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1508" yWindow="-12" windowWidth="11544" windowHeight="9528" activeTab="1"/>
  </bookViews>
  <sheets>
    <sheet name="History" sheetId="10" r:id="rId1"/>
    <sheet name="Summary" sheetId="8" r:id="rId2"/>
    <sheet name="SDV SW Test planning" sheetId="5" r:id="rId3"/>
    <sheet name="SIT SW Test planning" sheetId="11" r:id="rId4"/>
    <sheet name="EELP+ Test planning" sheetId="12" r:id="rId5"/>
    <sheet name="Test Case_Raw Data" sheetId="1" r:id="rId6"/>
    <sheet name="readme" sheetId="7" r:id="rId7"/>
  </sheets>
  <externalReferences>
    <externalReference r:id="rId8"/>
  </externalReferences>
  <definedNames>
    <definedName name="_xlnm._FilterDatabase" localSheetId="2" hidden="1">'SDV SW Test planning'!$B$8:$V$950</definedName>
    <definedName name="_xlnm._FilterDatabase" localSheetId="5" hidden="1">'Test Case_Raw Data'!$B$3:$AF$2984</definedName>
  </definedNames>
  <calcPr calcId="1456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33" i="12" l="1"/>
  <c r="AX32" i="12"/>
  <c r="AX12" i="12"/>
  <c r="AX11" i="12"/>
  <c r="AX940" i="11"/>
  <c r="AX939" i="11"/>
  <c r="AX927" i="11"/>
  <c r="AX926" i="11"/>
  <c r="AX853" i="11"/>
  <c r="AX852" i="11"/>
  <c r="AX833" i="11"/>
  <c r="AX832" i="11"/>
  <c r="AX800" i="11"/>
  <c r="AX799" i="11"/>
  <c r="AX767" i="11"/>
  <c r="AX766" i="11"/>
  <c r="AX630" i="11"/>
  <c r="AX629" i="11"/>
  <c r="AX487" i="11"/>
  <c r="AX486" i="11"/>
  <c r="AX333" i="11"/>
  <c r="AX332" i="11"/>
  <c r="AX102" i="11"/>
  <c r="AX101" i="11"/>
  <c r="AX16" i="11"/>
  <c r="AX15" i="11"/>
  <c r="AX12" i="11"/>
  <c r="AX11" i="11"/>
  <c r="AX940" i="5"/>
  <c r="AX939" i="5"/>
  <c r="AX927" i="5"/>
  <c r="AX926" i="5"/>
  <c r="AX853" i="5"/>
  <c r="AX852" i="5"/>
  <c r="AX833" i="5"/>
  <c r="AX832" i="5"/>
  <c r="AX800" i="5"/>
  <c r="AX799" i="5"/>
  <c r="AX767" i="5"/>
  <c r="AX766" i="5"/>
  <c r="AX630" i="5"/>
  <c r="AX629" i="5"/>
  <c r="AX487" i="5"/>
  <c r="AX486" i="5"/>
  <c r="AX333" i="5"/>
  <c r="AX332" i="5"/>
  <c r="AX15" i="5"/>
  <c r="K37" i="8"/>
  <c r="J37" i="8"/>
  <c r="I37" i="8"/>
  <c r="H37" i="8"/>
  <c r="G37" i="8"/>
  <c r="F37" i="8"/>
  <c r="E37" i="8"/>
  <c r="D37" i="8"/>
  <c r="L37" i="8"/>
  <c r="M37" i="8"/>
  <c r="L36" i="8"/>
  <c r="K36" i="8"/>
  <c r="J36" i="8"/>
  <c r="I36" i="8"/>
  <c r="H36" i="8"/>
  <c r="G36" i="8"/>
  <c r="F36" i="8"/>
  <c r="E36" i="8"/>
  <c r="D36" i="8"/>
  <c r="M36" i="8"/>
  <c r="AX9" i="12"/>
  <c r="AX10" i="12"/>
  <c r="P9" i="12"/>
  <c r="Q9" i="12"/>
  <c r="R9" i="12"/>
  <c r="S9" i="12"/>
  <c r="T9" i="12"/>
  <c r="U9" i="12"/>
  <c r="V9" i="12"/>
  <c r="X9" i="12"/>
  <c r="AB13" i="12"/>
  <c r="AB14" i="12"/>
  <c r="AB15" i="12"/>
  <c r="AB16" i="12"/>
  <c r="AB18" i="12"/>
  <c r="AB17" i="12"/>
  <c r="AB12" i="12"/>
  <c r="AB11" i="12"/>
  <c r="AB9" i="12"/>
  <c r="AD13" i="12"/>
  <c r="AD14" i="12"/>
  <c r="AD15" i="12"/>
  <c r="AD16" i="12"/>
  <c r="AD18" i="12"/>
  <c r="AD17" i="12"/>
  <c r="AD12" i="12"/>
  <c r="AD11" i="12"/>
  <c r="AD9" i="12"/>
  <c r="AF13" i="12"/>
  <c r="AF14" i="12"/>
  <c r="AF15" i="12"/>
  <c r="AF16" i="12"/>
  <c r="AF18" i="12"/>
  <c r="AF17" i="12"/>
  <c r="AF12" i="12"/>
  <c r="AF11" i="12"/>
  <c r="AF9" i="12"/>
  <c r="AH13" i="12"/>
  <c r="AH14" i="12"/>
  <c r="AH15" i="12"/>
  <c r="AH16" i="12"/>
  <c r="AH18" i="12"/>
  <c r="AH17" i="12"/>
  <c r="AH12" i="12"/>
  <c r="AH11" i="12"/>
  <c r="AH9" i="12"/>
  <c r="AK13" i="12"/>
  <c r="AK14" i="12"/>
  <c r="AK15" i="12"/>
  <c r="AK16" i="12"/>
  <c r="AK18" i="12"/>
  <c r="AK17" i="12"/>
  <c r="AK12" i="12"/>
  <c r="AK11" i="12"/>
  <c r="AK9" i="12"/>
  <c r="P10" i="12"/>
  <c r="Q10" i="12"/>
  <c r="R10" i="12"/>
  <c r="S10" i="12"/>
  <c r="T10" i="12"/>
  <c r="U10" i="12"/>
  <c r="V10" i="12"/>
  <c r="X10" i="12"/>
  <c r="AB10" i="12"/>
  <c r="AD10" i="12"/>
  <c r="AF10" i="12"/>
  <c r="AH10" i="12"/>
  <c r="AK10" i="12"/>
  <c r="L9" i="12"/>
  <c r="M9" i="12"/>
  <c r="N9" i="12"/>
  <c r="O9" i="12"/>
  <c r="K9" i="12"/>
  <c r="L10" i="12"/>
  <c r="M10" i="12"/>
  <c r="N10" i="12"/>
  <c r="O10" i="12"/>
  <c r="K10" i="12"/>
  <c r="AK33" i="12"/>
  <c r="AH33" i="12"/>
  <c r="AF33" i="12"/>
  <c r="AD33" i="12"/>
  <c r="AB33" i="12"/>
  <c r="X33" i="12"/>
  <c r="O32" i="12"/>
  <c r="N32" i="12"/>
  <c r="M33" i="12"/>
  <c r="L33" i="12"/>
  <c r="K33" i="12"/>
  <c r="X12" i="12"/>
  <c r="O11" i="12"/>
  <c r="N11" i="12"/>
  <c r="M12" i="12"/>
  <c r="L12" i="12"/>
  <c r="K12" i="12"/>
  <c r="AH34" i="12"/>
  <c r="AK34" i="12"/>
  <c r="AH35" i="12"/>
  <c r="AK35" i="12"/>
  <c r="AH36" i="12"/>
  <c r="AK36" i="12"/>
  <c r="AH37" i="12"/>
  <c r="AK37" i="12"/>
  <c r="AH38" i="12"/>
  <c r="AK38" i="12"/>
  <c r="AH39" i="12"/>
  <c r="AK39" i="12"/>
  <c r="AH40" i="12"/>
  <c r="AK40" i="12"/>
  <c r="AH41" i="12"/>
  <c r="AK41" i="12"/>
  <c r="AH42" i="12"/>
  <c r="AK42" i="12"/>
  <c r="AH43" i="12"/>
  <c r="AK43" i="12"/>
  <c r="AH44" i="12"/>
  <c r="AK44" i="12"/>
  <c r="AH45" i="12"/>
  <c r="AK45" i="12"/>
  <c r="AH46" i="12"/>
  <c r="AK46" i="12"/>
  <c r="AH47" i="12"/>
  <c r="AK47" i="12"/>
  <c r="AH48" i="12"/>
  <c r="AK48" i="12"/>
  <c r="AH49" i="12"/>
  <c r="AK49" i="12"/>
  <c r="AH50" i="12"/>
  <c r="AK50" i="12"/>
  <c r="AH51" i="12"/>
  <c r="AK51" i="12"/>
  <c r="AH52" i="12"/>
  <c r="AK52" i="12"/>
  <c r="AH53" i="12"/>
  <c r="AK53" i="12"/>
  <c r="AH54" i="12"/>
  <c r="AK54" i="12"/>
  <c r="AH55" i="12"/>
  <c r="AK55" i="12"/>
  <c r="AH56" i="12"/>
  <c r="AK56" i="12"/>
  <c r="AH57" i="12"/>
  <c r="AK57" i="12"/>
  <c r="AH58" i="12"/>
  <c r="AK58" i="12"/>
  <c r="AH59" i="12"/>
  <c r="AK59" i="12"/>
  <c r="AH60" i="12"/>
  <c r="AK60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V32" i="12"/>
  <c r="V33" i="12"/>
  <c r="U32" i="12"/>
  <c r="U33" i="12"/>
  <c r="T32" i="12"/>
  <c r="T33" i="12"/>
  <c r="S32" i="12"/>
  <c r="S33" i="12"/>
  <c r="R32" i="12"/>
  <c r="R33" i="12"/>
  <c r="O33" i="12"/>
  <c r="N33" i="12"/>
  <c r="J33" i="12"/>
  <c r="AK32" i="12"/>
  <c r="AH32" i="12"/>
  <c r="AF32" i="12"/>
  <c r="AD32" i="12"/>
  <c r="AB32" i="12"/>
  <c r="X32" i="12"/>
  <c r="M32" i="12"/>
  <c r="L32" i="12"/>
  <c r="K32" i="12"/>
  <c r="J32" i="12"/>
  <c r="AB115" i="12"/>
  <c r="AD115" i="12"/>
  <c r="AF115" i="12"/>
  <c r="AH115" i="12"/>
  <c r="AK115" i="12"/>
  <c r="AJ115" i="12"/>
  <c r="AG115" i="12"/>
  <c r="AE115" i="12"/>
  <c r="AC115" i="12"/>
  <c r="AA115" i="12"/>
  <c r="X115" i="12"/>
  <c r="J115" i="12"/>
  <c r="AB114" i="12"/>
  <c r="AD114" i="12"/>
  <c r="AF114" i="12"/>
  <c r="AH114" i="12"/>
  <c r="AK114" i="12"/>
  <c r="AJ114" i="12"/>
  <c r="AG114" i="12"/>
  <c r="AE114" i="12"/>
  <c r="AC114" i="12"/>
  <c r="AA114" i="12"/>
  <c r="X114" i="12"/>
  <c r="J114" i="12"/>
  <c r="AB113" i="12"/>
  <c r="AD113" i="12"/>
  <c r="AF113" i="12"/>
  <c r="AH113" i="12"/>
  <c r="AK113" i="12"/>
  <c r="AJ113" i="12"/>
  <c r="AG113" i="12"/>
  <c r="AE113" i="12"/>
  <c r="AC113" i="12"/>
  <c r="AA113" i="12"/>
  <c r="X113" i="12"/>
  <c r="J113" i="12"/>
  <c r="AB112" i="12"/>
  <c r="AD112" i="12"/>
  <c r="AF112" i="12"/>
  <c r="AH112" i="12"/>
  <c r="AK112" i="12"/>
  <c r="AJ112" i="12"/>
  <c r="AG112" i="12"/>
  <c r="AE112" i="12"/>
  <c r="AC112" i="12"/>
  <c r="AA112" i="12"/>
  <c r="X112" i="12"/>
  <c r="J112" i="12"/>
  <c r="AB111" i="12"/>
  <c r="AD111" i="12"/>
  <c r="AF111" i="12"/>
  <c r="AH111" i="12"/>
  <c r="AK111" i="12"/>
  <c r="AJ111" i="12"/>
  <c r="AG111" i="12"/>
  <c r="AE111" i="12"/>
  <c r="AC111" i="12"/>
  <c r="AA111" i="12"/>
  <c r="X111" i="12"/>
  <c r="J111" i="12"/>
  <c r="AB110" i="12"/>
  <c r="AD110" i="12"/>
  <c r="AF110" i="12"/>
  <c r="AH110" i="12"/>
  <c r="AK110" i="12"/>
  <c r="AJ110" i="12"/>
  <c r="AG110" i="12"/>
  <c r="AE110" i="12"/>
  <c r="AC110" i="12"/>
  <c r="AA110" i="12"/>
  <c r="X110" i="12"/>
  <c r="J110" i="12"/>
  <c r="AB109" i="12"/>
  <c r="AD109" i="12"/>
  <c r="AF109" i="12"/>
  <c r="AH109" i="12"/>
  <c r="AK109" i="12"/>
  <c r="AJ109" i="12"/>
  <c r="AG109" i="12"/>
  <c r="AE109" i="12"/>
  <c r="AC109" i="12"/>
  <c r="AA109" i="12"/>
  <c r="X109" i="12"/>
  <c r="J109" i="12"/>
  <c r="AB108" i="12"/>
  <c r="AD108" i="12"/>
  <c r="AF108" i="12"/>
  <c r="AH108" i="12"/>
  <c r="AK108" i="12"/>
  <c r="AJ108" i="12"/>
  <c r="AG108" i="12"/>
  <c r="AE108" i="12"/>
  <c r="AC108" i="12"/>
  <c r="AA108" i="12"/>
  <c r="X108" i="12"/>
  <c r="J108" i="12"/>
  <c r="AB107" i="12"/>
  <c r="AD107" i="12"/>
  <c r="AF107" i="12"/>
  <c r="AH107" i="12"/>
  <c r="AK107" i="12"/>
  <c r="AJ107" i="12"/>
  <c r="AG107" i="12"/>
  <c r="AE107" i="12"/>
  <c r="AC107" i="12"/>
  <c r="AA107" i="12"/>
  <c r="X107" i="12"/>
  <c r="J107" i="12"/>
  <c r="AB106" i="12"/>
  <c r="AD106" i="12"/>
  <c r="AF106" i="12"/>
  <c r="AH106" i="12"/>
  <c r="AK106" i="12"/>
  <c r="AJ106" i="12"/>
  <c r="AG106" i="12"/>
  <c r="AE106" i="12"/>
  <c r="AC106" i="12"/>
  <c r="AA106" i="12"/>
  <c r="X106" i="12"/>
  <c r="J106" i="12"/>
  <c r="AB105" i="12"/>
  <c r="AD105" i="12"/>
  <c r="AF105" i="12"/>
  <c r="AH105" i="12"/>
  <c r="AK105" i="12"/>
  <c r="AJ105" i="12"/>
  <c r="AG105" i="12"/>
  <c r="AE105" i="12"/>
  <c r="AC105" i="12"/>
  <c r="AA105" i="12"/>
  <c r="X105" i="12"/>
  <c r="J105" i="12"/>
  <c r="AB104" i="12"/>
  <c r="AD104" i="12"/>
  <c r="AF104" i="12"/>
  <c r="AH104" i="12"/>
  <c r="AK104" i="12"/>
  <c r="AJ104" i="12"/>
  <c r="AG104" i="12"/>
  <c r="AE104" i="12"/>
  <c r="AC104" i="12"/>
  <c r="AA104" i="12"/>
  <c r="X104" i="12"/>
  <c r="J104" i="12"/>
  <c r="AB103" i="12"/>
  <c r="AD103" i="12"/>
  <c r="AF103" i="12"/>
  <c r="AH103" i="12"/>
  <c r="AK103" i="12"/>
  <c r="AJ103" i="12"/>
  <c r="AG103" i="12"/>
  <c r="AE103" i="12"/>
  <c r="AC103" i="12"/>
  <c r="AA103" i="12"/>
  <c r="X103" i="12"/>
  <c r="J103" i="12"/>
  <c r="AB102" i="12"/>
  <c r="AD102" i="12"/>
  <c r="AF102" i="12"/>
  <c r="AH102" i="12"/>
  <c r="AK102" i="12"/>
  <c r="AJ102" i="12"/>
  <c r="AG102" i="12"/>
  <c r="AE102" i="12"/>
  <c r="AC102" i="12"/>
  <c r="AA102" i="12"/>
  <c r="X102" i="12"/>
  <c r="J102" i="12"/>
  <c r="AB101" i="12"/>
  <c r="AD101" i="12"/>
  <c r="AF101" i="12"/>
  <c r="AH101" i="12"/>
  <c r="AK101" i="12"/>
  <c r="AJ101" i="12"/>
  <c r="AG101" i="12"/>
  <c r="AE101" i="12"/>
  <c r="AC101" i="12"/>
  <c r="AA101" i="12"/>
  <c r="X101" i="12"/>
  <c r="J101" i="12"/>
  <c r="AB100" i="12"/>
  <c r="AD100" i="12"/>
  <c r="AF100" i="12"/>
  <c r="AH100" i="12"/>
  <c r="AK100" i="12"/>
  <c r="AJ100" i="12"/>
  <c r="AG100" i="12"/>
  <c r="AE100" i="12"/>
  <c r="AC100" i="12"/>
  <c r="AA100" i="12"/>
  <c r="X100" i="12"/>
  <c r="J100" i="12"/>
  <c r="AB99" i="12"/>
  <c r="AD99" i="12"/>
  <c r="AF99" i="12"/>
  <c r="AH99" i="12"/>
  <c r="AK99" i="12"/>
  <c r="AJ99" i="12"/>
  <c r="AG99" i="12"/>
  <c r="AE99" i="12"/>
  <c r="AC99" i="12"/>
  <c r="AA99" i="12"/>
  <c r="X99" i="12"/>
  <c r="J99" i="12"/>
  <c r="AB98" i="12"/>
  <c r="AD98" i="12"/>
  <c r="AF98" i="12"/>
  <c r="AH98" i="12"/>
  <c r="AK98" i="12"/>
  <c r="AJ98" i="12"/>
  <c r="AG98" i="12"/>
  <c r="AE98" i="12"/>
  <c r="AC98" i="12"/>
  <c r="AA98" i="12"/>
  <c r="X98" i="12"/>
  <c r="J98" i="12"/>
  <c r="AB97" i="12"/>
  <c r="AD97" i="12"/>
  <c r="AF97" i="12"/>
  <c r="AH97" i="12"/>
  <c r="AK97" i="12"/>
  <c r="AJ97" i="12"/>
  <c r="AG97" i="12"/>
  <c r="AE97" i="12"/>
  <c r="AC97" i="12"/>
  <c r="AA97" i="12"/>
  <c r="X97" i="12"/>
  <c r="J97" i="12"/>
  <c r="AB96" i="12"/>
  <c r="AD96" i="12"/>
  <c r="AF96" i="12"/>
  <c r="AH96" i="12"/>
  <c r="AK96" i="12"/>
  <c r="AJ96" i="12"/>
  <c r="AG96" i="12"/>
  <c r="AE96" i="12"/>
  <c r="AC96" i="12"/>
  <c r="AA96" i="12"/>
  <c r="X96" i="12"/>
  <c r="J96" i="12"/>
  <c r="AB95" i="12"/>
  <c r="AD95" i="12"/>
  <c r="AF95" i="12"/>
  <c r="AH95" i="12"/>
  <c r="AK95" i="12"/>
  <c r="AJ95" i="12"/>
  <c r="AG95" i="12"/>
  <c r="AE95" i="12"/>
  <c r="AC95" i="12"/>
  <c r="AA95" i="12"/>
  <c r="X95" i="12"/>
  <c r="J95" i="12"/>
  <c r="AB94" i="12"/>
  <c r="AD94" i="12"/>
  <c r="AF94" i="12"/>
  <c r="AH94" i="12"/>
  <c r="AK94" i="12"/>
  <c r="AJ94" i="12"/>
  <c r="AG94" i="12"/>
  <c r="AE94" i="12"/>
  <c r="AC94" i="12"/>
  <c r="AA94" i="12"/>
  <c r="X94" i="12"/>
  <c r="J94" i="12"/>
  <c r="AB93" i="12"/>
  <c r="AD93" i="12"/>
  <c r="AF93" i="12"/>
  <c r="AH93" i="12"/>
  <c r="AK93" i="12"/>
  <c r="AJ93" i="12"/>
  <c r="AG93" i="12"/>
  <c r="AE93" i="12"/>
  <c r="AC93" i="12"/>
  <c r="AA93" i="12"/>
  <c r="X93" i="12"/>
  <c r="J93" i="12"/>
  <c r="AB92" i="12"/>
  <c r="AD92" i="12"/>
  <c r="AF92" i="12"/>
  <c r="AH92" i="12"/>
  <c r="AK92" i="12"/>
  <c r="AJ92" i="12"/>
  <c r="AG92" i="12"/>
  <c r="AE92" i="12"/>
  <c r="AC92" i="12"/>
  <c r="AA92" i="12"/>
  <c r="X92" i="12"/>
  <c r="J92" i="12"/>
  <c r="AB91" i="12"/>
  <c r="AD91" i="12"/>
  <c r="AF91" i="12"/>
  <c r="AH91" i="12"/>
  <c r="AK91" i="12"/>
  <c r="AJ91" i="12"/>
  <c r="AG91" i="12"/>
  <c r="AE91" i="12"/>
  <c r="AC91" i="12"/>
  <c r="AA91" i="12"/>
  <c r="X91" i="12"/>
  <c r="J91" i="12"/>
  <c r="AB90" i="12"/>
  <c r="AD90" i="12"/>
  <c r="AF90" i="12"/>
  <c r="AH90" i="12"/>
  <c r="AK90" i="12"/>
  <c r="AJ90" i="12"/>
  <c r="AG90" i="12"/>
  <c r="AE90" i="12"/>
  <c r="AC90" i="12"/>
  <c r="AA90" i="12"/>
  <c r="X90" i="12"/>
  <c r="J90" i="12"/>
  <c r="AB89" i="12"/>
  <c r="AD89" i="12"/>
  <c r="AF89" i="12"/>
  <c r="AH89" i="12"/>
  <c r="AK89" i="12"/>
  <c r="AJ89" i="12"/>
  <c r="AG89" i="12"/>
  <c r="AE89" i="12"/>
  <c r="AC89" i="12"/>
  <c r="AA89" i="12"/>
  <c r="X89" i="12"/>
  <c r="J89" i="12"/>
  <c r="AB88" i="12"/>
  <c r="AD88" i="12"/>
  <c r="AF88" i="12"/>
  <c r="AH88" i="12"/>
  <c r="AK88" i="12"/>
  <c r="AJ88" i="12"/>
  <c r="AG88" i="12"/>
  <c r="AE88" i="12"/>
  <c r="AC88" i="12"/>
  <c r="AA88" i="12"/>
  <c r="X88" i="12"/>
  <c r="J88" i="12"/>
  <c r="AB87" i="12"/>
  <c r="AD87" i="12"/>
  <c r="AF87" i="12"/>
  <c r="AH87" i="12"/>
  <c r="AK87" i="12"/>
  <c r="AJ87" i="12"/>
  <c r="AG87" i="12"/>
  <c r="AE87" i="12"/>
  <c r="AC87" i="12"/>
  <c r="AA87" i="12"/>
  <c r="X87" i="12"/>
  <c r="J87" i="12"/>
  <c r="AB86" i="12"/>
  <c r="AD86" i="12"/>
  <c r="AF86" i="12"/>
  <c r="AH86" i="12"/>
  <c r="AK86" i="12"/>
  <c r="AJ86" i="12"/>
  <c r="AG86" i="12"/>
  <c r="AE86" i="12"/>
  <c r="AC86" i="12"/>
  <c r="AA86" i="12"/>
  <c r="X86" i="12"/>
  <c r="J86" i="12"/>
  <c r="AB85" i="12"/>
  <c r="AD85" i="12"/>
  <c r="AF85" i="12"/>
  <c r="AH85" i="12"/>
  <c r="AK85" i="12"/>
  <c r="AJ85" i="12"/>
  <c r="AG85" i="12"/>
  <c r="AE85" i="12"/>
  <c r="AC85" i="12"/>
  <c r="AA85" i="12"/>
  <c r="X85" i="12"/>
  <c r="J85" i="12"/>
  <c r="AB84" i="12"/>
  <c r="AD84" i="12"/>
  <c r="AF84" i="12"/>
  <c r="AH84" i="12"/>
  <c r="AK84" i="12"/>
  <c r="AJ84" i="12"/>
  <c r="AG84" i="12"/>
  <c r="AE84" i="12"/>
  <c r="AC84" i="12"/>
  <c r="AA84" i="12"/>
  <c r="X84" i="12"/>
  <c r="J84" i="12"/>
  <c r="AB83" i="12"/>
  <c r="AD83" i="12"/>
  <c r="AF83" i="12"/>
  <c r="AH83" i="12"/>
  <c r="AK83" i="12"/>
  <c r="AJ83" i="12"/>
  <c r="AG83" i="12"/>
  <c r="AE83" i="12"/>
  <c r="AC83" i="12"/>
  <c r="AA83" i="12"/>
  <c r="X83" i="12"/>
  <c r="J83" i="12"/>
  <c r="AB82" i="12"/>
  <c r="AD82" i="12"/>
  <c r="AF82" i="12"/>
  <c r="AH82" i="12"/>
  <c r="AK82" i="12"/>
  <c r="AJ82" i="12"/>
  <c r="AG82" i="12"/>
  <c r="AE82" i="12"/>
  <c r="AC82" i="12"/>
  <c r="AA82" i="12"/>
  <c r="X82" i="12"/>
  <c r="J82" i="12"/>
  <c r="AB81" i="12"/>
  <c r="AD81" i="12"/>
  <c r="AF81" i="12"/>
  <c r="AH81" i="12"/>
  <c r="AK81" i="12"/>
  <c r="AJ81" i="12"/>
  <c r="AG81" i="12"/>
  <c r="AE81" i="12"/>
  <c r="AC81" i="12"/>
  <c r="AA81" i="12"/>
  <c r="X81" i="12"/>
  <c r="J81" i="12"/>
  <c r="AB80" i="12"/>
  <c r="AD80" i="12"/>
  <c r="AF80" i="12"/>
  <c r="AH80" i="12"/>
  <c r="AK80" i="12"/>
  <c r="AJ80" i="12"/>
  <c r="AG80" i="12"/>
  <c r="AE80" i="12"/>
  <c r="AC80" i="12"/>
  <c r="AA80" i="12"/>
  <c r="X80" i="12"/>
  <c r="J80" i="12"/>
  <c r="AB79" i="12"/>
  <c r="AD79" i="12"/>
  <c r="AF79" i="12"/>
  <c r="AH79" i="12"/>
  <c r="AK79" i="12"/>
  <c r="AJ79" i="12"/>
  <c r="AG79" i="12"/>
  <c r="AE79" i="12"/>
  <c r="AC79" i="12"/>
  <c r="AA79" i="12"/>
  <c r="X79" i="12"/>
  <c r="J79" i="12"/>
  <c r="AB78" i="12"/>
  <c r="AD78" i="12"/>
  <c r="AF78" i="12"/>
  <c r="AH78" i="12"/>
  <c r="AK78" i="12"/>
  <c r="AJ78" i="12"/>
  <c r="AG78" i="12"/>
  <c r="AE78" i="12"/>
  <c r="AC78" i="12"/>
  <c r="AA78" i="12"/>
  <c r="X78" i="12"/>
  <c r="J78" i="12"/>
  <c r="AB77" i="12"/>
  <c r="AD77" i="12"/>
  <c r="AF77" i="12"/>
  <c r="AH77" i="12"/>
  <c r="AK77" i="12"/>
  <c r="AJ77" i="12"/>
  <c r="AG77" i="12"/>
  <c r="AE77" i="12"/>
  <c r="AC77" i="12"/>
  <c r="AA77" i="12"/>
  <c r="X77" i="12"/>
  <c r="J77" i="12"/>
  <c r="AB76" i="12"/>
  <c r="AD76" i="12"/>
  <c r="AF76" i="12"/>
  <c r="AH76" i="12"/>
  <c r="AK76" i="12"/>
  <c r="AJ76" i="12"/>
  <c r="AG76" i="12"/>
  <c r="AE76" i="12"/>
  <c r="AC76" i="12"/>
  <c r="AA76" i="12"/>
  <c r="X76" i="12"/>
  <c r="J76" i="12"/>
  <c r="AB75" i="12"/>
  <c r="AD75" i="12"/>
  <c r="AF75" i="12"/>
  <c r="AH75" i="12"/>
  <c r="AK75" i="12"/>
  <c r="AJ75" i="12"/>
  <c r="AG75" i="12"/>
  <c r="AE75" i="12"/>
  <c r="AC75" i="12"/>
  <c r="AA75" i="12"/>
  <c r="X75" i="12"/>
  <c r="J75" i="12"/>
  <c r="AB74" i="12"/>
  <c r="AD74" i="12"/>
  <c r="AF74" i="12"/>
  <c r="AH74" i="12"/>
  <c r="AK74" i="12"/>
  <c r="AJ74" i="12"/>
  <c r="AG74" i="12"/>
  <c r="AE74" i="12"/>
  <c r="AC74" i="12"/>
  <c r="AA74" i="12"/>
  <c r="X74" i="12"/>
  <c r="J74" i="12"/>
  <c r="AB73" i="12"/>
  <c r="AD73" i="12"/>
  <c r="AF73" i="12"/>
  <c r="AH73" i="12"/>
  <c r="AK73" i="12"/>
  <c r="AJ73" i="12"/>
  <c r="AG73" i="12"/>
  <c r="AE73" i="12"/>
  <c r="AC73" i="12"/>
  <c r="AA73" i="12"/>
  <c r="X73" i="12"/>
  <c r="J73" i="12"/>
  <c r="AB72" i="12"/>
  <c r="AD72" i="12"/>
  <c r="AF72" i="12"/>
  <c r="AH72" i="12"/>
  <c r="AK72" i="12"/>
  <c r="AJ72" i="12"/>
  <c r="AG72" i="12"/>
  <c r="AE72" i="12"/>
  <c r="AC72" i="12"/>
  <c r="AA72" i="12"/>
  <c r="X72" i="12"/>
  <c r="J72" i="12"/>
  <c r="AB71" i="12"/>
  <c r="AD71" i="12"/>
  <c r="AF71" i="12"/>
  <c r="AH71" i="12"/>
  <c r="AK71" i="12"/>
  <c r="AJ71" i="12"/>
  <c r="AG71" i="12"/>
  <c r="AE71" i="12"/>
  <c r="AC71" i="12"/>
  <c r="AA71" i="12"/>
  <c r="X71" i="12"/>
  <c r="J71" i="12"/>
  <c r="AB70" i="12"/>
  <c r="AD70" i="12"/>
  <c r="AF70" i="12"/>
  <c r="AH70" i="12"/>
  <c r="AK70" i="12"/>
  <c r="AJ70" i="12"/>
  <c r="AG70" i="12"/>
  <c r="AE70" i="12"/>
  <c r="AC70" i="12"/>
  <c r="AA70" i="12"/>
  <c r="X70" i="12"/>
  <c r="J70" i="12"/>
  <c r="AB69" i="12"/>
  <c r="AD69" i="12"/>
  <c r="AF69" i="12"/>
  <c r="AH69" i="12"/>
  <c r="AK69" i="12"/>
  <c r="AJ69" i="12"/>
  <c r="AG69" i="12"/>
  <c r="AE69" i="12"/>
  <c r="AC69" i="12"/>
  <c r="AA69" i="12"/>
  <c r="X69" i="12"/>
  <c r="J69" i="12"/>
  <c r="AB68" i="12"/>
  <c r="AD68" i="12"/>
  <c r="AF68" i="12"/>
  <c r="AH68" i="12"/>
  <c r="AK68" i="12"/>
  <c r="AJ68" i="12"/>
  <c r="AG68" i="12"/>
  <c r="AE68" i="12"/>
  <c r="AC68" i="12"/>
  <c r="AA68" i="12"/>
  <c r="X68" i="12"/>
  <c r="J68" i="12"/>
  <c r="AB67" i="12"/>
  <c r="AD67" i="12"/>
  <c r="AF67" i="12"/>
  <c r="AH67" i="12"/>
  <c r="AK67" i="12"/>
  <c r="AJ67" i="12"/>
  <c r="AG67" i="12"/>
  <c r="AE67" i="12"/>
  <c r="AC67" i="12"/>
  <c r="AA67" i="12"/>
  <c r="X67" i="12"/>
  <c r="J67" i="12"/>
  <c r="AB66" i="12"/>
  <c r="AD66" i="12"/>
  <c r="AF66" i="12"/>
  <c r="AH66" i="12"/>
  <c r="AK66" i="12"/>
  <c r="AJ66" i="12"/>
  <c r="AG66" i="12"/>
  <c r="AE66" i="12"/>
  <c r="AC66" i="12"/>
  <c r="AA66" i="12"/>
  <c r="X66" i="12"/>
  <c r="J66" i="12"/>
  <c r="AB65" i="12"/>
  <c r="AD65" i="12"/>
  <c r="AF65" i="12"/>
  <c r="AH65" i="12"/>
  <c r="AK65" i="12"/>
  <c r="AJ65" i="12"/>
  <c r="AG65" i="12"/>
  <c r="AE65" i="12"/>
  <c r="AC65" i="12"/>
  <c r="AA65" i="12"/>
  <c r="X65" i="12"/>
  <c r="J65" i="12"/>
  <c r="AB64" i="12"/>
  <c r="AD64" i="12"/>
  <c r="AF64" i="12"/>
  <c r="AH64" i="12"/>
  <c r="AK64" i="12"/>
  <c r="AJ64" i="12"/>
  <c r="AG64" i="12"/>
  <c r="AE64" i="12"/>
  <c r="AC64" i="12"/>
  <c r="AA64" i="12"/>
  <c r="X64" i="12"/>
  <c r="J64" i="12"/>
  <c r="AB63" i="12"/>
  <c r="AD63" i="12"/>
  <c r="AF63" i="12"/>
  <c r="AH63" i="12"/>
  <c r="AK63" i="12"/>
  <c r="AJ63" i="12"/>
  <c r="AG63" i="12"/>
  <c r="AE63" i="12"/>
  <c r="AC63" i="12"/>
  <c r="AA63" i="12"/>
  <c r="X63" i="12"/>
  <c r="J63" i="12"/>
  <c r="AB62" i="12"/>
  <c r="AD62" i="12"/>
  <c r="AF62" i="12"/>
  <c r="AH62" i="12"/>
  <c r="AK62" i="12"/>
  <c r="AJ62" i="12"/>
  <c r="AG62" i="12"/>
  <c r="AE62" i="12"/>
  <c r="AC62" i="12"/>
  <c r="AA62" i="12"/>
  <c r="X62" i="12"/>
  <c r="J62" i="12"/>
  <c r="AB61" i="12"/>
  <c r="AD61" i="12"/>
  <c r="AF61" i="12"/>
  <c r="AH61" i="12"/>
  <c r="AK61" i="12"/>
  <c r="AJ61" i="12"/>
  <c r="AG61" i="12"/>
  <c r="AE61" i="12"/>
  <c r="AC61" i="12"/>
  <c r="AA61" i="12"/>
  <c r="X61" i="12"/>
  <c r="J61" i="12"/>
  <c r="AB60" i="12"/>
  <c r="AD60" i="12"/>
  <c r="AF60" i="12"/>
  <c r="AJ60" i="12"/>
  <c r="AG60" i="12"/>
  <c r="AE60" i="12"/>
  <c r="AC60" i="12"/>
  <c r="AA60" i="12"/>
  <c r="J60" i="12"/>
  <c r="AB59" i="12"/>
  <c r="AD59" i="12"/>
  <c r="AF59" i="12"/>
  <c r="AJ59" i="12"/>
  <c r="AG59" i="12"/>
  <c r="AE59" i="12"/>
  <c r="AC59" i="12"/>
  <c r="AA59" i="12"/>
  <c r="J59" i="12"/>
  <c r="AB58" i="12"/>
  <c r="AD58" i="12"/>
  <c r="AF58" i="12"/>
  <c r="AJ58" i="12"/>
  <c r="AG58" i="12"/>
  <c r="AE58" i="12"/>
  <c r="AC58" i="12"/>
  <c r="AA58" i="12"/>
  <c r="J58" i="12"/>
  <c r="AB57" i="12"/>
  <c r="AD57" i="12"/>
  <c r="AF57" i="12"/>
  <c r="AJ57" i="12"/>
  <c r="AG57" i="12"/>
  <c r="AE57" i="12"/>
  <c r="AC57" i="12"/>
  <c r="AA57" i="12"/>
  <c r="J57" i="12"/>
  <c r="AB56" i="12"/>
  <c r="AD56" i="12"/>
  <c r="AF56" i="12"/>
  <c r="AJ56" i="12"/>
  <c r="AG56" i="12"/>
  <c r="AE56" i="12"/>
  <c r="AC56" i="12"/>
  <c r="AA56" i="12"/>
  <c r="J56" i="12"/>
  <c r="AB55" i="12"/>
  <c r="AD55" i="12"/>
  <c r="AF55" i="12"/>
  <c r="AJ55" i="12"/>
  <c r="AG55" i="12"/>
  <c r="AE55" i="12"/>
  <c r="AC55" i="12"/>
  <c r="AA55" i="12"/>
  <c r="J55" i="12"/>
  <c r="AB54" i="12"/>
  <c r="AD54" i="12"/>
  <c r="AF54" i="12"/>
  <c r="AJ54" i="12"/>
  <c r="AG54" i="12"/>
  <c r="AE54" i="12"/>
  <c r="AC54" i="12"/>
  <c r="AA54" i="12"/>
  <c r="J54" i="12"/>
  <c r="AB53" i="12"/>
  <c r="AD53" i="12"/>
  <c r="AF53" i="12"/>
  <c r="AJ53" i="12"/>
  <c r="AG53" i="12"/>
  <c r="AE53" i="12"/>
  <c r="AC53" i="12"/>
  <c r="AA53" i="12"/>
  <c r="J53" i="12"/>
  <c r="AB52" i="12"/>
  <c r="AD52" i="12"/>
  <c r="AF52" i="12"/>
  <c r="AJ52" i="12"/>
  <c r="AG52" i="12"/>
  <c r="AE52" i="12"/>
  <c r="AC52" i="12"/>
  <c r="AA52" i="12"/>
  <c r="J52" i="12"/>
  <c r="AB51" i="12"/>
  <c r="AD51" i="12"/>
  <c r="AF51" i="12"/>
  <c r="AJ51" i="12"/>
  <c r="AG51" i="12"/>
  <c r="AE51" i="12"/>
  <c r="AC51" i="12"/>
  <c r="AA51" i="12"/>
  <c r="J51" i="12"/>
  <c r="AB50" i="12"/>
  <c r="AD50" i="12"/>
  <c r="AF50" i="12"/>
  <c r="AJ50" i="12"/>
  <c r="AG50" i="12"/>
  <c r="AE50" i="12"/>
  <c r="AC50" i="12"/>
  <c r="AA50" i="12"/>
  <c r="J50" i="12"/>
  <c r="AB49" i="12"/>
  <c r="AD49" i="12"/>
  <c r="AF49" i="12"/>
  <c r="AJ49" i="12"/>
  <c r="AG49" i="12"/>
  <c r="AE49" i="12"/>
  <c r="AC49" i="12"/>
  <c r="AA49" i="12"/>
  <c r="J49" i="12"/>
  <c r="AB48" i="12"/>
  <c r="AD48" i="12"/>
  <c r="AF48" i="12"/>
  <c r="AJ48" i="12"/>
  <c r="AG48" i="12"/>
  <c r="AE48" i="12"/>
  <c r="AC48" i="12"/>
  <c r="AA48" i="12"/>
  <c r="J48" i="12"/>
  <c r="AB47" i="12"/>
  <c r="AD47" i="12"/>
  <c r="AF47" i="12"/>
  <c r="AJ47" i="12"/>
  <c r="AG47" i="12"/>
  <c r="AE47" i="12"/>
  <c r="AC47" i="12"/>
  <c r="AA47" i="12"/>
  <c r="J47" i="12"/>
  <c r="AB46" i="12"/>
  <c r="AD46" i="12"/>
  <c r="AF46" i="12"/>
  <c r="AJ46" i="12"/>
  <c r="AG46" i="12"/>
  <c r="AE46" i="12"/>
  <c r="AC46" i="12"/>
  <c r="AA46" i="12"/>
  <c r="J46" i="12"/>
  <c r="AB45" i="12"/>
  <c r="AD45" i="12"/>
  <c r="AF45" i="12"/>
  <c r="AJ45" i="12"/>
  <c r="AG45" i="12"/>
  <c r="AE45" i="12"/>
  <c r="AC45" i="12"/>
  <c r="AA45" i="12"/>
  <c r="J45" i="12"/>
  <c r="AB44" i="12"/>
  <c r="AD44" i="12"/>
  <c r="AF44" i="12"/>
  <c r="AJ44" i="12"/>
  <c r="AG44" i="12"/>
  <c r="AE44" i="12"/>
  <c r="AC44" i="12"/>
  <c r="AA44" i="12"/>
  <c r="J44" i="12"/>
  <c r="AB43" i="12"/>
  <c r="AD43" i="12"/>
  <c r="AF43" i="12"/>
  <c r="AJ43" i="12"/>
  <c r="AG43" i="12"/>
  <c r="AE43" i="12"/>
  <c r="AC43" i="12"/>
  <c r="AA43" i="12"/>
  <c r="J43" i="12"/>
  <c r="AB42" i="12"/>
  <c r="AD42" i="12"/>
  <c r="AF42" i="12"/>
  <c r="AJ42" i="12"/>
  <c r="AG42" i="12"/>
  <c r="AE42" i="12"/>
  <c r="AC42" i="12"/>
  <c r="AA42" i="12"/>
  <c r="J42" i="12"/>
  <c r="AB41" i="12"/>
  <c r="AD41" i="12"/>
  <c r="AF41" i="12"/>
  <c r="AJ41" i="12"/>
  <c r="AG41" i="12"/>
  <c r="AE41" i="12"/>
  <c r="AC41" i="12"/>
  <c r="AA41" i="12"/>
  <c r="J41" i="12"/>
  <c r="AB40" i="12"/>
  <c r="AD40" i="12"/>
  <c r="AF40" i="12"/>
  <c r="AJ40" i="12"/>
  <c r="AG40" i="12"/>
  <c r="AE40" i="12"/>
  <c r="AC40" i="12"/>
  <c r="AA40" i="12"/>
  <c r="J40" i="12"/>
  <c r="AB39" i="12"/>
  <c r="AD39" i="12"/>
  <c r="AF39" i="12"/>
  <c r="AJ39" i="12"/>
  <c r="AG39" i="12"/>
  <c r="AE39" i="12"/>
  <c r="AC39" i="12"/>
  <c r="AA39" i="12"/>
  <c r="J39" i="12"/>
  <c r="AB38" i="12"/>
  <c r="AD38" i="12"/>
  <c r="AF38" i="12"/>
  <c r="AJ38" i="12"/>
  <c r="AG38" i="12"/>
  <c r="AE38" i="12"/>
  <c r="AC38" i="12"/>
  <c r="AA38" i="12"/>
  <c r="J38" i="12"/>
  <c r="AB37" i="12"/>
  <c r="AD37" i="12"/>
  <c r="AF37" i="12"/>
  <c r="AJ37" i="12"/>
  <c r="AG37" i="12"/>
  <c r="AE37" i="12"/>
  <c r="AC37" i="12"/>
  <c r="AA37" i="12"/>
  <c r="J37" i="12"/>
  <c r="AB36" i="12"/>
  <c r="AD36" i="12"/>
  <c r="AF36" i="12"/>
  <c r="AJ36" i="12"/>
  <c r="AG36" i="12"/>
  <c r="AE36" i="12"/>
  <c r="AC36" i="12"/>
  <c r="AA36" i="12"/>
  <c r="J36" i="12"/>
  <c r="AB35" i="12"/>
  <c r="AD35" i="12"/>
  <c r="AF35" i="12"/>
  <c r="AJ35" i="12"/>
  <c r="AG35" i="12"/>
  <c r="AE35" i="12"/>
  <c r="AC35" i="12"/>
  <c r="AA35" i="12"/>
  <c r="J35" i="12"/>
  <c r="AB34" i="12"/>
  <c r="AD34" i="12"/>
  <c r="AF34" i="12"/>
  <c r="AJ34" i="12"/>
  <c r="AG34" i="12"/>
  <c r="AE34" i="12"/>
  <c r="AC34" i="12"/>
  <c r="AA34" i="12"/>
  <c r="J34" i="12"/>
  <c r="AB31" i="12"/>
  <c r="AD31" i="12"/>
  <c r="AF31" i="12"/>
  <c r="AH31" i="12"/>
  <c r="AK31" i="12"/>
  <c r="AJ31" i="12"/>
  <c r="AG31" i="12"/>
  <c r="AE31" i="12"/>
  <c r="AC31" i="12"/>
  <c r="AA31" i="12"/>
  <c r="X31" i="12"/>
  <c r="AB30" i="12"/>
  <c r="AD30" i="12"/>
  <c r="AF30" i="12"/>
  <c r="AH30" i="12"/>
  <c r="AK30" i="12"/>
  <c r="AJ30" i="12"/>
  <c r="AG30" i="12"/>
  <c r="AE30" i="12"/>
  <c r="AC30" i="12"/>
  <c r="AA30" i="12"/>
  <c r="X30" i="12"/>
  <c r="AB29" i="12"/>
  <c r="AD29" i="12"/>
  <c r="AF29" i="12"/>
  <c r="AH29" i="12"/>
  <c r="AK29" i="12"/>
  <c r="AJ29" i="12"/>
  <c r="AG29" i="12"/>
  <c r="AE29" i="12"/>
  <c r="AC29" i="12"/>
  <c r="AA29" i="12"/>
  <c r="X29" i="12"/>
  <c r="AB28" i="12"/>
  <c r="AD28" i="12"/>
  <c r="AF28" i="12"/>
  <c r="AH28" i="12"/>
  <c r="AK28" i="12"/>
  <c r="AJ28" i="12"/>
  <c r="AG28" i="12"/>
  <c r="AE28" i="12"/>
  <c r="AC28" i="12"/>
  <c r="AA28" i="12"/>
  <c r="X28" i="12"/>
  <c r="AB27" i="12"/>
  <c r="AD27" i="12"/>
  <c r="AF27" i="12"/>
  <c r="AH27" i="12"/>
  <c r="AK27" i="12"/>
  <c r="AJ27" i="12"/>
  <c r="AG27" i="12"/>
  <c r="AE27" i="12"/>
  <c r="AC27" i="12"/>
  <c r="AA27" i="12"/>
  <c r="X27" i="12"/>
  <c r="AB26" i="12"/>
  <c r="AD26" i="12"/>
  <c r="AF26" i="12"/>
  <c r="AH26" i="12"/>
  <c r="AK26" i="12"/>
  <c r="AJ26" i="12"/>
  <c r="AG26" i="12"/>
  <c r="AE26" i="12"/>
  <c r="AC26" i="12"/>
  <c r="AA26" i="12"/>
  <c r="X26" i="12"/>
  <c r="AB25" i="12"/>
  <c r="AD25" i="12"/>
  <c r="AF25" i="12"/>
  <c r="AH25" i="12"/>
  <c r="AK25" i="12"/>
  <c r="AJ25" i="12"/>
  <c r="AG25" i="12"/>
  <c r="AE25" i="12"/>
  <c r="AC25" i="12"/>
  <c r="AA25" i="12"/>
  <c r="X25" i="12"/>
  <c r="AB24" i="12"/>
  <c r="AD24" i="12"/>
  <c r="AF24" i="12"/>
  <c r="AH24" i="12"/>
  <c r="AK24" i="12"/>
  <c r="AJ24" i="12"/>
  <c r="AG24" i="12"/>
  <c r="AE24" i="12"/>
  <c r="AC24" i="12"/>
  <c r="AA24" i="12"/>
  <c r="X24" i="12"/>
  <c r="AB23" i="12"/>
  <c r="AD23" i="12"/>
  <c r="AF23" i="12"/>
  <c r="AH23" i="12"/>
  <c r="AK23" i="12"/>
  <c r="AJ23" i="12"/>
  <c r="AG23" i="12"/>
  <c r="AE23" i="12"/>
  <c r="AC23" i="12"/>
  <c r="AA23" i="12"/>
  <c r="X23" i="12"/>
  <c r="AB22" i="12"/>
  <c r="AD22" i="12"/>
  <c r="AF22" i="12"/>
  <c r="AH22" i="12"/>
  <c r="AK22" i="12"/>
  <c r="AJ22" i="12"/>
  <c r="AG22" i="12"/>
  <c r="AE22" i="12"/>
  <c r="AC22" i="12"/>
  <c r="AA22" i="12"/>
  <c r="X22" i="12"/>
  <c r="AB21" i="12"/>
  <c r="AD21" i="12"/>
  <c r="AF21" i="12"/>
  <c r="AH21" i="12"/>
  <c r="AK21" i="12"/>
  <c r="AJ21" i="12"/>
  <c r="AG21" i="12"/>
  <c r="AE21" i="12"/>
  <c r="AC21" i="12"/>
  <c r="AA21" i="12"/>
  <c r="X21" i="12"/>
  <c r="AB20" i="12"/>
  <c r="AD20" i="12"/>
  <c r="AF20" i="12"/>
  <c r="AH20" i="12"/>
  <c r="AK20" i="12"/>
  <c r="AJ20" i="12"/>
  <c r="AG20" i="12"/>
  <c r="AE20" i="12"/>
  <c r="AC20" i="12"/>
  <c r="AA20" i="12"/>
  <c r="X20" i="12"/>
  <c r="AB19" i="12"/>
  <c r="AD19" i="12"/>
  <c r="AF19" i="12"/>
  <c r="AH19" i="12"/>
  <c r="AK19" i="12"/>
  <c r="AJ19" i="12"/>
  <c r="AG19" i="12"/>
  <c r="AE19" i="12"/>
  <c r="AC19" i="12"/>
  <c r="AA19" i="12"/>
  <c r="X19" i="12"/>
  <c r="AJ18" i="12"/>
  <c r="AG18" i="12"/>
  <c r="AE18" i="12"/>
  <c r="AC18" i="12"/>
  <c r="AA18" i="12"/>
  <c r="X18" i="12"/>
  <c r="AJ17" i="12"/>
  <c r="AG17" i="12"/>
  <c r="AE17" i="12"/>
  <c r="AC17" i="12"/>
  <c r="AA17" i="12"/>
  <c r="X17" i="12"/>
  <c r="AJ16" i="12"/>
  <c r="AG16" i="12"/>
  <c r="AE16" i="12"/>
  <c r="AC16" i="12"/>
  <c r="AA16" i="12"/>
  <c r="X16" i="12"/>
  <c r="AJ15" i="12"/>
  <c r="AG15" i="12"/>
  <c r="AE15" i="12"/>
  <c r="AC15" i="12"/>
  <c r="AA15" i="12"/>
  <c r="X15" i="12"/>
  <c r="AJ14" i="12"/>
  <c r="AG14" i="12"/>
  <c r="AE14" i="12"/>
  <c r="AC14" i="12"/>
  <c r="AA14" i="12"/>
  <c r="X14" i="12"/>
  <c r="AJ13" i="12"/>
  <c r="AG13" i="12"/>
  <c r="AE13" i="12"/>
  <c r="AC13" i="12"/>
  <c r="AA13" i="12"/>
  <c r="X13" i="12"/>
  <c r="V11" i="12"/>
  <c r="V12" i="12"/>
  <c r="U11" i="12"/>
  <c r="U12" i="12"/>
  <c r="T11" i="12"/>
  <c r="T12" i="12"/>
  <c r="S11" i="12"/>
  <c r="S12" i="12"/>
  <c r="R11" i="12"/>
  <c r="R12" i="12"/>
  <c r="O12" i="12"/>
  <c r="N12" i="12"/>
  <c r="J12" i="12"/>
  <c r="X11" i="12"/>
  <c r="M11" i="12"/>
  <c r="L11" i="12"/>
  <c r="K11" i="12"/>
  <c r="J11" i="12"/>
  <c r="J10" i="12"/>
  <c r="J9" i="12"/>
  <c r="AB884" i="5"/>
  <c r="AD884" i="5"/>
  <c r="AF884" i="5"/>
  <c r="AH884" i="5"/>
  <c r="AK884" i="5"/>
  <c r="X884" i="5"/>
  <c r="AB831" i="5"/>
  <c r="AD831" i="5"/>
  <c r="AF831" i="5"/>
  <c r="AH831" i="5"/>
  <c r="AK831" i="5"/>
  <c r="X831" i="5"/>
  <c r="AB798" i="5"/>
  <c r="AD798" i="5"/>
  <c r="AF798" i="5"/>
  <c r="AH798" i="5"/>
  <c r="AK798" i="5"/>
  <c r="X798" i="5"/>
  <c r="AB661" i="5"/>
  <c r="AD661" i="5"/>
  <c r="AF661" i="5"/>
  <c r="AH661" i="5"/>
  <c r="AK661" i="5"/>
  <c r="X661" i="5"/>
  <c r="AB518" i="5"/>
  <c r="AD518" i="5"/>
  <c r="AF518" i="5"/>
  <c r="AH518" i="5"/>
  <c r="AK518" i="5"/>
  <c r="X518" i="5"/>
  <c r="AB364" i="5"/>
  <c r="AD364" i="5"/>
  <c r="AF364" i="5"/>
  <c r="AH364" i="5"/>
  <c r="AK364" i="5"/>
  <c r="X364" i="5"/>
  <c r="AB133" i="5"/>
  <c r="AD133" i="5"/>
  <c r="AF133" i="5"/>
  <c r="AA133" i="5"/>
  <c r="AH133" i="5"/>
  <c r="AK133" i="5"/>
  <c r="X133" i="5"/>
  <c r="AB47" i="5"/>
  <c r="AD47" i="5"/>
  <c r="AF47" i="5"/>
  <c r="AH47" i="5"/>
  <c r="AK47" i="5"/>
  <c r="X47" i="5"/>
  <c r="AB43" i="5"/>
  <c r="AD43" i="5"/>
  <c r="AF43" i="5"/>
  <c r="AH43" i="5"/>
  <c r="AK43" i="5"/>
  <c r="X43" i="5"/>
  <c r="M35" i="8"/>
  <c r="L35" i="8"/>
  <c r="K35" i="8"/>
  <c r="J35" i="8"/>
  <c r="I35" i="8"/>
  <c r="H35" i="8"/>
  <c r="G35" i="8"/>
  <c r="F35" i="8"/>
  <c r="E35" i="8"/>
  <c r="D35" i="8"/>
  <c r="K16" i="11"/>
  <c r="K16" i="5"/>
  <c r="AB941" i="11"/>
  <c r="AD941" i="11"/>
  <c r="AF941" i="11"/>
  <c r="AH941" i="11"/>
  <c r="AK941" i="11"/>
  <c r="AB942" i="11"/>
  <c r="AD942" i="11"/>
  <c r="AF942" i="11"/>
  <c r="AH942" i="11"/>
  <c r="AK942" i="11"/>
  <c r="AB943" i="11"/>
  <c r="AD943" i="11"/>
  <c r="AF943" i="11"/>
  <c r="AH943" i="11"/>
  <c r="AK943" i="11"/>
  <c r="AB944" i="11"/>
  <c r="AD944" i="11"/>
  <c r="AF944" i="11"/>
  <c r="AH944" i="11"/>
  <c r="AK944" i="11"/>
  <c r="AB945" i="11"/>
  <c r="AD945" i="11"/>
  <c r="AF945" i="11"/>
  <c r="AH945" i="11"/>
  <c r="AK945" i="11"/>
  <c r="AB946" i="11"/>
  <c r="AD946" i="11"/>
  <c r="AF946" i="11"/>
  <c r="AH946" i="11"/>
  <c r="AK946" i="11"/>
  <c r="AB947" i="11"/>
  <c r="AD947" i="11"/>
  <c r="AF947" i="11"/>
  <c r="AH947" i="11"/>
  <c r="AK947" i="11"/>
  <c r="AB948" i="11"/>
  <c r="AD948" i="11"/>
  <c r="AF948" i="11"/>
  <c r="AH948" i="11"/>
  <c r="AK948" i="11"/>
  <c r="AB949" i="11"/>
  <c r="AD949" i="11"/>
  <c r="AF949" i="11"/>
  <c r="AH949" i="11"/>
  <c r="AK949" i="11"/>
  <c r="AB950" i="11"/>
  <c r="AD950" i="11"/>
  <c r="AF950" i="11"/>
  <c r="AH950" i="11"/>
  <c r="AK950" i="11"/>
  <c r="AK940" i="11"/>
  <c r="AK939" i="11"/>
  <c r="J32" i="8"/>
  <c r="L32" i="8"/>
  <c r="K32" i="8"/>
  <c r="AH940" i="11"/>
  <c r="AH939" i="11"/>
  <c r="I32" i="8"/>
  <c r="AF940" i="11"/>
  <c r="AF939" i="11"/>
  <c r="H32" i="8"/>
  <c r="AD940" i="11"/>
  <c r="AD939" i="11"/>
  <c r="G32" i="8"/>
  <c r="AB940" i="11"/>
  <c r="AB939" i="11"/>
  <c r="F32" i="8"/>
  <c r="X941" i="11"/>
  <c r="X942" i="11"/>
  <c r="X943" i="11"/>
  <c r="X944" i="11"/>
  <c r="X945" i="11"/>
  <c r="X946" i="11"/>
  <c r="X947" i="11"/>
  <c r="X948" i="11"/>
  <c r="X949" i="11"/>
  <c r="X950" i="11"/>
  <c r="X940" i="11"/>
  <c r="X939" i="11"/>
  <c r="E32" i="8"/>
  <c r="AB928" i="11"/>
  <c r="AD928" i="11"/>
  <c r="AF928" i="11"/>
  <c r="AH928" i="11"/>
  <c r="AK928" i="11"/>
  <c r="AB929" i="11"/>
  <c r="AD929" i="11"/>
  <c r="AF929" i="11"/>
  <c r="AH929" i="11"/>
  <c r="AK929" i="11"/>
  <c r="AB930" i="11"/>
  <c r="AD930" i="11"/>
  <c r="AF930" i="11"/>
  <c r="AH930" i="11"/>
  <c r="AK930" i="11"/>
  <c r="AB931" i="11"/>
  <c r="AD931" i="11"/>
  <c r="AF931" i="11"/>
  <c r="AH931" i="11"/>
  <c r="AK931" i="11"/>
  <c r="AB932" i="11"/>
  <c r="AD932" i="11"/>
  <c r="AF932" i="11"/>
  <c r="AH932" i="11"/>
  <c r="AK932" i="11"/>
  <c r="AB933" i="11"/>
  <c r="AD933" i="11"/>
  <c r="AF933" i="11"/>
  <c r="AH933" i="11"/>
  <c r="AK933" i="11"/>
  <c r="AB934" i="11"/>
  <c r="AD934" i="11"/>
  <c r="AF934" i="11"/>
  <c r="AH934" i="11"/>
  <c r="AK934" i="11"/>
  <c r="AB935" i="11"/>
  <c r="AD935" i="11"/>
  <c r="AF935" i="11"/>
  <c r="AH935" i="11"/>
  <c r="AK935" i="11"/>
  <c r="AB936" i="11"/>
  <c r="AD936" i="11"/>
  <c r="AF936" i="11"/>
  <c r="AH936" i="11"/>
  <c r="AK936" i="11"/>
  <c r="AB937" i="11"/>
  <c r="AD937" i="11"/>
  <c r="AF937" i="11"/>
  <c r="AH937" i="11"/>
  <c r="AK937" i="11"/>
  <c r="AB938" i="11"/>
  <c r="AD938" i="11"/>
  <c r="AF938" i="11"/>
  <c r="AH938" i="11"/>
  <c r="AK938" i="11"/>
  <c r="AK927" i="11"/>
  <c r="AK926" i="11"/>
  <c r="J31" i="8"/>
  <c r="L31" i="8"/>
  <c r="K31" i="8"/>
  <c r="AH927" i="11"/>
  <c r="AH926" i="11"/>
  <c r="I31" i="8"/>
  <c r="AF927" i="11"/>
  <c r="AF926" i="11"/>
  <c r="H31" i="8"/>
  <c r="AD927" i="11"/>
  <c r="AD926" i="11"/>
  <c r="G31" i="8"/>
  <c r="AB927" i="11"/>
  <c r="AB926" i="11"/>
  <c r="F31" i="8"/>
  <c r="X928" i="11"/>
  <c r="X929" i="11"/>
  <c r="X930" i="11"/>
  <c r="X931" i="11"/>
  <c r="X932" i="11"/>
  <c r="X933" i="11"/>
  <c r="X934" i="11"/>
  <c r="X935" i="11"/>
  <c r="X936" i="11"/>
  <c r="X937" i="11"/>
  <c r="X938" i="11"/>
  <c r="X927" i="11"/>
  <c r="X926" i="11"/>
  <c r="E31" i="8"/>
  <c r="K927" i="11"/>
  <c r="K926" i="11"/>
  <c r="D31" i="8"/>
  <c r="AB854" i="11"/>
  <c r="AD854" i="11"/>
  <c r="AF854" i="11"/>
  <c r="AH854" i="11"/>
  <c r="AK854" i="11"/>
  <c r="AB855" i="11"/>
  <c r="AD855" i="11"/>
  <c r="AF855" i="11"/>
  <c r="AH855" i="11"/>
  <c r="AK855" i="11"/>
  <c r="AB856" i="11"/>
  <c r="AD856" i="11"/>
  <c r="AF856" i="11"/>
  <c r="AH856" i="11"/>
  <c r="AK856" i="11"/>
  <c r="AB857" i="11"/>
  <c r="AD857" i="11"/>
  <c r="AF857" i="11"/>
  <c r="AH857" i="11"/>
  <c r="AK857" i="11"/>
  <c r="AB858" i="11"/>
  <c r="AD858" i="11"/>
  <c r="AF858" i="11"/>
  <c r="AH858" i="11"/>
  <c r="AK858" i="11"/>
  <c r="AB859" i="11"/>
  <c r="AD859" i="11"/>
  <c r="AF859" i="11"/>
  <c r="AH859" i="11"/>
  <c r="AK859" i="11"/>
  <c r="AB860" i="11"/>
  <c r="AD860" i="11"/>
  <c r="AF860" i="11"/>
  <c r="AH860" i="11"/>
  <c r="AK860" i="11"/>
  <c r="AB861" i="11"/>
  <c r="AD861" i="11"/>
  <c r="AF861" i="11"/>
  <c r="AH861" i="11"/>
  <c r="AK861" i="11"/>
  <c r="AB862" i="11"/>
  <c r="AD862" i="11"/>
  <c r="AF862" i="11"/>
  <c r="AH862" i="11"/>
  <c r="AK862" i="11"/>
  <c r="AB863" i="11"/>
  <c r="AD863" i="11"/>
  <c r="AF863" i="11"/>
  <c r="AH863" i="11"/>
  <c r="AK863" i="11"/>
  <c r="AB864" i="11"/>
  <c r="AD864" i="11"/>
  <c r="AF864" i="11"/>
  <c r="AH864" i="11"/>
  <c r="AK864" i="11"/>
  <c r="AB865" i="11"/>
  <c r="AD865" i="11"/>
  <c r="AF865" i="11"/>
  <c r="AH865" i="11"/>
  <c r="AK865" i="11"/>
  <c r="AB866" i="11"/>
  <c r="AD866" i="11"/>
  <c r="AF866" i="11"/>
  <c r="AH866" i="11"/>
  <c r="AK866" i="11"/>
  <c r="AB867" i="11"/>
  <c r="AD867" i="11"/>
  <c r="AF867" i="11"/>
  <c r="AH867" i="11"/>
  <c r="AK867" i="11"/>
  <c r="AB868" i="11"/>
  <c r="AD868" i="11"/>
  <c r="AF868" i="11"/>
  <c r="AH868" i="11"/>
  <c r="AK868" i="11"/>
  <c r="AB869" i="11"/>
  <c r="AD869" i="11"/>
  <c r="AF869" i="11"/>
  <c r="AH869" i="11"/>
  <c r="AK869" i="11"/>
  <c r="AB870" i="11"/>
  <c r="AD870" i="11"/>
  <c r="AF870" i="11"/>
  <c r="AH870" i="11"/>
  <c r="AK870" i="11"/>
  <c r="AB871" i="11"/>
  <c r="AD871" i="11"/>
  <c r="AF871" i="11"/>
  <c r="AH871" i="11"/>
  <c r="AK871" i="11"/>
  <c r="AB872" i="11"/>
  <c r="AD872" i="11"/>
  <c r="AF872" i="11"/>
  <c r="AH872" i="11"/>
  <c r="AK872" i="11"/>
  <c r="AB873" i="11"/>
  <c r="AD873" i="11"/>
  <c r="AF873" i="11"/>
  <c r="AH873" i="11"/>
  <c r="AK873" i="11"/>
  <c r="AB874" i="11"/>
  <c r="AD874" i="11"/>
  <c r="AF874" i="11"/>
  <c r="AH874" i="11"/>
  <c r="AK874" i="11"/>
  <c r="AB875" i="11"/>
  <c r="AD875" i="11"/>
  <c r="AF875" i="11"/>
  <c r="AH875" i="11"/>
  <c r="AK875" i="11"/>
  <c r="AB876" i="11"/>
  <c r="AD876" i="11"/>
  <c r="AF876" i="11"/>
  <c r="AH876" i="11"/>
  <c r="AK876" i="11"/>
  <c r="AB877" i="11"/>
  <c r="AD877" i="11"/>
  <c r="AF877" i="11"/>
  <c r="AH877" i="11"/>
  <c r="AK877" i="11"/>
  <c r="AB878" i="11"/>
  <c r="AD878" i="11"/>
  <c r="AF878" i="11"/>
  <c r="AH878" i="11"/>
  <c r="AK878" i="11"/>
  <c r="AB879" i="11"/>
  <c r="AD879" i="11"/>
  <c r="AF879" i="11"/>
  <c r="AH879" i="11"/>
  <c r="AK879" i="11"/>
  <c r="AB880" i="11"/>
  <c r="AD880" i="11"/>
  <c r="AF880" i="11"/>
  <c r="AH880" i="11"/>
  <c r="AK880" i="11"/>
  <c r="AB881" i="11"/>
  <c r="AD881" i="11"/>
  <c r="AF881" i="11"/>
  <c r="AH881" i="11"/>
  <c r="AK881" i="11"/>
  <c r="AB882" i="11"/>
  <c r="AD882" i="11"/>
  <c r="AF882" i="11"/>
  <c r="AH882" i="11"/>
  <c r="AK882" i="11"/>
  <c r="AB883" i="11"/>
  <c r="AD883" i="11"/>
  <c r="AF883" i="11"/>
  <c r="AH883" i="11"/>
  <c r="AK883" i="11"/>
  <c r="AB884" i="11"/>
  <c r="AD884" i="11"/>
  <c r="AF884" i="11"/>
  <c r="AH884" i="11"/>
  <c r="AK884" i="11"/>
  <c r="AB885" i="11"/>
  <c r="AD885" i="11"/>
  <c r="AF885" i="11"/>
  <c r="AH885" i="11"/>
  <c r="AK885" i="11"/>
  <c r="AB886" i="11"/>
  <c r="AD886" i="11"/>
  <c r="AF886" i="11"/>
  <c r="AH886" i="11"/>
  <c r="AK886" i="11"/>
  <c r="AB887" i="11"/>
  <c r="AD887" i="11"/>
  <c r="AF887" i="11"/>
  <c r="AH887" i="11"/>
  <c r="AK887" i="11"/>
  <c r="AB888" i="11"/>
  <c r="AD888" i="11"/>
  <c r="AF888" i="11"/>
  <c r="AH888" i="11"/>
  <c r="AK888" i="11"/>
  <c r="AB889" i="11"/>
  <c r="AD889" i="11"/>
  <c r="AF889" i="11"/>
  <c r="AH889" i="11"/>
  <c r="AK889" i="11"/>
  <c r="AB890" i="11"/>
  <c r="AD890" i="11"/>
  <c r="AF890" i="11"/>
  <c r="AH890" i="11"/>
  <c r="AK890" i="11"/>
  <c r="AB891" i="11"/>
  <c r="AD891" i="11"/>
  <c r="AF891" i="11"/>
  <c r="AH891" i="11"/>
  <c r="AK891" i="11"/>
  <c r="AB892" i="11"/>
  <c r="AD892" i="11"/>
  <c r="AF892" i="11"/>
  <c r="AH892" i="11"/>
  <c r="AK892" i="11"/>
  <c r="AB893" i="11"/>
  <c r="AD893" i="11"/>
  <c r="AF893" i="11"/>
  <c r="AH893" i="11"/>
  <c r="AK893" i="11"/>
  <c r="AB894" i="11"/>
  <c r="AD894" i="11"/>
  <c r="AF894" i="11"/>
  <c r="AH894" i="11"/>
  <c r="AK894" i="11"/>
  <c r="AB895" i="11"/>
  <c r="AD895" i="11"/>
  <c r="AF895" i="11"/>
  <c r="AH895" i="11"/>
  <c r="AK895" i="11"/>
  <c r="AB896" i="11"/>
  <c r="AD896" i="11"/>
  <c r="AF896" i="11"/>
  <c r="AH896" i="11"/>
  <c r="AK896" i="11"/>
  <c r="AB897" i="11"/>
  <c r="AD897" i="11"/>
  <c r="AF897" i="11"/>
  <c r="AH897" i="11"/>
  <c r="AK897" i="11"/>
  <c r="AB898" i="11"/>
  <c r="AD898" i="11"/>
  <c r="AF898" i="11"/>
  <c r="AH898" i="11"/>
  <c r="AK898" i="11"/>
  <c r="AB899" i="11"/>
  <c r="AD899" i="11"/>
  <c r="AF899" i="11"/>
  <c r="AH899" i="11"/>
  <c r="AK899" i="11"/>
  <c r="AB900" i="11"/>
  <c r="AD900" i="11"/>
  <c r="AF900" i="11"/>
  <c r="AH900" i="11"/>
  <c r="AK900" i="11"/>
  <c r="AB901" i="11"/>
  <c r="AD901" i="11"/>
  <c r="AF901" i="11"/>
  <c r="AH901" i="11"/>
  <c r="AK901" i="11"/>
  <c r="AB902" i="11"/>
  <c r="AD902" i="11"/>
  <c r="AF902" i="11"/>
  <c r="AH902" i="11"/>
  <c r="AK902" i="11"/>
  <c r="AB903" i="11"/>
  <c r="AD903" i="11"/>
  <c r="AF903" i="11"/>
  <c r="AH903" i="11"/>
  <c r="AK903" i="11"/>
  <c r="AB904" i="11"/>
  <c r="AD904" i="11"/>
  <c r="AF904" i="11"/>
  <c r="AH904" i="11"/>
  <c r="AK904" i="11"/>
  <c r="AB905" i="11"/>
  <c r="AD905" i="11"/>
  <c r="AF905" i="11"/>
  <c r="AH905" i="11"/>
  <c r="AK905" i="11"/>
  <c r="AB906" i="11"/>
  <c r="AD906" i="11"/>
  <c r="AF906" i="11"/>
  <c r="AH906" i="11"/>
  <c r="AK906" i="11"/>
  <c r="AB907" i="11"/>
  <c r="AD907" i="11"/>
  <c r="AF907" i="11"/>
  <c r="AH907" i="11"/>
  <c r="AK907" i="11"/>
  <c r="AB908" i="11"/>
  <c r="AD908" i="11"/>
  <c r="AF908" i="11"/>
  <c r="AH908" i="11"/>
  <c r="AK908" i="11"/>
  <c r="AB909" i="11"/>
  <c r="AD909" i="11"/>
  <c r="AF909" i="11"/>
  <c r="AH909" i="11"/>
  <c r="AK909" i="11"/>
  <c r="AB910" i="11"/>
  <c r="AD910" i="11"/>
  <c r="AF910" i="11"/>
  <c r="AH910" i="11"/>
  <c r="AK910" i="11"/>
  <c r="AB911" i="11"/>
  <c r="AD911" i="11"/>
  <c r="AF911" i="11"/>
  <c r="AH911" i="11"/>
  <c r="AK911" i="11"/>
  <c r="AB912" i="11"/>
  <c r="AD912" i="11"/>
  <c r="AF912" i="11"/>
  <c r="AH912" i="11"/>
  <c r="AK912" i="11"/>
  <c r="AB913" i="11"/>
  <c r="AD913" i="11"/>
  <c r="AF913" i="11"/>
  <c r="AH913" i="11"/>
  <c r="AK913" i="11"/>
  <c r="AB914" i="11"/>
  <c r="AD914" i="11"/>
  <c r="AF914" i="11"/>
  <c r="AH914" i="11"/>
  <c r="AK914" i="11"/>
  <c r="AB915" i="11"/>
  <c r="AD915" i="11"/>
  <c r="AF915" i="11"/>
  <c r="AH915" i="11"/>
  <c r="AK915" i="11"/>
  <c r="AB916" i="11"/>
  <c r="AD916" i="11"/>
  <c r="AF916" i="11"/>
  <c r="AH916" i="11"/>
  <c r="AK916" i="11"/>
  <c r="AB917" i="11"/>
  <c r="AD917" i="11"/>
  <c r="AF917" i="11"/>
  <c r="AH917" i="11"/>
  <c r="AK917" i="11"/>
  <c r="AB918" i="11"/>
  <c r="AD918" i="11"/>
  <c r="AF918" i="11"/>
  <c r="AH918" i="11"/>
  <c r="AK918" i="11"/>
  <c r="AB919" i="11"/>
  <c r="AD919" i="11"/>
  <c r="AF919" i="11"/>
  <c r="AH919" i="11"/>
  <c r="AK919" i="11"/>
  <c r="AB920" i="11"/>
  <c r="AD920" i="11"/>
  <c r="AF920" i="11"/>
  <c r="AH920" i="11"/>
  <c r="AK920" i="11"/>
  <c r="AB921" i="11"/>
  <c r="AD921" i="11"/>
  <c r="AF921" i="11"/>
  <c r="AH921" i="11"/>
  <c r="AK921" i="11"/>
  <c r="AB922" i="11"/>
  <c r="AD922" i="11"/>
  <c r="AF922" i="11"/>
  <c r="AH922" i="11"/>
  <c r="AK922" i="11"/>
  <c r="AB923" i="11"/>
  <c r="AD923" i="11"/>
  <c r="AF923" i="11"/>
  <c r="AH923" i="11"/>
  <c r="AK923" i="11"/>
  <c r="AB924" i="11"/>
  <c r="AD924" i="11"/>
  <c r="AF924" i="11"/>
  <c r="AH924" i="11"/>
  <c r="AK924" i="11"/>
  <c r="AB925" i="11"/>
  <c r="AD925" i="11"/>
  <c r="AF925" i="11"/>
  <c r="AH925" i="11"/>
  <c r="AK925" i="11"/>
  <c r="AK853" i="11"/>
  <c r="AK852" i="11"/>
  <c r="J30" i="8"/>
  <c r="L30" i="8"/>
  <c r="K30" i="8"/>
  <c r="AH853" i="11"/>
  <c r="AH852" i="11"/>
  <c r="I30" i="8"/>
  <c r="AF853" i="11"/>
  <c r="AF852" i="11"/>
  <c r="H30" i="8"/>
  <c r="AD853" i="11"/>
  <c r="AD852" i="11"/>
  <c r="G30" i="8"/>
  <c r="AB853" i="11"/>
  <c r="AB852" i="11"/>
  <c r="F30" i="8"/>
  <c r="X854" i="11"/>
  <c r="X855" i="11"/>
  <c r="X856" i="11"/>
  <c r="X857" i="11"/>
  <c r="X858" i="11"/>
  <c r="X859" i="11"/>
  <c r="X860" i="11"/>
  <c r="X861" i="11"/>
  <c r="X862" i="11"/>
  <c r="X863" i="11"/>
  <c r="X864" i="11"/>
  <c r="X865" i="11"/>
  <c r="X866" i="11"/>
  <c r="X867" i="11"/>
  <c r="X868" i="11"/>
  <c r="X869" i="11"/>
  <c r="X870" i="11"/>
  <c r="X871" i="11"/>
  <c r="X872" i="11"/>
  <c r="X873" i="11"/>
  <c r="X874" i="11"/>
  <c r="X875" i="11"/>
  <c r="X876" i="11"/>
  <c r="X877" i="11"/>
  <c r="X878" i="11"/>
  <c r="X879" i="11"/>
  <c r="X880" i="11"/>
  <c r="X881" i="11"/>
  <c r="X882" i="11"/>
  <c r="X883" i="11"/>
  <c r="X884" i="11"/>
  <c r="X885" i="11"/>
  <c r="X886" i="11"/>
  <c r="X887" i="11"/>
  <c r="X888" i="11"/>
  <c r="X889" i="11"/>
  <c r="X890" i="11"/>
  <c r="X891" i="11"/>
  <c r="X892" i="11"/>
  <c r="X893" i="11"/>
  <c r="X894" i="11"/>
  <c r="X895" i="11"/>
  <c r="X896" i="11"/>
  <c r="X897" i="11"/>
  <c r="X898" i="11"/>
  <c r="X899" i="11"/>
  <c r="X900" i="11"/>
  <c r="X901" i="11"/>
  <c r="X902" i="11"/>
  <c r="X903" i="11"/>
  <c r="X904" i="11"/>
  <c r="X905" i="11"/>
  <c r="X906" i="11"/>
  <c r="X907" i="11"/>
  <c r="X908" i="11"/>
  <c r="X909" i="11"/>
  <c r="X910" i="11"/>
  <c r="X911" i="11"/>
  <c r="X912" i="11"/>
  <c r="X913" i="11"/>
  <c r="X914" i="11"/>
  <c r="X915" i="11"/>
  <c r="X916" i="11"/>
  <c r="X917" i="11"/>
  <c r="X918" i="11"/>
  <c r="X919" i="11"/>
  <c r="X920" i="11"/>
  <c r="X921" i="11"/>
  <c r="X922" i="11"/>
  <c r="X923" i="11"/>
  <c r="X924" i="11"/>
  <c r="X925" i="11"/>
  <c r="X853" i="11"/>
  <c r="X852" i="11"/>
  <c r="E30" i="8"/>
  <c r="K853" i="11"/>
  <c r="K852" i="11"/>
  <c r="D30" i="8"/>
  <c r="AB834" i="11"/>
  <c r="AD834" i="11"/>
  <c r="AF834" i="11"/>
  <c r="AH834" i="11"/>
  <c r="AK834" i="11"/>
  <c r="AB835" i="11"/>
  <c r="AD835" i="11"/>
  <c r="AF835" i="11"/>
  <c r="AH835" i="11"/>
  <c r="AK835" i="11"/>
  <c r="AB836" i="11"/>
  <c r="AD836" i="11"/>
  <c r="AF836" i="11"/>
  <c r="AH836" i="11"/>
  <c r="AK836" i="11"/>
  <c r="AB837" i="11"/>
  <c r="AD837" i="11"/>
  <c r="AF837" i="11"/>
  <c r="AH837" i="11"/>
  <c r="AK837" i="11"/>
  <c r="AB838" i="11"/>
  <c r="AD838" i="11"/>
  <c r="AF838" i="11"/>
  <c r="AH838" i="11"/>
  <c r="AK838" i="11"/>
  <c r="AB839" i="11"/>
  <c r="AD839" i="11"/>
  <c r="AF839" i="11"/>
  <c r="AH839" i="11"/>
  <c r="AK839" i="11"/>
  <c r="AB840" i="11"/>
  <c r="AD840" i="11"/>
  <c r="AF840" i="11"/>
  <c r="AH840" i="11"/>
  <c r="AK840" i="11"/>
  <c r="AB841" i="11"/>
  <c r="AD841" i="11"/>
  <c r="AF841" i="11"/>
  <c r="AH841" i="11"/>
  <c r="AK841" i="11"/>
  <c r="AB842" i="11"/>
  <c r="AD842" i="11"/>
  <c r="AF842" i="11"/>
  <c r="AH842" i="11"/>
  <c r="AK842" i="11"/>
  <c r="AB843" i="11"/>
  <c r="AD843" i="11"/>
  <c r="AF843" i="11"/>
  <c r="AH843" i="11"/>
  <c r="AK843" i="11"/>
  <c r="AB844" i="11"/>
  <c r="AD844" i="11"/>
  <c r="AF844" i="11"/>
  <c r="AH844" i="11"/>
  <c r="AK844" i="11"/>
  <c r="AB845" i="11"/>
  <c r="AD845" i="11"/>
  <c r="AF845" i="11"/>
  <c r="AH845" i="11"/>
  <c r="AK845" i="11"/>
  <c r="AB846" i="11"/>
  <c r="AD846" i="11"/>
  <c r="AF846" i="11"/>
  <c r="AH846" i="11"/>
  <c r="AK846" i="11"/>
  <c r="AB847" i="11"/>
  <c r="AD847" i="11"/>
  <c r="AF847" i="11"/>
  <c r="AH847" i="11"/>
  <c r="AK847" i="11"/>
  <c r="AB848" i="11"/>
  <c r="AD848" i="11"/>
  <c r="AF848" i="11"/>
  <c r="AH848" i="11"/>
  <c r="AK848" i="11"/>
  <c r="AB849" i="11"/>
  <c r="AD849" i="11"/>
  <c r="AF849" i="11"/>
  <c r="AH849" i="11"/>
  <c r="AK849" i="11"/>
  <c r="AB850" i="11"/>
  <c r="AD850" i="11"/>
  <c r="AF850" i="11"/>
  <c r="AH850" i="11"/>
  <c r="AK850" i="11"/>
  <c r="AB851" i="11"/>
  <c r="AD851" i="11"/>
  <c r="AF851" i="11"/>
  <c r="AH851" i="11"/>
  <c r="AK851" i="11"/>
  <c r="AK833" i="11"/>
  <c r="AK832" i="11"/>
  <c r="J29" i="8"/>
  <c r="L29" i="8"/>
  <c r="K29" i="8"/>
  <c r="AH833" i="11"/>
  <c r="AH832" i="11"/>
  <c r="I29" i="8"/>
  <c r="AF833" i="11"/>
  <c r="AF832" i="11"/>
  <c r="H29" i="8"/>
  <c r="AD833" i="11"/>
  <c r="AD832" i="11"/>
  <c r="G29" i="8"/>
  <c r="AB833" i="11"/>
  <c r="AB832" i="11"/>
  <c r="F29" i="8"/>
  <c r="X834" i="11"/>
  <c r="X835" i="11"/>
  <c r="X836" i="11"/>
  <c r="X837" i="11"/>
  <c r="X838" i="11"/>
  <c r="X839" i="11"/>
  <c r="X840" i="11"/>
  <c r="X841" i="11"/>
  <c r="X842" i="11"/>
  <c r="X843" i="11"/>
  <c r="X844" i="11"/>
  <c r="X845" i="11"/>
  <c r="X846" i="11"/>
  <c r="X847" i="11"/>
  <c r="X848" i="11"/>
  <c r="X849" i="11"/>
  <c r="X850" i="11"/>
  <c r="X851" i="11"/>
  <c r="X833" i="11"/>
  <c r="X832" i="11"/>
  <c r="E29" i="8"/>
  <c r="K833" i="11"/>
  <c r="K832" i="11"/>
  <c r="D29" i="8"/>
  <c r="AB801" i="11"/>
  <c r="AD801" i="11"/>
  <c r="AF801" i="11"/>
  <c r="AH801" i="11"/>
  <c r="AK801" i="11"/>
  <c r="AB802" i="11"/>
  <c r="AD802" i="11"/>
  <c r="AF802" i="11"/>
  <c r="AH802" i="11"/>
  <c r="AK802" i="11"/>
  <c r="AB803" i="11"/>
  <c r="AD803" i="11"/>
  <c r="AF803" i="11"/>
  <c r="AH803" i="11"/>
  <c r="AK803" i="11"/>
  <c r="AB804" i="11"/>
  <c r="AD804" i="11"/>
  <c r="AF804" i="11"/>
  <c r="AH804" i="11"/>
  <c r="AK804" i="11"/>
  <c r="AB805" i="11"/>
  <c r="AD805" i="11"/>
  <c r="AF805" i="11"/>
  <c r="AH805" i="11"/>
  <c r="AK805" i="11"/>
  <c r="AB806" i="11"/>
  <c r="AD806" i="11"/>
  <c r="AF806" i="11"/>
  <c r="AH806" i="11"/>
  <c r="AK806" i="11"/>
  <c r="AB807" i="11"/>
  <c r="AD807" i="11"/>
  <c r="AF807" i="11"/>
  <c r="AH807" i="11"/>
  <c r="AK807" i="11"/>
  <c r="AB808" i="11"/>
  <c r="AD808" i="11"/>
  <c r="AF808" i="11"/>
  <c r="AH808" i="11"/>
  <c r="AK808" i="11"/>
  <c r="AB809" i="11"/>
  <c r="AD809" i="11"/>
  <c r="AF809" i="11"/>
  <c r="AH809" i="11"/>
  <c r="AK809" i="11"/>
  <c r="AB810" i="11"/>
  <c r="AD810" i="11"/>
  <c r="AF810" i="11"/>
  <c r="AH810" i="11"/>
  <c r="AK810" i="11"/>
  <c r="AB811" i="11"/>
  <c r="AD811" i="11"/>
  <c r="AF811" i="11"/>
  <c r="AH811" i="11"/>
  <c r="AK811" i="11"/>
  <c r="AB812" i="11"/>
  <c r="AD812" i="11"/>
  <c r="AF812" i="11"/>
  <c r="AH812" i="11"/>
  <c r="AK812" i="11"/>
  <c r="AB813" i="11"/>
  <c r="AD813" i="11"/>
  <c r="AF813" i="11"/>
  <c r="AH813" i="11"/>
  <c r="AK813" i="11"/>
  <c r="AB814" i="11"/>
  <c r="AD814" i="11"/>
  <c r="AF814" i="11"/>
  <c r="AH814" i="11"/>
  <c r="AK814" i="11"/>
  <c r="AB815" i="11"/>
  <c r="AD815" i="11"/>
  <c r="AF815" i="11"/>
  <c r="AH815" i="11"/>
  <c r="AK815" i="11"/>
  <c r="AB816" i="11"/>
  <c r="AD816" i="11"/>
  <c r="AF816" i="11"/>
  <c r="AH816" i="11"/>
  <c r="AK816" i="11"/>
  <c r="AB817" i="11"/>
  <c r="AD817" i="11"/>
  <c r="AF817" i="11"/>
  <c r="AH817" i="11"/>
  <c r="AK817" i="11"/>
  <c r="AB818" i="11"/>
  <c r="AD818" i="11"/>
  <c r="AF818" i="11"/>
  <c r="AH818" i="11"/>
  <c r="AK818" i="11"/>
  <c r="AB819" i="11"/>
  <c r="AD819" i="11"/>
  <c r="AF819" i="11"/>
  <c r="AH819" i="11"/>
  <c r="AK819" i="11"/>
  <c r="AB820" i="11"/>
  <c r="AD820" i="11"/>
  <c r="AF820" i="11"/>
  <c r="AH820" i="11"/>
  <c r="AK820" i="11"/>
  <c r="AB821" i="11"/>
  <c r="AD821" i="11"/>
  <c r="AF821" i="11"/>
  <c r="AH821" i="11"/>
  <c r="AK821" i="11"/>
  <c r="AB822" i="11"/>
  <c r="AD822" i="11"/>
  <c r="AF822" i="11"/>
  <c r="AA822" i="11"/>
  <c r="AH822" i="11"/>
  <c r="AK822" i="11"/>
  <c r="AB823" i="11"/>
  <c r="AD823" i="11"/>
  <c r="AF823" i="11"/>
  <c r="AA823" i="11"/>
  <c r="AH823" i="11"/>
  <c r="AK823" i="11"/>
  <c r="AB824" i="11"/>
  <c r="AD824" i="11"/>
  <c r="AF824" i="11"/>
  <c r="AA824" i="11"/>
  <c r="AH824" i="11"/>
  <c r="AK824" i="11"/>
  <c r="AB825" i="11"/>
  <c r="AD825" i="11"/>
  <c r="AF825" i="11"/>
  <c r="AA825" i="11"/>
  <c r="AH825" i="11"/>
  <c r="AK825" i="11"/>
  <c r="AB826" i="11"/>
  <c r="AD826" i="11"/>
  <c r="AF826" i="11"/>
  <c r="AA826" i="11"/>
  <c r="AH826" i="11"/>
  <c r="AK826" i="11"/>
  <c r="AB827" i="11"/>
  <c r="AD827" i="11"/>
  <c r="AF827" i="11"/>
  <c r="AA827" i="11"/>
  <c r="AH827" i="11"/>
  <c r="AK827" i="11"/>
  <c r="AB828" i="11"/>
  <c r="AD828" i="11"/>
  <c r="AF828" i="11"/>
  <c r="AA828" i="11"/>
  <c r="AH828" i="11"/>
  <c r="AK828" i="11"/>
  <c r="AB829" i="11"/>
  <c r="AD829" i="11"/>
  <c r="AF829" i="11"/>
  <c r="AA829" i="11"/>
  <c r="AH829" i="11"/>
  <c r="AK829" i="11"/>
  <c r="AB830" i="11"/>
  <c r="AD830" i="11"/>
  <c r="AF830" i="11"/>
  <c r="AH830" i="11"/>
  <c r="AK830" i="11"/>
  <c r="AB831" i="11"/>
  <c r="AD831" i="11"/>
  <c r="AF831" i="11"/>
  <c r="AH831" i="11"/>
  <c r="AK831" i="11"/>
  <c r="AK800" i="11"/>
  <c r="AK799" i="11"/>
  <c r="J28" i="8"/>
  <c r="L28" i="8"/>
  <c r="K28" i="8"/>
  <c r="AH800" i="11"/>
  <c r="AH799" i="11"/>
  <c r="I28" i="8"/>
  <c r="AF800" i="11"/>
  <c r="AF799" i="11"/>
  <c r="H28" i="8"/>
  <c r="AD800" i="11"/>
  <c r="AD799" i="11"/>
  <c r="G28" i="8"/>
  <c r="AB800" i="11"/>
  <c r="AB799" i="11"/>
  <c r="F28" i="8"/>
  <c r="X801" i="11"/>
  <c r="X802" i="11"/>
  <c r="X803" i="11"/>
  <c r="X804" i="11"/>
  <c r="X805" i="11"/>
  <c r="X806" i="11"/>
  <c r="X807" i="11"/>
  <c r="X808" i="11"/>
  <c r="X809" i="11"/>
  <c r="X810" i="11"/>
  <c r="X811" i="11"/>
  <c r="X812" i="11"/>
  <c r="X813" i="11"/>
  <c r="X814" i="11"/>
  <c r="X815" i="11"/>
  <c r="X816" i="11"/>
  <c r="X817" i="11"/>
  <c r="X818" i="11"/>
  <c r="X819" i="11"/>
  <c r="X820" i="11"/>
  <c r="X821" i="11"/>
  <c r="X822" i="11"/>
  <c r="X823" i="11"/>
  <c r="X824" i="11"/>
  <c r="X825" i="11"/>
  <c r="X826" i="11"/>
  <c r="X827" i="11"/>
  <c r="X828" i="11"/>
  <c r="X829" i="11"/>
  <c r="X830" i="11"/>
  <c r="X831" i="11"/>
  <c r="X800" i="11"/>
  <c r="X799" i="11"/>
  <c r="E28" i="8"/>
  <c r="K800" i="11"/>
  <c r="K799" i="11"/>
  <c r="D28" i="8"/>
  <c r="AB768" i="11"/>
  <c r="AD768" i="11"/>
  <c r="AF768" i="11"/>
  <c r="AH768" i="11"/>
  <c r="AK768" i="11"/>
  <c r="AB769" i="11"/>
  <c r="AD769" i="11"/>
  <c r="AF769" i="11"/>
  <c r="AH769" i="11"/>
  <c r="AK769" i="11"/>
  <c r="AB770" i="11"/>
  <c r="AD770" i="11"/>
  <c r="AF770" i="11"/>
  <c r="AH770" i="11"/>
  <c r="AK770" i="11"/>
  <c r="AB771" i="11"/>
  <c r="AD771" i="11"/>
  <c r="AF771" i="11"/>
  <c r="AH771" i="11"/>
  <c r="AK771" i="11"/>
  <c r="AB772" i="11"/>
  <c r="AD772" i="11"/>
  <c r="AF772" i="11"/>
  <c r="AH772" i="11"/>
  <c r="AK772" i="11"/>
  <c r="AB773" i="11"/>
  <c r="AD773" i="11"/>
  <c r="AF773" i="11"/>
  <c r="AH773" i="11"/>
  <c r="AK773" i="11"/>
  <c r="AB774" i="11"/>
  <c r="AD774" i="11"/>
  <c r="AF774" i="11"/>
  <c r="AH774" i="11"/>
  <c r="AK774" i="11"/>
  <c r="AB775" i="11"/>
  <c r="AD775" i="11"/>
  <c r="AF775" i="11"/>
  <c r="AH775" i="11"/>
  <c r="AK775" i="11"/>
  <c r="AB776" i="11"/>
  <c r="AD776" i="11"/>
  <c r="AF776" i="11"/>
  <c r="AH776" i="11"/>
  <c r="AK776" i="11"/>
  <c r="AB777" i="11"/>
  <c r="AD777" i="11"/>
  <c r="AF777" i="11"/>
  <c r="AH777" i="11"/>
  <c r="AK777" i="11"/>
  <c r="AB778" i="11"/>
  <c r="AD778" i="11"/>
  <c r="AF778" i="11"/>
  <c r="AH778" i="11"/>
  <c r="AK778" i="11"/>
  <c r="AB779" i="11"/>
  <c r="AD779" i="11"/>
  <c r="AF779" i="11"/>
  <c r="AH779" i="11"/>
  <c r="AK779" i="11"/>
  <c r="AB780" i="11"/>
  <c r="AD780" i="11"/>
  <c r="AF780" i="11"/>
  <c r="AH780" i="11"/>
  <c r="AK780" i="11"/>
  <c r="AB781" i="11"/>
  <c r="AD781" i="11"/>
  <c r="AF781" i="11"/>
  <c r="AH781" i="11"/>
  <c r="AK781" i="11"/>
  <c r="AB782" i="11"/>
  <c r="AD782" i="11"/>
  <c r="AF782" i="11"/>
  <c r="AH782" i="11"/>
  <c r="AK782" i="11"/>
  <c r="AB783" i="11"/>
  <c r="AD783" i="11"/>
  <c r="AF783" i="11"/>
  <c r="AH783" i="11"/>
  <c r="AK783" i="11"/>
  <c r="AB784" i="11"/>
  <c r="AD784" i="11"/>
  <c r="AF784" i="11"/>
  <c r="AH784" i="11"/>
  <c r="AK784" i="11"/>
  <c r="AB785" i="11"/>
  <c r="AD785" i="11"/>
  <c r="AF785" i="11"/>
  <c r="AH785" i="11"/>
  <c r="AK785" i="11"/>
  <c r="AB786" i="11"/>
  <c r="AD786" i="11"/>
  <c r="AF786" i="11"/>
  <c r="AH786" i="11"/>
  <c r="AK786" i="11"/>
  <c r="AB787" i="11"/>
  <c r="AD787" i="11"/>
  <c r="AF787" i="11"/>
  <c r="AH787" i="11"/>
  <c r="AK787" i="11"/>
  <c r="AB788" i="11"/>
  <c r="AD788" i="11"/>
  <c r="AF788" i="11"/>
  <c r="AH788" i="11"/>
  <c r="AK788" i="11"/>
  <c r="AB789" i="11"/>
  <c r="AD789" i="11"/>
  <c r="AF789" i="11"/>
  <c r="AH789" i="11"/>
  <c r="AK789" i="11"/>
  <c r="AB790" i="11"/>
  <c r="AD790" i="11"/>
  <c r="AF790" i="11"/>
  <c r="AH790" i="11"/>
  <c r="AK790" i="11"/>
  <c r="AB791" i="11"/>
  <c r="AD791" i="11"/>
  <c r="AF791" i="11"/>
  <c r="AH791" i="11"/>
  <c r="AK791" i="11"/>
  <c r="AB792" i="11"/>
  <c r="AD792" i="11"/>
  <c r="AF792" i="11"/>
  <c r="AH792" i="11"/>
  <c r="AK792" i="11"/>
  <c r="AB793" i="11"/>
  <c r="AD793" i="11"/>
  <c r="AF793" i="11"/>
  <c r="AH793" i="11"/>
  <c r="AK793" i="11"/>
  <c r="AB794" i="11"/>
  <c r="AD794" i="11"/>
  <c r="AF794" i="11"/>
  <c r="AH794" i="11"/>
  <c r="AK794" i="11"/>
  <c r="AB795" i="11"/>
  <c r="AD795" i="11"/>
  <c r="AF795" i="11"/>
  <c r="AH795" i="11"/>
  <c r="AK795" i="11"/>
  <c r="AB796" i="11"/>
  <c r="AD796" i="11"/>
  <c r="AF796" i="11"/>
  <c r="AH796" i="11"/>
  <c r="AK796" i="11"/>
  <c r="AB797" i="11"/>
  <c r="AD797" i="11"/>
  <c r="AF797" i="11"/>
  <c r="AH797" i="11"/>
  <c r="AK797" i="11"/>
  <c r="AB798" i="11"/>
  <c r="AD798" i="11"/>
  <c r="AF798" i="11"/>
  <c r="AH798" i="11"/>
  <c r="AK798" i="11"/>
  <c r="AK767" i="11"/>
  <c r="AK766" i="11"/>
  <c r="J27" i="8"/>
  <c r="L27" i="8"/>
  <c r="K27" i="8"/>
  <c r="AH767" i="11"/>
  <c r="AH766" i="11"/>
  <c r="I27" i="8"/>
  <c r="AF767" i="11"/>
  <c r="AF766" i="11"/>
  <c r="H27" i="8"/>
  <c r="AD767" i="11"/>
  <c r="AD766" i="11"/>
  <c r="G27" i="8"/>
  <c r="AB767" i="11"/>
  <c r="AB766" i="11"/>
  <c r="F27" i="8"/>
  <c r="X768" i="11"/>
  <c r="X769" i="11"/>
  <c r="X770" i="11"/>
  <c r="X771" i="11"/>
  <c r="X772" i="11"/>
  <c r="X773" i="11"/>
  <c r="X774" i="11"/>
  <c r="X775" i="11"/>
  <c r="X776" i="11"/>
  <c r="X777" i="11"/>
  <c r="X778" i="11"/>
  <c r="X779" i="11"/>
  <c r="X780" i="11"/>
  <c r="X781" i="11"/>
  <c r="X782" i="11"/>
  <c r="X783" i="11"/>
  <c r="X784" i="11"/>
  <c r="X785" i="11"/>
  <c r="X786" i="11"/>
  <c r="X787" i="11"/>
  <c r="X788" i="11"/>
  <c r="X789" i="11"/>
  <c r="X790" i="11"/>
  <c r="X791" i="11"/>
  <c r="X792" i="11"/>
  <c r="X793" i="11"/>
  <c r="X794" i="11"/>
  <c r="X795" i="11"/>
  <c r="X796" i="11"/>
  <c r="X797" i="11"/>
  <c r="X798" i="11"/>
  <c r="X767" i="11"/>
  <c r="X766" i="11"/>
  <c r="E27" i="8"/>
  <c r="K767" i="11"/>
  <c r="K766" i="11"/>
  <c r="D27" i="8"/>
  <c r="AB631" i="11"/>
  <c r="AD631" i="11"/>
  <c r="AF631" i="11"/>
  <c r="AH631" i="11"/>
  <c r="AK631" i="11"/>
  <c r="AB632" i="11"/>
  <c r="AD632" i="11"/>
  <c r="AF632" i="11"/>
  <c r="AH632" i="11"/>
  <c r="AK632" i="11"/>
  <c r="AB633" i="11"/>
  <c r="AD633" i="11"/>
  <c r="AF633" i="11"/>
  <c r="AH633" i="11"/>
  <c r="AK633" i="11"/>
  <c r="AB634" i="11"/>
  <c r="AD634" i="11"/>
  <c r="AF634" i="11"/>
  <c r="AH634" i="11"/>
  <c r="AK634" i="11"/>
  <c r="AB635" i="11"/>
  <c r="AD635" i="11"/>
  <c r="AF635" i="11"/>
  <c r="AH635" i="11"/>
  <c r="AK635" i="11"/>
  <c r="AB636" i="11"/>
  <c r="AD636" i="11"/>
  <c r="AF636" i="11"/>
  <c r="AH636" i="11"/>
  <c r="AK636" i="11"/>
  <c r="AB637" i="11"/>
  <c r="AD637" i="11"/>
  <c r="AF637" i="11"/>
  <c r="AH637" i="11"/>
  <c r="AK637" i="11"/>
  <c r="AB638" i="11"/>
  <c r="AD638" i="11"/>
  <c r="AF638" i="11"/>
  <c r="AH638" i="11"/>
  <c r="AK638" i="11"/>
  <c r="AB639" i="11"/>
  <c r="AD639" i="11"/>
  <c r="AF639" i="11"/>
  <c r="AH639" i="11"/>
  <c r="AK639" i="11"/>
  <c r="AB640" i="11"/>
  <c r="AD640" i="11"/>
  <c r="AF640" i="11"/>
  <c r="AH640" i="11"/>
  <c r="AK640" i="11"/>
  <c r="AB641" i="11"/>
  <c r="AD641" i="11"/>
  <c r="AF641" i="11"/>
  <c r="AH641" i="11"/>
  <c r="AK641" i="11"/>
  <c r="AB642" i="11"/>
  <c r="AD642" i="11"/>
  <c r="AF642" i="11"/>
  <c r="AH642" i="11"/>
  <c r="AK642" i="11"/>
  <c r="AB643" i="11"/>
  <c r="AD643" i="11"/>
  <c r="AF643" i="11"/>
  <c r="AH643" i="11"/>
  <c r="AK643" i="11"/>
  <c r="AB644" i="11"/>
  <c r="AD644" i="11"/>
  <c r="AF644" i="11"/>
  <c r="AH644" i="11"/>
  <c r="AK644" i="11"/>
  <c r="AB645" i="11"/>
  <c r="AD645" i="11"/>
  <c r="AF645" i="11"/>
  <c r="AH645" i="11"/>
  <c r="AK645" i="11"/>
  <c r="AB646" i="11"/>
  <c r="AD646" i="11"/>
  <c r="AF646" i="11"/>
  <c r="AH646" i="11"/>
  <c r="AK646" i="11"/>
  <c r="AB647" i="11"/>
  <c r="AD647" i="11"/>
  <c r="AF647" i="11"/>
  <c r="AH647" i="11"/>
  <c r="AK647" i="11"/>
  <c r="AB648" i="11"/>
  <c r="AD648" i="11"/>
  <c r="AF648" i="11"/>
  <c r="AA648" i="11"/>
  <c r="AH648" i="11"/>
  <c r="AK648" i="11"/>
  <c r="AB649" i="11"/>
  <c r="AD649" i="11"/>
  <c r="AF649" i="11"/>
  <c r="AH649" i="11"/>
  <c r="AK649" i="11"/>
  <c r="AB650" i="11"/>
  <c r="AD650" i="11"/>
  <c r="AF650" i="11"/>
  <c r="AH650" i="11"/>
  <c r="AK650" i="11"/>
  <c r="AB651" i="11"/>
  <c r="AD651" i="11"/>
  <c r="AF651" i="11"/>
  <c r="AH651" i="11"/>
  <c r="AK651" i="11"/>
  <c r="AB652" i="11"/>
  <c r="AD652" i="11"/>
  <c r="AF652" i="11"/>
  <c r="AH652" i="11"/>
  <c r="AK652" i="11"/>
  <c r="AB653" i="11"/>
  <c r="AD653" i="11"/>
  <c r="AF653" i="11"/>
  <c r="AH653" i="11"/>
  <c r="AK653" i="11"/>
  <c r="AB654" i="11"/>
  <c r="AD654" i="11"/>
  <c r="AF654" i="11"/>
  <c r="AH654" i="11"/>
  <c r="AK654" i="11"/>
  <c r="AB655" i="11"/>
  <c r="AD655" i="11"/>
  <c r="AF655" i="11"/>
  <c r="AH655" i="11"/>
  <c r="AK655" i="11"/>
  <c r="AB656" i="11"/>
  <c r="AD656" i="11"/>
  <c r="AF656" i="11"/>
  <c r="AH656" i="11"/>
  <c r="AK656" i="11"/>
  <c r="AB657" i="11"/>
  <c r="AD657" i="11"/>
  <c r="AF657" i="11"/>
  <c r="AH657" i="11"/>
  <c r="AK657" i="11"/>
  <c r="AB658" i="11"/>
  <c r="AD658" i="11"/>
  <c r="AF658" i="11"/>
  <c r="AH658" i="11"/>
  <c r="AK658" i="11"/>
  <c r="AB659" i="11"/>
  <c r="AD659" i="11"/>
  <c r="AF659" i="11"/>
  <c r="AH659" i="11"/>
  <c r="AK659" i="11"/>
  <c r="AB660" i="11"/>
  <c r="AD660" i="11"/>
  <c r="AF660" i="11"/>
  <c r="AH660" i="11"/>
  <c r="AK660" i="11"/>
  <c r="AB661" i="11"/>
  <c r="AD661" i="11"/>
  <c r="AF661" i="11"/>
  <c r="AH661" i="11"/>
  <c r="AK661" i="11"/>
  <c r="AB662" i="11"/>
  <c r="AD662" i="11"/>
  <c r="AF662" i="11"/>
  <c r="AH662" i="11"/>
  <c r="AK662" i="11"/>
  <c r="AB663" i="11"/>
  <c r="AD663" i="11"/>
  <c r="AF663" i="11"/>
  <c r="AH663" i="11"/>
  <c r="AK663" i="11"/>
  <c r="AB664" i="11"/>
  <c r="AD664" i="11"/>
  <c r="AF664" i="11"/>
  <c r="AH664" i="11"/>
  <c r="AK664" i="11"/>
  <c r="AB665" i="11"/>
  <c r="AD665" i="11"/>
  <c r="AF665" i="11"/>
  <c r="AH665" i="11"/>
  <c r="AK665" i="11"/>
  <c r="AB666" i="11"/>
  <c r="AD666" i="11"/>
  <c r="AF666" i="11"/>
  <c r="AH666" i="11"/>
  <c r="AK666" i="11"/>
  <c r="AB667" i="11"/>
  <c r="AD667" i="11"/>
  <c r="AF667" i="11"/>
  <c r="AH667" i="11"/>
  <c r="AK667" i="11"/>
  <c r="AB668" i="11"/>
  <c r="AD668" i="11"/>
  <c r="AF668" i="11"/>
  <c r="AH668" i="11"/>
  <c r="AK668" i="11"/>
  <c r="AB669" i="11"/>
  <c r="AD669" i="11"/>
  <c r="AF669" i="11"/>
  <c r="AH669" i="11"/>
  <c r="AK669" i="11"/>
  <c r="AB670" i="11"/>
  <c r="AD670" i="11"/>
  <c r="AF670" i="11"/>
  <c r="AH670" i="11"/>
  <c r="AK670" i="11"/>
  <c r="AB671" i="11"/>
  <c r="AD671" i="11"/>
  <c r="AF671" i="11"/>
  <c r="AH671" i="11"/>
  <c r="AK671" i="11"/>
  <c r="AB672" i="11"/>
  <c r="AD672" i="11"/>
  <c r="AF672" i="11"/>
  <c r="AH672" i="11"/>
  <c r="AK672" i="11"/>
  <c r="AB673" i="11"/>
  <c r="AD673" i="11"/>
  <c r="AF673" i="11"/>
  <c r="AH673" i="11"/>
  <c r="AK673" i="11"/>
  <c r="AB674" i="11"/>
  <c r="AD674" i="11"/>
  <c r="AF674" i="11"/>
  <c r="AH674" i="11"/>
  <c r="AK674" i="11"/>
  <c r="AB675" i="11"/>
  <c r="AD675" i="11"/>
  <c r="AF675" i="11"/>
  <c r="AH675" i="11"/>
  <c r="AK675" i="11"/>
  <c r="AB676" i="11"/>
  <c r="AD676" i="11"/>
  <c r="AF676" i="11"/>
  <c r="AH676" i="11"/>
  <c r="AK676" i="11"/>
  <c r="AB677" i="11"/>
  <c r="AD677" i="11"/>
  <c r="AF677" i="11"/>
  <c r="AH677" i="11"/>
  <c r="AK677" i="11"/>
  <c r="AB678" i="11"/>
  <c r="AD678" i="11"/>
  <c r="AF678" i="11"/>
  <c r="AH678" i="11"/>
  <c r="AK678" i="11"/>
  <c r="AB679" i="11"/>
  <c r="AD679" i="11"/>
  <c r="AF679" i="11"/>
  <c r="AH679" i="11"/>
  <c r="AK679" i="11"/>
  <c r="AB680" i="11"/>
  <c r="AD680" i="11"/>
  <c r="AF680" i="11"/>
  <c r="AH680" i="11"/>
  <c r="AK680" i="11"/>
  <c r="AB681" i="11"/>
  <c r="AD681" i="11"/>
  <c r="AF681" i="11"/>
  <c r="AH681" i="11"/>
  <c r="AK681" i="11"/>
  <c r="AB682" i="11"/>
  <c r="AD682" i="11"/>
  <c r="AF682" i="11"/>
  <c r="AH682" i="11"/>
  <c r="AK682" i="11"/>
  <c r="AB683" i="11"/>
  <c r="AD683" i="11"/>
  <c r="AF683" i="11"/>
  <c r="AH683" i="11"/>
  <c r="AK683" i="11"/>
  <c r="AB684" i="11"/>
  <c r="AD684" i="11"/>
  <c r="AF684" i="11"/>
  <c r="AH684" i="11"/>
  <c r="AK684" i="11"/>
  <c r="AB685" i="11"/>
  <c r="AD685" i="11"/>
  <c r="AF685" i="11"/>
  <c r="AH685" i="11"/>
  <c r="AK685" i="11"/>
  <c r="AB686" i="11"/>
  <c r="AD686" i="11"/>
  <c r="AF686" i="11"/>
  <c r="AH686" i="11"/>
  <c r="AK686" i="11"/>
  <c r="AB687" i="11"/>
  <c r="AD687" i="11"/>
  <c r="AF687" i="11"/>
  <c r="AH687" i="11"/>
  <c r="AK687" i="11"/>
  <c r="AB688" i="11"/>
  <c r="AD688" i="11"/>
  <c r="AF688" i="11"/>
  <c r="AH688" i="11"/>
  <c r="AK688" i="11"/>
  <c r="AB689" i="11"/>
  <c r="AD689" i="11"/>
  <c r="AF689" i="11"/>
  <c r="AH689" i="11"/>
  <c r="AK689" i="11"/>
  <c r="AB690" i="11"/>
  <c r="AD690" i="11"/>
  <c r="AF690" i="11"/>
  <c r="AH690" i="11"/>
  <c r="AK690" i="11"/>
  <c r="AB691" i="11"/>
  <c r="AD691" i="11"/>
  <c r="AF691" i="11"/>
  <c r="AH691" i="11"/>
  <c r="AK691" i="11"/>
  <c r="AB692" i="11"/>
  <c r="AD692" i="11"/>
  <c r="AF692" i="11"/>
  <c r="AH692" i="11"/>
  <c r="AK692" i="11"/>
  <c r="AB693" i="11"/>
  <c r="AD693" i="11"/>
  <c r="AF693" i="11"/>
  <c r="AH693" i="11"/>
  <c r="AK693" i="11"/>
  <c r="AB694" i="11"/>
  <c r="AD694" i="11"/>
  <c r="AF694" i="11"/>
  <c r="AH694" i="11"/>
  <c r="AK694" i="11"/>
  <c r="AB695" i="11"/>
  <c r="AD695" i="11"/>
  <c r="AF695" i="11"/>
  <c r="AH695" i="11"/>
  <c r="AK695" i="11"/>
  <c r="AB696" i="11"/>
  <c r="AD696" i="11"/>
  <c r="AF696" i="11"/>
  <c r="AH696" i="11"/>
  <c r="AK696" i="11"/>
  <c r="AB697" i="11"/>
  <c r="AD697" i="11"/>
  <c r="AF697" i="11"/>
  <c r="AH697" i="11"/>
  <c r="AK697" i="11"/>
  <c r="AB698" i="11"/>
  <c r="AD698" i="11"/>
  <c r="AF698" i="11"/>
  <c r="AH698" i="11"/>
  <c r="AK698" i="11"/>
  <c r="AB699" i="11"/>
  <c r="AD699" i="11"/>
  <c r="AF699" i="11"/>
  <c r="AH699" i="11"/>
  <c r="AK699" i="11"/>
  <c r="AB700" i="11"/>
  <c r="AD700" i="11"/>
  <c r="AF700" i="11"/>
  <c r="AH700" i="11"/>
  <c r="AK700" i="11"/>
  <c r="AB701" i="11"/>
  <c r="AD701" i="11"/>
  <c r="AF701" i="11"/>
  <c r="AH701" i="11"/>
  <c r="AK701" i="11"/>
  <c r="AB702" i="11"/>
  <c r="AD702" i="11"/>
  <c r="AF702" i="11"/>
  <c r="AH702" i="11"/>
  <c r="AK702" i="11"/>
  <c r="AB703" i="11"/>
  <c r="AD703" i="11"/>
  <c r="AF703" i="11"/>
  <c r="AH703" i="11"/>
  <c r="AK703" i="11"/>
  <c r="AB704" i="11"/>
  <c r="AD704" i="11"/>
  <c r="AF704" i="11"/>
  <c r="AH704" i="11"/>
  <c r="AK704" i="11"/>
  <c r="AB705" i="11"/>
  <c r="AD705" i="11"/>
  <c r="AF705" i="11"/>
  <c r="AH705" i="11"/>
  <c r="AK705" i="11"/>
  <c r="AB706" i="11"/>
  <c r="AD706" i="11"/>
  <c r="AF706" i="11"/>
  <c r="AH706" i="11"/>
  <c r="AK706" i="11"/>
  <c r="AB707" i="11"/>
  <c r="AD707" i="11"/>
  <c r="AF707" i="11"/>
  <c r="AH707" i="11"/>
  <c r="AK707" i="11"/>
  <c r="AB708" i="11"/>
  <c r="AD708" i="11"/>
  <c r="AF708" i="11"/>
  <c r="AH708" i="11"/>
  <c r="AK708" i="11"/>
  <c r="AB709" i="11"/>
  <c r="AD709" i="11"/>
  <c r="AF709" i="11"/>
  <c r="AH709" i="11"/>
  <c r="AK709" i="11"/>
  <c r="AB710" i="11"/>
  <c r="AD710" i="11"/>
  <c r="AF710" i="11"/>
  <c r="AH710" i="11"/>
  <c r="AK710" i="11"/>
  <c r="AB711" i="11"/>
  <c r="AD711" i="11"/>
  <c r="AF711" i="11"/>
  <c r="AA711" i="11"/>
  <c r="AH711" i="11"/>
  <c r="AK711" i="11"/>
  <c r="AB712" i="11"/>
  <c r="AD712" i="11"/>
  <c r="AF712" i="11"/>
  <c r="AH712" i="11"/>
  <c r="AK712" i="11"/>
  <c r="AB713" i="11"/>
  <c r="AD713" i="11"/>
  <c r="AF713" i="11"/>
  <c r="AH713" i="11"/>
  <c r="AK713" i="11"/>
  <c r="AB714" i="11"/>
  <c r="AD714" i="11"/>
  <c r="AF714" i="11"/>
  <c r="AH714" i="11"/>
  <c r="AK714" i="11"/>
  <c r="AB715" i="11"/>
  <c r="AD715" i="11"/>
  <c r="AF715" i="11"/>
  <c r="AH715" i="11"/>
  <c r="AK715" i="11"/>
  <c r="AB716" i="11"/>
  <c r="AD716" i="11"/>
  <c r="AF716" i="11"/>
  <c r="AH716" i="11"/>
  <c r="AK716" i="11"/>
  <c r="AB717" i="11"/>
  <c r="AD717" i="11"/>
  <c r="AF717" i="11"/>
  <c r="AH717" i="11"/>
  <c r="AK717" i="11"/>
  <c r="AB718" i="11"/>
  <c r="AD718" i="11"/>
  <c r="AF718" i="11"/>
  <c r="AH718" i="11"/>
  <c r="AK718" i="11"/>
  <c r="AB719" i="11"/>
  <c r="AD719" i="11"/>
  <c r="AF719" i="11"/>
  <c r="AH719" i="11"/>
  <c r="AK719" i="11"/>
  <c r="AB720" i="11"/>
  <c r="AD720" i="11"/>
  <c r="AF720" i="11"/>
  <c r="AH720" i="11"/>
  <c r="AK720" i="11"/>
  <c r="AB721" i="11"/>
  <c r="AD721" i="11"/>
  <c r="AF721" i="11"/>
  <c r="AH721" i="11"/>
  <c r="AK721" i="11"/>
  <c r="AB722" i="11"/>
  <c r="AD722" i="11"/>
  <c r="AF722" i="11"/>
  <c r="AH722" i="11"/>
  <c r="AK722" i="11"/>
  <c r="AB723" i="11"/>
  <c r="AD723" i="11"/>
  <c r="AF723" i="11"/>
  <c r="AH723" i="11"/>
  <c r="AK723" i="11"/>
  <c r="AB724" i="11"/>
  <c r="AD724" i="11"/>
  <c r="AF724" i="11"/>
  <c r="AH724" i="11"/>
  <c r="AK724" i="11"/>
  <c r="AB725" i="11"/>
  <c r="AD725" i="11"/>
  <c r="AF725" i="11"/>
  <c r="AH725" i="11"/>
  <c r="AK725" i="11"/>
  <c r="AB726" i="11"/>
  <c r="AD726" i="11"/>
  <c r="AF726" i="11"/>
  <c r="AH726" i="11"/>
  <c r="AK726" i="11"/>
  <c r="AB727" i="11"/>
  <c r="AD727" i="11"/>
  <c r="AF727" i="11"/>
  <c r="AH727" i="11"/>
  <c r="AK727" i="11"/>
  <c r="AB728" i="11"/>
  <c r="AD728" i="11"/>
  <c r="AF728" i="11"/>
  <c r="AH728" i="11"/>
  <c r="AK728" i="11"/>
  <c r="AB729" i="11"/>
  <c r="AD729" i="11"/>
  <c r="AF729" i="11"/>
  <c r="AH729" i="11"/>
  <c r="AK729" i="11"/>
  <c r="AB730" i="11"/>
  <c r="AD730" i="11"/>
  <c r="AF730" i="11"/>
  <c r="AH730" i="11"/>
  <c r="AK730" i="11"/>
  <c r="AB731" i="11"/>
  <c r="AD731" i="11"/>
  <c r="AF731" i="11"/>
  <c r="AH731" i="11"/>
  <c r="AK731" i="11"/>
  <c r="AB732" i="11"/>
  <c r="AD732" i="11"/>
  <c r="AF732" i="11"/>
  <c r="AH732" i="11"/>
  <c r="AK732" i="11"/>
  <c r="AB733" i="11"/>
  <c r="AD733" i="11"/>
  <c r="AF733" i="11"/>
  <c r="AH733" i="11"/>
  <c r="AK733" i="11"/>
  <c r="AB734" i="11"/>
  <c r="AD734" i="11"/>
  <c r="AF734" i="11"/>
  <c r="AH734" i="11"/>
  <c r="AK734" i="11"/>
  <c r="AB735" i="11"/>
  <c r="AD735" i="11"/>
  <c r="AF735" i="11"/>
  <c r="AH735" i="11"/>
  <c r="AK735" i="11"/>
  <c r="AB736" i="11"/>
  <c r="AD736" i="11"/>
  <c r="AF736" i="11"/>
  <c r="AH736" i="11"/>
  <c r="AK736" i="11"/>
  <c r="AB737" i="11"/>
  <c r="AD737" i="11"/>
  <c r="AF737" i="11"/>
  <c r="AH737" i="11"/>
  <c r="AK737" i="11"/>
  <c r="AB738" i="11"/>
  <c r="AD738" i="11"/>
  <c r="AF738" i="11"/>
  <c r="AH738" i="11"/>
  <c r="AK738" i="11"/>
  <c r="AB739" i="11"/>
  <c r="AD739" i="11"/>
  <c r="AF739" i="11"/>
  <c r="AH739" i="11"/>
  <c r="AK739" i="11"/>
  <c r="AB740" i="11"/>
  <c r="AD740" i="11"/>
  <c r="AF740" i="11"/>
  <c r="AH740" i="11"/>
  <c r="AK740" i="11"/>
  <c r="AB741" i="11"/>
  <c r="AD741" i="11"/>
  <c r="AF741" i="11"/>
  <c r="AH741" i="11"/>
  <c r="AK741" i="11"/>
  <c r="AB742" i="11"/>
  <c r="AD742" i="11"/>
  <c r="AF742" i="11"/>
  <c r="AH742" i="11"/>
  <c r="AK742" i="11"/>
  <c r="AB743" i="11"/>
  <c r="AD743" i="11"/>
  <c r="AF743" i="11"/>
  <c r="AH743" i="11"/>
  <c r="AK743" i="11"/>
  <c r="AB744" i="11"/>
  <c r="AD744" i="11"/>
  <c r="AF744" i="11"/>
  <c r="AH744" i="11"/>
  <c r="AK744" i="11"/>
  <c r="AB745" i="11"/>
  <c r="AD745" i="11"/>
  <c r="AF745" i="11"/>
  <c r="AH745" i="11"/>
  <c r="AK745" i="11"/>
  <c r="AB746" i="11"/>
  <c r="AD746" i="11"/>
  <c r="AF746" i="11"/>
  <c r="AH746" i="11"/>
  <c r="AK746" i="11"/>
  <c r="AB747" i="11"/>
  <c r="AD747" i="11"/>
  <c r="AF747" i="11"/>
  <c r="AH747" i="11"/>
  <c r="AK747" i="11"/>
  <c r="AB748" i="11"/>
  <c r="AD748" i="11"/>
  <c r="AF748" i="11"/>
  <c r="AH748" i="11"/>
  <c r="AK748" i="11"/>
  <c r="AB749" i="11"/>
  <c r="AD749" i="11"/>
  <c r="AF749" i="11"/>
  <c r="AH749" i="11"/>
  <c r="AK749" i="11"/>
  <c r="AB750" i="11"/>
  <c r="AD750" i="11"/>
  <c r="AF750" i="11"/>
  <c r="AH750" i="11"/>
  <c r="AK750" i="11"/>
  <c r="AB751" i="11"/>
  <c r="AD751" i="11"/>
  <c r="AF751" i="11"/>
  <c r="AH751" i="11"/>
  <c r="AK751" i="11"/>
  <c r="AB752" i="11"/>
  <c r="AD752" i="11"/>
  <c r="AF752" i="11"/>
  <c r="AH752" i="11"/>
  <c r="AK752" i="11"/>
  <c r="AB753" i="11"/>
  <c r="AD753" i="11"/>
  <c r="AF753" i="11"/>
  <c r="AH753" i="11"/>
  <c r="AK753" i="11"/>
  <c r="AB754" i="11"/>
  <c r="AD754" i="11"/>
  <c r="AF754" i="11"/>
  <c r="AH754" i="11"/>
  <c r="AK754" i="11"/>
  <c r="AB755" i="11"/>
  <c r="AD755" i="11"/>
  <c r="AF755" i="11"/>
  <c r="AH755" i="11"/>
  <c r="AK755" i="11"/>
  <c r="AB756" i="11"/>
  <c r="AD756" i="11"/>
  <c r="AF756" i="11"/>
  <c r="AH756" i="11"/>
  <c r="AK756" i="11"/>
  <c r="AB757" i="11"/>
  <c r="AD757" i="11"/>
  <c r="AF757" i="11"/>
  <c r="AH757" i="11"/>
  <c r="AK757" i="11"/>
  <c r="AB758" i="11"/>
  <c r="AD758" i="11"/>
  <c r="AF758" i="11"/>
  <c r="AH758" i="11"/>
  <c r="AK758" i="11"/>
  <c r="AB759" i="11"/>
  <c r="AD759" i="11"/>
  <c r="AF759" i="11"/>
  <c r="AH759" i="11"/>
  <c r="AK759" i="11"/>
  <c r="AB760" i="11"/>
  <c r="AD760" i="11"/>
  <c r="AF760" i="11"/>
  <c r="AH760" i="11"/>
  <c r="AK760" i="11"/>
  <c r="AB761" i="11"/>
  <c r="AD761" i="11"/>
  <c r="AF761" i="11"/>
  <c r="AH761" i="11"/>
  <c r="AK761" i="11"/>
  <c r="AB762" i="11"/>
  <c r="AD762" i="11"/>
  <c r="AF762" i="11"/>
  <c r="AH762" i="11"/>
  <c r="AK762" i="11"/>
  <c r="AB763" i="11"/>
  <c r="AD763" i="11"/>
  <c r="AF763" i="11"/>
  <c r="AH763" i="11"/>
  <c r="AK763" i="11"/>
  <c r="AB764" i="11"/>
  <c r="AD764" i="11"/>
  <c r="AF764" i="11"/>
  <c r="AH764" i="11"/>
  <c r="AK764" i="11"/>
  <c r="AB765" i="11"/>
  <c r="AD765" i="11"/>
  <c r="AF765" i="11"/>
  <c r="AH765" i="11"/>
  <c r="AK765" i="11"/>
  <c r="AK630" i="11"/>
  <c r="AK629" i="11"/>
  <c r="J26" i="8"/>
  <c r="L26" i="8"/>
  <c r="K26" i="8"/>
  <c r="AH630" i="11"/>
  <c r="AH629" i="11"/>
  <c r="I26" i="8"/>
  <c r="AF630" i="11"/>
  <c r="AF629" i="11"/>
  <c r="H26" i="8"/>
  <c r="AD630" i="11"/>
  <c r="AD629" i="11"/>
  <c r="G26" i="8"/>
  <c r="AB630" i="11"/>
  <c r="AB629" i="11"/>
  <c r="F26" i="8"/>
  <c r="X631" i="11"/>
  <c r="X632" i="11"/>
  <c r="X633" i="11"/>
  <c r="X634" i="11"/>
  <c r="X635" i="11"/>
  <c r="X636" i="11"/>
  <c r="X637" i="11"/>
  <c r="X638" i="11"/>
  <c r="X639" i="11"/>
  <c r="X640" i="11"/>
  <c r="X641" i="11"/>
  <c r="X642" i="11"/>
  <c r="X643" i="11"/>
  <c r="X644" i="11"/>
  <c r="X645" i="11"/>
  <c r="X646" i="11"/>
  <c r="X647" i="11"/>
  <c r="X648" i="11"/>
  <c r="X649" i="11"/>
  <c r="X650" i="11"/>
  <c r="X651" i="11"/>
  <c r="X652" i="11"/>
  <c r="X653" i="11"/>
  <c r="X654" i="11"/>
  <c r="X655" i="11"/>
  <c r="X656" i="11"/>
  <c r="X657" i="11"/>
  <c r="X658" i="11"/>
  <c r="X659" i="11"/>
  <c r="X660" i="11"/>
  <c r="X661" i="11"/>
  <c r="X662" i="11"/>
  <c r="X663" i="11"/>
  <c r="X664" i="11"/>
  <c r="X665" i="11"/>
  <c r="X666" i="11"/>
  <c r="X667" i="11"/>
  <c r="X668" i="11"/>
  <c r="X669" i="11"/>
  <c r="X670" i="11"/>
  <c r="X671" i="11"/>
  <c r="X672" i="11"/>
  <c r="X673" i="11"/>
  <c r="X674" i="11"/>
  <c r="X675" i="11"/>
  <c r="X676" i="11"/>
  <c r="X677" i="11"/>
  <c r="X678" i="11"/>
  <c r="X679" i="11"/>
  <c r="X680" i="11"/>
  <c r="X681" i="11"/>
  <c r="X682" i="11"/>
  <c r="X683" i="11"/>
  <c r="X684" i="11"/>
  <c r="X685" i="11"/>
  <c r="X686" i="11"/>
  <c r="X687" i="11"/>
  <c r="X688" i="11"/>
  <c r="X689" i="11"/>
  <c r="X690" i="11"/>
  <c r="X691" i="11"/>
  <c r="X692" i="11"/>
  <c r="X693" i="11"/>
  <c r="X694" i="11"/>
  <c r="X695" i="11"/>
  <c r="X696" i="11"/>
  <c r="X697" i="11"/>
  <c r="X698" i="11"/>
  <c r="X699" i="11"/>
  <c r="X700" i="11"/>
  <c r="X701" i="11"/>
  <c r="X702" i="11"/>
  <c r="X703" i="11"/>
  <c r="X704" i="11"/>
  <c r="X705" i="11"/>
  <c r="X706" i="11"/>
  <c r="X707" i="11"/>
  <c r="X708" i="11"/>
  <c r="X709" i="11"/>
  <c r="X710" i="11"/>
  <c r="X711" i="11"/>
  <c r="X712" i="11"/>
  <c r="X713" i="11"/>
  <c r="X714" i="11"/>
  <c r="X715" i="11"/>
  <c r="X716" i="11"/>
  <c r="X717" i="11"/>
  <c r="X718" i="11"/>
  <c r="X719" i="11"/>
  <c r="X720" i="11"/>
  <c r="X721" i="11"/>
  <c r="X722" i="11"/>
  <c r="X723" i="11"/>
  <c r="X724" i="11"/>
  <c r="X725" i="11"/>
  <c r="X726" i="11"/>
  <c r="X727" i="11"/>
  <c r="X728" i="11"/>
  <c r="X729" i="11"/>
  <c r="X730" i="11"/>
  <c r="X731" i="11"/>
  <c r="X732" i="11"/>
  <c r="X733" i="11"/>
  <c r="X734" i="11"/>
  <c r="X735" i="11"/>
  <c r="X736" i="11"/>
  <c r="X737" i="11"/>
  <c r="X738" i="11"/>
  <c r="X739" i="11"/>
  <c r="X740" i="11"/>
  <c r="X741" i="11"/>
  <c r="X742" i="11"/>
  <c r="X743" i="11"/>
  <c r="X744" i="11"/>
  <c r="X745" i="11"/>
  <c r="X746" i="11"/>
  <c r="X747" i="11"/>
  <c r="X748" i="11"/>
  <c r="X749" i="11"/>
  <c r="X750" i="11"/>
  <c r="X751" i="11"/>
  <c r="X752" i="11"/>
  <c r="X753" i="11"/>
  <c r="X754" i="11"/>
  <c r="X755" i="11"/>
  <c r="X756" i="11"/>
  <c r="X757" i="11"/>
  <c r="X758" i="11"/>
  <c r="X759" i="11"/>
  <c r="X760" i="11"/>
  <c r="X761" i="11"/>
  <c r="X762" i="11"/>
  <c r="X763" i="11"/>
  <c r="X764" i="11"/>
  <c r="X765" i="11"/>
  <c r="X630" i="11"/>
  <c r="X629" i="11"/>
  <c r="E26" i="8"/>
  <c r="K630" i="11"/>
  <c r="K629" i="11"/>
  <c r="D26" i="8"/>
  <c r="AB488" i="11"/>
  <c r="AD488" i="11"/>
  <c r="AF488" i="11"/>
  <c r="AH488" i="11"/>
  <c r="AK488" i="11"/>
  <c r="AB489" i="11"/>
  <c r="AD489" i="11"/>
  <c r="AF489" i="11"/>
  <c r="AH489" i="11"/>
  <c r="AK489" i="11"/>
  <c r="AB490" i="11"/>
  <c r="AD490" i="11"/>
  <c r="AF490" i="11"/>
  <c r="AH490" i="11"/>
  <c r="AK490" i="11"/>
  <c r="AB491" i="11"/>
  <c r="AD491" i="11"/>
  <c r="AF491" i="11"/>
  <c r="AH491" i="11"/>
  <c r="AK491" i="11"/>
  <c r="AB492" i="11"/>
  <c r="AD492" i="11"/>
  <c r="AF492" i="11"/>
  <c r="AH492" i="11"/>
  <c r="AK492" i="11"/>
  <c r="AB493" i="11"/>
  <c r="AD493" i="11"/>
  <c r="AF493" i="11"/>
  <c r="AH493" i="11"/>
  <c r="AK493" i="11"/>
  <c r="AB494" i="11"/>
  <c r="AD494" i="11"/>
  <c r="AF494" i="11"/>
  <c r="AH494" i="11"/>
  <c r="AK494" i="11"/>
  <c r="AB495" i="11"/>
  <c r="AD495" i="11"/>
  <c r="AF495" i="11"/>
  <c r="AH495" i="11"/>
  <c r="AK495" i="11"/>
  <c r="AB496" i="11"/>
  <c r="AD496" i="11"/>
  <c r="AF496" i="11"/>
  <c r="AH496" i="11"/>
  <c r="AK496" i="11"/>
  <c r="AB497" i="11"/>
  <c r="AD497" i="11"/>
  <c r="AF497" i="11"/>
  <c r="AH497" i="11"/>
  <c r="AK497" i="11"/>
  <c r="AB498" i="11"/>
  <c r="AD498" i="11"/>
  <c r="AF498" i="11"/>
  <c r="AH498" i="11"/>
  <c r="AK498" i="11"/>
  <c r="AB499" i="11"/>
  <c r="AD499" i="11"/>
  <c r="AF499" i="11"/>
  <c r="AH499" i="11"/>
  <c r="AK499" i="11"/>
  <c r="AB500" i="11"/>
  <c r="AD500" i="11"/>
  <c r="AF500" i="11"/>
  <c r="AH500" i="11"/>
  <c r="AK500" i="11"/>
  <c r="AB501" i="11"/>
  <c r="AD501" i="11"/>
  <c r="AF501" i="11"/>
  <c r="AH501" i="11"/>
  <c r="AK501" i="11"/>
  <c r="AB502" i="11"/>
  <c r="AD502" i="11"/>
  <c r="AF502" i="11"/>
  <c r="AH502" i="11"/>
  <c r="AK502" i="11"/>
  <c r="AB503" i="11"/>
  <c r="AD503" i="11"/>
  <c r="AF503" i="11"/>
  <c r="AH503" i="11"/>
  <c r="AK503" i="11"/>
  <c r="AB504" i="11"/>
  <c r="AD504" i="11"/>
  <c r="AF504" i="11"/>
  <c r="AH504" i="11"/>
  <c r="AK504" i="11"/>
  <c r="AB505" i="11"/>
  <c r="AD505" i="11"/>
  <c r="AF505" i="11"/>
  <c r="AH505" i="11"/>
  <c r="AK505" i="11"/>
  <c r="AB506" i="11"/>
  <c r="AD506" i="11"/>
  <c r="AF506" i="11"/>
  <c r="AH506" i="11"/>
  <c r="AK506" i="11"/>
  <c r="AB507" i="11"/>
  <c r="AD507" i="11"/>
  <c r="AF507" i="11"/>
  <c r="AH507" i="11"/>
  <c r="AK507" i="11"/>
  <c r="AB508" i="11"/>
  <c r="AD508" i="11"/>
  <c r="AF508" i="11"/>
  <c r="AH508" i="11"/>
  <c r="AK508" i="11"/>
  <c r="AB509" i="11"/>
  <c r="AD509" i="11"/>
  <c r="AF509" i="11"/>
  <c r="AH509" i="11"/>
  <c r="AK509" i="11"/>
  <c r="AB510" i="11"/>
  <c r="AD510" i="11"/>
  <c r="AF510" i="11"/>
  <c r="AH510" i="11"/>
  <c r="AK510" i="11"/>
  <c r="AB511" i="11"/>
  <c r="AD511" i="11"/>
  <c r="AF511" i="11"/>
  <c r="AH511" i="11"/>
  <c r="AK511" i="11"/>
  <c r="AB512" i="11"/>
  <c r="AD512" i="11"/>
  <c r="AF512" i="11"/>
  <c r="AH512" i="11"/>
  <c r="AK512" i="11"/>
  <c r="AB513" i="11"/>
  <c r="AD513" i="11"/>
  <c r="AF513" i="11"/>
  <c r="AH513" i="11"/>
  <c r="AK513" i="11"/>
  <c r="AB514" i="11"/>
  <c r="AD514" i="11"/>
  <c r="AF514" i="11"/>
  <c r="AH514" i="11"/>
  <c r="AK514" i="11"/>
  <c r="AB515" i="11"/>
  <c r="AD515" i="11"/>
  <c r="AF515" i="11"/>
  <c r="AH515" i="11"/>
  <c r="AK515" i="11"/>
  <c r="AB516" i="11"/>
  <c r="AD516" i="11"/>
  <c r="AF516" i="11"/>
  <c r="AH516" i="11"/>
  <c r="AK516" i="11"/>
  <c r="AB517" i="11"/>
  <c r="AD517" i="11"/>
  <c r="AF517" i="11"/>
  <c r="AH517" i="11"/>
  <c r="AK517" i="11"/>
  <c r="AB518" i="11"/>
  <c r="AD518" i="11"/>
  <c r="AF518" i="11"/>
  <c r="AH518" i="11"/>
  <c r="AK518" i="11"/>
  <c r="AB519" i="11"/>
  <c r="AD519" i="11"/>
  <c r="AF519" i="11"/>
  <c r="AH519" i="11"/>
  <c r="AK519" i="11"/>
  <c r="AB520" i="11"/>
  <c r="AD520" i="11"/>
  <c r="AF520" i="11"/>
  <c r="AH520" i="11"/>
  <c r="AK520" i="11"/>
  <c r="AB521" i="11"/>
  <c r="AD521" i="11"/>
  <c r="AF521" i="11"/>
  <c r="AH521" i="11"/>
  <c r="AK521" i="11"/>
  <c r="AB522" i="11"/>
  <c r="AD522" i="11"/>
  <c r="AF522" i="11"/>
  <c r="AH522" i="11"/>
  <c r="AK522" i="11"/>
  <c r="AB523" i="11"/>
  <c r="AD523" i="11"/>
  <c r="AF523" i="11"/>
  <c r="AH523" i="11"/>
  <c r="AK523" i="11"/>
  <c r="AB524" i="11"/>
  <c r="AD524" i="11"/>
  <c r="AF524" i="11"/>
  <c r="AH524" i="11"/>
  <c r="AK524" i="11"/>
  <c r="AB525" i="11"/>
  <c r="AD525" i="11"/>
  <c r="AF525" i="11"/>
  <c r="AH525" i="11"/>
  <c r="AK525" i="11"/>
  <c r="AB526" i="11"/>
  <c r="AD526" i="11"/>
  <c r="AF526" i="11"/>
  <c r="AH526" i="11"/>
  <c r="AK526" i="11"/>
  <c r="AB527" i="11"/>
  <c r="AD527" i="11"/>
  <c r="AF527" i="11"/>
  <c r="AH527" i="11"/>
  <c r="AK527" i="11"/>
  <c r="AB528" i="11"/>
  <c r="AD528" i="11"/>
  <c r="AF528" i="11"/>
  <c r="AH528" i="11"/>
  <c r="AK528" i="11"/>
  <c r="AB529" i="11"/>
  <c r="AD529" i="11"/>
  <c r="AF529" i="11"/>
  <c r="AH529" i="11"/>
  <c r="AK529" i="11"/>
  <c r="AB530" i="11"/>
  <c r="AD530" i="11"/>
  <c r="AF530" i="11"/>
  <c r="AH530" i="11"/>
  <c r="AK530" i="11"/>
  <c r="AB531" i="11"/>
  <c r="AD531" i="11"/>
  <c r="AF531" i="11"/>
  <c r="AH531" i="11"/>
  <c r="AK531" i="11"/>
  <c r="AB532" i="11"/>
  <c r="AD532" i="11"/>
  <c r="AF532" i="11"/>
  <c r="AH532" i="11"/>
  <c r="AK532" i="11"/>
  <c r="AB533" i="11"/>
  <c r="AD533" i="11"/>
  <c r="AF533" i="11"/>
  <c r="AH533" i="11"/>
  <c r="AK533" i="11"/>
  <c r="AB534" i="11"/>
  <c r="AD534" i="11"/>
  <c r="AF534" i="11"/>
  <c r="AH534" i="11"/>
  <c r="AK534" i="11"/>
  <c r="AB535" i="11"/>
  <c r="AD535" i="11"/>
  <c r="AF535" i="11"/>
  <c r="AH535" i="11"/>
  <c r="AK535" i="11"/>
  <c r="AB536" i="11"/>
  <c r="AD536" i="11"/>
  <c r="AF536" i="11"/>
  <c r="AH536" i="11"/>
  <c r="AK536" i="11"/>
  <c r="AB537" i="11"/>
  <c r="AD537" i="11"/>
  <c r="AF537" i="11"/>
  <c r="AH537" i="11"/>
  <c r="AK537" i="11"/>
  <c r="AB538" i="11"/>
  <c r="AD538" i="11"/>
  <c r="AF538" i="11"/>
  <c r="AH538" i="11"/>
  <c r="AK538" i="11"/>
  <c r="AB539" i="11"/>
  <c r="AD539" i="11"/>
  <c r="AF539" i="11"/>
  <c r="AH539" i="11"/>
  <c r="AK539" i="11"/>
  <c r="AB540" i="11"/>
  <c r="AD540" i="11"/>
  <c r="AF540" i="11"/>
  <c r="AH540" i="11"/>
  <c r="AK540" i="11"/>
  <c r="AB541" i="11"/>
  <c r="AD541" i="11"/>
  <c r="AF541" i="11"/>
  <c r="AH541" i="11"/>
  <c r="AK541" i="11"/>
  <c r="AB542" i="11"/>
  <c r="AD542" i="11"/>
  <c r="AF542" i="11"/>
  <c r="AH542" i="11"/>
  <c r="AK542" i="11"/>
  <c r="AB543" i="11"/>
  <c r="AD543" i="11"/>
  <c r="AF543" i="11"/>
  <c r="AH543" i="11"/>
  <c r="AK543" i="11"/>
  <c r="AB544" i="11"/>
  <c r="AD544" i="11"/>
  <c r="AF544" i="11"/>
  <c r="AH544" i="11"/>
  <c r="AK544" i="11"/>
  <c r="AB545" i="11"/>
  <c r="AD545" i="11"/>
  <c r="AF545" i="11"/>
  <c r="AH545" i="11"/>
  <c r="AK545" i="11"/>
  <c r="AB546" i="11"/>
  <c r="AD546" i="11"/>
  <c r="AF546" i="11"/>
  <c r="AH546" i="11"/>
  <c r="AK546" i="11"/>
  <c r="AB547" i="11"/>
  <c r="AD547" i="11"/>
  <c r="AF547" i="11"/>
  <c r="AH547" i="11"/>
  <c r="AK547" i="11"/>
  <c r="AB548" i="11"/>
  <c r="AD548" i="11"/>
  <c r="AF548" i="11"/>
  <c r="AH548" i="11"/>
  <c r="AK548" i="11"/>
  <c r="AB549" i="11"/>
  <c r="AD549" i="11"/>
  <c r="AF549" i="11"/>
  <c r="AA549" i="11"/>
  <c r="AH549" i="11"/>
  <c r="AK549" i="11"/>
  <c r="AB550" i="11"/>
  <c r="AD550" i="11"/>
  <c r="AF550" i="11"/>
  <c r="AH550" i="11"/>
  <c r="AK550" i="11"/>
  <c r="AB551" i="11"/>
  <c r="AD551" i="11"/>
  <c r="AF551" i="11"/>
  <c r="AA551" i="11"/>
  <c r="AH551" i="11"/>
  <c r="AK551" i="11"/>
  <c r="AB552" i="11"/>
  <c r="AD552" i="11"/>
  <c r="AF552" i="11"/>
  <c r="AH552" i="11"/>
  <c r="AK552" i="11"/>
  <c r="AB553" i="11"/>
  <c r="AD553" i="11"/>
  <c r="AF553" i="11"/>
  <c r="AA553" i="11"/>
  <c r="AH553" i="11"/>
  <c r="AK553" i="11"/>
  <c r="AB554" i="11"/>
  <c r="AD554" i="11"/>
  <c r="AF554" i="11"/>
  <c r="AA554" i="11"/>
  <c r="AH554" i="11"/>
  <c r="AK554" i="11"/>
  <c r="AB555" i="11"/>
  <c r="AD555" i="11"/>
  <c r="AF555" i="11"/>
  <c r="AA555" i="11"/>
  <c r="AH555" i="11"/>
  <c r="AK555" i="11"/>
  <c r="AB556" i="11"/>
  <c r="AD556" i="11"/>
  <c r="AF556" i="11"/>
  <c r="AA556" i="11"/>
  <c r="AH556" i="11"/>
  <c r="AK556" i="11"/>
  <c r="AB557" i="11"/>
  <c r="AD557" i="11"/>
  <c r="AF557" i="11"/>
  <c r="AH557" i="11"/>
  <c r="AK557" i="11"/>
  <c r="AB558" i="11"/>
  <c r="AD558" i="11"/>
  <c r="AF558" i="11"/>
  <c r="AA558" i="11"/>
  <c r="AH558" i="11"/>
  <c r="AK558" i="11"/>
  <c r="AB559" i="11"/>
  <c r="AD559" i="11"/>
  <c r="AF559" i="11"/>
  <c r="AA559" i="11"/>
  <c r="AH559" i="11"/>
  <c r="AK559" i="11"/>
  <c r="AB560" i="11"/>
  <c r="AD560" i="11"/>
  <c r="AF560" i="11"/>
  <c r="AH560" i="11"/>
  <c r="AK560" i="11"/>
  <c r="AB561" i="11"/>
  <c r="AD561" i="11"/>
  <c r="AF561" i="11"/>
  <c r="AH561" i="11"/>
  <c r="AK561" i="11"/>
  <c r="AB562" i="11"/>
  <c r="AD562" i="11"/>
  <c r="AF562" i="11"/>
  <c r="AH562" i="11"/>
  <c r="AK562" i="11"/>
  <c r="AB563" i="11"/>
  <c r="AD563" i="11"/>
  <c r="AF563" i="11"/>
  <c r="AA563" i="11"/>
  <c r="AH563" i="11"/>
  <c r="AK563" i="11"/>
  <c r="AB564" i="11"/>
  <c r="AD564" i="11"/>
  <c r="AF564" i="11"/>
  <c r="AA564" i="11"/>
  <c r="AH564" i="11"/>
  <c r="AK564" i="11"/>
  <c r="AB565" i="11"/>
  <c r="AD565" i="11"/>
  <c r="AF565" i="11"/>
  <c r="AA565" i="11"/>
  <c r="AH565" i="11"/>
  <c r="AK565" i="11"/>
  <c r="AB566" i="11"/>
  <c r="AD566" i="11"/>
  <c r="AF566" i="11"/>
  <c r="AA566" i="11"/>
  <c r="AH566" i="11"/>
  <c r="AK566" i="11"/>
  <c r="AB567" i="11"/>
  <c r="AD567" i="11"/>
  <c r="AF567" i="11"/>
  <c r="AA567" i="11"/>
  <c r="AH567" i="11"/>
  <c r="AK567" i="11"/>
  <c r="AB568" i="11"/>
  <c r="AD568" i="11"/>
  <c r="AF568" i="11"/>
  <c r="AA568" i="11"/>
  <c r="AH568" i="11"/>
  <c r="AK568" i="11"/>
  <c r="AB569" i="11"/>
  <c r="AD569" i="11"/>
  <c r="AF569" i="11"/>
  <c r="AA569" i="11"/>
  <c r="AH569" i="11"/>
  <c r="AK569" i="11"/>
  <c r="AB570" i="11"/>
  <c r="AD570" i="11"/>
  <c r="AF570" i="11"/>
  <c r="AA570" i="11"/>
  <c r="AH570" i="11"/>
  <c r="AK570" i="11"/>
  <c r="AB571" i="11"/>
  <c r="AD571" i="11"/>
  <c r="AF571" i="11"/>
  <c r="AA571" i="11"/>
  <c r="AH571" i="11"/>
  <c r="AK571" i="11"/>
  <c r="AB572" i="11"/>
  <c r="AD572" i="11"/>
  <c r="AF572" i="11"/>
  <c r="AA572" i="11"/>
  <c r="AH572" i="11"/>
  <c r="AK572" i="11"/>
  <c r="AB573" i="11"/>
  <c r="AD573" i="11"/>
  <c r="AF573" i="11"/>
  <c r="AA573" i="11"/>
  <c r="AH573" i="11"/>
  <c r="AK573" i="11"/>
  <c r="AB574" i="11"/>
  <c r="AD574" i="11"/>
  <c r="AF574" i="11"/>
  <c r="AA574" i="11"/>
  <c r="AH574" i="11"/>
  <c r="AK574" i="11"/>
  <c r="AB575" i="11"/>
  <c r="AD575" i="11"/>
  <c r="AF575" i="11"/>
  <c r="AH575" i="11"/>
  <c r="AK575" i="11"/>
  <c r="AB576" i="11"/>
  <c r="AD576" i="11"/>
  <c r="AF576" i="11"/>
  <c r="AH576" i="11"/>
  <c r="AK576" i="11"/>
  <c r="AB577" i="11"/>
  <c r="AD577" i="11"/>
  <c r="AF577" i="11"/>
  <c r="AH577" i="11"/>
  <c r="AK577" i="11"/>
  <c r="AB578" i="11"/>
  <c r="AD578" i="11"/>
  <c r="AF578" i="11"/>
  <c r="AH578" i="11"/>
  <c r="AK578" i="11"/>
  <c r="AB579" i="11"/>
  <c r="AD579" i="11"/>
  <c r="AF579" i="11"/>
  <c r="AH579" i="11"/>
  <c r="AK579" i="11"/>
  <c r="AB580" i="11"/>
  <c r="AD580" i="11"/>
  <c r="AF580" i="11"/>
  <c r="AH580" i="11"/>
  <c r="AK580" i="11"/>
  <c r="AB581" i="11"/>
  <c r="AD581" i="11"/>
  <c r="AF581" i="11"/>
  <c r="AH581" i="11"/>
  <c r="AK581" i="11"/>
  <c r="AB582" i="11"/>
  <c r="AD582" i="11"/>
  <c r="AF582" i="11"/>
  <c r="AH582" i="11"/>
  <c r="AK582" i="11"/>
  <c r="AB583" i="11"/>
  <c r="AD583" i="11"/>
  <c r="AF583" i="11"/>
  <c r="AH583" i="11"/>
  <c r="AK583" i="11"/>
  <c r="AB584" i="11"/>
  <c r="AD584" i="11"/>
  <c r="AF584" i="11"/>
  <c r="AH584" i="11"/>
  <c r="AK584" i="11"/>
  <c r="AB585" i="11"/>
  <c r="AD585" i="11"/>
  <c r="AF585" i="11"/>
  <c r="AH585" i="11"/>
  <c r="AK585" i="11"/>
  <c r="AB586" i="11"/>
  <c r="AD586" i="11"/>
  <c r="AF586" i="11"/>
  <c r="AH586" i="11"/>
  <c r="AK586" i="11"/>
  <c r="AB587" i="11"/>
  <c r="AD587" i="11"/>
  <c r="AF587" i="11"/>
  <c r="AA587" i="11"/>
  <c r="AH587" i="11"/>
  <c r="AK587" i="11"/>
  <c r="AB588" i="11"/>
  <c r="AD588" i="11"/>
  <c r="AF588" i="11"/>
  <c r="AA588" i="11"/>
  <c r="AH588" i="11"/>
  <c r="AK588" i="11"/>
  <c r="AB589" i="11"/>
  <c r="AD589" i="11"/>
  <c r="AF589" i="11"/>
  <c r="AH589" i="11"/>
  <c r="AK589" i="11"/>
  <c r="AB590" i="11"/>
  <c r="AD590" i="11"/>
  <c r="AF590" i="11"/>
  <c r="AH590" i="11"/>
  <c r="AK590" i="11"/>
  <c r="AB591" i="11"/>
  <c r="AD591" i="11"/>
  <c r="AF591" i="11"/>
  <c r="AH591" i="11"/>
  <c r="AK591" i="11"/>
  <c r="AB592" i="11"/>
  <c r="AD592" i="11"/>
  <c r="AF592" i="11"/>
  <c r="AH592" i="11"/>
  <c r="AK592" i="11"/>
  <c r="AB593" i="11"/>
  <c r="AD593" i="11"/>
  <c r="AF593" i="11"/>
  <c r="AH593" i="11"/>
  <c r="AK593" i="11"/>
  <c r="AB594" i="11"/>
  <c r="AD594" i="11"/>
  <c r="AF594" i="11"/>
  <c r="AH594" i="11"/>
  <c r="AK594" i="11"/>
  <c r="AB595" i="11"/>
  <c r="AD595" i="11"/>
  <c r="AF595" i="11"/>
  <c r="AH595" i="11"/>
  <c r="AK595" i="11"/>
  <c r="AB596" i="11"/>
  <c r="AD596" i="11"/>
  <c r="AF596" i="11"/>
  <c r="AH596" i="11"/>
  <c r="AK596" i="11"/>
  <c r="AB597" i="11"/>
  <c r="AD597" i="11"/>
  <c r="AF597" i="11"/>
  <c r="AH597" i="11"/>
  <c r="AK597" i="11"/>
  <c r="AB598" i="11"/>
  <c r="AD598" i="11"/>
  <c r="AF598" i="11"/>
  <c r="AH598" i="11"/>
  <c r="AK598" i="11"/>
  <c r="AB599" i="11"/>
  <c r="AD599" i="11"/>
  <c r="AF599" i="11"/>
  <c r="AH599" i="11"/>
  <c r="AK599" i="11"/>
  <c r="AB600" i="11"/>
  <c r="AD600" i="11"/>
  <c r="AF600" i="11"/>
  <c r="AH600" i="11"/>
  <c r="AK600" i="11"/>
  <c r="AB601" i="11"/>
  <c r="AD601" i="11"/>
  <c r="AF601" i="11"/>
  <c r="AH601" i="11"/>
  <c r="AK601" i="11"/>
  <c r="AB602" i="11"/>
  <c r="AD602" i="11"/>
  <c r="AF602" i="11"/>
  <c r="AH602" i="11"/>
  <c r="AK602" i="11"/>
  <c r="AB603" i="11"/>
  <c r="AD603" i="11"/>
  <c r="AF603" i="11"/>
  <c r="AH603" i="11"/>
  <c r="AK603" i="11"/>
  <c r="AB604" i="11"/>
  <c r="AD604" i="11"/>
  <c r="AF604" i="11"/>
  <c r="AH604" i="11"/>
  <c r="AK604" i="11"/>
  <c r="AB605" i="11"/>
  <c r="AD605" i="11"/>
  <c r="AF605" i="11"/>
  <c r="AH605" i="11"/>
  <c r="AK605" i="11"/>
  <c r="AB606" i="11"/>
  <c r="AD606" i="11"/>
  <c r="AF606" i="11"/>
  <c r="AH606" i="11"/>
  <c r="AK606" i="11"/>
  <c r="AB607" i="11"/>
  <c r="AD607" i="11"/>
  <c r="AF607" i="11"/>
  <c r="AH607" i="11"/>
  <c r="AK607" i="11"/>
  <c r="AB608" i="11"/>
  <c r="AD608" i="11"/>
  <c r="AF608" i="11"/>
  <c r="AH608" i="11"/>
  <c r="AK608" i="11"/>
  <c r="AB609" i="11"/>
  <c r="AD609" i="11"/>
  <c r="AF609" i="11"/>
  <c r="AH609" i="11"/>
  <c r="AK609" i="11"/>
  <c r="AB610" i="11"/>
  <c r="AD610" i="11"/>
  <c r="AF610" i="11"/>
  <c r="AH610" i="11"/>
  <c r="AK610" i="11"/>
  <c r="AB611" i="11"/>
  <c r="AD611" i="11"/>
  <c r="AF611" i="11"/>
  <c r="AH611" i="11"/>
  <c r="AK611" i="11"/>
  <c r="AB612" i="11"/>
  <c r="AD612" i="11"/>
  <c r="AF612" i="11"/>
  <c r="AH612" i="11"/>
  <c r="AK612" i="11"/>
  <c r="AB613" i="11"/>
  <c r="AD613" i="11"/>
  <c r="AF613" i="11"/>
  <c r="AH613" i="11"/>
  <c r="AK613" i="11"/>
  <c r="AB614" i="11"/>
  <c r="AD614" i="11"/>
  <c r="AF614" i="11"/>
  <c r="AH614" i="11"/>
  <c r="AK614" i="11"/>
  <c r="AB615" i="11"/>
  <c r="AD615" i="11"/>
  <c r="AF615" i="11"/>
  <c r="AH615" i="11"/>
  <c r="AK615" i="11"/>
  <c r="AB616" i="11"/>
  <c r="AD616" i="11"/>
  <c r="AF616" i="11"/>
  <c r="AH616" i="11"/>
  <c r="AK616" i="11"/>
  <c r="AB617" i="11"/>
  <c r="AD617" i="11"/>
  <c r="AF617" i="11"/>
  <c r="AH617" i="11"/>
  <c r="AK617" i="11"/>
  <c r="AB618" i="11"/>
  <c r="AD618" i="11"/>
  <c r="AF618" i="11"/>
  <c r="AH618" i="11"/>
  <c r="AK618" i="11"/>
  <c r="AB619" i="11"/>
  <c r="AD619" i="11"/>
  <c r="AF619" i="11"/>
  <c r="AH619" i="11"/>
  <c r="AK619" i="11"/>
  <c r="AB620" i="11"/>
  <c r="AD620" i="11"/>
  <c r="AF620" i="11"/>
  <c r="AH620" i="11"/>
  <c r="AK620" i="11"/>
  <c r="AB621" i="11"/>
  <c r="AD621" i="11"/>
  <c r="AF621" i="11"/>
  <c r="AH621" i="11"/>
  <c r="AK621" i="11"/>
  <c r="AB622" i="11"/>
  <c r="AD622" i="11"/>
  <c r="AF622" i="11"/>
  <c r="AH622" i="11"/>
  <c r="AK622" i="11"/>
  <c r="AB623" i="11"/>
  <c r="AD623" i="11"/>
  <c r="AF623" i="11"/>
  <c r="AH623" i="11"/>
  <c r="AK623" i="11"/>
  <c r="AB624" i="11"/>
  <c r="AD624" i="11"/>
  <c r="AF624" i="11"/>
  <c r="AH624" i="11"/>
  <c r="AK624" i="11"/>
  <c r="AB625" i="11"/>
  <c r="AD625" i="11"/>
  <c r="AF625" i="11"/>
  <c r="AH625" i="11"/>
  <c r="AK625" i="11"/>
  <c r="AB626" i="11"/>
  <c r="AD626" i="11"/>
  <c r="AF626" i="11"/>
  <c r="AH626" i="11"/>
  <c r="AK626" i="11"/>
  <c r="AB627" i="11"/>
  <c r="AD627" i="11"/>
  <c r="AF627" i="11"/>
  <c r="AH627" i="11"/>
  <c r="AK627" i="11"/>
  <c r="AB628" i="11"/>
  <c r="AD628" i="11"/>
  <c r="AF628" i="11"/>
  <c r="AH628" i="11"/>
  <c r="AK628" i="11"/>
  <c r="AK487" i="11"/>
  <c r="AK486" i="11"/>
  <c r="J25" i="8"/>
  <c r="L25" i="8"/>
  <c r="K25" i="8"/>
  <c r="AH487" i="11"/>
  <c r="AH486" i="11"/>
  <c r="I25" i="8"/>
  <c r="AF487" i="11"/>
  <c r="AF486" i="11"/>
  <c r="H25" i="8"/>
  <c r="AD487" i="11"/>
  <c r="AD486" i="11"/>
  <c r="G25" i="8"/>
  <c r="AB487" i="11"/>
  <c r="AB486" i="11"/>
  <c r="F25" i="8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507" i="11"/>
  <c r="X508" i="11"/>
  <c r="X509" i="11"/>
  <c r="X510" i="11"/>
  <c r="X511" i="11"/>
  <c r="X512" i="11"/>
  <c r="X513" i="11"/>
  <c r="X514" i="11"/>
  <c r="X515" i="11"/>
  <c r="X516" i="11"/>
  <c r="X517" i="11"/>
  <c r="X518" i="11"/>
  <c r="X519" i="11"/>
  <c r="X520" i="11"/>
  <c r="X521" i="11"/>
  <c r="X522" i="11"/>
  <c r="X523" i="11"/>
  <c r="X524" i="11"/>
  <c r="X525" i="11"/>
  <c r="X526" i="11"/>
  <c r="X527" i="11"/>
  <c r="X528" i="11"/>
  <c r="X529" i="11"/>
  <c r="X530" i="11"/>
  <c r="X531" i="11"/>
  <c r="X532" i="11"/>
  <c r="X533" i="11"/>
  <c r="X534" i="11"/>
  <c r="X535" i="11"/>
  <c r="X536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X558" i="11"/>
  <c r="X559" i="11"/>
  <c r="X560" i="11"/>
  <c r="X561" i="11"/>
  <c r="X562" i="11"/>
  <c r="X563" i="11"/>
  <c r="X564" i="11"/>
  <c r="X565" i="11"/>
  <c r="X566" i="11"/>
  <c r="X567" i="11"/>
  <c r="X568" i="11"/>
  <c r="X569" i="11"/>
  <c r="X570" i="11"/>
  <c r="X571" i="11"/>
  <c r="X572" i="11"/>
  <c r="X573" i="11"/>
  <c r="X574" i="11"/>
  <c r="X575" i="11"/>
  <c r="X576" i="11"/>
  <c r="X577" i="11"/>
  <c r="X578" i="11"/>
  <c r="X579" i="11"/>
  <c r="X580" i="11"/>
  <c r="X581" i="11"/>
  <c r="X582" i="11"/>
  <c r="X583" i="11"/>
  <c r="X584" i="11"/>
  <c r="X585" i="11"/>
  <c r="X586" i="11"/>
  <c r="X587" i="11"/>
  <c r="X588" i="11"/>
  <c r="X589" i="11"/>
  <c r="X590" i="11"/>
  <c r="X591" i="11"/>
  <c r="X592" i="11"/>
  <c r="X593" i="11"/>
  <c r="X594" i="11"/>
  <c r="X595" i="11"/>
  <c r="X596" i="11"/>
  <c r="X597" i="11"/>
  <c r="X598" i="11"/>
  <c r="X599" i="11"/>
  <c r="X600" i="11"/>
  <c r="X601" i="11"/>
  <c r="X602" i="11"/>
  <c r="X603" i="11"/>
  <c r="X604" i="11"/>
  <c r="X605" i="11"/>
  <c r="X606" i="11"/>
  <c r="X607" i="11"/>
  <c r="X608" i="11"/>
  <c r="X609" i="11"/>
  <c r="X610" i="11"/>
  <c r="X611" i="11"/>
  <c r="X612" i="11"/>
  <c r="X613" i="11"/>
  <c r="X614" i="11"/>
  <c r="X615" i="11"/>
  <c r="X616" i="11"/>
  <c r="X617" i="11"/>
  <c r="X618" i="11"/>
  <c r="X619" i="11"/>
  <c r="X620" i="11"/>
  <c r="X621" i="11"/>
  <c r="X622" i="11"/>
  <c r="X623" i="11"/>
  <c r="X624" i="11"/>
  <c r="X625" i="11"/>
  <c r="X626" i="11"/>
  <c r="X627" i="11"/>
  <c r="X628" i="11"/>
  <c r="X487" i="11"/>
  <c r="X486" i="11"/>
  <c r="E25" i="8"/>
  <c r="K487" i="11"/>
  <c r="K486" i="11"/>
  <c r="D25" i="8"/>
  <c r="AB334" i="11"/>
  <c r="AD334" i="11"/>
  <c r="AF334" i="11"/>
  <c r="AA334" i="11"/>
  <c r="AH334" i="11"/>
  <c r="AK334" i="11"/>
  <c r="AB335" i="11"/>
  <c r="AD335" i="11"/>
  <c r="AF335" i="11"/>
  <c r="AH335" i="11"/>
  <c r="AK335" i="11"/>
  <c r="AB336" i="11"/>
  <c r="AD336" i="11"/>
  <c r="AF336" i="11"/>
  <c r="AH336" i="11"/>
  <c r="AK336" i="11"/>
  <c r="AB337" i="11"/>
  <c r="AD337" i="11"/>
  <c r="AF337" i="11"/>
  <c r="AH337" i="11"/>
  <c r="AK337" i="11"/>
  <c r="AB338" i="11"/>
  <c r="AD338" i="11"/>
  <c r="AF338" i="11"/>
  <c r="AH338" i="11"/>
  <c r="AK338" i="11"/>
  <c r="AB339" i="11"/>
  <c r="AD339" i="11"/>
  <c r="AF339" i="11"/>
  <c r="AH339" i="11"/>
  <c r="AK339" i="11"/>
  <c r="AB340" i="11"/>
  <c r="AD340" i="11"/>
  <c r="AF340" i="11"/>
  <c r="AH340" i="11"/>
  <c r="AK340" i="11"/>
  <c r="AB341" i="11"/>
  <c r="AD341" i="11"/>
  <c r="AF341" i="11"/>
  <c r="AA341" i="11"/>
  <c r="AH341" i="11"/>
  <c r="AK341" i="11"/>
  <c r="AB342" i="11"/>
  <c r="AD342" i="11"/>
  <c r="AF342" i="11"/>
  <c r="AH342" i="11"/>
  <c r="AK342" i="11"/>
  <c r="AB343" i="11"/>
  <c r="AD343" i="11"/>
  <c r="AF343" i="11"/>
  <c r="AH343" i="11"/>
  <c r="AK343" i="11"/>
  <c r="AB344" i="11"/>
  <c r="AD344" i="11"/>
  <c r="AF344" i="11"/>
  <c r="AH344" i="11"/>
  <c r="AK344" i="11"/>
  <c r="AB345" i="11"/>
  <c r="AD345" i="11"/>
  <c r="AF345" i="11"/>
  <c r="AH345" i="11"/>
  <c r="AK345" i="11"/>
  <c r="AB346" i="11"/>
  <c r="AD346" i="11"/>
  <c r="AF346" i="11"/>
  <c r="AH346" i="11"/>
  <c r="AK346" i="11"/>
  <c r="AB347" i="11"/>
  <c r="AD347" i="11"/>
  <c r="AF347" i="11"/>
  <c r="AH347" i="11"/>
  <c r="AK347" i="11"/>
  <c r="AB348" i="11"/>
  <c r="AD348" i="11"/>
  <c r="AF348" i="11"/>
  <c r="AH348" i="11"/>
  <c r="AK348" i="11"/>
  <c r="AB349" i="11"/>
  <c r="AD349" i="11"/>
  <c r="AF349" i="11"/>
  <c r="AH349" i="11"/>
  <c r="AK349" i="11"/>
  <c r="AB350" i="11"/>
  <c r="AD350" i="11"/>
  <c r="AF350" i="11"/>
  <c r="AH350" i="11"/>
  <c r="AK350" i="11"/>
  <c r="AB351" i="11"/>
  <c r="AD351" i="11"/>
  <c r="AF351" i="11"/>
  <c r="AH351" i="11"/>
  <c r="AK351" i="11"/>
  <c r="AB352" i="11"/>
  <c r="AD352" i="11"/>
  <c r="AF352" i="11"/>
  <c r="AH352" i="11"/>
  <c r="AK352" i="11"/>
  <c r="AB353" i="11"/>
  <c r="AD353" i="11"/>
  <c r="AF353" i="11"/>
  <c r="AH353" i="11"/>
  <c r="AK353" i="11"/>
  <c r="AB354" i="11"/>
  <c r="AD354" i="11"/>
  <c r="AF354" i="11"/>
  <c r="AH354" i="11"/>
  <c r="AK354" i="11"/>
  <c r="AB355" i="11"/>
  <c r="AD355" i="11"/>
  <c r="AF355" i="11"/>
  <c r="AH355" i="11"/>
  <c r="AK355" i="11"/>
  <c r="AB356" i="11"/>
  <c r="AD356" i="11"/>
  <c r="AF356" i="11"/>
  <c r="AH356" i="11"/>
  <c r="AK356" i="11"/>
  <c r="AB357" i="11"/>
  <c r="AD357" i="11"/>
  <c r="AF357" i="11"/>
  <c r="AH357" i="11"/>
  <c r="AK357" i="11"/>
  <c r="AB358" i="11"/>
  <c r="AD358" i="11"/>
  <c r="AF358" i="11"/>
  <c r="AH358" i="11"/>
  <c r="AK358" i="11"/>
  <c r="AB359" i="11"/>
  <c r="AD359" i="11"/>
  <c r="AF359" i="11"/>
  <c r="AH359" i="11"/>
  <c r="AK359" i="11"/>
  <c r="AB360" i="11"/>
  <c r="AD360" i="11"/>
  <c r="AF360" i="11"/>
  <c r="AH360" i="11"/>
  <c r="AK360" i="11"/>
  <c r="AB361" i="11"/>
  <c r="AD361" i="11"/>
  <c r="AF361" i="11"/>
  <c r="AH361" i="11"/>
  <c r="AK361" i="11"/>
  <c r="AB362" i="11"/>
  <c r="AD362" i="11"/>
  <c r="AF362" i="11"/>
  <c r="AH362" i="11"/>
  <c r="AK362" i="11"/>
  <c r="AB363" i="11"/>
  <c r="AD363" i="11"/>
  <c r="AF363" i="11"/>
  <c r="AH363" i="11"/>
  <c r="AK363" i="11"/>
  <c r="AB364" i="11"/>
  <c r="AD364" i="11"/>
  <c r="AF364" i="11"/>
  <c r="AH364" i="11"/>
  <c r="AK364" i="11"/>
  <c r="AB365" i="11"/>
  <c r="AD365" i="11"/>
  <c r="AF365" i="11"/>
  <c r="AH365" i="11"/>
  <c r="AK365" i="11"/>
  <c r="AB366" i="11"/>
  <c r="AD366" i="11"/>
  <c r="AF366" i="11"/>
  <c r="AH366" i="11"/>
  <c r="AK366" i="11"/>
  <c r="AB367" i="11"/>
  <c r="AD367" i="11"/>
  <c r="AF367" i="11"/>
  <c r="AH367" i="11"/>
  <c r="AK367" i="11"/>
  <c r="AB368" i="11"/>
  <c r="AD368" i="11"/>
  <c r="AF368" i="11"/>
  <c r="AH368" i="11"/>
  <c r="AK368" i="11"/>
  <c r="AB369" i="11"/>
  <c r="AD369" i="11"/>
  <c r="AF369" i="11"/>
  <c r="AH369" i="11"/>
  <c r="AK369" i="11"/>
  <c r="AB370" i="11"/>
  <c r="AD370" i="11"/>
  <c r="AF370" i="11"/>
  <c r="AH370" i="11"/>
  <c r="AK370" i="11"/>
  <c r="AB371" i="11"/>
  <c r="AD371" i="11"/>
  <c r="AF371" i="11"/>
  <c r="AH371" i="11"/>
  <c r="AK371" i="11"/>
  <c r="AB372" i="11"/>
  <c r="AD372" i="11"/>
  <c r="AF372" i="11"/>
  <c r="AH372" i="11"/>
  <c r="AK372" i="11"/>
  <c r="AB373" i="11"/>
  <c r="AD373" i="11"/>
  <c r="AF373" i="11"/>
  <c r="AH373" i="11"/>
  <c r="AK373" i="11"/>
  <c r="AB374" i="11"/>
  <c r="AD374" i="11"/>
  <c r="AF374" i="11"/>
  <c r="AH374" i="11"/>
  <c r="AK374" i="11"/>
  <c r="AB375" i="11"/>
  <c r="AD375" i="11"/>
  <c r="AF375" i="11"/>
  <c r="AH375" i="11"/>
  <c r="AK375" i="11"/>
  <c r="AB376" i="11"/>
  <c r="AD376" i="11"/>
  <c r="AF376" i="11"/>
  <c r="AH376" i="11"/>
  <c r="AK376" i="11"/>
  <c r="AB377" i="11"/>
  <c r="AD377" i="11"/>
  <c r="AF377" i="11"/>
  <c r="AH377" i="11"/>
  <c r="AK377" i="11"/>
  <c r="AB378" i="11"/>
  <c r="AD378" i="11"/>
  <c r="AF378" i="11"/>
  <c r="AH378" i="11"/>
  <c r="AK378" i="11"/>
  <c r="AB379" i="11"/>
  <c r="AD379" i="11"/>
  <c r="AF379" i="11"/>
  <c r="AH379" i="11"/>
  <c r="AK379" i="11"/>
  <c r="AB380" i="11"/>
  <c r="AD380" i="11"/>
  <c r="AF380" i="11"/>
  <c r="AH380" i="11"/>
  <c r="AK380" i="11"/>
  <c r="AB381" i="11"/>
  <c r="AD381" i="11"/>
  <c r="AF381" i="11"/>
  <c r="AH381" i="11"/>
  <c r="AK381" i="11"/>
  <c r="AB382" i="11"/>
  <c r="AD382" i="11"/>
  <c r="AF382" i="11"/>
  <c r="AH382" i="11"/>
  <c r="AK382" i="11"/>
  <c r="AB383" i="11"/>
  <c r="AD383" i="11"/>
  <c r="AF383" i="11"/>
  <c r="AH383" i="11"/>
  <c r="AK383" i="11"/>
  <c r="AB384" i="11"/>
  <c r="AD384" i="11"/>
  <c r="AF384" i="11"/>
  <c r="AH384" i="11"/>
  <c r="AK384" i="11"/>
  <c r="AB385" i="11"/>
  <c r="AD385" i="11"/>
  <c r="AF385" i="11"/>
  <c r="AH385" i="11"/>
  <c r="AK385" i="11"/>
  <c r="AB386" i="11"/>
  <c r="AD386" i="11"/>
  <c r="AF386" i="11"/>
  <c r="AH386" i="11"/>
  <c r="AK386" i="11"/>
  <c r="AB387" i="11"/>
  <c r="AD387" i="11"/>
  <c r="AF387" i="11"/>
  <c r="AH387" i="11"/>
  <c r="AK387" i="11"/>
  <c r="AB388" i="11"/>
  <c r="AD388" i="11"/>
  <c r="AF388" i="11"/>
  <c r="AH388" i="11"/>
  <c r="AK388" i="11"/>
  <c r="AB389" i="11"/>
  <c r="AD389" i="11"/>
  <c r="AF389" i="11"/>
  <c r="AH389" i="11"/>
  <c r="AK389" i="11"/>
  <c r="AB390" i="11"/>
  <c r="AD390" i="11"/>
  <c r="AF390" i="11"/>
  <c r="AH390" i="11"/>
  <c r="AK390" i="11"/>
  <c r="AB391" i="11"/>
  <c r="AD391" i="11"/>
  <c r="AF391" i="11"/>
  <c r="AH391" i="11"/>
  <c r="AK391" i="11"/>
  <c r="AB392" i="11"/>
  <c r="AD392" i="11"/>
  <c r="AF392" i="11"/>
  <c r="AH392" i="11"/>
  <c r="AK392" i="11"/>
  <c r="AB393" i="11"/>
  <c r="AD393" i="11"/>
  <c r="AF393" i="11"/>
  <c r="AH393" i="11"/>
  <c r="AK393" i="11"/>
  <c r="AB394" i="11"/>
  <c r="AD394" i="11"/>
  <c r="AF394" i="11"/>
  <c r="AH394" i="11"/>
  <c r="AK394" i="11"/>
  <c r="AB395" i="11"/>
  <c r="AD395" i="11"/>
  <c r="AF395" i="11"/>
  <c r="AH395" i="11"/>
  <c r="AK395" i="11"/>
  <c r="AB396" i="11"/>
  <c r="AD396" i="11"/>
  <c r="AF396" i="11"/>
  <c r="AH396" i="11"/>
  <c r="AK396" i="11"/>
  <c r="AB397" i="11"/>
  <c r="AD397" i="11"/>
  <c r="AF397" i="11"/>
  <c r="AH397" i="11"/>
  <c r="AK397" i="11"/>
  <c r="AB398" i="11"/>
  <c r="AD398" i="11"/>
  <c r="AF398" i="11"/>
  <c r="AH398" i="11"/>
  <c r="AK398" i="11"/>
  <c r="AB399" i="11"/>
  <c r="AD399" i="11"/>
  <c r="AF399" i="11"/>
  <c r="AH399" i="11"/>
  <c r="AK399" i="11"/>
  <c r="AB400" i="11"/>
  <c r="AD400" i="11"/>
  <c r="AF400" i="11"/>
  <c r="AH400" i="11"/>
  <c r="AK400" i="11"/>
  <c r="AB401" i="11"/>
  <c r="AD401" i="11"/>
  <c r="AF401" i="11"/>
  <c r="AH401" i="11"/>
  <c r="AK401" i="11"/>
  <c r="AB402" i="11"/>
  <c r="AD402" i="11"/>
  <c r="AF402" i="11"/>
  <c r="AH402" i="11"/>
  <c r="AK402" i="11"/>
  <c r="AB403" i="11"/>
  <c r="AD403" i="11"/>
  <c r="AF403" i="11"/>
  <c r="AH403" i="11"/>
  <c r="AK403" i="11"/>
  <c r="AB404" i="11"/>
  <c r="AD404" i="11"/>
  <c r="AF404" i="11"/>
  <c r="AH404" i="11"/>
  <c r="AK404" i="11"/>
  <c r="AB405" i="11"/>
  <c r="AD405" i="11"/>
  <c r="AF405" i="11"/>
  <c r="AH405" i="11"/>
  <c r="AK405" i="11"/>
  <c r="AB406" i="11"/>
  <c r="AD406" i="11"/>
  <c r="AF406" i="11"/>
  <c r="AH406" i="11"/>
  <c r="AK406" i="11"/>
  <c r="AB407" i="11"/>
  <c r="AD407" i="11"/>
  <c r="AF407" i="11"/>
  <c r="AH407" i="11"/>
  <c r="AK407" i="11"/>
  <c r="AB408" i="11"/>
  <c r="AD408" i="11"/>
  <c r="AF408" i="11"/>
  <c r="AH408" i="11"/>
  <c r="AK408" i="11"/>
  <c r="AB409" i="11"/>
  <c r="AD409" i="11"/>
  <c r="AF409" i="11"/>
  <c r="AH409" i="11"/>
  <c r="AK409" i="11"/>
  <c r="AB410" i="11"/>
  <c r="AD410" i="11"/>
  <c r="AF410" i="11"/>
  <c r="AH410" i="11"/>
  <c r="AK410" i="11"/>
  <c r="AB411" i="11"/>
  <c r="AD411" i="11"/>
  <c r="AF411" i="11"/>
  <c r="AH411" i="11"/>
  <c r="AK411" i="11"/>
  <c r="AB412" i="11"/>
  <c r="AD412" i="11"/>
  <c r="AF412" i="11"/>
  <c r="AH412" i="11"/>
  <c r="AK412" i="11"/>
  <c r="AB413" i="11"/>
  <c r="AD413" i="11"/>
  <c r="AF413" i="11"/>
  <c r="AH413" i="11"/>
  <c r="AK413" i="11"/>
  <c r="AB414" i="11"/>
  <c r="AD414" i="11"/>
  <c r="AF414" i="11"/>
  <c r="AH414" i="11"/>
  <c r="AK414" i="11"/>
  <c r="AB415" i="11"/>
  <c r="AD415" i="11"/>
  <c r="AF415" i="11"/>
  <c r="AH415" i="11"/>
  <c r="AK415" i="11"/>
  <c r="AB416" i="11"/>
  <c r="AD416" i="11"/>
  <c r="AF416" i="11"/>
  <c r="AH416" i="11"/>
  <c r="AK416" i="11"/>
  <c r="AB417" i="11"/>
  <c r="AD417" i="11"/>
  <c r="AF417" i="11"/>
  <c r="AA417" i="11"/>
  <c r="AH417" i="11"/>
  <c r="AK417" i="11"/>
  <c r="AB418" i="11"/>
  <c r="AD418" i="11"/>
  <c r="AF418" i="11"/>
  <c r="AA418" i="11"/>
  <c r="AH418" i="11"/>
  <c r="AK418" i="11"/>
  <c r="AB419" i="11"/>
  <c r="AD419" i="11"/>
  <c r="AF419" i="11"/>
  <c r="AA419" i="11"/>
  <c r="AH419" i="11"/>
  <c r="AK419" i="11"/>
  <c r="AB420" i="11"/>
  <c r="AD420" i="11"/>
  <c r="AF420" i="11"/>
  <c r="AA420" i="11"/>
  <c r="AH420" i="11"/>
  <c r="AK420" i="11"/>
  <c r="AB421" i="11"/>
  <c r="AD421" i="11"/>
  <c r="AF421" i="11"/>
  <c r="AH421" i="11"/>
  <c r="AK421" i="11"/>
  <c r="AB422" i="11"/>
  <c r="AD422" i="11"/>
  <c r="AF422" i="11"/>
  <c r="AA422" i="11"/>
  <c r="AH422" i="11"/>
  <c r="AK422" i="11"/>
  <c r="AB423" i="11"/>
  <c r="AD423" i="11"/>
  <c r="AF423" i="11"/>
  <c r="AA423" i="11"/>
  <c r="AH423" i="11"/>
  <c r="AK423" i="11"/>
  <c r="AB424" i="11"/>
  <c r="AD424" i="11"/>
  <c r="AF424" i="11"/>
  <c r="AH424" i="11"/>
  <c r="AK424" i="11"/>
  <c r="AB425" i="11"/>
  <c r="AD425" i="11"/>
  <c r="AF425" i="11"/>
  <c r="AH425" i="11"/>
  <c r="AK425" i="11"/>
  <c r="AB426" i="11"/>
  <c r="AD426" i="11"/>
  <c r="AF426" i="11"/>
  <c r="AH426" i="11"/>
  <c r="AK426" i="11"/>
  <c r="AB427" i="11"/>
  <c r="AD427" i="11"/>
  <c r="AF427" i="11"/>
  <c r="AH427" i="11"/>
  <c r="AK427" i="11"/>
  <c r="AB428" i="11"/>
  <c r="AD428" i="11"/>
  <c r="AF428" i="11"/>
  <c r="AH428" i="11"/>
  <c r="AK428" i="11"/>
  <c r="AB429" i="11"/>
  <c r="AD429" i="11"/>
  <c r="AF429" i="11"/>
  <c r="AH429" i="11"/>
  <c r="AK429" i="11"/>
  <c r="AB430" i="11"/>
  <c r="AD430" i="11"/>
  <c r="AF430" i="11"/>
  <c r="AH430" i="11"/>
  <c r="AK430" i="11"/>
  <c r="AB431" i="11"/>
  <c r="AD431" i="11"/>
  <c r="AF431" i="11"/>
  <c r="AH431" i="11"/>
  <c r="AK431" i="11"/>
  <c r="AB432" i="11"/>
  <c r="AD432" i="11"/>
  <c r="AF432" i="11"/>
  <c r="AH432" i="11"/>
  <c r="AK432" i="11"/>
  <c r="AB433" i="11"/>
  <c r="AD433" i="11"/>
  <c r="AF433" i="11"/>
  <c r="AH433" i="11"/>
  <c r="AK433" i="11"/>
  <c r="AB434" i="11"/>
  <c r="AD434" i="11"/>
  <c r="AF434" i="11"/>
  <c r="AH434" i="11"/>
  <c r="AK434" i="11"/>
  <c r="AB435" i="11"/>
  <c r="AD435" i="11"/>
  <c r="AF435" i="11"/>
  <c r="AH435" i="11"/>
  <c r="AK435" i="11"/>
  <c r="AB436" i="11"/>
  <c r="AD436" i="11"/>
  <c r="AF436" i="11"/>
  <c r="AH436" i="11"/>
  <c r="AK436" i="11"/>
  <c r="AB437" i="11"/>
  <c r="AD437" i="11"/>
  <c r="AF437" i="11"/>
  <c r="AH437" i="11"/>
  <c r="AK437" i="11"/>
  <c r="AB438" i="11"/>
  <c r="AD438" i="11"/>
  <c r="AF438" i="11"/>
  <c r="AH438" i="11"/>
  <c r="AK438" i="11"/>
  <c r="AB439" i="11"/>
  <c r="AD439" i="11"/>
  <c r="AF439" i="11"/>
  <c r="AH439" i="11"/>
  <c r="AK439" i="11"/>
  <c r="AB440" i="11"/>
  <c r="AD440" i="11"/>
  <c r="AF440" i="11"/>
  <c r="AA440" i="11"/>
  <c r="AH440" i="11"/>
  <c r="AK440" i="11"/>
  <c r="AB441" i="11"/>
  <c r="AD441" i="11"/>
  <c r="AF441" i="11"/>
  <c r="AH441" i="11"/>
  <c r="AK441" i="11"/>
  <c r="AB442" i="11"/>
  <c r="AD442" i="11"/>
  <c r="AF442" i="11"/>
  <c r="AH442" i="11"/>
  <c r="AK442" i="11"/>
  <c r="AB443" i="11"/>
  <c r="AD443" i="11"/>
  <c r="AF443" i="11"/>
  <c r="AH443" i="11"/>
  <c r="AK443" i="11"/>
  <c r="AB444" i="11"/>
  <c r="AD444" i="11"/>
  <c r="AF444" i="11"/>
  <c r="AH444" i="11"/>
  <c r="AK444" i="11"/>
  <c r="AB445" i="11"/>
  <c r="AD445" i="11"/>
  <c r="AF445" i="11"/>
  <c r="AH445" i="11"/>
  <c r="AK445" i="11"/>
  <c r="AB446" i="11"/>
  <c r="AD446" i="11"/>
  <c r="AF446" i="11"/>
  <c r="AH446" i="11"/>
  <c r="AK446" i="11"/>
  <c r="AB447" i="11"/>
  <c r="AD447" i="11"/>
  <c r="AF447" i="11"/>
  <c r="AH447" i="11"/>
  <c r="AK447" i="11"/>
  <c r="AB448" i="11"/>
  <c r="AD448" i="11"/>
  <c r="AF448" i="11"/>
  <c r="AH448" i="11"/>
  <c r="AK448" i="11"/>
  <c r="AB449" i="11"/>
  <c r="AD449" i="11"/>
  <c r="AF449" i="11"/>
  <c r="AH449" i="11"/>
  <c r="AK449" i="11"/>
  <c r="AB450" i="11"/>
  <c r="AD450" i="11"/>
  <c r="AF450" i="11"/>
  <c r="AH450" i="11"/>
  <c r="AK450" i="11"/>
  <c r="AB451" i="11"/>
  <c r="AD451" i="11"/>
  <c r="AF451" i="11"/>
  <c r="AH451" i="11"/>
  <c r="AK451" i="11"/>
  <c r="AB452" i="11"/>
  <c r="AD452" i="11"/>
  <c r="AF452" i="11"/>
  <c r="AH452" i="11"/>
  <c r="AK452" i="11"/>
  <c r="AB453" i="11"/>
  <c r="AD453" i="11"/>
  <c r="AF453" i="11"/>
  <c r="AH453" i="11"/>
  <c r="AK453" i="11"/>
  <c r="AB454" i="11"/>
  <c r="AD454" i="11"/>
  <c r="AF454" i="11"/>
  <c r="AH454" i="11"/>
  <c r="AK454" i="11"/>
  <c r="AB455" i="11"/>
  <c r="AD455" i="11"/>
  <c r="AF455" i="11"/>
  <c r="AH455" i="11"/>
  <c r="AK455" i="11"/>
  <c r="AB456" i="11"/>
  <c r="AD456" i="11"/>
  <c r="AF456" i="11"/>
  <c r="AH456" i="11"/>
  <c r="AK456" i="11"/>
  <c r="AB457" i="11"/>
  <c r="AD457" i="11"/>
  <c r="AF457" i="11"/>
  <c r="AH457" i="11"/>
  <c r="AK457" i="11"/>
  <c r="AB458" i="11"/>
  <c r="AD458" i="11"/>
  <c r="AF458" i="11"/>
  <c r="AH458" i="11"/>
  <c r="AK458" i="11"/>
  <c r="AB459" i="11"/>
  <c r="AD459" i="11"/>
  <c r="AF459" i="11"/>
  <c r="AH459" i="11"/>
  <c r="AK459" i="11"/>
  <c r="AB460" i="11"/>
  <c r="AD460" i="11"/>
  <c r="AF460" i="11"/>
  <c r="AH460" i="11"/>
  <c r="AK460" i="11"/>
  <c r="AB461" i="11"/>
  <c r="AD461" i="11"/>
  <c r="AF461" i="11"/>
  <c r="AH461" i="11"/>
  <c r="AK461" i="11"/>
  <c r="AB462" i="11"/>
  <c r="AD462" i="11"/>
  <c r="AF462" i="11"/>
  <c r="AH462" i="11"/>
  <c r="AK462" i="11"/>
  <c r="AB463" i="11"/>
  <c r="AD463" i="11"/>
  <c r="AF463" i="11"/>
  <c r="AH463" i="11"/>
  <c r="AK463" i="11"/>
  <c r="AB464" i="11"/>
  <c r="AD464" i="11"/>
  <c r="AF464" i="11"/>
  <c r="AH464" i="11"/>
  <c r="AK464" i="11"/>
  <c r="AB465" i="11"/>
  <c r="AD465" i="11"/>
  <c r="AF465" i="11"/>
  <c r="AH465" i="11"/>
  <c r="AK465" i="11"/>
  <c r="AB466" i="11"/>
  <c r="AD466" i="11"/>
  <c r="AF466" i="11"/>
  <c r="AH466" i="11"/>
  <c r="AK466" i="11"/>
  <c r="AB467" i="11"/>
  <c r="AD467" i="11"/>
  <c r="AF467" i="11"/>
  <c r="AH467" i="11"/>
  <c r="AK467" i="11"/>
  <c r="AB468" i="11"/>
  <c r="AD468" i="11"/>
  <c r="AF468" i="11"/>
  <c r="AH468" i="11"/>
  <c r="AK468" i="11"/>
  <c r="AB469" i="11"/>
  <c r="AD469" i="11"/>
  <c r="AF469" i="11"/>
  <c r="AH469" i="11"/>
  <c r="AK469" i="11"/>
  <c r="AB470" i="11"/>
  <c r="AD470" i="11"/>
  <c r="AF470" i="11"/>
  <c r="AH470" i="11"/>
  <c r="AK470" i="11"/>
  <c r="AB471" i="11"/>
  <c r="AD471" i="11"/>
  <c r="AF471" i="11"/>
  <c r="AH471" i="11"/>
  <c r="AK471" i="11"/>
  <c r="AB472" i="11"/>
  <c r="AD472" i="11"/>
  <c r="AF472" i="11"/>
  <c r="AH472" i="11"/>
  <c r="AK472" i="11"/>
  <c r="AB473" i="11"/>
  <c r="AD473" i="11"/>
  <c r="AF473" i="11"/>
  <c r="AH473" i="11"/>
  <c r="AK473" i="11"/>
  <c r="AB474" i="11"/>
  <c r="AD474" i="11"/>
  <c r="AF474" i="11"/>
  <c r="AH474" i="11"/>
  <c r="AK474" i="11"/>
  <c r="AB475" i="11"/>
  <c r="AD475" i="11"/>
  <c r="AF475" i="11"/>
  <c r="AH475" i="11"/>
  <c r="AK475" i="11"/>
  <c r="AB476" i="11"/>
  <c r="AD476" i="11"/>
  <c r="AF476" i="11"/>
  <c r="AH476" i="11"/>
  <c r="AK476" i="11"/>
  <c r="AB477" i="11"/>
  <c r="AD477" i="11"/>
  <c r="AF477" i="11"/>
  <c r="AH477" i="11"/>
  <c r="AK477" i="11"/>
  <c r="AB478" i="11"/>
  <c r="AD478" i="11"/>
  <c r="AF478" i="11"/>
  <c r="AH478" i="11"/>
  <c r="AK478" i="11"/>
  <c r="AB479" i="11"/>
  <c r="AD479" i="11"/>
  <c r="AF479" i="11"/>
  <c r="AH479" i="11"/>
  <c r="AK479" i="11"/>
  <c r="AB480" i="11"/>
  <c r="AD480" i="11"/>
  <c r="AF480" i="11"/>
  <c r="AH480" i="11"/>
  <c r="AK480" i="11"/>
  <c r="AB481" i="11"/>
  <c r="AD481" i="11"/>
  <c r="AF481" i="11"/>
  <c r="AH481" i="11"/>
  <c r="AK481" i="11"/>
  <c r="AB482" i="11"/>
  <c r="AD482" i="11"/>
  <c r="AF482" i="11"/>
  <c r="AH482" i="11"/>
  <c r="AK482" i="11"/>
  <c r="AB483" i="11"/>
  <c r="AD483" i="11"/>
  <c r="AF483" i="11"/>
  <c r="AH483" i="11"/>
  <c r="AK483" i="11"/>
  <c r="AB484" i="11"/>
  <c r="AD484" i="11"/>
  <c r="AF484" i="11"/>
  <c r="AH484" i="11"/>
  <c r="AK484" i="11"/>
  <c r="AB485" i="11"/>
  <c r="AD485" i="11"/>
  <c r="AF485" i="11"/>
  <c r="AH485" i="11"/>
  <c r="AK485" i="11"/>
  <c r="AK333" i="11"/>
  <c r="AK332" i="11"/>
  <c r="J24" i="8"/>
  <c r="L24" i="8"/>
  <c r="K24" i="8"/>
  <c r="AH333" i="11"/>
  <c r="AH332" i="11"/>
  <c r="I24" i="8"/>
  <c r="AF333" i="11"/>
  <c r="AF332" i="11"/>
  <c r="H24" i="8"/>
  <c r="AD333" i="11"/>
  <c r="AD332" i="11"/>
  <c r="G24" i="8"/>
  <c r="AB333" i="11"/>
  <c r="AB332" i="11"/>
  <c r="F24" i="8"/>
  <c r="X334" i="11"/>
  <c r="X335" i="11"/>
  <c r="X336" i="11"/>
  <c r="X337" i="11"/>
  <c r="X338" i="11"/>
  <c r="X339" i="11"/>
  <c r="X340" i="11"/>
  <c r="X341" i="11"/>
  <c r="X342" i="11"/>
  <c r="X343" i="11"/>
  <c r="X344" i="11"/>
  <c r="X345" i="11"/>
  <c r="X346" i="11"/>
  <c r="X347" i="11"/>
  <c r="X348" i="11"/>
  <c r="X349" i="11"/>
  <c r="X350" i="11"/>
  <c r="X351" i="11"/>
  <c r="X352" i="11"/>
  <c r="X353" i="11"/>
  <c r="X354" i="11"/>
  <c r="X355" i="11"/>
  <c r="X356" i="11"/>
  <c r="X357" i="11"/>
  <c r="X358" i="11"/>
  <c r="X359" i="11"/>
  <c r="X360" i="11"/>
  <c r="X361" i="11"/>
  <c r="X362" i="11"/>
  <c r="X363" i="11"/>
  <c r="X364" i="11"/>
  <c r="X365" i="11"/>
  <c r="X366" i="11"/>
  <c r="X367" i="11"/>
  <c r="X368" i="11"/>
  <c r="X369" i="11"/>
  <c r="X370" i="11"/>
  <c r="X371" i="11"/>
  <c r="X372" i="11"/>
  <c r="X373" i="11"/>
  <c r="X374" i="11"/>
  <c r="X375" i="11"/>
  <c r="X376" i="11"/>
  <c r="X377" i="11"/>
  <c r="X378" i="11"/>
  <c r="X379" i="11"/>
  <c r="X380" i="11"/>
  <c r="X381" i="11"/>
  <c r="X382" i="11"/>
  <c r="X383" i="11"/>
  <c r="X384" i="11"/>
  <c r="X385" i="11"/>
  <c r="X386" i="11"/>
  <c r="X387" i="11"/>
  <c r="X388" i="11"/>
  <c r="X389" i="11"/>
  <c r="X390" i="11"/>
  <c r="X391" i="11"/>
  <c r="X392" i="11"/>
  <c r="X393" i="11"/>
  <c r="X394" i="11"/>
  <c r="X395" i="11"/>
  <c r="X396" i="11"/>
  <c r="X397" i="11"/>
  <c r="X398" i="11"/>
  <c r="X399" i="11"/>
  <c r="X400" i="11"/>
  <c r="X401" i="11"/>
  <c r="X402" i="11"/>
  <c r="X403" i="11"/>
  <c r="X404" i="11"/>
  <c r="X405" i="11"/>
  <c r="X406" i="11"/>
  <c r="X407" i="11"/>
  <c r="X408" i="11"/>
  <c r="X409" i="11"/>
  <c r="X410" i="11"/>
  <c r="X411" i="11"/>
  <c r="X412" i="11"/>
  <c r="X413" i="11"/>
  <c r="X414" i="11"/>
  <c r="X415" i="11"/>
  <c r="X416" i="11"/>
  <c r="X417" i="11"/>
  <c r="X418" i="11"/>
  <c r="X419" i="11"/>
  <c r="X420" i="11"/>
  <c r="X421" i="11"/>
  <c r="X422" i="11"/>
  <c r="X423" i="11"/>
  <c r="X424" i="11"/>
  <c r="X425" i="11"/>
  <c r="X426" i="11"/>
  <c r="X427" i="11"/>
  <c r="X428" i="11"/>
  <c r="X429" i="11"/>
  <c r="X430" i="11"/>
  <c r="X431" i="11"/>
  <c r="X432" i="11"/>
  <c r="X433" i="11"/>
  <c r="X434" i="11"/>
  <c r="X435" i="11"/>
  <c r="X436" i="11"/>
  <c r="X437" i="11"/>
  <c r="X438" i="11"/>
  <c r="X439" i="11"/>
  <c r="X440" i="11"/>
  <c r="X441" i="11"/>
  <c r="X442" i="11"/>
  <c r="X443" i="11"/>
  <c r="X444" i="11"/>
  <c r="X445" i="11"/>
  <c r="X446" i="11"/>
  <c r="X447" i="11"/>
  <c r="X448" i="11"/>
  <c r="X449" i="11"/>
  <c r="X450" i="11"/>
  <c r="X451" i="11"/>
  <c r="X452" i="11"/>
  <c r="X453" i="11"/>
  <c r="X454" i="11"/>
  <c r="X455" i="11"/>
  <c r="X456" i="11"/>
  <c r="X457" i="11"/>
  <c r="X458" i="11"/>
  <c r="X459" i="11"/>
  <c r="X460" i="11"/>
  <c r="X461" i="11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X485" i="11"/>
  <c r="X333" i="11"/>
  <c r="X332" i="11"/>
  <c r="E24" i="8"/>
  <c r="K333" i="11"/>
  <c r="K332" i="11"/>
  <c r="D24" i="8"/>
  <c r="AB103" i="11"/>
  <c r="AD103" i="11"/>
  <c r="AF103" i="11"/>
  <c r="AH103" i="11"/>
  <c r="AK103" i="11"/>
  <c r="AB104" i="11"/>
  <c r="AD104" i="11"/>
  <c r="AF104" i="11"/>
  <c r="AH104" i="11"/>
  <c r="AK104" i="11"/>
  <c r="AB105" i="11"/>
  <c r="AD105" i="11"/>
  <c r="AF105" i="11"/>
  <c r="AH105" i="11"/>
  <c r="AK105" i="11"/>
  <c r="AB106" i="11"/>
  <c r="AD106" i="11"/>
  <c r="AF106" i="11"/>
  <c r="AA106" i="11"/>
  <c r="AH106" i="11"/>
  <c r="AK106" i="11"/>
  <c r="AB107" i="11"/>
  <c r="AD107" i="11"/>
  <c r="AF107" i="11"/>
  <c r="AH107" i="11"/>
  <c r="AK107" i="11"/>
  <c r="AB108" i="11"/>
  <c r="AD108" i="11"/>
  <c r="AF108" i="11"/>
  <c r="AH108" i="11"/>
  <c r="AK108" i="11"/>
  <c r="AB109" i="11"/>
  <c r="AD109" i="11"/>
  <c r="AF109" i="11"/>
  <c r="AH109" i="11"/>
  <c r="AK109" i="11"/>
  <c r="AB110" i="11"/>
  <c r="AD110" i="11"/>
  <c r="AF110" i="11"/>
  <c r="AH110" i="11"/>
  <c r="AK110" i="11"/>
  <c r="AB111" i="11"/>
  <c r="AD111" i="11"/>
  <c r="AF111" i="11"/>
  <c r="AH111" i="11"/>
  <c r="AK111" i="11"/>
  <c r="AB112" i="11"/>
  <c r="AD112" i="11"/>
  <c r="AF112" i="11"/>
  <c r="AH112" i="11"/>
  <c r="AK112" i="11"/>
  <c r="AB113" i="11"/>
  <c r="AD113" i="11"/>
  <c r="AF113" i="11"/>
  <c r="AH113" i="11"/>
  <c r="AK113" i="11"/>
  <c r="AB114" i="11"/>
  <c r="AD114" i="11"/>
  <c r="AF114" i="11"/>
  <c r="AH114" i="11"/>
  <c r="AK114" i="11"/>
  <c r="AB115" i="11"/>
  <c r="AD115" i="11"/>
  <c r="AF115" i="11"/>
  <c r="AH115" i="11"/>
  <c r="AK115" i="11"/>
  <c r="AB116" i="11"/>
  <c r="AD116" i="11"/>
  <c r="AF116" i="11"/>
  <c r="AH116" i="11"/>
  <c r="AK116" i="11"/>
  <c r="AB117" i="11"/>
  <c r="AD117" i="11"/>
  <c r="AF117" i="11"/>
  <c r="AH117" i="11"/>
  <c r="AK117" i="11"/>
  <c r="AB118" i="11"/>
  <c r="AD118" i="11"/>
  <c r="AF118" i="11"/>
  <c r="AH118" i="11"/>
  <c r="AK118" i="11"/>
  <c r="AB119" i="11"/>
  <c r="AD119" i="11"/>
  <c r="AF119" i="11"/>
  <c r="AH119" i="11"/>
  <c r="AK119" i="11"/>
  <c r="AB120" i="11"/>
  <c r="AD120" i="11"/>
  <c r="AF120" i="11"/>
  <c r="AH120" i="11"/>
  <c r="AK120" i="11"/>
  <c r="AB121" i="11"/>
  <c r="AD121" i="11"/>
  <c r="AF121" i="11"/>
  <c r="AH121" i="11"/>
  <c r="AK121" i="11"/>
  <c r="AB122" i="11"/>
  <c r="AD122" i="11"/>
  <c r="AF122" i="11"/>
  <c r="AH122" i="11"/>
  <c r="AK122" i="11"/>
  <c r="AB123" i="11"/>
  <c r="AD123" i="11"/>
  <c r="AF123" i="11"/>
  <c r="AH123" i="11"/>
  <c r="AK123" i="11"/>
  <c r="AB124" i="11"/>
  <c r="AD124" i="11"/>
  <c r="AF124" i="11"/>
  <c r="AH124" i="11"/>
  <c r="AK124" i="11"/>
  <c r="AB125" i="11"/>
  <c r="AD125" i="11"/>
  <c r="AF125" i="11"/>
  <c r="AH125" i="11"/>
  <c r="AK125" i="11"/>
  <c r="AB126" i="11"/>
  <c r="AD126" i="11"/>
  <c r="AF126" i="11"/>
  <c r="AH126" i="11"/>
  <c r="AK126" i="11"/>
  <c r="AB127" i="11"/>
  <c r="AD127" i="11"/>
  <c r="AF127" i="11"/>
  <c r="AH127" i="11"/>
  <c r="AK127" i="11"/>
  <c r="AB128" i="11"/>
  <c r="AD128" i="11"/>
  <c r="AF128" i="11"/>
  <c r="AH128" i="11"/>
  <c r="AK128" i="11"/>
  <c r="AB129" i="11"/>
  <c r="AD129" i="11"/>
  <c r="AF129" i="11"/>
  <c r="AH129" i="11"/>
  <c r="AK129" i="11"/>
  <c r="AB130" i="11"/>
  <c r="AD130" i="11"/>
  <c r="AF130" i="11"/>
  <c r="AH130" i="11"/>
  <c r="AK130" i="11"/>
  <c r="AB131" i="11"/>
  <c r="AD131" i="11"/>
  <c r="AF131" i="11"/>
  <c r="AH131" i="11"/>
  <c r="AK131" i="11"/>
  <c r="AB132" i="11"/>
  <c r="AD132" i="11"/>
  <c r="AF132" i="11"/>
  <c r="AA132" i="11"/>
  <c r="AH132" i="11"/>
  <c r="AK132" i="11"/>
  <c r="AB133" i="11"/>
  <c r="AD133" i="11"/>
  <c r="AF133" i="11"/>
  <c r="AA133" i="11"/>
  <c r="AH133" i="11"/>
  <c r="AK133" i="11"/>
  <c r="AB134" i="11"/>
  <c r="AD134" i="11"/>
  <c r="AF134" i="11"/>
  <c r="AA134" i="11"/>
  <c r="AH134" i="11"/>
  <c r="AK134" i="11"/>
  <c r="AB135" i="11"/>
  <c r="AD135" i="11"/>
  <c r="AF135" i="11"/>
  <c r="AH135" i="11"/>
  <c r="AK135" i="11"/>
  <c r="AB136" i="11"/>
  <c r="AD136" i="11"/>
  <c r="AF136" i="11"/>
  <c r="AH136" i="11"/>
  <c r="AK136" i="11"/>
  <c r="AB137" i="11"/>
  <c r="AD137" i="11"/>
  <c r="AF137" i="11"/>
  <c r="AH137" i="11"/>
  <c r="AK137" i="11"/>
  <c r="AB138" i="11"/>
  <c r="AD138" i="11"/>
  <c r="AF138" i="11"/>
  <c r="AH138" i="11"/>
  <c r="AK138" i="11"/>
  <c r="AB139" i="11"/>
  <c r="AD139" i="11"/>
  <c r="AF139" i="11"/>
  <c r="AH139" i="11"/>
  <c r="AK139" i="11"/>
  <c r="AB140" i="11"/>
  <c r="AD140" i="11"/>
  <c r="AF140" i="11"/>
  <c r="AH140" i="11"/>
  <c r="AK140" i="11"/>
  <c r="AB141" i="11"/>
  <c r="AD141" i="11"/>
  <c r="AF141" i="11"/>
  <c r="AH141" i="11"/>
  <c r="AK141" i="11"/>
  <c r="AB142" i="11"/>
  <c r="AD142" i="11"/>
  <c r="AF142" i="11"/>
  <c r="AH142" i="11"/>
  <c r="AK142" i="11"/>
  <c r="AB143" i="11"/>
  <c r="AD143" i="11"/>
  <c r="AF143" i="11"/>
  <c r="AH143" i="11"/>
  <c r="AK143" i="11"/>
  <c r="AB144" i="11"/>
  <c r="AD144" i="11"/>
  <c r="AF144" i="11"/>
  <c r="AH144" i="11"/>
  <c r="AK144" i="11"/>
  <c r="AB145" i="11"/>
  <c r="AD145" i="11"/>
  <c r="AF145" i="11"/>
  <c r="AA145" i="11"/>
  <c r="AH145" i="11"/>
  <c r="AK145" i="11"/>
  <c r="AB146" i="11"/>
  <c r="AD146" i="11"/>
  <c r="AF146" i="11"/>
  <c r="AH146" i="11"/>
  <c r="AK146" i="11"/>
  <c r="AB147" i="11"/>
  <c r="AD147" i="11"/>
  <c r="AF147" i="11"/>
  <c r="AH147" i="11"/>
  <c r="AK147" i="11"/>
  <c r="AB148" i="11"/>
  <c r="AD148" i="11"/>
  <c r="AF148" i="11"/>
  <c r="AH148" i="11"/>
  <c r="AK148" i="11"/>
  <c r="AB149" i="11"/>
  <c r="AD149" i="11"/>
  <c r="AF149" i="11"/>
  <c r="AH149" i="11"/>
  <c r="AK149" i="11"/>
  <c r="AB150" i="11"/>
  <c r="AD150" i="11"/>
  <c r="AF150" i="11"/>
  <c r="AH150" i="11"/>
  <c r="AK150" i="11"/>
  <c r="AB151" i="11"/>
  <c r="AD151" i="11"/>
  <c r="AF151" i="11"/>
  <c r="AA151" i="11"/>
  <c r="AH151" i="11"/>
  <c r="AK151" i="11"/>
  <c r="AB152" i="11"/>
  <c r="AD152" i="11"/>
  <c r="AF152" i="11"/>
  <c r="AA152" i="11"/>
  <c r="AH152" i="11"/>
  <c r="AK152" i="11"/>
  <c r="AB153" i="11"/>
  <c r="AD153" i="11"/>
  <c r="AF153" i="11"/>
  <c r="AA153" i="11"/>
  <c r="AH153" i="11"/>
  <c r="AK153" i="11"/>
  <c r="AB154" i="11"/>
  <c r="AD154" i="11"/>
  <c r="AF154" i="11"/>
  <c r="AH154" i="11"/>
  <c r="AK154" i="11"/>
  <c r="AB155" i="11"/>
  <c r="AD155" i="11"/>
  <c r="AF155" i="11"/>
  <c r="AH155" i="11"/>
  <c r="AK155" i="11"/>
  <c r="AB156" i="11"/>
  <c r="AD156" i="11"/>
  <c r="AF156" i="11"/>
  <c r="AH156" i="11"/>
  <c r="AK156" i="11"/>
  <c r="AB157" i="11"/>
  <c r="AD157" i="11"/>
  <c r="AF157" i="11"/>
  <c r="AH157" i="11"/>
  <c r="AK157" i="11"/>
  <c r="AB158" i="11"/>
  <c r="AD158" i="11"/>
  <c r="AF158" i="11"/>
  <c r="AH158" i="11"/>
  <c r="AK158" i="11"/>
  <c r="AB159" i="11"/>
  <c r="AD159" i="11"/>
  <c r="AF159" i="11"/>
  <c r="AH159" i="11"/>
  <c r="AK159" i="11"/>
  <c r="AB160" i="11"/>
  <c r="AD160" i="11"/>
  <c r="AF160" i="11"/>
  <c r="AH160" i="11"/>
  <c r="AK160" i="11"/>
  <c r="AB161" i="11"/>
  <c r="AD161" i="11"/>
  <c r="AF161" i="11"/>
  <c r="AH161" i="11"/>
  <c r="AK161" i="11"/>
  <c r="AB162" i="11"/>
  <c r="AD162" i="11"/>
  <c r="AF162" i="11"/>
  <c r="AH162" i="11"/>
  <c r="AK162" i="11"/>
  <c r="AB163" i="11"/>
  <c r="AD163" i="11"/>
  <c r="AF163" i="11"/>
  <c r="AH163" i="11"/>
  <c r="AK163" i="11"/>
  <c r="AB164" i="11"/>
  <c r="AD164" i="11"/>
  <c r="AF164" i="11"/>
  <c r="AH164" i="11"/>
  <c r="AK164" i="11"/>
  <c r="AB165" i="11"/>
  <c r="AD165" i="11"/>
  <c r="AF165" i="11"/>
  <c r="AH165" i="11"/>
  <c r="AK165" i="11"/>
  <c r="AB166" i="11"/>
  <c r="AD166" i="11"/>
  <c r="AF166" i="11"/>
  <c r="AH166" i="11"/>
  <c r="AK166" i="11"/>
  <c r="AB167" i="11"/>
  <c r="AD167" i="11"/>
  <c r="AF167" i="11"/>
  <c r="AH167" i="11"/>
  <c r="AK167" i="11"/>
  <c r="AB168" i="11"/>
  <c r="AD168" i="11"/>
  <c r="AF168" i="11"/>
  <c r="AH168" i="11"/>
  <c r="AK168" i="11"/>
  <c r="AB169" i="11"/>
  <c r="AD169" i="11"/>
  <c r="AF169" i="11"/>
  <c r="AH169" i="11"/>
  <c r="AK169" i="11"/>
  <c r="AB170" i="11"/>
  <c r="AD170" i="11"/>
  <c r="AF170" i="11"/>
  <c r="AH170" i="11"/>
  <c r="AK170" i="11"/>
  <c r="AB171" i="11"/>
  <c r="AD171" i="11"/>
  <c r="AF171" i="11"/>
  <c r="AH171" i="11"/>
  <c r="AK171" i="11"/>
  <c r="AB172" i="11"/>
  <c r="AD172" i="11"/>
  <c r="AF172" i="11"/>
  <c r="AH172" i="11"/>
  <c r="AK172" i="11"/>
  <c r="AB173" i="11"/>
  <c r="AD173" i="11"/>
  <c r="AF173" i="11"/>
  <c r="AH173" i="11"/>
  <c r="AK173" i="11"/>
  <c r="AB174" i="11"/>
  <c r="AD174" i="11"/>
  <c r="AF174" i="11"/>
  <c r="AH174" i="11"/>
  <c r="AK174" i="11"/>
  <c r="AB175" i="11"/>
  <c r="AD175" i="11"/>
  <c r="AF175" i="11"/>
  <c r="AH175" i="11"/>
  <c r="AK175" i="11"/>
  <c r="AB176" i="11"/>
  <c r="AD176" i="11"/>
  <c r="AF176" i="11"/>
  <c r="AH176" i="11"/>
  <c r="AK176" i="11"/>
  <c r="AB177" i="11"/>
  <c r="AD177" i="11"/>
  <c r="AF177" i="11"/>
  <c r="AH177" i="11"/>
  <c r="AK177" i="11"/>
  <c r="AB178" i="11"/>
  <c r="AD178" i="11"/>
  <c r="AF178" i="11"/>
  <c r="AH178" i="11"/>
  <c r="AK178" i="11"/>
  <c r="AB179" i="11"/>
  <c r="AD179" i="11"/>
  <c r="AF179" i="11"/>
  <c r="AH179" i="11"/>
  <c r="AK179" i="11"/>
  <c r="AB180" i="11"/>
  <c r="AD180" i="11"/>
  <c r="AF180" i="11"/>
  <c r="AH180" i="11"/>
  <c r="AK180" i="11"/>
  <c r="AB181" i="11"/>
  <c r="AD181" i="11"/>
  <c r="AF181" i="11"/>
  <c r="AH181" i="11"/>
  <c r="AK181" i="11"/>
  <c r="AB182" i="11"/>
  <c r="AD182" i="11"/>
  <c r="AF182" i="11"/>
  <c r="AH182" i="11"/>
  <c r="AK182" i="11"/>
  <c r="AB183" i="11"/>
  <c r="AD183" i="11"/>
  <c r="AF183" i="11"/>
  <c r="AH183" i="11"/>
  <c r="AK183" i="11"/>
  <c r="AB184" i="11"/>
  <c r="AD184" i="11"/>
  <c r="AF184" i="11"/>
  <c r="AH184" i="11"/>
  <c r="AK184" i="11"/>
  <c r="AB185" i="11"/>
  <c r="AD185" i="11"/>
  <c r="AF185" i="11"/>
  <c r="AH185" i="11"/>
  <c r="AK185" i="11"/>
  <c r="AB186" i="11"/>
  <c r="AD186" i="11"/>
  <c r="AF186" i="11"/>
  <c r="AH186" i="11"/>
  <c r="AK186" i="11"/>
  <c r="AB187" i="11"/>
  <c r="AD187" i="11"/>
  <c r="AF187" i="11"/>
  <c r="AH187" i="11"/>
  <c r="AK187" i="11"/>
  <c r="AB188" i="11"/>
  <c r="AD188" i="11"/>
  <c r="AF188" i="11"/>
  <c r="AH188" i="11"/>
  <c r="AK188" i="11"/>
  <c r="AB189" i="11"/>
  <c r="AD189" i="11"/>
  <c r="AF189" i="11"/>
  <c r="AH189" i="11"/>
  <c r="AK189" i="11"/>
  <c r="AB190" i="11"/>
  <c r="AD190" i="11"/>
  <c r="AF190" i="11"/>
  <c r="AH190" i="11"/>
  <c r="AK190" i="11"/>
  <c r="AB191" i="11"/>
  <c r="AD191" i="11"/>
  <c r="AF191" i="11"/>
  <c r="AH191" i="11"/>
  <c r="AK191" i="11"/>
  <c r="AB192" i="11"/>
  <c r="AD192" i="11"/>
  <c r="AF192" i="11"/>
  <c r="AH192" i="11"/>
  <c r="AK192" i="11"/>
  <c r="AB193" i="11"/>
  <c r="AD193" i="11"/>
  <c r="AF193" i="11"/>
  <c r="AH193" i="11"/>
  <c r="AK193" i="11"/>
  <c r="AB194" i="11"/>
  <c r="AD194" i="11"/>
  <c r="AF194" i="11"/>
  <c r="AH194" i="11"/>
  <c r="AK194" i="11"/>
  <c r="AB195" i="11"/>
  <c r="AD195" i="11"/>
  <c r="AF195" i="11"/>
  <c r="AH195" i="11"/>
  <c r="AK195" i="11"/>
  <c r="AB196" i="11"/>
  <c r="AD196" i="11"/>
  <c r="AF196" i="11"/>
  <c r="AH196" i="11"/>
  <c r="AK196" i="11"/>
  <c r="AB197" i="11"/>
  <c r="AD197" i="11"/>
  <c r="AF197" i="11"/>
  <c r="AH197" i="11"/>
  <c r="AK197" i="11"/>
  <c r="AB198" i="11"/>
  <c r="AD198" i="11"/>
  <c r="AF198" i="11"/>
  <c r="AH198" i="11"/>
  <c r="AK198" i="11"/>
  <c r="AB199" i="11"/>
  <c r="AD199" i="11"/>
  <c r="AF199" i="11"/>
  <c r="AH199" i="11"/>
  <c r="AK199" i="11"/>
  <c r="AB200" i="11"/>
  <c r="AD200" i="11"/>
  <c r="AF200" i="11"/>
  <c r="AH200" i="11"/>
  <c r="AK200" i="11"/>
  <c r="AB201" i="11"/>
  <c r="AD201" i="11"/>
  <c r="AF201" i="11"/>
  <c r="AH201" i="11"/>
  <c r="AK201" i="11"/>
  <c r="AB202" i="11"/>
  <c r="AD202" i="11"/>
  <c r="AF202" i="11"/>
  <c r="AH202" i="11"/>
  <c r="AK202" i="11"/>
  <c r="AB203" i="11"/>
  <c r="AD203" i="11"/>
  <c r="AF203" i="11"/>
  <c r="AH203" i="11"/>
  <c r="AK203" i="11"/>
  <c r="AB204" i="11"/>
  <c r="AD204" i="11"/>
  <c r="AF204" i="11"/>
  <c r="AH204" i="11"/>
  <c r="AK204" i="11"/>
  <c r="AB205" i="11"/>
  <c r="AD205" i="11"/>
  <c r="AF205" i="11"/>
  <c r="AH205" i="11"/>
  <c r="AK205" i="11"/>
  <c r="AB206" i="11"/>
  <c r="AD206" i="11"/>
  <c r="AF206" i="11"/>
  <c r="AH206" i="11"/>
  <c r="AK206" i="11"/>
  <c r="AB207" i="11"/>
  <c r="AD207" i="11"/>
  <c r="AF207" i="11"/>
  <c r="AH207" i="11"/>
  <c r="AK207" i="11"/>
  <c r="AB208" i="11"/>
  <c r="AD208" i="11"/>
  <c r="AF208" i="11"/>
  <c r="AH208" i="11"/>
  <c r="AK208" i="11"/>
  <c r="AB209" i="11"/>
  <c r="AD209" i="11"/>
  <c r="AF209" i="11"/>
  <c r="AH209" i="11"/>
  <c r="AK209" i="11"/>
  <c r="AB210" i="11"/>
  <c r="AD210" i="11"/>
  <c r="AF210" i="11"/>
  <c r="AH210" i="11"/>
  <c r="AK210" i="11"/>
  <c r="AB211" i="11"/>
  <c r="AD211" i="11"/>
  <c r="AF211" i="11"/>
  <c r="AH211" i="11"/>
  <c r="AK211" i="11"/>
  <c r="AB212" i="11"/>
  <c r="AD212" i="11"/>
  <c r="AF212" i="11"/>
  <c r="AH212" i="11"/>
  <c r="AK212" i="11"/>
  <c r="AB213" i="11"/>
  <c r="AD213" i="11"/>
  <c r="AF213" i="11"/>
  <c r="AH213" i="11"/>
  <c r="AK213" i="11"/>
  <c r="AB214" i="11"/>
  <c r="AD214" i="11"/>
  <c r="AF214" i="11"/>
  <c r="AH214" i="11"/>
  <c r="AK214" i="11"/>
  <c r="AB215" i="11"/>
  <c r="AD215" i="11"/>
  <c r="AF215" i="11"/>
  <c r="AH215" i="11"/>
  <c r="AK215" i="11"/>
  <c r="AB216" i="11"/>
  <c r="AD216" i="11"/>
  <c r="AF216" i="11"/>
  <c r="AH216" i="11"/>
  <c r="AK216" i="11"/>
  <c r="AB217" i="11"/>
  <c r="AD217" i="11"/>
  <c r="AF217" i="11"/>
  <c r="AH217" i="11"/>
  <c r="AK217" i="11"/>
  <c r="AB218" i="11"/>
  <c r="AD218" i="11"/>
  <c r="AF218" i="11"/>
  <c r="AH218" i="11"/>
  <c r="AK218" i="11"/>
  <c r="AB219" i="11"/>
  <c r="AD219" i="11"/>
  <c r="AF219" i="11"/>
  <c r="AH219" i="11"/>
  <c r="AK219" i="11"/>
  <c r="AB220" i="11"/>
  <c r="AD220" i="11"/>
  <c r="AF220" i="11"/>
  <c r="AH220" i="11"/>
  <c r="AK220" i="11"/>
  <c r="AB221" i="11"/>
  <c r="AD221" i="11"/>
  <c r="AF221" i="11"/>
  <c r="AH221" i="11"/>
  <c r="AK221" i="11"/>
  <c r="AB222" i="11"/>
  <c r="AD222" i="11"/>
  <c r="AF222" i="11"/>
  <c r="AH222" i="11"/>
  <c r="AK222" i="11"/>
  <c r="AB223" i="11"/>
  <c r="AD223" i="11"/>
  <c r="AF223" i="11"/>
  <c r="AH223" i="11"/>
  <c r="AK223" i="11"/>
  <c r="AB224" i="11"/>
  <c r="AD224" i="11"/>
  <c r="AF224" i="11"/>
  <c r="AH224" i="11"/>
  <c r="AK224" i="11"/>
  <c r="AB225" i="11"/>
  <c r="AD225" i="11"/>
  <c r="AF225" i="11"/>
  <c r="AH225" i="11"/>
  <c r="AK225" i="11"/>
  <c r="AB226" i="11"/>
  <c r="AD226" i="11"/>
  <c r="AF226" i="11"/>
  <c r="AH226" i="11"/>
  <c r="AK226" i="11"/>
  <c r="AB227" i="11"/>
  <c r="AD227" i="11"/>
  <c r="AF227" i="11"/>
  <c r="AA227" i="11"/>
  <c r="AH227" i="11"/>
  <c r="AK227" i="11"/>
  <c r="AB228" i="11"/>
  <c r="AD228" i="11"/>
  <c r="AF228" i="11"/>
  <c r="AH228" i="11"/>
  <c r="AK228" i="11"/>
  <c r="AB229" i="11"/>
  <c r="AD229" i="11"/>
  <c r="AF229" i="11"/>
  <c r="AH229" i="11"/>
  <c r="AK229" i="11"/>
  <c r="AB230" i="11"/>
  <c r="AD230" i="11"/>
  <c r="AF230" i="11"/>
  <c r="AH230" i="11"/>
  <c r="AK230" i="11"/>
  <c r="AB231" i="11"/>
  <c r="AD231" i="11"/>
  <c r="AF231" i="11"/>
  <c r="AH231" i="11"/>
  <c r="AK231" i="11"/>
  <c r="AB232" i="11"/>
  <c r="AD232" i="11"/>
  <c r="AF232" i="11"/>
  <c r="AH232" i="11"/>
  <c r="AK232" i="11"/>
  <c r="AB233" i="11"/>
  <c r="AD233" i="11"/>
  <c r="AF233" i="11"/>
  <c r="AH233" i="11"/>
  <c r="AK233" i="11"/>
  <c r="AB234" i="11"/>
  <c r="AD234" i="11"/>
  <c r="AF234" i="11"/>
  <c r="AH234" i="11"/>
  <c r="AK234" i="11"/>
  <c r="AB235" i="11"/>
  <c r="AD235" i="11"/>
  <c r="AF235" i="11"/>
  <c r="AA235" i="11"/>
  <c r="AH235" i="11"/>
  <c r="AK235" i="11"/>
  <c r="AB236" i="11"/>
  <c r="AD236" i="11"/>
  <c r="AF236" i="11"/>
  <c r="AA236" i="11"/>
  <c r="AH236" i="11"/>
  <c r="AK236" i="11"/>
  <c r="AB237" i="11"/>
  <c r="AD237" i="11"/>
  <c r="AF237" i="11"/>
  <c r="AA237" i="11"/>
  <c r="AH237" i="11"/>
  <c r="AK237" i="11"/>
  <c r="AB238" i="11"/>
  <c r="AD238" i="11"/>
  <c r="AF238" i="11"/>
  <c r="AA238" i="11"/>
  <c r="AH238" i="11"/>
  <c r="AK238" i="11"/>
  <c r="AB239" i="11"/>
  <c r="AD239" i="11"/>
  <c r="AF239" i="11"/>
  <c r="AH239" i="11"/>
  <c r="AK239" i="11"/>
  <c r="AB240" i="11"/>
  <c r="AD240" i="11"/>
  <c r="AF240" i="11"/>
  <c r="AH240" i="11"/>
  <c r="AK240" i="11"/>
  <c r="AB241" i="11"/>
  <c r="AD241" i="11"/>
  <c r="AF241" i="11"/>
  <c r="AA241" i="11"/>
  <c r="AH241" i="11"/>
  <c r="AK241" i="11"/>
  <c r="AB242" i="11"/>
  <c r="AD242" i="11"/>
  <c r="AF242" i="11"/>
  <c r="AA242" i="11"/>
  <c r="AH242" i="11"/>
  <c r="AK242" i="11"/>
  <c r="AB243" i="11"/>
  <c r="AD243" i="11"/>
  <c r="AF243" i="11"/>
  <c r="AA243" i="11"/>
  <c r="AH243" i="11"/>
  <c r="AK243" i="11"/>
  <c r="AB244" i="11"/>
  <c r="AD244" i="11"/>
  <c r="AF244" i="11"/>
  <c r="AH244" i="11"/>
  <c r="AK244" i="11"/>
  <c r="AB245" i="11"/>
  <c r="AD245" i="11"/>
  <c r="AF245" i="11"/>
  <c r="AH245" i="11"/>
  <c r="AK245" i="11"/>
  <c r="AB246" i="11"/>
  <c r="AD246" i="11"/>
  <c r="AF246" i="11"/>
  <c r="AH246" i="11"/>
  <c r="AK246" i="11"/>
  <c r="AB247" i="11"/>
  <c r="AD247" i="11"/>
  <c r="AF247" i="11"/>
  <c r="AH247" i="11"/>
  <c r="AK247" i="11"/>
  <c r="AB248" i="11"/>
  <c r="AD248" i="11"/>
  <c r="AF248" i="11"/>
  <c r="AH248" i="11"/>
  <c r="AK248" i="11"/>
  <c r="AB249" i="11"/>
  <c r="AD249" i="11"/>
  <c r="AF249" i="11"/>
  <c r="AH249" i="11"/>
  <c r="AK249" i="11"/>
  <c r="AB250" i="11"/>
  <c r="AD250" i="11"/>
  <c r="AF250" i="11"/>
  <c r="AH250" i="11"/>
  <c r="AK250" i="11"/>
  <c r="AB251" i="11"/>
  <c r="AD251" i="11"/>
  <c r="AF251" i="11"/>
  <c r="AH251" i="11"/>
  <c r="AK251" i="11"/>
  <c r="AB252" i="11"/>
  <c r="AD252" i="11"/>
  <c r="AF252" i="11"/>
  <c r="AH252" i="11"/>
  <c r="AK252" i="11"/>
  <c r="AB253" i="11"/>
  <c r="AD253" i="11"/>
  <c r="AF253" i="11"/>
  <c r="AH253" i="11"/>
  <c r="AK253" i="11"/>
  <c r="AB254" i="11"/>
  <c r="AD254" i="11"/>
  <c r="AF254" i="11"/>
  <c r="AH254" i="11"/>
  <c r="AK254" i="11"/>
  <c r="AB255" i="11"/>
  <c r="AD255" i="11"/>
  <c r="AF255" i="11"/>
  <c r="AH255" i="11"/>
  <c r="AK255" i="11"/>
  <c r="AB256" i="11"/>
  <c r="AD256" i="11"/>
  <c r="AF256" i="11"/>
  <c r="AH256" i="11"/>
  <c r="AK256" i="11"/>
  <c r="AB257" i="11"/>
  <c r="AD257" i="11"/>
  <c r="AF257" i="11"/>
  <c r="AH257" i="11"/>
  <c r="AK257" i="11"/>
  <c r="AB258" i="11"/>
  <c r="AD258" i="11"/>
  <c r="AF258" i="11"/>
  <c r="AH258" i="11"/>
  <c r="AK258" i="11"/>
  <c r="AB259" i="11"/>
  <c r="AD259" i="11"/>
  <c r="AF259" i="11"/>
  <c r="AH259" i="11"/>
  <c r="AK259" i="11"/>
  <c r="AB260" i="11"/>
  <c r="AD260" i="11"/>
  <c r="AF260" i="11"/>
  <c r="AH260" i="11"/>
  <c r="AK260" i="11"/>
  <c r="AB261" i="11"/>
  <c r="AD261" i="11"/>
  <c r="AF261" i="11"/>
  <c r="AH261" i="11"/>
  <c r="AK261" i="11"/>
  <c r="AB262" i="11"/>
  <c r="AD262" i="11"/>
  <c r="AF262" i="11"/>
  <c r="AH262" i="11"/>
  <c r="AK262" i="11"/>
  <c r="AB263" i="11"/>
  <c r="AD263" i="11"/>
  <c r="AF263" i="11"/>
  <c r="AH263" i="11"/>
  <c r="AK263" i="11"/>
  <c r="AB264" i="11"/>
  <c r="AD264" i="11"/>
  <c r="AF264" i="11"/>
  <c r="AH264" i="11"/>
  <c r="AK264" i="11"/>
  <c r="AB265" i="11"/>
  <c r="AD265" i="11"/>
  <c r="AF265" i="11"/>
  <c r="AH265" i="11"/>
  <c r="AK265" i="11"/>
  <c r="AB266" i="11"/>
  <c r="AD266" i="11"/>
  <c r="AF266" i="11"/>
  <c r="AH266" i="11"/>
  <c r="AK266" i="11"/>
  <c r="AB267" i="11"/>
  <c r="AD267" i="11"/>
  <c r="AF267" i="11"/>
  <c r="AH267" i="11"/>
  <c r="AK267" i="11"/>
  <c r="AB268" i="11"/>
  <c r="AD268" i="11"/>
  <c r="AF268" i="11"/>
  <c r="AH268" i="11"/>
  <c r="AK268" i="11"/>
  <c r="AB269" i="11"/>
  <c r="AD269" i="11"/>
  <c r="AF269" i="11"/>
  <c r="AH269" i="11"/>
  <c r="AK269" i="11"/>
  <c r="AB270" i="11"/>
  <c r="AD270" i="11"/>
  <c r="AF270" i="11"/>
  <c r="AH270" i="11"/>
  <c r="AK270" i="11"/>
  <c r="AB271" i="11"/>
  <c r="AD271" i="11"/>
  <c r="AF271" i="11"/>
  <c r="AH271" i="11"/>
  <c r="AK271" i="11"/>
  <c r="AB272" i="11"/>
  <c r="AD272" i="11"/>
  <c r="AF272" i="11"/>
  <c r="AH272" i="11"/>
  <c r="AK272" i="11"/>
  <c r="AB273" i="11"/>
  <c r="AD273" i="11"/>
  <c r="AF273" i="11"/>
  <c r="AH273" i="11"/>
  <c r="AK273" i="11"/>
  <c r="AB274" i="11"/>
  <c r="AD274" i="11"/>
  <c r="AF274" i="11"/>
  <c r="AH274" i="11"/>
  <c r="AK274" i="11"/>
  <c r="AB275" i="11"/>
  <c r="AD275" i="11"/>
  <c r="AF275" i="11"/>
  <c r="AH275" i="11"/>
  <c r="AK275" i="11"/>
  <c r="AB276" i="11"/>
  <c r="AD276" i="11"/>
  <c r="AF276" i="11"/>
  <c r="AH276" i="11"/>
  <c r="AK276" i="11"/>
  <c r="AB277" i="11"/>
  <c r="AD277" i="11"/>
  <c r="AF277" i="11"/>
  <c r="AH277" i="11"/>
  <c r="AK277" i="11"/>
  <c r="AB278" i="11"/>
  <c r="AD278" i="11"/>
  <c r="AF278" i="11"/>
  <c r="AH278" i="11"/>
  <c r="AK278" i="11"/>
  <c r="AB279" i="11"/>
  <c r="AD279" i="11"/>
  <c r="AF279" i="11"/>
  <c r="AH279" i="11"/>
  <c r="AK279" i="11"/>
  <c r="AB280" i="11"/>
  <c r="AD280" i="11"/>
  <c r="AF280" i="11"/>
  <c r="AA280" i="11"/>
  <c r="AH280" i="11"/>
  <c r="AK280" i="11"/>
  <c r="AB281" i="11"/>
  <c r="AD281" i="11"/>
  <c r="AF281" i="11"/>
  <c r="AA281" i="11"/>
  <c r="AH281" i="11"/>
  <c r="AK281" i="11"/>
  <c r="AB282" i="11"/>
  <c r="AD282" i="11"/>
  <c r="AF282" i="11"/>
  <c r="AH282" i="11"/>
  <c r="AK282" i="11"/>
  <c r="AB283" i="11"/>
  <c r="AD283" i="11"/>
  <c r="AF283" i="11"/>
  <c r="AA283" i="11"/>
  <c r="AH283" i="11"/>
  <c r="AK283" i="11"/>
  <c r="AB284" i="11"/>
  <c r="AD284" i="11"/>
  <c r="AF284" i="11"/>
  <c r="AH284" i="11"/>
  <c r="AK284" i="11"/>
  <c r="AB285" i="11"/>
  <c r="AD285" i="11"/>
  <c r="AF285" i="11"/>
  <c r="AH285" i="11"/>
  <c r="AK285" i="11"/>
  <c r="AB286" i="11"/>
  <c r="AD286" i="11"/>
  <c r="AF286" i="11"/>
  <c r="AH286" i="11"/>
  <c r="AK286" i="11"/>
  <c r="AB287" i="11"/>
  <c r="AD287" i="11"/>
  <c r="AF287" i="11"/>
  <c r="AH287" i="11"/>
  <c r="AK287" i="11"/>
  <c r="AB288" i="11"/>
  <c r="AD288" i="11"/>
  <c r="AF288" i="11"/>
  <c r="AH288" i="11"/>
  <c r="AK288" i="11"/>
  <c r="AB289" i="11"/>
  <c r="AD289" i="11"/>
  <c r="AF289" i="11"/>
  <c r="AH289" i="11"/>
  <c r="AK289" i="11"/>
  <c r="AB290" i="11"/>
  <c r="AD290" i="11"/>
  <c r="AF290" i="11"/>
  <c r="AH290" i="11"/>
  <c r="AK290" i="11"/>
  <c r="AB291" i="11"/>
  <c r="AD291" i="11"/>
  <c r="AF291" i="11"/>
  <c r="AH291" i="11"/>
  <c r="AK291" i="11"/>
  <c r="AB292" i="11"/>
  <c r="AD292" i="11"/>
  <c r="AF292" i="11"/>
  <c r="AH292" i="11"/>
  <c r="AK292" i="11"/>
  <c r="AB293" i="11"/>
  <c r="AD293" i="11"/>
  <c r="AF293" i="11"/>
  <c r="AH293" i="11"/>
  <c r="AK293" i="11"/>
  <c r="AB294" i="11"/>
  <c r="AD294" i="11"/>
  <c r="AF294" i="11"/>
  <c r="AH294" i="11"/>
  <c r="AK294" i="11"/>
  <c r="AB295" i="11"/>
  <c r="AD295" i="11"/>
  <c r="AF295" i="11"/>
  <c r="AH295" i="11"/>
  <c r="AK295" i="11"/>
  <c r="AB296" i="11"/>
  <c r="AD296" i="11"/>
  <c r="AF296" i="11"/>
  <c r="AH296" i="11"/>
  <c r="AK296" i="11"/>
  <c r="AB297" i="11"/>
  <c r="AD297" i="11"/>
  <c r="AF297" i="11"/>
  <c r="AH297" i="11"/>
  <c r="AK297" i="11"/>
  <c r="AB298" i="11"/>
  <c r="AD298" i="11"/>
  <c r="AF298" i="11"/>
  <c r="AH298" i="11"/>
  <c r="AK298" i="11"/>
  <c r="AB299" i="11"/>
  <c r="AD299" i="11"/>
  <c r="AF299" i="11"/>
  <c r="AH299" i="11"/>
  <c r="AK299" i="11"/>
  <c r="AB300" i="11"/>
  <c r="AD300" i="11"/>
  <c r="AF300" i="11"/>
  <c r="AH300" i="11"/>
  <c r="AK300" i="11"/>
  <c r="AB301" i="11"/>
  <c r="AD301" i="11"/>
  <c r="AF301" i="11"/>
  <c r="AH301" i="11"/>
  <c r="AK301" i="11"/>
  <c r="AB302" i="11"/>
  <c r="AD302" i="11"/>
  <c r="AF302" i="11"/>
  <c r="AH302" i="11"/>
  <c r="AK302" i="11"/>
  <c r="AB303" i="11"/>
  <c r="AD303" i="11"/>
  <c r="AF303" i="11"/>
  <c r="AH303" i="11"/>
  <c r="AK303" i="11"/>
  <c r="AB304" i="11"/>
  <c r="AD304" i="11"/>
  <c r="AF304" i="11"/>
  <c r="AH304" i="11"/>
  <c r="AK304" i="11"/>
  <c r="AB305" i="11"/>
  <c r="AD305" i="11"/>
  <c r="AF305" i="11"/>
  <c r="AH305" i="11"/>
  <c r="AK305" i="11"/>
  <c r="AB306" i="11"/>
  <c r="AD306" i="11"/>
  <c r="AF306" i="11"/>
  <c r="AH306" i="11"/>
  <c r="AK306" i="11"/>
  <c r="AB307" i="11"/>
  <c r="AD307" i="11"/>
  <c r="AF307" i="11"/>
  <c r="AH307" i="11"/>
  <c r="AK307" i="11"/>
  <c r="AB308" i="11"/>
  <c r="AD308" i="11"/>
  <c r="AF308" i="11"/>
  <c r="AH308" i="11"/>
  <c r="AK308" i="11"/>
  <c r="AB309" i="11"/>
  <c r="AD309" i="11"/>
  <c r="AF309" i="11"/>
  <c r="AH309" i="11"/>
  <c r="AK309" i="11"/>
  <c r="AB310" i="11"/>
  <c r="AD310" i="11"/>
  <c r="AF310" i="11"/>
  <c r="AH310" i="11"/>
  <c r="AK310" i="11"/>
  <c r="AB311" i="11"/>
  <c r="AD311" i="11"/>
  <c r="AF311" i="11"/>
  <c r="AH311" i="11"/>
  <c r="AK311" i="11"/>
  <c r="AB312" i="11"/>
  <c r="AD312" i="11"/>
  <c r="AF312" i="11"/>
  <c r="AH312" i="11"/>
  <c r="AK312" i="11"/>
  <c r="AB313" i="11"/>
  <c r="AD313" i="11"/>
  <c r="AF313" i="11"/>
  <c r="AH313" i="11"/>
  <c r="AK313" i="11"/>
  <c r="AB314" i="11"/>
  <c r="AD314" i="11"/>
  <c r="AF314" i="11"/>
  <c r="AH314" i="11"/>
  <c r="AK314" i="11"/>
  <c r="AB315" i="11"/>
  <c r="AD315" i="11"/>
  <c r="AF315" i="11"/>
  <c r="AH315" i="11"/>
  <c r="AK315" i="11"/>
  <c r="AB316" i="11"/>
  <c r="AD316" i="11"/>
  <c r="AF316" i="11"/>
  <c r="AH316" i="11"/>
  <c r="AK316" i="11"/>
  <c r="AB317" i="11"/>
  <c r="AD317" i="11"/>
  <c r="AF317" i="11"/>
  <c r="AH317" i="11"/>
  <c r="AK317" i="11"/>
  <c r="AB318" i="11"/>
  <c r="AD318" i="11"/>
  <c r="AF318" i="11"/>
  <c r="AH318" i="11"/>
  <c r="AK318" i="11"/>
  <c r="AB319" i="11"/>
  <c r="AD319" i="11"/>
  <c r="AF319" i="11"/>
  <c r="AH319" i="11"/>
  <c r="AK319" i="11"/>
  <c r="AB320" i="11"/>
  <c r="AD320" i="11"/>
  <c r="AF320" i="11"/>
  <c r="AH320" i="11"/>
  <c r="AK320" i="11"/>
  <c r="AB321" i="11"/>
  <c r="AD321" i="11"/>
  <c r="AF321" i="11"/>
  <c r="AH321" i="11"/>
  <c r="AK321" i="11"/>
  <c r="AB322" i="11"/>
  <c r="AD322" i="11"/>
  <c r="AF322" i="11"/>
  <c r="AH322" i="11"/>
  <c r="AK322" i="11"/>
  <c r="AB323" i="11"/>
  <c r="AD323" i="11"/>
  <c r="AF323" i="11"/>
  <c r="AH323" i="11"/>
  <c r="AK323" i="11"/>
  <c r="AB324" i="11"/>
  <c r="AD324" i="11"/>
  <c r="AF324" i="11"/>
  <c r="AH324" i="11"/>
  <c r="AK324" i="11"/>
  <c r="AB325" i="11"/>
  <c r="AD325" i="11"/>
  <c r="AF325" i="11"/>
  <c r="AH325" i="11"/>
  <c r="AK325" i="11"/>
  <c r="AB326" i="11"/>
  <c r="AD326" i="11"/>
  <c r="AF326" i="11"/>
  <c r="AH326" i="11"/>
  <c r="AK326" i="11"/>
  <c r="AB327" i="11"/>
  <c r="AD327" i="11"/>
  <c r="AF327" i="11"/>
  <c r="AH327" i="11"/>
  <c r="AK327" i="11"/>
  <c r="AB328" i="11"/>
  <c r="AD328" i="11"/>
  <c r="AF328" i="11"/>
  <c r="AH328" i="11"/>
  <c r="AK328" i="11"/>
  <c r="AB329" i="11"/>
  <c r="AD329" i="11"/>
  <c r="AF329" i="11"/>
  <c r="AH329" i="11"/>
  <c r="AK329" i="11"/>
  <c r="AB330" i="11"/>
  <c r="AD330" i="11"/>
  <c r="AF330" i="11"/>
  <c r="AH330" i="11"/>
  <c r="AK330" i="11"/>
  <c r="AB331" i="11"/>
  <c r="AD331" i="11"/>
  <c r="AF331" i="11"/>
  <c r="AH331" i="11"/>
  <c r="AK331" i="11"/>
  <c r="AK102" i="11"/>
  <c r="AK101" i="11"/>
  <c r="J23" i="8"/>
  <c r="L23" i="8"/>
  <c r="K23" i="8"/>
  <c r="AH102" i="11"/>
  <c r="AH101" i="11"/>
  <c r="I23" i="8"/>
  <c r="AF102" i="11"/>
  <c r="AF101" i="11"/>
  <c r="H23" i="8"/>
  <c r="AD102" i="11"/>
  <c r="AD101" i="11"/>
  <c r="G23" i="8"/>
  <c r="AB102" i="11"/>
  <c r="AB101" i="11"/>
  <c r="F23" i="8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223" i="11"/>
  <c r="X224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X240" i="11"/>
  <c r="X241" i="11"/>
  <c r="X242" i="11"/>
  <c r="X243" i="11"/>
  <c r="X244" i="11"/>
  <c r="X245" i="11"/>
  <c r="X246" i="11"/>
  <c r="X247" i="11"/>
  <c r="X248" i="11"/>
  <c r="X249" i="11"/>
  <c r="X250" i="11"/>
  <c r="X251" i="11"/>
  <c r="X252" i="11"/>
  <c r="X253" i="11"/>
  <c r="X254" i="11"/>
  <c r="X255" i="11"/>
  <c r="X256" i="11"/>
  <c r="X257" i="11"/>
  <c r="X258" i="11"/>
  <c r="X259" i="11"/>
  <c r="X260" i="11"/>
  <c r="X261" i="11"/>
  <c r="X262" i="11"/>
  <c r="X263" i="11"/>
  <c r="X264" i="11"/>
  <c r="X265" i="11"/>
  <c r="X266" i="11"/>
  <c r="X267" i="11"/>
  <c r="X268" i="11"/>
  <c r="X269" i="11"/>
  <c r="X270" i="11"/>
  <c r="X271" i="11"/>
  <c r="X272" i="11"/>
  <c r="X273" i="11"/>
  <c r="X274" i="11"/>
  <c r="X275" i="11"/>
  <c r="X276" i="11"/>
  <c r="X277" i="11"/>
  <c r="X278" i="11"/>
  <c r="X279" i="11"/>
  <c r="X280" i="11"/>
  <c r="X281" i="11"/>
  <c r="X282" i="11"/>
  <c r="X283" i="11"/>
  <c r="X284" i="11"/>
  <c r="X285" i="11"/>
  <c r="X286" i="11"/>
  <c r="X287" i="11"/>
  <c r="X288" i="11"/>
  <c r="X289" i="11"/>
  <c r="X290" i="11"/>
  <c r="X291" i="11"/>
  <c r="X292" i="11"/>
  <c r="X293" i="11"/>
  <c r="X294" i="11"/>
  <c r="X295" i="11"/>
  <c r="X296" i="11"/>
  <c r="X297" i="11"/>
  <c r="X298" i="11"/>
  <c r="X299" i="11"/>
  <c r="X300" i="11"/>
  <c r="X301" i="11"/>
  <c r="X302" i="11"/>
  <c r="X303" i="11"/>
  <c r="X304" i="11"/>
  <c r="X305" i="11"/>
  <c r="X306" i="11"/>
  <c r="X307" i="11"/>
  <c r="X308" i="11"/>
  <c r="X309" i="11"/>
  <c r="X310" i="11"/>
  <c r="X311" i="11"/>
  <c r="X312" i="11"/>
  <c r="X313" i="11"/>
  <c r="X314" i="11"/>
  <c r="X315" i="11"/>
  <c r="X316" i="11"/>
  <c r="X317" i="11"/>
  <c r="X318" i="11"/>
  <c r="X319" i="11"/>
  <c r="X320" i="11"/>
  <c r="X321" i="11"/>
  <c r="X322" i="11"/>
  <c r="X323" i="11"/>
  <c r="X324" i="11"/>
  <c r="X325" i="11"/>
  <c r="X326" i="11"/>
  <c r="X327" i="11"/>
  <c r="X328" i="11"/>
  <c r="X329" i="11"/>
  <c r="X330" i="11"/>
  <c r="X331" i="11"/>
  <c r="X102" i="11"/>
  <c r="X101" i="11"/>
  <c r="E23" i="8"/>
  <c r="K102" i="11"/>
  <c r="K101" i="11"/>
  <c r="D23" i="8"/>
  <c r="AB17" i="11"/>
  <c r="AD17" i="11"/>
  <c r="AF17" i="11"/>
  <c r="AH17" i="11"/>
  <c r="AK17" i="11"/>
  <c r="AB18" i="11"/>
  <c r="AD18" i="11"/>
  <c r="AF18" i="11"/>
  <c r="AH18" i="11"/>
  <c r="AK18" i="11"/>
  <c r="AB19" i="11"/>
  <c r="AD19" i="11"/>
  <c r="AF19" i="11"/>
  <c r="AH19" i="11"/>
  <c r="AK19" i="11"/>
  <c r="AB20" i="11"/>
  <c r="AD20" i="11"/>
  <c r="AF20" i="11"/>
  <c r="AH20" i="11"/>
  <c r="AK20" i="11"/>
  <c r="AB21" i="11"/>
  <c r="AD21" i="11"/>
  <c r="AF21" i="11"/>
  <c r="AH21" i="11"/>
  <c r="AK21" i="11"/>
  <c r="AB22" i="11"/>
  <c r="AD22" i="11"/>
  <c r="AF22" i="11"/>
  <c r="AH22" i="11"/>
  <c r="AK22" i="11"/>
  <c r="AB23" i="11"/>
  <c r="AD23" i="11"/>
  <c r="AF23" i="11"/>
  <c r="AH23" i="11"/>
  <c r="AK23" i="11"/>
  <c r="AB24" i="11"/>
  <c r="AD24" i="11"/>
  <c r="AF24" i="11"/>
  <c r="AH24" i="11"/>
  <c r="AK24" i="11"/>
  <c r="AB25" i="11"/>
  <c r="AD25" i="11"/>
  <c r="AF25" i="11"/>
  <c r="AH25" i="11"/>
  <c r="AK25" i="11"/>
  <c r="AB26" i="11"/>
  <c r="AD26" i="11"/>
  <c r="AF26" i="11"/>
  <c r="AH26" i="11"/>
  <c r="AK26" i="11"/>
  <c r="AB27" i="11"/>
  <c r="AD27" i="11"/>
  <c r="AF27" i="11"/>
  <c r="AH27" i="11"/>
  <c r="AK27" i="11"/>
  <c r="AB28" i="11"/>
  <c r="AD28" i="11"/>
  <c r="AF28" i="11"/>
  <c r="AH28" i="11"/>
  <c r="AK28" i="11"/>
  <c r="AB29" i="11"/>
  <c r="AD29" i="11"/>
  <c r="AF29" i="11"/>
  <c r="AH29" i="11"/>
  <c r="AK29" i="11"/>
  <c r="AB30" i="11"/>
  <c r="AD30" i="11"/>
  <c r="AF30" i="11"/>
  <c r="AH30" i="11"/>
  <c r="AK30" i="11"/>
  <c r="AB31" i="11"/>
  <c r="AD31" i="11"/>
  <c r="AF31" i="11"/>
  <c r="AH31" i="11"/>
  <c r="AK31" i="11"/>
  <c r="AB32" i="11"/>
  <c r="AD32" i="11"/>
  <c r="AF32" i="11"/>
  <c r="AH32" i="11"/>
  <c r="AK32" i="11"/>
  <c r="AB33" i="11"/>
  <c r="AD33" i="11"/>
  <c r="AF33" i="11"/>
  <c r="AH33" i="11"/>
  <c r="AK33" i="11"/>
  <c r="AB34" i="11"/>
  <c r="AD34" i="11"/>
  <c r="AF34" i="11"/>
  <c r="AH34" i="11"/>
  <c r="AK34" i="11"/>
  <c r="AB35" i="11"/>
  <c r="AD35" i="11"/>
  <c r="AF35" i="11"/>
  <c r="AH35" i="11"/>
  <c r="AK35" i="11"/>
  <c r="AB36" i="11"/>
  <c r="AD36" i="11"/>
  <c r="AF36" i="11"/>
  <c r="AH36" i="11"/>
  <c r="AK36" i="11"/>
  <c r="AB37" i="11"/>
  <c r="AD37" i="11"/>
  <c r="AF37" i="11"/>
  <c r="AH37" i="11"/>
  <c r="AK37" i="11"/>
  <c r="AB38" i="11"/>
  <c r="AD38" i="11"/>
  <c r="AF38" i="11"/>
  <c r="AH38" i="11"/>
  <c r="AK38" i="11"/>
  <c r="AB39" i="11"/>
  <c r="AD39" i="11"/>
  <c r="AF39" i="11"/>
  <c r="AH39" i="11"/>
  <c r="AK39" i="11"/>
  <c r="AB40" i="11"/>
  <c r="AD40" i="11"/>
  <c r="AF40" i="11"/>
  <c r="AH40" i="11"/>
  <c r="AK40" i="11"/>
  <c r="AB41" i="11"/>
  <c r="AD41" i="11"/>
  <c r="AF41" i="11"/>
  <c r="AH41" i="11"/>
  <c r="AK41" i="11"/>
  <c r="AB42" i="11"/>
  <c r="AD42" i="11"/>
  <c r="AF42" i="11"/>
  <c r="AH42" i="11"/>
  <c r="AK42" i="11"/>
  <c r="AB43" i="11"/>
  <c r="AD43" i="11"/>
  <c r="AF43" i="11"/>
  <c r="AH43" i="11"/>
  <c r="AK43" i="11"/>
  <c r="AB44" i="11"/>
  <c r="AD44" i="11"/>
  <c r="AF44" i="11"/>
  <c r="AH44" i="11"/>
  <c r="AK44" i="11"/>
  <c r="AB45" i="11"/>
  <c r="AD45" i="11"/>
  <c r="AF45" i="11"/>
  <c r="AH45" i="11"/>
  <c r="AK45" i="11"/>
  <c r="AB46" i="11"/>
  <c r="AD46" i="11"/>
  <c r="AF46" i="11"/>
  <c r="AH46" i="11"/>
  <c r="AK46" i="11"/>
  <c r="AB47" i="11"/>
  <c r="AD47" i="11"/>
  <c r="AF47" i="11"/>
  <c r="AH47" i="11"/>
  <c r="AK47" i="11"/>
  <c r="AB48" i="11"/>
  <c r="AD48" i="11"/>
  <c r="AF48" i="11"/>
  <c r="AH48" i="11"/>
  <c r="AK48" i="11"/>
  <c r="AB49" i="11"/>
  <c r="AD49" i="11"/>
  <c r="AF49" i="11"/>
  <c r="AH49" i="11"/>
  <c r="AK49" i="11"/>
  <c r="AB50" i="11"/>
  <c r="AD50" i="11"/>
  <c r="AF50" i="11"/>
  <c r="AH50" i="11"/>
  <c r="AK50" i="11"/>
  <c r="AB51" i="11"/>
  <c r="AD51" i="11"/>
  <c r="AF51" i="11"/>
  <c r="AH51" i="11"/>
  <c r="AK51" i="11"/>
  <c r="AB52" i="11"/>
  <c r="AD52" i="11"/>
  <c r="AF52" i="11"/>
  <c r="AH52" i="11"/>
  <c r="AK52" i="11"/>
  <c r="AB53" i="11"/>
  <c r="AD53" i="11"/>
  <c r="AF53" i="11"/>
  <c r="AH53" i="11"/>
  <c r="AK53" i="11"/>
  <c r="AB54" i="11"/>
  <c r="AD54" i="11"/>
  <c r="AF54" i="11"/>
  <c r="AH54" i="11"/>
  <c r="AK54" i="11"/>
  <c r="AB55" i="11"/>
  <c r="AD55" i="11"/>
  <c r="AF55" i="11"/>
  <c r="AH55" i="11"/>
  <c r="AK55" i="11"/>
  <c r="AB56" i="11"/>
  <c r="AD56" i="11"/>
  <c r="AF56" i="11"/>
  <c r="AH56" i="11"/>
  <c r="AK56" i="11"/>
  <c r="AB57" i="11"/>
  <c r="AD57" i="11"/>
  <c r="AF57" i="11"/>
  <c r="AH57" i="11"/>
  <c r="AK57" i="11"/>
  <c r="AB58" i="11"/>
  <c r="AD58" i="11"/>
  <c r="AF58" i="11"/>
  <c r="AH58" i="11"/>
  <c r="AK58" i="11"/>
  <c r="AB59" i="11"/>
  <c r="AD59" i="11"/>
  <c r="AF59" i="11"/>
  <c r="AH59" i="11"/>
  <c r="AK59" i="11"/>
  <c r="AB60" i="11"/>
  <c r="AD60" i="11"/>
  <c r="AF60" i="11"/>
  <c r="AH60" i="11"/>
  <c r="AK60" i="11"/>
  <c r="AB61" i="11"/>
  <c r="AD61" i="11"/>
  <c r="AF61" i="11"/>
  <c r="AH61" i="11"/>
  <c r="AK61" i="11"/>
  <c r="AB62" i="11"/>
  <c r="AD62" i="11"/>
  <c r="AF62" i="11"/>
  <c r="AH62" i="11"/>
  <c r="AK62" i="11"/>
  <c r="AB63" i="11"/>
  <c r="AD63" i="11"/>
  <c r="AF63" i="11"/>
  <c r="AA63" i="11"/>
  <c r="AH63" i="11"/>
  <c r="AK63" i="11"/>
  <c r="AB64" i="11"/>
  <c r="AD64" i="11"/>
  <c r="AF64" i="11"/>
  <c r="AA64" i="11"/>
  <c r="AH64" i="11"/>
  <c r="AK64" i="11"/>
  <c r="AB65" i="11"/>
  <c r="AD65" i="11"/>
  <c r="AF65" i="11"/>
  <c r="AA65" i="11"/>
  <c r="AH65" i="11"/>
  <c r="AK65" i="11"/>
  <c r="AB66" i="11"/>
  <c r="AD66" i="11"/>
  <c r="AF66" i="11"/>
  <c r="AH66" i="11"/>
  <c r="AK66" i="11"/>
  <c r="AB67" i="11"/>
  <c r="AD67" i="11"/>
  <c r="AF67" i="11"/>
  <c r="AH67" i="11"/>
  <c r="AK67" i="11"/>
  <c r="AB68" i="11"/>
  <c r="AD68" i="11"/>
  <c r="AF68" i="11"/>
  <c r="AA68" i="11"/>
  <c r="AH68" i="11"/>
  <c r="AK68" i="11"/>
  <c r="AB69" i="11"/>
  <c r="AD69" i="11"/>
  <c r="AF69" i="11"/>
  <c r="AA69" i="11"/>
  <c r="AH69" i="11"/>
  <c r="AK69" i="11"/>
  <c r="AB70" i="11"/>
  <c r="AD70" i="11"/>
  <c r="AF70" i="11"/>
  <c r="AA70" i="11"/>
  <c r="AH70" i="11"/>
  <c r="AK70" i="11"/>
  <c r="AB71" i="11"/>
  <c r="AD71" i="11"/>
  <c r="AF71" i="11"/>
  <c r="AA71" i="11"/>
  <c r="AH71" i="11"/>
  <c r="AK71" i="11"/>
  <c r="AB72" i="11"/>
  <c r="AD72" i="11"/>
  <c r="AF72" i="11"/>
  <c r="AA72" i="11"/>
  <c r="AH72" i="11"/>
  <c r="AK72" i="11"/>
  <c r="AB73" i="11"/>
  <c r="AD73" i="11"/>
  <c r="AF73" i="11"/>
  <c r="AH73" i="11"/>
  <c r="AK73" i="11"/>
  <c r="AB74" i="11"/>
  <c r="AD74" i="11"/>
  <c r="AF74" i="11"/>
  <c r="AH74" i="11"/>
  <c r="AK74" i="11"/>
  <c r="AB75" i="11"/>
  <c r="AD75" i="11"/>
  <c r="AF75" i="11"/>
  <c r="AA75" i="11"/>
  <c r="AH75" i="11"/>
  <c r="AK75" i="11"/>
  <c r="AB76" i="11"/>
  <c r="AD76" i="11"/>
  <c r="AF76" i="11"/>
  <c r="AH76" i="11"/>
  <c r="AK76" i="11"/>
  <c r="AB77" i="11"/>
  <c r="AD77" i="11"/>
  <c r="AF77" i="11"/>
  <c r="AH77" i="11"/>
  <c r="AK77" i="11"/>
  <c r="AB78" i="11"/>
  <c r="AD78" i="11"/>
  <c r="AF78" i="11"/>
  <c r="AA78" i="11"/>
  <c r="AH78" i="11"/>
  <c r="AK78" i="11"/>
  <c r="AB79" i="11"/>
  <c r="AD79" i="11"/>
  <c r="AF79" i="11"/>
  <c r="AH79" i="11"/>
  <c r="AK79" i="11"/>
  <c r="AB80" i="11"/>
  <c r="AD80" i="11"/>
  <c r="AF80" i="11"/>
  <c r="AA80" i="11"/>
  <c r="AH80" i="11"/>
  <c r="AK80" i="11"/>
  <c r="AB81" i="11"/>
  <c r="AD81" i="11"/>
  <c r="AF81" i="11"/>
  <c r="AA81" i="11"/>
  <c r="AH81" i="11"/>
  <c r="AK81" i="11"/>
  <c r="AB82" i="11"/>
  <c r="AD82" i="11"/>
  <c r="AF82" i="11"/>
  <c r="AA82" i="11"/>
  <c r="AH82" i="11"/>
  <c r="AK82" i="11"/>
  <c r="AB83" i="11"/>
  <c r="AD83" i="11"/>
  <c r="AF83" i="11"/>
  <c r="AA83" i="11"/>
  <c r="AH83" i="11"/>
  <c r="AK83" i="11"/>
  <c r="AB84" i="11"/>
  <c r="AD84" i="11"/>
  <c r="AF84" i="11"/>
  <c r="AA84" i="11"/>
  <c r="AH84" i="11"/>
  <c r="AK84" i="11"/>
  <c r="AB85" i="11"/>
  <c r="AD85" i="11"/>
  <c r="AF85" i="11"/>
  <c r="AH85" i="11"/>
  <c r="AK85" i="11"/>
  <c r="AB86" i="11"/>
  <c r="AD86" i="11"/>
  <c r="AF86" i="11"/>
  <c r="AA86" i="11"/>
  <c r="AH86" i="11"/>
  <c r="AK86" i="11"/>
  <c r="AB87" i="11"/>
  <c r="AD87" i="11"/>
  <c r="AF87" i="11"/>
  <c r="AA87" i="11"/>
  <c r="AH87" i="11"/>
  <c r="AK87" i="11"/>
  <c r="AB88" i="11"/>
  <c r="AD88" i="11"/>
  <c r="AF88" i="11"/>
  <c r="AA88" i="11"/>
  <c r="AH88" i="11"/>
  <c r="AK88" i="11"/>
  <c r="AB89" i="11"/>
  <c r="AD89" i="11"/>
  <c r="AF89" i="11"/>
  <c r="AA89" i="11"/>
  <c r="AH89" i="11"/>
  <c r="AK89" i="11"/>
  <c r="AB90" i="11"/>
  <c r="AD90" i="11"/>
  <c r="AF90" i="11"/>
  <c r="AA90" i="11"/>
  <c r="AH90" i="11"/>
  <c r="AK90" i="11"/>
  <c r="AB91" i="11"/>
  <c r="AD91" i="11"/>
  <c r="AF91" i="11"/>
  <c r="AA91" i="11"/>
  <c r="AH91" i="11"/>
  <c r="AK91" i="11"/>
  <c r="AB92" i="11"/>
  <c r="AD92" i="11"/>
  <c r="AF92" i="11"/>
  <c r="AH92" i="11"/>
  <c r="AK92" i="11"/>
  <c r="AB93" i="11"/>
  <c r="AD93" i="11"/>
  <c r="AF93" i="11"/>
  <c r="AH93" i="11"/>
  <c r="AK93" i="11"/>
  <c r="AB94" i="11"/>
  <c r="AD94" i="11"/>
  <c r="AF94" i="11"/>
  <c r="AH94" i="11"/>
  <c r="AK94" i="11"/>
  <c r="AB95" i="11"/>
  <c r="AD95" i="11"/>
  <c r="AF95" i="11"/>
  <c r="AA95" i="11"/>
  <c r="AH95" i="11"/>
  <c r="AK95" i="11"/>
  <c r="AB96" i="11"/>
  <c r="AD96" i="11"/>
  <c r="AF96" i="11"/>
  <c r="AH96" i="11"/>
  <c r="AK96" i="11"/>
  <c r="AB97" i="11"/>
  <c r="AD97" i="11"/>
  <c r="AF97" i="11"/>
  <c r="AH97" i="11"/>
  <c r="AK97" i="11"/>
  <c r="AB98" i="11"/>
  <c r="AD98" i="11"/>
  <c r="AF98" i="11"/>
  <c r="AA98" i="11"/>
  <c r="AH98" i="11"/>
  <c r="AK98" i="11"/>
  <c r="AB99" i="11"/>
  <c r="AD99" i="11"/>
  <c r="AF99" i="11"/>
  <c r="AA99" i="11"/>
  <c r="AH99" i="11"/>
  <c r="AK99" i="11"/>
  <c r="AB100" i="11"/>
  <c r="AD100" i="11"/>
  <c r="AF100" i="11"/>
  <c r="AA100" i="11"/>
  <c r="AH100" i="11"/>
  <c r="AK100" i="11"/>
  <c r="AK16" i="11"/>
  <c r="AK15" i="11"/>
  <c r="J22" i="8"/>
  <c r="L22" i="8"/>
  <c r="K22" i="8"/>
  <c r="M22" i="8"/>
  <c r="AH16" i="11"/>
  <c r="AH15" i="11"/>
  <c r="I22" i="8"/>
  <c r="AF16" i="11"/>
  <c r="AF15" i="11"/>
  <c r="H22" i="8"/>
  <c r="AD16" i="11"/>
  <c r="AD15" i="11"/>
  <c r="G22" i="8"/>
  <c r="AB16" i="11"/>
  <c r="AB15" i="11"/>
  <c r="F22" i="8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6" i="11"/>
  <c r="X15" i="11"/>
  <c r="E22" i="8"/>
  <c r="AB13" i="11"/>
  <c r="AD13" i="11"/>
  <c r="AF13" i="11"/>
  <c r="AH13" i="11"/>
  <c r="AK13" i="11"/>
  <c r="AB14" i="11"/>
  <c r="AD14" i="11"/>
  <c r="AF14" i="11"/>
  <c r="AH14" i="11"/>
  <c r="AK14" i="11"/>
  <c r="AK12" i="11"/>
  <c r="AK11" i="11"/>
  <c r="J21" i="8"/>
  <c r="L21" i="8"/>
  <c r="M21" i="8"/>
  <c r="K21" i="8"/>
  <c r="AH12" i="11"/>
  <c r="AH11" i="11"/>
  <c r="I21" i="8"/>
  <c r="AF12" i="11"/>
  <c r="AF11" i="11"/>
  <c r="H21" i="8"/>
  <c r="AD12" i="11"/>
  <c r="AD11" i="11"/>
  <c r="G21" i="8"/>
  <c r="AB12" i="11"/>
  <c r="AB11" i="11"/>
  <c r="F21" i="8"/>
  <c r="X13" i="11"/>
  <c r="X14" i="11"/>
  <c r="X12" i="11"/>
  <c r="X11" i="11"/>
  <c r="E21" i="8"/>
  <c r="K12" i="11"/>
  <c r="K11" i="11"/>
  <c r="D21" i="8"/>
  <c r="M32" i="8"/>
  <c r="M31" i="8"/>
  <c r="M30" i="8"/>
  <c r="M29" i="8"/>
  <c r="M28" i="8"/>
  <c r="M27" i="8"/>
  <c r="M26" i="8"/>
  <c r="M25" i="8"/>
  <c r="M24" i="8"/>
  <c r="M23" i="8"/>
  <c r="AJ950" i="11"/>
  <c r="AG950" i="11"/>
  <c r="AE950" i="11"/>
  <c r="AC950" i="11"/>
  <c r="AA950" i="11"/>
  <c r="J950" i="11"/>
  <c r="AJ949" i="11"/>
  <c r="AG949" i="11"/>
  <c r="AE949" i="11"/>
  <c r="AC949" i="11"/>
  <c r="AA949" i="11"/>
  <c r="J949" i="11"/>
  <c r="AJ948" i="11"/>
  <c r="AG948" i="11"/>
  <c r="AE948" i="11"/>
  <c r="AC948" i="11"/>
  <c r="AA948" i="11"/>
  <c r="J948" i="11"/>
  <c r="AJ947" i="11"/>
  <c r="AG947" i="11"/>
  <c r="AE947" i="11"/>
  <c r="AC947" i="11"/>
  <c r="AA947" i="11"/>
  <c r="J947" i="11"/>
  <c r="AJ946" i="11"/>
  <c r="AG946" i="11"/>
  <c r="AE946" i="11"/>
  <c r="AC946" i="11"/>
  <c r="AA946" i="11"/>
  <c r="J946" i="11"/>
  <c r="AJ945" i="11"/>
  <c r="AG945" i="11"/>
  <c r="AE945" i="11"/>
  <c r="AC945" i="11"/>
  <c r="AA945" i="11"/>
  <c r="J945" i="11"/>
  <c r="AJ944" i="11"/>
  <c r="AG944" i="11"/>
  <c r="AE944" i="11"/>
  <c r="AC944" i="11"/>
  <c r="AA944" i="11"/>
  <c r="J944" i="11"/>
  <c r="AJ943" i="11"/>
  <c r="AG943" i="11"/>
  <c r="AE943" i="11"/>
  <c r="AC943" i="11"/>
  <c r="AA943" i="11"/>
  <c r="J943" i="11"/>
  <c r="AJ942" i="11"/>
  <c r="AG942" i="11"/>
  <c r="AE942" i="11"/>
  <c r="AC942" i="11"/>
  <c r="AA942" i="11"/>
  <c r="J942" i="11"/>
  <c r="AJ941" i="11"/>
  <c r="AG941" i="11"/>
  <c r="AE941" i="11"/>
  <c r="AC941" i="11"/>
  <c r="AA941" i="11"/>
  <c r="J941" i="11"/>
  <c r="N940" i="11"/>
  <c r="N939" i="11"/>
  <c r="N11" i="11"/>
  <c r="N15" i="11"/>
  <c r="N101" i="11"/>
  <c r="N332" i="11"/>
  <c r="N486" i="11"/>
  <c r="N629" i="11"/>
  <c r="N766" i="11"/>
  <c r="N799" i="11"/>
  <c r="N832" i="11"/>
  <c r="N853" i="11"/>
  <c r="N852" i="11"/>
  <c r="N927" i="11"/>
  <c r="N926" i="11"/>
  <c r="N9" i="11"/>
  <c r="AJ938" i="11"/>
  <c r="AG938" i="11"/>
  <c r="AE938" i="11"/>
  <c r="AC938" i="11"/>
  <c r="AA938" i="11"/>
  <c r="J938" i="11"/>
  <c r="AJ937" i="11"/>
  <c r="AG937" i="11"/>
  <c r="AE937" i="11"/>
  <c r="AC937" i="11"/>
  <c r="AA937" i="11"/>
  <c r="J937" i="11"/>
  <c r="AJ936" i="11"/>
  <c r="AG936" i="11"/>
  <c r="AE936" i="11"/>
  <c r="AC936" i="11"/>
  <c r="AA936" i="11"/>
  <c r="J936" i="11"/>
  <c r="AJ935" i="11"/>
  <c r="AG935" i="11"/>
  <c r="AE935" i="11"/>
  <c r="AC935" i="11"/>
  <c r="AA935" i="11"/>
  <c r="J935" i="11"/>
  <c r="AJ934" i="11"/>
  <c r="AG934" i="11"/>
  <c r="AE934" i="11"/>
  <c r="AC934" i="11"/>
  <c r="AA934" i="11"/>
  <c r="J934" i="11"/>
  <c r="AJ933" i="11"/>
  <c r="AG933" i="11"/>
  <c r="AE933" i="11"/>
  <c r="AC933" i="11"/>
  <c r="AA933" i="11"/>
  <c r="J933" i="11"/>
  <c r="AJ932" i="11"/>
  <c r="AG932" i="11"/>
  <c r="AE932" i="11"/>
  <c r="AC932" i="11"/>
  <c r="AA932" i="11"/>
  <c r="J932" i="11"/>
  <c r="AJ931" i="11"/>
  <c r="AG931" i="11"/>
  <c r="AE931" i="11"/>
  <c r="AC931" i="11"/>
  <c r="AA931" i="11"/>
  <c r="J931" i="11"/>
  <c r="AJ930" i="11"/>
  <c r="AG930" i="11"/>
  <c r="AE930" i="11"/>
  <c r="AC930" i="11"/>
  <c r="AA930" i="11"/>
  <c r="J930" i="11"/>
  <c r="AJ929" i="11"/>
  <c r="AG929" i="11"/>
  <c r="AE929" i="11"/>
  <c r="AC929" i="11"/>
  <c r="AA929" i="11"/>
  <c r="J929" i="11"/>
  <c r="AJ928" i="11"/>
  <c r="AG928" i="11"/>
  <c r="AE928" i="11"/>
  <c r="AC928" i="11"/>
  <c r="AA928" i="11"/>
  <c r="J928" i="11"/>
  <c r="O927" i="11"/>
  <c r="O926" i="11"/>
  <c r="M927" i="11"/>
  <c r="M926" i="11"/>
  <c r="L927" i="11"/>
  <c r="L926" i="11"/>
  <c r="J927" i="11"/>
  <c r="AJ925" i="11"/>
  <c r="AG925" i="11"/>
  <c r="AE925" i="11"/>
  <c r="AC925" i="11"/>
  <c r="AA925" i="11"/>
  <c r="J925" i="11"/>
  <c r="AJ924" i="11"/>
  <c r="AG924" i="11"/>
  <c r="AE924" i="11"/>
  <c r="AC924" i="11"/>
  <c r="AA924" i="11"/>
  <c r="J924" i="11"/>
  <c r="AJ923" i="11"/>
  <c r="AG923" i="11"/>
  <c r="AE923" i="11"/>
  <c r="AC923" i="11"/>
  <c r="AA923" i="11"/>
  <c r="J923" i="11"/>
  <c r="AJ922" i="11"/>
  <c r="AG922" i="11"/>
  <c r="AE922" i="11"/>
  <c r="AC922" i="11"/>
  <c r="AA922" i="11"/>
  <c r="J922" i="11"/>
  <c r="AJ921" i="11"/>
  <c r="AG921" i="11"/>
  <c r="AE921" i="11"/>
  <c r="AC921" i="11"/>
  <c r="AA921" i="11"/>
  <c r="J921" i="11"/>
  <c r="AJ920" i="11"/>
  <c r="AG920" i="11"/>
  <c r="AE920" i="11"/>
  <c r="AC920" i="11"/>
  <c r="AA920" i="11"/>
  <c r="J920" i="11"/>
  <c r="AJ919" i="11"/>
  <c r="AG919" i="11"/>
  <c r="AE919" i="11"/>
  <c r="AC919" i="11"/>
  <c r="AA919" i="11"/>
  <c r="J919" i="11"/>
  <c r="AJ918" i="11"/>
  <c r="AG918" i="11"/>
  <c r="AE918" i="11"/>
  <c r="AC918" i="11"/>
  <c r="AA918" i="11"/>
  <c r="J918" i="11"/>
  <c r="AJ917" i="11"/>
  <c r="AG917" i="11"/>
  <c r="AE917" i="11"/>
  <c r="AC917" i="11"/>
  <c r="AA917" i="11"/>
  <c r="J917" i="11"/>
  <c r="AJ916" i="11"/>
  <c r="AG916" i="11"/>
  <c r="AE916" i="11"/>
  <c r="AC916" i="11"/>
  <c r="AA916" i="11"/>
  <c r="J916" i="11"/>
  <c r="AJ915" i="11"/>
  <c r="AG915" i="11"/>
  <c r="AE915" i="11"/>
  <c r="AC915" i="11"/>
  <c r="AA915" i="11"/>
  <c r="J915" i="11"/>
  <c r="AJ914" i="11"/>
  <c r="AG914" i="11"/>
  <c r="AE914" i="11"/>
  <c r="AC914" i="11"/>
  <c r="AA914" i="11"/>
  <c r="J914" i="11"/>
  <c r="AJ913" i="11"/>
  <c r="AG913" i="11"/>
  <c r="AE913" i="11"/>
  <c r="AC913" i="11"/>
  <c r="AA913" i="11"/>
  <c r="J913" i="11"/>
  <c r="AJ912" i="11"/>
  <c r="AG912" i="11"/>
  <c r="AE912" i="11"/>
  <c r="AC912" i="11"/>
  <c r="AA912" i="11"/>
  <c r="J912" i="11"/>
  <c r="AJ911" i="11"/>
  <c r="AG911" i="11"/>
  <c r="AE911" i="11"/>
  <c r="AC911" i="11"/>
  <c r="AA911" i="11"/>
  <c r="J911" i="11"/>
  <c r="AJ910" i="11"/>
  <c r="AG910" i="11"/>
  <c r="AE910" i="11"/>
  <c r="AC910" i="11"/>
  <c r="AA910" i="11"/>
  <c r="J910" i="11"/>
  <c r="AJ909" i="11"/>
  <c r="AG909" i="11"/>
  <c r="AE909" i="11"/>
  <c r="AC909" i="11"/>
  <c r="AA909" i="11"/>
  <c r="J909" i="11"/>
  <c r="AJ908" i="11"/>
  <c r="AG908" i="11"/>
  <c r="AE908" i="11"/>
  <c r="AC908" i="11"/>
  <c r="AA908" i="11"/>
  <c r="J908" i="11"/>
  <c r="AJ907" i="11"/>
  <c r="AG907" i="11"/>
  <c r="AE907" i="11"/>
  <c r="AC907" i="11"/>
  <c r="AA907" i="11"/>
  <c r="J907" i="11"/>
  <c r="AJ906" i="11"/>
  <c r="AG906" i="11"/>
  <c r="AE906" i="11"/>
  <c r="AC906" i="11"/>
  <c r="AA906" i="11"/>
  <c r="J906" i="11"/>
  <c r="AJ905" i="11"/>
  <c r="AG905" i="11"/>
  <c r="AE905" i="11"/>
  <c r="AC905" i="11"/>
  <c r="AA905" i="11"/>
  <c r="J905" i="11"/>
  <c r="AJ904" i="11"/>
  <c r="AG904" i="11"/>
  <c r="AE904" i="11"/>
  <c r="AC904" i="11"/>
  <c r="AA904" i="11"/>
  <c r="J904" i="11"/>
  <c r="AJ903" i="11"/>
  <c r="AG903" i="11"/>
  <c r="AE903" i="11"/>
  <c r="AC903" i="11"/>
  <c r="AA903" i="11"/>
  <c r="J903" i="11"/>
  <c r="AJ902" i="11"/>
  <c r="AG902" i="11"/>
  <c r="AE902" i="11"/>
  <c r="AC902" i="11"/>
  <c r="AA902" i="11"/>
  <c r="J902" i="11"/>
  <c r="AJ901" i="11"/>
  <c r="AG901" i="11"/>
  <c r="AE901" i="11"/>
  <c r="AC901" i="11"/>
  <c r="AA901" i="11"/>
  <c r="J901" i="11"/>
  <c r="AJ900" i="11"/>
  <c r="AG900" i="11"/>
  <c r="AE900" i="11"/>
  <c r="AC900" i="11"/>
  <c r="AA900" i="11"/>
  <c r="J900" i="11"/>
  <c r="AJ899" i="11"/>
  <c r="AG899" i="11"/>
  <c r="AE899" i="11"/>
  <c r="AC899" i="11"/>
  <c r="AA899" i="11"/>
  <c r="J899" i="11"/>
  <c r="AJ898" i="11"/>
  <c r="AG898" i="11"/>
  <c r="AE898" i="11"/>
  <c r="AC898" i="11"/>
  <c r="AA898" i="11"/>
  <c r="J898" i="11"/>
  <c r="AJ897" i="11"/>
  <c r="AG897" i="11"/>
  <c r="AE897" i="11"/>
  <c r="AC897" i="11"/>
  <c r="AA897" i="11"/>
  <c r="J897" i="11"/>
  <c r="AJ896" i="11"/>
  <c r="AG896" i="11"/>
  <c r="AE896" i="11"/>
  <c r="AC896" i="11"/>
  <c r="AA896" i="11"/>
  <c r="J896" i="11"/>
  <c r="AJ895" i="11"/>
  <c r="AG895" i="11"/>
  <c r="AE895" i="11"/>
  <c r="AC895" i="11"/>
  <c r="AA895" i="11"/>
  <c r="J895" i="11"/>
  <c r="AJ894" i="11"/>
  <c r="AG894" i="11"/>
  <c r="AE894" i="11"/>
  <c r="AC894" i="11"/>
  <c r="AA894" i="11"/>
  <c r="J894" i="11"/>
  <c r="AJ893" i="11"/>
  <c r="AG893" i="11"/>
  <c r="AE893" i="11"/>
  <c r="AC893" i="11"/>
  <c r="AA893" i="11"/>
  <c r="J893" i="11"/>
  <c r="AJ892" i="11"/>
  <c r="AG892" i="11"/>
  <c r="AE892" i="11"/>
  <c r="AC892" i="11"/>
  <c r="AA892" i="11"/>
  <c r="J892" i="11"/>
  <c r="AJ891" i="11"/>
  <c r="AG891" i="11"/>
  <c r="AE891" i="11"/>
  <c r="AC891" i="11"/>
  <c r="AA891" i="11"/>
  <c r="J891" i="11"/>
  <c r="AJ890" i="11"/>
  <c r="AG890" i="11"/>
  <c r="AE890" i="11"/>
  <c r="AC890" i="11"/>
  <c r="AA890" i="11"/>
  <c r="J890" i="11"/>
  <c r="AJ889" i="11"/>
  <c r="AG889" i="11"/>
  <c r="AE889" i="11"/>
  <c r="AC889" i="11"/>
  <c r="AA889" i="11"/>
  <c r="J889" i="11"/>
  <c r="AJ888" i="11"/>
  <c r="AG888" i="11"/>
  <c r="AE888" i="11"/>
  <c r="AC888" i="11"/>
  <c r="AA888" i="11"/>
  <c r="J888" i="11"/>
  <c r="AJ887" i="11"/>
  <c r="AG887" i="11"/>
  <c r="AE887" i="11"/>
  <c r="AC887" i="11"/>
  <c r="AA887" i="11"/>
  <c r="J887" i="11"/>
  <c r="AJ886" i="11"/>
  <c r="AG886" i="11"/>
  <c r="AE886" i="11"/>
  <c r="AC886" i="11"/>
  <c r="AA886" i="11"/>
  <c r="J886" i="11"/>
  <c r="AJ885" i="11"/>
  <c r="AG885" i="11"/>
  <c r="AE885" i="11"/>
  <c r="AC885" i="11"/>
  <c r="AA885" i="11"/>
  <c r="J885" i="11"/>
  <c r="AJ884" i="11"/>
  <c r="AG884" i="11"/>
  <c r="AE884" i="11"/>
  <c r="AC884" i="11"/>
  <c r="AA884" i="11"/>
  <c r="J884" i="11"/>
  <c r="AJ883" i="11"/>
  <c r="AG883" i="11"/>
  <c r="AE883" i="11"/>
  <c r="AC883" i="11"/>
  <c r="AA883" i="11"/>
  <c r="J883" i="11"/>
  <c r="AJ882" i="11"/>
  <c r="AG882" i="11"/>
  <c r="AE882" i="11"/>
  <c r="AC882" i="11"/>
  <c r="AA882" i="11"/>
  <c r="J882" i="11"/>
  <c r="AJ881" i="11"/>
  <c r="AG881" i="11"/>
  <c r="AE881" i="11"/>
  <c r="AC881" i="11"/>
  <c r="AA881" i="11"/>
  <c r="J881" i="11"/>
  <c r="AJ880" i="11"/>
  <c r="AG880" i="11"/>
  <c r="AE880" i="11"/>
  <c r="AC880" i="11"/>
  <c r="AA880" i="11"/>
  <c r="J880" i="11"/>
  <c r="AJ879" i="11"/>
  <c r="AG879" i="11"/>
  <c r="AE879" i="11"/>
  <c r="AC879" i="11"/>
  <c r="AA879" i="11"/>
  <c r="J879" i="11"/>
  <c r="AJ878" i="11"/>
  <c r="AG878" i="11"/>
  <c r="AE878" i="11"/>
  <c r="AC878" i="11"/>
  <c r="AA878" i="11"/>
  <c r="J878" i="11"/>
  <c r="AJ877" i="11"/>
  <c r="AG877" i="11"/>
  <c r="AE877" i="11"/>
  <c r="AC877" i="11"/>
  <c r="AA877" i="11"/>
  <c r="J877" i="11"/>
  <c r="AJ876" i="11"/>
  <c r="AG876" i="11"/>
  <c r="AE876" i="11"/>
  <c r="AC876" i="11"/>
  <c r="AA876" i="11"/>
  <c r="J876" i="11"/>
  <c r="AJ875" i="11"/>
  <c r="AG875" i="11"/>
  <c r="AE875" i="11"/>
  <c r="AC875" i="11"/>
  <c r="AA875" i="11"/>
  <c r="J875" i="11"/>
  <c r="AJ874" i="11"/>
  <c r="AG874" i="11"/>
  <c r="AE874" i="11"/>
  <c r="AC874" i="11"/>
  <c r="AA874" i="11"/>
  <c r="J874" i="11"/>
  <c r="AJ873" i="11"/>
  <c r="AG873" i="11"/>
  <c r="AE873" i="11"/>
  <c r="AC873" i="11"/>
  <c r="AA873" i="11"/>
  <c r="J873" i="11"/>
  <c r="AJ872" i="11"/>
  <c r="AG872" i="11"/>
  <c r="AE872" i="11"/>
  <c r="AC872" i="11"/>
  <c r="AA872" i="11"/>
  <c r="J872" i="11"/>
  <c r="AJ871" i="11"/>
  <c r="AG871" i="11"/>
  <c r="AE871" i="11"/>
  <c r="AC871" i="11"/>
  <c r="AA871" i="11"/>
  <c r="J871" i="11"/>
  <c r="AJ870" i="11"/>
  <c r="AG870" i="11"/>
  <c r="AE870" i="11"/>
  <c r="AC870" i="11"/>
  <c r="AA870" i="11"/>
  <c r="J870" i="11"/>
  <c r="AJ869" i="11"/>
  <c r="AG869" i="11"/>
  <c r="AE869" i="11"/>
  <c r="AC869" i="11"/>
  <c r="AA869" i="11"/>
  <c r="J869" i="11"/>
  <c r="AJ868" i="11"/>
  <c r="AG868" i="11"/>
  <c r="AE868" i="11"/>
  <c r="AC868" i="11"/>
  <c r="AA868" i="11"/>
  <c r="J868" i="11"/>
  <c r="AJ867" i="11"/>
  <c r="AG867" i="11"/>
  <c r="AE867" i="11"/>
  <c r="AC867" i="11"/>
  <c r="AA867" i="11"/>
  <c r="J867" i="11"/>
  <c r="AJ866" i="11"/>
  <c r="AG866" i="11"/>
  <c r="AE866" i="11"/>
  <c r="AC866" i="11"/>
  <c r="AA866" i="11"/>
  <c r="J866" i="11"/>
  <c r="AJ865" i="11"/>
  <c r="AG865" i="11"/>
  <c r="AE865" i="11"/>
  <c r="AC865" i="11"/>
  <c r="AA865" i="11"/>
  <c r="J865" i="11"/>
  <c r="AJ864" i="11"/>
  <c r="AG864" i="11"/>
  <c r="AE864" i="11"/>
  <c r="AC864" i="11"/>
  <c r="AA864" i="11"/>
  <c r="J864" i="11"/>
  <c r="AJ863" i="11"/>
  <c r="AG863" i="11"/>
  <c r="AE863" i="11"/>
  <c r="AC863" i="11"/>
  <c r="AA863" i="11"/>
  <c r="J863" i="11"/>
  <c r="AJ862" i="11"/>
  <c r="AG862" i="11"/>
  <c r="AE862" i="11"/>
  <c r="AC862" i="11"/>
  <c r="AA862" i="11"/>
  <c r="J862" i="11"/>
  <c r="AJ861" i="11"/>
  <c r="AG861" i="11"/>
  <c r="AE861" i="11"/>
  <c r="AC861" i="11"/>
  <c r="AA861" i="11"/>
  <c r="J861" i="11"/>
  <c r="AJ860" i="11"/>
  <c r="AG860" i="11"/>
  <c r="AE860" i="11"/>
  <c r="AC860" i="11"/>
  <c r="AA860" i="11"/>
  <c r="J860" i="11"/>
  <c r="AJ859" i="11"/>
  <c r="AG859" i="11"/>
  <c r="AE859" i="11"/>
  <c r="AC859" i="11"/>
  <c r="AA859" i="11"/>
  <c r="J859" i="11"/>
  <c r="AJ858" i="11"/>
  <c r="AG858" i="11"/>
  <c r="AE858" i="11"/>
  <c r="AC858" i="11"/>
  <c r="AA858" i="11"/>
  <c r="J858" i="11"/>
  <c r="AJ857" i="11"/>
  <c r="AG857" i="11"/>
  <c r="AE857" i="11"/>
  <c r="AC857" i="11"/>
  <c r="AA857" i="11"/>
  <c r="J857" i="11"/>
  <c r="AJ856" i="11"/>
  <c r="AG856" i="11"/>
  <c r="AE856" i="11"/>
  <c r="AC856" i="11"/>
  <c r="AA856" i="11"/>
  <c r="J856" i="11"/>
  <c r="AJ855" i="11"/>
  <c r="AG855" i="11"/>
  <c r="AE855" i="11"/>
  <c r="AC855" i="11"/>
  <c r="AA855" i="11"/>
  <c r="J855" i="11"/>
  <c r="AJ854" i="11"/>
  <c r="AG854" i="11"/>
  <c r="AE854" i="11"/>
  <c r="AC854" i="11"/>
  <c r="AA854" i="11"/>
  <c r="J854" i="11"/>
  <c r="O853" i="11"/>
  <c r="O852" i="11"/>
  <c r="M853" i="11"/>
  <c r="M852" i="11"/>
  <c r="L853" i="11"/>
  <c r="J853" i="11"/>
  <c r="L852" i="11"/>
  <c r="U832" i="11"/>
  <c r="T832" i="11"/>
  <c r="T833" i="11"/>
  <c r="AJ851" i="11"/>
  <c r="AG851" i="11"/>
  <c r="AE851" i="11"/>
  <c r="AC851" i="11"/>
  <c r="AA851" i="11"/>
  <c r="J851" i="11"/>
  <c r="AJ850" i="11"/>
  <c r="AG850" i="11"/>
  <c r="AE850" i="11"/>
  <c r="AC850" i="11"/>
  <c r="AA850" i="11"/>
  <c r="J850" i="11"/>
  <c r="AJ849" i="11"/>
  <c r="AG849" i="11"/>
  <c r="AE849" i="11"/>
  <c r="AC849" i="11"/>
  <c r="AA849" i="11"/>
  <c r="J849" i="11"/>
  <c r="AJ848" i="11"/>
  <c r="AG848" i="11"/>
  <c r="AE848" i="11"/>
  <c r="AC848" i="11"/>
  <c r="AA848" i="11"/>
  <c r="J848" i="11"/>
  <c r="AJ847" i="11"/>
  <c r="AG847" i="11"/>
  <c r="AE847" i="11"/>
  <c r="AC847" i="11"/>
  <c r="AA847" i="11"/>
  <c r="J847" i="11"/>
  <c r="AJ846" i="11"/>
  <c r="AG846" i="11"/>
  <c r="AE846" i="11"/>
  <c r="AC846" i="11"/>
  <c r="AA846" i="11"/>
  <c r="J846" i="11"/>
  <c r="AJ845" i="11"/>
  <c r="AG845" i="11"/>
  <c r="AE845" i="11"/>
  <c r="AC845" i="11"/>
  <c r="AA845" i="11"/>
  <c r="J845" i="11"/>
  <c r="AJ844" i="11"/>
  <c r="AG844" i="11"/>
  <c r="AE844" i="11"/>
  <c r="AC844" i="11"/>
  <c r="AA844" i="11"/>
  <c r="J844" i="11"/>
  <c r="AJ843" i="11"/>
  <c r="AG843" i="11"/>
  <c r="AE843" i="11"/>
  <c r="AC843" i="11"/>
  <c r="AA843" i="11"/>
  <c r="J843" i="11"/>
  <c r="AJ842" i="11"/>
  <c r="AG842" i="11"/>
  <c r="AE842" i="11"/>
  <c r="AC842" i="11"/>
  <c r="AA842" i="11"/>
  <c r="J842" i="11"/>
  <c r="AJ841" i="11"/>
  <c r="AG841" i="11"/>
  <c r="AE841" i="11"/>
  <c r="AC841" i="11"/>
  <c r="AA841" i="11"/>
  <c r="J841" i="11"/>
  <c r="AJ840" i="11"/>
  <c r="AG840" i="11"/>
  <c r="AE840" i="11"/>
  <c r="AC840" i="11"/>
  <c r="AA840" i="11"/>
  <c r="J840" i="11"/>
  <c r="AJ839" i="11"/>
  <c r="AG839" i="11"/>
  <c r="AE839" i="11"/>
  <c r="AC839" i="11"/>
  <c r="AA839" i="11"/>
  <c r="J839" i="11"/>
  <c r="AJ838" i="11"/>
  <c r="AG838" i="11"/>
  <c r="AE838" i="11"/>
  <c r="AC838" i="11"/>
  <c r="AA838" i="11"/>
  <c r="J838" i="11"/>
  <c r="AJ837" i="11"/>
  <c r="AG837" i="11"/>
  <c r="AE837" i="11"/>
  <c r="AC837" i="11"/>
  <c r="AA837" i="11"/>
  <c r="J837" i="11"/>
  <c r="AJ836" i="11"/>
  <c r="AG836" i="11"/>
  <c r="AE836" i="11"/>
  <c r="AC836" i="11"/>
  <c r="AA836" i="11"/>
  <c r="J836" i="11"/>
  <c r="AJ835" i="11"/>
  <c r="AG835" i="11"/>
  <c r="AE835" i="11"/>
  <c r="AC835" i="11"/>
  <c r="AA835" i="11"/>
  <c r="J835" i="11"/>
  <c r="AJ834" i="11"/>
  <c r="AG834" i="11"/>
  <c r="AE834" i="11"/>
  <c r="AC834" i="11"/>
  <c r="AA834" i="11"/>
  <c r="J834" i="11"/>
  <c r="U833" i="11"/>
  <c r="O832" i="11"/>
  <c r="O833" i="11"/>
  <c r="N833" i="11"/>
  <c r="M833" i="11"/>
  <c r="L833" i="11"/>
  <c r="V832" i="11"/>
  <c r="V833" i="11"/>
  <c r="S832" i="11"/>
  <c r="S833" i="11"/>
  <c r="R832" i="11"/>
  <c r="R833" i="11"/>
  <c r="M832" i="11"/>
  <c r="L832" i="11"/>
  <c r="AJ831" i="11"/>
  <c r="AG831" i="11"/>
  <c r="AE831" i="11"/>
  <c r="AC831" i="11"/>
  <c r="AA831" i="11"/>
  <c r="J831" i="11"/>
  <c r="AJ830" i="11"/>
  <c r="AG830" i="11"/>
  <c r="AE830" i="11"/>
  <c r="AC830" i="11"/>
  <c r="AA830" i="11"/>
  <c r="J830" i="11"/>
  <c r="AJ829" i="11"/>
  <c r="AG829" i="11"/>
  <c r="AE829" i="11"/>
  <c r="AC829" i="11"/>
  <c r="J829" i="11"/>
  <c r="AJ828" i="11"/>
  <c r="AG828" i="11"/>
  <c r="AE828" i="11"/>
  <c r="AC828" i="11"/>
  <c r="J828" i="11"/>
  <c r="AJ827" i="11"/>
  <c r="AG827" i="11"/>
  <c r="AE827" i="11"/>
  <c r="AC827" i="11"/>
  <c r="J827" i="11"/>
  <c r="AJ826" i="11"/>
  <c r="AG826" i="11"/>
  <c r="AE826" i="11"/>
  <c r="AC826" i="11"/>
  <c r="J826" i="11"/>
  <c r="AJ825" i="11"/>
  <c r="AG825" i="11"/>
  <c r="AE825" i="11"/>
  <c r="AC825" i="11"/>
  <c r="J825" i="11"/>
  <c r="AJ824" i="11"/>
  <c r="AG824" i="11"/>
  <c r="AE824" i="11"/>
  <c r="AC824" i="11"/>
  <c r="J824" i="11"/>
  <c r="AJ823" i="11"/>
  <c r="AG823" i="11"/>
  <c r="AE823" i="11"/>
  <c r="AC823" i="11"/>
  <c r="J823" i="11"/>
  <c r="AJ822" i="11"/>
  <c r="AG822" i="11"/>
  <c r="AE822" i="11"/>
  <c r="AC822" i="11"/>
  <c r="J822" i="11"/>
  <c r="AJ821" i="11"/>
  <c r="AG821" i="11"/>
  <c r="AE821" i="11"/>
  <c r="AC821" i="11"/>
  <c r="AA821" i="11"/>
  <c r="J821" i="11"/>
  <c r="AJ820" i="11"/>
  <c r="AG820" i="11"/>
  <c r="AE820" i="11"/>
  <c r="AC820" i="11"/>
  <c r="AA820" i="11"/>
  <c r="J820" i="11"/>
  <c r="AJ819" i="11"/>
  <c r="AG819" i="11"/>
  <c r="AE819" i="11"/>
  <c r="AC819" i="11"/>
  <c r="AA819" i="11"/>
  <c r="J819" i="11"/>
  <c r="AJ818" i="11"/>
  <c r="AG818" i="11"/>
  <c r="AE818" i="11"/>
  <c r="AC818" i="11"/>
  <c r="AA818" i="11"/>
  <c r="J818" i="11"/>
  <c r="AJ817" i="11"/>
  <c r="AG817" i="11"/>
  <c r="AE817" i="11"/>
  <c r="AC817" i="11"/>
  <c r="AA817" i="11"/>
  <c r="J817" i="11"/>
  <c r="AJ816" i="11"/>
  <c r="AG816" i="11"/>
  <c r="AE816" i="11"/>
  <c r="AC816" i="11"/>
  <c r="AA816" i="11"/>
  <c r="J816" i="11"/>
  <c r="AJ815" i="11"/>
  <c r="AG815" i="11"/>
  <c r="AE815" i="11"/>
  <c r="AC815" i="11"/>
  <c r="AA815" i="11"/>
  <c r="J815" i="11"/>
  <c r="AJ814" i="11"/>
  <c r="AG814" i="11"/>
  <c r="AE814" i="11"/>
  <c r="AC814" i="11"/>
  <c r="AA814" i="11"/>
  <c r="J814" i="11"/>
  <c r="AJ813" i="11"/>
  <c r="AG813" i="11"/>
  <c r="AE813" i="11"/>
  <c r="AC813" i="11"/>
  <c r="AA813" i="11"/>
  <c r="J813" i="11"/>
  <c r="AJ812" i="11"/>
  <c r="AG812" i="11"/>
  <c r="AE812" i="11"/>
  <c r="AC812" i="11"/>
  <c r="AA812" i="11"/>
  <c r="J812" i="11"/>
  <c r="AJ811" i="11"/>
  <c r="AG811" i="11"/>
  <c r="AE811" i="11"/>
  <c r="AC811" i="11"/>
  <c r="AA811" i="11"/>
  <c r="J811" i="11"/>
  <c r="AJ810" i="11"/>
  <c r="AG810" i="11"/>
  <c r="AE810" i="11"/>
  <c r="AC810" i="11"/>
  <c r="AA810" i="11"/>
  <c r="J810" i="11"/>
  <c r="AJ809" i="11"/>
  <c r="AG809" i="11"/>
  <c r="AE809" i="11"/>
  <c r="AC809" i="11"/>
  <c r="AA809" i="11"/>
  <c r="J809" i="11"/>
  <c r="AJ808" i="11"/>
  <c r="AG808" i="11"/>
  <c r="AE808" i="11"/>
  <c r="AC808" i="11"/>
  <c r="AA808" i="11"/>
  <c r="J808" i="11"/>
  <c r="AJ807" i="11"/>
  <c r="AG807" i="11"/>
  <c r="AE807" i="11"/>
  <c r="AC807" i="11"/>
  <c r="AA807" i="11"/>
  <c r="J807" i="11"/>
  <c r="AJ806" i="11"/>
  <c r="AG806" i="11"/>
  <c r="AE806" i="11"/>
  <c r="AC806" i="11"/>
  <c r="AA806" i="11"/>
  <c r="J806" i="11"/>
  <c r="AJ805" i="11"/>
  <c r="AG805" i="11"/>
  <c r="AE805" i="11"/>
  <c r="AC805" i="11"/>
  <c r="AA805" i="11"/>
  <c r="J805" i="11"/>
  <c r="AJ804" i="11"/>
  <c r="AG804" i="11"/>
  <c r="AE804" i="11"/>
  <c r="AC804" i="11"/>
  <c r="AA804" i="11"/>
  <c r="J804" i="11"/>
  <c r="AJ803" i="11"/>
  <c r="AG803" i="11"/>
  <c r="AE803" i="11"/>
  <c r="AC803" i="11"/>
  <c r="AA803" i="11"/>
  <c r="J803" i="11"/>
  <c r="AJ802" i="11"/>
  <c r="AG802" i="11"/>
  <c r="AE802" i="11"/>
  <c r="AC802" i="11"/>
  <c r="AA802" i="11"/>
  <c r="J802" i="11"/>
  <c r="AJ801" i="11"/>
  <c r="AG801" i="11"/>
  <c r="AE801" i="11"/>
  <c r="AC801" i="11"/>
  <c r="AA801" i="11"/>
  <c r="J801" i="11"/>
  <c r="U799" i="11"/>
  <c r="U800" i="11"/>
  <c r="T799" i="11"/>
  <c r="T800" i="11"/>
  <c r="O799" i="11"/>
  <c r="O800" i="11"/>
  <c r="N800" i="11"/>
  <c r="M800" i="11"/>
  <c r="L800" i="11"/>
  <c r="V799" i="11"/>
  <c r="V800" i="11"/>
  <c r="S799" i="11"/>
  <c r="S800" i="11"/>
  <c r="R799" i="11"/>
  <c r="R800" i="11"/>
  <c r="M799" i="11"/>
  <c r="L799" i="11"/>
  <c r="AJ798" i="11"/>
  <c r="AG798" i="11"/>
  <c r="AE798" i="11"/>
  <c r="AC798" i="11"/>
  <c r="AA798" i="11"/>
  <c r="J798" i="11"/>
  <c r="AJ797" i="11"/>
  <c r="AG797" i="11"/>
  <c r="AE797" i="11"/>
  <c r="AC797" i="11"/>
  <c r="AA797" i="11"/>
  <c r="J797" i="11"/>
  <c r="AJ796" i="11"/>
  <c r="AG796" i="11"/>
  <c r="AE796" i="11"/>
  <c r="AC796" i="11"/>
  <c r="AA796" i="11"/>
  <c r="J796" i="11"/>
  <c r="AJ795" i="11"/>
  <c r="AG795" i="11"/>
  <c r="AE795" i="11"/>
  <c r="AC795" i="11"/>
  <c r="AA795" i="11"/>
  <c r="J795" i="11"/>
  <c r="AJ794" i="11"/>
  <c r="AG794" i="11"/>
  <c r="AE794" i="11"/>
  <c r="AC794" i="11"/>
  <c r="AA794" i="11"/>
  <c r="J794" i="11"/>
  <c r="AJ793" i="11"/>
  <c r="AG793" i="11"/>
  <c r="AE793" i="11"/>
  <c r="AC793" i="11"/>
  <c r="AA793" i="11"/>
  <c r="J793" i="11"/>
  <c r="AJ792" i="11"/>
  <c r="AG792" i="11"/>
  <c r="AE792" i="11"/>
  <c r="AC792" i="11"/>
  <c r="AA792" i="11"/>
  <c r="J792" i="11"/>
  <c r="AJ791" i="11"/>
  <c r="AG791" i="11"/>
  <c r="AE791" i="11"/>
  <c r="AC791" i="11"/>
  <c r="AA791" i="11"/>
  <c r="J791" i="11"/>
  <c r="AJ790" i="11"/>
  <c r="AG790" i="11"/>
  <c r="AE790" i="11"/>
  <c r="AC790" i="11"/>
  <c r="AA790" i="11"/>
  <c r="J790" i="11"/>
  <c r="AJ789" i="11"/>
  <c r="AG789" i="11"/>
  <c r="AE789" i="11"/>
  <c r="AC789" i="11"/>
  <c r="AA789" i="11"/>
  <c r="J789" i="11"/>
  <c r="AJ788" i="11"/>
  <c r="AG788" i="11"/>
  <c r="AE788" i="11"/>
  <c r="AC788" i="11"/>
  <c r="AA788" i="11"/>
  <c r="J788" i="11"/>
  <c r="AJ787" i="11"/>
  <c r="AG787" i="11"/>
  <c r="AE787" i="11"/>
  <c r="AC787" i="11"/>
  <c r="AA787" i="11"/>
  <c r="J787" i="11"/>
  <c r="AJ786" i="11"/>
  <c r="AG786" i="11"/>
  <c r="AE786" i="11"/>
  <c r="AC786" i="11"/>
  <c r="AA786" i="11"/>
  <c r="J786" i="11"/>
  <c r="AJ785" i="11"/>
  <c r="AG785" i="11"/>
  <c r="AE785" i="11"/>
  <c r="AC785" i="11"/>
  <c r="AA785" i="11"/>
  <c r="J785" i="11"/>
  <c r="AJ784" i="11"/>
  <c r="AG784" i="11"/>
  <c r="AE784" i="11"/>
  <c r="AC784" i="11"/>
  <c r="AA784" i="11"/>
  <c r="J784" i="11"/>
  <c r="AJ783" i="11"/>
  <c r="AG783" i="11"/>
  <c r="AE783" i="11"/>
  <c r="AC783" i="11"/>
  <c r="AA783" i="11"/>
  <c r="J783" i="11"/>
  <c r="AJ782" i="11"/>
  <c r="AG782" i="11"/>
  <c r="AE782" i="11"/>
  <c r="AC782" i="11"/>
  <c r="AA782" i="11"/>
  <c r="J782" i="11"/>
  <c r="AJ781" i="11"/>
  <c r="AG781" i="11"/>
  <c r="AE781" i="11"/>
  <c r="AC781" i="11"/>
  <c r="AA781" i="11"/>
  <c r="J781" i="11"/>
  <c r="AJ780" i="11"/>
  <c r="AG780" i="11"/>
  <c r="AE780" i="11"/>
  <c r="AC780" i="11"/>
  <c r="AA780" i="11"/>
  <c r="J780" i="11"/>
  <c r="AJ779" i="11"/>
  <c r="AG779" i="11"/>
  <c r="AE779" i="11"/>
  <c r="AC779" i="11"/>
  <c r="AA779" i="11"/>
  <c r="J779" i="11"/>
  <c r="AJ778" i="11"/>
  <c r="AG778" i="11"/>
  <c r="AE778" i="11"/>
  <c r="AC778" i="11"/>
  <c r="AA778" i="11"/>
  <c r="J778" i="11"/>
  <c r="AJ777" i="11"/>
  <c r="AG777" i="11"/>
  <c r="AE777" i="11"/>
  <c r="AC777" i="11"/>
  <c r="AA777" i="11"/>
  <c r="J777" i="11"/>
  <c r="AJ776" i="11"/>
  <c r="AG776" i="11"/>
  <c r="AE776" i="11"/>
  <c r="AC776" i="11"/>
  <c r="AA776" i="11"/>
  <c r="J776" i="11"/>
  <c r="AJ775" i="11"/>
  <c r="AG775" i="11"/>
  <c r="AE775" i="11"/>
  <c r="AC775" i="11"/>
  <c r="AA775" i="11"/>
  <c r="J775" i="11"/>
  <c r="AJ774" i="11"/>
  <c r="AG774" i="11"/>
  <c r="AE774" i="11"/>
  <c r="AC774" i="11"/>
  <c r="AA774" i="11"/>
  <c r="J774" i="11"/>
  <c r="AJ773" i="11"/>
  <c r="AG773" i="11"/>
  <c r="AE773" i="11"/>
  <c r="AC773" i="11"/>
  <c r="AA773" i="11"/>
  <c r="J773" i="11"/>
  <c r="AJ772" i="11"/>
  <c r="AG772" i="11"/>
  <c r="AE772" i="11"/>
  <c r="AC772" i="11"/>
  <c r="AA772" i="11"/>
  <c r="J772" i="11"/>
  <c r="AJ771" i="11"/>
  <c r="AG771" i="11"/>
  <c r="AE771" i="11"/>
  <c r="AC771" i="11"/>
  <c r="AA771" i="11"/>
  <c r="J771" i="11"/>
  <c r="AJ770" i="11"/>
  <c r="AG770" i="11"/>
  <c r="AE770" i="11"/>
  <c r="AC770" i="11"/>
  <c r="AA770" i="11"/>
  <c r="J770" i="11"/>
  <c r="AJ769" i="11"/>
  <c r="AG769" i="11"/>
  <c r="AE769" i="11"/>
  <c r="AC769" i="11"/>
  <c r="AA769" i="11"/>
  <c r="J769" i="11"/>
  <c r="AJ768" i="11"/>
  <c r="AG768" i="11"/>
  <c r="AE768" i="11"/>
  <c r="AC768" i="11"/>
  <c r="AA768" i="11"/>
  <c r="J768" i="11"/>
  <c r="U766" i="11"/>
  <c r="U767" i="11"/>
  <c r="T766" i="11"/>
  <c r="T767" i="11"/>
  <c r="O766" i="11"/>
  <c r="O767" i="11"/>
  <c r="N767" i="11"/>
  <c r="M767" i="11"/>
  <c r="L767" i="11"/>
  <c r="V766" i="11"/>
  <c r="V767" i="11"/>
  <c r="S766" i="11"/>
  <c r="S767" i="11"/>
  <c r="R766" i="11"/>
  <c r="R767" i="11"/>
  <c r="M766" i="11"/>
  <c r="L766" i="11"/>
  <c r="AJ765" i="11"/>
  <c r="AG765" i="11"/>
  <c r="AE765" i="11"/>
  <c r="AC765" i="11"/>
  <c r="AA765" i="11"/>
  <c r="J765" i="11"/>
  <c r="AJ764" i="11"/>
  <c r="AG764" i="11"/>
  <c r="AE764" i="11"/>
  <c r="AC764" i="11"/>
  <c r="AA764" i="11"/>
  <c r="J764" i="11"/>
  <c r="AJ763" i="11"/>
  <c r="AG763" i="11"/>
  <c r="AE763" i="11"/>
  <c r="AC763" i="11"/>
  <c r="AA763" i="11"/>
  <c r="J763" i="11"/>
  <c r="AJ762" i="11"/>
  <c r="AG762" i="11"/>
  <c r="AE762" i="11"/>
  <c r="AC762" i="11"/>
  <c r="AA762" i="11"/>
  <c r="J762" i="11"/>
  <c r="AJ761" i="11"/>
  <c r="AG761" i="11"/>
  <c r="AE761" i="11"/>
  <c r="AC761" i="11"/>
  <c r="AA761" i="11"/>
  <c r="J761" i="11"/>
  <c r="AJ760" i="11"/>
  <c r="AG760" i="11"/>
  <c r="AE760" i="11"/>
  <c r="AC760" i="11"/>
  <c r="AA760" i="11"/>
  <c r="J760" i="11"/>
  <c r="AJ759" i="11"/>
  <c r="AG759" i="11"/>
  <c r="AE759" i="11"/>
  <c r="AC759" i="11"/>
  <c r="AA759" i="11"/>
  <c r="J759" i="11"/>
  <c r="AJ758" i="11"/>
  <c r="AG758" i="11"/>
  <c r="AE758" i="11"/>
  <c r="AC758" i="11"/>
  <c r="AA758" i="11"/>
  <c r="J758" i="11"/>
  <c r="AJ757" i="11"/>
  <c r="AG757" i="11"/>
  <c r="AE757" i="11"/>
  <c r="AC757" i="11"/>
  <c r="AA757" i="11"/>
  <c r="J757" i="11"/>
  <c r="AJ756" i="11"/>
  <c r="AG756" i="11"/>
  <c r="AE756" i="11"/>
  <c r="AC756" i="11"/>
  <c r="AA756" i="11"/>
  <c r="J756" i="11"/>
  <c r="AJ755" i="11"/>
  <c r="AG755" i="11"/>
  <c r="AE755" i="11"/>
  <c r="AC755" i="11"/>
  <c r="AA755" i="11"/>
  <c r="J755" i="11"/>
  <c r="AJ754" i="11"/>
  <c r="AG754" i="11"/>
  <c r="AE754" i="11"/>
  <c r="AC754" i="11"/>
  <c r="AA754" i="11"/>
  <c r="J754" i="11"/>
  <c r="AJ753" i="11"/>
  <c r="AG753" i="11"/>
  <c r="AE753" i="11"/>
  <c r="AC753" i="11"/>
  <c r="AA753" i="11"/>
  <c r="J753" i="11"/>
  <c r="AJ752" i="11"/>
  <c r="AG752" i="11"/>
  <c r="AE752" i="11"/>
  <c r="AC752" i="11"/>
  <c r="AA752" i="11"/>
  <c r="J752" i="11"/>
  <c r="AJ751" i="11"/>
  <c r="AG751" i="11"/>
  <c r="AE751" i="11"/>
  <c r="AC751" i="11"/>
  <c r="AA751" i="11"/>
  <c r="J751" i="11"/>
  <c r="AJ750" i="11"/>
  <c r="AG750" i="11"/>
  <c r="AE750" i="11"/>
  <c r="AC750" i="11"/>
  <c r="AA750" i="11"/>
  <c r="J750" i="11"/>
  <c r="AJ749" i="11"/>
  <c r="AG749" i="11"/>
  <c r="AE749" i="11"/>
  <c r="AC749" i="11"/>
  <c r="AA749" i="11"/>
  <c r="J749" i="11"/>
  <c r="AJ748" i="11"/>
  <c r="AG748" i="11"/>
  <c r="AE748" i="11"/>
  <c r="AC748" i="11"/>
  <c r="AA748" i="11"/>
  <c r="J748" i="11"/>
  <c r="AJ747" i="11"/>
  <c r="AG747" i="11"/>
  <c r="AE747" i="11"/>
  <c r="AC747" i="11"/>
  <c r="AA747" i="11"/>
  <c r="J747" i="11"/>
  <c r="AJ746" i="11"/>
  <c r="AG746" i="11"/>
  <c r="AE746" i="11"/>
  <c r="AC746" i="11"/>
  <c r="AA746" i="11"/>
  <c r="J746" i="11"/>
  <c r="AJ745" i="11"/>
  <c r="AG745" i="11"/>
  <c r="AE745" i="11"/>
  <c r="AC745" i="11"/>
  <c r="AA745" i="11"/>
  <c r="J745" i="11"/>
  <c r="AJ744" i="11"/>
  <c r="AG744" i="11"/>
  <c r="AE744" i="11"/>
  <c r="AC744" i="11"/>
  <c r="AA744" i="11"/>
  <c r="J744" i="11"/>
  <c r="AJ743" i="11"/>
  <c r="AG743" i="11"/>
  <c r="AE743" i="11"/>
  <c r="AC743" i="11"/>
  <c r="AA743" i="11"/>
  <c r="J743" i="11"/>
  <c r="AJ742" i="11"/>
  <c r="AG742" i="11"/>
  <c r="AE742" i="11"/>
  <c r="AC742" i="11"/>
  <c r="AA742" i="11"/>
  <c r="J742" i="11"/>
  <c r="AJ741" i="11"/>
  <c r="AG741" i="11"/>
  <c r="AE741" i="11"/>
  <c r="AC741" i="11"/>
  <c r="AA741" i="11"/>
  <c r="J741" i="11"/>
  <c r="AJ740" i="11"/>
  <c r="AG740" i="11"/>
  <c r="AE740" i="11"/>
  <c r="AC740" i="11"/>
  <c r="AA740" i="11"/>
  <c r="J740" i="11"/>
  <c r="AJ739" i="11"/>
  <c r="AG739" i="11"/>
  <c r="AE739" i="11"/>
  <c r="AC739" i="11"/>
  <c r="AA739" i="11"/>
  <c r="J739" i="11"/>
  <c r="AJ738" i="11"/>
  <c r="AG738" i="11"/>
  <c r="AE738" i="11"/>
  <c r="AC738" i="11"/>
  <c r="AA738" i="11"/>
  <c r="J738" i="11"/>
  <c r="AJ737" i="11"/>
  <c r="AG737" i="11"/>
  <c r="AE737" i="11"/>
  <c r="AC737" i="11"/>
  <c r="AA737" i="11"/>
  <c r="J737" i="11"/>
  <c r="AJ736" i="11"/>
  <c r="AG736" i="11"/>
  <c r="AE736" i="11"/>
  <c r="AC736" i="11"/>
  <c r="AA736" i="11"/>
  <c r="J736" i="11"/>
  <c r="AJ735" i="11"/>
  <c r="AG735" i="11"/>
  <c r="AE735" i="11"/>
  <c r="AC735" i="11"/>
  <c r="AA735" i="11"/>
  <c r="J735" i="11"/>
  <c r="AJ734" i="11"/>
  <c r="AG734" i="11"/>
  <c r="AE734" i="11"/>
  <c r="AC734" i="11"/>
  <c r="AA734" i="11"/>
  <c r="J734" i="11"/>
  <c r="AJ733" i="11"/>
  <c r="AG733" i="11"/>
  <c r="AE733" i="11"/>
  <c r="AC733" i="11"/>
  <c r="AA733" i="11"/>
  <c r="J733" i="11"/>
  <c r="AJ732" i="11"/>
  <c r="AG732" i="11"/>
  <c r="AE732" i="11"/>
  <c r="AC732" i="11"/>
  <c r="AA732" i="11"/>
  <c r="J732" i="11"/>
  <c r="AJ731" i="11"/>
  <c r="AG731" i="11"/>
  <c r="AE731" i="11"/>
  <c r="AC731" i="11"/>
  <c r="AA731" i="11"/>
  <c r="J731" i="11"/>
  <c r="AJ730" i="11"/>
  <c r="AG730" i="11"/>
  <c r="AE730" i="11"/>
  <c r="AC730" i="11"/>
  <c r="AA730" i="11"/>
  <c r="J730" i="11"/>
  <c r="AJ729" i="11"/>
  <c r="AG729" i="11"/>
  <c r="AE729" i="11"/>
  <c r="AC729" i="11"/>
  <c r="AA729" i="11"/>
  <c r="J729" i="11"/>
  <c r="AJ728" i="11"/>
  <c r="AG728" i="11"/>
  <c r="AE728" i="11"/>
  <c r="AC728" i="11"/>
  <c r="AA728" i="11"/>
  <c r="J728" i="11"/>
  <c r="AJ727" i="11"/>
  <c r="AG727" i="11"/>
  <c r="AE727" i="11"/>
  <c r="AC727" i="11"/>
  <c r="AA727" i="11"/>
  <c r="J727" i="11"/>
  <c r="AJ726" i="11"/>
  <c r="AG726" i="11"/>
  <c r="AE726" i="11"/>
  <c r="AC726" i="11"/>
  <c r="AA726" i="11"/>
  <c r="J726" i="11"/>
  <c r="AJ725" i="11"/>
  <c r="AG725" i="11"/>
  <c r="AE725" i="11"/>
  <c r="AC725" i="11"/>
  <c r="AA725" i="11"/>
  <c r="J725" i="11"/>
  <c r="AJ724" i="11"/>
  <c r="AG724" i="11"/>
  <c r="AE724" i="11"/>
  <c r="AC724" i="11"/>
  <c r="AA724" i="11"/>
  <c r="J724" i="11"/>
  <c r="AJ723" i="11"/>
  <c r="AG723" i="11"/>
  <c r="AE723" i="11"/>
  <c r="AC723" i="11"/>
  <c r="AA723" i="11"/>
  <c r="J723" i="11"/>
  <c r="AJ722" i="11"/>
  <c r="AG722" i="11"/>
  <c r="AE722" i="11"/>
  <c r="AC722" i="11"/>
  <c r="AA722" i="11"/>
  <c r="J722" i="11"/>
  <c r="AJ721" i="11"/>
  <c r="AG721" i="11"/>
  <c r="AE721" i="11"/>
  <c r="AC721" i="11"/>
  <c r="AA721" i="11"/>
  <c r="J721" i="11"/>
  <c r="AJ720" i="11"/>
  <c r="AG720" i="11"/>
  <c r="AE720" i="11"/>
  <c r="AC720" i="11"/>
  <c r="AA720" i="11"/>
  <c r="J720" i="11"/>
  <c r="AJ719" i="11"/>
  <c r="AG719" i="11"/>
  <c r="AE719" i="11"/>
  <c r="AC719" i="11"/>
  <c r="AA719" i="11"/>
  <c r="J719" i="11"/>
  <c r="AJ718" i="11"/>
  <c r="AG718" i="11"/>
  <c r="AE718" i="11"/>
  <c r="AC718" i="11"/>
  <c r="AA718" i="11"/>
  <c r="J718" i="11"/>
  <c r="AJ717" i="11"/>
  <c r="AG717" i="11"/>
  <c r="AE717" i="11"/>
  <c r="AC717" i="11"/>
  <c r="AA717" i="11"/>
  <c r="J717" i="11"/>
  <c r="AJ716" i="11"/>
  <c r="AG716" i="11"/>
  <c r="AE716" i="11"/>
  <c r="AC716" i="11"/>
  <c r="AA716" i="11"/>
  <c r="J716" i="11"/>
  <c r="AJ715" i="11"/>
  <c r="AG715" i="11"/>
  <c r="AE715" i="11"/>
  <c r="AC715" i="11"/>
  <c r="AA715" i="11"/>
  <c r="J715" i="11"/>
  <c r="AJ714" i="11"/>
  <c r="AG714" i="11"/>
  <c r="AE714" i="11"/>
  <c r="AC714" i="11"/>
  <c r="AA714" i="11"/>
  <c r="J714" i="11"/>
  <c r="AJ713" i="11"/>
  <c r="AG713" i="11"/>
  <c r="AE713" i="11"/>
  <c r="AC713" i="11"/>
  <c r="AA713" i="11"/>
  <c r="J713" i="11"/>
  <c r="AJ712" i="11"/>
  <c r="AG712" i="11"/>
  <c r="AE712" i="11"/>
  <c r="AC712" i="11"/>
  <c r="AA712" i="11"/>
  <c r="J712" i="11"/>
  <c r="AJ711" i="11"/>
  <c r="AG711" i="11"/>
  <c r="AE711" i="11"/>
  <c r="AC711" i="11"/>
  <c r="J711" i="11"/>
  <c r="AJ710" i="11"/>
  <c r="AG710" i="11"/>
  <c r="AE710" i="11"/>
  <c r="AC710" i="11"/>
  <c r="AA710" i="11"/>
  <c r="J710" i="11"/>
  <c r="AJ709" i="11"/>
  <c r="AG709" i="11"/>
  <c r="AE709" i="11"/>
  <c r="AC709" i="11"/>
  <c r="AA709" i="11"/>
  <c r="J709" i="11"/>
  <c r="AJ708" i="11"/>
  <c r="AG708" i="11"/>
  <c r="AE708" i="11"/>
  <c r="AC708" i="11"/>
  <c r="AA708" i="11"/>
  <c r="J708" i="11"/>
  <c r="AJ707" i="11"/>
  <c r="AG707" i="11"/>
  <c r="AE707" i="11"/>
  <c r="AC707" i="11"/>
  <c r="AA707" i="11"/>
  <c r="J707" i="11"/>
  <c r="AJ706" i="11"/>
  <c r="AG706" i="11"/>
  <c r="AE706" i="11"/>
  <c r="AC706" i="11"/>
  <c r="AA706" i="11"/>
  <c r="J706" i="11"/>
  <c r="AJ705" i="11"/>
  <c r="AG705" i="11"/>
  <c r="AE705" i="11"/>
  <c r="AC705" i="11"/>
  <c r="AA705" i="11"/>
  <c r="J705" i="11"/>
  <c r="AJ704" i="11"/>
  <c r="AG704" i="11"/>
  <c r="AE704" i="11"/>
  <c r="AC704" i="11"/>
  <c r="AA704" i="11"/>
  <c r="J704" i="11"/>
  <c r="AJ703" i="11"/>
  <c r="AG703" i="11"/>
  <c r="AE703" i="11"/>
  <c r="AC703" i="11"/>
  <c r="AA703" i="11"/>
  <c r="J703" i="11"/>
  <c r="AJ702" i="11"/>
  <c r="AG702" i="11"/>
  <c r="AE702" i="11"/>
  <c r="AC702" i="11"/>
  <c r="AA702" i="11"/>
  <c r="J702" i="11"/>
  <c r="AJ701" i="11"/>
  <c r="AG701" i="11"/>
  <c r="AE701" i="11"/>
  <c r="AC701" i="11"/>
  <c r="AA701" i="11"/>
  <c r="J701" i="11"/>
  <c r="AJ700" i="11"/>
  <c r="AG700" i="11"/>
  <c r="AE700" i="11"/>
  <c r="AC700" i="11"/>
  <c r="AA700" i="11"/>
  <c r="J700" i="11"/>
  <c r="AJ699" i="11"/>
  <c r="AG699" i="11"/>
  <c r="AE699" i="11"/>
  <c r="AC699" i="11"/>
  <c r="AA699" i="11"/>
  <c r="J699" i="11"/>
  <c r="AJ698" i="11"/>
  <c r="AG698" i="11"/>
  <c r="AE698" i="11"/>
  <c r="AC698" i="11"/>
  <c r="AA698" i="11"/>
  <c r="J698" i="11"/>
  <c r="AJ697" i="11"/>
  <c r="AG697" i="11"/>
  <c r="AE697" i="11"/>
  <c r="AC697" i="11"/>
  <c r="AA697" i="11"/>
  <c r="J697" i="11"/>
  <c r="AJ696" i="11"/>
  <c r="AG696" i="11"/>
  <c r="AE696" i="11"/>
  <c r="AC696" i="11"/>
  <c r="AA696" i="11"/>
  <c r="J696" i="11"/>
  <c r="AJ695" i="11"/>
  <c r="AG695" i="11"/>
  <c r="AE695" i="11"/>
  <c r="AC695" i="11"/>
  <c r="AA695" i="11"/>
  <c r="J695" i="11"/>
  <c r="AJ694" i="11"/>
  <c r="AG694" i="11"/>
  <c r="AE694" i="11"/>
  <c r="AC694" i="11"/>
  <c r="AA694" i="11"/>
  <c r="J694" i="11"/>
  <c r="AJ693" i="11"/>
  <c r="AG693" i="11"/>
  <c r="AE693" i="11"/>
  <c r="AC693" i="11"/>
  <c r="AA693" i="11"/>
  <c r="J693" i="11"/>
  <c r="AJ692" i="11"/>
  <c r="AG692" i="11"/>
  <c r="AE692" i="11"/>
  <c r="AC692" i="11"/>
  <c r="AA692" i="11"/>
  <c r="J692" i="11"/>
  <c r="AJ691" i="11"/>
  <c r="AG691" i="11"/>
  <c r="AE691" i="11"/>
  <c r="AC691" i="11"/>
  <c r="AA691" i="11"/>
  <c r="J691" i="11"/>
  <c r="AJ690" i="11"/>
  <c r="AG690" i="11"/>
  <c r="AE690" i="11"/>
  <c r="AC690" i="11"/>
  <c r="AA690" i="11"/>
  <c r="J690" i="11"/>
  <c r="AJ689" i="11"/>
  <c r="AG689" i="11"/>
  <c r="AE689" i="11"/>
  <c r="AC689" i="11"/>
  <c r="AA689" i="11"/>
  <c r="J689" i="11"/>
  <c r="AJ688" i="11"/>
  <c r="AG688" i="11"/>
  <c r="AE688" i="11"/>
  <c r="AC688" i="11"/>
  <c r="AA688" i="11"/>
  <c r="J688" i="11"/>
  <c r="AJ687" i="11"/>
  <c r="AG687" i="11"/>
  <c r="AE687" i="11"/>
  <c r="AC687" i="11"/>
  <c r="AA687" i="11"/>
  <c r="J687" i="11"/>
  <c r="AJ686" i="11"/>
  <c r="AG686" i="11"/>
  <c r="AE686" i="11"/>
  <c r="AC686" i="11"/>
  <c r="AA686" i="11"/>
  <c r="J686" i="11"/>
  <c r="AJ685" i="11"/>
  <c r="AG685" i="11"/>
  <c r="AE685" i="11"/>
  <c r="AC685" i="11"/>
  <c r="AA685" i="11"/>
  <c r="J685" i="11"/>
  <c r="AJ684" i="11"/>
  <c r="AG684" i="11"/>
  <c r="AE684" i="11"/>
  <c r="AC684" i="11"/>
  <c r="AA684" i="11"/>
  <c r="J684" i="11"/>
  <c r="AJ683" i="11"/>
  <c r="AG683" i="11"/>
  <c r="AE683" i="11"/>
  <c r="AC683" i="11"/>
  <c r="AA683" i="11"/>
  <c r="J683" i="11"/>
  <c r="AJ682" i="11"/>
  <c r="AG682" i="11"/>
  <c r="AE682" i="11"/>
  <c r="AC682" i="11"/>
  <c r="AA682" i="11"/>
  <c r="J682" i="11"/>
  <c r="AJ681" i="11"/>
  <c r="AG681" i="11"/>
  <c r="AE681" i="11"/>
  <c r="AC681" i="11"/>
  <c r="AA681" i="11"/>
  <c r="J681" i="11"/>
  <c r="AJ680" i="11"/>
  <c r="AG680" i="11"/>
  <c r="AE680" i="11"/>
  <c r="AC680" i="11"/>
  <c r="AA680" i="11"/>
  <c r="J680" i="11"/>
  <c r="AJ679" i="11"/>
  <c r="AG679" i="11"/>
  <c r="AE679" i="11"/>
  <c r="AC679" i="11"/>
  <c r="AA679" i="11"/>
  <c r="J679" i="11"/>
  <c r="AJ678" i="11"/>
  <c r="AG678" i="11"/>
  <c r="AE678" i="11"/>
  <c r="AC678" i="11"/>
  <c r="AA678" i="11"/>
  <c r="J678" i="11"/>
  <c r="AJ677" i="11"/>
  <c r="AG677" i="11"/>
  <c r="AE677" i="11"/>
  <c r="AC677" i="11"/>
  <c r="AA677" i="11"/>
  <c r="J677" i="11"/>
  <c r="AJ676" i="11"/>
  <c r="AG676" i="11"/>
  <c r="AE676" i="11"/>
  <c r="AC676" i="11"/>
  <c r="AA676" i="11"/>
  <c r="J676" i="11"/>
  <c r="AJ675" i="11"/>
  <c r="AG675" i="11"/>
  <c r="AE675" i="11"/>
  <c r="AC675" i="11"/>
  <c r="AA675" i="11"/>
  <c r="J675" i="11"/>
  <c r="AJ674" i="11"/>
  <c r="AG674" i="11"/>
  <c r="AE674" i="11"/>
  <c r="AC674" i="11"/>
  <c r="AA674" i="11"/>
  <c r="J674" i="11"/>
  <c r="AJ673" i="11"/>
  <c r="AG673" i="11"/>
  <c r="AE673" i="11"/>
  <c r="AC673" i="11"/>
  <c r="AA673" i="11"/>
  <c r="J673" i="11"/>
  <c r="AJ672" i="11"/>
  <c r="AG672" i="11"/>
  <c r="AE672" i="11"/>
  <c r="AC672" i="11"/>
  <c r="AA672" i="11"/>
  <c r="J672" i="11"/>
  <c r="AJ671" i="11"/>
  <c r="AG671" i="11"/>
  <c r="AE671" i="11"/>
  <c r="AC671" i="11"/>
  <c r="AA671" i="11"/>
  <c r="J671" i="11"/>
  <c r="AJ670" i="11"/>
  <c r="AG670" i="11"/>
  <c r="AE670" i="11"/>
  <c r="AC670" i="11"/>
  <c r="AA670" i="11"/>
  <c r="J670" i="11"/>
  <c r="AJ669" i="11"/>
  <c r="AG669" i="11"/>
  <c r="AE669" i="11"/>
  <c r="AC669" i="11"/>
  <c r="AA669" i="11"/>
  <c r="J669" i="11"/>
  <c r="AJ668" i="11"/>
  <c r="AG668" i="11"/>
  <c r="AE668" i="11"/>
  <c r="AC668" i="11"/>
  <c r="AA668" i="11"/>
  <c r="J668" i="11"/>
  <c r="AJ667" i="11"/>
  <c r="AG667" i="11"/>
  <c r="AE667" i="11"/>
  <c r="AC667" i="11"/>
  <c r="AA667" i="11"/>
  <c r="J667" i="11"/>
  <c r="AJ666" i="11"/>
  <c r="AG666" i="11"/>
  <c r="AE666" i="11"/>
  <c r="AC666" i="11"/>
  <c r="AA666" i="11"/>
  <c r="J666" i="11"/>
  <c r="AJ665" i="11"/>
  <c r="AG665" i="11"/>
  <c r="AE665" i="11"/>
  <c r="AC665" i="11"/>
  <c r="AA665" i="11"/>
  <c r="J665" i="11"/>
  <c r="AJ664" i="11"/>
  <c r="AG664" i="11"/>
  <c r="AE664" i="11"/>
  <c r="AC664" i="11"/>
  <c r="AA664" i="11"/>
  <c r="J664" i="11"/>
  <c r="AJ663" i="11"/>
  <c r="AG663" i="11"/>
  <c r="AE663" i="11"/>
  <c r="AC663" i="11"/>
  <c r="AA663" i="11"/>
  <c r="J663" i="11"/>
  <c r="AJ662" i="11"/>
  <c r="AG662" i="11"/>
  <c r="AE662" i="11"/>
  <c r="AC662" i="11"/>
  <c r="AA662" i="11"/>
  <c r="J662" i="11"/>
  <c r="AJ661" i="11"/>
  <c r="AG661" i="11"/>
  <c r="AE661" i="11"/>
  <c r="AC661" i="11"/>
  <c r="AA661" i="11"/>
  <c r="J661" i="11"/>
  <c r="AJ660" i="11"/>
  <c r="AG660" i="11"/>
  <c r="AE660" i="11"/>
  <c r="AC660" i="11"/>
  <c r="AA660" i="11"/>
  <c r="J660" i="11"/>
  <c r="AJ659" i="11"/>
  <c r="AG659" i="11"/>
  <c r="AE659" i="11"/>
  <c r="AC659" i="11"/>
  <c r="AA659" i="11"/>
  <c r="J659" i="11"/>
  <c r="AJ658" i="11"/>
  <c r="AG658" i="11"/>
  <c r="AE658" i="11"/>
  <c r="AC658" i="11"/>
  <c r="AA658" i="11"/>
  <c r="J658" i="11"/>
  <c r="AJ657" i="11"/>
  <c r="AG657" i="11"/>
  <c r="AE657" i="11"/>
  <c r="AC657" i="11"/>
  <c r="AA657" i="11"/>
  <c r="J657" i="11"/>
  <c r="AJ656" i="11"/>
  <c r="AG656" i="11"/>
  <c r="AE656" i="11"/>
  <c r="AC656" i="11"/>
  <c r="AA656" i="11"/>
  <c r="J656" i="11"/>
  <c r="AJ655" i="11"/>
  <c r="AG655" i="11"/>
  <c r="AE655" i="11"/>
  <c r="AC655" i="11"/>
  <c r="AA655" i="11"/>
  <c r="J655" i="11"/>
  <c r="AJ654" i="11"/>
  <c r="AG654" i="11"/>
  <c r="AE654" i="11"/>
  <c r="AC654" i="11"/>
  <c r="AA654" i="11"/>
  <c r="J654" i="11"/>
  <c r="AJ653" i="11"/>
  <c r="AG653" i="11"/>
  <c r="AE653" i="11"/>
  <c r="AC653" i="11"/>
  <c r="AA653" i="11"/>
  <c r="J653" i="11"/>
  <c r="AJ652" i="11"/>
  <c r="AG652" i="11"/>
  <c r="AE652" i="11"/>
  <c r="AC652" i="11"/>
  <c r="AA652" i="11"/>
  <c r="J652" i="11"/>
  <c r="AJ651" i="11"/>
  <c r="AG651" i="11"/>
  <c r="AE651" i="11"/>
  <c r="AC651" i="11"/>
  <c r="AA651" i="11"/>
  <c r="J651" i="11"/>
  <c r="AJ650" i="11"/>
  <c r="AG650" i="11"/>
  <c r="AE650" i="11"/>
  <c r="AC650" i="11"/>
  <c r="AA650" i="11"/>
  <c r="J650" i="11"/>
  <c r="AJ649" i="11"/>
  <c r="AG649" i="11"/>
  <c r="AE649" i="11"/>
  <c r="AC649" i="11"/>
  <c r="AA649" i="11"/>
  <c r="J649" i="11"/>
  <c r="AJ648" i="11"/>
  <c r="AG648" i="11"/>
  <c r="AE648" i="11"/>
  <c r="AC648" i="11"/>
  <c r="J648" i="11"/>
  <c r="AJ647" i="11"/>
  <c r="AG647" i="11"/>
  <c r="AE647" i="11"/>
  <c r="AC647" i="11"/>
  <c r="AA647" i="11"/>
  <c r="J647" i="11"/>
  <c r="AJ646" i="11"/>
  <c r="AG646" i="11"/>
  <c r="AE646" i="11"/>
  <c r="AC646" i="11"/>
  <c r="AA646" i="11"/>
  <c r="J646" i="11"/>
  <c r="AJ645" i="11"/>
  <c r="AG645" i="11"/>
  <c r="AE645" i="11"/>
  <c r="AC645" i="11"/>
  <c r="AA645" i="11"/>
  <c r="J645" i="11"/>
  <c r="AJ644" i="11"/>
  <c r="AG644" i="11"/>
  <c r="AE644" i="11"/>
  <c r="AC644" i="11"/>
  <c r="AA644" i="11"/>
  <c r="J644" i="11"/>
  <c r="AJ643" i="11"/>
  <c r="AG643" i="11"/>
  <c r="AE643" i="11"/>
  <c r="AC643" i="11"/>
  <c r="AA643" i="11"/>
  <c r="J643" i="11"/>
  <c r="AJ642" i="11"/>
  <c r="AG642" i="11"/>
  <c r="AE642" i="11"/>
  <c r="AC642" i="11"/>
  <c r="AA642" i="11"/>
  <c r="J642" i="11"/>
  <c r="AJ641" i="11"/>
  <c r="AG641" i="11"/>
  <c r="AE641" i="11"/>
  <c r="AC641" i="11"/>
  <c r="AA641" i="11"/>
  <c r="J641" i="11"/>
  <c r="AJ640" i="11"/>
  <c r="AG640" i="11"/>
  <c r="AE640" i="11"/>
  <c r="AC640" i="11"/>
  <c r="AA640" i="11"/>
  <c r="J640" i="11"/>
  <c r="AJ639" i="11"/>
  <c r="AG639" i="11"/>
  <c r="AE639" i="11"/>
  <c r="AC639" i="11"/>
  <c r="AA639" i="11"/>
  <c r="J639" i="11"/>
  <c r="AJ638" i="11"/>
  <c r="AG638" i="11"/>
  <c r="AE638" i="11"/>
  <c r="AC638" i="11"/>
  <c r="AA638" i="11"/>
  <c r="J638" i="11"/>
  <c r="AJ637" i="11"/>
  <c r="AG637" i="11"/>
  <c r="AE637" i="11"/>
  <c r="AC637" i="11"/>
  <c r="AA637" i="11"/>
  <c r="J637" i="11"/>
  <c r="AJ636" i="11"/>
  <c r="AG636" i="11"/>
  <c r="AE636" i="11"/>
  <c r="AC636" i="11"/>
  <c r="AA636" i="11"/>
  <c r="J636" i="11"/>
  <c r="AJ635" i="11"/>
  <c r="AG635" i="11"/>
  <c r="AE635" i="11"/>
  <c r="AC635" i="11"/>
  <c r="AA635" i="11"/>
  <c r="J635" i="11"/>
  <c r="AJ634" i="11"/>
  <c r="AG634" i="11"/>
  <c r="AE634" i="11"/>
  <c r="AC634" i="11"/>
  <c r="AA634" i="11"/>
  <c r="J634" i="11"/>
  <c r="AJ633" i="11"/>
  <c r="AG633" i="11"/>
  <c r="AE633" i="11"/>
  <c r="AC633" i="11"/>
  <c r="AA633" i="11"/>
  <c r="J633" i="11"/>
  <c r="AJ632" i="11"/>
  <c r="AG632" i="11"/>
  <c r="AE632" i="11"/>
  <c r="AC632" i="11"/>
  <c r="AA632" i="11"/>
  <c r="J632" i="11"/>
  <c r="AJ631" i="11"/>
  <c r="AG631" i="11"/>
  <c r="AE631" i="11"/>
  <c r="AC631" i="11"/>
  <c r="AA631" i="11"/>
  <c r="J631" i="11"/>
  <c r="U629" i="11"/>
  <c r="U630" i="11"/>
  <c r="T629" i="11"/>
  <c r="T630" i="11"/>
  <c r="N630" i="11"/>
  <c r="M630" i="11"/>
  <c r="L630" i="11"/>
  <c r="J630" i="11"/>
  <c r="V629" i="11"/>
  <c r="V630" i="11"/>
  <c r="S629" i="11"/>
  <c r="S630" i="11"/>
  <c r="R629" i="11"/>
  <c r="R630" i="11"/>
  <c r="O629" i="11"/>
  <c r="O630" i="11"/>
  <c r="M629" i="11"/>
  <c r="L629" i="11"/>
  <c r="AJ628" i="11"/>
  <c r="AG628" i="11"/>
  <c r="AE628" i="11"/>
  <c r="AC628" i="11"/>
  <c r="AA628" i="11"/>
  <c r="J628" i="11"/>
  <c r="AJ627" i="11"/>
  <c r="AG627" i="11"/>
  <c r="AE627" i="11"/>
  <c r="AC627" i="11"/>
  <c r="AA627" i="11"/>
  <c r="J627" i="11"/>
  <c r="AJ626" i="11"/>
  <c r="AG626" i="11"/>
  <c r="AE626" i="11"/>
  <c r="AC626" i="11"/>
  <c r="AA626" i="11"/>
  <c r="J626" i="11"/>
  <c r="AJ625" i="11"/>
  <c r="AG625" i="11"/>
  <c r="AE625" i="11"/>
  <c r="AC625" i="11"/>
  <c r="AA625" i="11"/>
  <c r="J625" i="11"/>
  <c r="AJ624" i="11"/>
  <c r="AG624" i="11"/>
  <c r="AE624" i="11"/>
  <c r="AC624" i="11"/>
  <c r="AA624" i="11"/>
  <c r="J624" i="11"/>
  <c r="AJ623" i="11"/>
  <c r="AG623" i="11"/>
  <c r="AE623" i="11"/>
  <c r="AC623" i="11"/>
  <c r="AA623" i="11"/>
  <c r="J623" i="11"/>
  <c r="AJ622" i="11"/>
  <c r="AG622" i="11"/>
  <c r="AE622" i="11"/>
  <c r="AC622" i="11"/>
  <c r="AA622" i="11"/>
  <c r="J622" i="11"/>
  <c r="AJ621" i="11"/>
  <c r="AG621" i="11"/>
  <c r="AE621" i="11"/>
  <c r="AC621" i="11"/>
  <c r="AA621" i="11"/>
  <c r="J621" i="11"/>
  <c r="AJ620" i="11"/>
  <c r="AG620" i="11"/>
  <c r="AE620" i="11"/>
  <c r="AC620" i="11"/>
  <c r="AA620" i="11"/>
  <c r="J620" i="11"/>
  <c r="AJ619" i="11"/>
  <c r="AG619" i="11"/>
  <c r="AE619" i="11"/>
  <c r="AC619" i="11"/>
  <c r="AA619" i="11"/>
  <c r="J619" i="11"/>
  <c r="AJ618" i="11"/>
  <c r="AG618" i="11"/>
  <c r="AE618" i="11"/>
  <c r="AC618" i="11"/>
  <c r="AA618" i="11"/>
  <c r="J618" i="11"/>
  <c r="AJ617" i="11"/>
  <c r="AG617" i="11"/>
  <c r="AE617" i="11"/>
  <c r="AC617" i="11"/>
  <c r="AA617" i="11"/>
  <c r="J617" i="11"/>
  <c r="AJ616" i="11"/>
  <c r="AG616" i="11"/>
  <c r="AE616" i="11"/>
  <c r="AC616" i="11"/>
  <c r="AA616" i="11"/>
  <c r="J616" i="11"/>
  <c r="AJ615" i="11"/>
  <c r="AG615" i="11"/>
  <c r="AE615" i="11"/>
  <c r="AC615" i="11"/>
  <c r="AA615" i="11"/>
  <c r="J615" i="11"/>
  <c r="AJ614" i="11"/>
  <c r="AG614" i="11"/>
  <c r="AE614" i="11"/>
  <c r="AC614" i="11"/>
  <c r="AA614" i="11"/>
  <c r="J614" i="11"/>
  <c r="AJ613" i="11"/>
  <c r="AG613" i="11"/>
  <c r="AE613" i="11"/>
  <c r="AC613" i="11"/>
  <c r="AA613" i="11"/>
  <c r="J613" i="11"/>
  <c r="AJ612" i="11"/>
  <c r="AG612" i="11"/>
  <c r="AE612" i="11"/>
  <c r="AC612" i="11"/>
  <c r="AA612" i="11"/>
  <c r="J612" i="11"/>
  <c r="AJ611" i="11"/>
  <c r="AG611" i="11"/>
  <c r="AE611" i="11"/>
  <c r="AC611" i="11"/>
  <c r="AA611" i="11"/>
  <c r="J611" i="11"/>
  <c r="AJ610" i="11"/>
  <c r="AG610" i="11"/>
  <c r="AE610" i="11"/>
  <c r="AC610" i="11"/>
  <c r="AA610" i="11"/>
  <c r="J610" i="11"/>
  <c r="AJ609" i="11"/>
  <c r="AG609" i="11"/>
  <c r="AE609" i="11"/>
  <c r="AC609" i="11"/>
  <c r="AA609" i="11"/>
  <c r="J609" i="11"/>
  <c r="AJ608" i="11"/>
  <c r="AG608" i="11"/>
  <c r="AE608" i="11"/>
  <c r="AC608" i="11"/>
  <c r="AA608" i="11"/>
  <c r="J608" i="11"/>
  <c r="AJ607" i="11"/>
  <c r="AG607" i="11"/>
  <c r="AE607" i="11"/>
  <c r="AC607" i="11"/>
  <c r="AA607" i="11"/>
  <c r="J607" i="11"/>
  <c r="AJ606" i="11"/>
  <c r="AG606" i="11"/>
  <c r="AE606" i="11"/>
  <c r="AC606" i="11"/>
  <c r="AA606" i="11"/>
  <c r="J606" i="11"/>
  <c r="AJ605" i="11"/>
  <c r="AG605" i="11"/>
  <c r="AE605" i="11"/>
  <c r="AC605" i="11"/>
  <c r="AA605" i="11"/>
  <c r="J605" i="11"/>
  <c r="AJ604" i="11"/>
  <c r="AG604" i="11"/>
  <c r="AE604" i="11"/>
  <c r="AC604" i="11"/>
  <c r="AA604" i="11"/>
  <c r="J604" i="11"/>
  <c r="AJ603" i="11"/>
  <c r="AG603" i="11"/>
  <c r="AE603" i="11"/>
  <c r="AC603" i="11"/>
  <c r="AA603" i="11"/>
  <c r="J603" i="11"/>
  <c r="AJ602" i="11"/>
  <c r="AG602" i="11"/>
  <c r="AE602" i="11"/>
  <c r="AC602" i="11"/>
  <c r="AA602" i="11"/>
  <c r="J602" i="11"/>
  <c r="AJ601" i="11"/>
  <c r="AG601" i="11"/>
  <c r="AE601" i="11"/>
  <c r="AC601" i="11"/>
  <c r="AA601" i="11"/>
  <c r="J601" i="11"/>
  <c r="AJ600" i="11"/>
  <c r="AG600" i="11"/>
  <c r="AE600" i="11"/>
  <c r="AC600" i="11"/>
  <c r="AA600" i="11"/>
  <c r="J600" i="11"/>
  <c r="AJ599" i="11"/>
  <c r="AG599" i="11"/>
  <c r="AE599" i="11"/>
  <c r="AC599" i="11"/>
  <c r="AA599" i="11"/>
  <c r="J599" i="11"/>
  <c r="AJ598" i="11"/>
  <c r="AG598" i="11"/>
  <c r="AE598" i="11"/>
  <c r="AC598" i="11"/>
  <c r="AA598" i="11"/>
  <c r="J598" i="11"/>
  <c r="AJ597" i="11"/>
  <c r="AG597" i="11"/>
  <c r="AE597" i="11"/>
  <c r="AC597" i="11"/>
  <c r="AA597" i="11"/>
  <c r="J597" i="11"/>
  <c r="AJ596" i="11"/>
  <c r="AG596" i="11"/>
  <c r="AE596" i="11"/>
  <c r="AC596" i="11"/>
  <c r="AA596" i="11"/>
  <c r="J596" i="11"/>
  <c r="AJ595" i="11"/>
  <c r="AG595" i="11"/>
  <c r="AE595" i="11"/>
  <c r="AC595" i="11"/>
  <c r="AA595" i="11"/>
  <c r="J595" i="11"/>
  <c r="AJ594" i="11"/>
  <c r="AG594" i="11"/>
  <c r="AE594" i="11"/>
  <c r="AC594" i="11"/>
  <c r="AA594" i="11"/>
  <c r="J594" i="11"/>
  <c r="AJ593" i="11"/>
  <c r="AG593" i="11"/>
  <c r="AE593" i="11"/>
  <c r="AC593" i="11"/>
  <c r="AA593" i="11"/>
  <c r="J593" i="11"/>
  <c r="AJ592" i="11"/>
  <c r="AG592" i="11"/>
  <c r="AE592" i="11"/>
  <c r="AC592" i="11"/>
  <c r="AA592" i="11"/>
  <c r="J592" i="11"/>
  <c r="AJ591" i="11"/>
  <c r="AG591" i="11"/>
  <c r="AE591" i="11"/>
  <c r="AC591" i="11"/>
  <c r="AA591" i="11"/>
  <c r="J591" i="11"/>
  <c r="AJ590" i="11"/>
  <c r="AG590" i="11"/>
  <c r="AE590" i="11"/>
  <c r="AC590" i="11"/>
  <c r="AA590" i="11"/>
  <c r="J590" i="11"/>
  <c r="AJ589" i="11"/>
  <c r="AG589" i="11"/>
  <c r="AE589" i="11"/>
  <c r="AC589" i="11"/>
  <c r="AA589" i="11"/>
  <c r="J589" i="11"/>
  <c r="AJ588" i="11"/>
  <c r="AG588" i="11"/>
  <c r="AE588" i="11"/>
  <c r="AC588" i="11"/>
  <c r="J588" i="11"/>
  <c r="AJ587" i="11"/>
  <c r="AG587" i="11"/>
  <c r="AE587" i="11"/>
  <c r="AC587" i="11"/>
  <c r="J587" i="11"/>
  <c r="AJ586" i="11"/>
  <c r="AG586" i="11"/>
  <c r="AE586" i="11"/>
  <c r="AC586" i="11"/>
  <c r="AA586" i="11"/>
  <c r="J586" i="11"/>
  <c r="AJ585" i="11"/>
  <c r="AG585" i="11"/>
  <c r="AE585" i="11"/>
  <c r="AC585" i="11"/>
  <c r="AA585" i="11"/>
  <c r="J585" i="11"/>
  <c r="AJ584" i="11"/>
  <c r="AG584" i="11"/>
  <c r="AE584" i="11"/>
  <c r="AC584" i="11"/>
  <c r="AA584" i="11"/>
  <c r="J584" i="11"/>
  <c r="AJ583" i="11"/>
  <c r="AG583" i="11"/>
  <c r="AE583" i="11"/>
  <c r="AC583" i="11"/>
  <c r="AA583" i="11"/>
  <c r="J583" i="11"/>
  <c r="AJ582" i="11"/>
  <c r="AG582" i="11"/>
  <c r="AE582" i="11"/>
  <c r="AC582" i="11"/>
  <c r="AA582" i="11"/>
  <c r="J582" i="11"/>
  <c r="AJ581" i="11"/>
  <c r="AG581" i="11"/>
  <c r="AE581" i="11"/>
  <c r="AC581" i="11"/>
  <c r="AA581" i="11"/>
  <c r="J581" i="11"/>
  <c r="AJ580" i="11"/>
  <c r="AG580" i="11"/>
  <c r="AE580" i="11"/>
  <c r="AC580" i="11"/>
  <c r="AA580" i="11"/>
  <c r="J580" i="11"/>
  <c r="AJ579" i="11"/>
  <c r="AG579" i="11"/>
  <c r="AE579" i="11"/>
  <c r="AC579" i="11"/>
  <c r="AA579" i="11"/>
  <c r="J579" i="11"/>
  <c r="AJ578" i="11"/>
  <c r="AG578" i="11"/>
  <c r="AE578" i="11"/>
  <c r="AC578" i="11"/>
  <c r="AA578" i="11"/>
  <c r="J578" i="11"/>
  <c r="AJ577" i="11"/>
  <c r="AG577" i="11"/>
  <c r="AE577" i="11"/>
  <c r="AC577" i="11"/>
  <c r="AA577" i="11"/>
  <c r="J577" i="11"/>
  <c r="AJ576" i="11"/>
  <c r="AG576" i="11"/>
  <c r="AE576" i="11"/>
  <c r="AC576" i="11"/>
  <c r="AA576" i="11"/>
  <c r="J576" i="11"/>
  <c r="AJ575" i="11"/>
  <c r="AG575" i="11"/>
  <c r="AE575" i="11"/>
  <c r="AC575" i="11"/>
  <c r="AA575" i="11"/>
  <c r="J575" i="11"/>
  <c r="AJ574" i="11"/>
  <c r="AG574" i="11"/>
  <c r="AE574" i="11"/>
  <c r="AC574" i="11"/>
  <c r="J574" i="11"/>
  <c r="AJ573" i="11"/>
  <c r="AG573" i="11"/>
  <c r="AE573" i="11"/>
  <c r="AC573" i="11"/>
  <c r="J573" i="11"/>
  <c r="AJ572" i="11"/>
  <c r="AG572" i="11"/>
  <c r="AE572" i="11"/>
  <c r="AC572" i="11"/>
  <c r="J572" i="11"/>
  <c r="AJ571" i="11"/>
  <c r="AG571" i="11"/>
  <c r="AE571" i="11"/>
  <c r="AC571" i="11"/>
  <c r="J571" i="11"/>
  <c r="AJ570" i="11"/>
  <c r="AG570" i="11"/>
  <c r="AE570" i="11"/>
  <c r="AC570" i="11"/>
  <c r="J570" i="11"/>
  <c r="AJ569" i="11"/>
  <c r="AG569" i="11"/>
  <c r="AE569" i="11"/>
  <c r="AC569" i="11"/>
  <c r="J569" i="11"/>
  <c r="AJ568" i="11"/>
  <c r="AG568" i="11"/>
  <c r="AE568" i="11"/>
  <c r="AC568" i="11"/>
  <c r="J568" i="11"/>
  <c r="AJ567" i="11"/>
  <c r="AG567" i="11"/>
  <c r="AE567" i="11"/>
  <c r="AC567" i="11"/>
  <c r="J567" i="11"/>
  <c r="AJ566" i="11"/>
  <c r="AG566" i="11"/>
  <c r="AE566" i="11"/>
  <c r="AC566" i="11"/>
  <c r="J566" i="11"/>
  <c r="AJ565" i="11"/>
  <c r="AG565" i="11"/>
  <c r="AE565" i="11"/>
  <c r="AC565" i="11"/>
  <c r="J565" i="11"/>
  <c r="AJ564" i="11"/>
  <c r="AG564" i="11"/>
  <c r="AE564" i="11"/>
  <c r="AC564" i="11"/>
  <c r="J564" i="11"/>
  <c r="AJ563" i="11"/>
  <c r="AG563" i="11"/>
  <c r="AE563" i="11"/>
  <c r="AC563" i="11"/>
  <c r="J563" i="11"/>
  <c r="AJ562" i="11"/>
  <c r="AG562" i="11"/>
  <c r="AE562" i="11"/>
  <c r="AC562" i="11"/>
  <c r="AA562" i="11"/>
  <c r="J562" i="11"/>
  <c r="AJ561" i="11"/>
  <c r="AG561" i="11"/>
  <c r="AE561" i="11"/>
  <c r="AC561" i="11"/>
  <c r="AA561" i="11"/>
  <c r="J561" i="11"/>
  <c r="AJ560" i="11"/>
  <c r="AG560" i="11"/>
  <c r="AE560" i="11"/>
  <c r="AC560" i="11"/>
  <c r="AA560" i="11"/>
  <c r="J560" i="11"/>
  <c r="AJ559" i="11"/>
  <c r="AG559" i="11"/>
  <c r="AE559" i="11"/>
  <c r="AC559" i="11"/>
  <c r="J559" i="11"/>
  <c r="AJ558" i="11"/>
  <c r="AG558" i="11"/>
  <c r="AE558" i="11"/>
  <c r="AC558" i="11"/>
  <c r="J558" i="11"/>
  <c r="AJ557" i="11"/>
  <c r="AG557" i="11"/>
  <c r="AE557" i="11"/>
  <c r="AC557" i="11"/>
  <c r="AA557" i="11"/>
  <c r="J557" i="11"/>
  <c r="AJ556" i="11"/>
  <c r="AG556" i="11"/>
  <c r="AE556" i="11"/>
  <c r="AC556" i="11"/>
  <c r="J556" i="11"/>
  <c r="AJ555" i="11"/>
  <c r="AG555" i="11"/>
  <c r="AE555" i="11"/>
  <c r="AC555" i="11"/>
  <c r="J555" i="11"/>
  <c r="AJ554" i="11"/>
  <c r="AG554" i="11"/>
  <c r="AE554" i="11"/>
  <c r="AC554" i="11"/>
  <c r="J554" i="11"/>
  <c r="AJ553" i="11"/>
  <c r="AG553" i="11"/>
  <c r="AE553" i="11"/>
  <c r="AC553" i="11"/>
  <c r="J553" i="11"/>
  <c r="AJ552" i="11"/>
  <c r="AG552" i="11"/>
  <c r="AE552" i="11"/>
  <c r="AC552" i="11"/>
  <c r="AA552" i="11"/>
  <c r="J552" i="11"/>
  <c r="AJ551" i="11"/>
  <c r="AG551" i="11"/>
  <c r="AE551" i="11"/>
  <c r="AC551" i="11"/>
  <c r="J551" i="11"/>
  <c r="AJ550" i="11"/>
  <c r="AG550" i="11"/>
  <c r="AE550" i="11"/>
  <c r="AC550" i="11"/>
  <c r="AA550" i="11"/>
  <c r="J550" i="11"/>
  <c r="AJ549" i="11"/>
  <c r="AG549" i="11"/>
  <c r="AE549" i="11"/>
  <c r="AC549" i="11"/>
  <c r="J549" i="11"/>
  <c r="AJ548" i="11"/>
  <c r="AG548" i="11"/>
  <c r="AE548" i="11"/>
  <c r="AC548" i="11"/>
  <c r="AA548" i="11"/>
  <c r="J548" i="11"/>
  <c r="AJ547" i="11"/>
  <c r="AG547" i="11"/>
  <c r="AE547" i="11"/>
  <c r="AC547" i="11"/>
  <c r="AA547" i="11"/>
  <c r="J547" i="11"/>
  <c r="AJ546" i="11"/>
  <c r="AG546" i="11"/>
  <c r="AE546" i="11"/>
  <c r="AC546" i="11"/>
  <c r="AA546" i="11"/>
  <c r="J546" i="11"/>
  <c r="AJ545" i="11"/>
  <c r="AG545" i="11"/>
  <c r="AE545" i="11"/>
  <c r="AC545" i="11"/>
  <c r="AA545" i="11"/>
  <c r="J545" i="11"/>
  <c r="AJ544" i="11"/>
  <c r="AG544" i="11"/>
  <c r="AE544" i="11"/>
  <c r="AC544" i="11"/>
  <c r="AA544" i="11"/>
  <c r="J544" i="11"/>
  <c r="AJ543" i="11"/>
  <c r="AG543" i="11"/>
  <c r="AE543" i="11"/>
  <c r="AC543" i="11"/>
  <c r="AA543" i="11"/>
  <c r="J543" i="11"/>
  <c r="AJ542" i="11"/>
  <c r="AG542" i="11"/>
  <c r="AE542" i="11"/>
  <c r="AC542" i="11"/>
  <c r="AA542" i="11"/>
  <c r="J542" i="11"/>
  <c r="AJ541" i="11"/>
  <c r="AG541" i="11"/>
  <c r="AE541" i="11"/>
  <c r="AC541" i="11"/>
  <c r="AA541" i="11"/>
  <c r="J541" i="11"/>
  <c r="AJ540" i="11"/>
  <c r="AG540" i="11"/>
  <c r="AE540" i="11"/>
  <c r="AC540" i="11"/>
  <c r="AA540" i="11"/>
  <c r="J540" i="11"/>
  <c r="AJ539" i="11"/>
  <c r="AG539" i="11"/>
  <c r="AE539" i="11"/>
  <c r="AC539" i="11"/>
  <c r="AA539" i="11"/>
  <c r="J539" i="11"/>
  <c r="AJ538" i="11"/>
  <c r="AG538" i="11"/>
  <c r="AE538" i="11"/>
  <c r="AC538" i="11"/>
  <c r="AA538" i="11"/>
  <c r="J538" i="11"/>
  <c r="AJ537" i="11"/>
  <c r="AG537" i="11"/>
  <c r="AE537" i="11"/>
  <c r="AC537" i="11"/>
  <c r="AA537" i="11"/>
  <c r="J537" i="11"/>
  <c r="AJ536" i="11"/>
  <c r="AG536" i="11"/>
  <c r="AE536" i="11"/>
  <c r="AC536" i="11"/>
  <c r="AA536" i="11"/>
  <c r="J536" i="11"/>
  <c r="AJ535" i="11"/>
  <c r="AG535" i="11"/>
  <c r="AE535" i="11"/>
  <c r="AC535" i="11"/>
  <c r="AA535" i="11"/>
  <c r="J535" i="11"/>
  <c r="AJ534" i="11"/>
  <c r="AG534" i="11"/>
  <c r="AE534" i="11"/>
  <c r="AC534" i="11"/>
  <c r="AA534" i="11"/>
  <c r="J534" i="11"/>
  <c r="AJ533" i="11"/>
  <c r="AG533" i="11"/>
  <c r="AE533" i="11"/>
  <c r="AC533" i="11"/>
  <c r="AA533" i="11"/>
  <c r="J533" i="11"/>
  <c r="AJ532" i="11"/>
  <c r="AG532" i="11"/>
  <c r="AE532" i="11"/>
  <c r="AC532" i="11"/>
  <c r="AA532" i="11"/>
  <c r="J532" i="11"/>
  <c r="AJ531" i="11"/>
  <c r="AG531" i="11"/>
  <c r="AE531" i="11"/>
  <c r="AC531" i="11"/>
  <c r="AA531" i="11"/>
  <c r="J531" i="11"/>
  <c r="AJ530" i="11"/>
  <c r="AG530" i="11"/>
  <c r="AE530" i="11"/>
  <c r="AC530" i="11"/>
  <c r="AA530" i="11"/>
  <c r="J530" i="11"/>
  <c r="AJ529" i="11"/>
  <c r="AG529" i="11"/>
  <c r="AE529" i="11"/>
  <c r="AC529" i="11"/>
  <c r="AA529" i="11"/>
  <c r="J529" i="11"/>
  <c r="AJ528" i="11"/>
  <c r="AG528" i="11"/>
  <c r="AE528" i="11"/>
  <c r="AC528" i="11"/>
  <c r="AA528" i="11"/>
  <c r="J528" i="11"/>
  <c r="AJ527" i="11"/>
  <c r="AG527" i="11"/>
  <c r="AE527" i="11"/>
  <c r="AC527" i="11"/>
  <c r="AA527" i="11"/>
  <c r="J527" i="11"/>
  <c r="AJ526" i="11"/>
  <c r="AG526" i="11"/>
  <c r="AE526" i="11"/>
  <c r="AC526" i="11"/>
  <c r="AA526" i="11"/>
  <c r="J526" i="11"/>
  <c r="AJ525" i="11"/>
  <c r="AG525" i="11"/>
  <c r="AE525" i="11"/>
  <c r="AC525" i="11"/>
  <c r="AA525" i="11"/>
  <c r="J525" i="11"/>
  <c r="AJ524" i="11"/>
  <c r="AG524" i="11"/>
  <c r="AE524" i="11"/>
  <c r="AC524" i="11"/>
  <c r="AA524" i="11"/>
  <c r="J524" i="11"/>
  <c r="AJ523" i="11"/>
  <c r="AG523" i="11"/>
  <c r="AE523" i="11"/>
  <c r="AC523" i="11"/>
  <c r="AA523" i="11"/>
  <c r="J523" i="11"/>
  <c r="AJ522" i="11"/>
  <c r="AG522" i="11"/>
  <c r="AE522" i="11"/>
  <c r="AC522" i="11"/>
  <c r="AA522" i="11"/>
  <c r="J522" i="11"/>
  <c r="AJ521" i="11"/>
  <c r="AG521" i="11"/>
  <c r="AE521" i="11"/>
  <c r="AC521" i="11"/>
  <c r="AA521" i="11"/>
  <c r="J521" i="11"/>
  <c r="AJ520" i="11"/>
  <c r="AG520" i="11"/>
  <c r="AE520" i="11"/>
  <c r="AC520" i="11"/>
  <c r="AA520" i="11"/>
  <c r="J520" i="11"/>
  <c r="AJ519" i="11"/>
  <c r="AG519" i="11"/>
  <c r="AE519" i="11"/>
  <c r="AC519" i="11"/>
  <c r="AA519" i="11"/>
  <c r="J519" i="11"/>
  <c r="AJ518" i="11"/>
  <c r="AG518" i="11"/>
  <c r="AE518" i="11"/>
  <c r="AC518" i="11"/>
  <c r="AA518" i="11"/>
  <c r="J518" i="11"/>
  <c r="AJ517" i="11"/>
  <c r="AG517" i="11"/>
  <c r="AE517" i="11"/>
  <c r="AC517" i="11"/>
  <c r="AA517" i="11"/>
  <c r="J517" i="11"/>
  <c r="AJ516" i="11"/>
  <c r="AG516" i="11"/>
  <c r="AE516" i="11"/>
  <c r="AC516" i="11"/>
  <c r="AA516" i="11"/>
  <c r="J516" i="11"/>
  <c r="AJ515" i="11"/>
  <c r="AG515" i="11"/>
  <c r="AE515" i="11"/>
  <c r="AC515" i="11"/>
  <c r="AA515" i="11"/>
  <c r="J515" i="11"/>
  <c r="AJ514" i="11"/>
  <c r="AG514" i="11"/>
  <c r="AE514" i="11"/>
  <c r="AC514" i="11"/>
  <c r="AA514" i="11"/>
  <c r="J514" i="11"/>
  <c r="AJ513" i="11"/>
  <c r="AG513" i="11"/>
  <c r="AE513" i="11"/>
  <c r="AC513" i="11"/>
  <c r="AA513" i="11"/>
  <c r="J513" i="11"/>
  <c r="AJ512" i="11"/>
  <c r="AG512" i="11"/>
  <c r="AE512" i="11"/>
  <c r="AC512" i="11"/>
  <c r="AA512" i="11"/>
  <c r="J512" i="11"/>
  <c r="AJ511" i="11"/>
  <c r="AG511" i="11"/>
  <c r="AE511" i="11"/>
  <c r="AC511" i="11"/>
  <c r="AA511" i="11"/>
  <c r="J511" i="11"/>
  <c r="AJ510" i="11"/>
  <c r="AG510" i="11"/>
  <c r="AE510" i="11"/>
  <c r="AC510" i="11"/>
  <c r="AA510" i="11"/>
  <c r="J510" i="11"/>
  <c r="AJ509" i="11"/>
  <c r="AG509" i="11"/>
  <c r="AE509" i="11"/>
  <c r="AC509" i="11"/>
  <c r="AA509" i="11"/>
  <c r="J509" i="11"/>
  <c r="AJ508" i="11"/>
  <c r="AG508" i="11"/>
  <c r="AE508" i="11"/>
  <c r="AC508" i="11"/>
  <c r="AA508" i="11"/>
  <c r="J508" i="11"/>
  <c r="AJ507" i="11"/>
  <c r="AG507" i="11"/>
  <c r="AE507" i="11"/>
  <c r="AC507" i="11"/>
  <c r="AA507" i="11"/>
  <c r="J507" i="11"/>
  <c r="AJ506" i="11"/>
  <c r="AG506" i="11"/>
  <c r="AE506" i="11"/>
  <c r="AC506" i="11"/>
  <c r="AA506" i="11"/>
  <c r="J506" i="11"/>
  <c r="AJ505" i="11"/>
  <c r="AG505" i="11"/>
  <c r="AE505" i="11"/>
  <c r="AC505" i="11"/>
  <c r="AA505" i="11"/>
  <c r="J505" i="11"/>
  <c r="AJ504" i="11"/>
  <c r="AG504" i="11"/>
  <c r="AE504" i="11"/>
  <c r="AC504" i="11"/>
  <c r="AA504" i="11"/>
  <c r="J504" i="11"/>
  <c r="AJ503" i="11"/>
  <c r="AG503" i="11"/>
  <c r="AE503" i="11"/>
  <c r="AC503" i="11"/>
  <c r="AA503" i="11"/>
  <c r="J503" i="11"/>
  <c r="AJ502" i="11"/>
  <c r="AG502" i="11"/>
  <c r="AE502" i="11"/>
  <c r="AC502" i="11"/>
  <c r="AA502" i="11"/>
  <c r="J502" i="11"/>
  <c r="AJ501" i="11"/>
  <c r="AG501" i="11"/>
  <c r="AE501" i="11"/>
  <c r="AC501" i="11"/>
  <c r="AA501" i="11"/>
  <c r="J501" i="11"/>
  <c r="AJ500" i="11"/>
  <c r="AG500" i="11"/>
  <c r="AE500" i="11"/>
  <c r="AC500" i="11"/>
  <c r="AA500" i="11"/>
  <c r="J500" i="11"/>
  <c r="AJ499" i="11"/>
  <c r="AG499" i="11"/>
  <c r="AE499" i="11"/>
  <c r="AC499" i="11"/>
  <c r="AA499" i="11"/>
  <c r="J499" i="11"/>
  <c r="AJ498" i="11"/>
  <c r="AG498" i="11"/>
  <c r="AE498" i="11"/>
  <c r="AC498" i="11"/>
  <c r="AA498" i="11"/>
  <c r="J498" i="11"/>
  <c r="AJ497" i="11"/>
  <c r="AG497" i="11"/>
  <c r="AE497" i="11"/>
  <c r="AC497" i="11"/>
  <c r="AA497" i="11"/>
  <c r="J497" i="11"/>
  <c r="AJ496" i="11"/>
  <c r="AG496" i="11"/>
  <c r="AE496" i="11"/>
  <c r="AC496" i="11"/>
  <c r="AA496" i="11"/>
  <c r="J496" i="11"/>
  <c r="AJ495" i="11"/>
  <c r="AG495" i="11"/>
  <c r="AE495" i="11"/>
  <c r="AC495" i="11"/>
  <c r="AA495" i="11"/>
  <c r="J495" i="11"/>
  <c r="AJ494" i="11"/>
  <c r="AG494" i="11"/>
  <c r="AE494" i="11"/>
  <c r="AC494" i="11"/>
  <c r="AA494" i="11"/>
  <c r="J494" i="11"/>
  <c r="AJ493" i="11"/>
  <c r="AG493" i="11"/>
  <c r="AE493" i="11"/>
  <c r="AC493" i="11"/>
  <c r="AA493" i="11"/>
  <c r="J493" i="11"/>
  <c r="AJ492" i="11"/>
  <c r="AG492" i="11"/>
  <c r="AE492" i="11"/>
  <c r="AC492" i="11"/>
  <c r="AA492" i="11"/>
  <c r="J492" i="11"/>
  <c r="AJ491" i="11"/>
  <c r="AG491" i="11"/>
  <c r="AE491" i="11"/>
  <c r="AC491" i="11"/>
  <c r="AA491" i="11"/>
  <c r="J491" i="11"/>
  <c r="AJ490" i="11"/>
  <c r="AG490" i="11"/>
  <c r="AE490" i="11"/>
  <c r="AC490" i="11"/>
  <c r="AA490" i="11"/>
  <c r="J490" i="11"/>
  <c r="AJ489" i="11"/>
  <c r="AG489" i="11"/>
  <c r="AE489" i="11"/>
  <c r="AC489" i="11"/>
  <c r="AA489" i="11"/>
  <c r="J489" i="11"/>
  <c r="AJ488" i="11"/>
  <c r="AG488" i="11"/>
  <c r="AE488" i="11"/>
  <c r="AC488" i="11"/>
  <c r="AA488" i="11"/>
  <c r="J488" i="11"/>
  <c r="T486" i="11"/>
  <c r="T487" i="11"/>
  <c r="S486" i="11"/>
  <c r="S487" i="11"/>
  <c r="O486" i="11"/>
  <c r="O487" i="11"/>
  <c r="N487" i="11"/>
  <c r="M487" i="11"/>
  <c r="L487" i="11"/>
  <c r="L486" i="11"/>
  <c r="J486" i="11"/>
  <c r="V486" i="11"/>
  <c r="V487" i="11"/>
  <c r="U486" i="11"/>
  <c r="U487" i="11"/>
  <c r="R486" i="11"/>
  <c r="R487" i="11"/>
  <c r="M486" i="11"/>
  <c r="AJ485" i="11"/>
  <c r="AG485" i="11"/>
  <c r="AE485" i="11"/>
  <c r="AC485" i="11"/>
  <c r="AA485" i="11"/>
  <c r="J485" i="11"/>
  <c r="AJ484" i="11"/>
  <c r="AG484" i="11"/>
  <c r="AE484" i="11"/>
  <c r="AC484" i="11"/>
  <c r="AA484" i="11"/>
  <c r="J484" i="11"/>
  <c r="AJ483" i="11"/>
  <c r="AG483" i="11"/>
  <c r="AE483" i="11"/>
  <c r="AC483" i="11"/>
  <c r="AA483" i="11"/>
  <c r="J483" i="11"/>
  <c r="AJ482" i="11"/>
  <c r="AG482" i="11"/>
  <c r="AE482" i="11"/>
  <c r="AC482" i="11"/>
  <c r="AA482" i="11"/>
  <c r="J482" i="11"/>
  <c r="AJ481" i="11"/>
  <c r="AG481" i="11"/>
  <c r="AE481" i="11"/>
  <c r="AC481" i="11"/>
  <c r="AA481" i="11"/>
  <c r="J481" i="11"/>
  <c r="AJ480" i="11"/>
  <c r="AG480" i="11"/>
  <c r="AE480" i="11"/>
  <c r="AC480" i="11"/>
  <c r="AA480" i="11"/>
  <c r="J480" i="11"/>
  <c r="AJ479" i="11"/>
  <c r="AG479" i="11"/>
  <c r="AE479" i="11"/>
  <c r="AC479" i="11"/>
  <c r="AA479" i="11"/>
  <c r="J479" i="11"/>
  <c r="AJ478" i="11"/>
  <c r="AG478" i="11"/>
  <c r="AE478" i="11"/>
  <c r="AC478" i="11"/>
  <c r="AA478" i="11"/>
  <c r="J478" i="11"/>
  <c r="AJ477" i="11"/>
  <c r="AG477" i="11"/>
  <c r="AE477" i="11"/>
  <c r="AC477" i="11"/>
  <c r="AA477" i="11"/>
  <c r="J477" i="11"/>
  <c r="AJ476" i="11"/>
  <c r="AG476" i="11"/>
  <c r="AE476" i="11"/>
  <c r="AC476" i="11"/>
  <c r="AA476" i="11"/>
  <c r="J476" i="11"/>
  <c r="AJ475" i="11"/>
  <c r="AG475" i="11"/>
  <c r="AE475" i="11"/>
  <c r="AC475" i="11"/>
  <c r="AA475" i="11"/>
  <c r="J475" i="11"/>
  <c r="AJ474" i="11"/>
  <c r="AG474" i="11"/>
  <c r="AE474" i="11"/>
  <c r="AC474" i="11"/>
  <c r="AA474" i="11"/>
  <c r="J474" i="11"/>
  <c r="AJ473" i="11"/>
  <c r="AG473" i="11"/>
  <c r="AE473" i="11"/>
  <c r="AC473" i="11"/>
  <c r="AA473" i="11"/>
  <c r="J473" i="11"/>
  <c r="AJ472" i="11"/>
  <c r="AG472" i="11"/>
  <c r="AE472" i="11"/>
  <c r="AC472" i="11"/>
  <c r="AA472" i="11"/>
  <c r="J472" i="11"/>
  <c r="AJ471" i="11"/>
  <c r="AG471" i="11"/>
  <c r="AE471" i="11"/>
  <c r="AC471" i="11"/>
  <c r="AA471" i="11"/>
  <c r="J471" i="11"/>
  <c r="AJ470" i="11"/>
  <c r="AG470" i="11"/>
  <c r="AE470" i="11"/>
  <c r="AC470" i="11"/>
  <c r="AA470" i="11"/>
  <c r="J470" i="11"/>
  <c r="AJ469" i="11"/>
  <c r="AG469" i="11"/>
  <c r="AE469" i="11"/>
  <c r="AC469" i="11"/>
  <c r="AA469" i="11"/>
  <c r="J469" i="11"/>
  <c r="AJ468" i="11"/>
  <c r="AG468" i="11"/>
  <c r="AE468" i="11"/>
  <c r="AC468" i="11"/>
  <c r="AA468" i="11"/>
  <c r="J468" i="11"/>
  <c r="AJ467" i="11"/>
  <c r="AG467" i="11"/>
  <c r="AE467" i="11"/>
  <c r="AC467" i="11"/>
  <c r="AA467" i="11"/>
  <c r="J467" i="11"/>
  <c r="AJ466" i="11"/>
  <c r="AG466" i="11"/>
  <c r="AE466" i="11"/>
  <c r="AC466" i="11"/>
  <c r="AA466" i="11"/>
  <c r="J466" i="11"/>
  <c r="AJ465" i="11"/>
  <c r="AG465" i="11"/>
  <c r="AE465" i="11"/>
  <c r="AC465" i="11"/>
  <c r="AA465" i="11"/>
  <c r="J465" i="11"/>
  <c r="AJ464" i="11"/>
  <c r="AG464" i="11"/>
  <c r="AE464" i="11"/>
  <c r="AC464" i="11"/>
  <c r="AA464" i="11"/>
  <c r="J464" i="11"/>
  <c r="AJ463" i="11"/>
  <c r="AG463" i="11"/>
  <c r="AE463" i="11"/>
  <c r="AC463" i="11"/>
  <c r="AA463" i="11"/>
  <c r="J463" i="11"/>
  <c r="AJ462" i="11"/>
  <c r="AG462" i="11"/>
  <c r="AE462" i="11"/>
  <c r="AC462" i="11"/>
  <c r="AA462" i="11"/>
  <c r="J462" i="11"/>
  <c r="AJ461" i="11"/>
  <c r="AG461" i="11"/>
  <c r="AE461" i="11"/>
  <c r="AC461" i="11"/>
  <c r="AA461" i="11"/>
  <c r="J461" i="11"/>
  <c r="AJ460" i="11"/>
  <c r="AG460" i="11"/>
  <c r="AE460" i="11"/>
  <c r="AC460" i="11"/>
  <c r="AA460" i="11"/>
  <c r="J460" i="11"/>
  <c r="AJ459" i="11"/>
  <c r="AG459" i="11"/>
  <c r="AE459" i="11"/>
  <c r="AC459" i="11"/>
  <c r="AA459" i="11"/>
  <c r="J459" i="11"/>
  <c r="AJ458" i="11"/>
  <c r="AG458" i="11"/>
  <c r="AE458" i="11"/>
  <c r="AC458" i="11"/>
  <c r="AA458" i="11"/>
  <c r="J458" i="11"/>
  <c r="AJ457" i="11"/>
  <c r="AG457" i="11"/>
  <c r="AE457" i="11"/>
  <c r="AC457" i="11"/>
  <c r="AA457" i="11"/>
  <c r="J457" i="11"/>
  <c r="AJ456" i="11"/>
  <c r="AG456" i="11"/>
  <c r="AE456" i="11"/>
  <c r="AC456" i="11"/>
  <c r="AA456" i="11"/>
  <c r="J456" i="11"/>
  <c r="AJ455" i="11"/>
  <c r="AG455" i="11"/>
  <c r="AE455" i="11"/>
  <c r="AC455" i="11"/>
  <c r="AA455" i="11"/>
  <c r="J455" i="11"/>
  <c r="AJ454" i="11"/>
  <c r="AG454" i="11"/>
  <c r="AE454" i="11"/>
  <c r="AC454" i="11"/>
  <c r="AA454" i="11"/>
  <c r="J454" i="11"/>
  <c r="AJ453" i="11"/>
  <c r="AG453" i="11"/>
  <c r="AE453" i="11"/>
  <c r="AC453" i="11"/>
  <c r="AA453" i="11"/>
  <c r="J453" i="11"/>
  <c r="AJ452" i="11"/>
  <c r="AG452" i="11"/>
  <c r="AE452" i="11"/>
  <c r="AC452" i="11"/>
  <c r="AA452" i="11"/>
  <c r="J452" i="11"/>
  <c r="AJ451" i="11"/>
  <c r="AG451" i="11"/>
  <c r="AE451" i="11"/>
  <c r="AC451" i="11"/>
  <c r="AA451" i="11"/>
  <c r="J451" i="11"/>
  <c r="AJ450" i="11"/>
  <c r="AG450" i="11"/>
  <c r="AE450" i="11"/>
  <c r="AC450" i="11"/>
  <c r="AA450" i="11"/>
  <c r="J450" i="11"/>
  <c r="AJ449" i="11"/>
  <c r="AG449" i="11"/>
  <c r="AE449" i="11"/>
  <c r="AC449" i="11"/>
  <c r="AA449" i="11"/>
  <c r="J449" i="11"/>
  <c r="AJ448" i="11"/>
  <c r="AG448" i="11"/>
  <c r="AE448" i="11"/>
  <c r="AC448" i="11"/>
  <c r="AA448" i="11"/>
  <c r="J448" i="11"/>
  <c r="AJ447" i="11"/>
  <c r="AG447" i="11"/>
  <c r="AE447" i="11"/>
  <c r="AC447" i="11"/>
  <c r="AA447" i="11"/>
  <c r="J447" i="11"/>
  <c r="AJ446" i="11"/>
  <c r="AG446" i="11"/>
  <c r="AE446" i="11"/>
  <c r="AC446" i="11"/>
  <c r="AA446" i="11"/>
  <c r="J446" i="11"/>
  <c r="AJ445" i="11"/>
  <c r="AG445" i="11"/>
  <c r="AE445" i="11"/>
  <c r="AC445" i="11"/>
  <c r="AA445" i="11"/>
  <c r="J445" i="11"/>
  <c r="AJ444" i="11"/>
  <c r="AG444" i="11"/>
  <c r="AE444" i="11"/>
  <c r="AC444" i="11"/>
  <c r="AA444" i="11"/>
  <c r="J444" i="11"/>
  <c r="AJ443" i="11"/>
  <c r="AG443" i="11"/>
  <c r="AE443" i="11"/>
  <c r="AC443" i="11"/>
  <c r="AA443" i="11"/>
  <c r="J443" i="11"/>
  <c r="AJ442" i="11"/>
  <c r="AG442" i="11"/>
  <c r="AE442" i="11"/>
  <c r="AC442" i="11"/>
  <c r="AA442" i="11"/>
  <c r="J442" i="11"/>
  <c r="AJ441" i="11"/>
  <c r="AG441" i="11"/>
  <c r="AE441" i="11"/>
  <c r="AC441" i="11"/>
  <c r="AA441" i="11"/>
  <c r="J441" i="11"/>
  <c r="AJ440" i="11"/>
  <c r="AG440" i="11"/>
  <c r="AE440" i="11"/>
  <c r="AC440" i="11"/>
  <c r="J440" i="11"/>
  <c r="AJ439" i="11"/>
  <c r="AG439" i="11"/>
  <c r="AE439" i="11"/>
  <c r="AC439" i="11"/>
  <c r="AA439" i="11"/>
  <c r="J439" i="11"/>
  <c r="AJ438" i="11"/>
  <c r="AG438" i="11"/>
  <c r="AE438" i="11"/>
  <c r="AC438" i="11"/>
  <c r="AA438" i="11"/>
  <c r="J438" i="11"/>
  <c r="AJ437" i="11"/>
  <c r="AG437" i="11"/>
  <c r="AE437" i="11"/>
  <c r="AC437" i="11"/>
  <c r="AA437" i="11"/>
  <c r="J437" i="11"/>
  <c r="AJ436" i="11"/>
  <c r="AG436" i="11"/>
  <c r="AE436" i="11"/>
  <c r="AC436" i="11"/>
  <c r="AA436" i="11"/>
  <c r="J436" i="11"/>
  <c r="AJ435" i="11"/>
  <c r="AG435" i="11"/>
  <c r="AE435" i="11"/>
  <c r="AC435" i="11"/>
  <c r="AA435" i="11"/>
  <c r="J435" i="11"/>
  <c r="AJ434" i="11"/>
  <c r="AG434" i="11"/>
  <c r="AE434" i="11"/>
  <c r="AC434" i="11"/>
  <c r="AA434" i="11"/>
  <c r="J434" i="11"/>
  <c r="AJ433" i="11"/>
  <c r="AG433" i="11"/>
  <c r="AE433" i="11"/>
  <c r="AC433" i="11"/>
  <c r="AA433" i="11"/>
  <c r="J433" i="11"/>
  <c r="AJ432" i="11"/>
  <c r="AG432" i="11"/>
  <c r="AE432" i="11"/>
  <c r="AC432" i="11"/>
  <c r="AA432" i="11"/>
  <c r="J432" i="11"/>
  <c r="AJ431" i="11"/>
  <c r="AG431" i="11"/>
  <c r="AE431" i="11"/>
  <c r="AC431" i="11"/>
  <c r="AA431" i="11"/>
  <c r="J431" i="11"/>
  <c r="AJ430" i="11"/>
  <c r="AG430" i="11"/>
  <c r="AE430" i="11"/>
  <c r="AC430" i="11"/>
  <c r="AA430" i="11"/>
  <c r="J430" i="11"/>
  <c r="AJ429" i="11"/>
  <c r="AG429" i="11"/>
  <c r="AE429" i="11"/>
  <c r="AC429" i="11"/>
  <c r="AA429" i="11"/>
  <c r="J429" i="11"/>
  <c r="AJ428" i="11"/>
  <c r="AG428" i="11"/>
  <c r="AE428" i="11"/>
  <c r="AC428" i="11"/>
  <c r="AA428" i="11"/>
  <c r="J428" i="11"/>
  <c r="AJ427" i="11"/>
  <c r="AG427" i="11"/>
  <c r="AE427" i="11"/>
  <c r="AC427" i="11"/>
  <c r="AA427" i="11"/>
  <c r="J427" i="11"/>
  <c r="AJ426" i="11"/>
  <c r="AG426" i="11"/>
  <c r="AE426" i="11"/>
  <c r="AC426" i="11"/>
  <c r="AA426" i="11"/>
  <c r="J426" i="11"/>
  <c r="AJ425" i="11"/>
  <c r="AG425" i="11"/>
  <c r="AE425" i="11"/>
  <c r="AC425" i="11"/>
  <c r="AA425" i="11"/>
  <c r="J425" i="11"/>
  <c r="AJ424" i="11"/>
  <c r="AG424" i="11"/>
  <c r="AE424" i="11"/>
  <c r="AC424" i="11"/>
  <c r="AA424" i="11"/>
  <c r="J424" i="11"/>
  <c r="AJ423" i="11"/>
  <c r="AG423" i="11"/>
  <c r="AE423" i="11"/>
  <c r="AC423" i="11"/>
  <c r="J423" i="11"/>
  <c r="AJ422" i="11"/>
  <c r="AG422" i="11"/>
  <c r="AE422" i="11"/>
  <c r="AC422" i="11"/>
  <c r="J422" i="11"/>
  <c r="AJ421" i="11"/>
  <c r="AG421" i="11"/>
  <c r="AE421" i="11"/>
  <c r="AC421" i="11"/>
  <c r="AA421" i="11"/>
  <c r="J421" i="11"/>
  <c r="AJ420" i="11"/>
  <c r="AG420" i="11"/>
  <c r="AE420" i="11"/>
  <c r="AC420" i="11"/>
  <c r="J420" i="11"/>
  <c r="AJ419" i="11"/>
  <c r="AG419" i="11"/>
  <c r="AE419" i="11"/>
  <c r="AC419" i="11"/>
  <c r="J419" i="11"/>
  <c r="AJ418" i="11"/>
  <c r="AG418" i="11"/>
  <c r="AE418" i="11"/>
  <c r="AC418" i="11"/>
  <c r="J418" i="11"/>
  <c r="AJ417" i="11"/>
  <c r="AG417" i="11"/>
  <c r="AE417" i="11"/>
  <c r="AC417" i="11"/>
  <c r="J417" i="11"/>
  <c r="AJ416" i="11"/>
  <c r="AG416" i="11"/>
  <c r="AE416" i="11"/>
  <c r="AC416" i="11"/>
  <c r="AA416" i="11"/>
  <c r="J416" i="11"/>
  <c r="AJ415" i="11"/>
  <c r="AG415" i="11"/>
  <c r="AE415" i="11"/>
  <c r="AC415" i="11"/>
  <c r="AA415" i="11"/>
  <c r="J415" i="11"/>
  <c r="AJ414" i="11"/>
  <c r="AG414" i="11"/>
  <c r="AE414" i="11"/>
  <c r="AC414" i="11"/>
  <c r="AA414" i="11"/>
  <c r="J414" i="11"/>
  <c r="AJ413" i="11"/>
  <c r="AG413" i="11"/>
  <c r="AE413" i="11"/>
  <c r="AC413" i="11"/>
  <c r="AA413" i="11"/>
  <c r="J413" i="11"/>
  <c r="AJ412" i="11"/>
  <c r="AG412" i="11"/>
  <c r="AE412" i="11"/>
  <c r="AC412" i="11"/>
  <c r="AA412" i="11"/>
  <c r="J412" i="11"/>
  <c r="AJ411" i="11"/>
  <c r="AG411" i="11"/>
  <c r="AE411" i="11"/>
  <c r="AC411" i="11"/>
  <c r="AA411" i="11"/>
  <c r="J411" i="11"/>
  <c r="AJ410" i="11"/>
  <c r="AG410" i="11"/>
  <c r="AE410" i="11"/>
  <c r="AC410" i="11"/>
  <c r="AA410" i="11"/>
  <c r="J410" i="11"/>
  <c r="AJ409" i="11"/>
  <c r="AG409" i="11"/>
  <c r="AE409" i="11"/>
  <c r="AC409" i="11"/>
  <c r="AA409" i="11"/>
  <c r="J409" i="11"/>
  <c r="AJ408" i="11"/>
  <c r="AG408" i="11"/>
  <c r="AE408" i="11"/>
  <c r="AC408" i="11"/>
  <c r="AA408" i="11"/>
  <c r="J408" i="11"/>
  <c r="AJ407" i="11"/>
  <c r="AG407" i="11"/>
  <c r="AE407" i="11"/>
  <c r="AC407" i="11"/>
  <c r="AA407" i="11"/>
  <c r="J407" i="11"/>
  <c r="AJ406" i="11"/>
  <c r="AG406" i="11"/>
  <c r="AE406" i="11"/>
  <c r="AC406" i="11"/>
  <c r="AA406" i="11"/>
  <c r="J406" i="11"/>
  <c r="AJ405" i="11"/>
  <c r="AG405" i="11"/>
  <c r="AE405" i="11"/>
  <c r="AC405" i="11"/>
  <c r="AA405" i="11"/>
  <c r="J405" i="11"/>
  <c r="AJ404" i="11"/>
  <c r="AG404" i="11"/>
  <c r="AE404" i="11"/>
  <c r="AC404" i="11"/>
  <c r="AA404" i="11"/>
  <c r="J404" i="11"/>
  <c r="AJ403" i="11"/>
  <c r="AG403" i="11"/>
  <c r="AE403" i="11"/>
  <c r="AC403" i="11"/>
  <c r="AA403" i="11"/>
  <c r="J403" i="11"/>
  <c r="AJ402" i="11"/>
  <c r="AG402" i="11"/>
  <c r="AE402" i="11"/>
  <c r="AC402" i="11"/>
  <c r="AA402" i="11"/>
  <c r="J402" i="11"/>
  <c r="AJ401" i="11"/>
  <c r="AG401" i="11"/>
  <c r="AE401" i="11"/>
  <c r="AC401" i="11"/>
  <c r="AA401" i="11"/>
  <c r="J401" i="11"/>
  <c r="AJ400" i="11"/>
  <c r="AG400" i="11"/>
  <c r="AE400" i="11"/>
  <c r="AC400" i="11"/>
  <c r="AA400" i="11"/>
  <c r="J400" i="11"/>
  <c r="AJ399" i="11"/>
  <c r="AG399" i="11"/>
  <c r="AE399" i="11"/>
  <c r="AC399" i="11"/>
  <c r="AA399" i="11"/>
  <c r="J399" i="11"/>
  <c r="AJ398" i="11"/>
  <c r="AG398" i="11"/>
  <c r="AE398" i="11"/>
  <c r="AC398" i="11"/>
  <c r="AA398" i="11"/>
  <c r="J398" i="11"/>
  <c r="AJ397" i="11"/>
  <c r="AG397" i="11"/>
  <c r="AE397" i="11"/>
  <c r="AC397" i="11"/>
  <c r="AA397" i="11"/>
  <c r="J397" i="11"/>
  <c r="AJ396" i="11"/>
  <c r="AG396" i="11"/>
  <c r="AE396" i="11"/>
  <c r="AC396" i="11"/>
  <c r="AA396" i="11"/>
  <c r="J396" i="11"/>
  <c r="AJ395" i="11"/>
  <c r="AG395" i="11"/>
  <c r="AE395" i="11"/>
  <c r="AC395" i="11"/>
  <c r="AA395" i="11"/>
  <c r="J395" i="11"/>
  <c r="AJ394" i="11"/>
  <c r="AG394" i="11"/>
  <c r="AE394" i="11"/>
  <c r="AC394" i="11"/>
  <c r="AA394" i="11"/>
  <c r="J394" i="11"/>
  <c r="AJ393" i="11"/>
  <c r="AG393" i="11"/>
  <c r="AE393" i="11"/>
  <c r="AC393" i="11"/>
  <c r="AA393" i="11"/>
  <c r="J393" i="11"/>
  <c r="AJ392" i="11"/>
  <c r="AG392" i="11"/>
  <c r="AE392" i="11"/>
  <c r="AC392" i="11"/>
  <c r="AA392" i="11"/>
  <c r="J392" i="11"/>
  <c r="AJ391" i="11"/>
  <c r="AG391" i="11"/>
  <c r="AE391" i="11"/>
  <c r="AC391" i="11"/>
  <c r="AA391" i="11"/>
  <c r="J391" i="11"/>
  <c r="AJ390" i="11"/>
  <c r="AG390" i="11"/>
  <c r="AE390" i="11"/>
  <c r="AC390" i="11"/>
  <c r="AA390" i="11"/>
  <c r="J390" i="11"/>
  <c r="AJ389" i="11"/>
  <c r="AG389" i="11"/>
  <c r="AE389" i="11"/>
  <c r="AC389" i="11"/>
  <c r="AA389" i="11"/>
  <c r="J389" i="11"/>
  <c r="AJ388" i="11"/>
  <c r="AG388" i="11"/>
  <c r="AE388" i="11"/>
  <c r="AC388" i="11"/>
  <c r="AA388" i="11"/>
  <c r="J388" i="11"/>
  <c r="AJ387" i="11"/>
  <c r="AG387" i="11"/>
  <c r="AE387" i="11"/>
  <c r="AC387" i="11"/>
  <c r="AA387" i="11"/>
  <c r="J387" i="11"/>
  <c r="AJ386" i="11"/>
  <c r="AG386" i="11"/>
  <c r="AE386" i="11"/>
  <c r="AC386" i="11"/>
  <c r="AA386" i="11"/>
  <c r="J386" i="11"/>
  <c r="AJ385" i="11"/>
  <c r="AG385" i="11"/>
  <c r="AE385" i="11"/>
  <c r="AC385" i="11"/>
  <c r="AA385" i="11"/>
  <c r="J385" i="11"/>
  <c r="AJ384" i="11"/>
  <c r="AG384" i="11"/>
  <c r="AE384" i="11"/>
  <c r="AC384" i="11"/>
  <c r="AA384" i="11"/>
  <c r="J384" i="11"/>
  <c r="AJ383" i="11"/>
  <c r="AG383" i="11"/>
  <c r="AE383" i="11"/>
  <c r="AC383" i="11"/>
  <c r="AA383" i="11"/>
  <c r="J383" i="11"/>
  <c r="AJ382" i="11"/>
  <c r="AG382" i="11"/>
  <c r="AE382" i="11"/>
  <c r="AC382" i="11"/>
  <c r="AA382" i="11"/>
  <c r="J382" i="11"/>
  <c r="AJ381" i="11"/>
  <c r="AG381" i="11"/>
  <c r="AE381" i="11"/>
  <c r="AC381" i="11"/>
  <c r="AA381" i="11"/>
  <c r="J381" i="11"/>
  <c r="AJ380" i="11"/>
  <c r="AG380" i="11"/>
  <c r="AE380" i="11"/>
  <c r="AC380" i="11"/>
  <c r="AA380" i="11"/>
  <c r="J380" i="11"/>
  <c r="AJ379" i="11"/>
  <c r="AG379" i="11"/>
  <c r="AE379" i="11"/>
  <c r="AC379" i="11"/>
  <c r="AA379" i="11"/>
  <c r="J379" i="11"/>
  <c r="AJ378" i="11"/>
  <c r="AG378" i="11"/>
  <c r="AE378" i="11"/>
  <c r="AC378" i="11"/>
  <c r="AA378" i="11"/>
  <c r="J378" i="11"/>
  <c r="AJ377" i="11"/>
  <c r="AG377" i="11"/>
  <c r="AE377" i="11"/>
  <c r="AC377" i="11"/>
  <c r="AA377" i="11"/>
  <c r="J377" i="11"/>
  <c r="AJ376" i="11"/>
  <c r="AG376" i="11"/>
  <c r="AE376" i="11"/>
  <c r="AC376" i="11"/>
  <c r="AA376" i="11"/>
  <c r="J376" i="11"/>
  <c r="AJ375" i="11"/>
  <c r="AG375" i="11"/>
  <c r="AE375" i="11"/>
  <c r="AC375" i="11"/>
  <c r="AA375" i="11"/>
  <c r="J375" i="11"/>
  <c r="AJ374" i="11"/>
  <c r="AG374" i="11"/>
  <c r="AE374" i="11"/>
  <c r="AC374" i="11"/>
  <c r="AA374" i="11"/>
  <c r="J374" i="11"/>
  <c r="AJ373" i="11"/>
  <c r="AG373" i="11"/>
  <c r="AE373" i="11"/>
  <c r="AC373" i="11"/>
  <c r="AA373" i="11"/>
  <c r="J373" i="11"/>
  <c r="AJ372" i="11"/>
  <c r="AG372" i="11"/>
  <c r="AE372" i="11"/>
  <c r="AC372" i="11"/>
  <c r="AA372" i="11"/>
  <c r="J372" i="11"/>
  <c r="AJ371" i="11"/>
  <c r="AG371" i="11"/>
  <c r="AE371" i="11"/>
  <c r="AC371" i="11"/>
  <c r="AA371" i="11"/>
  <c r="J371" i="11"/>
  <c r="AJ370" i="11"/>
  <c r="AG370" i="11"/>
  <c r="AE370" i="11"/>
  <c r="AC370" i="11"/>
  <c r="AA370" i="11"/>
  <c r="J370" i="11"/>
  <c r="AJ369" i="11"/>
  <c r="AG369" i="11"/>
  <c r="AE369" i="11"/>
  <c r="AC369" i="11"/>
  <c r="AA369" i="11"/>
  <c r="J369" i="11"/>
  <c r="AJ368" i="11"/>
  <c r="AG368" i="11"/>
  <c r="AE368" i="11"/>
  <c r="AC368" i="11"/>
  <c r="AA368" i="11"/>
  <c r="J368" i="11"/>
  <c r="AJ367" i="11"/>
  <c r="AG367" i="11"/>
  <c r="AE367" i="11"/>
  <c r="AC367" i="11"/>
  <c r="AA367" i="11"/>
  <c r="J367" i="11"/>
  <c r="AJ366" i="11"/>
  <c r="AG366" i="11"/>
  <c r="AE366" i="11"/>
  <c r="AC366" i="11"/>
  <c r="AA366" i="11"/>
  <c r="J366" i="11"/>
  <c r="AJ365" i="11"/>
  <c r="AG365" i="11"/>
  <c r="AE365" i="11"/>
  <c r="AC365" i="11"/>
  <c r="AA365" i="11"/>
  <c r="J365" i="11"/>
  <c r="AJ364" i="11"/>
  <c r="AG364" i="11"/>
  <c r="AE364" i="11"/>
  <c r="AC364" i="11"/>
  <c r="AA364" i="11"/>
  <c r="J364" i="11"/>
  <c r="AJ363" i="11"/>
  <c r="AG363" i="11"/>
  <c r="AE363" i="11"/>
  <c r="AC363" i="11"/>
  <c r="AA363" i="11"/>
  <c r="J363" i="11"/>
  <c r="AJ362" i="11"/>
  <c r="AG362" i="11"/>
  <c r="AE362" i="11"/>
  <c r="AC362" i="11"/>
  <c r="AA362" i="11"/>
  <c r="J362" i="11"/>
  <c r="AJ361" i="11"/>
  <c r="AG361" i="11"/>
  <c r="AE361" i="11"/>
  <c r="AC361" i="11"/>
  <c r="AA361" i="11"/>
  <c r="J361" i="11"/>
  <c r="AJ360" i="11"/>
  <c r="AG360" i="11"/>
  <c r="AE360" i="11"/>
  <c r="AC360" i="11"/>
  <c r="AA360" i="11"/>
  <c r="J360" i="11"/>
  <c r="AJ359" i="11"/>
  <c r="AG359" i="11"/>
  <c r="AE359" i="11"/>
  <c r="AC359" i="11"/>
  <c r="AA359" i="11"/>
  <c r="J359" i="11"/>
  <c r="AJ358" i="11"/>
  <c r="AG358" i="11"/>
  <c r="AE358" i="11"/>
  <c r="AC358" i="11"/>
  <c r="AA358" i="11"/>
  <c r="J358" i="11"/>
  <c r="AJ357" i="11"/>
  <c r="AG357" i="11"/>
  <c r="AE357" i="11"/>
  <c r="AC357" i="11"/>
  <c r="AA357" i="11"/>
  <c r="J357" i="11"/>
  <c r="AJ356" i="11"/>
  <c r="AG356" i="11"/>
  <c r="AE356" i="11"/>
  <c r="AC356" i="11"/>
  <c r="AA356" i="11"/>
  <c r="J356" i="11"/>
  <c r="AJ355" i="11"/>
  <c r="AG355" i="11"/>
  <c r="AE355" i="11"/>
  <c r="AC355" i="11"/>
  <c r="AA355" i="11"/>
  <c r="J355" i="11"/>
  <c r="AJ354" i="11"/>
  <c r="AG354" i="11"/>
  <c r="AE354" i="11"/>
  <c r="AC354" i="11"/>
  <c r="AA354" i="11"/>
  <c r="J354" i="11"/>
  <c r="AJ353" i="11"/>
  <c r="AG353" i="11"/>
  <c r="AE353" i="11"/>
  <c r="AC353" i="11"/>
  <c r="AA353" i="11"/>
  <c r="J353" i="11"/>
  <c r="AJ352" i="11"/>
  <c r="AG352" i="11"/>
  <c r="AE352" i="11"/>
  <c r="AC352" i="11"/>
  <c r="AA352" i="11"/>
  <c r="J352" i="11"/>
  <c r="AJ351" i="11"/>
  <c r="AG351" i="11"/>
  <c r="AE351" i="11"/>
  <c r="AC351" i="11"/>
  <c r="AA351" i="11"/>
  <c r="J351" i="11"/>
  <c r="AJ350" i="11"/>
  <c r="AG350" i="11"/>
  <c r="AE350" i="11"/>
  <c r="AC350" i="11"/>
  <c r="AA350" i="11"/>
  <c r="J350" i="11"/>
  <c r="AJ349" i="11"/>
  <c r="AG349" i="11"/>
  <c r="AE349" i="11"/>
  <c r="AC349" i="11"/>
  <c r="AA349" i="11"/>
  <c r="J349" i="11"/>
  <c r="AJ348" i="11"/>
  <c r="AG348" i="11"/>
  <c r="AE348" i="11"/>
  <c r="AC348" i="11"/>
  <c r="AA348" i="11"/>
  <c r="J348" i="11"/>
  <c r="AJ347" i="11"/>
  <c r="AG347" i="11"/>
  <c r="AE347" i="11"/>
  <c r="AC347" i="11"/>
  <c r="AA347" i="11"/>
  <c r="J347" i="11"/>
  <c r="AJ346" i="11"/>
  <c r="AG346" i="11"/>
  <c r="AE346" i="11"/>
  <c r="AC346" i="11"/>
  <c r="AA346" i="11"/>
  <c r="J346" i="11"/>
  <c r="AJ345" i="11"/>
  <c r="AG345" i="11"/>
  <c r="AE345" i="11"/>
  <c r="AC345" i="11"/>
  <c r="AA345" i="11"/>
  <c r="J345" i="11"/>
  <c r="AJ344" i="11"/>
  <c r="AG344" i="11"/>
  <c r="AE344" i="11"/>
  <c r="AC344" i="11"/>
  <c r="AA344" i="11"/>
  <c r="J344" i="11"/>
  <c r="AJ343" i="11"/>
  <c r="AG343" i="11"/>
  <c r="AE343" i="11"/>
  <c r="AC343" i="11"/>
  <c r="AA343" i="11"/>
  <c r="J343" i="11"/>
  <c r="AJ342" i="11"/>
  <c r="AG342" i="11"/>
  <c r="AE342" i="11"/>
  <c r="AC342" i="11"/>
  <c r="AA342" i="11"/>
  <c r="J342" i="11"/>
  <c r="AJ341" i="11"/>
  <c r="AG341" i="11"/>
  <c r="AE341" i="11"/>
  <c r="AC341" i="11"/>
  <c r="J341" i="11"/>
  <c r="AJ340" i="11"/>
  <c r="AG340" i="11"/>
  <c r="AE340" i="11"/>
  <c r="AC340" i="11"/>
  <c r="AA340" i="11"/>
  <c r="J340" i="11"/>
  <c r="AJ339" i="11"/>
  <c r="AG339" i="11"/>
  <c r="AE339" i="11"/>
  <c r="AC339" i="11"/>
  <c r="AA339" i="11"/>
  <c r="J339" i="11"/>
  <c r="AJ338" i="11"/>
  <c r="AG338" i="11"/>
  <c r="AE338" i="11"/>
  <c r="AC338" i="11"/>
  <c r="AA338" i="11"/>
  <c r="J338" i="11"/>
  <c r="AJ337" i="11"/>
  <c r="AG337" i="11"/>
  <c r="AE337" i="11"/>
  <c r="AC337" i="11"/>
  <c r="AA337" i="11"/>
  <c r="J337" i="11"/>
  <c r="AJ336" i="11"/>
  <c r="AG336" i="11"/>
  <c r="AE336" i="11"/>
  <c r="AC336" i="11"/>
  <c r="AA336" i="11"/>
  <c r="J336" i="11"/>
  <c r="AJ335" i="11"/>
  <c r="AG335" i="11"/>
  <c r="AE335" i="11"/>
  <c r="AC335" i="11"/>
  <c r="AA335" i="11"/>
  <c r="J335" i="11"/>
  <c r="AJ334" i="11"/>
  <c r="AG334" i="11"/>
  <c r="AE334" i="11"/>
  <c r="AC334" i="11"/>
  <c r="J334" i="11"/>
  <c r="U332" i="11"/>
  <c r="U333" i="11"/>
  <c r="T332" i="11"/>
  <c r="T333" i="11"/>
  <c r="S332" i="11"/>
  <c r="S333" i="11"/>
  <c r="N333" i="11"/>
  <c r="M333" i="11"/>
  <c r="L333" i="11"/>
  <c r="J333" i="11"/>
  <c r="V332" i="11"/>
  <c r="V333" i="11"/>
  <c r="R332" i="11"/>
  <c r="R333" i="11"/>
  <c r="O332" i="11"/>
  <c r="O333" i="11"/>
  <c r="M332" i="11"/>
  <c r="L332" i="11"/>
  <c r="AJ331" i="11"/>
  <c r="AG331" i="11"/>
  <c r="AE331" i="11"/>
  <c r="AC331" i="11"/>
  <c r="AA331" i="11"/>
  <c r="J331" i="11"/>
  <c r="AJ330" i="11"/>
  <c r="AG330" i="11"/>
  <c r="AE330" i="11"/>
  <c r="AC330" i="11"/>
  <c r="AA330" i="11"/>
  <c r="J330" i="11"/>
  <c r="AJ329" i="11"/>
  <c r="AG329" i="11"/>
  <c r="AE329" i="11"/>
  <c r="AC329" i="11"/>
  <c r="AA329" i="11"/>
  <c r="J329" i="11"/>
  <c r="AJ328" i="11"/>
  <c r="AG328" i="11"/>
  <c r="AE328" i="11"/>
  <c r="AC328" i="11"/>
  <c r="AA328" i="11"/>
  <c r="J328" i="11"/>
  <c r="AJ327" i="11"/>
  <c r="AG327" i="11"/>
  <c r="AE327" i="11"/>
  <c r="AC327" i="11"/>
  <c r="AA327" i="11"/>
  <c r="J327" i="11"/>
  <c r="AJ326" i="11"/>
  <c r="AG326" i="11"/>
  <c r="AE326" i="11"/>
  <c r="AC326" i="11"/>
  <c r="AA326" i="11"/>
  <c r="J326" i="11"/>
  <c r="AJ325" i="11"/>
  <c r="AG325" i="11"/>
  <c r="AE325" i="11"/>
  <c r="AC325" i="11"/>
  <c r="AA325" i="11"/>
  <c r="J325" i="11"/>
  <c r="AJ324" i="11"/>
  <c r="AG324" i="11"/>
  <c r="AE324" i="11"/>
  <c r="AC324" i="11"/>
  <c r="AA324" i="11"/>
  <c r="J324" i="11"/>
  <c r="AJ323" i="11"/>
  <c r="AG323" i="11"/>
  <c r="AE323" i="11"/>
  <c r="AC323" i="11"/>
  <c r="AA323" i="11"/>
  <c r="J323" i="11"/>
  <c r="AJ322" i="11"/>
  <c r="AG322" i="11"/>
  <c r="AE322" i="11"/>
  <c r="AC322" i="11"/>
  <c r="AA322" i="11"/>
  <c r="J322" i="11"/>
  <c r="AJ321" i="11"/>
  <c r="AG321" i="11"/>
  <c r="AE321" i="11"/>
  <c r="AC321" i="11"/>
  <c r="AA321" i="11"/>
  <c r="J321" i="11"/>
  <c r="AJ320" i="11"/>
  <c r="AG320" i="11"/>
  <c r="AE320" i="11"/>
  <c r="AC320" i="11"/>
  <c r="AA320" i="11"/>
  <c r="J320" i="11"/>
  <c r="AJ319" i="11"/>
  <c r="AG319" i="11"/>
  <c r="AE319" i="11"/>
  <c r="AC319" i="11"/>
  <c r="AA319" i="11"/>
  <c r="J319" i="11"/>
  <c r="AJ318" i="11"/>
  <c r="AG318" i="11"/>
  <c r="AE318" i="11"/>
  <c r="AC318" i="11"/>
  <c r="AA318" i="11"/>
  <c r="J318" i="11"/>
  <c r="AJ317" i="11"/>
  <c r="AG317" i="11"/>
  <c r="AE317" i="11"/>
  <c r="AC317" i="11"/>
  <c r="AA317" i="11"/>
  <c r="J317" i="11"/>
  <c r="AJ316" i="11"/>
  <c r="AG316" i="11"/>
  <c r="AE316" i="11"/>
  <c r="AC316" i="11"/>
  <c r="AA316" i="11"/>
  <c r="J316" i="11"/>
  <c r="AJ315" i="11"/>
  <c r="AG315" i="11"/>
  <c r="AE315" i="11"/>
  <c r="AC315" i="11"/>
  <c r="AA315" i="11"/>
  <c r="J315" i="11"/>
  <c r="AJ314" i="11"/>
  <c r="AG314" i="11"/>
  <c r="AE314" i="11"/>
  <c r="AC314" i="11"/>
  <c r="AA314" i="11"/>
  <c r="J314" i="11"/>
  <c r="AJ313" i="11"/>
  <c r="AG313" i="11"/>
  <c r="AE313" i="11"/>
  <c r="AC313" i="11"/>
  <c r="AA313" i="11"/>
  <c r="J313" i="11"/>
  <c r="AJ312" i="11"/>
  <c r="AG312" i="11"/>
  <c r="AE312" i="11"/>
  <c r="AC312" i="11"/>
  <c r="AA312" i="11"/>
  <c r="J312" i="11"/>
  <c r="AJ311" i="11"/>
  <c r="AG311" i="11"/>
  <c r="AE311" i="11"/>
  <c r="AC311" i="11"/>
  <c r="AA311" i="11"/>
  <c r="J311" i="11"/>
  <c r="AJ310" i="11"/>
  <c r="AG310" i="11"/>
  <c r="AE310" i="11"/>
  <c r="AC310" i="11"/>
  <c r="AA310" i="11"/>
  <c r="J310" i="11"/>
  <c r="AJ309" i="11"/>
  <c r="AG309" i="11"/>
  <c r="AE309" i="11"/>
  <c r="AC309" i="11"/>
  <c r="AA309" i="11"/>
  <c r="J309" i="11"/>
  <c r="AJ308" i="11"/>
  <c r="AG308" i="11"/>
  <c r="AE308" i="11"/>
  <c r="AC308" i="11"/>
  <c r="AA308" i="11"/>
  <c r="J308" i="11"/>
  <c r="AJ307" i="11"/>
  <c r="AG307" i="11"/>
  <c r="AE307" i="11"/>
  <c r="AC307" i="11"/>
  <c r="AA307" i="11"/>
  <c r="J307" i="11"/>
  <c r="AJ306" i="11"/>
  <c r="AG306" i="11"/>
  <c r="AE306" i="11"/>
  <c r="AC306" i="11"/>
  <c r="AA306" i="11"/>
  <c r="J306" i="11"/>
  <c r="AJ305" i="11"/>
  <c r="AG305" i="11"/>
  <c r="AE305" i="11"/>
  <c r="AC305" i="11"/>
  <c r="AA305" i="11"/>
  <c r="J305" i="11"/>
  <c r="AJ304" i="11"/>
  <c r="AG304" i="11"/>
  <c r="AE304" i="11"/>
  <c r="AC304" i="11"/>
  <c r="AA304" i="11"/>
  <c r="J304" i="11"/>
  <c r="AJ303" i="11"/>
  <c r="AG303" i="11"/>
  <c r="AE303" i="11"/>
  <c r="AC303" i="11"/>
  <c r="AA303" i="11"/>
  <c r="J303" i="11"/>
  <c r="AJ302" i="11"/>
  <c r="AG302" i="11"/>
  <c r="AE302" i="11"/>
  <c r="AC302" i="11"/>
  <c r="AA302" i="11"/>
  <c r="J302" i="11"/>
  <c r="AJ301" i="11"/>
  <c r="AG301" i="11"/>
  <c r="AE301" i="11"/>
  <c r="AC301" i="11"/>
  <c r="AA301" i="11"/>
  <c r="J301" i="11"/>
  <c r="AJ300" i="11"/>
  <c r="AG300" i="11"/>
  <c r="AE300" i="11"/>
  <c r="AC300" i="11"/>
  <c r="AA300" i="11"/>
  <c r="J300" i="11"/>
  <c r="AJ299" i="11"/>
  <c r="AG299" i="11"/>
  <c r="AE299" i="11"/>
  <c r="AC299" i="11"/>
  <c r="AA299" i="11"/>
  <c r="J299" i="11"/>
  <c r="AJ298" i="11"/>
  <c r="AG298" i="11"/>
  <c r="AE298" i="11"/>
  <c r="AC298" i="11"/>
  <c r="AA298" i="11"/>
  <c r="J298" i="11"/>
  <c r="AJ297" i="11"/>
  <c r="AG297" i="11"/>
  <c r="AE297" i="11"/>
  <c r="AC297" i="11"/>
  <c r="AA297" i="11"/>
  <c r="J297" i="11"/>
  <c r="AJ296" i="11"/>
  <c r="AG296" i="11"/>
  <c r="AE296" i="11"/>
  <c r="AC296" i="11"/>
  <c r="AA296" i="11"/>
  <c r="J296" i="11"/>
  <c r="AJ295" i="11"/>
  <c r="AG295" i="11"/>
  <c r="AE295" i="11"/>
  <c r="AC295" i="11"/>
  <c r="AA295" i="11"/>
  <c r="J295" i="11"/>
  <c r="AJ294" i="11"/>
  <c r="AG294" i="11"/>
  <c r="AE294" i="11"/>
  <c r="AC294" i="11"/>
  <c r="AA294" i="11"/>
  <c r="J294" i="11"/>
  <c r="AJ293" i="11"/>
  <c r="AG293" i="11"/>
  <c r="AE293" i="11"/>
  <c r="AC293" i="11"/>
  <c r="AA293" i="11"/>
  <c r="J293" i="11"/>
  <c r="AJ292" i="11"/>
  <c r="AG292" i="11"/>
  <c r="AE292" i="11"/>
  <c r="AC292" i="11"/>
  <c r="AA292" i="11"/>
  <c r="J292" i="11"/>
  <c r="AJ291" i="11"/>
  <c r="AG291" i="11"/>
  <c r="AE291" i="11"/>
  <c r="AC291" i="11"/>
  <c r="AA291" i="11"/>
  <c r="J291" i="11"/>
  <c r="AJ290" i="11"/>
  <c r="AG290" i="11"/>
  <c r="AE290" i="11"/>
  <c r="AC290" i="11"/>
  <c r="AA290" i="11"/>
  <c r="J290" i="11"/>
  <c r="AJ289" i="11"/>
  <c r="AG289" i="11"/>
  <c r="AE289" i="11"/>
  <c r="AC289" i="11"/>
  <c r="AA289" i="11"/>
  <c r="J289" i="11"/>
  <c r="AJ288" i="11"/>
  <c r="AG288" i="11"/>
  <c r="AE288" i="11"/>
  <c r="AC288" i="11"/>
  <c r="AA288" i="11"/>
  <c r="J288" i="11"/>
  <c r="AJ287" i="11"/>
  <c r="AG287" i="11"/>
  <c r="AE287" i="11"/>
  <c r="AC287" i="11"/>
  <c r="AA287" i="11"/>
  <c r="J287" i="11"/>
  <c r="AJ286" i="11"/>
  <c r="AG286" i="11"/>
  <c r="AE286" i="11"/>
  <c r="AC286" i="11"/>
  <c r="AA286" i="11"/>
  <c r="J286" i="11"/>
  <c r="AJ285" i="11"/>
  <c r="AG285" i="11"/>
  <c r="AE285" i="11"/>
  <c r="AC285" i="11"/>
  <c r="AA285" i="11"/>
  <c r="J285" i="11"/>
  <c r="AJ284" i="11"/>
  <c r="AG284" i="11"/>
  <c r="AE284" i="11"/>
  <c r="AC284" i="11"/>
  <c r="AA284" i="11"/>
  <c r="J284" i="11"/>
  <c r="AJ283" i="11"/>
  <c r="AG283" i="11"/>
  <c r="AE283" i="11"/>
  <c r="AC283" i="11"/>
  <c r="J283" i="11"/>
  <c r="AJ282" i="11"/>
  <c r="AG282" i="11"/>
  <c r="AE282" i="11"/>
  <c r="AC282" i="11"/>
  <c r="AA282" i="11"/>
  <c r="J282" i="11"/>
  <c r="AJ281" i="11"/>
  <c r="AG281" i="11"/>
  <c r="AE281" i="11"/>
  <c r="AC281" i="11"/>
  <c r="J281" i="11"/>
  <c r="AJ280" i="11"/>
  <c r="AG280" i="11"/>
  <c r="AE280" i="11"/>
  <c r="AC280" i="11"/>
  <c r="J280" i="11"/>
  <c r="AJ279" i="11"/>
  <c r="AG279" i="11"/>
  <c r="AE279" i="11"/>
  <c r="AC279" i="11"/>
  <c r="AA279" i="11"/>
  <c r="J279" i="11"/>
  <c r="AJ278" i="11"/>
  <c r="AG278" i="11"/>
  <c r="AE278" i="11"/>
  <c r="AC278" i="11"/>
  <c r="AA278" i="11"/>
  <c r="J278" i="11"/>
  <c r="AJ277" i="11"/>
  <c r="AG277" i="11"/>
  <c r="AE277" i="11"/>
  <c r="AC277" i="11"/>
  <c r="AA277" i="11"/>
  <c r="J277" i="11"/>
  <c r="AJ276" i="11"/>
  <c r="AG276" i="11"/>
  <c r="AE276" i="11"/>
  <c r="AC276" i="11"/>
  <c r="AA276" i="11"/>
  <c r="J276" i="11"/>
  <c r="AJ275" i="11"/>
  <c r="AG275" i="11"/>
  <c r="AE275" i="11"/>
  <c r="AC275" i="11"/>
  <c r="AA275" i="11"/>
  <c r="J275" i="11"/>
  <c r="AJ274" i="11"/>
  <c r="AG274" i="11"/>
  <c r="AE274" i="11"/>
  <c r="AC274" i="11"/>
  <c r="AA274" i="11"/>
  <c r="J274" i="11"/>
  <c r="AJ273" i="11"/>
  <c r="AG273" i="11"/>
  <c r="AE273" i="11"/>
  <c r="AC273" i="11"/>
  <c r="AA273" i="11"/>
  <c r="J273" i="11"/>
  <c r="AJ272" i="11"/>
  <c r="AG272" i="11"/>
  <c r="AE272" i="11"/>
  <c r="AC272" i="11"/>
  <c r="AA272" i="11"/>
  <c r="J272" i="11"/>
  <c r="AJ271" i="11"/>
  <c r="AG271" i="11"/>
  <c r="AE271" i="11"/>
  <c r="AC271" i="11"/>
  <c r="AA271" i="11"/>
  <c r="J271" i="11"/>
  <c r="AJ270" i="11"/>
  <c r="AG270" i="11"/>
  <c r="AE270" i="11"/>
  <c r="AC270" i="11"/>
  <c r="AA270" i="11"/>
  <c r="J270" i="11"/>
  <c r="AJ269" i="11"/>
  <c r="AG269" i="11"/>
  <c r="AE269" i="11"/>
  <c r="AC269" i="11"/>
  <c r="AA269" i="11"/>
  <c r="J269" i="11"/>
  <c r="AJ268" i="11"/>
  <c r="AG268" i="11"/>
  <c r="AE268" i="11"/>
  <c r="AC268" i="11"/>
  <c r="AA268" i="11"/>
  <c r="J268" i="11"/>
  <c r="AJ267" i="11"/>
  <c r="AG267" i="11"/>
  <c r="AE267" i="11"/>
  <c r="AC267" i="11"/>
  <c r="AA267" i="11"/>
  <c r="J267" i="11"/>
  <c r="AJ266" i="11"/>
  <c r="AG266" i="11"/>
  <c r="AE266" i="11"/>
  <c r="AC266" i="11"/>
  <c r="AA266" i="11"/>
  <c r="J266" i="11"/>
  <c r="AJ265" i="11"/>
  <c r="AG265" i="11"/>
  <c r="AE265" i="11"/>
  <c r="AC265" i="11"/>
  <c r="AA265" i="11"/>
  <c r="J265" i="11"/>
  <c r="AJ264" i="11"/>
  <c r="AG264" i="11"/>
  <c r="AE264" i="11"/>
  <c r="AC264" i="11"/>
  <c r="AA264" i="11"/>
  <c r="J264" i="11"/>
  <c r="AJ263" i="11"/>
  <c r="AG263" i="11"/>
  <c r="AE263" i="11"/>
  <c r="AC263" i="11"/>
  <c r="AA263" i="11"/>
  <c r="J263" i="11"/>
  <c r="AJ262" i="11"/>
  <c r="AG262" i="11"/>
  <c r="AE262" i="11"/>
  <c r="AC262" i="11"/>
  <c r="AA262" i="11"/>
  <c r="J262" i="11"/>
  <c r="AJ261" i="11"/>
  <c r="AG261" i="11"/>
  <c r="AE261" i="11"/>
  <c r="AC261" i="11"/>
  <c r="AA261" i="11"/>
  <c r="J261" i="11"/>
  <c r="AJ260" i="11"/>
  <c r="AG260" i="11"/>
  <c r="AE260" i="11"/>
  <c r="AC260" i="11"/>
  <c r="AA260" i="11"/>
  <c r="J260" i="11"/>
  <c r="AJ259" i="11"/>
  <c r="AG259" i="11"/>
  <c r="AE259" i="11"/>
  <c r="AC259" i="11"/>
  <c r="AA259" i="11"/>
  <c r="J259" i="11"/>
  <c r="AJ258" i="11"/>
  <c r="AG258" i="11"/>
  <c r="AE258" i="11"/>
  <c r="AC258" i="11"/>
  <c r="AA258" i="11"/>
  <c r="J258" i="11"/>
  <c r="AJ257" i="11"/>
  <c r="AG257" i="11"/>
  <c r="AE257" i="11"/>
  <c r="AC257" i="11"/>
  <c r="AA257" i="11"/>
  <c r="J257" i="11"/>
  <c r="AJ256" i="11"/>
  <c r="AG256" i="11"/>
  <c r="AE256" i="11"/>
  <c r="AC256" i="11"/>
  <c r="AA256" i="11"/>
  <c r="J256" i="11"/>
  <c r="AJ255" i="11"/>
  <c r="AG255" i="11"/>
  <c r="AE255" i="11"/>
  <c r="AC255" i="11"/>
  <c r="AA255" i="11"/>
  <c r="J255" i="11"/>
  <c r="AJ254" i="11"/>
  <c r="AG254" i="11"/>
  <c r="AE254" i="11"/>
  <c r="AC254" i="11"/>
  <c r="AA254" i="11"/>
  <c r="J254" i="11"/>
  <c r="AJ253" i="11"/>
  <c r="AG253" i="11"/>
  <c r="AE253" i="11"/>
  <c r="AC253" i="11"/>
  <c r="AA253" i="11"/>
  <c r="J253" i="11"/>
  <c r="AJ252" i="11"/>
  <c r="AG252" i="11"/>
  <c r="AE252" i="11"/>
  <c r="AC252" i="11"/>
  <c r="AA252" i="11"/>
  <c r="J252" i="11"/>
  <c r="AJ251" i="11"/>
  <c r="AG251" i="11"/>
  <c r="AE251" i="11"/>
  <c r="AC251" i="11"/>
  <c r="AA251" i="11"/>
  <c r="J251" i="11"/>
  <c r="AJ250" i="11"/>
  <c r="AG250" i="11"/>
  <c r="AE250" i="11"/>
  <c r="AC250" i="11"/>
  <c r="AA250" i="11"/>
  <c r="J250" i="11"/>
  <c r="AJ249" i="11"/>
  <c r="AG249" i="11"/>
  <c r="AE249" i="11"/>
  <c r="AC249" i="11"/>
  <c r="AA249" i="11"/>
  <c r="J249" i="11"/>
  <c r="AJ248" i="11"/>
  <c r="AG248" i="11"/>
  <c r="AE248" i="11"/>
  <c r="AC248" i="11"/>
  <c r="AA248" i="11"/>
  <c r="J248" i="11"/>
  <c r="AJ247" i="11"/>
  <c r="AG247" i="11"/>
  <c r="AE247" i="11"/>
  <c r="AC247" i="11"/>
  <c r="AA247" i="11"/>
  <c r="J247" i="11"/>
  <c r="AJ246" i="11"/>
  <c r="AG246" i="11"/>
  <c r="AE246" i="11"/>
  <c r="AC246" i="11"/>
  <c r="AA246" i="11"/>
  <c r="J246" i="11"/>
  <c r="AJ245" i="11"/>
  <c r="AG245" i="11"/>
  <c r="AE245" i="11"/>
  <c r="AC245" i="11"/>
  <c r="AA245" i="11"/>
  <c r="J245" i="11"/>
  <c r="AJ244" i="11"/>
  <c r="AG244" i="11"/>
  <c r="AE244" i="11"/>
  <c r="AC244" i="11"/>
  <c r="AA244" i="11"/>
  <c r="J244" i="11"/>
  <c r="AJ243" i="11"/>
  <c r="AG243" i="11"/>
  <c r="AE243" i="11"/>
  <c r="AC243" i="11"/>
  <c r="J243" i="11"/>
  <c r="AJ242" i="11"/>
  <c r="AG242" i="11"/>
  <c r="AE242" i="11"/>
  <c r="AC242" i="11"/>
  <c r="J242" i="11"/>
  <c r="AJ241" i="11"/>
  <c r="AG241" i="11"/>
  <c r="AE241" i="11"/>
  <c r="AC241" i="11"/>
  <c r="J241" i="11"/>
  <c r="AJ240" i="11"/>
  <c r="AG240" i="11"/>
  <c r="AE240" i="11"/>
  <c r="AC240" i="11"/>
  <c r="AA240" i="11"/>
  <c r="J240" i="11"/>
  <c r="AJ239" i="11"/>
  <c r="AG239" i="11"/>
  <c r="AE239" i="11"/>
  <c r="AC239" i="11"/>
  <c r="AA239" i="11"/>
  <c r="J239" i="11"/>
  <c r="AJ238" i="11"/>
  <c r="AG238" i="11"/>
  <c r="AE238" i="11"/>
  <c r="AC238" i="11"/>
  <c r="J238" i="11"/>
  <c r="AJ237" i="11"/>
  <c r="AG237" i="11"/>
  <c r="AE237" i="11"/>
  <c r="AC237" i="11"/>
  <c r="J237" i="11"/>
  <c r="AJ236" i="11"/>
  <c r="AG236" i="11"/>
  <c r="AE236" i="11"/>
  <c r="AC236" i="11"/>
  <c r="J236" i="11"/>
  <c r="AJ235" i="11"/>
  <c r="AG235" i="11"/>
  <c r="AE235" i="11"/>
  <c r="AC235" i="11"/>
  <c r="J235" i="11"/>
  <c r="AJ234" i="11"/>
  <c r="AG234" i="11"/>
  <c r="AE234" i="11"/>
  <c r="AC234" i="11"/>
  <c r="AA234" i="11"/>
  <c r="J234" i="11"/>
  <c r="AJ233" i="11"/>
  <c r="AG233" i="11"/>
  <c r="AE233" i="11"/>
  <c r="AC233" i="11"/>
  <c r="AA233" i="11"/>
  <c r="J233" i="11"/>
  <c r="AJ232" i="11"/>
  <c r="AG232" i="11"/>
  <c r="AE232" i="11"/>
  <c r="AC232" i="11"/>
  <c r="AA232" i="11"/>
  <c r="J232" i="11"/>
  <c r="AJ231" i="11"/>
  <c r="AG231" i="11"/>
  <c r="AE231" i="11"/>
  <c r="AC231" i="11"/>
  <c r="AA231" i="11"/>
  <c r="J231" i="11"/>
  <c r="AJ230" i="11"/>
  <c r="AG230" i="11"/>
  <c r="AE230" i="11"/>
  <c r="AC230" i="11"/>
  <c r="AA230" i="11"/>
  <c r="J230" i="11"/>
  <c r="AJ229" i="11"/>
  <c r="AG229" i="11"/>
  <c r="AE229" i="11"/>
  <c r="AC229" i="11"/>
  <c r="AA229" i="11"/>
  <c r="J229" i="11"/>
  <c r="AJ228" i="11"/>
  <c r="AG228" i="11"/>
  <c r="AE228" i="11"/>
  <c r="AC228" i="11"/>
  <c r="AA228" i="11"/>
  <c r="J228" i="11"/>
  <c r="AJ227" i="11"/>
  <c r="AG227" i="11"/>
  <c r="AE227" i="11"/>
  <c r="AC227" i="11"/>
  <c r="J227" i="11"/>
  <c r="AJ226" i="11"/>
  <c r="AG226" i="11"/>
  <c r="AE226" i="11"/>
  <c r="AC226" i="11"/>
  <c r="AA226" i="11"/>
  <c r="J226" i="11"/>
  <c r="AJ225" i="11"/>
  <c r="AG225" i="11"/>
  <c r="AE225" i="11"/>
  <c r="AC225" i="11"/>
  <c r="AA225" i="11"/>
  <c r="J225" i="11"/>
  <c r="AJ224" i="11"/>
  <c r="AG224" i="11"/>
  <c r="AE224" i="11"/>
  <c r="AC224" i="11"/>
  <c r="AA224" i="11"/>
  <c r="J224" i="11"/>
  <c r="AJ223" i="11"/>
  <c r="AG223" i="11"/>
  <c r="AE223" i="11"/>
  <c r="AC223" i="11"/>
  <c r="AA223" i="11"/>
  <c r="J223" i="11"/>
  <c r="AJ222" i="11"/>
  <c r="AG222" i="11"/>
  <c r="AE222" i="11"/>
  <c r="AC222" i="11"/>
  <c r="AA222" i="11"/>
  <c r="J222" i="11"/>
  <c r="AJ221" i="11"/>
  <c r="AG221" i="11"/>
  <c r="AE221" i="11"/>
  <c r="AC221" i="11"/>
  <c r="AA221" i="11"/>
  <c r="J221" i="11"/>
  <c r="AJ220" i="11"/>
  <c r="AG220" i="11"/>
  <c r="AE220" i="11"/>
  <c r="AC220" i="11"/>
  <c r="AA220" i="11"/>
  <c r="J220" i="11"/>
  <c r="AJ219" i="11"/>
  <c r="AG219" i="11"/>
  <c r="AE219" i="11"/>
  <c r="AC219" i="11"/>
  <c r="AA219" i="11"/>
  <c r="J219" i="11"/>
  <c r="AJ218" i="11"/>
  <c r="AG218" i="11"/>
  <c r="AE218" i="11"/>
  <c r="AC218" i="11"/>
  <c r="AA218" i="11"/>
  <c r="J218" i="11"/>
  <c r="AJ217" i="11"/>
  <c r="AG217" i="11"/>
  <c r="AE217" i="11"/>
  <c r="AC217" i="11"/>
  <c r="AA217" i="11"/>
  <c r="J217" i="11"/>
  <c r="AJ216" i="11"/>
  <c r="AG216" i="11"/>
  <c r="AE216" i="11"/>
  <c r="AC216" i="11"/>
  <c r="AA216" i="11"/>
  <c r="J216" i="11"/>
  <c r="AJ215" i="11"/>
  <c r="AG215" i="11"/>
  <c r="AE215" i="11"/>
  <c r="AC215" i="11"/>
  <c r="AA215" i="11"/>
  <c r="J215" i="11"/>
  <c r="AJ214" i="11"/>
  <c r="AG214" i="11"/>
  <c r="AE214" i="11"/>
  <c r="AC214" i="11"/>
  <c r="AA214" i="11"/>
  <c r="J214" i="11"/>
  <c r="AJ213" i="11"/>
  <c r="AG213" i="11"/>
  <c r="AE213" i="11"/>
  <c r="AC213" i="11"/>
  <c r="AA213" i="11"/>
  <c r="J213" i="11"/>
  <c r="AJ212" i="11"/>
  <c r="AG212" i="11"/>
  <c r="AE212" i="11"/>
  <c r="AC212" i="11"/>
  <c r="AA212" i="11"/>
  <c r="J212" i="11"/>
  <c r="AJ211" i="11"/>
  <c r="AG211" i="11"/>
  <c r="AE211" i="11"/>
  <c r="AC211" i="11"/>
  <c r="AA211" i="11"/>
  <c r="J211" i="11"/>
  <c r="AJ210" i="11"/>
  <c r="AG210" i="11"/>
  <c r="AE210" i="11"/>
  <c r="AC210" i="11"/>
  <c r="AA210" i="11"/>
  <c r="J210" i="11"/>
  <c r="AJ209" i="11"/>
  <c r="AG209" i="11"/>
  <c r="AE209" i="11"/>
  <c r="AC209" i="11"/>
  <c r="AA209" i="11"/>
  <c r="J209" i="11"/>
  <c r="AJ208" i="11"/>
  <c r="AG208" i="11"/>
  <c r="AE208" i="11"/>
  <c r="AC208" i="11"/>
  <c r="AA208" i="11"/>
  <c r="J208" i="11"/>
  <c r="AJ207" i="11"/>
  <c r="AG207" i="11"/>
  <c r="AE207" i="11"/>
  <c r="AC207" i="11"/>
  <c r="AA207" i="11"/>
  <c r="J207" i="11"/>
  <c r="AJ206" i="11"/>
  <c r="AG206" i="11"/>
  <c r="AE206" i="11"/>
  <c r="AC206" i="11"/>
  <c r="AA206" i="11"/>
  <c r="J206" i="11"/>
  <c r="AJ205" i="11"/>
  <c r="AG205" i="11"/>
  <c r="AE205" i="11"/>
  <c r="AC205" i="11"/>
  <c r="AA205" i="11"/>
  <c r="J205" i="11"/>
  <c r="AJ204" i="11"/>
  <c r="AG204" i="11"/>
  <c r="AE204" i="11"/>
  <c r="AC204" i="11"/>
  <c r="AA204" i="11"/>
  <c r="J204" i="11"/>
  <c r="AJ203" i="11"/>
  <c r="AG203" i="11"/>
  <c r="AE203" i="11"/>
  <c r="AC203" i="11"/>
  <c r="AA203" i="11"/>
  <c r="J203" i="11"/>
  <c r="AJ202" i="11"/>
  <c r="AG202" i="11"/>
  <c r="AE202" i="11"/>
  <c r="AC202" i="11"/>
  <c r="AA202" i="11"/>
  <c r="J202" i="11"/>
  <c r="AJ201" i="11"/>
  <c r="AG201" i="11"/>
  <c r="AE201" i="11"/>
  <c r="AC201" i="11"/>
  <c r="AA201" i="11"/>
  <c r="J201" i="11"/>
  <c r="AJ200" i="11"/>
  <c r="AG200" i="11"/>
  <c r="AE200" i="11"/>
  <c r="AC200" i="11"/>
  <c r="AA200" i="11"/>
  <c r="J200" i="11"/>
  <c r="AJ199" i="11"/>
  <c r="AG199" i="11"/>
  <c r="AE199" i="11"/>
  <c r="AC199" i="11"/>
  <c r="AA199" i="11"/>
  <c r="J199" i="11"/>
  <c r="AJ198" i="11"/>
  <c r="AG198" i="11"/>
  <c r="AE198" i="11"/>
  <c r="AC198" i="11"/>
  <c r="AA198" i="11"/>
  <c r="J198" i="11"/>
  <c r="AJ197" i="11"/>
  <c r="AG197" i="11"/>
  <c r="AE197" i="11"/>
  <c r="AC197" i="11"/>
  <c r="AA197" i="11"/>
  <c r="J197" i="11"/>
  <c r="AJ196" i="11"/>
  <c r="AG196" i="11"/>
  <c r="AE196" i="11"/>
  <c r="AC196" i="11"/>
  <c r="AA196" i="11"/>
  <c r="J196" i="11"/>
  <c r="AJ195" i="11"/>
  <c r="AG195" i="11"/>
  <c r="AE195" i="11"/>
  <c r="AC195" i="11"/>
  <c r="AA195" i="11"/>
  <c r="J195" i="11"/>
  <c r="AJ194" i="11"/>
  <c r="AG194" i="11"/>
  <c r="AE194" i="11"/>
  <c r="AC194" i="11"/>
  <c r="AA194" i="11"/>
  <c r="J194" i="11"/>
  <c r="AJ193" i="11"/>
  <c r="AG193" i="11"/>
  <c r="AE193" i="11"/>
  <c r="AC193" i="11"/>
  <c r="AA193" i="11"/>
  <c r="J193" i="11"/>
  <c r="AJ192" i="11"/>
  <c r="AG192" i="11"/>
  <c r="AE192" i="11"/>
  <c r="AC192" i="11"/>
  <c r="AA192" i="11"/>
  <c r="J192" i="11"/>
  <c r="AJ191" i="11"/>
  <c r="AG191" i="11"/>
  <c r="AE191" i="11"/>
  <c r="AC191" i="11"/>
  <c r="AA191" i="11"/>
  <c r="J191" i="11"/>
  <c r="AJ190" i="11"/>
  <c r="AG190" i="11"/>
  <c r="AE190" i="11"/>
  <c r="AC190" i="11"/>
  <c r="AA190" i="11"/>
  <c r="J190" i="11"/>
  <c r="AJ189" i="11"/>
  <c r="AG189" i="11"/>
  <c r="AE189" i="11"/>
  <c r="AC189" i="11"/>
  <c r="AA189" i="11"/>
  <c r="J189" i="11"/>
  <c r="AJ188" i="11"/>
  <c r="AG188" i="11"/>
  <c r="AE188" i="11"/>
  <c r="AC188" i="11"/>
  <c r="AA188" i="11"/>
  <c r="J188" i="11"/>
  <c r="AJ187" i="11"/>
  <c r="AG187" i="11"/>
  <c r="AE187" i="11"/>
  <c r="AC187" i="11"/>
  <c r="AA187" i="11"/>
  <c r="J187" i="11"/>
  <c r="AJ186" i="11"/>
  <c r="AG186" i="11"/>
  <c r="AE186" i="11"/>
  <c r="AC186" i="11"/>
  <c r="AA186" i="11"/>
  <c r="J186" i="11"/>
  <c r="AJ185" i="11"/>
  <c r="AG185" i="11"/>
  <c r="AE185" i="11"/>
  <c r="AC185" i="11"/>
  <c r="AA185" i="11"/>
  <c r="J185" i="11"/>
  <c r="AJ184" i="11"/>
  <c r="AG184" i="11"/>
  <c r="AE184" i="11"/>
  <c r="AC184" i="11"/>
  <c r="AA184" i="11"/>
  <c r="J184" i="11"/>
  <c r="AJ183" i="11"/>
  <c r="AG183" i="11"/>
  <c r="AE183" i="11"/>
  <c r="AC183" i="11"/>
  <c r="AA183" i="11"/>
  <c r="J183" i="11"/>
  <c r="AJ182" i="11"/>
  <c r="AG182" i="11"/>
  <c r="AE182" i="11"/>
  <c r="AC182" i="11"/>
  <c r="AA182" i="11"/>
  <c r="J182" i="11"/>
  <c r="AJ181" i="11"/>
  <c r="AG181" i="11"/>
  <c r="AE181" i="11"/>
  <c r="AC181" i="11"/>
  <c r="AA181" i="11"/>
  <c r="J181" i="11"/>
  <c r="AJ180" i="11"/>
  <c r="AG180" i="11"/>
  <c r="AE180" i="11"/>
  <c r="AC180" i="11"/>
  <c r="AA180" i="11"/>
  <c r="J180" i="11"/>
  <c r="AJ179" i="11"/>
  <c r="AG179" i="11"/>
  <c r="AE179" i="11"/>
  <c r="AC179" i="11"/>
  <c r="AA179" i="11"/>
  <c r="J179" i="11"/>
  <c r="AJ178" i="11"/>
  <c r="AG178" i="11"/>
  <c r="AE178" i="11"/>
  <c r="AC178" i="11"/>
  <c r="AA178" i="11"/>
  <c r="J178" i="11"/>
  <c r="AJ177" i="11"/>
  <c r="AG177" i="11"/>
  <c r="AE177" i="11"/>
  <c r="AC177" i="11"/>
  <c r="AA177" i="11"/>
  <c r="J177" i="11"/>
  <c r="AJ176" i="11"/>
  <c r="AG176" i="11"/>
  <c r="AE176" i="11"/>
  <c r="AC176" i="11"/>
  <c r="AA176" i="11"/>
  <c r="J176" i="11"/>
  <c r="AJ175" i="11"/>
  <c r="AG175" i="11"/>
  <c r="AE175" i="11"/>
  <c r="AC175" i="11"/>
  <c r="AA175" i="11"/>
  <c r="J175" i="11"/>
  <c r="AJ174" i="11"/>
  <c r="AG174" i="11"/>
  <c r="AE174" i="11"/>
  <c r="AC174" i="11"/>
  <c r="AA174" i="11"/>
  <c r="J174" i="11"/>
  <c r="AJ173" i="11"/>
  <c r="AG173" i="11"/>
  <c r="AE173" i="11"/>
  <c r="AC173" i="11"/>
  <c r="AA173" i="11"/>
  <c r="J173" i="11"/>
  <c r="AJ172" i="11"/>
  <c r="AG172" i="11"/>
  <c r="AE172" i="11"/>
  <c r="AC172" i="11"/>
  <c r="AA172" i="11"/>
  <c r="J172" i="11"/>
  <c r="AJ171" i="11"/>
  <c r="AG171" i="11"/>
  <c r="AE171" i="11"/>
  <c r="AC171" i="11"/>
  <c r="AA171" i="11"/>
  <c r="J171" i="11"/>
  <c r="AJ170" i="11"/>
  <c r="AG170" i="11"/>
  <c r="AE170" i="11"/>
  <c r="AC170" i="11"/>
  <c r="AA170" i="11"/>
  <c r="J170" i="11"/>
  <c r="AJ169" i="11"/>
  <c r="AG169" i="11"/>
  <c r="AE169" i="11"/>
  <c r="AC169" i="11"/>
  <c r="AA169" i="11"/>
  <c r="J169" i="11"/>
  <c r="AJ168" i="11"/>
  <c r="AG168" i="11"/>
  <c r="AE168" i="11"/>
  <c r="AC168" i="11"/>
  <c r="AA168" i="11"/>
  <c r="J168" i="11"/>
  <c r="AJ167" i="11"/>
  <c r="AG167" i="11"/>
  <c r="AE167" i="11"/>
  <c r="AC167" i="11"/>
  <c r="AA167" i="11"/>
  <c r="J167" i="11"/>
  <c r="AJ166" i="11"/>
  <c r="AG166" i="11"/>
  <c r="AE166" i="11"/>
  <c r="AC166" i="11"/>
  <c r="AA166" i="11"/>
  <c r="J166" i="11"/>
  <c r="AJ165" i="11"/>
  <c r="AG165" i="11"/>
  <c r="AE165" i="11"/>
  <c r="AC165" i="11"/>
  <c r="AA165" i="11"/>
  <c r="J165" i="11"/>
  <c r="AJ164" i="11"/>
  <c r="AG164" i="11"/>
  <c r="AE164" i="11"/>
  <c r="AC164" i="11"/>
  <c r="AA164" i="11"/>
  <c r="J164" i="11"/>
  <c r="AJ163" i="11"/>
  <c r="AG163" i="11"/>
  <c r="AE163" i="11"/>
  <c r="AC163" i="11"/>
  <c r="AA163" i="11"/>
  <c r="J163" i="11"/>
  <c r="AJ162" i="11"/>
  <c r="AG162" i="11"/>
  <c r="AE162" i="11"/>
  <c r="AC162" i="11"/>
  <c r="AA162" i="11"/>
  <c r="J162" i="11"/>
  <c r="AJ161" i="11"/>
  <c r="AG161" i="11"/>
  <c r="AE161" i="11"/>
  <c r="AC161" i="11"/>
  <c r="AA161" i="11"/>
  <c r="J161" i="11"/>
  <c r="AJ160" i="11"/>
  <c r="AG160" i="11"/>
  <c r="AE160" i="11"/>
  <c r="AC160" i="11"/>
  <c r="AA160" i="11"/>
  <c r="J160" i="11"/>
  <c r="AJ159" i="11"/>
  <c r="AG159" i="11"/>
  <c r="AE159" i="11"/>
  <c r="AC159" i="11"/>
  <c r="AA159" i="11"/>
  <c r="J159" i="11"/>
  <c r="AJ158" i="11"/>
  <c r="AG158" i="11"/>
  <c r="AE158" i="11"/>
  <c r="AC158" i="11"/>
  <c r="AA158" i="11"/>
  <c r="J158" i="11"/>
  <c r="AJ157" i="11"/>
  <c r="AG157" i="11"/>
  <c r="AE157" i="11"/>
  <c r="AC157" i="11"/>
  <c r="AA157" i="11"/>
  <c r="J157" i="11"/>
  <c r="AJ156" i="11"/>
  <c r="AG156" i="11"/>
  <c r="AE156" i="11"/>
  <c r="AC156" i="11"/>
  <c r="AA156" i="11"/>
  <c r="J156" i="11"/>
  <c r="AJ155" i="11"/>
  <c r="AG155" i="11"/>
  <c r="AE155" i="11"/>
  <c r="AC155" i="11"/>
  <c r="AA155" i="11"/>
  <c r="J155" i="11"/>
  <c r="AJ154" i="11"/>
  <c r="AG154" i="11"/>
  <c r="AE154" i="11"/>
  <c r="AC154" i="11"/>
  <c r="AA154" i="11"/>
  <c r="J154" i="11"/>
  <c r="AJ153" i="11"/>
  <c r="AG153" i="11"/>
  <c r="AE153" i="11"/>
  <c r="AC153" i="11"/>
  <c r="J153" i="11"/>
  <c r="AJ152" i="11"/>
  <c r="AG152" i="11"/>
  <c r="AE152" i="11"/>
  <c r="AC152" i="11"/>
  <c r="J152" i="11"/>
  <c r="AJ151" i="11"/>
  <c r="AG151" i="11"/>
  <c r="AE151" i="11"/>
  <c r="AC151" i="11"/>
  <c r="J151" i="11"/>
  <c r="AJ150" i="11"/>
  <c r="AG150" i="11"/>
  <c r="AE150" i="11"/>
  <c r="AC150" i="11"/>
  <c r="AA150" i="11"/>
  <c r="J150" i="11"/>
  <c r="AJ149" i="11"/>
  <c r="AG149" i="11"/>
  <c r="AE149" i="11"/>
  <c r="AC149" i="11"/>
  <c r="AA149" i="11"/>
  <c r="J149" i="11"/>
  <c r="AJ148" i="11"/>
  <c r="AG148" i="11"/>
  <c r="AE148" i="11"/>
  <c r="AC148" i="11"/>
  <c r="AA148" i="11"/>
  <c r="J148" i="11"/>
  <c r="AJ147" i="11"/>
  <c r="AG147" i="11"/>
  <c r="AE147" i="11"/>
  <c r="AC147" i="11"/>
  <c r="AA147" i="11"/>
  <c r="J147" i="11"/>
  <c r="AJ146" i="11"/>
  <c r="AG146" i="11"/>
  <c r="AE146" i="11"/>
  <c r="AC146" i="11"/>
  <c r="AA146" i="11"/>
  <c r="J146" i="11"/>
  <c r="AJ145" i="11"/>
  <c r="AG145" i="11"/>
  <c r="AE145" i="11"/>
  <c r="AC145" i="11"/>
  <c r="J145" i="11"/>
  <c r="AJ144" i="11"/>
  <c r="AG144" i="11"/>
  <c r="AE144" i="11"/>
  <c r="AC144" i="11"/>
  <c r="AA144" i="11"/>
  <c r="J144" i="11"/>
  <c r="AJ143" i="11"/>
  <c r="AG143" i="11"/>
  <c r="AE143" i="11"/>
  <c r="AC143" i="11"/>
  <c r="AA143" i="11"/>
  <c r="J143" i="11"/>
  <c r="AJ142" i="11"/>
  <c r="AG142" i="11"/>
  <c r="AE142" i="11"/>
  <c r="AC142" i="11"/>
  <c r="AA142" i="11"/>
  <c r="J142" i="11"/>
  <c r="AJ141" i="11"/>
  <c r="AG141" i="11"/>
  <c r="AE141" i="11"/>
  <c r="AC141" i="11"/>
  <c r="AA141" i="11"/>
  <c r="J141" i="11"/>
  <c r="AJ140" i="11"/>
  <c r="AG140" i="11"/>
  <c r="AE140" i="11"/>
  <c r="AC140" i="11"/>
  <c r="AA140" i="11"/>
  <c r="J140" i="11"/>
  <c r="AJ139" i="11"/>
  <c r="AG139" i="11"/>
  <c r="AE139" i="11"/>
  <c r="AC139" i="11"/>
  <c r="AA139" i="11"/>
  <c r="J139" i="11"/>
  <c r="AJ138" i="11"/>
  <c r="AG138" i="11"/>
  <c r="AE138" i="11"/>
  <c r="AC138" i="11"/>
  <c r="AA138" i="11"/>
  <c r="J138" i="11"/>
  <c r="AJ137" i="11"/>
  <c r="AG137" i="11"/>
  <c r="AE137" i="11"/>
  <c r="AC137" i="11"/>
  <c r="AA137" i="11"/>
  <c r="J137" i="11"/>
  <c r="AJ136" i="11"/>
  <c r="AG136" i="11"/>
  <c r="AE136" i="11"/>
  <c r="AC136" i="11"/>
  <c r="AA136" i="11"/>
  <c r="J136" i="11"/>
  <c r="AJ135" i="11"/>
  <c r="AG135" i="11"/>
  <c r="AE135" i="11"/>
  <c r="AC135" i="11"/>
  <c r="AA135" i="11"/>
  <c r="J135" i="11"/>
  <c r="AJ134" i="11"/>
  <c r="AG134" i="11"/>
  <c r="AE134" i="11"/>
  <c r="AC134" i="11"/>
  <c r="J134" i="11"/>
  <c r="AJ133" i="11"/>
  <c r="AG133" i="11"/>
  <c r="AE133" i="11"/>
  <c r="AC133" i="11"/>
  <c r="J133" i="11"/>
  <c r="AJ132" i="11"/>
  <c r="AG132" i="11"/>
  <c r="AE132" i="11"/>
  <c r="AC132" i="11"/>
  <c r="J132" i="11"/>
  <c r="AJ131" i="11"/>
  <c r="AG131" i="11"/>
  <c r="AE131" i="11"/>
  <c r="AC131" i="11"/>
  <c r="AA131" i="11"/>
  <c r="J131" i="11"/>
  <c r="AJ130" i="11"/>
  <c r="AG130" i="11"/>
  <c r="AE130" i="11"/>
  <c r="AC130" i="11"/>
  <c r="AA130" i="11"/>
  <c r="J130" i="11"/>
  <c r="AJ129" i="11"/>
  <c r="AG129" i="11"/>
  <c r="AE129" i="11"/>
  <c r="AC129" i="11"/>
  <c r="AA129" i="11"/>
  <c r="J129" i="11"/>
  <c r="AJ128" i="11"/>
  <c r="AG128" i="11"/>
  <c r="AE128" i="11"/>
  <c r="AC128" i="11"/>
  <c r="AA128" i="11"/>
  <c r="J128" i="11"/>
  <c r="AJ127" i="11"/>
  <c r="AG127" i="11"/>
  <c r="AE127" i="11"/>
  <c r="AC127" i="11"/>
  <c r="AA127" i="11"/>
  <c r="J127" i="11"/>
  <c r="AJ126" i="11"/>
  <c r="AG126" i="11"/>
  <c r="AE126" i="11"/>
  <c r="AC126" i="11"/>
  <c r="AA126" i="11"/>
  <c r="J126" i="11"/>
  <c r="AJ125" i="11"/>
  <c r="AG125" i="11"/>
  <c r="AE125" i="11"/>
  <c r="AC125" i="11"/>
  <c r="AA125" i="11"/>
  <c r="J125" i="11"/>
  <c r="AJ124" i="11"/>
  <c r="AG124" i="11"/>
  <c r="AE124" i="11"/>
  <c r="AC124" i="11"/>
  <c r="AA124" i="11"/>
  <c r="J124" i="11"/>
  <c r="AJ123" i="11"/>
  <c r="AG123" i="11"/>
  <c r="AE123" i="11"/>
  <c r="AC123" i="11"/>
  <c r="AA123" i="11"/>
  <c r="J123" i="11"/>
  <c r="AJ122" i="11"/>
  <c r="AG122" i="11"/>
  <c r="AE122" i="11"/>
  <c r="AC122" i="11"/>
  <c r="AA122" i="11"/>
  <c r="J122" i="11"/>
  <c r="AJ121" i="11"/>
  <c r="AG121" i="11"/>
  <c r="AE121" i="11"/>
  <c r="AC121" i="11"/>
  <c r="AA121" i="11"/>
  <c r="J121" i="11"/>
  <c r="AJ120" i="11"/>
  <c r="AG120" i="11"/>
  <c r="AE120" i="11"/>
  <c r="AC120" i="11"/>
  <c r="AA120" i="11"/>
  <c r="J120" i="11"/>
  <c r="AJ119" i="11"/>
  <c r="AG119" i="11"/>
  <c r="AE119" i="11"/>
  <c r="AC119" i="11"/>
  <c r="AA119" i="11"/>
  <c r="J119" i="11"/>
  <c r="AJ118" i="11"/>
  <c r="AG118" i="11"/>
  <c r="AE118" i="11"/>
  <c r="AC118" i="11"/>
  <c r="AA118" i="11"/>
  <c r="J118" i="11"/>
  <c r="AJ117" i="11"/>
  <c r="AG117" i="11"/>
  <c r="AE117" i="11"/>
  <c r="AC117" i="11"/>
  <c r="AA117" i="11"/>
  <c r="J117" i="11"/>
  <c r="AJ116" i="11"/>
  <c r="AG116" i="11"/>
  <c r="AE116" i="11"/>
  <c r="AC116" i="11"/>
  <c r="AA116" i="11"/>
  <c r="J116" i="11"/>
  <c r="AJ115" i="11"/>
  <c r="AG115" i="11"/>
  <c r="AE115" i="11"/>
  <c r="AC115" i="11"/>
  <c r="AA115" i="11"/>
  <c r="J115" i="11"/>
  <c r="AJ114" i="11"/>
  <c r="AG114" i="11"/>
  <c r="AE114" i="11"/>
  <c r="AC114" i="11"/>
  <c r="AA114" i="11"/>
  <c r="J114" i="11"/>
  <c r="AJ113" i="11"/>
  <c r="AG113" i="11"/>
  <c r="AE113" i="11"/>
  <c r="AC113" i="11"/>
  <c r="AA113" i="11"/>
  <c r="J113" i="11"/>
  <c r="AJ112" i="11"/>
  <c r="AG112" i="11"/>
  <c r="AE112" i="11"/>
  <c r="AC112" i="11"/>
  <c r="AA112" i="11"/>
  <c r="J112" i="11"/>
  <c r="AJ111" i="11"/>
  <c r="AG111" i="11"/>
  <c r="AE111" i="11"/>
  <c r="AC111" i="11"/>
  <c r="AA111" i="11"/>
  <c r="J111" i="11"/>
  <c r="AJ110" i="11"/>
  <c r="AG110" i="11"/>
  <c r="AE110" i="11"/>
  <c r="AC110" i="11"/>
  <c r="AA110" i="11"/>
  <c r="J110" i="11"/>
  <c r="AJ109" i="11"/>
  <c r="AG109" i="11"/>
  <c r="AE109" i="11"/>
  <c r="AC109" i="11"/>
  <c r="AA109" i="11"/>
  <c r="J109" i="11"/>
  <c r="AJ108" i="11"/>
  <c r="AG108" i="11"/>
  <c r="AE108" i="11"/>
  <c r="AC108" i="11"/>
  <c r="AA108" i="11"/>
  <c r="J108" i="11"/>
  <c r="AJ107" i="11"/>
  <c r="AG107" i="11"/>
  <c r="AE107" i="11"/>
  <c r="AC107" i="11"/>
  <c r="AA107" i="11"/>
  <c r="J107" i="11"/>
  <c r="AJ106" i="11"/>
  <c r="AG106" i="11"/>
  <c r="AE106" i="11"/>
  <c r="AC106" i="11"/>
  <c r="J106" i="11"/>
  <c r="AJ105" i="11"/>
  <c r="AG105" i="11"/>
  <c r="AE105" i="11"/>
  <c r="AC105" i="11"/>
  <c r="AA105" i="11"/>
  <c r="J105" i="11"/>
  <c r="AJ104" i="11"/>
  <c r="AG104" i="11"/>
  <c r="AE104" i="11"/>
  <c r="AC104" i="11"/>
  <c r="AA104" i="11"/>
  <c r="J104" i="11"/>
  <c r="AJ103" i="11"/>
  <c r="AG103" i="11"/>
  <c r="AE103" i="11"/>
  <c r="AC103" i="11"/>
  <c r="AA103" i="11"/>
  <c r="J103" i="11"/>
  <c r="M102" i="11"/>
  <c r="L102" i="11"/>
  <c r="L101" i="11"/>
  <c r="J101" i="11"/>
  <c r="O101" i="11"/>
  <c r="O102" i="11"/>
  <c r="N102" i="11"/>
  <c r="N12" i="11"/>
  <c r="N10" i="11"/>
  <c r="M101" i="11"/>
  <c r="AJ100" i="11"/>
  <c r="AG100" i="11"/>
  <c r="AE100" i="11"/>
  <c r="AC100" i="11"/>
  <c r="J100" i="11"/>
  <c r="AJ99" i="11"/>
  <c r="AG99" i="11"/>
  <c r="AE99" i="11"/>
  <c r="AC99" i="11"/>
  <c r="J99" i="11"/>
  <c r="AJ98" i="11"/>
  <c r="AG98" i="11"/>
  <c r="AE98" i="11"/>
  <c r="AC98" i="11"/>
  <c r="J98" i="11"/>
  <c r="AJ97" i="11"/>
  <c r="AG97" i="11"/>
  <c r="AE97" i="11"/>
  <c r="AC97" i="11"/>
  <c r="AA97" i="11"/>
  <c r="J97" i="11"/>
  <c r="AJ96" i="11"/>
  <c r="AG96" i="11"/>
  <c r="AE96" i="11"/>
  <c r="AC96" i="11"/>
  <c r="AA96" i="11"/>
  <c r="J96" i="11"/>
  <c r="AJ95" i="11"/>
  <c r="AG95" i="11"/>
  <c r="AE95" i="11"/>
  <c r="AC95" i="11"/>
  <c r="J95" i="11"/>
  <c r="AJ94" i="11"/>
  <c r="AG94" i="11"/>
  <c r="AE94" i="11"/>
  <c r="AC94" i="11"/>
  <c r="AA94" i="11"/>
  <c r="J94" i="11"/>
  <c r="AJ93" i="11"/>
  <c r="AG93" i="11"/>
  <c r="AE93" i="11"/>
  <c r="AC93" i="11"/>
  <c r="AA93" i="11"/>
  <c r="J93" i="11"/>
  <c r="AJ92" i="11"/>
  <c r="AG92" i="11"/>
  <c r="AE92" i="11"/>
  <c r="AC92" i="11"/>
  <c r="AA92" i="11"/>
  <c r="J92" i="11"/>
  <c r="AJ91" i="11"/>
  <c r="AG91" i="11"/>
  <c r="AE91" i="11"/>
  <c r="AC91" i="11"/>
  <c r="J91" i="11"/>
  <c r="AJ90" i="11"/>
  <c r="AG90" i="11"/>
  <c r="AE90" i="11"/>
  <c r="AC90" i="11"/>
  <c r="J90" i="11"/>
  <c r="AJ89" i="11"/>
  <c r="AG89" i="11"/>
  <c r="AE89" i="11"/>
  <c r="AC89" i="11"/>
  <c r="J89" i="11"/>
  <c r="AJ88" i="11"/>
  <c r="AG88" i="11"/>
  <c r="AE88" i="11"/>
  <c r="AC88" i="11"/>
  <c r="J88" i="11"/>
  <c r="AJ87" i="11"/>
  <c r="AG87" i="11"/>
  <c r="AE87" i="11"/>
  <c r="AC87" i="11"/>
  <c r="J87" i="11"/>
  <c r="AJ86" i="11"/>
  <c r="AG86" i="11"/>
  <c r="AE86" i="11"/>
  <c r="AC86" i="11"/>
  <c r="J86" i="11"/>
  <c r="AJ85" i="11"/>
  <c r="AG85" i="11"/>
  <c r="AE85" i="11"/>
  <c r="AC85" i="11"/>
  <c r="AA85" i="11"/>
  <c r="J85" i="11"/>
  <c r="AJ84" i="11"/>
  <c r="AG84" i="11"/>
  <c r="AE84" i="11"/>
  <c r="AC84" i="11"/>
  <c r="J84" i="11"/>
  <c r="AJ83" i="11"/>
  <c r="AG83" i="11"/>
  <c r="AE83" i="11"/>
  <c r="AC83" i="11"/>
  <c r="J83" i="11"/>
  <c r="AJ82" i="11"/>
  <c r="AG82" i="11"/>
  <c r="AE82" i="11"/>
  <c r="AC82" i="11"/>
  <c r="J82" i="11"/>
  <c r="AJ81" i="11"/>
  <c r="AG81" i="11"/>
  <c r="AE81" i="11"/>
  <c r="AC81" i="11"/>
  <c r="J81" i="11"/>
  <c r="AJ80" i="11"/>
  <c r="AG80" i="11"/>
  <c r="AE80" i="11"/>
  <c r="AC80" i="11"/>
  <c r="J80" i="11"/>
  <c r="AJ79" i="11"/>
  <c r="AG79" i="11"/>
  <c r="AE79" i="11"/>
  <c r="AC79" i="11"/>
  <c r="AA79" i="11"/>
  <c r="J79" i="11"/>
  <c r="AJ78" i="11"/>
  <c r="AG78" i="11"/>
  <c r="AE78" i="11"/>
  <c r="AC78" i="11"/>
  <c r="J78" i="11"/>
  <c r="AJ77" i="11"/>
  <c r="AG77" i="11"/>
  <c r="AE77" i="11"/>
  <c r="AC77" i="11"/>
  <c r="AA77" i="11"/>
  <c r="J77" i="11"/>
  <c r="AJ76" i="11"/>
  <c r="AG76" i="11"/>
  <c r="AE76" i="11"/>
  <c r="AC76" i="11"/>
  <c r="AA76" i="11"/>
  <c r="J76" i="11"/>
  <c r="AJ75" i="11"/>
  <c r="AG75" i="11"/>
  <c r="AE75" i="11"/>
  <c r="AC75" i="11"/>
  <c r="J75" i="11"/>
  <c r="AJ74" i="11"/>
  <c r="AG74" i="11"/>
  <c r="AE74" i="11"/>
  <c r="AC74" i="11"/>
  <c r="AA74" i="11"/>
  <c r="J74" i="11"/>
  <c r="AJ73" i="11"/>
  <c r="AG73" i="11"/>
  <c r="AE73" i="11"/>
  <c r="AC73" i="11"/>
  <c r="AA73" i="11"/>
  <c r="J73" i="11"/>
  <c r="AJ72" i="11"/>
  <c r="AG72" i="11"/>
  <c r="AE72" i="11"/>
  <c r="AC72" i="11"/>
  <c r="J72" i="11"/>
  <c r="AJ71" i="11"/>
  <c r="AG71" i="11"/>
  <c r="AE71" i="11"/>
  <c r="AC71" i="11"/>
  <c r="J71" i="11"/>
  <c r="AJ70" i="11"/>
  <c r="AG70" i="11"/>
  <c r="AE70" i="11"/>
  <c r="AC70" i="11"/>
  <c r="J70" i="11"/>
  <c r="AJ69" i="11"/>
  <c r="AG69" i="11"/>
  <c r="AE69" i="11"/>
  <c r="AC69" i="11"/>
  <c r="J69" i="11"/>
  <c r="AJ68" i="11"/>
  <c r="AG68" i="11"/>
  <c r="AE68" i="11"/>
  <c r="AC68" i="11"/>
  <c r="J68" i="11"/>
  <c r="AJ67" i="11"/>
  <c r="AG67" i="11"/>
  <c r="AE67" i="11"/>
  <c r="AC67" i="11"/>
  <c r="AA67" i="11"/>
  <c r="J67" i="11"/>
  <c r="AJ66" i="11"/>
  <c r="AG66" i="11"/>
  <c r="AE66" i="11"/>
  <c r="AC66" i="11"/>
  <c r="AA66" i="11"/>
  <c r="J66" i="11"/>
  <c r="AJ65" i="11"/>
  <c r="AG65" i="11"/>
  <c r="AE65" i="11"/>
  <c r="AC65" i="11"/>
  <c r="J65" i="11"/>
  <c r="AJ64" i="11"/>
  <c r="AG64" i="11"/>
  <c r="AE64" i="11"/>
  <c r="AC64" i="11"/>
  <c r="J64" i="11"/>
  <c r="AJ63" i="11"/>
  <c r="AG63" i="11"/>
  <c r="AE63" i="11"/>
  <c r="AC63" i="11"/>
  <c r="J63" i="11"/>
  <c r="AJ62" i="11"/>
  <c r="AG62" i="11"/>
  <c r="AE62" i="11"/>
  <c r="AC62" i="11"/>
  <c r="AA62" i="11"/>
  <c r="J62" i="11"/>
  <c r="AJ61" i="11"/>
  <c r="AG61" i="11"/>
  <c r="AE61" i="11"/>
  <c r="AC61" i="11"/>
  <c r="AA61" i="11"/>
  <c r="J61" i="11"/>
  <c r="AJ60" i="11"/>
  <c r="AG60" i="11"/>
  <c r="AE60" i="11"/>
  <c r="AC60" i="11"/>
  <c r="AA60" i="11"/>
  <c r="J60" i="11"/>
  <c r="AJ59" i="11"/>
  <c r="AG59" i="11"/>
  <c r="AE59" i="11"/>
  <c r="AC59" i="11"/>
  <c r="AA59" i="11"/>
  <c r="J59" i="11"/>
  <c r="AJ58" i="11"/>
  <c r="AG58" i="11"/>
  <c r="AE58" i="11"/>
  <c r="AC58" i="11"/>
  <c r="AA58" i="11"/>
  <c r="J58" i="11"/>
  <c r="AJ57" i="11"/>
  <c r="AG57" i="11"/>
  <c r="AE57" i="11"/>
  <c r="AC57" i="11"/>
  <c r="AA57" i="11"/>
  <c r="J57" i="11"/>
  <c r="AJ56" i="11"/>
  <c r="AG56" i="11"/>
  <c r="AE56" i="11"/>
  <c r="AC56" i="11"/>
  <c r="AA56" i="11"/>
  <c r="J56" i="11"/>
  <c r="AJ55" i="11"/>
  <c r="AG55" i="11"/>
  <c r="AE55" i="11"/>
  <c r="AC55" i="11"/>
  <c r="AA55" i="11"/>
  <c r="J55" i="11"/>
  <c r="AJ54" i="11"/>
  <c r="AG54" i="11"/>
  <c r="AE54" i="11"/>
  <c r="AC54" i="11"/>
  <c r="AA54" i="11"/>
  <c r="J54" i="11"/>
  <c r="AJ53" i="11"/>
  <c r="AG53" i="11"/>
  <c r="AE53" i="11"/>
  <c r="AC53" i="11"/>
  <c r="AA53" i="11"/>
  <c r="J53" i="11"/>
  <c r="AJ52" i="11"/>
  <c r="AG52" i="11"/>
  <c r="AE52" i="11"/>
  <c r="AC52" i="11"/>
  <c r="AA52" i="11"/>
  <c r="J52" i="11"/>
  <c r="AJ51" i="11"/>
  <c r="AG51" i="11"/>
  <c r="AE51" i="11"/>
  <c r="AC51" i="11"/>
  <c r="AA51" i="11"/>
  <c r="J51" i="11"/>
  <c r="AJ50" i="11"/>
  <c r="AG50" i="11"/>
  <c r="AE50" i="11"/>
  <c r="AC50" i="11"/>
  <c r="AA50" i="11"/>
  <c r="J50" i="11"/>
  <c r="AJ49" i="11"/>
  <c r="AG49" i="11"/>
  <c r="AE49" i="11"/>
  <c r="AC49" i="11"/>
  <c r="AA49" i="11"/>
  <c r="J49" i="11"/>
  <c r="AJ48" i="11"/>
  <c r="AG48" i="11"/>
  <c r="AE48" i="11"/>
  <c r="AC48" i="11"/>
  <c r="AA48" i="11"/>
  <c r="J48" i="11"/>
  <c r="AJ47" i="11"/>
  <c r="AG47" i="11"/>
  <c r="AE47" i="11"/>
  <c r="AC47" i="11"/>
  <c r="AA47" i="11"/>
  <c r="J47" i="11"/>
  <c r="AJ46" i="11"/>
  <c r="AG46" i="11"/>
  <c r="AE46" i="11"/>
  <c r="AC46" i="11"/>
  <c r="AA46" i="11"/>
  <c r="J46" i="11"/>
  <c r="AJ45" i="11"/>
  <c r="AG45" i="11"/>
  <c r="AE45" i="11"/>
  <c r="AC45" i="11"/>
  <c r="AA45" i="11"/>
  <c r="J45" i="11"/>
  <c r="AJ44" i="11"/>
  <c r="AG44" i="11"/>
  <c r="AE44" i="11"/>
  <c r="AC44" i="11"/>
  <c r="AA44" i="11"/>
  <c r="J44" i="11"/>
  <c r="AJ43" i="11"/>
  <c r="AG43" i="11"/>
  <c r="AE43" i="11"/>
  <c r="AC43" i="11"/>
  <c r="AA43" i="11"/>
  <c r="J43" i="11"/>
  <c r="AJ42" i="11"/>
  <c r="AG42" i="11"/>
  <c r="AE42" i="11"/>
  <c r="AC42" i="11"/>
  <c r="AA42" i="11"/>
  <c r="J42" i="11"/>
  <c r="AJ41" i="11"/>
  <c r="AG41" i="11"/>
  <c r="AE41" i="11"/>
  <c r="AC41" i="11"/>
  <c r="AA41" i="11"/>
  <c r="J41" i="11"/>
  <c r="AJ40" i="11"/>
  <c r="AG40" i="11"/>
  <c r="AE40" i="11"/>
  <c r="AC40" i="11"/>
  <c r="AA40" i="11"/>
  <c r="J40" i="11"/>
  <c r="AJ39" i="11"/>
  <c r="AG39" i="11"/>
  <c r="AE39" i="11"/>
  <c r="AC39" i="11"/>
  <c r="AA39" i="11"/>
  <c r="J39" i="11"/>
  <c r="AJ38" i="11"/>
  <c r="AG38" i="11"/>
  <c r="AE38" i="11"/>
  <c r="AC38" i="11"/>
  <c r="AA38" i="11"/>
  <c r="J38" i="11"/>
  <c r="AJ37" i="11"/>
  <c r="AG37" i="11"/>
  <c r="AE37" i="11"/>
  <c r="AC37" i="11"/>
  <c r="AA37" i="11"/>
  <c r="J37" i="11"/>
  <c r="AJ36" i="11"/>
  <c r="AG36" i="11"/>
  <c r="AE36" i="11"/>
  <c r="AC36" i="11"/>
  <c r="AA36" i="11"/>
  <c r="J36" i="11"/>
  <c r="AJ35" i="11"/>
  <c r="AG35" i="11"/>
  <c r="AE35" i="11"/>
  <c r="AC35" i="11"/>
  <c r="AA35" i="11"/>
  <c r="J35" i="11"/>
  <c r="AJ34" i="11"/>
  <c r="AG34" i="11"/>
  <c r="AE34" i="11"/>
  <c r="AC34" i="11"/>
  <c r="AA34" i="11"/>
  <c r="J34" i="11"/>
  <c r="AJ33" i="11"/>
  <c r="AG33" i="11"/>
  <c r="AE33" i="11"/>
  <c r="AC33" i="11"/>
  <c r="AA33" i="11"/>
  <c r="J33" i="11"/>
  <c r="AJ32" i="11"/>
  <c r="AG32" i="11"/>
  <c r="AE32" i="11"/>
  <c r="AC32" i="11"/>
  <c r="AA32" i="11"/>
  <c r="J32" i="11"/>
  <c r="AJ31" i="11"/>
  <c r="AG31" i="11"/>
  <c r="AE31" i="11"/>
  <c r="AC31" i="11"/>
  <c r="AA31" i="11"/>
  <c r="J31" i="11"/>
  <c r="AJ30" i="11"/>
  <c r="AG30" i="11"/>
  <c r="AE30" i="11"/>
  <c r="AC30" i="11"/>
  <c r="AA30" i="11"/>
  <c r="J30" i="11"/>
  <c r="AJ29" i="11"/>
  <c r="AG29" i="11"/>
  <c r="AE29" i="11"/>
  <c r="AC29" i="11"/>
  <c r="AA29" i="11"/>
  <c r="J29" i="11"/>
  <c r="AJ28" i="11"/>
  <c r="AG28" i="11"/>
  <c r="AE28" i="11"/>
  <c r="AC28" i="11"/>
  <c r="AA28" i="11"/>
  <c r="J28" i="11"/>
  <c r="AJ27" i="11"/>
  <c r="AG27" i="11"/>
  <c r="AE27" i="11"/>
  <c r="AC27" i="11"/>
  <c r="AA27" i="11"/>
  <c r="J27" i="11"/>
  <c r="AJ26" i="11"/>
  <c r="AG26" i="11"/>
  <c r="AE26" i="11"/>
  <c r="AC26" i="11"/>
  <c r="AA26" i="11"/>
  <c r="J26" i="11"/>
  <c r="AJ25" i="11"/>
  <c r="AG25" i="11"/>
  <c r="AE25" i="11"/>
  <c r="AC25" i="11"/>
  <c r="AA25" i="11"/>
  <c r="J25" i="11"/>
  <c r="AJ24" i="11"/>
  <c r="AG24" i="11"/>
  <c r="AE24" i="11"/>
  <c r="AC24" i="11"/>
  <c r="AA24" i="11"/>
  <c r="J24" i="11"/>
  <c r="AJ23" i="11"/>
  <c r="AG23" i="11"/>
  <c r="AE23" i="11"/>
  <c r="AC23" i="11"/>
  <c r="AA23" i="11"/>
  <c r="J23" i="11"/>
  <c r="AJ22" i="11"/>
  <c r="AG22" i="11"/>
  <c r="AE22" i="11"/>
  <c r="AC22" i="11"/>
  <c r="AA22" i="11"/>
  <c r="J22" i="11"/>
  <c r="AJ21" i="11"/>
  <c r="AG21" i="11"/>
  <c r="AE21" i="11"/>
  <c r="AC21" i="11"/>
  <c r="AA21" i="11"/>
  <c r="J21" i="11"/>
  <c r="AJ20" i="11"/>
  <c r="AG20" i="11"/>
  <c r="AE20" i="11"/>
  <c r="AC20" i="11"/>
  <c r="AA20" i="11"/>
  <c r="J20" i="11"/>
  <c r="AJ19" i="11"/>
  <c r="AG19" i="11"/>
  <c r="AE19" i="11"/>
  <c r="AC19" i="11"/>
  <c r="AA19" i="11"/>
  <c r="J19" i="11"/>
  <c r="AJ18" i="11"/>
  <c r="AG18" i="11"/>
  <c r="AE18" i="11"/>
  <c r="AC18" i="11"/>
  <c r="AA18" i="11"/>
  <c r="J18" i="11"/>
  <c r="AJ17" i="11"/>
  <c r="AG17" i="11"/>
  <c r="AE17" i="11"/>
  <c r="AC17" i="11"/>
  <c r="AA17" i="11"/>
  <c r="J17" i="11"/>
  <c r="N16" i="11"/>
  <c r="M16" i="11"/>
  <c r="M15" i="11"/>
  <c r="L16" i="11"/>
  <c r="L15" i="11"/>
  <c r="J16" i="11"/>
  <c r="O15" i="11"/>
  <c r="AJ14" i="11"/>
  <c r="AG14" i="11"/>
  <c r="AE14" i="11"/>
  <c r="AC14" i="11"/>
  <c r="AA14" i="11"/>
  <c r="J14" i="11"/>
  <c r="AJ13" i="11"/>
  <c r="AG13" i="11"/>
  <c r="AE13" i="11"/>
  <c r="AC13" i="11"/>
  <c r="AA13" i="11"/>
  <c r="J13" i="11"/>
  <c r="AX9" i="11"/>
  <c r="O11" i="11"/>
  <c r="O12" i="11"/>
  <c r="M12" i="11"/>
  <c r="M10" i="11"/>
  <c r="L12" i="11"/>
  <c r="J12" i="11"/>
  <c r="M11" i="11"/>
  <c r="L11" i="11"/>
  <c r="J11" i="11"/>
  <c r="AX10" i="11"/>
  <c r="O10" i="11"/>
  <c r="E20" i="8"/>
  <c r="K20" i="8"/>
  <c r="G20" i="8"/>
  <c r="F20" i="8"/>
  <c r="I20" i="8"/>
  <c r="H20" i="8"/>
  <c r="AD10" i="11"/>
  <c r="AD9" i="11"/>
  <c r="K15" i="11"/>
  <c r="D22" i="8"/>
  <c r="O16" i="11"/>
  <c r="J102" i="11"/>
  <c r="L10" i="11"/>
  <c r="J332" i="11"/>
  <c r="J487" i="11"/>
  <c r="J800" i="11"/>
  <c r="J799" i="11"/>
  <c r="J833" i="11"/>
  <c r="J832" i="11"/>
  <c r="O940" i="11"/>
  <c r="O939" i="11"/>
  <c r="O9" i="11"/>
  <c r="J629" i="11"/>
  <c r="J767" i="11"/>
  <c r="J766" i="11"/>
  <c r="J926" i="11"/>
  <c r="K940" i="11"/>
  <c r="K10" i="11"/>
  <c r="J10" i="11"/>
  <c r="L940" i="11"/>
  <c r="L939" i="11"/>
  <c r="L9" i="11"/>
  <c r="J852" i="11"/>
  <c r="M940" i="11"/>
  <c r="M939" i="11"/>
  <c r="M9" i="11"/>
  <c r="M20" i="8"/>
  <c r="L20" i="8"/>
  <c r="J20" i="8"/>
  <c r="AB834" i="5"/>
  <c r="AD834" i="5"/>
  <c r="AF834" i="5"/>
  <c r="AH834" i="5"/>
  <c r="AK834" i="5"/>
  <c r="AB835" i="5"/>
  <c r="AD835" i="5"/>
  <c r="AF835" i="5"/>
  <c r="AH835" i="5"/>
  <c r="AK835" i="5"/>
  <c r="AB836" i="5"/>
  <c r="AD836" i="5"/>
  <c r="AF836" i="5"/>
  <c r="AH836" i="5"/>
  <c r="AK836" i="5"/>
  <c r="AB837" i="5"/>
  <c r="AD837" i="5"/>
  <c r="AF837" i="5"/>
  <c r="AH837" i="5"/>
  <c r="AK837" i="5"/>
  <c r="AB838" i="5"/>
  <c r="AD838" i="5"/>
  <c r="AF838" i="5"/>
  <c r="AH838" i="5"/>
  <c r="AK838" i="5"/>
  <c r="AB839" i="5"/>
  <c r="AD839" i="5"/>
  <c r="AF839" i="5"/>
  <c r="AH839" i="5"/>
  <c r="AK839" i="5"/>
  <c r="AB840" i="5"/>
  <c r="AD840" i="5"/>
  <c r="AF840" i="5"/>
  <c r="AH840" i="5"/>
  <c r="AK840" i="5"/>
  <c r="AB841" i="5"/>
  <c r="AD841" i="5"/>
  <c r="AF841" i="5"/>
  <c r="AH841" i="5"/>
  <c r="AK841" i="5"/>
  <c r="AB842" i="5"/>
  <c r="AD842" i="5"/>
  <c r="AF842" i="5"/>
  <c r="AH842" i="5"/>
  <c r="AK842" i="5"/>
  <c r="AB843" i="5"/>
  <c r="AD843" i="5"/>
  <c r="AF843" i="5"/>
  <c r="AH843" i="5"/>
  <c r="AK843" i="5"/>
  <c r="AB844" i="5"/>
  <c r="AD844" i="5"/>
  <c r="AF844" i="5"/>
  <c r="AH844" i="5"/>
  <c r="AK844" i="5"/>
  <c r="AB845" i="5"/>
  <c r="AD845" i="5"/>
  <c r="AF845" i="5"/>
  <c r="AH845" i="5"/>
  <c r="AK845" i="5"/>
  <c r="AB846" i="5"/>
  <c r="AD846" i="5"/>
  <c r="AF846" i="5"/>
  <c r="AH846" i="5"/>
  <c r="AK846" i="5"/>
  <c r="AB847" i="5"/>
  <c r="AD847" i="5"/>
  <c r="AF847" i="5"/>
  <c r="AH847" i="5"/>
  <c r="AK847" i="5"/>
  <c r="AB848" i="5"/>
  <c r="AD848" i="5"/>
  <c r="AF848" i="5"/>
  <c r="AH848" i="5"/>
  <c r="AK848" i="5"/>
  <c r="AB849" i="5"/>
  <c r="AD849" i="5"/>
  <c r="AF849" i="5"/>
  <c r="AH849" i="5"/>
  <c r="AK849" i="5"/>
  <c r="AB850" i="5"/>
  <c r="AD850" i="5"/>
  <c r="AF850" i="5"/>
  <c r="AH850" i="5"/>
  <c r="AK850" i="5"/>
  <c r="AB851" i="5"/>
  <c r="AD851" i="5"/>
  <c r="AF851" i="5"/>
  <c r="AH851" i="5"/>
  <c r="AK851" i="5"/>
  <c r="AK833" i="5"/>
  <c r="AH833" i="5"/>
  <c r="AF833" i="5"/>
  <c r="AD833" i="5"/>
  <c r="AB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33" i="5"/>
  <c r="O832" i="5"/>
  <c r="N832" i="5"/>
  <c r="N833" i="5"/>
  <c r="M833" i="5"/>
  <c r="L833" i="5"/>
  <c r="K833" i="5"/>
  <c r="J15" i="11"/>
  <c r="AK10" i="11"/>
  <c r="AK9" i="11"/>
  <c r="AB9" i="11"/>
  <c r="AB10" i="11"/>
  <c r="AF10" i="11"/>
  <c r="AF9" i="11"/>
  <c r="AH9" i="11"/>
  <c r="AH10" i="11"/>
  <c r="X9" i="11"/>
  <c r="K939" i="11"/>
  <c r="J940" i="11"/>
  <c r="X10" i="11"/>
  <c r="M11" i="5"/>
  <c r="M12" i="5"/>
  <c r="M16" i="5"/>
  <c r="M15" i="5"/>
  <c r="M102" i="5"/>
  <c r="M101" i="5"/>
  <c r="M333" i="5"/>
  <c r="M332" i="5"/>
  <c r="M487" i="5"/>
  <c r="M486" i="5"/>
  <c r="M630" i="5"/>
  <c r="M629" i="5"/>
  <c r="M927" i="5"/>
  <c r="M926" i="5"/>
  <c r="M853" i="5"/>
  <c r="M852" i="5"/>
  <c r="M767" i="5"/>
  <c r="M766" i="5"/>
  <c r="M832" i="5"/>
  <c r="M800" i="5"/>
  <c r="M799" i="5"/>
  <c r="J939" i="11"/>
  <c r="D32" i="8"/>
  <c r="D20" i="8"/>
  <c r="K9" i="11"/>
  <c r="J9" i="11"/>
  <c r="K17" i="8"/>
  <c r="K16" i="8"/>
  <c r="K15" i="8"/>
  <c r="K14" i="8"/>
  <c r="K13" i="8"/>
  <c r="K12" i="8"/>
  <c r="K11" i="8"/>
  <c r="K10" i="8"/>
  <c r="K9" i="8"/>
  <c r="AJ913" i="5"/>
  <c r="AH913" i="5"/>
  <c r="AG913" i="5"/>
  <c r="AF913" i="5"/>
  <c r="AE913" i="5"/>
  <c r="AD913" i="5"/>
  <c r="AC913" i="5"/>
  <c r="AB913" i="5"/>
  <c r="AA913" i="5"/>
  <c r="X913" i="5"/>
  <c r="J913" i="5"/>
  <c r="AJ814" i="5"/>
  <c r="AH814" i="5"/>
  <c r="AG814" i="5"/>
  <c r="AF814" i="5"/>
  <c r="AE814" i="5"/>
  <c r="AD814" i="5"/>
  <c r="AC814" i="5"/>
  <c r="AB814" i="5"/>
  <c r="AA814" i="5"/>
  <c r="X814" i="5"/>
  <c r="J814" i="5"/>
  <c r="AJ714" i="5"/>
  <c r="AH714" i="5"/>
  <c r="AG714" i="5"/>
  <c r="AF714" i="5"/>
  <c r="AE714" i="5"/>
  <c r="AD714" i="5"/>
  <c r="AC714" i="5"/>
  <c r="AB714" i="5"/>
  <c r="AA714" i="5"/>
  <c r="X714" i="5"/>
  <c r="J714" i="5"/>
  <c r="AJ614" i="5"/>
  <c r="AH614" i="5"/>
  <c r="AG614" i="5"/>
  <c r="AF614" i="5"/>
  <c r="AE614" i="5"/>
  <c r="AD614" i="5"/>
  <c r="AC614" i="5"/>
  <c r="AB614" i="5"/>
  <c r="AA614" i="5"/>
  <c r="X614" i="5"/>
  <c r="J614" i="5"/>
  <c r="AJ514" i="5"/>
  <c r="AH514" i="5"/>
  <c r="AG514" i="5"/>
  <c r="AF514" i="5"/>
  <c r="AE514" i="5"/>
  <c r="AD514" i="5"/>
  <c r="AC514" i="5"/>
  <c r="AB514" i="5"/>
  <c r="AA514" i="5"/>
  <c r="X514" i="5"/>
  <c r="J514" i="5"/>
  <c r="AJ414" i="5"/>
  <c r="AH414" i="5"/>
  <c r="AG414" i="5"/>
  <c r="AF414" i="5"/>
  <c r="AE414" i="5"/>
  <c r="AD414" i="5"/>
  <c r="AC414" i="5"/>
  <c r="AB414" i="5"/>
  <c r="AA414" i="5"/>
  <c r="X414" i="5"/>
  <c r="J414" i="5"/>
  <c r="AJ314" i="5"/>
  <c r="AH314" i="5"/>
  <c r="AG314" i="5"/>
  <c r="AF314" i="5"/>
  <c r="AE314" i="5"/>
  <c r="AD314" i="5"/>
  <c r="AC314" i="5"/>
  <c r="AB314" i="5"/>
  <c r="AA314" i="5"/>
  <c r="X314" i="5"/>
  <c r="J314" i="5"/>
  <c r="AJ214" i="5"/>
  <c r="AH214" i="5"/>
  <c r="AG214" i="5"/>
  <c r="AF214" i="5"/>
  <c r="AE214" i="5"/>
  <c r="AD214" i="5"/>
  <c r="AC214" i="5"/>
  <c r="AB214" i="5"/>
  <c r="AA214" i="5"/>
  <c r="X214" i="5"/>
  <c r="J214" i="5"/>
  <c r="AJ149" i="5"/>
  <c r="AH149" i="5"/>
  <c r="AG149" i="5"/>
  <c r="AF149" i="5"/>
  <c r="AE149" i="5"/>
  <c r="AD149" i="5"/>
  <c r="AC149" i="5"/>
  <c r="AB149" i="5"/>
  <c r="AA149" i="5"/>
  <c r="X149" i="5"/>
  <c r="J149" i="5"/>
  <c r="AJ148" i="5"/>
  <c r="AH148" i="5"/>
  <c r="AG148" i="5"/>
  <c r="AF148" i="5"/>
  <c r="AE148" i="5"/>
  <c r="AD148" i="5"/>
  <c r="AC148" i="5"/>
  <c r="AB148" i="5"/>
  <c r="AA148" i="5"/>
  <c r="X148" i="5"/>
  <c r="J148" i="5"/>
  <c r="AJ147" i="5"/>
  <c r="AH147" i="5"/>
  <c r="AG147" i="5"/>
  <c r="AF147" i="5"/>
  <c r="AE147" i="5"/>
  <c r="AD147" i="5"/>
  <c r="AC147" i="5"/>
  <c r="AB147" i="5"/>
  <c r="AA147" i="5"/>
  <c r="X147" i="5"/>
  <c r="J147" i="5"/>
  <c r="AJ146" i="5"/>
  <c r="AH146" i="5"/>
  <c r="AG146" i="5"/>
  <c r="AF146" i="5"/>
  <c r="AE146" i="5"/>
  <c r="AD146" i="5"/>
  <c r="AC146" i="5"/>
  <c r="AB146" i="5"/>
  <c r="AA146" i="5"/>
  <c r="X146" i="5"/>
  <c r="J146" i="5"/>
  <c r="AJ145" i="5"/>
  <c r="AG145" i="5"/>
  <c r="AF145" i="5"/>
  <c r="AE145" i="5"/>
  <c r="AD145" i="5"/>
  <c r="AC145" i="5"/>
  <c r="AB145" i="5"/>
  <c r="AA145" i="5"/>
  <c r="AH145" i="5"/>
  <c r="X145" i="5"/>
  <c r="J145" i="5"/>
  <c r="AJ144" i="5"/>
  <c r="AH144" i="5"/>
  <c r="AG144" i="5"/>
  <c r="AF144" i="5"/>
  <c r="AE144" i="5"/>
  <c r="AD144" i="5"/>
  <c r="AC144" i="5"/>
  <c r="AB144" i="5"/>
  <c r="AA144" i="5"/>
  <c r="X144" i="5"/>
  <c r="J144" i="5"/>
  <c r="AJ143" i="5"/>
  <c r="AH143" i="5"/>
  <c r="AG143" i="5"/>
  <c r="AF143" i="5"/>
  <c r="AE143" i="5"/>
  <c r="AD143" i="5"/>
  <c r="AC143" i="5"/>
  <c r="AB143" i="5"/>
  <c r="AA143" i="5"/>
  <c r="X143" i="5"/>
  <c r="J143" i="5"/>
  <c r="AJ142" i="5"/>
  <c r="AH142" i="5"/>
  <c r="AG142" i="5"/>
  <c r="AF142" i="5"/>
  <c r="AE142" i="5"/>
  <c r="AD142" i="5"/>
  <c r="AC142" i="5"/>
  <c r="AB142" i="5"/>
  <c r="AA142" i="5"/>
  <c r="X142" i="5"/>
  <c r="J142" i="5"/>
  <c r="AJ141" i="5"/>
  <c r="AH141" i="5"/>
  <c r="AG141" i="5"/>
  <c r="AF141" i="5"/>
  <c r="AE141" i="5"/>
  <c r="AD141" i="5"/>
  <c r="AC141" i="5"/>
  <c r="AB141" i="5"/>
  <c r="AA141" i="5"/>
  <c r="X141" i="5"/>
  <c r="J141" i="5"/>
  <c r="AJ140" i="5"/>
  <c r="AH140" i="5"/>
  <c r="AG140" i="5"/>
  <c r="AF140" i="5"/>
  <c r="AE140" i="5"/>
  <c r="AD140" i="5"/>
  <c r="AC140" i="5"/>
  <c r="AB140" i="5"/>
  <c r="AA140" i="5"/>
  <c r="X140" i="5"/>
  <c r="J140" i="5"/>
  <c r="AJ114" i="5"/>
  <c r="AH114" i="5"/>
  <c r="AG114" i="5"/>
  <c r="AF114" i="5"/>
  <c r="AE114" i="5"/>
  <c r="AD114" i="5"/>
  <c r="AC114" i="5"/>
  <c r="AB114" i="5"/>
  <c r="AA114" i="5"/>
  <c r="X114" i="5"/>
  <c r="J114" i="5"/>
  <c r="AJ14" i="5"/>
  <c r="AH14" i="5"/>
  <c r="AG14" i="5"/>
  <c r="AF14" i="5"/>
  <c r="AE14" i="5"/>
  <c r="AD14" i="5"/>
  <c r="AC14" i="5"/>
  <c r="AB14" i="5"/>
  <c r="AA14" i="5"/>
  <c r="X14" i="5"/>
  <c r="J14" i="5"/>
  <c r="AX12" i="5"/>
  <c r="L12" i="5"/>
  <c r="K12" i="5"/>
  <c r="O11" i="5"/>
  <c r="N11" i="5"/>
  <c r="L11" i="5"/>
  <c r="K8" i="8"/>
  <c r="K7" i="8"/>
  <c r="AK143" i="5"/>
  <c r="AK614" i="5"/>
  <c r="AK814" i="5"/>
  <c r="AK514" i="5"/>
  <c r="AK714" i="5"/>
  <c r="AK145" i="5"/>
  <c r="AK147" i="5"/>
  <c r="AK149" i="5"/>
  <c r="AK314" i="5"/>
  <c r="AK114" i="5"/>
  <c r="AK141" i="5"/>
  <c r="AK142" i="5"/>
  <c r="AK146" i="5"/>
  <c r="AK148" i="5"/>
  <c r="AK214" i="5"/>
  <c r="AK414" i="5"/>
  <c r="AK140" i="5"/>
  <c r="AK144" i="5"/>
  <c r="AK913" i="5"/>
  <c r="AK14" i="5"/>
  <c r="AX102" i="5"/>
  <c r="AX101" i="5"/>
  <c r="AX16" i="5"/>
  <c r="AX11" i="5"/>
  <c r="K6" i="8"/>
  <c r="AX10" i="5"/>
  <c r="AX9" i="5"/>
  <c r="AH950" i="5"/>
  <c r="AH949" i="5"/>
  <c r="AH948" i="5"/>
  <c r="AH947" i="5"/>
  <c r="AH946" i="5"/>
  <c r="AH945" i="5"/>
  <c r="AH944" i="5"/>
  <c r="AH943" i="5"/>
  <c r="AH942" i="5"/>
  <c r="AH941" i="5"/>
  <c r="AH938" i="5"/>
  <c r="AH937" i="5"/>
  <c r="AH936" i="5"/>
  <c r="AH935" i="5"/>
  <c r="AH934" i="5"/>
  <c r="AH933" i="5"/>
  <c r="AH932" i="5"/>
  <c r="AH931" i="5"/>
  <c r="AH930" i="5"/>
  <c r="AH929" i="5"/>
  <c r="AH928" i="5"/>
  <c r="AH925" i="5"/>
  <c r="AH924" i="5"/>
  <c r="AH923" i="5"/>
  <c r="AH922" i="5"/>
  <c r="AH921" i="5"/>
  <c r="AH920" i="5"/>
  <c r="AH919" i="5"/>
  <c r="AH918" i="5"/>
  <c r="AH917" i="5"/>
  <c r="AH916" i="5"/>
  <c r="AH915" i="5"/>
  <c r="AH914" i="5"/>
  <c r="AH912" i="5"/>
  <c r="AH911" i="5"/>
  <c r="AH910" i="5"/>
  <c r="AH909" i="5"/>
  <c r="AH908" i="5"/>
  <c r="AH907" i="5"/>
  <c r="AH906" i="5"/>
  <c r="AH905" i="5"/>
  <c r="AH904" i="5"/>
  <c r="AH903" i="5"/>
  <c r="AH902" i="5"/>
  <c r="AH901" i="5"/>
  <c r="AH900" i="5"/>
  <c r="AH899" i="5"/>
  <c r="AH898" i="5"/>
  <c r="AH897" i="5"/>
  <c r="AH896" i="5"/>
  <c r="AH895" i="5"/>
  <c r="AH894" i="5"/>
  <c r="AH893" i="5"/>
  <c r="AH892" i="5"/>
  <c r="AH891" i="5"/>
  <c r="AH890" i="5"/>
  <c r="AH889" i="5"/>
  <c r="AH888" i="5"/>
  <c r="AH887" i="5"/>
  <c r="AH886" i="5"/>
  <c r="AH885" i="5"/>
  <c r="AH883" i="5"/>
  <c r="AH882" i="5"/>
  <c r="AH881" i="5"/>
  <c r="AH880" i="5"/>
  <c r="AH879" i="5"/>
  <c r="AH878" i="5"/>
  <c r="AH877" i="5"/>
  <c r="AH876" i="5"/>
  <c r="AH875" i="5"/>
  <c r="AH874" i="5"/>
  <c r="AH873" i="5"/>
  <c r="AH872" i="5"/>
  <c r="AH871" i="5"/>
  <c r="AH870" i="5"/>
  <c r="AH869" i="5"/>
  <c r="AH868" i="5"/>
  <c r="AH867" i="5"/>
  <c r="AH866" i="5"/>
  <c r="AH865" i="5"/>
  <c r="AH864" i="5"/>
  <c r="AH863" i="5"/>
  <c r="AH862" i="5"/>
  <c r="AH861" i="5"/>
  <c r="AH860" i="5"/>
  <c r="AH859" i="5"/>
  <c r="AH858" i="5"/>
  <c r="AH857" i="5"/>
  <c r="AH856" i="5"/>
  <c r="AH855" i="5"/>
  <c r="AH854" i="5"/>
  <c r="AH830" i="5"/>
  <c r="AH821" i="5"/>
  <c r="AH820" i="5"/>
  <c r="AH819" i="5"/>
  <c r="AH818" i="5"/>
  <c r="AH817" i="5"/>
  <c r="AH816" i="5"/>
  <c r="AH815" i="5"/>
  <c r="AH813" i="5"/>
  <c r="AH812" i="5"/>
  <c r="AH811" i="5"/>
  <c r="AH810" i="5"/>
  <c r="AH809" i="5"/>
  <c r="AH808" i="5"/>
  <c r="AH807" i="5"/>
  <c r="AH806" i="5"/>
  <c r="AH805" i="5"/>
  <c r="AH804" i="5"/>
  <c r="AH803" i="5"/>
  <c r="AH802" i="5"/>
  <c r="AH801" i="5"/>
  <c r="AH797" i="5"/>
  <c r="AH796" i="5"/>
  <c r="AH795" i="5"/>
  <c r="AH794" i="5"/>
  <c r="AH793" i="5"/>
  <c r="AH792" i="5"/>
  <c r="AH791" i="5"/>
  <c r="AH790" i="5"/>
  <c r="AH789" i="5"/>
  <c r="AH788" i="5"/>
  <c r="AH787" i="5"/>
  <c r="AH786" i="5"/>
  <c r="AH785" i="5"/>
  <c r="AH784" i="5"/>
  <c r="AH783" i="5"/>
  <c r="AH782" i="5"/>
  <c r="AH781" i="5"/>
  <c r="AH780" i="5"/>
  <c r="AH779" i="5"/>
  <c r="AH778" i="5"/>
  <c r="AH777" i="5"/>
  <c r="AH776" i="5"/>
  <c r="AH775" i="5"/>
  <c r="AH774" i="5"/>
  <c r="AH773" i="5"/>
  <c r="AH772" i="5"/>
  <c r="AH771" i="5"/>
  <c r="AH770" i="5"/>
  <c r="AH769" i="5"/>
  <c r="AH768" i="5"/>
  <c r="AH765" i="5"/>
  <c r="AH764" i="5"/>
  <c r="AH763" i="5"/>
  <c r="AH762" i="5"/>
  <c r="AH761" i="5"/>
  <c r="AH760" i="5"/>
  <c r="AH759" i="5"/>
  <c r="AH758" i="5"/>
  <c r="AH757" i="5"/>
  <c r="AH756" i="5"/>
  <c r="AH755" i="5"/>
  <c r="AH754" i="5"/>
  <c r="AH753" i="5"/>
  <c r="AH752" i="5"/>
  <c r="AH751" i="5"/>
  <c r="AH750" i="5"/>
  <c r="AH749" i="5"/>
  <c r="AH748" i="5"/>
  <c r="AH747" i="5"/>
  <c r="AH746" i="5"/>
  <c r="AH745" i="5"/>
  <c r="AH744" i="5"/>
  <c r="AH743" i="5"/>
  <c r="AH742" i="5"/>
  <c r="AH741" i="5"/>
  <c r="AH740" i="5"/>
  <c r="AH739" i="5"/>
  <c r="AH738" i="5"/>
  <c r="AH737" i="5"/>
  <c r="AH736" i="5"/>
  <c r="AH735" i="5"/>
  <c r="AH734" i="5"/>
  <c r="AH733" i="5"/>
  <c r="AH732" i="5"/>
  <c r="AH731" i="5"/>
  <c r="AH730" i="5"/>
  <c r="AH729" i="5"/>
  <c r="AH728" i="5"/>
  <c r="AH727" i="5"/>
  <c r="AH726" i="5"/>
  <c r="AH725" i="5"/>
  <c r="AH724" i="5"/>
  <c r="AH723" i="5"/>
  <c r="AH722" i="5"/>
  <c r="AH721" i="5"/>
  <c r="AH720" i="5"/>
  <c r="AH719" i="5"/>
  <c r="AH718" i="5"/>
  <c r="AH717" i="5"/>
  <c r="AH716" i="5"/>
  <c r="AH715" i="5"/>
  <c r="AH713" i="5"/>
  <c r="AH712" i="5"/>
  <c r="AH710" i="5"/>
  <c r="AH709" i="5"/>
  <c r="AH708" i="5"/>
  <c r="AH707" i="5"/>
  <c r="AH706" i="5"/>
  <c r="AH705" i="5"/>
  <c r="AH704" i="5"/>
  <c r="AH703" i="5"/>
  <c r="AH702" i="5"/>
  <c r="AH701" i="5"/>
  <c r="AH700" i="5"/>
  <c r="AH699" i="5"/>
  <c r="AH698" i="5"/>
  <c r="AH697" i="5"/>
  <c r="AH696" i="5"/>
  <c r="AH695" i="5"/>
  <c r="AH694" i="5"/>
  <c r="AH693" i="5"/>
  <c r="AH692" i="5"/>
  <c r="AH691" i="5"/>
  <c r="AH690" i="5"/>
  <c r="AH689" i="5"/>
  <c r="AH688" i="5"/>
  <c r="AH687" i="5"/>
  <c r="AH686" i="5"/>
  <c r="AH685" i="5"/>
  <c r="AH684" i="5"/>
  <c r="AH683" i="5"/>
  <c r="AH682" i="5"/>
  <c r="AH681" i="5"/>
  <c r="AH680" i="5"/>
  <c r="AH679" i="5"/>
  <c r="AH678" i="5"/>
  <c r="AH677" i="5"/>
  <c r="AH676" i="5"/>
  <c r="AH675" i="5"/>
  <c r="AH674" i="5"/>
  <c r="AH673" i="5"/>
  <c r="AH672" i="5"/>
  <c r="AH671" i="5"/>
  <c r="AH670" i="5"/>
  <c r="AH669" i="5"/>
  <c r="AH668" i="5"/>
  <c r="AH667" i="5"/>
  <c r="AH666" i="5"/>
  <c r="AH665" i="5"/>
  <c r="AH664" i="5"/>
  <c r="AH663" i="5"/>
  <c r="AH662" i="5"/>
  <c r="AH660" i="5"/>
  <c r="AH659" i="5"/>
  <c r="AH658" i="5"/>
  <c r="AH657" i="5"/>
  <c r="AH656" i="5"/>
  <c r="AH655" i="5"/>
  <c r="AH654" i="5"/>
  <c r="AH653" i="5"/>
  <c r="AH652" i="5"/>
  <c r="AH651" i="5"/>
  <c r="AH650" i="5"/>
  <c r="AH649" i="5"/>
  <c r="AH647" i="5"/>
  <c r="AH646" i="5"/>
  <c r="AH645" i="5"/>
  <c r="AH644" i="5"/>
  <c r="AH643" i="5"/>
  <c r="AH642" i="5"/>
  <c r="AH641" i="5"/>
  <c r="AH640" i="5"/>
  <c r="AH639" i="5"/>
  <c r="AH638" i="5"/>
  <c r="AH637" i="5"/>
  <c r="AH636" i="5"/>
  <c r="AH635" i="5"/>
  <c r="AH634" i="5"/>
  <c r="AH633" i="5"/>
  <c r="AH632" i="5"/>
  <c r="AH631" i="5"/>
  <c r="AH628" i="5"/>
  <c r="AH627" i="5"/>
  <c r="AH626" i="5"/>
  <c r="AH625" i="5"/>
  <c r="AH624" i="5"/>
  <c r="AH623" i="5"/>
  <c r="AH622" i="5"/>
  <c r="AH621" i="5"/>
  <c r="AH620" i="5"/>
  <c r="AH619" i="5"/>
  <c r="AH618" i="5"/>
  <c r="AH617" i="5"/>
  <c r="AH616" i="5"/>
  <c r="AH615" i="5"/>
  <c r="AH613" i="5"/>
  <c r="AH612" i="5"/>
  <c r="AH611" i="5"/>
  <c r="AH610" i="5"/>
  <c r="AH609" i="5"/>
  <c r="AH608" i="5"/>
  <c r="AH607" i="5"/>
  <c r="AH606" i="5"/>
  <c r="AH605" i="5"/>
  <c r="AH604" i="5"/>
  <c r="AH603" i="5"/>
  <c r="AH602" i="5"/>
  <c r="AH601" i="5"/>
  <c r="AH600" i="5"/>
  <c r="AH599" i="5"/>
  <c r="AH598" i="5"/>
  <c r="AH597" i="5"/>
  <c r="AH596" i="5"/>
  <c r="AH595" i="5"/>
  <c r="AH594" i="5"/>
  <c r="AH593" i="5"/>
  <c r="AH592" i="5"/>
  <c r="AH591" i="5"/>
  <c r="AH590" i="5"/>
  <c r="AH589" i="5"/>
  <c r="AH586" i="5"/>
  <c r="AH585" i="5"/>
  <c r="AH584" i="5"/>
  <c r="AH583" i="5"/>
  <c r="AH582" i="5"/>
  <c r="AH581" i="5"/>
  <c r="AH580" i="5"/>
  <c r="AH579" i="5"/>
  <c r="AH578" i="5"/>
  <c r="AH577" i="5"/>
  <c r="AH576" i="5"/>
  <c r="AH575" i="5"/>
  <c r="AH562" i="5"/>
  <c r="AH561" i="5"/>
  <c r="AH560" i="5"/>
  <c r="AH557" i="5"/>
  <c r="AH552" i="5"/>
  <c r="AH550" i="5"/>
  <c r="AH548" i="5"/>
  <c r="AH547" i="5"/>
  <c r="AH546" i="5"/>
  <c r="AH545" i="5"/>
  <c r="AH544" i="5"/>
  <c r="AH543" i="5"/>
  <c r="AH542" i="5"/>
  <c r="AH541" i="5"/>
  <c r="AH540" i="5"/>
  <c r="AH539" i="5"/>
  <c r="AH538" i="5"/>
  <c r="AH537" i="5"/>
  <c r="AH536" i="5"/>
  <c r="AH535" i="5"/>
  <c r="AH534" i="5"/>
  <c r="AH533" i="5"/>
  <c r="AH532" i="5"/>
  <c r="AH531" i="5"/>
  <c r="AH530" i="5"/>
  <c r="AH529" i="5"/>
  <c r="AH528" i="5"/>
  <c r="AH527" i="5"/>
  <c r="AH526" i="5"/>
  <c r="AH525" i="5"/>
  <c r="AH524" i="5"/>
  <c r="AH523" i="5"/>
  <c r="AH522" i="5"/>
  <c r="AH521" i="5"/>
  <c r="AH520" i="5"/>
  <c r="AH519" i="5"/>
  <c r="AH517" i="5"/>
  <c r="AH516" i="5"/>
  <c r="AH515" i="5"/>
  <c r="AH513" i="5"/>
  <c r="AH512" i="5"/>
  <c r="AH511" i="5"/>
  <c r="AH510" i="5"/>
  <c r="AH509" i="5"/>
  <c r="AH508" i="5"/>
  <c r="AH507" i="5"/>
  <c r="AH506" i="5"/>
  <c r="AH505" i="5"/>
  <c r="AH504" i="5"/>
  <c r="AH503" i="5"/>
  <c r="AH502" i="5"/>
  <c r="AH501" i="5"/>
  <c r="AH500" i="5"/>
  <c r="AH499" i="5"/>
  <c r="AH498" i="5"/>
  <c r="AH497" i="5"/>
  <c r="AH496" i="5"/>
  <c r="AH495" i="5"/>
  <c r="AH494" i="5"/>
  <c r="AH493" i="5"/>
  <c r="AH492" i="5"/>
  <c r="AH491" i="5"/>
  <c r="AH490" i="5"/>
  <c r="AH489" i="5"/>
  <c r="AH488" i="5"/>
  <c r="AH485" i="5"/>
  <c r="AH484" i="5"/>
  <c r="AH483" i="5"/>
  <c r="AH482" i="5"/>
  <c r="AH481" i="5"/>
  <c r="AH480" i="5"/>
  <c r="AH479" i="5"/>
  <c r="AH478" i="5"/>
  <c r="AH477" i="5"/>
  <c r="AH476" i="5"/>
  <c r="AH475" i="5"/>
  <c r="AH474" i="5"/>
  <c r="AH473" i="5"/>
  <c r="AH472" i="5"/>
  <c r="AH471" i="5"/>
  <c r="AH470" i="5"/>
  <c r="AH469" i="5"/>
  <c r="AH468" i="5"/>
  <c r="AH467" i="5"/>
  <c r="AH466" i="5"/>
  <c r="AH465" i="5"/>
  <c r="AH464" i="5"/>
  <c r="AH463" i="5"/>
  <c r="AH462" i="5"/>
  <c r="AH461" i="5"/>
  <c r="AH460" i="5"/>
  <c r="AH459" i="5"/>
  <c r="AH458" i="5"/>
  <c r="AH457" i="5"/>
  <c r="AH456" i="5"/>
  <c r="AH455" i="5"/>
  <c r="AH454" i="5"/>
  <c r="AH453" i="5"/>
  <c r="AH452" i="5"/>
  <c r="AH451" i="5"/>
  <c r="AH450" i="5"/>
  <c r="AH449" i="5"/>
  <c r="AH448" i="5"/>
  <c r="AH447" i="5"/>
  <c r="AH446" i="5"/>
  <c r="AH445" i="5"/>
  <c r="AH444" i="5"/>
  <c r="AH443" i="5"/>
  <c r="AH442" i="5"/>
  <c r="AH441" i="5"/>
  <c r="AH439" i="5"/>
  <c r="AH438" i="5"/>
  <c r="AH437" i="5"/>
  <c r="AH436" i="5"/>
  <c r="AH435" i="5"/>
  <c r="AH434" i="5"/>
  <c r="AH433" i="5"/>
  <c r="AH432" i="5"/>
  <c r="AH431" i="5"/>
  <c r="AH430" i="5"/>
  <c r="AH429" i="5"/>
  <c r="AH428" i="5"/>
  <c r="AH427" i="5"/>
  <c r="AH426" i="5"/>
  <c r="AH425" i="5"/>
  <c r="AH424" i="5"/>
  <c r="AH421" i="5"/>
  <c r="AH416" i="5"/>
  <c r="AH415" i="5"/>
  <c r="AH413" i="5"/>
  <c r="AH412" i="5"/>
  <c r="AH411" i="5"/>
  <c r="AH410" i="5"/>
  <c r="AH409" i="5"/>
  <c r="AH408" i="5"/>
  <c r="AH407" i="5"/>
  <c r="AH406" i="5"/>
  <c r="AH405" i="5"/>
  <c r="AH404" i="5"/>
  <c r="AH403" i="5"/>
  <c r="AH402" i="5"/>
  <c r="AH401" i="5"/>
  <c r="AH400" i="5"/>
  <c r="AH399" i="5"/>
  <c r="AH398" i="5"/>
  <c r="AH397" i="5"/>
  <c r="AH396" i="5"/>
  <c r="AH395" i="5"/>
  <c r="AH394" i="5"/>
  <c r="AH393" i="5"/>
  <c r="AH392" i="5"/>
  <c r="AH391" i="5"/>
  <c r="AH390" i="5"/>
  <c r="AH389" i="5"/>
  <c r="AH388" i="5"/>
  <c r="AH387" i="5"/>
  <c r="AH386" i="5"/>
  <c r="AH385" i="5"/>
  <c r="AH384" i="5"/>
  <c r="AH383" i="5"/>
  <c r="AH382" i="5"/>
  <c r="AH381" i="5"/>
  <c r="AH380" i="5"/>
  <c r="AH379" i="5"/>
  <c r="AH378" i="5"/>
  <c r="AH377" i="5"/>
  <c r="AH376" i="5"/>
  <c r="AH375" i="5"/>
  <c r="AH374" i="5"/>
  <c r="AH373" i="5"/>
  <c r="AH372" i="5"/>
  <c r="AH371" i="5"/>
  <c r="AH370" i="5"/>
  <c r="AH369" i="5"/>
  <c r="AH368" i="5"/>
  <c r="AH367" i="5"/>
  <c r="AH366" i="5"/>
  <c r="AH365" i="5"/>
  <c r="AH363" i="5"/>
  <c r="AH362" i="5"/>
  <c r="AH361" i="5"/>
  <c r="AH360" i="5"/>
  <c r="AH359" i="5"/>
  <c r="AH358" i="5"/>
  <c r="AH357" i="5"/>
  <c r="AH356" i="5"/>
  <c r="AH355" i="5"/>
  <c r="AH354" i="5"/>
  <c r="AH353" i="5"/>
  <c r="AH352" i="5"/>
  <c r="AH351" i="5"/>
  <c r="AH350" i="5"/>
  <c r="AH349" i="5"/>
  <c r="AH348" i="5"/>
  <c r="AH347" i="5"/>
  <c r="AH346" i="5"/>
  <c r="AH345" i="5"/>
  <c r="AH344" i="5"/>
  <c r="AH343" i="5"/>
  <c r="AH342" i="5"/>
  <c r="AH340" i="5"/>
  <c r="AH339" i="5"/>
  <c r="AH338" i="5"/>
  <c r="AH337" i="5"/>
  <c r="AH336" i="5"/>
  <c r="AH335" i="5"/>
  <c r="AH331" i="5"/>
  <c r="AH330" i="5"/>
  <c r="AH329" i="5"/>
  <c r="AH328" i="5"/>
  <c r="AH327" i="5"/>
  <c r="AH326" i="5"/>
  <c r="AH325" i="5"/>
  <c r="AH324" i="5"/>
  <c r="AH323" i="5"/>
  <c r="AH322" i="5"/>
  <c r="AH321" i="5"/>
  <c r="AH320" i="5"/>
  <c r="AH319" i="5"/>
  <c r="AH318" i="5"/>
  <c r="AH317" i="5"/>
  <c r="AH316" i="5"/>
  <c r="AH315" i="5"/>
  <c r="AH313" i="5"/>
  <c r="AH312" i="5"/>
  <c r="AH311" i="5"/>
  <c r="AH310" i="5"/>
  <c r="AH309" i="5"/>
  <c r="AH308" i="5"/>
  <c r="AH307" i="5"/>
  <c r="AH306" i="5"/>
  <c r="AH305" i="5"/>
  <c r="AH304" i="5"/>
  <c r="AH303" i="5"/>
  <c r="AH302" i="5"/>
  <c r="AH301" i="5"/>
  <c r="AH300" i="5"/>
  <c r="AH299" i="5"/>
  <c r="AH298" i="5"/>
  <c r="AH297" i="5"/>
  <c r="AH296" i="5"/>
  <c r="AH295" i="5"/>
  <c r="AH294" i="5"/>
  <c r="AH293" i="5"/>
  <c r="AH292" i="5"/>
  <c r="AH291" i="5"/>
  <c r="AH290" i="5"/>
  <c r="AH289" i="5"/>
  <c r="AH288" i="5"/>
  <c r="AH287" i="5"/>
  <c r="AH286" i="5"/>
  <c r="AH285" i="5"/>
  <c r="AH284" i="5"/>
  <c r="AH282" i="5"/>
  <c r="AH279" i="5"/>
  <c r="AH278" i="5"/>
  <c r="AH277" i="5"/>
  <c r="AH276" i="5"/>
  <c r="AH275" i="5"/>
  <c r="AH274" i="5"/>
  <c r="AH273" i="5"/>
  <c r="AH272" i="5"/>
  <c r="AH271" i="5"/>
  <c r="AH270" i="5"/>
  <c r="AH269" i="5"/>
  <c r="AH268" i="5"/>
  <c r="AH267" i="5"/>
  <c r="AH266" i="5"/>
  <c r="AH265" i="5"/>
  <c r="AH264" i="5"/>
  <c r="AH263" i="5"/>
  <c r="AH262" i="5"/>
  <c r="AH261" i="5"/>
  <c r="AH260" i="5"/>
  <c r="AH259" i="5"/>
  <c r="AH258" i="5"/>
  <c r="AH257" i="5"/>
  <c r="AH256" i="5"/>
  <c r="AH255" i="5"/>
  <c r="AH254" i="5"/>
  <c r="AH253" i="5"/>
  <c r="AH252" i="5"/>
  <c r="AH251" i="5"/>
  <c r="AH250" i="5"/>
  <c r="AH249" i="5"/>
  <c r="AH248" i="5"/>
  <c r="AH247" i="5"/>
  <c r="AH246" i="5"/>
  <c r="AH245" i="5"/>
  <c r="AH244" i="5"/>
  <c r="AH240" i="5"/>
  <c r="AH239" i="5"/>
  <c r="AH234" i="5"/>
  <c r="AH233" i="5"/>
  <c r="AH232" i="5"/>
  <c r="AH231" i="5"/>
  <c r="AH230" i="5"/>
  <c r="AH229" i="5"/>
  <c r="AH228" i="5"/>
  <c r="AH226" i="5"/>
  <c r="AH225" i="5"/>
  <c r="AH224" i="5"/>
  <c r="AH223" i="5"/>
  <c r="AH222" i="5"/>
  <c r="AH221" i="5"/>
  <c r="AH220" i="5"/>
  <c r="AH219" i="5"/>
  <c r="AH218" i="5"/>
  <c r="AH217" i="5"/>
  <c r="AH216" i="5"/>
  <c r="AH215" i="5"/>
  <c r="AH213" i="5"/>
  <c r="AH212" i="5"/>
  <c r="AH211" i="5"/>
  <c r="AH210" i="5"/>
  <c r="AH209" i="5"/>
  <c r="AH208" i="5"/>
  <c r="AH207" i="5"/>
  <c r="AH206" i="5"/>
  <c r="AH205" i="5"/>
  <c r="AH204" i="5"/>
  <c r="AH203" i="5"/>
  <c r="AH202" i="5"/>
  <c r="AH201" i="5"/>
  <c r="AH200" i="5"/>
  <c r="AH199" i="5"/>
  <c r="AH198" i="5"/>
  <c r="AH197" i="5"/>
  <c r="AH196" i="5"/>
  <c r="AH195" i="5"/>
  <c r="AH194" i="5"/>
  <c r="AH193" i="5"/>
  <c r="AH192" i="5"/>
  <c r="AH191" i="5"/>
  <c r="AH190" i="5"/>
  <c r="AH189" i="5"/>
  <c r="AH188" i="5"/>
  <c r="AH187" i="5"/>
  <c r="AH186" i="5"/>
  <c r="AH185" i="5"/>
  <c r="AH184" i="5"/>
  <c r="AH183" i="5"/>
  <c r="AH182" i="5"/>
  <c r="AH181" i="5"/>
  <c r="AH180" i="5"/>
  <c r="AH179" i="5"/>
  <c r="AH178" i="5"/>
  <c r="AH177" i="5"/>
  <c r="AH176" i="5"/>
  <c r="AH175" i="5"/>
  <c r="AH174" i="5"/>
  <c r="AH173" i="5"/>
  <c r="AH172" i="5"/>
  <c r="AH171" i="5"/>
  <c r="AH170" i="5"/>
  <c r="AH169" i="5"/>
  <c r="AH168" i="5"/>
  <c r="AH167" i="5"/>
  <c r="AH166" i="5"/>
  <c r="AH165" i="5"/>
  <c r="AH164" i="5"/>
  <c r="AH163" i="5"/>
  <c r="AH162" i="5"/>
  <c r="AH161" i="5"/>
  <c r="AH160" i="5"/>
  <c r="AH159" i="5"/>
  <c r="AH158" i="5"/>
  <c r="AH157" i="5"/>
  <c r="AH156" i="5"/>
  <c r="AH155" i="5"/>
  <c r="AH154" i="5"/>
  <c r="AH150" i="5"/>
  <c r="AH139" i="5"/>
  <c r="AH138" i="5"/>
  <c r="AH137" i="5"/>
  <c r="AH136" i="5"/>
  <c r="AH135" i="5"/>
  <c r="AH131" i="5"/>
  <c r="AH130" i="5"/>
  <c r="AH129" i="5"/>
  <c r="AH128" i="5"/>
  <c r="AH127" i="5"/>
  <c r="AH126" i="5"/>
  <c r="AH125" i="5"/>
  <c r="AH124" i="5"/>
  <c r="AH123" i="5"/>
  <c r="AH122" i="5"/>
  <c r="AH121" i="5"/>
  <c r="AH120" i="5"/>
  <c r="AH119" i="5"/>
  <c r="AH118" i="5"/>
  <c r="AH117" i="5"/>
  <c r="AH116" i="5"/>
  <c r="AH115" i="5"/>
  <c r="AH113" i="5"/>
  <c r="AH112" i="5"/>
  <c r="AH111" i="5"/>
  <c r="AH110" i="5"/>
  <c r="AH109" i="5"/>
  <c r="AH108" i="5"/>
  <c r="AH107" i="5"/>
  <c r="AH105" i="5"/>
  <c r="AH104" i="5"/>
  <c r="AH103" i="5"/>
  <c r="AH97" i="5"/>
  <c r="AH96" i="5"/>
  <c r="AH94" i="5"/>
  <c r="AH93" i="5"/>
  <c r="AH92" i="5"/>
  <c r="AH85" i="5"/>
  <c r="AH79" i="5"/>
  <c r="AH77" i="5"/>
  <c r="AH76" i="5"/>
  <c r="AH74" i="5"/>
  <c r="AH73" i="5"/>
  <c r="AH67" i="5"/>
  <c r="AH66" i="5"/>
  <c r="AH62" i="5"/>
  <c r="AH61" i="5"/>
  <c r="AH60" i="5"/>
  <c r="AH59" i="5"/>
  <c r="AH58" i="5"/>
  <c r="AH57" i="5"/>
  <c r="AH56" i="5"/>
  <c r="AH55" i="5"/>
  <c r="AH54" i="5"/>
  <c r="AH53" i="5"/>
  <c r="AH52" i="5"/>
  <c r="AH51" i="5"/>
  <c r="AH50" i="5"/>
  <c r="AH49" i="5"/>
  <c r="AH48" i="5"/>
  <c r="AH46" i="5"/>
  <c r="AH45" i="5"/>
  <c r="AH44" i="5"/>
  <c r="AH42" i="5"/>
  <c r="AH41" i="5"/>
  <c r="AH40" i="5"/>
  <c r="AH39" i="5"/>
  <c r="AH38" i="5"/>
  <c r="AH37" i="5"/>
  <c r="AH36" i="5"/>
  <c r="AH35" i="5"/>
  <c r="AH34" i="5"/>
  <c r="AH33" i="5"/>
  <c r="AH32" i="5"/>
  <c r="AH31" i="5"/>
  <c r="AH30" i="5"/>
  <c r="AH29" i="5"/>
  <c r="AH28" i="5"/>
  <c r="AH27" i="5"/>
  <c r="AH26" i="5"/>
  <c r="AH25" i="5"/>
  <c r="AH24" i="5"/>
  <c r="AH23" i="5"/>
  <c r="AH22" i="5"/>
  <c r="AH21" i="5"/>
  <c r="AH20" i="5"/>
  <c r="AH19" i="5"/>
  <c r="AH18" i="5"/>
  <c r="AH13" i="5"/>
  <c r="AH12" i="5"/>
  <c r="AJ950" i="5"/>
  <c r="AG950" i="5"/>
  <c r="AF950" i="5"/>
  <c r="AE950" i="5"/>
  <c r="AD950" i="5"/>
  <c r="AC950" i="5"/>
  <c r="AB950" i="5"/>
  <c r="AA950" i="5"/>
  <c r="X950" i="5"/>
  <c r="AJ949" i="5"/>
  <c r="AG949" i="5"/>
  <c r="AF949" i="5"/>
  <c r="AE949" i="5"/>
  <c r="AD949" i="5"/>
  <c r="AC949" i="5"/>
  <c r="AB949" i="5"/>
  <c r="AA949" i="5"/>
  <c r="X949" i="5"/>
  <c r="AJ948" i="5"/>
  <c r="AG948" i="5"/>
  <c r="AF948" i="5"/>
  <c r="AE948" i="5"/>
  <c r="AD948" i="5"/>
  <c r="AC948" i="5"/>
  <c r="AB948" i="5"/>
  <c r="AA948" i="5"/>
  <c r="X948" i="5"/>
  <c r="AJ947" i="5"/>
  <c r="AG947" i="5"/>
  <c r="AF947" i="5"/>
  <c r="AE947" i="5"/>
  <c r="AD947" i="5"/>
  <c r="AC947" i="5"/>
  <c r="AB947" i="5"/>
  <c r="AA947" i="5"/>
  <c r="X947" i="5"/>
  <c r="AJ946" i="5"/>
  <c r="AG946" i="5"/>
  <c r="AF946" i="5"/>
  <c r="AE946" i="5"/>
  <c r="AD946" i="5"/>
  <c r="AC946" i="5"/>
  <c r="AB946" i="5"/>
  <c r="AA946" i="5"/>
  <c r="X946" i="5"/>
  <c r="AJ945" i="5"/>
  <c r="AG945" i="5"/>
  <c r="AF945" i="5"/>
  <c r="AE945" i="5"/>
  <c r="AD945" i="5"/>
  <c r="AC945" i="5"/>
  <c r="AB945" i="5"/>
  <c r="AA945" i="5"/>
  <c r="X945" i="5"/>
  <c r="AJ944" i="5"/>
  <c r="AG944" i="5"/>
  <c r="AF944" i="5"/>
  <c r="AE944" i="5"/>
  <c r="AD944" i="5"/>
  <c r="AC944" i="5"/>
  <c r="AB944" i="5"/>
  <c r="AA944" i="5"/>
  <c r="X944" i="5"/>
  <c r="AJ943" i="5"/>
  <c r="AG943" i="5"/>
  <c r="AF943" i="5"/>
  <c r="AE943" i="5"/>
  <c r="AD943" i="5"/>
  <c r="AC943" i="5"/>
  <c r="AB943" i="5"/>
  <c r="AA943" i="5"/>
  <c r="X943" i="5"/>
  <c r="AJ942" i="5"/>
  <c r="AG942" i="5"/>
  <c r="AF942" i="5"/>
  <c r="AE942" i="5"/>
  <c r="AD942" i="5"/>
  <c r="AC942" i="5"/>
  <c r="AB942" i="5"/>
  <c r="AA942" i="5"/>
  <c r="X942" i="5"/>
  <c r="AJ941" i="5"/>
  <c r="AG941" i="5"/>
  <c r="AF941" i="5"/>
  <c r="AE941" i="5"/>
  <c r="AD941" i="5"/>
  <c r="AC941" i="5"/>
  <c r="AB941" i="5"/>
  <c r="AA941" i="5"/>
  <c r="X941" i="5"/>
  <c r="X940" i="5"/>
  <c r="X939" i="5"/>
  <c r="E17" i="8"/>
  <c r="AJ938" i="5"/>
  <c r="AG938" i="5"/>
  <c r="AF938" i="5"/>
  <c r="AE938" i="5"/>
  <c r="AD938" i="5"/>
  <c r="AC938" i="5"/>
  <c r="AB938" i="5"/>
  <c r="AA938" i="5"/>
  <c r="X938" i="5"/>
  <c r="AJ937" i="5"/>
  <c r="AG937" i="5"/>
  <c r="AF937" i="5"/>
  <c r="AE937" i="5"/>
  <c r="AD937" i="5"/>
  <c r="AC937" i="5"/>
  <c r="AB937" i="5"/>
  <c r="AA937" i="5"/>
  <c r="X937" i="5"/>
  <c r="AJ936" i="5"/>
  <c r="AG936" i="5"/>
  <c r="AF936" i="5"/>
  <c r="AE936" i="5"/>
  <c r="AD936" i="5"/>
  <c r="AC936" i="5"/>
  <c r="AB936" i="5"/>
  <c r="AA936" i="5"/>
  <c r="X936" i="5"/>
  <c r="AJ935" i="5"/>
  <c r="AG935" i="5"/>
  <c r="AF935" i="5"/>
  <c r="AE935" i="5"/>
  <c r="AD935" i="5"/>
  <c r="AC935" i="5"/>
  <c r="AB935" i="5"/>
  <c r="AA935" i="5"/>
  <c r="X935" i="5"/>
  <c r="AJ934" i="5"/>
  <c r="AG934" i="5"/>
  <c r="AF934" i="5"/>
  <c r="AE934" i="5"/>
  <c r="AD934" i="5"/>
  <c r="AC934" i="5"/>
  <c r="AB934" i="5"/>
  <c r="AA934" i="5"/>
  <c r="X934" i="5"/>
  <c r="AJ933" i="5"/>
  <c r="AG933" i="5"/>
  <c r="AF933" i="5"/>
  <c r="AE933" i="5"/>
  <c r="AD933" i="5"/>
  <c r="AC933" i="5"/>
  <c r="AB933" i="5"/>
  <c r="AA933" i="5"/>
  <c r="X933" i="5"/>
  <c r="AJ932" i="5"/>
  <c r="AG932" i="5"/>
  <c r="AF932" i="5"/>
  <c r="AE932" i="5"/>
  <c r="AD932" i="5"/>
  <c r="AC932" i="5"/>
  <c r="AB932" i="5"/>
  <c r="AA932" i="5"/>
  <c r="X932" i="5"/>
  <c r="AJ931" i="5"/>
  <c r="AG931" i="5"/>
  <c r="AF931" i="5"/>
  <c r="AE931" i="5"/>
  <c r="AD931" i="5"/>
  <c r="AC931" i="5"/>
  <c r="AB931" i="5"/>
  <c r="AA931" i="5"/>
  <c r="X931" i="5"/>
  <c r="AJ930" i="5"/>
  <c r="AG930" i="5"/>
  <c r="AF930" i="5"/>
  <c r="AE930" i="5"/>
  <c r="AD930" i="5"/>
  <c r="AC930" i="5"/>
  <c r="AB930" i="5"/>
  <c r="AA930" i="5"/>
  <c r="X930" i="5"/>
  <c r="AJ929" i="5"/>
  <c r="AG929" i="5"/>
  <c r="AF929" i="5"/>
  <c r="AE929" i="5"/>
  <c r="AD929" i="5"/>
  <c r="AC929" i="5"/>
  <c r="AB929" i="5"/>
  <c r="AA929" i="5"/>
  <c r="X929" i="5"/>
  <c r="AJ928" i="5"/>
  <c r="AG928" i="5"/>
  <c r="AF928" i="5"/>
  <c r="AE928" i="5"/>
  <c r="AD928" i="5"/>
  <c r="AC928" i="5"/>
  <c r="AB928" i="5"/>
  <c r="AA928" i="5"/>
  <c r="X928" i="5"/>
  <c r="AJ925" i="5"/>
  <c r="AG925" i="5"/>
  <c r="AF925" i="5"/>
  <c r="AE925" i="5"/>
  <c r="AD925" i="5"/>
  <c r="AC925" i="5"/>
  <c r="AB925" i="5"/>
  <c r="AA925" i="5"/>
  <c r="X925" i="5"/>
  <c r="AJ924" i="5"/>
  <c r="AG924" i="5"/>
  <c r="AF924" i="5"/>
  <c r="AE924" i="5"/>
  <c r="AD924" i="5"/>
  <c r="AC924" i="5"/>
  <c r="AB924" i="5"/>
  <c r="AA924" i="5"/>
  <c r="X924" i="5"/>
  <c r="AJ923" i="5"/>
  <c r="AG923" i="5"/>
  <c r="AF923" i="5"/>
  <c r="AE923" i="5"/>
  <c r="AD923" i="5"/>
  <c r="AC923" i="5"/>
  <c r="AB923" i="5"/>
  <c r="AA923" i="5"/>
  <c r="X923" i="5"/>
  <c r="AJ922" i="5"/>
  <c r="AG922" i="5"/>
  <c r="AF922" i="5"/>
  <c r="AE922" i="5"/>
  <c r="AD922" i="5"/>
  <c r="AC922" i="5"/>
  <c r="AB922" i="5"/>
  <c r="AA922" i="5"/>
  <c r="X922" i="5"/>
  <c r="AJ921" i="5"/>
  <c r="AG921" i="5"/>
  <c r="AF921" i="5"/>
  <c r="AE921" i="5"/>
  <c r="AD921" i="5"/>
  <c r="AC921" i="5"/>
  <c r="AB921" i="5"/>
  <c r="AA921" i="5"/>
  <c r="X921" i="5"/>
  <c r="AJ920" i="5"/>
  <c r="AG920" i="5"/>
  <c r="AF920" i="5"/>
  <c r="AE920" i="5"/>
  <c r="AD920" i="5"/>
  <c r="AC920" i="5"/>
  <c r="AB920" i="5"/>
  <c r="AA920" i="5"/>
  <c r="X920" i="5"/>
  <c r="AJ919" i="5"/>
  <c r="AG919" i="5"/>
  <c r="AF919" i="5"/>
  <c r="AE919" i="5"/>
  <c r="AD919" i="5"/>
  <c r="AC919" i="5"/>
  <c r="AB919" i="5"/>
  <c r="AA919" i="5"/>
  <c r="X919" i="5"/>
  <c r="AJ918" i="5"/>
  <c r="AG918" i="5"/>
  <c r="AF918" i="5"/>
  <c r="AE918" i="5"/>
  <c r="AD918" i="5"/>
  <c r="AC918" i="5"/>
  <c r="AB918" i="5"/>
  <c r="AA918" i="5"/>
  <c r="X918" i="5"/>
  <c r="AJ917" i="5"/>
  <c r="AG917" i="5"/>
  <c r="AF917" i="5"/>
  <c r="AE917" i="5"/>
  <c r="AD917" i="5"/>
  <c r="AC917" i="5"/>
  <c r="AB917" i="5"/>
  <c r="AA917" i="5"/>
  <c r="X917" i="5"/>
  <c r="AJ916" i="5"/>
  <c r="AG916" i="5"/>
  <c r="AF916" i="5"/>
  <c r="AE916" i="5"/>
  <c r="AD916" i="5"/>
  <c r="AC916" i="5"/>
  <c r="AB916" i="5"/>
  <c r="AA916" i="5"/>
  <c r="X916" i="5"/>
  <c r="AJ915" i="5"/>
  <c r="AG915" i="5"/>
  <c r="AF915" i="5"/>
  <c r="AE915" i="5"/>
  <c r="AD915" i="5"/>
  <c r="AC915" i="5"/>
  <c r="AB915" i="5"/>
  <c r="AA915" i="5"/>
  <c r="X915" i="5"/>
  <c r="AJ914" i="5"/>
  <c r="AG914" i="5"/>
  <c r="AF914" i="5"/>
  <c r="AE914" i="5"/>
  <c r="AD914" i="5"/>
  <c r="AC914" i="5"/>
  <c r="AB914" i="5"/>
  <c r="AA914" i="5"/>
  <c r="X914" i="5"/>
  <c r="AJ912" i="5"/>
  <c r="AG912" i="5"/>
  <c r="AF912" i="5"/>
  <c r="AE912" i="5"/>
  <c r="AD912" i="5"/>
  <c r="AC912" i="5"/>
  <c r="AB912" i="5"/>
  <c r="AA912" i="5"/>
  <c r="X912" i="5"/>
  <c r="AJ911" i="5"/>
  <c r="AG911" i="5"/>
  <c r="AF911" i="5"/>
  <c r="AE911" i="5"/>
  <c r="AD911" i="5"/>
  <c r="AC911" i="5"/>
  <c r="AB911" i="5"/>
  <c r="AA911" i="5"/>
  <c r="X911" i="5"/>
  <c r="AJ910" i="5"/>
  <c r="AG910" i="5"/>
  <c r="AF910" i="5"/>
  <c r="AE910" i="5"/>
  <c r="AD910" i="5"/>
  <c r="AC910" i="5"/>
  <c r="AB910" i="5"/>
  <c r="AA910" i="5"/>
  <c r="X910" i="5"/>
  <c r="AJ909" i="5"/>
  <c r="AG909" i="5"/>
  <c r="AF909" i="5"/>
  <c r="AE909" i="5"/>
  <c r="AD909" i="5"/>
  <c r="AC909" i="5"/>
  <c r="AB909" i="5"/>
  <c r="AA909" i="5"/>
  <c r="X909" i="5"/>
  <c r="AJ908" i="5"/>
  <c r="AG908" i="5"/>
  <c r="AF908" i="5"/>
  <c r="AE908" i="5"/>
  <c r="AD908" i="5"/>
  <c r="AC908" i="5"/>
  <c r="AB908" i="5"/>
  <c r="AA908" i="5"/>
  <c r="X908" i="5"/>
  <c r="AJ907" i="5"/>
  <c r="AG907" i="5"/>
  <c r="AF907" i="5"/>
  <c r="AE907" i="5"/>
  <c r="AD907" i="5"/>
  <c r="AC907" i="5"/>
  <c r="AB907" i="5"/>
  <c r="AA907" i="5"/>
  <c r="X907" i="5"/>
  <c r="AJ906" i="5"/>
  <c r="AG906" i="5"/>
  <c r="AF906" i="5"/>
  <c r="AE906" i="5"/>
  <c r="AD906" i="5"/>
  <c r="AC906" i="5"/>
  <c r="AB906" i="5"/>
  <c r="AA906" i="5"/>
  <c r="X906" i="5"/>
  <c r="AJ905" i="5"/>
  <c r="AG905" i="5"/>
  <c r="AF905" i="5"/>
  <c r="AE905" i="5"/>
  <c r="AD905" i="5"/>
  <c r="AC905" i="5"/>
  <c r="AB905" i="5"/>
  <c r="AA905" i="5"/>
  <c r="X905" i="5"/>
  <c r="AJ904" i="5"/>
  <c r="AG904" i="5"/>
  <c r="AF904" i="5"/>
  <c r="AE904" i="5"/>
  <c r="AD904" i="5"/>
  <c r="AC904" i="5"/>
  <c r="AB904" i="5"/>
  <c r="AA904" i="5"/>
  <c r="X904" i="5"/>
  <c r="AJ903" i="5"/>
  <c r="AG903" i="5"/>
  <c r="AF903" i="5"/>
  <c r="AE903" i="5"/>
  <c r="AD903" i="5"/>
  <c r="AC903" i="5"/>
  <c r="AB903" i="5"/>
  <c r="AA903" i="5"/>
  <c r="X903" i="5"/>
  <c r="AJ902" i="5"/>
  <c r="AG902" i="5"/>
  <c r="AF902" i="5"/>
  <c r="AE902" i="5"/>
  <c r="AD902" i="5"/>
  <c r="AC902" i="5"/>
  <c r="AB902" i="5"/>
  <c r="AA902" i="5"/>
  <c r="X902" i="5"/>
  <c r="AJ901" i="5"/>
  <c r="AG901" i="5"/>
  <c r="AF901" i="5"/>
  <c r="AE901" i="5"/>
  <c r="AD901" i="5"/>
  <c r="AC901" i="5"/>
  <c r="AB901" i="5"/>
  <c r="AA901" i="5"/>
  <c r="X901" i="5"/>
  <c r="AJ900" i="5"/>
  <c r="AG900" i="5"/>
  <c r="AF900" i="5"/>
  <c r="AE900" i="5"/>
  <c r="AD900" i="5"/>
  <c r="AC900" i="5"/>
  <c r="AB900" i="5"/>
  <c r="AA900" i="5"/>
  <c r="X900" i="5"/>
  <c r="AJ899" i="5"/>
  <c r="AG899" i="5"/>
  <c r="AF899" i="5"/>
  <c r="AE899" i="5"/>
  <c r="AD899" i="5"/>
  <c r="AC899" i="5"/>
  <c r="AB899" i="5"/>
  <c r="AA899" i="5"/>
  <c r="X899" i="5"/>
  <c r="AJ898" i="5"/>
  <c r="AG898" i="5"/>
  <c r="AF898" i="5"/>
  <c r="AE898" i="5"/>
  <c r="AD898" i="5"/>
  <c r="AC898" i="5"/>
  <c r="AB898" i="5"/>
  <c r="AA898" i="5"/>
  <c r="X898" i="5"/>
  <c r="AJ897" i="5"/>
  <c r="AG897" i="5"/>
  <c r="AF897" i="5"/>
  <c r="AE897" i="5"/>
  <c r="AD897" i="5"/>
  <c r="AC897" i="5"/>
  <c r="AB897" i="5"/>
  <c r="AA897" i="5"/>
  <c r="X897" i="5"/>
  <c r="AJ896" i="5"/>
  <c r="AG896" i="5"/>
  <c r="AF896" i="5"/>
  <c r="AE896" i="5"/>
  <c r="AD896" i="5"/>
  <c r="AC896" i="5"/>
  <c r="AB896" i="5"/>
  <c r="AA896" i="5"/>
  <c r="X896" i="5"/>
  <c r="AJ895" i="5"/>
  <c r="AG895" i="5"/>
  <c r="AF895" i="5"/>
  <c r="AE895" i="5"/>
  <c r="AD895" i="5"/>
  <c r="AC895" i="5"/>
  <c r="AB895" i="5"/>
  <c r="AA895" i="5"/>
  <c r="X895" i="5"/>
  <c r="AJ894" i="5"/>
  <c r="AG894" i="5"/>
  <c r="AF894" i="5"/>
  <c r="AE894" i="5"/>
  <c r="AD894" i="5"/>
  <c r="AC894" i="5"/>
  <c r="AB894" i="5"/>
  <c r="AA894" i="5"/>
  <c r="X894" i="5"/>
  <c r="AJ893" i="5"/>
  <c r="AG893" i="5"/>
  <c r="AF893" i="5"/>
  <c r="AE893" i="5"/>
  <c r="AD893" i="5"/>
  <c r="AC893" i="5"/>
  <c r="AB893" i="5"/>
  <c r="AA893" i="5"/>
  <c r="X893" i="5"/>
  <c r="AJ892" i="5"/>
  <c r="AG892" i="5"/>
  <c r="AF892" i="5"/>
  <c r="AE892" i="5"/>
  <c r="AD892" i="5"/>
  <c r="AC892" i="5"/>
  <c r="AB892" i="5"/>
  <c r="AA892" i="5"/>
  <c r="X892" i="5"/>
  <c r="AJ891" i="5"/>
  <c r="AG891" i="5"/>
  <c r="AF891" i="5"/>
  <c r="AE891" i="5"/>
  <c r="AD891" i="5"/>
  <c r="AC891" i="5"/>
  <c r="AB891" i="5"/>
  <c r="AA891" i="5"/>
  <c r="X891" i="5"/>
  <c r="AJ890" i="5"/>
  <c r="AG890" i="5"/>
  <c r="AF890" i="5"/>
  <c r="AE890" i="5"/>
  <c r="AD890" i="5"/>
  <c r="AC890" i="5"/>
  <c r="AB890" i="5"/>
  <c r="AA890" i="5"/>
  <c r="X890" i="5"/>
  <c r="AJ889" i="5"/>
  <c r="AG889" i="5"/>
  <c r="AF889" i="5"/>
  <c r="AE889" i="5"/>
  <c r="AD889" i="5"/>
  <c r="AC889" i="5"/>
  <c r="AB889" i="5"/>
  <c r="AA889" i="5"/>
  <c r="X889" i="5"/>
  <c r="AJ888" i="5"/>
  <c r="AG888" i="5"/>
  <c r="AF888" i="5"/>
  <c r="AE888" i="5"/>
  <c r="AD888" i="5"/>
  <c r="AC888" i="5"/>
  <c r="AB888" i="5"/>
  <c r="AA888" i="5"/>
  <c r="X888" i="5"/>
  <c r="AJ887" i="5"/>
  <c r="AG887" i="5"/>
  <c r="AF887" i="5"/>
  <c r="AE887" i="5"/>
  <c r="AD887" i="5"/>
  <c r="AC887" i="5"/>
  <c r="AB887" i="5"/>
  <c r="AA887" i="5"/>
  <c r="X887" i="5"/>
  <c r="AJ886" i="5"/>
  <c r="AG886" i="5"/>
  <c r="AF886" i="5"/>
  <c r="AE886" i="5"/>
  <c r="AD886" i="5"/>
  <c r="AC886" i="5"/>
  <c r="AB886" i="5"/>
  <c r="AA886" i="5"/>
  <c r="X886" i="5"/>
  <c r="AJ885" i="5"/>
  <c r="AG885" i="5"/>
  <c r="AF885" i="5"/>
  <c r="AE885" i="5"/>
  <c r="AD885" i="5"/>
  <c r="AC885" i="5"/>
  <c r="AB885" i="5"/>
  <c r="AA885" i="5"/>
  <c r="X885" i="5"/>
  <c r="AJ884" i="5"/>
  <c r="AG884" i="5"/>
  <c r="AE884" i="5"/>
  <c r="AC884" i="5"/>
  <c r="AA884" i="5"/>
  <c r="AJ883" i="5"/>
  <c r="AG883" i="5"/>
  <c r="AF883" i="5"/>
  <c r="AE883" i="5"/>
  <c r="AD883" i="5"/>
  <c r="AC883" i="5"/>
  <c r="AB883" i="5"/>
  <c r="AA883" i="5"/>
  <c r="X883" i="5"/>
  <c r="AJ882" i="5"/>
  <c r="AG882" i="5"/>
  <c r="AF882" i="5"/>
  <c r="AE882" i="5"/>
  <c r="AD882" i="5"/>
  <c r="AC882" i="5"/>
  <c r="AB882" i="5"/>
  <c r="AA882" i="5"/>
  <c r="X882" i="5"/>
  <c r="AJ881" i="5"/>
  <c r="AG881" i="5"/>
  <c r="AF881" i="5"/>
  <c r="AE881" i="5"/>
  <c r="AD881" i="5"/>
  <c r="AC881" i="5"/>
  <c r="AB881" i="5"/>
  <c r="AA881" i="5"/>
  <c r="X881" i="5"/>
  <c r="AJ880" i="5"/>
  <c r="AG880" i="5"/>
  <c r="AF880" i="5"/>
  <c r="AE880" i="5"/>
  <c r="AD880" i="5"/>
  <c r="AC880" i="5"/>
  <c r="AB880" i="5"/>
  <c r="AA880" i="5"/>
  <c r="X880" i="5"/>
  <c r="AJ879" i="5"/>
  <c r="AG879" i="5"/>
  <c r="AF879" i="5"/>
  <c r="AE879" i="5"/>
  <c r="AD879" i="5"/>
  <c r="AC879" i="5"/>
  <c r="AB879" i="5"/>
  <c r="AA879" i="5"/>
  <c r="X879" i="5"/>
  <c r="AJ878" i="5"/>
  <c r="AG878" i="5"/>
  <c r="AF878" i="5"/>
  <c r="AE878" i="5"/>
  <c r="AD878" i="5"/>
  <c r="AC878" i="5"/>
  <c r="AB878" i="5"/>
  <c r="AA878" i="5"/>
  <c r="X878" i="5"/>
  <c r="AJ877" i="5"/>
  <c r="AG877" i="5"/>
  <c r="AF877" i="5"/>
  <c r="AE877" i="5"/>
  <c r="AD877" i="5"/>
  <c r="AC877" i="5"/>
  <c r="AB877" i="5"/>
  <c r="AA877" i="5"/>
  <c r="X877" i="5"/>
  <c r="AJ876" i="5"/>
  <c r="AG876" i="5"/>
  <c r="AF876" i="5"/>
  <c r="AE876" i="5"/>
  <c r="AD876" i="5"/>
  <c r="AC876" i="5"/>
  <c r="AB876" i="5"/>
  <c r="AA876" i="5"/>
  <c r="X876" i="5"/>
  <c r="AJ875" i="5"/>
  <c r="AG875" i="5"/>
  <c r="AF875" i="5"/>
  <c r="AE875" i="5"/>
  <c r="AD875" i="5"/>
  <c r="AC875" i="5"/>
  <c r="AB875" i="5"/>
  <c r="AA875" i="5"/>
  <c r="X875" i="5"/>
  <c r="AJ874" i="5"/>
  <c r="AG874" i="5"/>
  <c r="AF874" i="5"/>
  <c r="AE874" i="5"/>
  <c r="AD874" i="5"/>
  <c r="AC874" i="5"/>
  <c r="AB874" i="5"/>
  <c r="AA874" i="5"/>
  <c r="X874" i="5"/>
  <c r="AJ873" i="5"/>
  <c r="AG873" i="5"/>
  <c r="AF873" i="5"/>
  <c r="AE873" i="5"/>
  <c r="AD873" i="5"/>
  <c r="AC873" i="5"/>
  <c r="AB873" i="5"/>
  <c r="AA873" i="5"/>
  <c r="X873" i="5"/>
  <c r="AJ872" i="5"/>
  <c r="AG872" i="5"/>
  <c r="AF872" i="5"/>
  <c r="AE872" i="5"/>
  <c r="AD872" i="5"/>
  <c r="AC872" i="5"/>
  <c r="AB872" i="5"/>
  <c r="AA872" i="5"/>
  <c r="X872" i="5"/>
  <c r="AJ871" i="5"/>
  <c r="AG871" i="5"/>
  <c r="AF871" i="5"/>
  <c r="AE871" i="5"/>
  <c r="AD871" i="5"/>
  <c r="AC871" i="5"/>
  <c r="AB871" i="5"/>
  <c r="AA871" i="5"/>
  <c r="X871" i="5"/>
  <c r="AJ870" i="5"/>
  <c r="AG870" i="5"/>
  <c r="AF870" i="5"/>
  <c r="AE870" i="5"/>
  <c r="AD870" i="5"/>
  <c r="AC870" i="5"/>
  <c r="AB870" i="5"/>
  <c r="AA870" i="5"/>
  <c r="X870" i="5"/>
  <c r="AJ869" i="5"/>
  <c r="AG869" i="5"/>
  <c r="AF869" i="5"/>
  <c r="AE869" i="5"/>
  <c r="AD869" i="5"/>
  <c r="AC869" i="5"/>
  <c r="AB869" i="5"/>
  <c r="AA869" i="5"/>
  <c r="X869" i="5"/>
  <c r="AJ868" i="5"/>
  <c r="AG868" i="5"/>
  <c r="AF868" i="5"/>
  <c r="AE868" i="5"/>
  <c r="AD868" i="5"/>
  <c r="AC868" i="5"/>
  <c r="AB868" i="5"/>
  <c r="AA868" i="5"/>
  <c r="X868" i="5"/>
  <c r="AJ867" i="5"/>
  <c r="AG867" i="5"/>
  <c r="AF867" i="5"/>
  <c r="AE867" i="5"/>
  <c r="AD867" i="5"/>
  <c r="AC867" i="5"/>
  <c r="AB867" i="5"/>
  <c r="AA867" i="5"/>
  <c r="X867" i="5"/>
  <c r="AJ866" i="5"/>
  <c r="AG866" i="5"/>
  <c r="AF866" i="5"/>
  <c r="AE866" i="5"/>
  <c r="AD866" i="5"/>
  <c r="AC866" i="5"/>
  <c r="AB866" i="5"/>
  <c r="AA866" i="5"/>
  <c r="X866" i="5"/>
  <c r="AJ865" i="5"/>
  <c r="AG865" i="5"/>
  <c r="AF865" i="5"/>
  <c r="AE865" i="5"/>
  <c r="AD865" i="5"/>
  <c r="AC865" i="5"/>
  <c r="AB865" i="5"/>
  <c r="AA865" i="5"/>
  <c r="X865" i="5"/>
  <c r="AJ864" i="5"/>
  <c r="AG864" i="5"/>
  <c r="AF864" i="5"/>
  <c r="AE864" i="5"/>
  <c r="AD864" i="5"/>
  <c r="AC864" i="5"/>
  <c r="AB864" i="5"/>
  <c r="AA864" i="5"/>
  <c r="X864" i="5"/>
  <c r="AJ863" i="5"/>
  <c r="AG863" i="5"/>
  <c r="AF863" i="5"/>
  <c r="AE863" i="5"/>
  <c r="AD863" i="5"/>
  <c r="AC863" i="5"/>
  <c r="AB863" i="5"/>
  <c r="AA863" i="5"/>
  <c r="X863" i="5"/>
  <c r="AJ862" i="5"/>
  <c r="AG862" i="5"/>
  <c r="AF862" i="5"/>
  <c r="AE862" i="5"/>
  <c r="AD862" i="5"/>
  <c r="AC862" i="5"/>
  <c r="AB862" i="5"/>
  <c r="AA862" i="5"/>
  <c r="X862" i="5"/>
  <c r="AJ861" i="5"/>
  <c r="AG861" i="5"/>
  <c r="AF861" i="5"/>
  <c r="AE861" i="5"/>
  <c r="AD861" i="5"/>
  <c r="AC861" i="5"/>
  <c r="AB861" i="5"/>
  <c r="AA861" i="5"/>
  <c r="X861" i="5"/>
  <c r="AJ860" i="5"/>
  <c r="AG860" i="5"/>
  <c r="AF860" i="5"/>
  <c r="AE860" i="5"/>
  <c r="AD860" i="5"/>
  <c r="AC860" i="5"/>
  <c r="AB860" i="5"/>
  <c r="AA860" i="5"/>
  <c r="X860" i="5"/>
  <c r="AJ859" i="5"/>
  <c r="AG859" i="5"/>
  <c r="AF859" i="5"/>
  <c r="AE859" i="5"/>
  <c r="AD859" i="5"/>
  <c r="AC859" i="5"/>
  <c r="AB859" i="5"/>
  <c r="AA859" i="5"/>
  <c r="X859" i="5"/>
  <c r="AJ858" i="5"/>
  <c r="AG858" i="5"/>
  <c r="AF858" i="5"/>
  <c r="AE858" i="5"/>
  <c r="AD858" i="5"/>
  <c r="AC858" i="5"/>
  <c r="AB858" i="5"/>
  <c r="AA858" i="5"/>
  <c r="X858" i="5"/>
  <c r="AJ857" i="5"/>
  <c r="AG857" i="5"/>
  <c r="AF857" i="5"/>
  <c r="AE857" i="5"/>
  <c r="AD857" i="5"/>
  <c r="AC857" i="5"/>
  <c r="AB857" i="5"/>
  <c r="AA857" i="5"/>
  <c r="X857" i="5"/>
  <c r="AJ856" i="5"/>
  <c r="AG856" i="5"/>
  <c r="AF856" i="5"/>
  <c r="AE856" i="5"/>
  <c r="AD856" i="5"/>
  <c r="AC856" i="5"/>
  <c r="AB856" i="5"/>
  <c r="AA856" i="5"/>
  <c r="X856" i="5"/>
  <c r="AJ855" i="5"/>
  <c r="AG855" i="5"/>
  <c r="AF855" i="5"/>
  <c r="AE855" i="5"/>
  <c r="AD855" i="5"/>
  <c r="AC855" i="5"/>
  <c r="AB855" i="5"/>
  <c r="AA855" i="5"/>
  <c r="X855" i="5"/>
  <c r="AJ854" i="5"/>
  <c r="AG854" i="5"/>
  <c r="AF854" i="5"/>
  <c r="AE854" i="5"/>
  <c r="AD854" i="5"/>
  <c r="AC854" i="5"/>
  <c r="AB854" i="5"/>
  <c r="AA854" i="5"/>
  <c r="X854" i="5"/>
  <c r="AJ851" i="5"/>
  <c r="AG851" i="5"/>
  <c r="AE851" i="5"/>
  <c r="AC851" i="5"/>
  <c r="AA851" i="5"/>
  <c r="AJ850" i="5"/>
  <c r="AG850" i="5"/>
  <c r="AE850" i="5"/>
  <c r="AC850" i="5"/>
  <c r="AA850" i="5"/>
  <c r="AJ849" i="5"/>
  <c r="AG849" i="5"/>
  <c r="AE849" i="5"/>
  <c r="AC849" i="5"/>
  <c r="AA849" i="5"/>
  <c r="AJ848" i="5"/>
  <c r="AG848" i="5"/>
  <c r="AE848" i="5"/>
  <c r="AC848" i="5"/>
  <c r="AA848" i="5"/>
  <c r="AJ847" i="5"/>
  <c r="AG847" i="5"/>
  <c r="AE847" i="5"/>
  <c r="AC847" i="5"/>
  <c r="AA847" i="5"/>
  <c r="AJ846" i="5"/>
  <c r="AG846" i="5"/>
  <c r="AE846" i="5"/>
  <c r="AC846" i="5"/>
  <c r="AA846" i="5"/>
  <c r="AJ845" i="5"/>
  <c r="AG845" i="5"/>
  <c r="AE845" i="5"/>
  <c r="AC845" i="5"/>
  <c r="AA845" i="5"/>
  <c r="AJ844" i="5"/>
  <c r="AG844" i="5"/>
  <c r="AE844" i="5"/>
  <c r="AC844" i="5"/>
  <c r="AA844" i="5"/>
  <c r="AJ843" i="5"/>
  <c r="AG843" i="5"/>
  <c r="AE843" i="5"/>
  <c r="AC843" i="5"/>
  <c r="AA843" i="5"/>
  <c r="AJ842" i="5"/>
  <c r="AG842" i="5"/>
  <c r="AE842" i="5"/>
  <c r="AC842" i="5"/>
  <c r="AA842" i="5"/>
  <c r="AJ841" i="5"/>
  <c r="AG841" i="5"/>
  <c r="AE841" i="5"/>
  <c r="AC841" i="5"/>
  <c r="AA841" i="5"/>
  <c r="AJ840" i="5"/>
  <c r="AG840" i="5"/>
  <c r="AE840" i="5"/>
  <c r="AC840" i="5"/>
  <c r="AA840" i="5"/>
  <c r="AJ839" i="5"/>
  <c r="AG839" i="5"/>
  <c r="AE839" i="5"/>
  <c r="AC839" i="5"/>
  <c r="AA839" i="5"/>
  <c r="AJ838" i="5"/>
  <c r="AG838" i="5"/>
  <c r="AE838" i="5"/>
  <c r="AC838" i="5"/>
  <c r="AA838" i="5"/>
  <c r="AJ837" i="5"/>
  <c r="AG837" i="5"/>
  <c r="AE837" i="5"/>
  <c r="AC837" i="5"/>
  <c r="AA837" i="5"/>
  <c r="AJ836" i="5"/>
  <c r="AG836" i="5"/>
  <c r="AE836" i="5"/>
  <c r="AC836" i="5"/>
  <c r="AA836" i="5"/>
  <c r="AJ835" i="5"/>
  <c r="AG835" i="5"/>
  <c r="AE835" i="5"/>
  <c r="AC835" i="5"/>
  <c r="AA835" i="5"/>
  <c r="AJ834" i="5"/>
  <c r="AG834" i="5"/>
  <c r="AE834" i="5"/>
  <c r="AC834" i="5"/>
  <c r="AA834" i="5"/>
  <c r="AJ831" i="5"/>
  <c r="AG831" i="5"/>
  <c r="AE831" i="5"/>
  <c r="AC831" i="5"/>
  <c r="AA831" i="5"/>
  <c r="AJ830" i="5"/>
  <c r="AG830" i="5"/>
  <c r="AF830" i="5"/>
  <c r="AE830" i="5"/>
  <c r="AD830" i="5"/>
  <c r="AC830" i="5"/>
  <c r="AB830" i="5"/>
  <c r="AA830" i="5"/>
  <c r="X830" i="5"/>
  <c r="AJ829" i="5"/>
  <c r="AG829" i="5"/>
  <c r="AF829" i="5"/>
  <c r="AE829" i="5"/>
  <c r="AD829" i="5"/>
  <c r="AC829" i="5"/>
  <c r="AB829" i="5"/>
  <c r="AA829" i="5"/>
  <c r="X829" i="5"/>
  <c r="AJ828" i="5"/>
  <c r="AG828" i="5"/>
  <c r="AF828" i="5"/>
  <c r="AE828" i="5"/>
  <c r="AD828" i="5"/>
  <c r="AC828" i="5"/>
  <c r="AB828" i="5"/>
  <c r="AA828" i="5"/>
  <c r="X828" i="5"/>
  <c r="AJ827" i="5"/>
  <c r="AG827" i="5"/>
  <c r="AF827" i="5"/>
  <c r="AE827" i="5"/>
  <c r="AD827" i="5"/>
  <c r="AC827" i="5"/>
  <c r="AB827" i="5"/>
  <c r="AA827" i="5"/>
  <c r="X827" i="5"/>
  <c r="AJ826" i="5"/>
  <c r="AG826" i="5"/>
  <c r="AF826" i="5"/>
  <c r="AE826" i="5"/>
  <c r="AD826" i="5"/>
  <c r="AC826" i="5"/>
  <c r="AB826" i="5"/>
  <c r="AA826" i="5"/>
  <c r="X826" i="5"/>
  <c r="AJ825" i="5"/>
  <c r="AG825" i="5"/>
  <c r="AF825" i="5"/>
  <c r="AE825" i="5"/>
  <c r="AD825" i="5"/>
  <c r="AC825" i="5"/>
  <c r="AB825" i="5"/>
  <c r="AA825" i="5"/>
  <c r="X825" i="5"/>
  <c r="AJ824" i="5"/>
  <c r="AG824" i="5"/>
  <c r="AF824" i="5"/>
  <c r="AE824" i="5"/>
  <c r="AD824" i="5"/>
  <c r="AC824" i="5"/>
  <c r="AB824" i="5"/>
  <c r="AA824" i="5"/>
  <c r="X824" i="5"/>
  <c r="AJ823" i="5"/>
  <c r="AG823" i="5"/>
  <c r="AF823" i="5"/>
  <c r="AE823" i="5"/>
  <c r="AD823" i="5"/>
  <c r="AC823" i="5"/>
  <c r="AB823" i="5"/>
  <c r="AA823" i="5"/>
  <c r="X823" i="5"/>
  <c r="AJ822" i="5"/>
  <c r="AG822" i="5"/>
  <c r="AF822" i="5"/>
  <c r="AE822" i="5"/>
  <c r="AD822" i="5"/>
  <c r="AC822" i="5"/>
  <c r="AB822" i="5"/>
  <c r="AA822" i="5"/>
  <c r="X822" i="5"/>
  <c r="AJ821" i="5"/>
  <c r="AG821" i="5"/>
  <c r="AF821" i="5"/>
  <c r="AE821" i="5"/>
  <c r="AD821" i="5"/>
  <c r="AC821" i="5"/>
  <c r="AB821" i="5"/>
  <c r="AA821" i="5"/>
  <c r="X821" i="5"/>
  <c r="AJ820" i="5"/>
  <c r="AG820" i="5"/>
  <c r="AF820" i="5"/>
  <c r="AE820" i="5"/>
  <c r="AD820" i="5"/>
  <c r="AC820" i="5"/>
  <c r="AB820" i="5"/>
  <c r="AA820" i="5"/>
  <c r="X820" i="5"/>
  <c r="AJ819" i="5"/>
  <c r="AG819" i="5"/>
  <c r="AF819" i="5"/>
  <c r="AE819" i="5"/>
  <c r="AD819" i="5"/>
  <c r="AC819" i="5"/>
  <c r="AB819" i="5"/>
  <c r="AA819" i="5"/>
  <c r="X819" i="5"/>
  <c r="AJ818" i="5"/>
  <c r="AG818" i="5"/>
  <c r="AF818" i="5"/>
  <c r="AE818" i="5"/>
  <c r="AD818" i="5"/>
  <c r="AC818" i="5"/>
  <c r="AB818" i="5"/>
  <c r="AA818" i="5"/>
  <c r="X818" i="5"/>
  <c r="AJ817" i="5"/>
  <c r="AG817" i="5"/>
  <c r="AF817" i="5"/>
  <c r="AE817" i="5"/>
  <c r="AD817" i="5"/>
  <c r="AC817" i="5"/>
  <c r="AB817" i="5"/>
  <c r="AA817" i="5"/>
  <c r="X817" i="5"/>
  <c r="AJ816" i="5"/>
  <c r="AG816" i="5"/>
  <c r="AF816" i="5"/>
  <c r="AE816" i="5"/>
  <c r="AD816" i="5"/>
  <c r="AC816" i="5"/>
  <c r="AB816" i="5"/>
  <c r="AA816" i="5"/>
  <c r="X816" i="5"/>
  <c r="AJ815" i="5"/>
  <c r="AG815" i="5"/>
  <c r="AF815" i="5"/>
  <c r="AE815" i="5"/>
  <c r="AD815" i="5"/>
  <c r="AC815" i="5"/>
  <c r="AB815" i="5"/>
  <c r="AA815" i="5"/>
  <c r="X815" i="5"/>
  <c r="AJ813" i="5"/>
  <c r="AG813" i="5"/>
  <c r="AF813" i="5"/>
  <c r="AE813" i="5"/>
  <c r="AD813" i="5"/>
  <c r="AC813" i="5"/>
  <c r="AB813" i="5"/>
  <c r="AA813" i="5"/>
  <c r="X813" i="5"/>
  <c r="AJ812" i="5"/>
  <c r="AG812" i="5"/>
  <c r="AF812" i="5"/>
  <c r="AE812" i="5"/>
  <c r="AD812" i="5"/>
  <c r="AC812" i="5"/>
  <c r="AB812" i="5"/>
  <c r="AA812" i="5"/>
  <c r="X812" i="5"/>
  <c r="AJ811" i="5"/>
  <c r="AG811" i="5"/>
  <c r="AF811" i="5"/>
  <c r="AE811" i="5"/>
  <c r="AD811" i="5"/>
  <c r="AC811" i="5"/>
  <c r="AB811" i="5"/>
  <c r="AA811" i="5"/>
  <c r="X811" i="5"/>
  <c r="AJ810" i="5"/>
  <c r="AG810" i="5"/>
  <c r="AF810" i="5"/>
  <c r="AE810" i="5"/>
  <c r="AD810" i="5"/>
  <c r="AC810" i="5"/>
  <c r="AB810" i="5"/>
  <c r="AA810" i="5"/>
  <c r="X810" i="5"/>
  <c r="AJ809" i="5"/>
  <c r="AG809" i="5"/>
  <c r="AF809" i="5"/>
  <c r="AE809" i="5"/>
  <c r="AD809" i="5"/>
  <c r="AC809" i="5"/>
  <c r="AB809" i="5"/>
  <c r="AA809" i="5"/>
  <c r="X809" i="5"/>
  <c r="AJ808" i="5"/>
  <c r="AG808" i="5"/>
  <c r="AF808" i="5"/>
  <c r="AE808" i="5"/>
  <c r="AD808" i="5"/>
  <c r="AC808" i="5"/>
  <c r="AB808" i="5"/>
  <c r="AA808" i="5"/>
  <c r="X808" i="5"/>
  <c r="AJ807" i="5"/>
  <c r="AG807" i="5"/>
  <c r="AF807" i="5"/>
  <c r="AE807" i="5"/>
  <c r="AD807" i="5"/>
  <c r="AC807" i="5"/>
  <c r="AB807" i="5"/>
  <c r="AA807" i="5"/>
  <c r="X807" i="5"/>
  <c r="AJ806" i="5"/>
  <c r="AG806" i="5"/>
  <c r="AF806" i="5"/>
  <c r="AE806" i="5"/>
  <c r="AD806" i="5"/>
  <c r="AC806" i="5"/>
  <c r="AB806" i="5"/>
  <c r="AA806" i="5"/>
  <c r="X806" i="5"/>
  <c r="AJ805" i="5"/>
  <c r="AG805" i="5"/>
  <c r="AF805" i="5"/>
  <c r="AE805" i="5"/>
  <c r="AD805" i="5"/>
  <c r="AC805" i="5"/>
  <c r="AB805" i="5"/>
  <c r="AA805" i="5"/>
  <c r="X805" i="5"/>
  <c r="AJ804" i="5"/>
  <c r="AG804" i="5"/>
  <c r="AF804" i="5"/>
  <c r="AE804" i="5"/>
  <c r="AD804" i="5"/>
  <c r="AC804" i="5"/>
  <c r="AB804" i="5"/>
  <c r="AA804" i="5"/>
  <c r="X804" i="5"/>
  <c r="AJ803" i="5"/>
  <c r="AG803" i="5"/>
  <c r="AF803" i="5"/>
  <c r="AE803" i="5"/>
  <c r="AD803" i="5"/>
  <c r="AC803" i="5"/>
  <c r="AB803" i="5"/>
  <c r="AA803" i="5"/>
  <c r="X803" i="5"/>
  <c r="AJ802" i="5"/>
  <c r="AG802" i="5"/>
  <c r="AF802" i="5"/>
  <c r="AE802" i="5"/>
  <c r="AD802" i="5"/>
  <c r="AC802" i="5"/>
  <c r="AB802" i="5"/>
  <c r="AA802" i="5"/>
  <c r="X802" i="5"/>
  <c r="AJ801" i="5"/>
  <c r="AG801" i="5"/>
  <c r="AF801" i="5"/>
  <c r="AE801" i="5"/>
  <c r="AD801" i="5"/>
  <c r="AC801" i="5"/>
  <c r="AB801" i="5"/>
  <c r="AA801" i="5"/>
  <c r="X801" i="5"/>
  <c r="AJ798" i="5"/>
  <c r="AG798" i="5"/>
  <c r="AE798" i="5"/>
  <c r="AC798" i="5"/>
  <c r="AA798" i="5"/>
  <c r="AJ797" i="5"/>
  <c r="AG797" i="5"/>
  <c r="AF797" i="5"/>
  <c r="AE797" i="5"/>
  <c r="AD797" i="5"/>
  <c r="AC797" i="5"/>
  <c r="AB797" i="5"/>
  <c r="AA797" i="5"/>
  <c r="X797" i="5"/>
  <c r="AJ796" i="5"/>
  <c r="AG796" i="5"/>
  <c r="AF796" i="5"/>
  <c r="AE796" i="5"/>
  <c r="AD796" i="5"/>
  <c r="AC796" i="5"/>
  <c r="AB796" i="5"/>
  <c r="AA796" i="5"/>
  <c r="X796" i="5"/>
  <c r="AJ795" i="5"/>
  <c r="AG795" i="5"/>
  <c r="AF795" i="5"/>
  <c r="AE795" i="5"/>
  <c r="AD795" i="5"/>
  <c r="AC795" i="5"/>
  <c r="AB795" i="5"/>
  <c r="AA795" i="5"/>
  <c r="X795" i="5"/>
  <c r="AJ794" i="5"/>
  <c r="AG794" i="5"/>
  <c r="AF794" i="5"/>
  <c r="AE794" i="5"/>
  <c r="AD794" i="5"/>
  <c r="AC794" i="5"/>
  <c r="AB794" i="5"/>
  <c r="AA794" i="5"/>
  <c r="X794" i="5"/>
  <c r="AJ793" i="5"/>
  <c r="AG793" i="5"/>
  <c r="AF793" i="5"/>
  <c r="AE793" i="5"/>
  <c r="AD793" i="5"/>
  <c r="AC793" i="5"/>
  <c r="AB793" i="5"/>
  <c r="AA793" i="5"/>
  <c r="X793" i="5"/>
  <c r="AJ792" i="5"/>
  <c r="AG792" i="5"/>
  <c r="AF792" i="5"/>
  <c r="AE792" i="5"/>
  <c r="AD792" i="5"/>
  <c r="AC792" i="5"/>
  <c r="AB792" i="5"/>
  <c r="AA792" i="5"/>
  <c r="X792" i="5"/>
  <c r="AJ791" i="5"/>
  <c r="AG791" i="5"/>
  <c r="AF791" i="5"/>
  <c r="AE791" i="5"/>
  <c r="AD791" i="5"/>
  <c r="AC791" i="5"/>
  <c r="AB791" i="5"/>
  <c r="AA791" i="5"/>
  <c r="X791" i="5"/>
  <c r="AJ790" i="5"/>
  <c r="AG790" i="5"/>
  <c r="AF790" i="5"/>
  <c r="AE790" i="5"/>
  <c r="AD790" i="5"/>
  <c r="AC790" i="5"/>
  <c r="AB790" i="5"/>
  <c r="AA790" i="5"/>
  <c r="X790" i="5"/>
  <c r="AJ789" i="5"/>
  <c r="AG789" i="5"/>
  <c r="AF789" i="5"/>
  <c r="AE789" i="5"/>
  <c r="AD789" i="5"/>
  <c r="AC789" i="5"/>
  <c r="AB789" i="5"/>
  <c r="AA789" i="5"/>
  <c r="X789" i="5"/>
  <c r="AJ788" i="5"/>
  <c r="AG788" i="5"/>
  <c r="AF788" i="5"/>
  <c r="AE788" i="5"/>
  <c r="AD788" i="5"/>
  <c r="AC788" i="5"/>
  <c r="AB788" i="5"/>
  <c r="AA788" i="5"/>
  <c r="X788" i="5"/>
  <c r="AJ787" i="5"/>
  <c r="AG787" i="5"/>
  <c r="AF787" i="5"/>
  <c r="AE787" i="5"/>
  <c r="AD787" i="5"/>
  <c r="AC787" i="5"/>
  <c r="AB787" i="5"/>
  <c r="AA787" i="5"/>
  <c r="X787" i="5"/>
  <c r="AJ786" i="5"/>
  <c r="AG786" i="5"/>
  <c r="AF786" i="5"/>
  <c r="AE786" i="5"/>
  <c r="AD786" i="5"/>
  <c r="AC786" i="5"/>
  <c r="AB786" i="5"/>
  <c r="AA786" i="5"/>
  <c r="X786" i="5"/>
  <c r="AJ785" i="5"/>
  <c r="AG785" i="5"/>
  <c r="AF785" i="5"/>
  <c r="AE785" i="5"/>
  <c r="AD785" i="5"/>
  <c r="AC785" i="5"/>
  <c r="AB785" i="5"/>
  <c r="AA785" i="5"/>
  <c r="X785" i="5"/>
  <c r="AJ784" i="5"/>
  <c r="AG784" i="5"/>
  <c r="AF784" i="5"/>
  <c r="AE784" i="5"/>
  <c r="AD784" i="5"/>
  <c r="AC784" i="5"/>
  <c r="AB784" i="5"/>
  <c r="AA784" i="5"/>
  <c r="X784" i="5"/>
  <c r="AJ783" i="5"/>
  <c r="AG783" i="5"/>
  <c r="AF783" i="5"/>
  <c r="AE783" i="5"/>
  <c r="AD783" i="5"/>
  <c r="AC783" i="5"/>
  <c r="AB783" i="5"/>
  <c r="AA783" i="5"/>
  <c r="X783" i="5"/>
  <c r="AJ782" i="5"/>
  <c r="AG782" i="5"/>
  <c r="AF782" i="5"/>
  <c r="AE782" i="5"/>
  <c r="AD782" i="5"/>
  <c r="AC782" i="5"/>
  <c r="AB782" i="5"/>
  <c r="AA782" i="5"/>
  <c r="X782" i="5"/>
  <c r="AJ781" i="5"/>
  <c r="AG781" i="5"/>
  <c r="AF781" i="5"/>
  <c r="AE781" i="5"/>
  <c r="AD781" i="5"/>
  <c r="AC781" i="5"/>
  <c r="AB781" i="5"/>
  <c r="AA781" i="5"/>
  <c r="X781" i="5"/>
  <c r="AJ780" i="5"/>
  <c r="AG780" i="5"/>
  <c r="AF780" i="5"/>
  <c r="AE780" i="5"/>
  <c r="AD780" i="5"/>
  <c r="AC780" i="5"/>
  <c r="AB780" i="5"/>
  <c r="AA780" i="5"/>
  <c r="X780" i="5"/>
  <c r="AJ779" i="5"/>
  <c r="AG779" i="5"/>
  <c r="AF779" i="5"/>
  <c r="AE779" i="5"/>
  <c r="AD779" i="5"/>
  <c r="AC779" i="5"/>
  <c r="AB779" i="5"/>
  <c r="AA779" i="5"/>
  <c r="X779" i="5"/>
  <c r="AJ778" i="5"/>
  <c r="AG778" i="5"/>
  <c r="AF778" i="5"/>
  <c r="AE778" i="5"/>
  <c r="AD778" i="5"/>
  <c r="AC778" i="5"/>
  <c r="AB778" i="5"/>
  <c r="AA778" i="5"/>
  <c r="X778" i="5"/>
  <c r="AJ777" i="5"/>
  <c r="AG777" i="5"/>
  <c r="AF777" i="5"/>
  <c r="AE777" i="5"/>
  <c r="AD777" i="5"/>
  <c r="AC777" i="5"/>
  <c r="AB777" i="5"/>
  <c r="AA777" i="5"/>
  <c r="X777" i="5"/>
  <c r="AJ776" i="5"/>
  <c r="AG776" i="5"/>
  <c r="AF776" i="5"/>
  <c r="AE776" i="5"/>
  <c r="AD776" i="5"/>
  <c r="AC776" i="5"/>
  <c r="AB776" i="5"/>
  <c r="AA776" i="5"/>
  <c r="X776" i="5"/>
  <c r="AJ775" i="5"/>
  <c r="AG775" i="5"/>
  <c r="AF775" i="5"/>
  <c r="AE775" i="5"/>
  <c r="AD775" i="5"/>
  <c r="AC775" i="5"/>
  <c r="AB775" i="5"/>
  <c r="AA775" i="5"/>
  <c r="X775" i="5"/>
  <c r="AJ774" i="5"/>
  <c r="AG774" i="5"/>
  <c r="AF774" i="5"/>
  <c r="AE774" i="5"/>
  <c r="AD774" i="5"/>
  <c r="AC774" i="5"/>
  <c r="AB774" i="5"/>
  <c r="AA774" i="5"/>
  <c r="X774" i="5"/>
  <c r="AJ773" i="5"/>
  <c r="AG773" i="5"/>
  <c r="AF773" i="5"/>
  <c r="AE773" i="5"/>
  <c r="AD773" i="5"/>
  <c r="AC773" i="5"/>
  <c r="AB773" i="5"/>
  <c r="AA773" i="5"/>
  <c r="X773" i="5"/>
  <c r="AJ772" i="5"/>
  <c r="AG772" i="5"/>
  <c r="AF772" i="5"/>
  <c r="AE772" i="5"/>
  <c r="AD772" i="5"/>
  <c r="AC772" i="5"/>
  <c r="AB772" i="5"/>
  <c r="AA772" i="5"/>
  <c r="X772" i="5"/>
  <c r="AJ771" i="5"/>
  <c r="AG771" i="5"/>
  <c r="AF771" i="5"/>
  <c r="AE771" i="5"/>
  <c r="AD771" i="5"/>
  <c r="AC771" i="5"/>
  <c r="AB771" i="5"/>
  <c r="AA771" i="5"/>
  <c r="X771" i="5"/>
  <c r="AJ770" i="5"/>
  <c r="AG770" i="5"/>
  <c r="AF770" i="5"/>
  <c r="AE770" i="5"/>
  <c r="AD770" i="5"/>
  <c r="AC770" i="5"/>
  <c r="AB770" i="5"/>
  <c r="AA770" i="5"/>
  <c r="X770" i="5"/>
  <c r="AJ769" i="5"/>
  <c r="AG769" i="5"/>
  <c r="AF769" i="5"/>
  <c r="AE769" i="5"/>
  <c r="AD769" i="5"/>
  <c r="AC769" i="5"/>
  <c r="AB769" i="5"/>
  <c r="AA769" i="5"/>
  <c r="X769" i="5"/>
  <c r="AJ768" i="5"/>
  <c r="AG768" i="5"/>
  <c r="AF768" i="5"/>
  <c r="AE768" i="5"/>
  <c r="AD768" i="5"/>
  <c r="AC768" i="5"/>
  <c r="AB768" i="5"/>
  <c r="AA768" i="5"/>
  <c r="X768" i="5"/>
  <c r="AJ765" i="5"/>
  <c r="AG765" i="5"/>
  <c r="AF765" i="5"/>
  <c r="AE765" i="5"/>
  <c r="AD765" i="5"/>
  <c r="AC765" i="5"/>
  <c r="AB765" i="5"/>
  <c r="AA765" i="5"/>
  <c r="X765" i="5"/>
  <c r="AJ764" i="5"/>
  <c r="AG764" i="5"/>
  <c r="AF764" i="5"/>
  <c r="AE764" i="5"/>
  <c r="AD764" i="5"/>
  <c r="AC764" i="5"/>
  <c r="AB764" i="5"/>
  <c r="AA764" i="5"/>
  <c r="X764" i="5"/>
  <c r="AJ763" i="5"/>
  <c r="AG763" i="5"/>
  <c r="AF763" i="5"/>
  <c r="AE763" i="5"/>
  <c r="AD763" i="5"/>
  <c r="AC763" i="5"/>
  <c r="AB763" i="5"/>
  <c r="AA763" i="5"/>
  <c r="X763" i="5"/>
  <c r="AJ762" i="5"/>
  <c r="AG762" i="5"/>
  <c r="AF762" i="5"/>
  <c r="AE762" i="5"/>
  <c r="AD762" i="5"/>
  <c r="AC762" i="5"/>
  <c r="AB762" i="5"/>
  <c r="AA762" i="5"/>
  <c r="X762" i="5"/>
  <c r="AJ761" i="5"/>
  <c r="AG761" i="5"/>
  <c r="AF761" i="5"/>
  <c r="AE761" i="5"/>
  <c r="AD761" i="5"/>
  <c r="AC761" i="5"/>
  <c r="AB761" i="5"/>
  <c r="AA761" i="5"/>
  <c r="X761" i="5"/>
  <c r="AJ760" i="5"/>
  <c r="AG760" i="5"/>
  <c r="AF760" i="5"/>
  <c r="AE760" i="5"/>
  <c r="AD760" i="5"/>
  <c r="AC760" i="5"/>
  <c r="AB760" i="5"/>
  <c r="AA760" i="5"/>
  <c r="X760" i="5"/>
  <c r="AJ759" i="5"/>
  <c r="AG759" i="5"/>
  <c r="AF759" i="5"/>
  <c r="AE759" i="5"/>
  <c r="AD759" i="5"/>
  <c r="AC759" i="5"/>
  <c r="AB759" i="5"/>
  <c r="AA759" i="5"/>
  <c r="X759" i="5"/>
  <c r="AJ758" i="5"/>
  <c r="AG758" i="5"/>
  <c r="AF758" i="5"/>
  <c r="AE758" i="5"/>
  <c r="AD758" i="5"/>
  <c r="AC758" i="5"/>
  <c r="AB758" i="5"/>
  <c r="AA758" i="5"/>
  <c r="X758" i="5"/>
  <c r="AJ757" i="5"/>
  <c r="AG757" i="5"/>
  <c r="AF757" i="5"/>
  <c r="AE757" i="5"/>
  <c r="AD757" i="5"/>
  <c r="AC757" i="5"/>
  <c r="AB757" i="5"/>
  <c r="AA757" i="5"/>
  <c r="X757" i="5"/>
  <c r="AJ756" i="5"/>
  <c r="AG756" i="5"/>
  <c r="AF756" i="5"/>
  <c r="AE756" i="5"/>
  <c r="AD756" i="5"/>
  <c r="AC756" i="5"/>
  <c r="AB756" i="5"/>
  <c r="AA756" i="5"/>
  <c r="X756" i="5"/>
  <c r="AJ755" i="5"/>
  <c r="AG755" i="5"/>
  <c r="AF755" i="5"/>
  <c r="AE755" i="5"/>
  <c r="AD755" i="5"/>
  <c r="AC755" i="5"/>
  <c r="AB755" i="5"/>
  <c r="AA755" i="5"/>
  <c r="X755" i="5"/>
  <c r="AJ754" i="5"/>
  <c r="AG754" i="5"/>
  <c r="AF754" i="5"/>
  <c r="AE754" i="5"/>
  <c r="AD754" i="5"/>
  <c r="AC754" i="5"/>
  <c r="AB754" i="5"/>
  <c r="AA754" i="5"/>
  <c r="X754" i="5"/>
  <c r="AJ753" i="5"/>
  <c r="AG753" i="5"/>
  <c r="AF753" i="5"/>
  <c r="AE753" i="5"/>
  <c r="AD753" i="5"/>
  <c r="AC753" i="5"/>
  <c r="AB753" i="5"/>
  <c r="AA753" i="5"/>
  <c r="X753" i="5"/>
  <c r="AJ752" i="5"/>
  <c r="AG752" i="5"/>
  <c r="AF752" i="5"/>
  <c r="AE752" i="5"/>
  <c r="AD752" i="5"/>
  <c r="AC752" i="5"/>
  <c r="AB752" i="5"/>
  <c r="AA752" i="5"/>
  <c r="X752" i="5"/>
  <c r="AJ751" i="5"/>
  <c r="AG751" i="5"/>
  <c r="AF751" i="5"/>
  <c r="AE751" i="5"/>
  <c r="AD751" i="5"/>
  <c r="AC751" i="5"/>
  <c r="AB751" i="5"/>
  <c r="AA751" i="5"/>
  <c r="X751" i="5"/>
  <c r="AJ750" i="5"/>
  <c r="AG750" i="5"/>
  <c r="AF750" i="5"/>
  <c r="AE750" i="5"/>
  <c r="AD750" i="5"/>
  <c r="AC750" i="5"/>
  <c r="AB750" i="5"/>
  <c r="AA750" i="5"/>
  <c r="X750" i="5"/>
  <c r="AJ749" i="5"/>
  <c r="AG749" i="5"/>
  <c r="AF749" i="5"/>
  <c r="AE749" i="5"/>
  <c r="AD749" i="5"/>
  <c r="AC749" i="5"/>
  <c r="AB749" i="5"/>
  <c r="AA749" i="5"/>
  <c r="X749" i="5"/>
  <c r="AJ748" i="5"/>
  <c r="AG748" i="5"/>
  <c r="AF748" i="5"/>
  <c r="AE748" i="5"/>
  <c r="AD748" i="5"/>
  <c r="AC748" i="5"/>
  <c r="AB748" i="5"/>
  <c r="AA748" i="5"/>
  <c r="X748" i="5"/>
  <c r="AJ747" i="5"/>
  <c r="AG747" i="5"/>
  <c r="AF747" i="5"/>
  <c r="AE747" i="5"/>
  <c r="AD747" i="5"/>
  <c r="AC747" i="5"/>
  <c r="AB747" i="5"/>
  <c r="AA747" i="5"/>
  <c r="X747" i="5"/>
  <c r="AJ746" i="5"/>
  <c r="AG746" i="5"/>
  <c r="AF746" i="5"/>
  <c r="AE746" i="5"/>
  <c r="AD746" i="5"/>
  <c r="AC746" i="5"/>
  <c r="AB746" i="5"/>
  <c r="AA746" i="5"/>
  <c r="X746" i="5"/>
  <c r="AJ745" i="5"/>
  <c r="AG745" i="5"/>
  <c r="AF745" i="5"/>
  <c r="AE745" i="5"/>
  <c r="AD745" i="5"/>
  <c r="AC745" i="5"/>
  <c r="AB745" i="5"/>
  <c r="AA745" i="5"/>
  <c r="X745" i="5"/>
  <c r="AJ744" i="5"/>
  <c r="AG744" i="5"/>
  <c r="AF744" i="5"/>
  <c r="AE744" i="5"/>
  <c r="AD744" i="5"/>
  <c r="AC744" i="5"/>
  <c r="AB744" i="5"/>
  <c r="AA744" i="5"/>
  <c r="X744" i="5"/>
  <c r="AJ743" i="5"/>
  <c r="AG743" i="5"/>
  <c r="AF743" i="5"/>
  <c r="AE743" i="5"/>
  <c r="AD743" i="5"/>
  <c r="AC743" i="5"/>
  <c r="AB743" i="5"/>
  <c r="AA743" i="5"/>
  <c r="X743" i="5"/>
  <c r="AJ742" i="5"/>
  <c r="AG742" i="5"/>
  <c r="AF742" i="5"/>
  <c r="AE742" i="5"/>
  <c r="AD742" i="5"/>
  <c r="AC742" i="5"/>
  <c r="AB742" i="5"/>
  <c r="AA742" i="5"/>
  <c r="X742" i="5"/>
  <c r="AJ741" i="5"/>
  <c r="AG741" i="5"/>
  <c r="AF741" i="5"/>
  <c r="AE741" i="5"/>
  <c r="AD741" i="5"/>
  <c r="AC741" i="5"/>
  <c r="AB741" i="5"/>
  <c r="AA741" i="5"/>
  <c r="X741" i="5"/>
  <c r="AJ740" i="5"/>
  <c r="AG740" i="5"/>
  <c r="AF740" i="5"/>
  <c r="AE740" i="5"/>
  <c r="AD740" i="5"/>
  <c r="AC740" i="5"/>
  <c r="AB740" i="5"/>
  <c r="AA740" i="5"/>
  <c r="X740" i="5"/>
  <c r="AJ739" i="5"/>
  <c r="AG739" i="5"/>
  <c r="AF739" i="5"/>
  <c r="AE739" i="5"/>
  <c r="AD739" i="5"/>
  <c r="AC739" i="5"/>
  <c r="AB739" i="5"/>
  <c r="AA739" i="5"/>
  <c r="X739" i="5"/>
  <c r="AJ738" i="5"/>
  <c r="AG738" i="5"/>
  <c r="AF738" i="5"/>
  <c r="AE738" i="5"/>
  <c r="AD738" i="5"/>
  <c r="AC738" i="5"/>
  <c r="AB738" i="5"/>
  <c r="AA738" i="5"/>
  <c r="X738" i="5"/>
  <c r="AJ737" i="5"/>
  <c r="AG737" i="5"/>
  <c r="AF737" i="5"/>
  <c r="AE737" i="5"/>
  <c r="AD737" i="5"/>
  <c r="AC737" i="5"/>
  <c r="AB737" i="5"/>
  <c r="AA737" i="5"/>
  <c r="X737" i="5"/>
  <c r="AJ736" i="5"/>
  <c r="AG736" i="5"/>
  <c r="AF736" i="5"/>
  <c r="AE736" i="5"/>
  <c r="AD736" i="5"/>
  <c r="AC736" i="5"/>
  <c r="AB736" i="5"/>
  <c r="AA736" i="5"/>
  <c r="X736" i="5"/>
  <c r="AJ735" i="5"/>
  <c r="AG735" i="5"/>
  <c r="AF735" i="5"/>
  <c r="AE735" i="5"/>
  <c r="AD735" i="5"/>
  <c r="AC735" i="5"/>
  <c r="AB735" i="5"/>
  <c r="AA735" i="5"/>
  <c r="X735" i="5"/>
  <c r="AJ734" i="5"/>
  <c r="AG734" i="5"/>
  <c r="AF734" i="5"/>
  <c r="AE734" i="5"/>
  <c r="AD734" i="5"/>
  <c r="AC734" i="5"/>
  <c r="AB734" i="5"/>
  <c r="AA734" i="5"/>
  <c r="X734" i="5"/>
  <c r="AJ733" i="5"/>
  <c r="AG733" i="5"/>
  <c r="AF733" i="5"/>
  <c r="AE733" i="5"/>
  <c r="AD733" i="5"/>
  <c r="AC733" i="5"/>
  <c r="AB733" i="5"/>
  <c r="AA733" i="5"/>
  <c r="X733" i="5"/>
  <c r="AJ732" i="5"/>
  <c r="AG732" i="5"/>
  <c r="AF732" i="5"/>
  <c r="AE732" i="5"/>
  <c r="AD732" i="5"/>
  <c r="AC732" i="5"/>
  <c r="AB732" i="5"/>
  <c r="AA732" i="5"/>
  <c r="X732" i="5"/>
  <c r="AJ731" i="5"/>
  <c r="AG731" i="5"/>
  <c r="AF731" i="5"/>
  <c r="AE731" i="5"/>
  <c r="AD731" i="5"/>
  <c r="AC731" i="5"/>
  <c r="AB731" i="5"/>
  <c r="AA731" i="5"/>
  <c r="X731" i="5"/>
  <c r="AJ730" i="5"/>
  <c r="AG730" i="5"/>
  <c r="AF730" i="5"/>
  <c r="AE730" i="5"/>
  <c r="AD730" i="5"/>
  <c r="AC730" i="5"/>
  <c r="AB730" i="5"/>
  <c r="AA730" i="5"/>
  <c r="X730" i="5"/>
  <c r="AJ729" i="5"/>
  <c r="AG729" i="5"/>
  <c r="AF729" i="5"/>
  <c r="AE729" i="5"/>
  <c r="AD729" i="5"/>
  <c r="AC729" i="5"/>
  <c r="AB729" i="5"/>
  <c r="AA729" i="5"/>
  <c r="X729" i="5"/>
  <c r="AJ728" i="5"/>
  <c r="AG728" i="5"/>
  <c r="AF728" i="5"/>
  <c r="AE728" i="5"/>
  <c r="AD728" i="5"/>
  <c r="AC728" i="5"/>
  <c r="AB728" i="5"/>
  <c r="AA728" i="5"/>
  <c r="X728" i="5"/>
  <c r="AJ727" i="5"/>
  <c r="AG727" i="5"/>
  <c r="AF727" i="5"/>
  <c r="AE727" i="5"/>
  <c r="AD727" i="5"/>
  <c r="AC727" i="5"/>
  <c r="AB727" i="5"/>
  <c r="AA727" i="5"/>
  <c r="X727" i="5"/>
  <c r="AJ726" i="5"/>
  <c r="AG726" i="5"/>
  <c r="AF726" i="5"/>
  <c r="AE726" i="5"/>
  <c r="AD726" i="5"/>
  <c r="AC726" i="5"/>
  <c r="AB726" i="5"/>
  <c r="AA726" i="5"/>
  <c r="X726" i="5"/>
  <c r="AJ725" i="5"/>
  <c r="AG725" i="5"/>
  <c r="AF725" i="5"/>
  <c r="AE725" i="5"/>
  <c r="AD725" i="5"/>
  <c r="AC725" i="5"/>
  <c r="AB725" i="5"/>
  <c r="AA725" i="5"/>
  <c r="X725" i="5"/>
  <c r="AJ724" i="5"/>
  <c r="AG724" i="5"/>
  <c r="AF724" i="5"/>
  <c r="AE724" i="5"/>
  <c r="AD724" i="5"/>
  <c r="AC724" i="5"/>
  <c r="AB724" i="5"/>
  <c r="AA724" i="5"/>
  <c r="X724" i="5"/>
  <c r="AJ723" i="5"/>
  <c r="AG723" i="5"/>
  <c r="AF723" i="5"/>
  <c r="AE723" i="5"/>
  <c r="AD723" i="5"/>
  <c r="AC723" i="5"/>
  <c r="AB723" i="5"/>
  <c r="AA723" i="5"/>
  <c r="X723" i="5"/>
  <c r="AJ722" i="5"/>
  <c r="AG722" i="5"/>
  <c r="AF722" i="5"/>
  <c r="AE722" i="5"/>
  <c r="AD722" i="5"/>
  <c r="AC722" i="5"/>
  <c r="AB722" i="5"/>
  <c r="AA722" i="5"/>
  <c r="X722" i="5"/>
  <c r="AJ721" i="5"/>
  <c r="AG721" i="5"/>
  <c r="AF721" i="5"/>
  <c r="AE721" i="5"/>
  <c r="AD721" i="5"/>
  <c r="AC721" i="5"/>
  <c r="AB721" i="5"/>
  <c r="AA721" i="5"/>
  <c r="X721" i="5"/>
  <c r="AJ720" i="5"/>
  <c r="AG720" i="5"/>
  <c r="AF720" i="5"/>
  <c r="AE720" i="5"/>
  <c r="AD720" i="5"/>
  <c r="AC720" i="5"/>
  <c r="AB720" i="5"/>
  <c r="AA720" i="5"/>
  <c r="X720" i="5"/>
  <c r="AJ719" i="5"/>
  <c r="AG719" i="5"/>
  <c r="AF719" i="5"/>
  <c r="AE719" i="5"/>
  <c r="AD719" i="5"/>
  <c r="AC719" i="5"/>
  <c r="AB719" i="5"/>
  <c r="AA719" i="5"/>
  <c r="X719" i="5"/>
  <c r="AJ718" i="5"/>
  <c r="AG718" i="5"/>
  <c r="AF718" i="5"/>
  <c r="AE718" i="5"/>
  <c r="AD718" i="5"/>
  <c r="AC718" i="5"/>
  <c r="AB718" i="5"/>
  <c r="AA718" i="5"/>
  <c r="X718" i="5"/>
  <c r="AJ717" i="5"/>
  <c r="AG717" i="5"/>
  <c r="AF717" i="5"/>
  <c r="AE717" i="5"/>
  <c r="AD717" i="5"/>
  <c r="AC717" i="5"/>
  <c r="AB717" i="5"/>
  <c r="AA717" i="5"/>
  <c r="X717" i="5"/>
  <c r="AJ716" i="5"/>
  <c r="AG716" i="5"/>
  <c r="AF716" i="5"/>
  <c r="AE716" i="5"/>
  <c r="AD716" i="5"/>
  <c r="AC716" i="5"/>
  <c r="AB716" i="5"/>
  <c r="AA716" i="5"/>
  <c r="X716" i="5"/>
  <c r="AJ715" i="5"/>
  <c r="AG715" i="5"/>
  <c r="AF715" i="5"/>
  <c r="AE715" i="5"/>
  <c r="AD715" i="5"/>
  <c r="AC715" i="5"/>
  <c r="AB715" i="5"/>
  <c r="AA715" i="5"/>
  <c r="X715" i="5"/>
  <c r="AJ713" i="5"/>
  <c r="AG713" i="5"/>
  <c r="AF713" i="5"/>
  <c r="AE713" i="5"/>
  <c r="AD713" i="5"/>
  <c r="AC713" i="5"/>
  <c r="AB713" i="5"/>
  <c r="AA713" i="5"/>
  <c r="X713" i="5"/>
  <c r="AJ712" i="5"/>
  <c r="AG712" i="5"/>
  <c r="AF712" i="5"/>
  <c r="AE712" i="5"/>
  <c r="AD712" i="5"/>
  <c r="AC712" i="5"/>
  <c r="AB712" i="5"/>
  <c r="AA712" i="5"/>
  <c r="X712" i="5"/>
  <c r="AJ711" i="5"/>
  <c r="AG711" i="5"/>
  <c r="AF711" i="5"/>
  <c r="AE711" i="5"/>
  <c r="AD711" i="5"/>
  <c r="AC711" i="5"/>
  <c r="AB711" i="5"/>
  <c r="AA711" i="5"/>
  <c r="X711" i="5"/>
  <c r="AJ710" i="5"/>
  <c r="AG710" i="5"/>
  <c r="AF710" i="5"/>
  <c r="AE710" i="5"/>
  <c r="AD710" i="5"/>
  <c r="AC710" i="5"/>
  <c r="AB710" i="5"/>
  <c r="AA710" i="5"/>
  <c r="X710" i="5"/>
  <c r="AJ709" i="5"/>
  <c r="AG709" i="5"/>
  <c r="AF709" i="5"/>
  <c r="AE709" i="5"/>
  <c r="AD709" i="5"/>
  <c r="AC709" i="5"/>
  <c r="AB709" i="5"/>
  <c r="AA709" i="5"/>
  <c r="X709" i="5"/>
  <c r="AJ708" i="5"/>
  <c r="AG708" i="5"/>
  <c r="AF708" i="5"/>
  <c r="AE708" i="5"/>
  <c r="AD708" i="5"/>
  <c r="AC708" i="5"/>
  <c r="AB708" i="5"/>
  <c r="AA708" i="5"/>
  <c r="X708" i="5"/>
  <c r="AJ707" i="5"/>
  <c r="AG707" i="5"/>
  <c r="AF707" i="5"/>
  <c r="AE707" i="5"/>
  <c r="AD707" i="5"/>
  <c r="AC707" i="5"/>
  <c r="AB707" i="5"/>
  <c r="AA707" i="5"/>
  <c r="X707" i="5"/>
  <c r="AJ706" i="5"/>
  <c r="AG706" i="5"/>
  <c r="AF706" i="5"/>
  <c r="AE706" i="5"/>
  <c r="AD706" i="5"/>
  <c r="AC706" i="5"/>
  <c r="AB706" i="5"/>
  <c r="AA706" i="5"/>
  <c r="X706" i="5"/>
  <c r="AJ705" i="5"/>
  <c r="AG705" i="5"/>
  <c r="AF705" i="5"/>
  <c r="AE705" i="5"/>
  <c r="AD705" i="5"/>
  <c r="AC705" i="5"/>
  <c r="AB705" i="5"/>
  <c r="AA705" i="5"/>
  <c r="X705" i="5"/>
  <c r="AJ704" i="5"/>
  <c r="AG704" i="5"/>
  <c r="AF704" i="5"/>
  <c r="AE704" i="5"/>
  <c r="AD704" i="5"/>
  <c r="AC704" i="5"/>
  <c r="AB704" i="5"/>
  <c r="AA704" i="5"/>
  <c r="X704" i="5"/>
  <c r="AJ703" i="5"/>
  <c r="AG703" i="5"/>
  <c r="AF703" i="5"/>
  <c r="AE703" i="5"/>
  <c r="AD703" i="5"/>
  <c r="AC703" i="5"/>
  <c r="AB703" i="5"/>
  <c r="AA703" i="5"/>
  <c r="X703" i="5"/>
  <c r="AJ702" i="5"/>
  <c r="AG702" i="5"/>
  <c r="AF702" i="5"/>
  <c r="AE702" i="5"/>
  <c r="AD702" i="5"/>
  <c r="AC702" i="5"/>
  <c r="AB702" i="5"/>
  <c r="AA702" i="5"/>
  <c r="X702" i="5"/>
  <c r="AJ701" i="5"/>
  <c r="AG701" i="5"/>
  <c r="AF701" i="5"/>
  <c r="AE701" i="5"/>
  <c r="AD701" i="5"/>
  <c r="AC701" i="5"/>
  <c r="AB701" i="5"/>
  <c r="AA701" i="5"/>
  <c r="X701" i="5"/>
  <c r="AJ700" i="5"/>
  <c r="AG700" i="5"/>
  <c r="AF700" i="5"/>
  <c r="AE700" i="5"/>
  <c r="AD700" i="5"/>
  <c r="AC700" i="5"/>
  <c r="AB700" i="5"/>
  <c r="AA700" i="5"/>
  <c r="X700" i="5"/>
  <c r="AJ699" i="5"/>
  <c r="AG699" i="5"/>
  <c r="AF699" i="5"/>
  <c r="AE699" i="5"/>
  <c r="AD699" i="5"/>
  <c r="AC699" i="5"/>
  <c r="AB699" i="5"/>
  <c r="AA699" i="5"/>
  <c r="X699" i="5"/>
  <c r="AJ698" i="5"/>
  <c r="AG698" i="5"/>
  <c r="AF698" i="5"/>
  <c r="AE698" i="5"/>
  <c r="AD698" i="5"/>
  <c r="AC698" i="5"/>
  <c r="AB698" i="5"/>
  <c r="AA698" i="5"/>
  <c r="X698" i="5"/>
  <c r="AJ697" i="5"/>
  <c r="AG697" i="5"/>
  <c r="AF697" i="5"/>
  <c r="AE697" i="5"/>
  <c r="AD697" i="5"/>
  <c r="AC697" i="5"/>
  <c r="AB697" i="5"/>
  <c r="AA697" i="5"/>
  <c r="X697" i="5"/>
  <c r="AJ696" i="5"/>
  <c r="AG696" i="5"/>
  <c r="AF696" i="5"/>
  <c r="AE696" i="5"/>
  <c r="AD696" i="5"/>
  <c r="AC696" i="5"/>
  <c r="AB696" i="5"/>
  <c r="AA696" i="5"/>
  <c r="X696" i="5"/>
  <c r="AJ695" i="5"/>
  <c r="AG695" i="5"/>
  <c r="AF695" i="5"/>
  <c r="AE695" i="5"/>
  <c r="AD695" i="5"/>
  <c r="AC695" i="5"/>
  <c r="AB695" i="5"/>
  <c r="AA695" i="5"/>
  <c r="X695" i="5"/>
  <c r="AJ694" i="5"/>
  <c r="AG694" i="5"/>
  <c r="AF694" i="5"/>
  <c r="AE694" i="5"/>
  <c r="AD694" i="5"/>
  <c r="AC694" i="5"/>
  <c r="AB694" i="5"/>
  <c r="AA694" i="5"/>
  <c r="X694" i="5"/>
  <c r="AJ693" i="5"/>
  <c r="AG693" i="5"/>
  <c r="AF693" i="5"/>
  <c r="AE693" i="5"/>
  <c r="AD693" i="5"/>
  <c r="AC693" i="5"/>
  <c r="AB693" i="5"/>
  <c r="AA693" i="5"/>
  <c r="X693" i="5"/>
  <c r="AJ692" i="5"/>
  <c r="AG692" i="5"/>
  <c r="AF692" i="5"/>
  <c r="AE692" i="5"/>
  <c r="AD692" i="5"/>
  <c r="AC692" i="5"/>
  <c r="AB692" i="5"/>
  <c r="AA692" i="5"/>
  <c r="X692" i="5"/>
  <c r="AJ691" i="5"/>
  <c r="AG691" i="5"/>
  <c r="AF691" i="5"/>
  <c r="AE691" i="5"/>
  <c r="AD691" i="5"/>
  <c r="AC691" i="5"/>
  <c r="AB691" i="5"/>
  <c r="AA691" i="5"/>
  <c r="X691" i="5"/>
  <c r="AJ690" i="5"/>
  <c r="AG690" i="5"/>
  <c r="AF690" i="5"/>
  <c r="AE690" i="5"/>
  <c r="AD690" i="5"/>
  <c r="AC690" i="5"/>
  <c r="AB690" i="5"/>
  <c r="AA690" i="5"/>
  <c r="X690" i="5"/>
  <c r="AJ689" i="5"/>
  <c r="AG689" i="5"/>
  <c r="AF689" i="5"/>
  <c r="AE689" i="5"/>
  <c r="AD689" i="5"/>
  <c r="AC689" i="5"/>
  <c r="AB689" i="5"/>
  <c r="AA689" i="5"/>
  <c r="X689" i="5"/>
  <c r="AJ688" i="5"/>
  <c r="AG688" i="5"/>
  <c r="AF688" i="5"/>
  <c r="AE688" i="5"/>
  <c r="AD688" i="5"/>
  <c r="AC688" i="5"/>
  <c r="AB688" i="5"/>
  <c r="AA688" i="5"/>
  <c r="X688" i="5"/>
  <c r="AJ687" i="5"/>
  <c r="AG687" i="5"/>
  <c r="AF687" i="5"/>
  <c r="AE687" i="5"/>
  <c r="AD687" i="5"/>
  <c r="AC687" i="5"/>
  <c r="AB687" i="5"/>
  <c r="AA687" i="5"/>
  <c r="X687" i="5"/>
  <c r="AJ686" i="5"/>
  <c r="AG686" i="5"/>
  <c r="AF686" i="5"/>
  <c r="AE686" i="5"/>
  <c r="AD686" i="5"/>
  <c r="AC686" i="5"/>
  <c r="AB686" i="5"/>
  <c r="AA686" i="5"/>
  <c r="X686" i="5"/>
  <c r="AJ685" i="5"/>
  <c r="AG685" i="5"/>
  <c r="AF685" i="5"/>
  <c r="AE685" i="5"/>
  <c r="AD685" i="5"/>
  <c r="AC685" i="5"/>
  <c r="AB685" i="5"/>
  <c r="AA685" i="5"/>
  <c r="X685" i="5"/>
  <c r="AJ684" i="5"/>
  <c r="AG684" i="5"/>
  <c r="AF684" i="5"/>
  <c r="AE684" i="5"/>
  <c r="AD684" i="5"/>
  <c r="AC684" i="5"/>
  <c r="AB684" i="5"/>
  <c r="AA684" i="5"/>
  <c r="X684" i="5"/>
  <c r="AJ683" i="5"/>
  <c r="AG683" i="5"/>
  <c r="AF683" i="5"/>
  <c r="AE683" i="5"/>
  <c r="AD683" i="5"/>
  <c r="AC683" i="5"/>
  <c r="AB683" i="5"/>
  <c r="AA683" i="5"/>
  <c r="X683" i="5"/>
  <c r="AJ682" i="5"/>
  <c r="AG682" i="5"/>
  <c r="AF682" i="5"/>
  <c r="AE682" i="5"/>
  <c r="AD682" i="5"/>
  <c r="AC682" i="5"/>
  <c r="AB682" i="5"/>
  <c r="AA682" i="5"/>
  <c r="X682" i="5"/>
  <c r="AJ681" i="5"/>
  <c r="AG681" i="5"/>
  <c r="AF681" i="5"/>
  <c r="AE681" i="5"/>
  <c r="AD681" i="5"/>
  <c r="AC681" i="5"/>
  <c r="AB681" i="5"/>
  <c r="AA681" i="5"/>
  <c r="X681" i="5"/>
  <c r="AJ680" i="5"/>
  <c r="AG680" i="5"/>
  <c r="AF680" i="5"/>
  <c r="AE680" i="5"/>
  <c r="AD680" i="5"/>
  <c r="AC680" i="5"/>
  <c r="AB680" i="5"/>
  <c r="AA680" i="5"/>
  <c r="X680" i="5"/>
  <c r="AJ679" i="5"/>
  <c r="AG679" i="5"/>
  <c r="AF679" i="5"/>
  <c r="AE679" i="5"/>
  <c r="AD679" i="5"/>
  <c r="AC679" i="5"/>
  <c r="AB679" i="5"/>
  <c r="AA679" i="5"/>
  <c r="X679" i="5"/>
  <c r="AJ678" i="5"/>
  <c r="AG678" i="5"/>
  <c r="AF678" i="5"/>
  <c r="AE678" i="5"/>
  <c r="AD678" i="5"/>
  <c r="AC678" i="5"/>
  <c r="AB678" i="5"/>
  <c r="AA678" i="5"/>
  <c r="X678" i="5"/>
  <c r="AJ677" i="5"/>
  <c r="AG677" i="5"/>
  <c r="AF677" i="5"/>
  <c r="AE677" i="5"/>
  <c r="AD677" i="5"/>
  <c r="AC677" i="5"/>
  <c r="AB677" i="5"/>
  <c r="AA677" i="5"/>
  <c r="X677" i="5"/>
  <c r="AJ676" i="5"/>
  <c r="AG676" i="5"/>
  <c r="AF676" i="5"/>
  <c r="AE676" i="5"/>
  <c r="AD676" i="5"/>
  <c r="AC676" i="5"/>
  <c r="AB676" i="5"/>
  <c r="AA676" i="5"/>
  <c r="X676" i="5"/>
  <c r="AJ675" i="5"/>
  <c r="AG675" i="5"/>
  <c r="AF675" i="5"/>
  <c r="AE675" i="5"/>
  <c r="AD675" i="5"/>
  <c r="AC675" i="5"/>
  <c r="AB675" i="5"/>
  <c r="AA675" i="5"/>
  <c r="X675" i="5"/>
  <c r="AJ674" i="5"/>
  <c r="AG674" i="5"/>
  <c r="AF674" i="5"/>
  <c r="AE674" i="5"/>
  <c r="AD674" i="5"/>
  <c r="AC674" i="5"/>
  <c r="AB674" i="5"/>
  <c r="AA674" i="5"/>
  <c r="X674" i="5"/>
  <c r="AJ673" i="5"/>
  <c r="AG673" i="5"/>
  <c r="AF673" i="5"/>
  <c r="AE673" i="5"/>
  <c r="AD673" i="5"/>
  <c r="AC673" i="5"/>
  <c r="AB673" i="5"/>
  <c r="AA673" i="5"/>
  <c r="X673" i="5"/>
  <c r="AJ672" i="5"/>
  <c r="AG672" i="5"/>
  <c r="AF672" i="5"/>
  <c r="AE672" i="5"/>
  <c r="AD672" i="5"/>
  <c r="AC672" i="5"/>
  <c r="AB672" i="5"/>
  <c r="AA672" i="5"/>
  <c r="X672" i="5"/>
  <c r="AJ671" i="5"/>
  <c r="AG671" i="5"/>
  <c r="AF671" i="5"/>
  <c r="AE671" i="5"/>
  <c r="AD671" i="5"/>
  <c r="AC671" i="5"/>
  <c r="AB671" i="5"/>
  <c r="AA671" i="5"/>
  <c r="X671" i="5"/>
  <c r="AJ670" i="5"/>
  <c r="AG670" i="5"/>
  <c r="AF670" i="5"/>
  <c r="AE670" i="5"/>
  <c r="AD670" i="5"/>
  <c r="AC670" i="5"/>
  <c r="AB670" i="5"/>
  <c r="AA670" i="5"/>
  <c r="X670" i="5"/>
  <c r="AJ669" i="5"/>
  <c r="AG669" i="5"/>
  <c r="AF669" i="5"/>
  <c r="AE669" i="5"/>
  <c r="AD669" i="5"/>
  <c r="AC669" i="5"/>
  <c r="AB669" i="5"/>
  <c r="AA669" i="5"/>
  <c r="X669" i="5"/>
  <c r="AJ668" i="5"/>
  <c r="AG668" i="5"/>
  <c r="AF668" i="5"/>
  <c r="AE668" i="5"/>
  <c r="AD668" i="5"/>
  <c r="AC668" i="5"/>
  <c r="AB668" i="5"/>
  <c r="AA668" i="5"/>
  <c r="X668" i="5"/>
  <c r="AJ667" i="5"/>
  <c r="AG667" i="5"/>
  <c r="AF667" i="5"/>
  <c r="AE667" i="5"/>
  <c r="AD667" i="5"/>
  <c r="AC667" i="5"/>
  <c r="AB667" i="5"/>
  <c r="AA667" i="5"/>
  <c r="X667" i="5"/>
  <c r="AJ666" i="5"/>
  <c r="AG666" i="5"/>
  <c r="AF666" i="5"/>
  <c r="AE666" i="5"/>
  <c r="AD666" i="5"/>
  <c r="AC666" i="5"/>
  <c r="AB666" i="5"/>
  <c r="AA666" i="5"/>
  <c r="X666" i="5"/>
  <c r="AJ665" i="5"/>
  <c r="AG665" i="5"/>
  <c r="AF665" i="5"/>
  <c r="AE665" i="5"/>
  <c r="AD665" i="5"/>
  <c r="AC665" i="5"/>
  <c r="AB665" i="5"/>
  <c r="AA665" i="5"/>
  <c r="X665" i="5"/>
  <c r="AJ664" i="5"/>
  <c r="AG664" i="5"/>
  <c r="AF664" i="5"/>
  <c r="AE664" i="5"/>
  <c r="AD664" i="5"/>
  <c r="AC664" i="5"/>
  <c r="AB664" i="5"/>
  <c r="AA664" i="5"/>
  <c r="X664" i="5"/>
  <c r="AJ663" i="5"/>
  <c r="AG663" i="5"/>
  <c r="AF663" i="5"/>
  <c r="AE663" i="5"/>
  <c r="AD663" i="5"/>
  <c r="AC663" i="5"/>
  <c r="AB663" i="5"/>
  <c r="AA663" i="5"/>
  <c r="X663" i="5"/>
  <c r="AJ662" i="5"/>
  <c r="AG662" i="5"/>
  <c r="AF662" i="5"/>
  <c r="AE662" i="5"/>
  <c r="AD662" i="5"/>
  <c r="AC662" i="5"/>
  <c r="AB662" i="5"/>
  <c r="AA662" i="5"/>
  <c r="X662" i="5"/>
  <c r="AJ661" i="5"/>
  <c r="AG661" i="5"/>
  <c r="AE661" i="5"/>
  <c r="AC661" i="5"/>
  <c r="AA661" i="5"/>
  <c r="AJ660" i="5"/>
  <c r="AG660" i="5"/>
  <c r="AF660" i="5"/>
  <c r="AE660" i="5"/>
  <c r="AD660" i="5"/>
  <c r="AC660" i="5"/>
  <c r="AB660" i="5"/>
  <c r="AA660" i="5"/>
  <c r="X660" i="5"/>
  <c r="AJ659" i="5"/>
  <c r="AG659" i="5"/>
  <c r="AF659" i="5"/>
  <c r="AE659" i="5"/>
  <c r="AD659" i="5"/>
  <c r="AC659" i="5"/>
  <c r="AB659" i="5"/>
  <c r="AA659" i="5"/>
  <c r="X659" i="5"/>
  <c r="AJ658" i="5"/>
  <c r="AG658" i="5"/>
  <c r="AF658" i="5"/>
  <c r="AE658" i="5"/>
  <c r="AD658" i="5"/>
  <c r="AC658" i="5"/>
  <c r="AB658" i="5"/>
  <c r="AA658" i="5"/>
  <c r="X658" i="5"/>
  <c r="AJ657" i="5"/>
  <c r="AG657" i="5"/>
  <c r="AF657" i="5"/>
  <c r="AE657" i="5"/>
  <c r="AD657" i="5"/>
  <c r="AC657" i="5"/>
  <c r="AB657" i="5"/>
  <c r="AA657" i="5"/>
  <c r="X657" i="5"/>
  <c r="AJ656" i="5"/>
  <c r="AG656" i="5"/>
  <c r="AF656" i="5"/>
  <c r="AE656" i="5"/>
  <c r="AD656" i="5"/>
  <c r="AC656" i="5"/>
  <c r="AB656" i="5"/>
  <c r="AA656" i="5"/>
  <c r="X656" i="5"/>
  <c r="AJ655" i="5"/>
  <c r="AG655" i="5"/>
  <c r="AF655" i="5"/>
  <c r="AE655" i="5"/>
  <c r="AD655" i="5"/>
  <c r="AC655" i="5"/>
  <c r="AB655" i="5"/>
  <c r="AA655" i="5"/>
  <c r="X655" i="5"/>
  <c r="AJ654" i="5"/>
  <c r="AG654" i="5"/>
  <c r="AF654" i="5"/>
  <c r="AE654" i="5"/>
  <c r="AD654" i="5"/>
  <c r="AC654" i="5"/>
  <c r="AB654" i="5"/>
  <c r="AA654" i="5"/>
  <c r="X654" i="5"/>
  <c r="AJ653" i="5"/>
  <c r="AG653" i="5"/>
  <c r="AF653" i="5"/>
  <c r="AE653" i="5"/>
  <c r="AD653" i="5"/>
  <c r="AC653" i="5"/>
  <c r="AB653" i="5"/>
  <c r="AA653" i="5"/>
  <c r="X653" i="5"/>
  <c r="AJ652" i="5"/>
  <c r="AG652" i="5"/>
  <c r="AF652" i="5"/>
  <c r="AE652" i="5"/>
  <c r="AD652" i="5"/>
  <c r="AC652" i="5"/>
  <c r="AB652" i="5"/>
  <c r="AA652" i="5"/>
  <c r="X652" i="5"/>
  <c r="AJ651" i="5"/>
  <c r="AG651" i="5"/>
  <c r="AF651" i="5"/>
  <c r="AE651" i="5"/>
  <c r="AD651" i="5"/>
  <c r="AC651" i="5"/>
  <c r="AB651" i="5"/>
  <c r="AA651" i="5"/>
  <c r="X651" i="5"/>
  <c r="AJ650" i="5"/>
  <c r="AG650" i="5"/>
  <c r="AF650" i="5"/>
  <c r="AE650" i="5"/>
  <c r="AD650" i="5"/>
  <c r="AC650" i="5"/>
  <c r="AB650" i="5"/>
  <c r="AA650" i="5"/>
  <c r="X650" i="5"/>
  <c r="AJ649" i="5"/>
  <c r="AG649" i="5"/>
  <c r="AF649" i="5"/>
  <c r="AE649" i="5"/>
  <c r="AD649" i="5"/>
  <c r="AC649" i="5"/>
  <c r="AB649" i="5"/>
  <c r="AA649" i="5"/>
  <c r="X649" i="5"/>
  <c r="AJ648" i="5"/>
  <c r="AG648" i="5"/>
  <c r="AF648" i="5"/>
  <c r="AE648" i="5"/>
  <c r="AD648" i="5"/>
  <c r="AC648" i="5"/>
  <c r="AB648" i="5"/>
  <c r="AA648" i="5"/>
  <c r="X648" i="5"/>
  <c r="AJ647" i="5"/>
  <c r="AG647" i="5"/>
  <c r="AF647" i="5"/>
  <c r="AE647" i="5"/>
  <c r="AD647" i="5"/>
  <c r="AC647" i="5"/>
  <c r="AB647" i="5"/>
  <c r="AA647" i="5"/>
  <c r="X647" i="5"/>
  <c r="AJ646" i="5"/>
  <c r="AG646" i="5"/>
  <c r="AF646" i="5"/>
  <c r="AE646" i="5"/>
  <c r="AD646" i="5"/>
  <c r="AC646" i="5"/>
  <c r="AB646" i="5"/>
  <c r="AA646" i="5"/>
  <c r="X646" i="5"/>
  <c r="AJ645" i="5"/>
  <c r="AG645" i="5"/>
  <c r="AF645" i="5"/>
  <c r="AE645" i="5"/>
  <c r="AD645" i="5"/>
  <c r="AC645" i="5"/>
  <c r="AB645" i="5"/>
  <c r="AA645" i="5"/>
  <c r="X645" i="5"/>
  <c r="AJ644" i="5"/>
  <c r="AG644" i="5"/>
  <c r="AF644" i="5"/>
  <c r="AE644" i="5"/>
  <c r="AD644" i="5"/>
  <c r="AC644" i="5"/>
  <c r="AB644" i="5"/>
  <c r="AA644" i="5"/>
  <c r="X644" i="5"/>
  <c r="AJ643" i="5"/>
  <c r="AG643" i="5"/>
  <c r="AF643" i="5"/>
  <c r="AE643" i="5"/>
  <c r="AD643" i="5"/>
  <c r="AC643" i="5"/>
  <c r="AB643" i="5"/>
  <c r="AA643" i="5"/>
  <c r="X643" i="5"/>
  <c r="AJ642" i="5"/>
  <c r="AG642" i="5"/>
  <c r="AF642" i="5"/>
  <c r="AE642" i="5"/>
  <c r="AD642" i="5"/>
  <c r="AC642" i="5"/>
  <c r="AB642" i="5"/>
  <c r="AA642" i="5"/>
  <c r="X642" i="5"/>
  <c r="AJ641" i="5"/>
  <c r="AG641" i="5"/>
  <c r="AF641" i="5"/>
  <c r="AE641" i="5"/>
  <c r="AD641" i="5"/>
  <c r="AC641" i="5"/>
  <c r="AB641" i="5"/>
  <c r="AA641" i="5"/>
  <c r="X641" i="5"/>
  <c r="AJ640" i="5"/>
  <c r="AG640" i="5"/>
  <c r="AF640" i="5"/>
  <c r="AE640" i="5"/>
  <c r="AD640" i="5"/>
  <c r="AC640" i="5"/>
  <c r="AB640" i="5"/>
  <c r="AA640" i="5"/>
  <c r="X640" i="5"/>
  <c r="AJ639" i="5"/>
  <c r="AG639" i="5"/>
  <c r="AF639" i="5"/>
  <c r="AE639" i="5"/>
  <c r="AD639" i="5"/>
  <c r="AC639" i="5"/>
  <c r="AB639" i="5"/>
  <c r="AA639" i="5"/>
  <c r="X639" i="5"/>
  <c r="AJ638" i="5"/>
  <c r="AG638" i="5"/>
  <c r="AF638" i="5"/>
  <c r="AE638" i="5"/>
  <c r="AD638" i="5"/>
  <c r="AC638" i="5"/>
  <c r="AB638" i="5"/>
  <c r="AA638" i="5"/>
  <c r="X638" i="5"/>
  <c r="AJ637" i="5"/>
  <c r="AG637" i="5"/>
  <c r="AF637" i="5"/>
  <c r="AE637" i="5"/>
  <c r="AD637" i="5"/>
  <c r="AC637" i="5"/>
  <c r="AB637" i="5"/>
  <c r="AA637" i="5"/>
  <c r="X637" i="5"/>
  <c r="AJ636" i="5"/>
  <c r="AG636" i="5"/>
  <c r="AF636" i="5"/>
  <c r="AE636" i="5"/>
  <c r="AD636" i="5"/>
  <c r="AC636" i="5"/>
  <c r="AB636" i="5"/>
  <c r="AA636" i="5"/>
  <c r="X636" i="5"/>
  <c r="AJ635" i="5"/>
  <c r="AG635" i="5"/>
  <c r="AF635" i="5"/>
  <c r="AE635" i="5"/>
  <c r="AD635" i="5"/>
  <c r="AC635" i="5"/>
  <c r="AB635" i="5"/>
  <c r="AA635" i="5"/>
  <c r="X635" i="5"/>
  <c r="AJ634" i="5"/>
  <c r="AG634" i="5"/>
  <c r="AF634" i="5"/>
  <c r="AE634" i="5"/>
  <c r="AD634" i="5"/>
  <c r="AC634" i="5"/>
  <c r="AB634" i="5"/>
  <c r="AA634" i="5"/>
  <c r="X634" i="5"/>
  <c r="AJ633" i="5"/>
  <c r="AG633" i="5"/>
  <c r="AF633" i="5"/>
  <c r="AE633" i="5"/>
  <c r="AD633" i="5"/>
  <c r="AC633" i="5"/>
  <c r="AB633" i="5"/>
  <c r="AA633" i="5"/>
  <c r="X633" i="5"/>
  <c r="AJ632" i="5"/>
  <c r="AG632" i="5"/>
  <c r="AF632" i="5"/>
  <c r="AE632" i="5"/>
  <c r="AD632" i="5"/>
  <c r="AC632" i="5"/>
  <c r="AB632" i="5"/>
  <c r="AA632" i="5"/>
  <c r="X632" i="5"/>
  <c r="AJ631" i="5"/>
  <c r="AG631" i="5"/>
  <c r="AF631" i="5"/>
  <c r="AE631" i="5"/>
  <c r="AD631" i="5"/>
  <c r="AC631" i="5"/>
  <c r="AB631" i="5"/>
  <c r="AA631" i="5"/>
  <c r="X631" i="5"/>
  <c r="AJ628" i="5"/>
  <c r="AG628" i="5"/>
  <c r="AF628" i="5"/>
  <c r="AE628" i="5"/>
  <c r="AD628" i="5"/>
  <c r="AC628" i="5"/>
  <c r="AB628" i="5"/>
  <c r="AA628" i="5"/>
  <c r="X628" i="5"/>
  <c r="AJ627" i="5"/>
  <c r="AG627" i="5"/>
  <c r="AF627" i="5"/>
  <c r="AE627" i="5"/>
  <c r="AD627" i="5"/>
  <c r="AC627" i="5"/>
  <c r="AB627" i="5"/>
  <c r="AA627" i="5"/>
  <c r="X627" i="5"/>
  <c r="AJ626" i="5"/>
  <c r="AG626" i="5"/>
  <c r="AF626" i="5"/>
  <c r="AE626" i="5"/>
  <c r="AD626" i="5"/>
  <c r="AC626" i="5"/>
  <c r="AB626" i="5"/>
  <c r="AA626" i="5"/>
  <c r="X626" i="5"/>
  <c r="AJ625" i="5"/>
  <c r="AG625" i="5"/>
  <c r="AF625" i="5"/>
  <c r="AE625" i="5"/>
  <c r="AD625" i="5"/>
  <c r="AC625" i="5"/>
  <c r="AB625" i="5"/>
  <c r="AA625" i="5"/>
  <c r="X625" i="5"/>
  <c r="AJ624" i="5"/>
  <c r="AG624" i="5"/>
  <c r="AF624" i="5"/>
  <c r="AE624" i="5"/>
  <c r="AD624" i="5"/>
  <c r="AC624" i="5"/>
  <c r="AB624" i="5"/>
  <c r="AA624" i="5"/>
  <c r="X624" i="5"/>
  <c r="AJ623" i="5"/>
  <c r="AG623" i="5"/>
  <c r="AF623" i="5"/>
  <c r="AE623" i="5"/>
  <c r="AD623" i="5"/>
  <c r="AC623" i="5"/>
  <c r="AB623" i="5"/>
  <c r="AA623" i="5"/>
  <c r="X623" i="5"/>
  <c r="AJ622" i="5"/>
  <c r="AG622" i="5"/>
  <c r="AF622" i="5"/>
  <c r="AE622" i="5"/>
  <c r="AD622" i="5"/>
  <c r="AC622" i="5"/>
  <c r="AB622" i="5"/>
  <c r="AA622" i="5"/>
  <c r="X622" i="5"/>
  <c r="AJ621" i="5"/>
  <c r="AG621" i="5"/>
  <c r="AF621" i="5"/>
  <c r="AE621" i="5"/>
  <c r="AD621" i="5"/>
  <c r="AC621" i="5"/>
  <c r="AB621" i="5"/>
  <c r="AA621" i="5"/>
  <c r="X621" i="5"/>
  <c r="AJ620" i="5"/>
  <c r="AG620" i="5"/>
  <c r="AF620" i="5"/>
  <c r="AE620" i="5"/>
  <c r="AD620" i="5"/>
  <c r="AC620" i="5"/>
  <c r="AB620" i="5"/>
  <c r="AA620" i="5"/>
  <c r="X620" i="5"/>
  <c r="AJ619" i="5"/>
  <c r="AG619" i="5"/>
  <c r="AF619" i="5"/>
  <c r="AE619" i="5"/>
  <c r="AD619" i="5"/>
  <c r="AC619" i="5"/>
  <c r="AB619" i="5"/>
  <c r="AA619" i="5"/>
  <c r="X619" i="5"/>
  <c r="AJ618" i="5"/>
  <c r="AG618" i="5"/>
  <c r="AF618" i="5"/>
  <c r="AE618" i="5"/>
  <c r="AD618" i="5"/>
  <c r="AC618" i="5"/>
  <c r="AB618" i="5"/>
  <c r="AA618" i="5"/>
  <c r="X618" i="5"/>
  <c r="AJ617" i="5"/>
  <c r="AG617" i="5"/>
  <c r="AF617" i="5"/>
  <c r="AE617" i="5"/>
  <c r="AD617" i="5"/>
  <c r="AC617" i="5"/>
  <c r="AB617" i="5"/>
  <c r="AA617" i="5"/>
  <c r="X617" i="5"/>
  <c r="AJ616" i="5"/>
  <c r="AG616" i="5"/>
  <c r="AF616" i="5"/>
  <c r="AE616" i="5"/>
  <c r="AD616" i="5"/>
  <c r="AC616" i="5"/>
  <c r="AB616" i="5"/>
  <c r="AA616" i="5"/>
  <c r="X616" i="5"/>
  <c r="AJ615" i="5"/>
  <c r="AG615" i="5"/>
  <c r="AF615" i="5"/>
  <c r="AE615" i="5"/>
  <c r="AD615" i="5"/>
  <c r="AC615" i="5"/>
  <c r="AB615" i="5"/>
  <c r="AA615" i="5"/>
  <c r="X615" i="5"/>
  <c r="AJ613" i="5"/>
  <c r="AG613" i="5"/>
  <c r="AF613" i="5"/>
  <c r="AE613" i="5"/>
  <c r="AD613" i="5"/>
  <c r="AC613" i="5"/>
  <c r="AB613" i="5"/>
  <c r="AA613" i="5"/>
  <c r="X613" i="5"/>
  <c r="AJ612" i="5"/>
  <c r="AG612" i="5"/>
  <c r="AF612" i="5"/>
  <c r="AE612" i="5"/>
  <c r="AD612" i="5"/>
  <c r="AC612" i="5"/>
  <c r="AB612" i="5"/>
  <c r="AA612" i="5"/>
  <c r="X612" i="5"/>
  <c r="AJ611" i="5"/>
  <c r="AG611" i="5"/>
  <c r="AF611" i="5"/>
  <c r="AE611" i="5"/>
  <c r="AD611" i="5"/>
  <c r="AC611" i="5"/>
  <c r="AB611" i="5"/>
  <c r="AA611" i="5"/>
  <c r="X611" i="5"/>
  <c r="AJ610" i="5"/>
  <c r="AG610" i="5"/>
  <c r="AF610" i="5"/>
  <c r="AE610" i="5"/>
  <c r="AD610" i="5"/>
  <c r="AC610" i="5"/>
  <c r="AB610" i="5"/>
  <c r="AA610" i="5"/>
  <c r="X610" i="5"/>
  <c r="AJ609" i="5"/>
  <c r="AG609" i="5"/>
  <c r="AF609" i="5"/>
  <c r="AE609" i="5"/>
  <c r="AD609" i="5"/>
  <c r="AC609" i="5"/>
  <c r="AB609" i="5"/>
  <c r="AA609" i="5"/>
  <c r="X609" i="5"/>
  <c r="AJ608" i="5"/>
  <c r="AG608" i="5"/>
  <c r="AF608" i="5"/>
  <c r="AE608" i="5"/>
  <c r="AD608" i="5"/>
  <c r="AC608" i="5"/>
  <c r="AB608" i="5"/>
  <c r="AA608" i="5"/>
  <c r="X608" i="5"/>
  <c r="AJ607" i="5"/>
  <c r="AG607" i="5"/>
  <c r="AF607" i="5"/>
  <c r="AE607" i="5"/>
  <c r="AD607" i="5"/>
  <c r="AC607" i="5"/>
  <c r="AB607" i="5"/>
  <c r="AA607" i="5"/>
  <c r="X607" i="5"/>
  <c r="AJ606" i="5"/>
  <c r="AG606" i="5"/>
  <c r="AF606" i="5"/>
  <c r="AE606" i="5"/>
  <c r="AD606" i="5"/>
  <c r="AC606" i="5"/>
  <c r="AB606" i="5"/>
  <c r="AA606" i="5"/>
  <c r="X606" i="5"/>
  <c r="AJ605" i="5"/>
  <c r="AG605" i="5"/>
  <c r="AF605" i="5"/>
  <c r="AE605" i="5"/>
  <c r="AD605" i="5"/>
  <c r="AC605" i="5"/>
  <c r="AB605" i="5"/>
  <c r="AA605" i="5"/>
  <c r="X605" i="5"/>
  <c r="AJ604" i="5"/>
  <c r="AG604" i="5"/>
  <c r="AF604" i="5"/>
  <c r="AE604" i="5"/>
  <c r="AD604" i="5"/>
  <c r="AC604" i="5"/>
  <c r="AB604" i="5"/>
  <c r="AA604" i="5"/>
  <c r="X604" i="5"/>
  <c r="AJ603" i="5"/>
  <c r="AG603" i="5"/>
  <c r="AF603" i="5"/>
  <c r="AE603" i="5"/>
  <c r="AD603" i="5"/>
  <c r="AC603" i="5"/>
  <c r="AB603" i="5"/>
  <c r="AA603" i="5"/>
  <c r="X603" i="5"/>
  <c r="AJ602" i="5"/>
  <c r="AG602" i="5"/>
  <c r="AF602" i="5"/>
  <c r="AE602" i="5"/>
  <c r="AD602" i="5"/>
  <c r="AC602" i="5"/>
  <c r="AB602" i="5"/>
  <c r="AA602" i="5"/>
  <c r="X602" i="5"/>
  <c r="AJ601" i="5"/>
  <c r="AG601" i="5"/>
  <c r="AF601" i="5"/>
  <c r="AE601" i="5"/>
  <c r="AD601" i="5"/>
  <c r="AC601" i="5"/>
  <c r="AB601" i="5"/>
  <c r="AA601" i="5"/>
  <c r="X601" i="5"/>
  <c r="AJ600" i="5"/>
  <c r="AG600" i="5"/>
  <c r="AF600" i="5"/>
  <c r="AE600" i="5"/>
  <c r="AD600" i="5"/>
  <c r="AC600" i="5"/>
  <c r="AB600" i="5"/>
  <c r="AA600" i="5"/>
  <c r="X600" i="5"/>
  <c r="AJ599" i="5"/>
  <c r="AG599" i="5"/>
  <c r="AF599" i="5"/>
  <c r="AE599" i="5"/>
  <c r="AD599" i="5"/>
  <c r="AC599" i="5"/>
  <c r="AB599" i="5"/>
  <c r="AA599" i="5"/>
  <c r="X599" i="5"/>
  <c r="AJ598" i="5"/>
  <c r="AG598" i="5"/>
  <c r="AF598" i="5"/>
  <c r="AE598" i="5"/>
  <c r="AD598" i="5"/>
  <c r="AC598" i="5"/>
  <c r="AB598" i="5"/>
  <c r="AA598" i="5"/>
  <c r="X598" i="5"/>
  <c r="AJ597" i="5"/>
  <c r="AG597" i="5"/>
  <c r="AF597" i="5"/>
  <c r="AE597" i="5"/>
  <c r="AD597" i="5"/>
  <c r="AC597" i="5"/>
  <c r="AB597" i="5"/>
  <c r="AA597" i="5"/>
  <c r="X597" i="5"/>
  <c r="AJ596" i="5"/>
  <c r="AG596" i="5"/>
  <c r="AF596" i="5"/>
  <c r="AE596" i="5"/>
  <c r="AD596" i="5"/>
  <c r="AC596" i="5"/>
  <c r="AB596" i="5"/>
  <c r="AA596" i="5"/>
  <c r="X596" i="5"/>
  <c r="AJ595" i="5"/>
  <c r="AG595" i="5"/>
  <c r="AF595" i="5"/>
  <c r="AE595" i="5"/>
  <c r="AD595" i="5"/>
  <c r="AC595" i="5"/>
  <c r="AB595" i="5"/>
  <c r="AA595" i="5"/>
  <c r="X595" i="5"/>
  <c r="AJ594" i="5"/>
  <c r="AG594" i="5"/>
  <c r="AF594" i="5"/>
  <c r="AE594" i="5"/>
  <c r="AD594" i="5"/>
  <c r="AC594" i="5"/>
  <c r="AB594" i="5"/>
  <c r="AA594" i="5"/>
  <c r="X594" i="5"/>
  <c r="AJ593" i="5"/>
  <c r="AG593" i="5"/>
  <c r="AF593" i="5"/>
  <c r="AE593" i="5"/>
  <c r="AD593" i="5"/>
  <c r="AC593" i="5"/>
  <c r="AB593" i="5"/>
  <c r="AA593" i="5"/>
  <c r="X593" i="5"/>
  <c r="AJ592" i="5"/>
  <c r="AG592" i="5"/>
  <c r="AF592" i="5"/>
  <c r="AE592" i="5"/>
  <c r="AD592" i="5"/>
  <c r="AC592" i="5"/>
  <c r="AB592" i="5"/>
  <c r="AA592" i="5"/>
  <c r="X592" i="5"/>
  <c r="AJ591" i="5"/>
  <c r="AG591" i="5"/>
  <c r="AF591" i="5"/>
  <c r="AE591" i="5"/>
  <c r="AD591" i="5"/>
  <c r="AC591" i="5"/>
  <c r="AB591" i="5"/>
  <c r="AA591" i="5"/>
  <c r="X591" i="5"/>
  <c r="AJ590" i="5"/>
  <c r="AG590" i="5"/>
  <c r="AF590" i="5"/>
  <c r="AE590" i="5"/>
  <c r="AD590" i="5"/>
  <c r="AC590" i="5"/>
  <c r="AB590" i="5"/>
  <c r="AA590" i="5"/>
  <c r="X590" i="5"/>
  <c r="AJ589" i="5"/>
  <c r="AG589" i="5"/>
  <c r="AF589" i="5"/>
  <c r="AE589" i="5"/>
  <c r="AD589" i="5"/>
  <c r="AC589" i="5"/>
  <c r="AB589" i="5"/>
  <c r="AA589" i="5"/>
  <c r="X589" i="5"/>
  <c r="AJ588" i="5"/>
  <c r="AG588" i="5"/>
  <c r="AF588" i="5"/>
  <c r="AE588" i="5"/>
  <c r="AD588" i="5"/>
  <c r="AC588" i="5"/>
  <c r="AB588" i="5"/>
  <c r="AA588" i="5"/>
  <c r="X588" i="5"/>
  <c r="AJ587" i="5"/>
  <c r="AG587" i="5"/>
  <c r="AF587" i="5"/>
  <c r="AE587" i="5"/>
  <c r="AD587" i="5"/>
  <c r="AC587" i="5"/>
  <c r="AB587" i="5"/>
  <c r="AA587" i="5"/>
  <c r="X587" i="5"/>
  <c r="AJ586" i="5"/>
  <c r="AG586" i="5"/>
  <c r="AF586" i="5"/>
  <c r="AE586" i="5"/>
  <c r="AD586" i="5"/>
  <c r="AC586" i="5"/>
  <c r="AB586" i="5"/>
  <c r="AA586" i="5"/>
  <c r="X586" i="5"/>
  <c r="AJ585" i="5"/>
  <c r="AG585" i="5"/>
  <c r="AF585" i="5"/>
  <c r="AE585" i="5"/>
  <c r="AD585" i="5"/>
  <c r="AC585" i="5"/>
  <c r="AB585" i="5"/>
  <c r="AA585" i="5"/>
  <c r="X585" i="5"/>
  <c r="AJ584" i="5"/>
  <c r="AG584" i="5"/>
  <c r="AF584" i="5"/>
  <c r="AE584" i="5"/>
  <c r="AD584" i="5"/>
  <c r="AC584" i="5"/>
  <c r="AB584" i="5"/>
  <c r="AA584" i="5"/>
  <c r="X584" i="5"/>
  <c r="AJ583" i="5"/>
  <c r="AG583" i="5"/>
  <c r="AF583" i="5"/>
  <c r="AE583" i="5"/>
  <c r="AD583" i="5"/>
  <c r="AC583" i="5"/>
  <c r="AB583" i="5"/>
  <c r="AA583" i="5"/>
  <c r="X583" i="5"/>
  <c r="AJ582" i="5"/>
  <c r="AG582" i="5"/>
  <c r="AF582" i="5"/>
  <c r="AE582" i="5"/>
  <c r="AD582" i="5"/>
  <c r="AC582" i="5"/>
  <c r="AB582" i="5"/>
  <c r="AA582" i="5"/>
  <c r="X582" i="5"/>
  <c r="AJ581" i="5"/>
  <c r="AG581" i="5"/>
  <c r="AF581" i="5"/>
  <c r="AE581" i="5"/>
  <c r="AD581" i="5"/>
  <c r="AC581" i="5"/>
  <c r="AB581" i="5"/>
  <c r="AA581" i="5"/>
  <c r="X581" i="5"/>
  <c r="AJ580" i="5"/>
  <c r="AG580" i="5"/>
  <c r="AF580" i="5"/>
  <c r="AE580" i="5"/>
  <c r="AD580" i="5"/>
  <c r="AC580" i="5"/>
  <c r="AB580" i="5"/>
  <c r="AA580" i="5"/>
  <c r="X580" i="5"/>
  <c r="AJ579" i="5"/>
  <c r="AG579" i="5"/>
  <c r="AF579" i="5"/>
  <c r="AE579" i="5"/>
  <c r="AD579" i="5"/>
  <c r="AC579" i="5"/>
  <c r="AB579" i="5"/>
  <c r="AA579" i="5"/>
  <c r="X579" i="5"/>
  <c r="AJ578" i="5"/>
  <c r="AG578" i="5"/>
  <c r="AF578" i="5"/>
  <c r="AE578" i="5"/>
  <c r="AD578" i="5"/>
  <c r="AC578" i="5"/>
  <c r="AB578" i="5"/>
  <c r="AA578" i="5"/>
  <c r="X578" i="5"/>
  <c r="AJ577" i="5"/>
  <c r="AG577" i="5"/>
  <c r="AF577" i="5"/>
  <c r="AE577" i="5"/>
  <c r="AD577" i="5"/>
  <c r="AC577" i="5"/>
  <c r="AB577" i="5"/>
  <c r="AA577" i="5"/>
  <c r="X577" i="5"/>
  <c r="AJ576" i="5"/>
  <c r="AG576" i="5"/>
  <c r="AF576" i="5"/>
  <c r="AE576" i="5"/>
  <c r="AD576" i="5"/>
  <c r="AC576" i="5"/>
  <c r="AB576" i="5"/>
  <c r="AA576" i="5"/>
  <c r="X576" i="5"/>
  <c r="AJ575" i="5"/>
  <c r="AG575" i="5"/>
  <c r="AF575" i="5"/>
  <c r="AE575" i="5"/>
  <c r="AD575" i="5"/>
  <c r="AC575" i="5"/>
  <c r="AB575" i="5"/>
  <c r="AA575" i="5"/>
  <c r="X575" i="5"/>
  <c r="AJ574" i="5"/>
  <c r="AG574" i="5"/>
  <c r="AF574" i="5"/>
  <c r="AE574" i="5"/>
  <c r="AD574" i="5"/>
  <c r="AC574" i="5"/>
  <c r="AB574" i="5"/>
  <c r="AA574" i="5"/>
  <c r="X574" i="5"/>
  <c r="AJ573" i="5"/>
  <c r="AG573" i="5"/>
  <c r="AF573" i="5"/>
  <c r="AE573" i="5"/>
  <c r="AD573" i="5"/>
  <c r="AC573" i="5"/>
  <c r="AB573" i="5"/>
  <c r="AA573" i="5"/>
  <c r="X573" i="5"/>
  <c r="AJ572" i="5"/>
  <c r="AG572" i="5"/>
  <c r="AF572" i="5"/>
  <c r="AE572" i="5"/>
  <c r="AD572" i="5"/>
  <c r="AC572" i="5"/>
  <c r="AB572" i="5"/>
  <c r="AA572" i="5"/>
  <c r="X572" i="5"/>
  <c r="AJ571" i="5"/>
  <c r="AG571" i="5"/>
  <c r="AF571" i="5"/>
  <c r="AE571" i="5"/>
  <c r="AD571" i="5"/>
  <c r="AC571" i="5"/>
  <c r="AB571" i="5"/>
  <c r="AA571" i="5"/>
  <c r="X571" i="5"/>
  <c r="AJ570" i="5"/>
  <c r="AG570" i="5"/>
  <c r="AF570" i="5"/>
  <c r="AE570" i="5"/>
  <c r="AD570" i="5"/>
  <c r="AC570" i="5"/>
  <c r="AB570" i="5"/>
  <c r="AA570" i="5"/>
  <c r="X570" i="5"/>
  <c r="AJ569" i="5"/>
  <c r="AG569" i="5"/>
  <c r="AF569" i="5"/>
  <c r="AE569" i="5"/>
  <c r="AD569" i="5"/>
  <c r="AC569" i="5"/>
  <c r="AB569" i="5"/>
  <c r="AA569" i="5"/>
  <c r="X569" i="5"/>
  <c r="AJ568" i="5"/>
  <c r="AG568" i="5"/>
  <c r="AF568" i="5"/>
  <c r="AE568" i="5"/>
  <c r="AD568" i="5"/>
  <c r="AC568" i="5"/>
  <c r="AB568" i="5"/>
  <c r="AA568" i="5"/>
  <c r="X568" i="5"/>
  <c r="AJ567" i="5"/>
  <c r="AG567" i="5"/>
  <c r="AF567" i="5"/>
  <c r="AE567" i="5"/>
  <c r="AD567" i="5"/>
  <c r="AC567" i="5"/>
  <c r="AB567" i="5"/>
  <c r="AA567" i="5"/>
  <c r="X567" i="5"/>
  <c r="AJ566" i="5"/>
  <c r="AG566" i="5"/>
  <c r="AF566" i="5"/>
  <c r="AE566" i="5"/>
  <c r="AD566" i="5"/>
  <c r="AC566" i="5"/>
  <c r="AB566" i="5"/>
  <c r="AA566" i="5"/>
  <c r="X566" i="5"/>
  <c r="AJ565" i="5"/>
  <c r="AG565" i="5"/>
  <c r="AF565" i="5"/>
  <c r="AE565" i="5"/>
  <c r="AD565" i="5"/>
  <c r="AC565" i="5"/>
  <c r="AB565" i="5"/>
  <c r="AA565" i="5"/>
  <c r="X565" i="5"/>
  <c r="AJ564" i="5"/>
  <c r="AG564" i="5"/>
  <c r="AF564" i="5"/>
  <c r="AE564" i="5"/>
  <c r="AD564" i="5"/>
  <c r="AC564" i="5"/>
  <c r="AB564" i="5"/>
  <c r="AA564" i="5"/>
  <c r="X564" i="5"/>
  <c r="AJ563" i="5"/>
  <c r="AG563" i="5"/>
  <c r="AF563" i="5"/>
  <c r="AE563" i="5"/>
  <c r="AD563" i="5"/>
  <c r="AC563" i="5"/>
  <c r="AB563" i="5"/>
  <c r="AA563" i="5"/>
  <c r="X563" i="5"/>
  <c r="AJ562" i="5"/>
  <c r="AG562" i="5"/>
  <c r="AF562" i="5"/>
  <c r="AE562" i="5"/>
  <c r="AD562" i="5"/>
  <c r="AC562" i="5"/>
  <c r="AB562" i="5"/>
  <c r="AA562" i="5"/>
  <c r="X562" i="5"/>
  <c r="AJ561" i="5"/>
  <c r="AG561" i="5"/>
  <c r="AF561" i="5"/>
  <c r="AE561" i="5"/>
  <c r="AD561" i="5"/>
  <c r="AC561" i="5"/>
  <c r="AB561" i="5"/>
  <c r="AA561" i="5"/>
  <c r="X561" i="5"/>
  <c r="AJ560" i="5"/>
  <c r="AG560" i="5"/>
  <c r="AF560" i="5"/>
  <c r="AE560" i="5"/>
  <c r="AD560" i="5"/>
  <c r="AC560" i="5"/>
  <c r="AB560" i="5"/>
  <c r="AA560" i="5"/>
  <c r="X560" i="5"/>
  <c r="AJ559" i="5"/>
  <c r="AG559" i="5"/>
  <c r="AF559" i="5"/>
  <c r="AE559" i="5"/>
  <c r="AD559" i="5"/>
  <c r="AC559" i="5"/>
  <c r="AB559" i="5"/>
  <c r="AA559" i="5"/>
  <c r="X559" i="5"/>
  <c r="AJ558" i="5"/>
  <c r="AG558" i="5"/>
  <c r="AF558" i="5"/>
  <c r="AE558" i="5"/>
  <c r="AD558" i="5"/>
  <c r="AC558" i="5"/>
  <c r="AB558" i="5"/>
  <c r="AA558" i="5"/>
  <c r="X558" i="5"/>
  <c r="AJ557" i="5"/>
  <c r="AG557" i="5"/>
  <c r="AF557" i="5"/>
  <c r="AE557" i="5"/>
  <c r="AD557" i="5"/>
  <c r="AC557" i="5"/>
  <c r="AB557" i="5"/>
  <c r="AA557" i="5"/>
  <c r="X557" i="5"/>
  <c r="AJ556" i="5"/>
  <c r="AG556" i="5"/>
  <c r="AF556" i="5"/>
  <c r="AE556" i="5"/>
  <c r="AD556" i="5"/>
  <c r="AC556" i="5"/>
  <c r="AB556" i="5"/>
  <c r="AA556" i="5"/>
  <c r="X556" i="5"/>
  <c r="AJ555" i="5"/>
  <c r="AG555" i="5"/>
  <c r="AF555" i="5"/>
  <c r="AE555" i="5"/>
  <c r="AD555" i="5"/>
  <c r="AC555" i="5"/>
  <c r="AB555" i="5"/>
  <c r="AA555" i="5"/>
  <c r="X555" i="5"/>
  <c r="AJ554" i="5"/>
  <c r="AG554" i="5"/>
  <c r="AF554" i="5"/>
  <c r="AE554" i="5"/>
  <c r="AD554" i="5"/>
  <c r="AC554" i="5"/>
  <c r="AB554" i="5"/>
  <c r="AA554" i="5"/>
  <c r="X554" i="5"/>
  <c r="AJ553" i="5"/>
  <c r="AG553" i="5"/>
  <c r="AF553" i="5"/>
  <c r="AE553" i="5"/>
  <c r="AD553" i="5"/>
  <c r="AC553" i="5"/>
  <c r="AB553" i="5"/>
  <c r="AA553" i="5"/>
  <c r="X553" i="5"/>
  <c r="AJ552" i="5"/>
  <c r="AG552" i="5"/>
  <c r="AF552" i="5"/>
  <c r="AE552" i="5"/>
  <c r="AD552" i="5"/>
  <c r="AC552" i="5"/>
  <c r="AB552" i="5"/>
  <c r="AA552" i="5"/>
  <c r="X552" i="5"/>
  <c r="AJ551" i="5"/>
  <c r="AG551" i="5"/>
  <c r="AF551" i="5"/>
  <c r="AE551" i="5"/>
  <c r="AD551" i="5"/>
  <c r="AC551" i="5"/>
  <c r="AB551" i="5"/>
  <c r="AA551" i="5"/>
  <c r="X551" i="5"/>
  <c r="AJ550" i="5"/>
  <c r="AG550" i="5"/>
  <c r="AF550" i="5"/>
  <c r="AE550" i="5"/>
  <c r="AD550" i="5"/>
  <c r="AC550" i="5"/>
  <c r="AB550" i="5"/>
  <c r="AA550" i="5"/>
  <c r="X550" i="5"/>
  <c r="AJ549" i="5"/>
  <c r="AG549" i="5"/>
  <c r="AF549" i="5"/>
  <c r="AE549" i="5"/>
  <c r="AD549" i="5"/>
  <c r="AC549" i="5"/>
  <c r="AB549" i="5"/>
  <c r="AA549" i="5"/>
  <c r="X549" i="5"/>
  <c r="AJ548" i="5"/>
  <c r="AG548" i="5"/>
  <c r="AF548" i="5"/>
  <c r="AE548" i="5"/>
  <c r="AD548" i="5"/>
  <c r="AC548" i="5"/>
  <c r="AB548" i="5"/>
  <c r="AA548" i="5"/>
  <c r="X548" i="5"/>
  <c r="AJ547" i="5"/>
  <c r="AG547" i="5"/>
  <c r="AF547" i="5"/>
  <c r="AE547" i="5"/>
  <c r="AD547" i="5"/>
  <c r="AC547" i="5"/>
  <c r="AB547" i="5"/>
  <c r="AA547" i="5"/>
  <c r="X547" i="5"/>
  <c r="AJ546" i="5"/>
  <c r="AG546" i="5"/>
  <c r="AF546" i="5"/>
  <c r="AE546" i="5"/>
  <c r="AD546" i="5"/>
  <c r="AC546" i="5"/>
  <c r="AB546" i="5"/>
  <c r="AA546" i="5"/>
  <c r="X546" i="5"/>
  <c r="AJ545" i="5"/>
  <c r="AG545" i="5"/>
  <c r="AF545" i="5"/>
  <c r="AE545" i="5"/>
  <c r="AD545" i="5"/>
  <c r="AC545" i="5"/>
  <c r="AB545" i="5"/>
  <c r="AA545" i="5"/>
  <c r="X545" i="5"/>
  <c r="AJ544" i="5"/>
  <c r="AG544" i="5"/>
  <c r="AF544" i="5"/>
  <c r="AE544" i="5"/>
  <c r="AD544" i="5"/>
  <c r="AC544" i="5"/>
  <c r="AB544" i="5"/>
  <c r="AA544" i="5"/>
  <c r="X544" i="5"/>
  <c r="AJ543" i="5"/>
  <c r="AG543" i="5"/>
  <c r="AF543" i="5"/>
  <c r="AE543" i="5"/>
  <c r="AD543" i="5"/>
  <c r="AC543" i="5"/>
  <c r="AB543" i="5"/>
  <c r="AA543" i="5"/>
  <c r="X543" i="5"/>
  <c r="AJ542" i="5"/>
  <c r="AG542" i="5"/>
  <c r="AF542" i="5"/>
  <c r="AE542" i="5"/>
  <c r="AD542" i="5"/>
  <c r="AC542" i="5"/>
  <c r="AB542" i="5"/>
  <c r="AA542" i="5"/>
  <c r="X542" i="5"/>
  <c r="AJ541" i="5"/>
  <c r="AG541" i="5"/>
  <c r="AF541" i="5"/>
  <c r="AE541" i="5"/>
  <c r="AD541" i="5"/>
  <c r="AC541" i="5"/>
  <c r="AB541" i="5"/>
  <c r="AA541" i="5"/>
  <c r="X541" i="5"/>
  <c r="AJ540" i="5"/>
  <c r="AG540" i="5"/>
  <c r="AF540" i="5"/>
  <c r="AE540" i="5"/>
  <c r="AD540" i="5"/>
  <c r="AC540" i="5"/>
  <c r="AB540" i="5"/>
  <c r="AA540" i="5"/>
  <c r="X540" i="5"/>
  <c r="AJ539" i="5"/>
  <c r="AG539" i="5"/>
  <c r="AF539" i="5"/>
  <c r="AE539" i="5"/>
  <c r="AD539" i="5"/>
  <c r="AC539" i="5"/>
  <c r="AB539" i="5"/>
  <c r="AA539" i="5"/>
  <c r="X539" i="5"/>
  <c r="AJ538" i="5"/>
  <c r="AG538" i="5"/>
  <c r="AF538" i="5"/>
  <c r="AE538" i="5"/>
  <c r="AD538" i="5"/>
  <c r="AC538" i="5"/>
  <c r="AB538" i="5"/>
  <c r="AA538" i="5"/>
  <c r="X538" i="5"/>
  <c r="AJ537" i="5"/>
  <c r="AG537" i="5"/>
  <c r="AF537" i="5"/>
  <c r="AE537" i="5"/>
  <c r="AD537" i="5"/>
  <c r="AC537" i="5"/>
  <c r="AB537" i="5"/>
  <c r="AA537" i="5"/>
  <c r="X537" i="5"/>
  <c r="AJ536" i="5"/>
  <c r="AG536" i="5"/>
  <c r="AF536" i="5"/>
  <c r="AE536" i="5"/>
  <c r="AD536" i="5"/>
  <c r="AC536" i="5"/>
  <c r="AB536" i="5"/>
  <c r="AA536" i="5"/>
  <c r="X536" i="5"/>
  <c r="AJ535" i="5"/>
  <c r="AG535" i="5"/>
  <c r="AF535" i="5"/>
  <c r="AE535" i="5"/>
  <c r="AD535" i="5"/>
  <c r="AC535" i="5"/>
  <c r="AB535" i="5"/>
  <c r="AA535" i="5"/>
  <c r="X535" i="5"/>
  <c r="AJ534" i="5"/>
  <c r="AG534" i="5"/>
  <c r="AF534" i="5"/>
  <c r="AE534" i="5"/>
  <c r="AD534" i="5"/>
  <c r="AC534" i="5"/>
  <c r="AB534" i="5"/>
  <c r="AA534" i="5"/>
  <c r="X534" i="5"/>
  <c r="AJ533" i="5"/>
  <c r="AG533" i="5"/>
  <c r="AF533" i="5"/>
  <c r="AE533" i="5"/>
  <c r="AD533" i="5"/>
  <c r="AC533" i="5"/>
  <c r="AB533" i="5"/>
  <c r="AA533" i="5"/>
  <c r="X533" i="5"/>
  <c r="AJ532" i="5"/>
  <c r="AG532" i="5"/>
  <c r="AF532" i="5"/>
  <c r="AE532" i="5"/>
  <c r="AD532" i="5"/>
  <c r="AC532" i="5"/>
  <c r="AB532" i="5"/>
  <c r="AA532" i="5"/>
  <c r="X532" i="5"/>
  <c r="AJ531" i="5"/>
  <c r="AG531" i="5"/>
  <c r="AF531" i="5"/>
  <c r="AE531" i="5"/>
  <c r="AD531" i="5"/>
  <c r="AC531" i="5"/>
  <c r="AB531" i="5"/>
  <c r="AA531" i="5"/>
  <c r="X531" i="5"/>
  <c r="AJ530" i="5"/>
  <c r="AG530" i="5"/>
  <c r="AF530" i="5"/>
  <c r="AE530" i="5"/>
  <c r="AD530" i="5"/>
  <c r="AC530" i="5"/>
  <c r="AB530" i="5"/>
  <c r="AA530" i="5"/>
  <c r="X530" i="5"/>
  <c r="AJ529" i="5"/>
  <c r="AG529" i="5"/>
  <c r="AF529" i="5"/>
  <c r="AE529" i="5"/>
  <c r="AD529" i="5"/>
  <c r="AC529" i="5"/>
  <c r="AB529" i="5"/>
  <c r="AA529" i="5"/>
  <c r="X529" i="5"/>
  <c r="AJ528" i="5"/>
  <c r="AG528" i="5"/>
  <c r="AF528" i="5"/>
  <c r="AE528" i="5"/>
  <c r="AD528" i="5"/>
  <c r="AC528" i="5"/>
  <c r="AB528" i="5"/>
  <c r="AA528" i="5"/>
  <c r="X528" i="5"/>
  <c r="AJ527" i="5"/>
  <c r="AG527" i="5"/>
  <c r="AF527" i="5"/>
  <c r="AE527" i="5"/>
  <c r="AD527" i="5"/>
  <c r="AC527" i="5"/>
  <c r="AB527" i="5"/>
  <c r="AA527" i="5"/>
  <c r="X527" i="5"/>
  <c r="AJ526" i="5"/>
  <c r="AG526" i="5"/>
  <c r="AF526" i="5"/>
  <c r="AE526" i="5"/>
  <c r="AD526" i="5"/>
  <c r="AC526" i="5"/>
  <c r="AB526" i="5"/>
  <c r="AA526" i="5"/>
  <c r="X526" i="5"/>
  <c r="AJ525" i="5"/>
  <c r="AG525" i="5"/>
  <c r="AF525" i="5"/>
  <c r="AE525" i="5"/>
  <c r="AD525" i="5"/>
  <c r="AC525" i="5"/>
  <c r="AB525" i="5"/>
  <c r="AA525" i="5"/>
  <c r="X525" i="5"/>
  <c r="AJ524" i="5"/>
  <c r="AG524" i="5"/>
  <c r="AF524" i="5"/>
  <c r="AE524" i="5"/>
  <c r="AD524" i="5"/>
  <c r="AC524" i="5"/>
  <c r="AB524" i="5"/>
  <c r="AA524" i="5"/>
  <c r="X524" i="5"/>
  <c r="AJ523" i="5"/>
  <c r="AG523" i="5"/>
  <c r="AF523" i="5"/>
  <c r="AE523" i="5"/>
  <c r="AD523" i="5"/>
  <c r="AC523" i="5"/>
  <c r="AB523" i="5"/>
  <c r="AA523" i="5"/>
  <c r="X523" i="5"/>
  <c r="AJ522" i="5"/>
  <c r="AG522" i="5"/>
  <c r="AF522" i="5"/>
  <c r="AE522" i="5"/>
  <c r="AD522" i="5"/>
  <c r="AC522" i="5"/>
  <c r="AB522" i="5"/>
  <c r="AA522" i="5"/>
  <c r="X522" i="5"/>
  <c r="AJ521" i="5"/>
  <c r="AG521" i="5"/>
  <c r="AF521" i="5"/>
  <c r="AE521" i="5"/>
  <c r="AD521" i="5"/>
  <c r="AC521" i="5"/>
  <c r="AB521" i="5"/>
  <c r="AA521" i="5"/>
  <c r="X521" i="5"/>
  <c r="AJ520" i="5"/>
  <c r="AG520" i="5"/>
  <c r="AF520" i="5"/>
  <c r="AE520" i="5"/>
  <c r="AD520" i="5"/>
  <c r="AC520" i="5"/>
  <c r="AB520" i="5"/>
  <c r="AA520" i="5"/>
  <c r="X520" i="5"/>
  <c r="AJ519" i="5"/>
  <c r="AG519" i="5"/>
  <c r="AF519" i="5"/>
  <c r="AE519" i="5"/>
  <c r="AD519" i="5"/>
  <c r="AC519" i="5"/>
  <c r="AB519" i="5"/>
  <c r="AA519" i="5"/>
  <c r="X519" i="5"/>
  <c r="AJ518" i="5"/>
  <c r="AG518" i="5"/>
  <c r="AE518" i="5"/>
  <c r="AC518" i="5"/>
  <c r="AA518" i="5"/>
  <c r="AJ517" i="5"/>
  <c r="AG517" i="5"/>
  <c r="AF517" i="5"/>
  <c r="AE517" i="5"/>
  <c r="AD517" i="5"/>
  <c r="AC517" i="5"/>
  <c r="AB517" i="5"/>
  <c r="AA517" i="5"/>
  <c r="X517" i="5"/>
  <c r="AJ516" i="5"/>
  <c r="AG516" i="5"/>
  <c r="AF516" i="5"/>
  <c r="AE516" i="5"/>
  <c r="AD516" i="5"/>
  <c r="AC516" i="5"/>
  <c r="AB516" i="5"/>
  <c r="AA516" i="5"/>
  <c r="X516" i="5"/>
  <c r="AJ515" i="5"/>
  <c r="AG515" i="5"/>
  <c r="AF515" i="5"/>
  <c r="AE515" i="5"/>
  <c r="AD515" i="5"/>
  <c r="AC515" i="5"/>
  <c r="AB515" i="5"/>
  <c r="AA515" i="5"/>
  <c r="X515" i="5"/>
  <c r="AJ513" i="5"/>
  <c r="AG513" i="5"/>
  <c r="AF513" i="5"/>
  <c r="AE513" i="5"/>
  <c r="AD513" i="5"/>
  <c r="AC513" i="5"/>
  <c r="AB513" i="5"/>
  <c r="AA513" i="5"/>
  <c r="X513" i="5"/>
  <c r="AJ512" i="5"/>
  <c r="AG512" i="5"/>
  <c r="AF512" i="5"/>
  <c r="AE512" i="5"/>
  <c r="AD512" i="5"/>
  <c r="AC512" i="5"/>
  <c r="AB512" i="5"/>
  <c r="AA512" i="5"/>
  <c r="X512" i="5"/>
  <c r="AJ511" i="5"/>
  <c r="AG511" i="5"/>
  <c r="AF511" i="5"/>
  <c r="AE511" i="5"/>
  <c r="AD511" i="5"/>
  <c r="AC511" i="5"/>
  <c r="AB511" i="5"/>
  <c r="AA511" i="5"/>
  <c r="X511" i="5"/>
  <c r="AJ510" i="5"/>
  <c r="AG510" i="5"/>
  <c r="AF510" i="5"/>
  <c r="AE510" i="5"/>
  <c r="AD510" i="5"/>
  <c r="AC510" i="5"/>
  <c r="AB510" i="5"/>
  <c r="AA510" i="5"/>
  <c r="X510" i="5"/>
  <c r="AJ509" i="5"/>
  <c r="AG509" i="5"/>
  <c r="AF509" i="5"/>
  <c r="AE509" i="5"/>
  <c r="AD509" i="5"/>
  <c r="AC509" i="5"/>
  <c r="AB509" i="5"/>
  <c r="AA509" i="5"/>
  <c r="X509" i="5"/>
  <c r="AJ508" i="5"/>
  <c r="AG508" i="5"/>
  <c r="AF508" i="5"/>
  <c r="AE508" i="5"/>
  <c r="AD508" i="5"/>
  <c r="AC508" i="5"/>
  <c r="AB508" i="5"/>
  <c r="AA508" i="5"/>
  <c r="X508" i="5"/>
  <c r="AJ507" i="5"/>
  <c r="AG507" i="5"/>
  <c r="AF507" i="5"/>
  <c r="AE507" i="5"/>
  <c r="AD507" i="5"/>
  <c r="AC507" i="5"/>
  <c r="AB507" i="5"/>
  <c r="AA507" i="5"/>
  <c r="X507" i="5"/>
  <c r="AJ506" i="5"/>
  <c r="AG506" i="5"/>
  <c r="AF506" i="5"/>
  <c r="AE506" i="5"/>
  <c r="AD506" i="5"/>
  <c r="AC506" i="5"/>
  <c r="AB506" i="5"/>
  <c r="AA506" i="5"/>
  <c r="X506" i="5"/>
  <c r="AJ505" i="5"/>
  <c r="AG505" i="5"/>
  <c r="AF505" i="5"/>
  <c r="AE505" i="5"/>
  <c r="AD505" i="5"/>
  <c r="AC505" i="5"/>
  <c r="AB505" i="5"/>
  <c r="AA505" i="5"/>
  <c r="X505" i="5"/>
  <c r="AJ504" i="5"/>
  <c r="AG504" i="5"/>
  <c r="AF504" i="5"/>
  <c r="AE504" i="5"/>
  <c r="AD504" i="5"/>
  <c r="AC504" i="5"/>
  <c r="AB504" i="5"/>
  <c r="AA504" i="5"/>
  <c r="X504" i="5"/>
  <c r="AJ503" i="5"/>
  <c r="AG503" i="5"/>
  <c r="AF503" i="5"/>
  <c r="AE503" i="5"/>
  <c r="AD503" i="5"/>
  <c r="AC503" i="5"/>
  <c r="AB503" i="5"/>
  <c r="AA503" i="5"/>
  <c r="X503" i="5"/>
  <c r="AJ502" i="5"/>
  <c r="AG502" i="5"/>
  <c r="AF502" i="5"/>
  <c r="AE502" i="5"/>
  <c r="AD502" i="5"/>
  <c r="AC502" i="5"/>
  <c r="AB502" i="5"/>
  <c r="AA502" i="5"/>
  <c r="X502" i="5"/>
  <c r="AJ501" i="5"/>
  <c r="AG501" i="5"/>
  <c r="AF501" i="5"/>
  <c r="AE501" i="5"/>
  <c r="AD501" i="5"/>
  <c r="AC501" i="5"/>
  <c r="AB501" i="5"/>
  <c r="AA501" i="5"/>
  <c r="X501" i="5"/>
  <c r="AJ500" i="5"/>
  <c r="AG500" i="5"/>
  <c r="AF500" i="5"/>
  <c r="AE500" i="5"/>
  <c r="AD500" i="5"/>
  <c r="AC500" i="5"/>
  <c r="AB500" i="5"/>
  <c r="AA500" i="5"/>
  <c r="X500" i="5"/>
  <c r="AJ499" i="5"/>
  <c r="AG499" i="5"/>
  <c r="AF499" i="5"/>
  <c r="AE499" i="5"/>
  <c r="AD499" i="5"/>
  <c r="AC499" i="5"/>
  <c r="AB499" i="5"/>
  <c r="AA499" i="5"/>
  <c r="X499" i="5"/>
  <c r="AJ498" i="5"/>
  <c r="AG498" i="5"/>
  <c r="AF498" i="5"/>
  <c r="AE498" i="5"/>
  <c r="AD498" i="5"/>
  <c r="AC498" i="5"/>
  <c r="AB498" i="5"/>
  <c r="AA498" i="5"/>
  <c r="X498" i="5"/>
  <c r="AJ497" i="5"/>
  <c r="AG497" i="5"/>
  <c r="AF497" i="5"/>
  <c r="AE497" i="5"/>
  <c r="AD497" i="5"/>
  <c r="AC497" i="5"/>
  <c r="AB497" i="5"/>
  <c r="AA497" i="5"/>
  <c r="X497" i="5"/>
  <c r="AJ496" i="5"/>
  <c r="AG496" i="5"/>
  <c r="AF496" i="5"/>
  <c r="AE496" i="5"/>
  <c r="AD496" i="5"/>
  <c r="AC496" i="5"/>
  <c r="AB496" i="5"/>
  <c r="AA496" i="5"/>
  <c r="X496" i="5"/>
  <c r="AJ495" i="5"/>
  <c r="AG495" i="5"/>
  <c r="AF495" i="5"/>
  <c r="AE495" i="5"/>
  <c r="AD495" i="5"/>
  <c r="AC495" i="5"/>
  <c r="AB495" i="5"/>
  <c r="AA495" i="5"/>
  <c r="X495" i="5"/>
  <c r="AJ494" i="5"/>
  <c r="AG494" i="5"/>
  <c r="AF494" i="5"/>
  <c r="AE494" i="5"/>
  <c r="AD494" i="5"/>
  <c r="AC494" i="5"/>
  <c r="AB494" i="5"/>
  <c r="AA494" i="5"/>
  <c r="X494" i="5"/>
  <c r="AJ493" i="5"/>
  <c r="AG493" i="5"/>
  <c r="AF493" i="5"/>
  <c r="AE493" i="5"/>
  <c r="AD493" i="5"/>
  <c r="AC493" i="5"/>
  <c r="AB493" i="5"/>
  <c r="AA493" i="5"/>
  <c r="X493" i="5"/>
  <c r="AJ492" i="5"/>
  <c r="AG492" i="5"/>
  <c r="AF492" i="5"/>
  <c r="AE492" i="5"/>
  <c r="AD492" i="5"/>
  <c r="AC492" i="5"/>
  <c r="AB492" i="5"/>
  <c r="AA492" i="5"/>
  <c r="X492" i="5"/>
  <c r="AJ491" i="5"/>
  <c r="AG491" i="5"/>
  <c r="AF491" i="5"/>
  <c r="AE491" i="5"/>
  <c r="AD491" i="5"/>
  <c r="AC491" i="5"/>
  <c r="AB491" i="5"/>
  <c r="AA491" i="5"/>
  <c r="X491" i="5"/>
  <c r="AJ490" i="5"/>
  <c r="AG490" i="5"/>
  <c r="AF490" i="5"/>
  <c r="AE490" i="5"/>
  <c r="AD490" i="5"/>
  <c r="AC490" i="5"/>
  <c r="AB490" i="5"/>
  <c r="AA490" i="5"/>
  <c r="X490" i="5"/>
  <c r="AJ489" i="5"/>
  <c r="AG489" i="5"/>
  <c r="AF489" i="5"/>
  <c r="AE489" i="5"/>
  <c r="AD489" i="5"/>
  <c r="AC489" i="5"/>
  <c r="AB489" i="5"/>
  <c r="AA489" i="5"/>
  <c r="X489" i="5"/>
  <c r="AJ488" i="5"/>
  <c r="AG488" i="5"/>
  <c r="AF488" i="5"/>
  <c r="AE488" i="5"/>
  <c r="AD488" i="5"/>
  <c r="AC488" i="5"/>
  <c r="AB488" i="5"/>
  <c r="AA488" i="5"/>
  <c r="X488" i="5"/>
  <c r="AJ485" i="5"/>
  <c r="AG485" i="5"/>
  <c r="AF485" i="5"/>
  <c r="AE485" i="5"/>
  <c r="AD485" i="5"/>
  <c r="AC485" i="5"/>
  <c r="AB485" i="5"/>
  <c r="AA485" i="5"/>
  <c r="X485" i="5"/>
  <c r="AJ484" i="5"/>
  <c r="AG484" i="5"/>
  <c r="AF484" i="5"/>
  <c r="AE484" i="5"/>
  <c r="AD484" i="5"/>
  <c r="AC484" i="5"/>
  <c r="AB484" i="5"/>
  <c r="AA484" i="5"/>
  <c r="X484" i="5"/>
  <c r="AJ483" i="5"/>
  <c r="AG483" i="5"/>
  <c r="AF483" i="5"/>
  <c r="AE483" i="5"/>
  <c r="AD483" i="5"/>
  <c r="AC483" i="5"/>
  <c r="AB483" i="5"/>
  <c r="AA483" i="5"/>
  <c r="X483" i="5"/>
  <c r="AJ482" i="5"/>
  <c r="AG482" i="5"/>
  <c r="AF482" i="5"/>
  <c r="AE482" i="5"/>
  <c r="AD482" i="5"/>
  <c r="AC482" i="5"/>
  <c r="AB482" i="5"/>
  <c r="AA482" i="5"/>
  <c r="X482" i="5"/>
  <c r="AJ481" i="5"/>
  <c r="AG481" i="5"/>
  <c r="AF481" i="5"/>
  <c r="AE481" i="5"/>
  <c r="AD481" i="5"/>
  <c r="AC481" i="5"/>
  <c r="AB481" i="5"/>
  <c r="AA481" i="5"/>
  <c r="X481" i="5"/>
  <c r="AJ480" i="5"/>
  <c r="AG480" i="5"/>
  <c r="AF480" i="5"/>
  <c r="AE480" i="5"/>
  <c r="AD480" i="5"/>
  <c r="AC480" i="5"/>
  <c r="AB480" i="5"/>
  <c r="AA480" i="5"/>
  <c r="X480" i="5"/>
  <c r="AJ479" i="5"/>
  <c r="AG479" i="5"/>
  <c r="AF479" i="5"/>
  <c r="AE479" i="5"/>
  <c r="AD479" i="5"/>
  <c r="AC479" i="5"/>
  <c r="AB479" i="5"/>
  <c r="AA479" i="5"/>
  <c r="X479" i="5"/>
  <c r="AJ478" i="5"/>
  <c r="AG478" i="5"/>
  <c r="AF478" i="5"/>
  <c r="AE478" i="5"/>
  <c r="AD478" i="5"/>
  <c r="AC478" i="5"/>
  <c r="AB478" i="5"/>
  <c r="AA478" i="5"/>
  <c r="X478" i="5"/>
  <c r="AJ477" i="5"/>
  <c r="AG477" i="5"/>
  <c r="AF477" i="5"/>
  <c r="AE477" i="5"/>
  <c r="AD477" i="5"/>
  <c r="AC477" i="5"/>
  <c r="AB477" i="5"/>
  <c r="AA477" i="5"/>
  <c r="X477" i="5"/>
  <c r="AJ476" i="5"/>
  <c r="AG476" i="5"/>
  <c r="AF476" i="5"/>
  <c r="AE476" i="5"/>
  <c r="AD476" i="5"/>
  <c r="AC476" i="5"/>
  <c r="AB476" i="5"/>
  <c r="AA476" i="5"/>
  <c r="X476" i="5"/>
  <c r="AJ475" i="5"/>
  <c r="AG475" i="5"/>
  <c r="AF475" i="5"/>
  <c r="AE475" i="5"/>
  <c r="AD475" i="5"/>
  <c r="AC475" i="5"/>
  <c r="AB475" i="5"/>
  <c r="AA475" i="5"/>
  <c r="X475" i="5"/>
  <c r="AJ474" i="5"/>
  <c r="AG474" i="5"/>
  <c r="AF474" i="5"/>
  <c r="AE474" i="5"/>
  <c r="AD474" i="5"/>
  <c r="AC474" i="5"/>
  <c r="AB474" i="5"/>
  <c r="AA474" i="5"/>
  <c r="X474" i="5"/>
  <c r="AJ473" i="5"/>
  <c r="AG473" i="5"/>
  <c r="AF473" i="5"/>
  <c r="AE473" i="5"/>
  <c r="AD473" i="5"/>
  <c r="AC473" i="5"/>
  <c r="AB473" i="5"/>
  <c r="AA473" i="5"/>
  <c r="X473" i="5"/>
  <c r="AJ472" i="5"/>
  <c r="AG472" i="5"/>
  <c r="AF472" i="5"/>
  <c r="AE472" i="5"/>
  <c r="AD472" i="5"/>
  <c r="AC472" i="5"/>
  <c r="AB472" i="5"/>
  <c r="AA472" i="5"/>
  <c r="X472" i="5"/>
  <c r="AJ471" i="5"/>
  <c r="AG471" i="5"/>
  <c r="AF471" i="5"/>
  <c r="AE471" i="5"/>
  <c r="AD471" i="5"/>
  <c r="AC471" i="5"/>
  <c r="AB471" i="5"/>
  <c r="AA471" i="5"/>
  <c r="X471" i="5"/>
  <c r="AJ470" i="5"/>
  <c r="AG470" i="5"/>
  <c r="AF470" i="5"/>
  <c r="AE470" i="5"/>
  <c r="AD470" i="5"/>
  <c r="AC470" i="5"/>
  <c r="AB470" i="5"/>
  <c r="AA470" i="5"/>
  <c r="X470" i="5"/>
  <c r="AJ469" i="5"/>
  <c r="AG469" i="5"/>
  <c r="AF469" i="5"/>
  <c r="AE469" i="5"/>
  <c r="AD469" i="5"/>
  <c r="AC469" i="5"/>
  <c r="AB469" i="5"/>
  <c r="AA469" i="5"/>
  <c r="X469" i="5"/>
  <c r="AJ468" i="5"/>
  <c r="AG468" i="5"/>
  <c r="AF468" i="5"/>
  <c r="AE468" i="5"/>
  <c r="AD468" i="5"/>
  <c r="AC468" i="5"/>
  <c r="AB468" i="5"/>
  <c r="AA468" i="5"/>
  <c r="X468" i="5"/>
  <c r="AJ467" i="5"/>
  <c r="AG467" i="5"/>
  <c r="AF467" i="5"/>
  <c r="AE467" i="5"/>
  <c r="AD467" i="5"/>
  <c r="AC467" i="5"/>
  <c r="AB467" i="5"/>
  <c r="AA467" i="5"/>
  <c r="X467" i="5"/>
  <c r="AJ466" i="5"/>
  <c r="AG466" i="5"/>
  <c r="AF466" i="5"/>
  <c r="AE466" i="5"/>
  <c r="AD466" i="5"/>
  <c r="AC466" i="5"/>
  <c r="AB466" i="5"/>
  <c r="AA466" i="5"/>
  <c r="X466" i="5"/>
  <c r="AJ465" i="5"/>
  <c r="AG465" i="5"/>
  <c r="AF465" i="5"/>
  <c r="AE465" i="5"/>
  <c r="AD465" i="5"/>
  <c r="AC465" i="5"/>
  <c r="AB465" i="5"/>
  <c r="AA465" i="5"/>
  <c r="X465" i="5"/>
  <c r="AJ464" i="5"/>
  <c r="AG464" i="5"/>
  <c r="AF464" i="5"/>
  <c r="AE464" i="5"/>
  <c r="AD464" i="5"/>
  <c r="AC464" i="5"/>
  <c r="AB464" i="5"/>
  <c r="AA464" i="5"/>
  <c r="X464" i="5"/>
  <c r="AJ463" i="5"/>
  <c r="AG463" i="5"/>
  <c r="AF463" i="5"/>
  <c r="AE463" i="5"/>
  <c r="AD463" i="5"/>
  <c r="AC463" i="5"/>
  <c r="AB463" i="5"/>
  <c r="AA463" i="5"/>
  <c r="X463" i="5"/>
  <c r="AJ462" i="5"/>
  <c r="AG462" i="5"/>
  <c r="AF462" i="5"/>
  <c r="AE462" i="5"/>
  <c r="AD462" i="5"/>
  <c r="AC462" i="5"/>
  <c r="AB462" i="5"/>
  <c r="AA462" i="5"/>
  <c r="X462" i="5"/>
  <c r="AJ461" i="5"/>
  <c r="AG461" i="5"/>
  <c r="AF461" i="5"/>
  <c r="AE461" i="5"/>
  <c r="AD461" i="5"/>
  <c r="AC461" i="5"/>
  <c r="AB461" i="5"/>
  <c r="AA461" i="5"/>
  <c r="X461" i="5"/>
  <c r="AJ460" i="5"/>
  <c r="AG460" i="5"/>
  <c r="AF460" i="5"/>
  <c r="AE460" i="5"/>
  <c r="AD460" i="5"/>
  <c r="AC460" i="5"/>
  <c r="AB460" i="5"/>
  <c r="AA460" i="5"/>
  <c r="X460" i="5"/>
  <c r="AJ459" i="5"/>
  <c r="AG459" i="5"/>
  <c r="AF459" i="5"/>
  <c r="AE459" i="5"/>
  <c r="AD459" i="5"/>
  <c r="AC459" i="5"/>
  <c r="AB459" i="5"/>
  <c r="AA459" i="5"/>
  <c r="X459" i="5"/>
  <c r="AJ458" i="5"/>
  <c r="AG458" i="5"/>
  <c r="AF458" i="5"/>
  <c r="AE458" i="5"/>
  <c r="AD458" i="5"/>
  <c r="AC458" i="5"/>
  <c r="AB458" i="5"/>
  <c r="AA458" i="5"/>
  <c r="X458" i="5"/>
  <c r="AJ457" i="5"/>
  <c r="AG457" i="5"/>
  <c r="AF457" i="5"/>
  <c r="AE457" i="5"/>
  <c r="AD457" i="5"/>
  <c r="AC457" i="5"/>
  <c r="AB457" i="5"/>
  <c r="AA457" i="5"/>
  <c r="X457" i="5"/>
  <c r="AJ456" i="5"/>
  <c r="AG456" i="5"/>
  <c r="AF456" i="5"/>
  <c r="AE456" i="5"/>
  <c r="AD456" i="5"/>
  <c r="AC456" i="5"/>
  <c r="AB456" i="5"/>
  <c r="AA456" i="5"/>
  <c r="X456" i="5"/>
  <c r="AJ455" i="5"/>
  <c r="AG455" i="5"/>
  <c r="AF455" i="5"/>
  <c r="AE455" i="5"/>
  <c r="AD455" i="5"/>
  <c r="AC455" i="5"/>
  <c r="AB455" i="5"/>
  <c r="AA455" i="5"/>
  <c r="X455" i="5"/>
  <c r="AJ454" i="5"/>
  <c r="AG454" i="5"/>
  <c r="AF454" i="5"/>
  <c r="AE454" i="5"/>
  <c r="AD454" i="5"/>
  <c r="AC454" i="5"/>
  <c r="AB454" i="5"/>
  <c r="AA454" i="5"/>
  <c r="X454" i="5"/>
  <c r="AJ453" i="5"/>
  <c r="AG453" i="5"/>
  <c r="AF453" i="5"/>
  <c r="AE453" i="5"/>
  <c r="AD453" i="5"/>
  <c r="AC453" i="5"/>
  <c r="AB453" i="5"/>
  <c r="AA453" i="5"/>
  <c r="X453" i="5"/>
  <c r="AJ452" i="5"/>
  <c r="AG452" i="5"/>
  <c r="AF452" i="5"/>
  <c r="AE452" i="5"/>
  <c r="AD452" i="5"/>
  <c r="AC452" i="5"/>
  <c r="AB452" i="5"/>
  <c r="AA452" i="5"/>
  <c r="X452" i="5"/>
  <c r="AJ451" i="5"/>
  <c r="AG451" i="5"/>
  <c r="AF451" i="5"/>
  <c r="AE451" i="5"/>
  <c r="AD451" i="5"/>
  <c r="AC451" i="5"/>
  <c r="AB451" i="5"/>
  <c r="AA451" i="5"/>
  <c r="X451" i="5"/>
  <c r="AJ450" i="5"/>
  <c r="AG450" i="5"/>
  <c r="AF450" i="5"/>
  <c r="AE450" i="5"/>
  <c r="AD450" i="5"/>
  <c r="AC450" i="5"/>
  <c r="AB450" i="5"/>
  <c r="AA450" i="5"/>
  <c r="X450" i="5"/>
  <c r="AJ449" i="5"/>
  <c r="AG449" i="5"/>
  <c r="AF449" i="5"/>
  <c r="AE449" i="5"/>
  <c r="AD449" i="5"/>
  <c r="AC449" i="5"/>
  <c r="AB449" i="5"/>
  <c r="AA449" i="5"/>
  <c r="X449" i="5"/>
  <c r="AJ448" i="5"/>
  <c r="AG448" i="5"/>
  <c r="AF448" i="5"/>
  <c r="AE448" i="5"/>
  <c r="AD448" i="5"/>
  <c r="AC448" i="5"/>
  <c r="AB448" i="5"/>
  <c r="AA448" i="5"/>
  <c r="X448" i="5"/>
  <c r="AJ447" i="5"/>
  <c r="AG447" i="5"/>
  <c r="AF447" i="5"/>
  <c r="AE447" i="5"/>
  <c r="AD447" i="5"/>
  <c r="AC447" i="5"/>
  <c r="AB447" i="5"/>
  <c r="AA447" i="5"/>
  <c r="X447" i="5"/>
  <c r="AJ446" i="5"/>
  <c r="AG446" i="5"/>
  <c r="AF446" i="5"/>
  <c r="AE446" i="5"/>
  <c r="AD446" i="5"/>
  <c r="AC446" i="5"/>
  <c r="AB446" i="5"/>
  <c r="AA446" i="5"/>
  <c r="X446" i="5"/>
  <c r="AJ445" i="5"/>
  <c r="AG445" i="5"/>
  <c r="AF445" i="5"/>
  <c r="AE445" i="5"/>
  <c r="AD445" i="5"/>
  <c r="AC445" i="5"/>
  <c r="AB445" i="5"/>
  <c r="AA445" i="5"/>
  <c r="X445" i="5"/>
  <c r="AJ444" i="5"/>
  <c r="AG444" i="5"/>
  <c r="AF444" i="5"/>
  <c r="AE444" i="5"/>
  <c r="AD444" i="5"/>
  <c r="AC444" i="5"/>
  <c r="AB444" i="5"/>
  <c r="AA444" i="5"/>
  <c r="X444" i="5"/>
  <c r="AJ443" i="5"/>
  <c r="AG443" i="5"/>
  <c r="AF443" i="5"/>
  <c r="AE443" i="5"/>
  <c r="AD443" i="5"/>
  <c r="AC443" i="5"/>
  <c r="AB443" i="5"/>
  <c r="AA443" i="5"/>
  <c r="X443" i="5"/>
  <c r="AJ442" i="5"/>
  <c r="AG442" i="5"/>
  <c r="AF442" i="5"/>
  <c r="AE442" i="5"/>
  <c r="AD442" i="5"/>
  <c r="AC442" i="5"/>
  <c r="AB442" i="5"/>
  <c r="AA442" i="5"/>
  <c r="X442" i="5"/>
  <c r="AJ441" i="5"/>
  <c r="AG441" i="5"/>
  <c r="AF441" i="5"/>
  <c r="AE441" i="5"/>
  <c r="AD441" i="5"/>
  <c r="AC441" i="5"/>
  <c r="AB441" i="5"/>
  <c r="AA441" i="5"/>
  <c r="X441" i="5"/>
  <c r="AJ440" i="5"/>
  <c r="AG440" i="5"/>
  <c r="AF440" i="5"/>
  <c r="AE440" i="5"/>
  <c r="AD440" i="5"/>
  <c r="AC440" i="5"/>
  <c r="AB440" i="5"/>
  <c r="AA440" i="5"/>
  <c r="X440" i="5"/>
  <c r="AJ439" i="5"/>
  <c r="AG439" i="5"/>
  <c r="AF439" i="5"/>
  <c r="AE439" i="5"/>
  <c r="AD439" i="5"/>
  <c r="AC439" i="5"/>
  <c r="AB439" i="5"/>
  <c r="AA439" i="5"/>
  <c r="X439" i="5"/>
  <c r="AJ438" i="5"/>
  <c r="AG438" i="5"/>
  <c r="AF438" i="5"/>
  <c r="AE438" i="5"/>
  <c r="AD438" i="5"/>
  <c r="AC438" i="5"/>
  <c r="AB438" i="5"/>
  <c r="AA438" i="5"/>
  <c r="X438" i="5"/>
  <c r="AJ437" i="5"/>
  <c r="AG437" i="5"/>
  <c r="AF437" i="5"/>
  <c r="AE437" i="5"/>
  <c r="AD437" i="5"/>
  <c r="AC437" i="5"/>
  <c r="AB437" i="5"/>
  <c r="AA437" i="5"/>
  <c r="X437" i="5"/>
  <c r="AJ436" i="5"/>
  <c r="AG436" i="5"/>
  <c r="AF436" i="5"/>
  <c r="AE436" i="5"/>
  <c r="AD436" i="5"/>
  <c r="AC436" i="5"/>
  <c r="AB436" i="5"/>
  <c r="AA436" i="5"/>
  <c r="X436" i="5"/>
  <c r="AJ435" i="5"/>
  <c r="AG435" i="5"/>
  <c r="AF435" i="5"/>
  <c r="AE435" i="5"/>
  <c r="AD435" i="5"/>
  <c r="AC435" i="5"/>
  <c r="AB435" i="5"/>
  <c r="AA435" i="5"/>
  <c r="X435" i="5"/>
  <c r="AJ434" i="5"/>
  <c r="AG434" i="5"/>
  <c r="AF434" i="5"/>
  <c r="AE434" i="5"/>
  <c r="AD434" i="5"/>
  <c r="AC434" i="5"/>
  <c r="AB434" i="5"/>
  <c r="AA434" i="5"/>
  <c r="X434" i="5"/>
  <c r="AJ433" i="5"/>
  <c r="AG433" i="5"/>
  <c r="AF433" i="5"/>
  <c r="AE433" i="5"/>
  <c r="AD433" i="5"/>
  <c r="AC433" i="5"/>
  <c r="AB433" i="5"/>
  <c r="AA433" i="5"/>
  <c r="X433" i="5"/>
  <c r="AJ432" i="5"/>
  <c r="AG432" i="5"/>
  <c r="AF432" i="5"/>
  <c r="AE432" i="5"/>
  <c r="AD432" i="5"/>
  <c r="AC432" i="5"/>
  <c r="AB432" i="5"/>
  <c r="AA432" i="5"/>
  <c r="X432" i="5"/>
  <c r="AJ431" i="5"/>
  <c r="AG431" i="5"/>
  <c r="AF431" i="5"/>
  <c r="AE431" i="5"/>
  <c r="AD431" i="5"/>
  <c r="AC431" i="5"/>
  <c r="AB431" i="5"/>
  <c r="AA431" i="5"/>
  <c r="X431" i="5"/>
  <c r="AJ430" i="5"/>
  <c r="AG430" i="5"/>
  <c r="AF430" i="5"/>
  <c r="AE430" i="5"/>
  <c r="AD430" i="5"/>
  <c r="AC430" i="5"/>
  <c r="AB430" i="5"/>
  <c r="AA430" i="5"/>
  <c r="X430" i="5"/>
  <c r="AJ429" i="5"/>
  <c r="AG429" i="5"/>
  <c r="AF429" i="5"/>
  <c r="AE429" i="5"/>
  <c r="AD429" i="5"/>
  <c r="AC429" i="5"/>
  <c r="AB429" i="5"/>
  <c r="AA429" i="5"/>
  <c r="X429" i="5"/>
  <c r="AJ428" i="5"/>
  <c r="AG428" i="5"/>
  <c r="AF428" i="5"/>
  <c r="AE428" i="5"/>
  <c r="AD428" i="5"/>
  <c r="AC428" i="5"/>
  <c r="AB428" i="5"/>
  <c r="AA428" i="5"/>
  <c r="X428" i="5"/>
  <c r="AJ427" i="5"/>
  <c r="AG427" i="5"/>
  <c r="AF427" i="5"/>
  <c r="AE427" i="5"/>
  <c r="AD427" i="5"/>
  <c r="AC427" i="5"/>
  <c r="AB427" i="5"/>
  <c r="AA427" i="5"/>
  <c r="X427" i="5"/>
  <c r="AJ426" i="5"/>
  <c r="AG426" i="5"/>
  <c r="AF426" i="5"/>
  <c r="AE426" i="5"/>
  <c r="AD426" i="5"/>
  <c r="AC426" i="5"/>
  <c r="AB426" i="5"/>
  <c r="AA426" i="5"/>
  <c r="X426" i="5"/>
  <c r="AJ425" i="5"/>
  <c r="AG425" i="5"/>
  <c r="AF425" i="5"/>
  <c r="AE425" i="5"/>
  <c r="AD425" i="5"/>
  <c r="AC425" i="5"/>
  <c r="AB425" i="5"/>
  <c r="AA425" i="5"/>
  <c r="X425" i="5"/>
  <c r="AJ424" i="5"/>
  <c r="AG424" i="5"/>
  <c r="AF424" i="5"/>
  <c r="AE424" i="5"/>
  <c r="AD424" i="5"/>
  <c r="AC424" i="5"/>
  <c r="AB424" i="5"/>
  <c r="AA424" i="5"/>
  <c r="X424" i="5"/>
  <c r="AJ423" i="5"/>
  <c r="AG423" i="5"/>
  <c r="AF423" i="5"/>
  <c r="AE423" i="5"/>
  <c r="AD423" i="5"/>
  <c r="AC423" i="5"/>
  <c r="AB423" i="5"/>
  <c r="AA423" i="5"/>
  <c r="X423" i="5"/>
  <c r="AJ422" i="5"/>
  <c r="AG422" i="5"/>
  <c r="AF422" i="5"/>
  <c r="AE422" i="5"/>
  <c r="AD422" i="5"/>
  <c r="AC422" i="5"/>
  <c r="AB422" i="5"/>
  <c r="AA422" i="5"/>
  <c r="X422" i="5"/>
  <c r="AJ421" i="5"/>
  <c r="AG421" i="5"/>
  <c r="AF421" i="5"/>
  <c r="AE421" i="5"/>
  <c r="AD421" i="5"/>
  <c r="AC421" i="5"/>
  <c r="AB421" i="5"/>
  <c r="AA421" i="5"/>
  <c r="X421" i="5"/>
  <c r="AJ420" i="5"/>
  <c r="AG420" i="5"/>
  <c r="AF420" i="5"/>
  <c r="AE420" i="5"/>
  <c r="AD420" i="5"/>
  <c r="AC420" i="5"/>
  <c r="AB420" i="5"/>
  <c r="AA420" i="5"/>
  <c r="X420" i="5"/>
  <c r="AJ419" i="5"/>
  <c r="AG419" i="5"/>
  <c r="AF419" i="5"/>
  <c r="AE419" i="5"/>
  <c r="AD419" i="5"/>
  <c r="AC419" i="5"/>
  <c r="AB419" i="5"/>
  <c r="AA419" i="5"/>
  <c r="X419" i="5"/>
  <c r="AJ418" i="5"/>
  <c r="AG418" i="5"/>
  <c r="AF418" i="5"/>
  <c r="AE418" i="5"/>
  <c r="AD418" i="5"/>
  <c r="AC418" i="5"/>
  <c r="AB418" i="5"/>
  <c r="AA418" i="5"/>
  <c r="X418" i="5"/>
  <c r="AJ417" i="5"/>
  <c r="AG417" i="5"/>
  <c r="AF417" i="5"/>
  <c r="AE417" i="5"/>
  <c r="AD417" i="5"/>
  <c r="AC417" i="5"/>
  <c r="AB417" i="5"/>
  <c r="AA417" i="5"/>
  <c r="X417" i="5"/>
  <c r="AJ416" i="5"/>
  <c r="AG416" i="5"/>
  <c r="AF416" i="5"/>
  <c r="AE416" i="5"/>
  <c r="AD416" i="5"/>
  <c r="AC416" i="5"/>
  <c r="AB416" i="5"/>
  <c r="AA416" i="5"/>
  <c r="X416" i="5"/>
  <c r="AJ415" i="5"/>
  <c r="AG415" i="5"/>
  <c r="AF415" i="5"/>
  <c r="AE415" i="5"/>
  <c r="AD415" i="5"/>
  <c r="AC415" i="5"/>
  <c r="AB415" i="5"/>
  <c r="AA415" i="5"/>
  <c r="X415" i="5"/>
  <c r="AJ413" i="5"/>
  <c r="AG413" i="5"/>
  <c r="AF413" i="5"/>
  <c r="AE413" i="5"/>
  <c r="AD413" i="5"/>
  <c r="AC413" i="5"/>
  <c r="AB413" i="5"/>
  <c r="AA413" i="5"/>
  <c r="X413" i="5"/>
  <c r="AJ412" i="5"/>
  <c r="AG412" i="5"/>
  <c r="AF412" i="5"/>
  <c r="AE412" i="5"/>
  <c r="AD412" i="5"/>
  <c r="AC412" i="5"/>
  <c r="AB412" i="5"/>
  <c r="AA412" i="5"/>
  <c r="X412" i="5"/>
  <c r="AJ411" i="5"/>
  <c r="AG411" i="5"/>
  <c r="AF411" i="5"/>
  <c r="AE411" i="5"/>
  <c r="AD411" i="5"/>
  <c r="AC411" i="5"/>
  <c r="AB411" i="5"/>
  <c r="AA411" i="5"/>
  <c r="X411" i="5"/>
  <c r="AJ410" i="5"/>
  <c r="AG410" i="5"/>
  <c r="AF410" i="5"/>
  <c r="AE410" i="5"/>
  <c r="AD410" i="5"/>
  <c r="AC410" i="5"/>
  <c r="AB410" i="5"/>
  <c r="AA410" i="5"/>
  <c r="X410" i="5"/>
  <c r="AJ409" i="5"/>
  <c r="AG409" i="5"/>
  <c r="AF409" i="5"/>
  <c r="AE409" i="5"/>
  <c r="AD409" i="5"/>
  <c r="AC409" i="5"/>
  <c r="AB409" i="5"/>
  <c r="AA409" i="5"/>
  <c r="X409" i="5"/>
  <c r="AJ408" i="5"/>
  <c r="AG408" i="5"/>
  <c r="AF408" i="5"/>
  <c r="AE408" i="5"/>
  <c r="AD408" i="5"/>
  <c r="AC408" i="5"/>
  <c r="AB408" i="5"/>
  <c r="AA408" i="5"/>
  <c r="X408" i="5"/>
  <c r="AJ407" i="5"/>
  <c r="AG407" i="5"/>
  <c r="AF407" i="5"/>
  <c r="AE407" i="5"/>
  <c r="AD407" i="5"/>
  <c r="AC407" i="5"/>
  <c r="AB407" i="5"/>
  <c r="AA407" i="5"/>
  <c r="X407" i="5"/>
  <c r="AJ406" i="5"/>
  <c r="AG406" i="5"/>
  <c r="AF406" i="5"/>
  <c r="AE406" i="5"/>
  <c r="AD406" i="5"/>
  <c r="AC406" i="5"/>
  <c r="AB406" i="5"/>
  <c r="AA406" i="5"/>
  <c r="X406" i="5"/>
  <c r="AJ405" i="5"/>
  <c r="AG405" i="5"/>
  <c r="AF405" i="5"/>
  <c r="AE405" i="5"/>
  <c r="AD405" i="5"/>
  <c r="AC405" i="5"/>
  <c r="AB405" i="5"/>
  <c r="AA405" i="5"/>
  <c r="X405" i="5"/>
  <c r="AJ404" i="5"/>
  <c r="AG404" i="5"/>
  <c r="AF404" i="5"/>
  <c r="AE404" i="5"/>
  <c r="AD404" i="5"/>
  <c r="AC404" i="5"/>
  <c r="AB404" i="5"/>
  <c r="AA404" i="5"/>
  <c r="X404" i="5"/>
  <c r="AJ403" i="5"/>
  <c r="AG403" i="5"/>
  <c r="AF403" i="5"/>
  <c r="AE403" i="5"/>
  <c r="AD403" i="5"/>
  <c r="AC403" i="5"/>
  <c r="AB403" i="5"/>
  <c r="AA403" i="5"/>
  <c r="X403" i="5"/>
  <c r="AJ402" i="5"/>
  <c r="AG402" i="5"/>
  <c r="AF402" i="5"/>
  <c r="AE402" i="5"/>
  <c r="AD402" i="5"/>
  <c r="AC402" i="5"/>
  <c r="AB402" i="5"/>
  <c r="AA402" i="5"/>
  <c r="X402" i="5"/>
  <c r="AJ401" i="5"/>
  <c r="AG401" i="5"/>
  <c r="AF401" i="5"/>
  <c r="AE401" i="5"/>
  <c r="AD401" i="5"/>
  <c r="AC401" i="5"/>
  <c r="AB401" i="5"/>
  <c r="AA401" i="5"/>
  <c r="X401" i="5"/>
  <c r="AJ400" i="5"/>
  <c r="AG400" i="5"/>
  <c r="AF400" i="5"/>
  <c r="AE400" i="5"/>
  <c r="AD400" i="5"/>
  <c r="AC400" i="5"/>
  <c r="AB400" i="5"/>
  <c r="AA400" i="5"/>
  <c r="X400" i="5"/>
  <c r="AJ399" i="5"/>
  <c r="AG399" i="5"/>
  <c r="AF399" i="5"/>
  <c r="AE399" i="5"/>
  <c r="AD399" i="5"/>
  <c r="AC399" i="5"/>
  <c r="AB399" i="5"/>
  <c r="AA399" i="5"/>
  <c r="X399" i="5"/>
  <c r="AJ398" i="5"/>
  <c r="AG398" i="5"/>
  <c r="AF398" i="5"/>
  <c r="AE398" i="5"/>
  <c r="AD398" i="5"/>
  <c r="AC398" i="5"/>
  <c r="AB398" i="5"/>
  <c r="AA398" i="5"/>
  <c r="X398" i="5"/>
  <c r="AJ397" i="5"/>
  <c r="AG397" i="5"/>
  <c r="AF397" i="5"/>
  <c r="AE397" i="5"/>
  <c r="AD397" i="5"/>
  <c r="AC397" i="5"/>
  <c r="AB397" i="5"/>
  <c r="AA397" i="5"/>
  <c r="X397" i="5"/>
  <c r="AJ396" i="5"/>
  <c r="AG396" i="5"/>
  <c r="AF396" i="5"/>
  <c r="AE396" i="5"/>
  <c r="AD396" i="5"/>
  <c r="AC396" i="5"/>
  <c r="AB396" i="5"/>
  <c r="AA396" i="5"/>
  <c r="X396" i="5"/>
  <c r="AJ395" i="5"/>
  <c r="AG395" i="5"/>
  <c r="AF395" i="5"/>
  <c r="AE395" i="5"/>
  <c r="AD395" i="5"/>
  <c r="AC395" i="5"/>
  <c r="AB395" i="5"/>
  <c r="AA395" i="5"/>
  <c r="X395" i="5"/>
  <c r="AJ394" i="5"/>
  <c r="AG394" i="5"/>
  <c r="AF394" i="5"/>
  <c r="AE394" i="5"/>
  <c r="AD394" i="5"/>
  <c r="AC394" i="5"/>
  <c r="AB394" i="5"/>
  <c r="AA394" i="5"/>
  <c r="X394" i="5"/>
  <c r="AJ393" i="5"/>
  <c r="AG393" i="5"/>
  <c r="AF393" i="5"/>
  <c r="AE393" i="5"/>
  <c r="AD393" i="5"/>
  <c r="AC393" i="5"/>
  <c r="AB393" i="5"/>
  <c r="AA393" i="5"/>
  <c r="X393" i="5"/>
  <c r="AJ392" i="5"/>
  <c r="AG392" i="5"/>
  <c r="AF392" i="5"/>
  <c r="AE392" i="5"/>
  <c r="AD392" i="5"/>
  <c r="AC392" i="5"/>
  <c r="AB392" i="5"/>
  <c r="AA392" i="5"/>
  <c r="X392" i="5"/>
  <c r="AJ391" i="5"/>
  <c r="AG391" i="5"/>
  <c r="AF391" i="5"/>
  <c r="AE391" i="5"/>
  <c r="AD391" i="5"/>
  <c r="AC391" i="5"/>
  <c r="AB391" i="5"/>
  <c r="AA391" i="5"/>
  <c r="X391" i="5"/>
  <c r="AJ390" i="5"/>
  <c r="AG390" i="5"/>
  <c r="AF390" i="5"/>
  <c r="AE390" i="5"/>
  <c r="AD390" i="5"/>
  <c r="AC390" i="5"/>
  <c r="AB390" i="5"/>
  <c r="AA390" i="5"/>
  <c r="X390" i="5"/>
  <c r="AJ389" i="5"/>
  <c r="AG389" i="5"/>
  <c r="AF389" i="5"/>
  <c r="AE389" i="5"/>
  <c r="AD389" i="5"/>
  <c r="AC389" i="5"/>
  <c r="AB389" i="5"/>
  <c r="AA389" i="5"/>
  <c r="X389" i="5"/>
  <c r="AJ388" i="5"/>
  <c r="AG388" i="5"/>
  <c r="AF388" i="5"/>
  <c r="AE388" i="5"/>
  <c r="AD388" i="5"/>
  <c r="AC388" i="5"/>
  <c r="AB388" i="5"/>
  <c r="AA388" i="5"/>
  <c r="X388" i="5"/>
  <c r="AJ387" i="5"/>
  <c r="AG387" i="5"/>
  <c r="AF387" i="5"/>
  <c r="AE387" i="5"/>
  <c r="AD387" i="5"/>
  <c r="AC387" i="5"/>
  <c r="AB387" i="5"/>
  <c r="AA387" i="5"/>
  <c r="X387" i="5"/>
  <c r="AJ386" i="5"/>
  <c r="AG386" i="5"/>
  <c r="AF386" i="5"/>
  <c r="AE386" i="5"/>
  <c r="AD386" i="5"/>
  <c r="AC386" i="5"/>
  <c r="AB386" i="5"/>
  <c r="AA386" i="5"/>
  <c r="X386" i="5"/>
  <c r="AJ385" i="5"/>
  <c r="AG385" i="5"/>
  <c r="AF385" i="5"/>
  <c r="AE385" i="5"/>
  <c r="AD385" i="5"/>
  <c r="AC385" i="5"/>
  <c r="AB385" i="5"/>
  <c r="AA385" i="5"/>
  <c r="X385" i="5"/>
  <c r="AJ384" i="5"/>
  <c r="AG384" i="5"/>
  <c r="AF384" i="5"/>
  <c r="AE384" i="5"/>
  <c r="AD384" i="5"/>
  <c r="AC384" i="5"/>
  <c r="AB384" i="5"/>
  <c r="AA384" i="5"/>
  <c r="X384" i="5"/>
  <c r="AJ383" i="5"/>
  <c r="AG383" i="5"/>
  <c r="AF383" i="5"/>
  <c r="AE383" i="5"/>
  <c r="AD383" i="5"/>
  <c r="AC383" i="5"/>
  <c r="AB383" i="5"/>
  <c r="AA383" i="5"/>
  <c r="X383" i="5"/>
  <c r="AJ382" i="5"/>
  <c r="AG382" i="5"/>
  <c r="AF382" i="5"/>
  <c r="AE382" i="5"/>
  <c r="AD382" i="5"/>
  <c r="AC382" i="5"/>
  <c r="AB382" i="5"/>
  <c r="AA382" i="5"/>
  <c r="X382" i="5"/>
  <c r="AJ381" i="5"/>
  <c r="AG381" i="5"/>
  <c r="AF381" i="5"/>
  <c r="AE381" i="5"/>
  <c r="AD381" i="5"/>
  <c r="AC381" i="5"/>
  <c r="AB381" i="5"/>
  <c r="AA381" i="5"/>
  <c r="X381" i="5"/>
  <c r="AJ380" i="5"/>
  <c r="AG380" i="5"/>
  <c r="AF380" i="5"/>
  <c r="AE380" i="5"/>
  <c r="AD380" i="5"/>
  <c r="AC380" i="5"/>
  <c r="AB380" i="5"/>
  <c r="AA380" i="5"/>
  <c r="X380" i="5"/>
  <c r="AJ379" i="5"/>
  <c r="AG379" i="5"/>
  <c r="AF379" i="5"/>
  <c r="AE379" i="5"/>
  <c r="AD379" i="5"/>
  <c r="AC379" i="5"/>
  <c r="AB379" i="5"/>
  <c r="AA379" i="5"/>
  <c r="X379" i="5"/>
  <c r="AJ378" i="5"/>
  <c r="AG378" i="5"/>
  <c r="AF378" i="5"/>
  <c r="AE378" i="5"/>
  <c r="AD378" i="5"/>
  <c r="AC378" i="5"/>
  <c r="AB378" i="5"/>
  <c r="AA378" i="5"/>
  <c r="X378" i="5"/>
  <c r="AJ377" i="5"/>
  <c r="AG377" i="5"/>
  <c r="AF377" i="5"/>
  <c r="AE377" i="5"/>
  <c r="AD377" i="5"/>
  <c r="AC377" i="5"/>
  <c r="AB377" i="5"/>
  <c r="AA377" i="5"/>
  <c r="X377" i="5"/>
  <c r="AJ376" i="5"/>
  <c r="AG376" i="5"/>
  <c r="AF376" i="5"/>
  <c r="AE376" i="5"/>
  <c r="AD376" i="5"/>
  <c r="AC376" i="5"/>
  <c r="AB376" i="5"/>
  <c r="AA376" i="5"/>
  <c r="X376" i="5"/>
  <c r="AJ375" i="5"/>
  <c r="AG375" i="5"/>
  <c r="AF375" i="5"/>
  <c r="AE375" i="5"/>
  <c r="AD375" i="5"/>
  <c r="AC375" i="5"/>
  <c r="AB375" i="5"/>
  <c r="AA375" i="5"/>
  <c r="X375" i="5"/>
  <c r="AJ374" i="5"/>
  <c r="AG374" i="5"/>
  <c r="AF374" i="5"/>
  <c r="AE374" i="5"/>
  <c r="AD374" i="5"/>
  <c r="AC374" i="5"/>
  <c r="AB374" i="5"/>
  <c r="AA374" i="5"/>
  <c r="X374" i="5"/>
  <c r="AJ373" i="5"/>
  <c r="AG373" i="5"/>
  <c r="AF373" i="5"/>
  <c r="AE373" i="5"/>
  <c r="AD373" i="5"/>
  <c r="AC373" i="5"/>
  <c r="AB373" i="5"/>
  <c r="AA373" i="5"/>
  <c r="X373" i="5"/>
  <c r="AJ372" i="5"/>
  <c r="AG372" i="5"/>
  <c r="AF372" i="5"/>
  <c r="AE372" i="5"/>
  <c r="AD372" i="5"/>
  <c r="AC372" i="5"/>
  <c r="AB372" i="5"/>
  <c r="AA372" i="5"/>
  <c r="X372" i="5"/>
  <c r="AJ371" i="5"/>
  <c r="AG371" i="5"/>
  <c r="AF371" i="5"/>
  <c r="AE371" i="5"/>
  <c r="AD371" i="5"/>
  <c r="AC371" i="5"/>
  <c r="AB371" i="5"/>
  <c r="AA371" i="5"/>
  <c r="X371" i="5"/>
  <c r="AJ370" i="5"/>
  <c r="AG370" i="5"/>
  <c r="AF370" i="5"/>
  <c r="AE370" i="5"/>
  <c r="AD370" i="5"/>
  <c r="AC370" i="5"/>
  <c r="AB370" i="5"/>
  <c r="AA370" i="5"/>
  <c r="X370" i="5"/>
  <c r="AJ369" i="5"/>
  <c r="AG369" i="5"/>
  <c r="AF369" i="5"/>
  <c r="AE369" i="5"/>
  <c r="AD369" i="5"/>
  <c r="AC369" i="5"/>
  <c r="AB369" i="5"/>
  <c r="AA369" i="5"/>
  <c r="X369" i="5"/>
  <c r="AJ368" i="5"/>
  <c r="AG368" i="5"/>
  <c r="AF368" i="5"/>
  <c r="AE368" i="5"/>
  <c r="AD368" i="5"/>
  <c r="AC368" i="5"/>
  <c r="AB368" i="5"/>
  <c r="AA368" i="5"/>
  <c r="X368" i="5"/>
  <c r="AJ367" i="5"/>
  <c r="AG367" i="5"/>
  <c r="AF367" i="5"/>
  <c r="AE367" i="5"/>
  <c r="AD367" i="5"/>
  <c r="AC367" i="5"/>
  <c r="AB367" i="5"/>
  <c r="AA367" i="5"/>
  <c r="X367" i="5"/>
  <c r="AJ366" i="5"/>
  <c r="AG366" i="5"/>
  <c r="AF366" i="5"/>
  <c r="AE366" i="5"/>
  <c r="AD366" i="5"/>
  <c r="AC366" i="5"/>
  <c r="AB366" i="5"/>
  <c r="AA366" i="5"/>
  <c r="X366" i="5"/>
  <c r="AJ365" i="5"/>
  <c r="AG365" i="5"/>
  <c r="AF365" i="5"/>
  <c r="AE365" i="5"/>
  <c r="AD365" i="5"/>
  <c r="AC365" i="5"/>
  <c r="AB365" i="5"/>
  <c r="AA365" i="5"/>
  <c r="X365" i="5"/>
  <c r="AJ364" i="5"/>
  <c r="AG364" i="5"/>
  <c r="AE364" i="5"/>
  <c r="AC364" i="5"/>
  <c r="AA364" i="5"/>
  <c r="AJ363" i="5"/>
  <c r="AG363" i="5"/>
  <c r="AF363" i="5"/>
  <c r="AE363" i="5"/>
  <c r="AD363" i="5"/>
  <c r="AC363" i="5"/>
  <c r="AB363" i="5"/>
  <c r="AA363" i="5"/>
  <c r="X363" i="5"/>
  <c r="AJ362" i="5"/>
  <c r="AG362" i="5"/>
  <c r="AF362" i="5"/>
  <c r="AE362" i="5"/>
  <c r="AD362" i="5"/>
  <c r="AC362" i="5"/>
  <c r="AB362" i="5"/>
  <c r="AA362" i="5"/>
  <c r="X362" i="5"/>
  <c r="AJ361" i="5"/>
  <c r="AG361" i="5"/>
  <c r="AF361" i="5"/>
  <c r="AE361" i="5"/>
  <c r="AD361" i="5"/>
  <c r="AC361" i="5"/>
  <c r="AB361" i="5"/>
  <c r="AA361" i="5"/>
  <c r="X361" i="5"/>
  <c r="AJ360" i="5"/>
  <c r="AG360" i="5"/>
  <c r="AF360" i="5"/>
  <c r="AE360" i="5"/>
  <c r="AD360" i="5"/>
  <c r="AC360" i="5"/>
  <c r="AB360" i="5"/>
  <c r="AA360" i="5"/>
  <c r="X360" i="5"/>
  <c r="AJ359" i="5"/>
  <c r="AG359" i="5"/>
  <c r="AF359" i="5"/>
  <c r="AE359" i="5"/>
  <c r="AD359" i="5"/>
  <c r="AC359" i="5"/>
  <c r="AB359" i="5"/>
  <c r="AA359" i="5"/>
  <c r="X359" i="5"/>
  <c r="AJ358" i="5"/>
  <c r="AG358" i="5"/>
  <c r="AF358" i="5"/>
  <c r="AE358" i="5"/>
  <c r="AD358" i="5"/>
  <c r="AC358" i="5"/>
  <c r="AB358" i="5"/>
  <c r="AA358" i="5"/>
  <c r="X358" i="5"/>
  <c r="AJ357" i="5"/>
  <c r="AG357" i="5"/>
  <c r="AF357" i="5"/>
  <c r="AE357" i="5"/>
  <c r="AD357" i="5"/>
  <c r="AC357" i="5"/>
  <c r="AB357" i="5"/>
  <c r="AA357" i="5"/>
  <c r="X357" i="5"/>
  <c r="AJ356" i="5"/>
  <c r="AG356" i="5"/>
  <c r="AF356" i="5"/>
  <c r="AE356" i="5"/>
  <c r="AD356" i="5"/>
  <c r="AC356" i="5"/>
  <c r="AB356" i="5"/>
  <c r="AA356" i="5"/>
  <c r="X356" i="5"/>
  <c r="AJ355" i="5"/>
  <c r="AG355" i="5"/>
  <c r="AF355" i="5"/>
  <c r="AE355" i="5"/>
  <c r="AD355" i="5"/>
  <c r="AC355" i="5"/>
  <c r="AB355" i="5"/>
  <c r="AA355" i="5"/>
  <c r="X355" i="5"/>
  <c r="AJ354" i="5"/>
  <c r="AG354" i="5"/>
  <c r="AF354" i="5"/>
  <c r="AE354" i="5"/>
  <c r="AD354" i="5"/>
  <c r="AC354" i="5"/>
  <c r="AB354" i="5"/>
  <c r="AA354" i="5"/>
  <c r="X354" i="5"/>
  <c r="AJ353" i="5"/>
  <c r="AG353" i="5"/>
  <c r="AF353" i="5"/>
  <c r="AE353" i="5"/>
  <c r="AD353" i="5"/>
  <c r="AC353" i="5"/>
  <c r="AB353" i="5"/>
  <c r="AA353" i="5"/>
  <c r="X353" i="5"/>
  <c r="AJ352" i="5"/>
  <c r="AG352" i="5"/>
  <c r="AF352" i="5"/>
  <c r="AE352" i="5"/>
  <c r="AD352" i="5"/>
  <c r="AC352" i="5"/>
  <c r="AB352" i="5"/>
  <c r="AA352" i="5"/>
  <c r="X352" i="5"/>
  <c r="AJ351" i="5"/>
  <c r="AG351" i="5"/>
  <c r="AF351" i="5"/>
  <c r="AE351" i="5"/>
  <c r="AD351" i="5"/>
  <c r="AC351" i="5"/>
  <c r="AB351" i="5"/>
  <c r="AA351" i="5"/>
  <c r="X351" i="5"/>
  <c r="AJ350" i="5"/>
  <c r="AG350" i="5"/>
  <c r="AF350" i="5"/>
  <c r="AE350" i="5"/>
  <c r="AD350" i="5"/>
  <c r="AC350" i="5"/>
  <c r="AB350" i="5"/>
  <c r="AA350" i="5"/>
  <c r="X350" i="5"/>
  <c r="AJ349" i="5"/>
  <c r="AG349" i="5"/>
  <c r="AF349" i="5"/>
  <c r="AE349" i="5"/>
  <c r="AD349" i="5"/>
  <c r="AC349" i="5"/>
  <c r="AB349" i="5"/>
  <c r="AA349" i="5"/>
  <c r="X349" i="5"/>
  <c r="AJ348" i="5"/>
  <c r="AG348" i="5"/>
  <c r="AF348" i="5"/>
  <c r="AE348" i="5"/>
  <c r="AD348" i="5"/>
  <c r="AC348" i="5"/>
  <c r="AB348" i="5"/>
  <c r="AA348" i="5"/>
  <c r="X348" i="5"/>
  <c r="AJ347" i="5"/>
  <c r="AG347" i="5"/>
  <c r="AF347" i="5"/>
  <c r="AE347" i="5"/>
  <c r="AD347" i="5"/>
  <c r="AC347" i="5"/>
  <c r="AB347" i="5"/>
  <c r="AA347" i="5"/>
  <c r="X347" i="5"/>
  <c r="AJ346" i="5"/>
  <c r="AG346" i="5"/>
  <c r="AF346" i="5"/>
  <c r="AE346" i="5"/>
  <c r="AD346" i="5"/>
  <c r="AC346" i="5"/>
  <c r="AB346" i="5"/>
  <c r="AA346" i="5"/>
  <c r="X346" i="5"/>
  <c r="AJ345" i="5"/>
  <c r="AG345" i="5"/>
  <c r="AF345" i="5"/>
  <c r="AE345" i="5"/>
  <c r="AD345" i="5"/>
  <c r="AC345" i="5"/>
  <c r="AB345" i="5"/>
  <c r="AA345" i="5"/>
  <c r="X345" i="5"/>
  <c r="AJ344" i="5"/>
  <c r="AG344" i="5"/>
  <c r="AF344" i="5"/>
  <c r="AE344" i="5"/>
  <c r="AD344" i="5"/>
  <c r="AC344" i="5"/>
  <c r="AB344" i="5"/>
  <c r="AA344" i="5"/>
  <c r="X344" i="5"/>
  <c r="AJ343" i="5"/>
  <c r="AG343" i="5"/>
  <c r="AF343" i="5"/>
  <c r="AE343" i="5"/>
  <c r="AD343" i="5"/>
  <c r="AC343" i="5"/>
  <c r="AB343" i="5"/>
  <c r="AA343" i="5"/>
  <c r="X343" i="5"/>
  <c r="AJ342" i="5"/>
  <c r="AG342" i="5"/>
  <c r="AF342" i="5"/>
  <c r="AE342" i="5"/>
  <c r="AD342" i="5"/>
  <c r="AC342" i="5"/>
  <c r="AB342" i="5"/>
  <c r="AA342" i="5"/>
  <c r="X342" i="5"/>
  <c r="AJ341" i="5"/>
  <c r="AG341" i="5"/>
  <c r="AF341" i="5"/>
  <c r="AE341" i="5"/>
  <c r="AD341" i="5"/>
  <c r="AC341" i="5"/>
  <c r="AB341" i="5"/>
  <c r="AA341" i="5"/>
  <c r="X341" i="5"/>
  <c r="AJ340" i="5"/>
  <c r="AG340" i="5"/>
  <c r="AF340" i="5"/>
  <c r="AE340" i="5"/>
  <c r="AD340" i="5"/>
  <c r="AC340" i="5"/>
  <c r="AB340" i="5"/>
  <c r="AA340" i="5"/>
  <c r="X340" i="5"/>
  <c r="AJ339" i="5"/>
  <c r="AG339" i="5"/>
  <c r="AF339" i="5"/>
  <c r="AE339" i="5"/>
  <c r="AD339" i="5"/>
  <c r="AC339" i="5"/>
  <c r="AB339" i="5"/>
  <c r="AA339" i="5"/>
  <c r="X339" i="5"/>
  <c r="AJ338" i="5"/>
  <c r="AG338" i="5"/>
  <c r="AF338" i="5"/>
  <c r="AE338" i="5"/>
  <c r="AD338" i="5"/>
  <c r="AC338" i="5"/>
  <c r="AB338" i="5"/>
  <c r="AA338" i="5"/>
  <c r="X338" i="5"/>
  <c r="AJ337" i="5"/>
  <c r="AG337" i="5"/>
  <c r="AF337" i="5"/>
  <c r="AE337" i="5"/>
  <c r="AD337" i="5"/>
  <c r="AC337" i="5"/>
  <c r="AB337" i="5"/>
  <c r="AA337" i="5"/>
  <c r="X337" i="5"/>
  <c r="AJ336" i="5"/>
  <c r="AG336" i="5"/>
  <c r="AF336" i="5"/>
  <c r="AE336" i="5"/>
  <c r="AD336" i="5"/>
  <c r="AC336" i="5"/>
  <c r="AB336" i="5"/>
  <c r="AA336" i="5"/>
  <c r="X336" i="5"/>
  <c r="AJ335" i="5"/>
  <c r="AG335" i="5"/>
  <c r="AF335" i="5"/>
  <c r="AE335" i="5"/>
  <c r="AD335" i="5"/>
  <c r="AC335" i="5"/>
  <c r="AB335" i="5"/>
  <c r="AA335" i="5"/>
  <c r="X335" i="5"/>
  <c r="AJ334" i="5"/>
  <c r="AG334" i="5"/>
  <c r="AF334" i="5"/>
  <c r="AE334" i="5"/>
  <c r="AD334" i="5"/>
  <c r="AC334" i="5"/>
  <c r="AB334" i="5"/>
  <c r="AA334" i="5"/>
  <c r="X334" i="5"/>
  <c r="AJ331" i="5"/>
  <c r="AG331" i="5"/>
  <c r="AF331" i="5"/>
  <c r="AE331" i="5"/>
  <c r="AD331" i="5"/>
  <c r="AC331" i="5"/>
  <c r="AB331" i="5"/>
  <c r="AA331" i="5"/>
  <c r="X331" i="5"/>
  <c r="AJ330" i="5"/>
  <c r="AG330" i="5"/>
  <c r="AF330" i="5"/>
  <c r="AE330" i="5"/>
  <c r="AD330" i="5"/>
  <c r="AC330" i="5"/>
  <c r="AB330" i="5"/>
  <c r="AA330" i="5"/>
  <c r="X330" i="5"/>
  <c r="AJ329" i="5"/>
  <c r="AG329" i="5"/>
  <c r="AF329" i="5"/>
  <c r="AE329" i="5"/>
  <c r="AD329" i="5"/>
  <c r="AC329" i="5"/>
  <c r="AB329" i="5"/>
  <c r="AA329" i="5"/>
  <c r="X329" i="5"/>
  <c r="AJ328" i="5"/>
  <c r="AG328" i="5"/>
  <c r="AF328" i="5"/>
  <c r="AE328" i="5"/>
  <c r="AD328" i="5"/>
  <c r="AC328" i="5"/>
  <c r="AB328" i="5"/>
  <c r="AA328" i="5"/>
  <c r="X328" i="5"/>
  <c r="AJ327" i="5"/>
  <c r="AG327" i="5"/>
  <c r="AF327" i="5"/>
  <c r="AE327" i="5"/>
  <c r="AD327" i="5"/>
  <c r="AC327" i="5"/>
  <c r="AB327" i="5"/>
  <c r="AA327" i="5"/>
  <c r="X327" i="5"/>
  <c r="AJ326" i="5"/>
  <c r="AG326" i="5"/>
  <c r="AF326" i="5"/>
  <c r="AE326" i="5"/>
  <c r="AD326" i="5"/>
  <c r="AC326" i="5"/>
  <c r="AB326" i="5"/>
  <c r="AA326" i="5"/>
  <c r="X326" i="5"/>
  <c r="AJ325" i="5"/>
  <c r="AG325" i="5"/>
  <c r="AF325" i="5"/>
  <c r="AE325" i="5"/>
  <c r="AD325" i="5"/>
  <c r="AC325" i="5"/>
  <c r="AB325" i="5"/>
  <c r="AA325" i="5"/>
  <c r="X325" i="5"/>
  <c r="AJ324" i="5"/>
  <c r="AG324" i="5"/>
  <c r="AF324" i="5"/>
  <c r="AE324" i="5"/>
  <c r="AD324" i="5"/>
  <c r="AC324" i="5"/>
  <c r="AB324" i="5"/>
  <c r="AA324" i="5"/>
  <c r="X324" i="5"/>
  <c r="AJ323" i="5"/>
  <c r="AG323" i="5"/>
  <c r="AF323" i="5"/>
  <c r="AE323" i="5"/>
  <c r="AD323" i="5"/>
  <c r="AC323" i="5"/>
  <c r="AB323" i="5"/>
  <c r="AA323" i="5"/>
  <c r="X323" i="5"/>
  <c r="AJ322" i="5"/>
  <c r="AG322" i="5"/>
  <c r="AF322" i="5"/>
  <c r="AE322" i="5"/>
  <c r="AD322" i="5"/>
  <c r="AC322" i="5"/>
  <c r="AB322" i="5"/>
  <c r="AA322" i="5"/>
  <c r="X322" i="5"/>
  <c r="AJ321" i="5"/>
  <c r="AG321" i="5"/>
  <c r="AF321" i="5"/>
  <c r="AE321" i="5"/>
  <c r="AD321" i="5"/>
  <c r="AC321" i="5"/>
  <c r="AB321" i="5"/>
  <c r="AA321" i="5"/>
  <c r="X321" i="5"/>
  <c r="AJ320" i="5"/>
  <c r="AG320" i="5"/>
  <c r="AF320" i="5"/>
  <c r="AE320" i="5"/>
  <c r="AD320" i="5"/>
  <c r="AC320" i="5"/>
  <c r="AB320" i="5"/>
  <c r="AA320" i="5"/>
  <c r="X320" i="5"/>
  <c r="AJ319" i="5"/>
  <c r="AG319" i="5"/>
  <c r="AF319" i="5"/>
  <c r="AE319" i="5"/>
  <c r="AD319" i="5"/>
  <c r="AC319" i="5"/>
  <c r="AB319" i="5"/>
  <c r="AA319" i="5"/>
  <c r="X319" i="5"/>
  <c r="AJ318" i="5"/>
  <c r="AG318" i="5"/>
  <c r="AF318" i="5"/>
  <c r="AE318" i="5"/>
  <c r="AD318" i="5"/>
  <c r="AC318" i="5"/>
  <c r="AB318" i="5"/>
  <c r="AA318" i="5"/>
  <c r="X318" i="5"/>
  <c r="AJ317" i="5"/>
  <c r="AG317" i="5"/>
  <c r="AF317" i="5"/>
  <c r="AE317" i="5"/>
  <c r="AD317" i="5"/>
  <c r="AC317" i="5"/>
  <c r="AB317" i="5"/>
  <c r="AA317" i="5"/>
  <c r="X317" i="5"/>
  <c r="AJ316" i="5"/>
  <c r="AG316" i="5"/>
  <c r="AF316" i="5"/>
  <c r="AE316" i="5"/>
  <c r="AD316" i="5"/>
  <c r="AC316" i="5"/>
  <c r="AB316" i="5"/>
  <c r="AA316" i="5"/>
  <c r="X316" i="5"/>
  <c r="AJ315" i="5"/>
  <c r="AG315" i="5"/>
  <c r="AF315" i="5"/>
  <c r="AE315" i="5"/>
  <c r="AD315" i="5"/>
  <c r="AC315" i="5"/>
  <c r="AB315" i="5"/>
  <c r="AA315" i="5"/>
  <c r="X315" i="5"/>
  <c r="AJ313" i="5"/>
  <c r="AG313" i="5"/>
  <c r="AF313" i="5"/>
  <c r="AE313" i="5"/>
  <c r="AD313" i="5"/>
  <c r="AC313" i="5"/>
  <c r="AB313" i="5"/>
  <c r="AA313" i="5"/>
  <c r="X313" i="5"/>
  <c r="AJ312" i="5"/>
  <c r="AG312" i="5"/>
  <c r="AF312" i="5"/>
  <c r="AE312" i="5"/>
  <c r="AD312" i="5"/>
  <c r="AC312" i="5"/>
  <c r="AB312" i="5"/>
  <c r="AA312" i="5"/>
  <c r="X312" i="5"/>
  <c r="AJ311" i="5"/>
  <c r="AG311" i="5"/>
  <c r="AF311" i="5"/>
  <c r="AE311" i="5"/>
  <c r="AD311" i="5"/>
  <c r="AC311" i="5"/>
  <c r="AB311" i="5"/>
  <c r="AA311" i="5"/>
  <c r="X311" i="5"/>
  <c r="AJ310" i="5"/>
  <c r="AG310" i="5"/>
  <c r="AF310" i="5"/>
  <c r="AE310" i="5"/>
  <c r="AD310" i="5"/>
  <c r="AC310" i="5"/>
  <c r="AB310" i="5"/>
  <c r="AA310" i="5"/>
  <c r="X310" i="5"/>
  <c r="AJ309" i="5"/>
  <c r="AG309" i="5"/>
  <c r="AF309" i="5"/>
  <c r="AE309" i="5"/>
  <c r="AD309" i="5"/>
  <c r="AC309" i="5"/>
  <c r="AB309" i="5"/>
  <c r="AA309" i="5"/>
  <c r="X309" i="5"/>
  <c r="AJ308" i="5"/>
  <c r="AG308" i="5"/>
  <c r="AF308" i="5"/>
  <c r="AE308" i="5"/>
  <c r="AD308" i="5"/>
  <c r="AC308" i="5"/>
  <c r="AB308" i="5"/>
  <c r="AA308" i="5"/>
  <c r="X308" i="5"/>
  <c r="AJ307" i="5"/>
  <c r="AG307" i="5"/>
  <c r="AF307" i="5"/>
  <c r="AE307" i="5"/>
  <c r="AD307" i="5"/>
  <c r="AC307" i="5"/>
  <c r="AB307" i="5"/>
  <c r="AA307" i="5"/>
  <c r="X307" i="5"/>
  <c r="AJ306" i="5"/>
  <c r="AG306" i="5"/>
  <c r="AF306" i="5"/>
  <c r="AE306" i="5"/>
  <c r="AD306" i="5"/>
  <c r="AC306" i="5"/>
  <c r="AB306" i="5"/>
  <c r="AA306" i="5"/>
  <c r="X306" i="5"/>
  <c r="AJ305" i="5"/>
  <c r="AG305" i="5"/>
  <c r="AF305" i="5"/>
  <c r="AE305" i="5"/>
  <c r="AD305" i="5"/>
  <c r="AC305" i="5"/>
  <c r="AB305" i="5"/>
  <c r="AA305" i="5"/>
  <c r="X305" i="5"/>
  <c r="AJ304" i="5"/>
  <c r="AG304" i="5"/>
  <c r="AF304" i="5"/>
  <c r="AE304" i="5"/>
  <c r="AD304" i="5"/>
  <c r="AC304" i="5"/>
  <c r="AB304" i="5"/>
  <c r="AA304" i="5"/>
  <c r="X304" i="5"/>
  <c r="AJ303" i="5"/>
  <c r="AG303" i="5"/>
  <c r="AF303" i="5"/>
  <c r="AE303" i="5"/>
  <c r="AD303" i="5"/>
  <c r="AC303" i="5"/>
  <c r="AB303" i="5"/>
  <c r="AA303" i="5"/>
  <c r="X303" i="5"/>
  <c r="AJ302" i="5"/>
  <c r="AG302" i="5"/>
  <c r="AF302" i="5"/>
  <c r="AE302" i="5"/>
  <c r="AD302" i="5"/>
  <c r="AC302" i="5"/>
  <c r="AB302" i="5"/>
  <c r="AA302" i="5"/>
  <c r="X302" i="5"/>
  <c r="AJ301" i="5"/>
  <c r="AG301" i="5"/>
  <c r="AF301" i="5"/>
  <c r="AE301" i="5"/>
  <c r="AD301" i="5"/>
  <c r="AC301" i="5"/>
  <c r="AB301" i="5"/>
  <c r="AA301" i="5"/>
  <c r="X301" i="5"/>
  <c r="AJ300" i="5"/>
  <c r="AG300" i="5"/>
  <c r="AF300" i="5"/>
  <c r="AE300" i="5"/>
  <c r="AD300" i="5"/>
  <c r="AC300" i="5"/>
  <c r="AB300" i="5"/>
  <c r="AA300" i="5"/>
  <c r="X300" i="5"/>
  <c r="AJ299" i="5"/>
  <c r="AG299" i="5"/>
  <c r="AF299" i="5"/>
  <c r="AE299" i="5"/>
  <c r="AD299" i="5"/>
  <c r="AC299" i="5"/>
  <c r="AB299" i="5"/>
  <c r="AA299" i="5"/>
  <c r="X299" i="5"/>
  <c r="AJ298" i="5"/>
  <c r="AG298" i="5"/>
  <c r="AF298" i="5"/>
  <c r="AE298" i="5"/>
  <c r="AD298" i="5"/>
  <c r="AC298" i="5"/>
  <c r="AB298" i="5"/>
  <c r="AA298" i="5"/>
  <c r="X298" i="5"/>
  <c r="AJ297" i="5"/>
  <c r="AG297" i="5"/>
  <c r="AF297" i="5"/>
  <c r="AE297" i="5"/>
  <c r="AD297" i="5"/>
  <c r="AC297" i="5"/>
  <c r="AB297" i="5"/>
  <c r="AA297" i="5"/>
  <c r="X297" i="5"/>
  <c r="AJ296" i="5"/>
  <c r="AG296" i="5"/>
  <c r="AF296" i="5"/>
  <c r="AE296" i="5"/>
  <c r="AD296" i="5"/>
  <c r="AC296" i="5"/>
  <c r="AB296" i="5"/>
  <c r="AA296" i="5"/>
  <c r="X296" i="5"/>
  <c r="AJ295" i="5"/>
  <c r="AG295" i="5"/>
  <c r="AF295" i="5"/>
  <c r="AE295" i="5"/>
  <c r="AD295" i="5"/>
  <c r="AC295" i="5"/>
  <c r="AB295" i="5"/>
  <c r="AA295" i="5"/>
  <c r="X295" i="5"/>
  <c r="AJ294" i="5"/>
  <c r="AG294" i="5"/>
  <c r="AF294" i="5"/>
  <c r="AE294" i="5"/>
  <c r="AD294" i="5"/>
  <c r="AC294" i="5"/>
  <c r="AB294" i="5"/>
  <c r="AA294" i="5"/>
  <c r="X294" i="5"/>
  <c r="AJ293" i="5"/>
  <c r="AG293" i="5"/>
  <c r="AF293" i="5"/>
  <c r="AE293" i="5"/>
  <c r="AD293" i="5"/>
  <c r="AC293" i="5"/>
  <c r="AB293" i="5"/>
  <c r="AA293" i="5"/>
  <c r="X293" i="5"/>
  <c r="AJ292" i="5"/>
  <c r="AG292" i="5"/>
  <c r="AF292" i="5"/>
  <c r="AE292" i="5"/>
  <c r="AD292" i="5"/>
  <c r="AC292" i="5"/>
  <c r="AB292" i="5"/>
  <c r="AA292" i="5"/>
  <c r="X292" i="5"/>
  <c r="AJ291" i="5"/>
  <c r="AG291" i="5"/>
  <c r="AF291" i="5"/>
  <c r="AE291" i="5"/>
  <c r="AD291" i="5"/>
  <c r="AC291" i="5"/>
  <c r="AB291" i="5"/>
  <c r="AA291" i="5"/>
  <c r="X291" i="5"/>
  <c r="AJ290" i="5"/>
  <c r="AG290" i="5"/>
  <c r="AF290" i="5"/>
  <c r="AE290" i="5"/>
  <c r="AD290" i="5"/>
  <c r="AC290" i="5"/>
  <c r="AB290" i="5"/>
  <c r="AA290" i="5"/>
  <c r="X290" i="5"/>
  <c r="AJ289" i="5"/>
  <c r="AG289" i="5"/>
  <c r="AF289" i="5"/>
  <c r="AE289" i="5"/>
  <c r="AD289" i="5"/>
  <c r="AC289" i="5"/>
  <c r="AB289" i="5"/>
  <c r="AA289" i="5"/>
  <c r="X289" i="5"/>
  <c r="AJ288" i="5"/>
  <c r="AG288" i="5"/>
  <c r="AF288" i="5"/>
  <c r="AE288" i="5"/>
  <c r="AD288" i="5"/>
  <c r="AC288" i="5"/>
  <c r="AB288" i="5"/>
  <c r="AA288" i="5"/>
  <c r="X288" i="5"/>
  <c r="AJ287" i="5"/>
  <c r="AG287" i="5"/>
  <c r="AF287" i="5"/>
  <c r="AE287" i="5"/>
  <c r="AD287" i="5"/>
  <c r="AC287" i="5"/>
  <c r="AB287" i="5"/>
  <c r="AA287" i="5"/>
  <c r="X287" i="5"/>
  <c r="AJ286" i="5"/>
  <c r="AG286" i="5"/>
  <c r="AF286" i="5"/>
  <c r="AE286" i="5"/>
  <c r="AD286" i="5"/>
  <c r="AC286" i="5"/>
  <c r="AB286" i="5"/>
  <c r="AA286" i="5"/>
  <c r="X286" i="5"/>
  <c r="AJ285" i="5"/>
  <c r="AG285" i="5"/>
  <c r="AF285" i="5"/>
  <c r="AE285" i="5"/>
  <c r="AD285" i="5"/>
  <c r="AC285" i="5"/>
  <c r="AB285" i="5"/>
  <c r="AA285" i="5"/>
  <c r="X285" i="5"/>
  <c r="AJ284" i="5"/>
  <c r="AG284" i="5"/>
  <c r="AF284" i="5"/>
  <c r="AE284" i="5"/>
  <c r="AD284" i="5"/>
  <c r="AC284" i="5"/>
  <c r="AB284" i="5"/>
  <c r="AA284" i="5"/>
  <c r="X284" i="5"/>
  <c r="AJ283" i="5"/>
  <c r="AG283" i="5"/>
  <c r="AF283" i="5"/>
  <c r="AE283" i="5"/>
  <c r="AD283" i="5"/>
  <c r="AC283" i="5"/>
  <c r="AB283" i="5"/>
  <c r="AA283" i="5"/>
  <c r="X283" i="5"/>
  <c r="AJ282" i="5"/>
  <c r="AG282" i="5"/>
  <c r="AF282" i="5"/>
  <c r="AE282" i="5"/>
  <c r="AD282" i="5"/>
  <c r="AC282" i="5"/>
  <c r="AB282" i="5"/>
  <c r="AA282" i="5"/>
  <c r="X282" i="5"/>
  <c r="AJ281" i="5"/>
  <c r="AG281" i="5"/>
  <c r="AF281" i="5"/>
  <c r="AE281" i="5"/>
  <c r="AD281" i="5"/>
  <c r="AC281" i="5"/>
  <c r="AB281" i="5"/>
  <c r="AA281" i="5"/>
  <c r="X281" i="5"/>
  <c r="AJ280" i="5"/>
  <c r="AG280" i="5"/>
  <c r="AF280" i="5"/>
  <c r="AE280" i="5"/>
  <c r="AD280" i="5"/>
  <c r="AC280" i="5"/>
  <c r="AB280" i="5"/>
  <c r="AA280" i="5"/>
  <c r="X280" i="5"/>
  <c r="AJ279" i="5"/>
  <c r="AG279" i="5"/>
  <c r="AF279" i="5"/>
  <c r="AE279" i="5"/>
  <c r="AD279" i="5"/>
  <c r="AC279" i="5"/>
  <c r="AB279" i="5"/>
  <c r="AA279" i="5"/>
  <c r="X279" i="5"/>
  <c r="AJ278" i="5"/>
  <c r="AG278" i="5"/>
  <c r="AF278" i="5"/>
  <c r="AE278" i="5"/>
  <c r="AD278" i="5"/>
  <c r="AC278" i="5"/>
  <c r="AB278" i="5"/>
  <c r="AA278" i="5"/>
  <c r="X278" i="5"/>
  <c r="AJ277" i="5"/>
  <c r="AG277" i="5"/>
  <c r="AF277" i="5"/>
  <c r="AE277" i="5"/>
  <c r="AD277" i="5"/>
  <c r="AC277" i="5"/>
  <c r="AB277" i="5"/>
  <c r="AA277" i="5"/>
  <c r="X277" i="5"/>
  <c r="AJ276" i="5"/>
  <c r="AG276" i="5"/>
  <c r="AF276" i="5"/>
  <c r="AE276" i="5"/>
  <c r="AD276" i="5"/>
  <c r="AC276" i="5"/>
  <c r="AB276" i="5"/>
  <c r="AA276" i="5"/>
  <c r="X276" i="5"/>
  <c r="AJ275" i="5"/>
  <c r="AG275" i="5"/>
  <c r="AF275" i="5"/>
  <c r="AE275" i="5"/>
  <c r="AD275" i="5"/>
  <c r="AC275" i="5"/>
  <c r="AB275" i="5"/>
  <c r="AA275" i="5"/>
  <c r="X275" i="5"/>
  <c r="AJ274" i="5"/>
  <c r="AG274" i="5"/>
  <c r="AF274" i="5"/>
  <c r="AE274" i="5"/>
  <c r="AD274" i="5"/>
  <c r="AC274" i="5"/>
  <c r="AB274" i="5"/>
  <c r="AA274" i="5"/>
  <c r="X274" i="5"/>
  <c r="AJ273" i="5"/>
  <c r="AG273" i="5"/>
  <c r="AF273" i="5"/>
  <c r="AE273" i="5"/>
  <c r="AD273" i="5"/>
  <c r="AC273" i="5"/>
  <c r="AB273" i="5"/>
  <c r="AA273" i="5"/>
  <c r="X273" i="5"/>
  <c r="AJ272" i="5"/>
  <c r="AG272" i="5"/>
  <c r="AF272" i="5"/>
  <c r="AE272" i="5"/>
  <c r="AD272" i="5"/>
  <c r="AC272" i="5"/>
  <c r="AB272" i="5"/>
  <c r="AA272" i="5"/>
  <c r="X272" i="5"/>
  <c r="AJ271" i="5"/>
  <c r="AG271" i="5"/>
  <c r="AF271" i="5"/>
  <c r="AE271" i="5"/>
  <c r="AD271" i="5"/>
  <c r="AC271" i="5"/>
  <c r="AB271" i="5"/>
  <c r="AA271" i="5"/>
  <c r="X271" i="5"/>
  <c r="AJ270" i="5"/>
  <c r="AG270" i="5"/>
  <c r="AF270" i="5"/>
  <c r="AE270" i="5"/>
  <c r="AD270" i="5"/>
  <c r="AC270" i="5"/>
  <c r="AB270" i="5"/>
  <c r="AA270" i="5"/>
  <c r="X270" i="5"/>
  <c r="AJ269" i="5"/>
  <c r="AG269" i="5"/>
  <c r="AF269" i="5"/>
  <c r="AE269" i="5"/>
  <c r="AD269" i="5"/>
  <c r="AC269" i="5"/>
  <c r="AB269" i="5"/>
  <c r="AA269" i="5"/>
  <c r="X269" i="5"/>
  <c r="AJ268" i="5"/>
  <c r="AG268" i="5"/>
  <c r="AF268" i="5"/>
  <c r="AE268" i="5"/>
  <c r="AD268" i="5"/>
  <c r="AC268" i="5"/>
  <c r="AB268" i="5"/>
  <c r="AA268" i="5"/>
  <c r="X268" i="5"/>
  <c r="AJ267" i="5"/>
  <c r="AG267" i="5"/>
  <c r="AF267" i="5"/>
  <c r="AE267" i="5"/>
  <c r="AD267" i="5"/>
  <c r="AC267" i="5"/>
  <c r="AB267" i="5"/>
  <c r="AA267" i="5"/>
  <c r="X267" i="5"/>
  <c r="AJ266" i="5"/>
  <c r="AG266" i="5"/>
  <c r="AF266" i="5"/>
  <c r="AE266" i="5"/>
  <c r="AD266" i="5"/>
  <c r="AC266" i="5"/>
  <c r="AB266" i="5"/>
  <c r="AA266" i="5"/>
  <c r="X266" i="5"/>
  <c r="AJ265" i="5"/>
  <c r="AG265" i="5"/>
  <c r="AF265" i="5"/>
  <c r="AE265" i="5"/>
  <c r="AD265" i="5"/>
  <c r="AC265" i="5"/>
  <c r="AB265" i="5"/>
  <c r="AA265" i="5"/>
  <c r="X265" i="5"/>
  <c r="AJ264" i="5"/>
  <c r="AG264" i="5"/>
  <c r="AF264" i="5"/>
  <c r="AE264" i="5"/>
  <c r="AD264" i="5"/>
  <c r="AC264" i="5"/>
  <c r="AB264" i="5"/>
  <c r="AA264" i="5"/>
  <c r="X264" i="5"/>
  <c r="AJ263" i="5"/>
  <c r="AG263" i="5"/>
  <c r="AF263" i="5"/>
  <c r="AE263" i="5"/>
  <c r="AD263" i="5"/>
  <c r="AC263" i="5"/>
  <c r="AB263" i="5"/>
  <c r="AA263" i="5"/>
  <c r="X263" i="5"/>
  <c r="AJ262" i="5"/>
  <c r="AG262" i="5"/>
  <c r="AF262" i="5"/>
  <c r="AE262" i="5"/>
  <c r="AD262" i="5"/>
  <c r="AC262" i="5"/>
  <c r="AB262" i="5"/>
  <c r="AA262" i="5"/>
  <c r="X262" i="5"/>
  <c r="AJ261" i="5"/>
  <c r="AG261" i="5"/>
  <c r="AF261" i="5"/>
  <c r="AE261" i="5"/>
  <c r="AD261" i="5"/>
  <c r="AC261" i="5"/>
  <c r="AB261" i="5"/>
  <c r="AA261" i="5"/>
  <c r="X261" i="5"/>
  <c r="AJ260" i="5"/>
  <c r="AG260" i="5"/>
  <c r="AF260" i="5"/>
  <c r="AE260" i="5"/>
  <c r="AD260" i="5"/>
  <c r="AC260" i="5"/>
  <c r="AB260" i="5"/>
  <c r="AA260" i="5"/>
  <c r="X260" i="5"/>
  <c r="AJ259" i="5"/>
  <c r="AG259" i="5"/>
  <c r="AF259" i="5"/>
  <c r="AE259" i="5"/>
  <c r="AD259" i="5"/>
  <c r="AC259" i="5"/>
  <c r="AB259" i="5"/>
  <c r="AA259" i="5"/>
  <c r="X259" i="5"/>
  <c r="AJ258" i="5"/>
  <c r="AG258" i="5"/>
  <c r="AF258" i="5"/>
  <c r="AE258" i="5"/>
  <c r="AD258" i="5"/>
  <c r="AC258" i="5"/>
  <c r="AB258" i="5"/>
  <c r="AA258" i="5"/>
  <c r="X258" i="5"/>
  <c r="AJ257" i="5"/>
  <c r="AG257" i="5"/>
  <c r="AF257" i="5"/>
  <c r="AE257" i="5"/>
  <c r="AD257" i="5"/>
  <c r="AC257" i="5"/>
  <c r="AB257" i="5"/>
  <c r="AA257" i="5"/>
  <c r="X257" i="5"/>
  <c r="AJ256" i="5"/>
  <c r="AG256" i="5"/>
  <c r="AF256" i="5"/>
  <c r="AE256" i="5"/>
  <c r="AD256" i="5"/>
  <c r="AC256" i="5"/>
  <c r="AB256" i="5"/>
  <c r="AA256" i="5"/>
  <c r="X256" i="5"/>
  <c r="AJ255" i="5"/>
  <c r="AG255" i="5"/>
  <c r="AF255" i="5"/>
  <c r="AE255" i="5"/>
  <c r="AD255" i="5"/>
  <c r="AC255" i="5"/>
  <c r="AB255" i="5"/>
  <c r="AA255" i="5"/>
  <c r="X255" i="5"/>
  <c r="AJ254" i="5"/>
  <c r="AG254" i="5"/>
  <c r="AF254" i="5"/>
  <c r="AE254" i="5"/>
  <c r="AD254" i="5"/>
  <c r="AC254" i="5"/>
  <c r="AB254" i="5"/>
  <c r="AA254" i="5"/>
  <c r="X254" i="5"/>
  <c r="AJ253" i="5"/>
  <c r="AG253" i="5"/>
  <c r="AF253" i="5"/>
  <c r="AE253" i="5"/>
  <c r="AD253" i="5"/>
  <c r="AC253" i="5"/>
  <c r="AB253" i="5"/>
  <c r="AA253" i="5"/>
  <c r="X253" i="5"/>
  <c r="AJ252" i="5"/>
  <c r="AG252" i="5"/>
  <c r="AF252" i="5"/>
  <c r="AE252" i="5"/>
  <c r="AD252" i="5"/>
  <c r="AC252" i="5"/>
  <c r="AB252" i="5"/>
  <c r="AA252" i="5"/>
  <c r="X252" i="5"/>
  <c r="AJ251" i="5"/>
  <c r="AG251" i="5"/>
  <c r="AF251" i="5"/>
  <c r="AE251" i="5"/>
  <c r="AD251" i="5"/>
  <c r="AC251" i="5"/>
  <c r="AB251" i="5"/>
  <c r="AA251" i="5"/>
  <c r="X251" i="5"/>
  <c r="AJ250" i="5"/>
  <c r="AG250" i="5"/>
  <c r="AF250" i="5"/>
  <c r="AE250" i="5"/>
  <c r="AD250" i="5"/>
  <c r="AC250" i="5"/>
  <c r="AB250" i="5"/>
  <c r="AA250" i="5"/>
  <c r="X250" i="5"/>
  <c r="AJ249" i="5"/>
  <c r="AG249" i="5"/>
  <c r="AF249" i="5"/>
  <c r="AE249" i="5"/>
  <c r="AD249" i="5"/>
  <c r="AC249" i="5"/>
  <c r="AB249" i="5"/>
  <c r="AA249" i="5"/>
  <c r="X249" i="5"/>
  <c r="AJ248" i="5"/>
  <c r="AG248" i="5"/>
  <c r="AF248" i="5"/>
  <c r="AE248" i="5"/>
  <c r="AD248" i="5"/>
  <c r="AC248" i="5"/>
  <c r="AB248" i="5"/>
  <c r="AA248" i="5"/>
  <c r="X248" i="5"/>
  <c r="AJ247" i="5"/>
  <c r="AG247" i="5"/>
  <c r="AF247" i="5"/>
  <c r="AE247" i="5"/>
  <c r="AD247" i="5"/>
  <c r="AC247" i="5"/>
  <c r="AB247" i="5"/>
  <c r="AA247" i="5"/>
  <c r="X247" i="5"/>
  <c r="AJ246" i="5"/>
  <c r="AG246" i="5"/>
  <c r="AF246" i="5"/>
  <c r="AE246" i="5"/>
  <c r="AD246" i="5"/>
  <c r="AC246" i="5"/>
  <c r="AB246" i="5"/>
  <c r="AA246" i="5"/>
  <c r="X246" i="5"/>
  <c r="AJ245" i="5"/>
  <c r="AG245" i="5"/>
  <c r="AF245" i="5"/>
  <c r="AE245" i="5"/>
  <c r="AD245" i="5"/>
  <c r="AC245" i="5"/>
  <c r="AB245" i="5"/>
  <c r="AA245" i="5"/>
  <c r="X245" i="5"/>
  <c r="AJ244" i="5"/>
  <c r="AG244" i="5"/>
  <c r="AF244" i="5"/>
  <c r="AE244" i="5"/>
  <c r="AD244" i="5"/>
  <c r="AC244" i="5"/>
  <c r="AB244" i="5"/>
  <c r="AA244" i="5"/>
  <c r="X244" i="5"/>
  <c r="AJ243" i="5"/>
  <c r="AG243" i="5"/>
  <c r="AF243" i="5"/>
  <c r="AE243" i="5"/>
  <c r="AD243" i="5"/>
  <c r="AC243" i="5"/>
  <c r="AB243" i="5"/>
  <c r="AA243" i="5"/>
  <c r="X243" i="5"/>
  <c r="AJ242" i="5"/>
  <c r="AG242" i="5"/>
  <c r="AF242" i="5"/>
  <c r="AE242" i="5"/>
  <c r="AD242" i="5"/>
  <c r="AC242" i="5"/>
  <c r="AB242" i="5"/>
  <c r="AA242" i="5"/>
  <c r="X242" i="5"/>
  <c r="AJ241" i="5"/>
  <c r="AG241" i="5"/>
  <c r="AF241" i="5"/>
  <c r="AE241" i="5"/>
  <c r="AD241" i="5"/>
  <c r="AC241" i="5"/>
  <c r="AB241" i="5"/>
  <c r="AA241" i="5"/>
  <c r="X241" i="5"/>
  <c r="AJ240" i="5"/>
  <c r="AG240" i="5"/>
  <c r="AF240" i="5"/>
  <c r="AE240" i="5"/>
  <c r="AD240" i="5"/>
  <c r="AC240" i="5"/>
  <c r="AB240" i="5"/>
  <c r="AA240" i="5"/>
  <c r="X240" i="5"/>
  <c r="AJ239" i="5"/>
  <c r="AG239" i="5"/>
  <c r="AF239" i="5"/>
  <c r="AE239" i="5"/>
  <c r="AD239" i="5"/>
  <c r="AC239" i="5"/>
  <c r="AB239" i="5"/>
  <c r="AA239" i="5"/>
  <c r="X239" i="5"/>
  <c r="AJ238" i="5"/>
  <c r="AG238" i="5"/>
  <c r="AF238" i="5"/>
  <c r="AE238" i="5"/>
  <c r="AD238" i="5"/>
  <c r="AC238" i="5"/>
  <c r="AB238" i="5"/>
  <c r="AA238" i="5"/>
  <c r="X238" i="5"/>
  <c r="AJ237" i="5"/>
  <c r="AG237" i="5"/>
  <c r="AF237" i="5"/>
  <c r="AE237" i="5"/>
  <c r="AD237" i="5"/>
  <c r="AC237" i="5"/>
  <c r="AB237" i="5"/>
  <c r="AA237" i="5"/>
  <c r="X237" i="5"/>
  <c r="AJ236" i="5"/>
  <c r="AG236" i="5"/>
  <c r="AF236" i="5"/>
  <c r="AE236" i="5"/>
  <c r="AD236" i="5"/>
  <c r="AC236" i="5"/>
  <c r="AB236" i="5"/>
  <c r="AA236" i="5"/>
  <c r="X236" i="5"/>
  <c r="AJ235" i="5"/>
  <c r="AG235" i="5"/>
  <c r="AF235" i="5"/>
  <c r="AE235" i="5"/>
  <c r="AD235" i="5"/>
  <c r="AC235" i="5"/>
  <c r="AB235" i="5"/>
  <c r="AA235" i="5"/>
  <c r="X235" i="5"/>
  <c r="AJ234" i="5"/>
  <c r="AG234" i="5"/>
  <c r="AF234" i="5"/>
  <c r="AE234" i="5"/>
  <c r="AD234" i="5"/>
  <c r="AC234" i="5"/>
  <c r="AB234" i="5"/>
  <c r="AA234" i="5"/>
  <c r="X234" i="5"/>
  <c r="AJ233" i="5"/>
  <c r="AG233" i="5"/>
  <c r="AF233" i="5"/>
  <c r="AE233" i="5"/>
  <c r="AD233" i="5"/>
  <c r="AC233" i="5"/>
  <c r="AB233" i="5"/>
  <c r="AA233" i="5"/>
  <c r="X233" i="5"/>
  <c r="AJ232" i="5"/>
  <c r="AG232" i="5"/>
  <c r="AF232" i="5"/>
  <c r="AE232" i="5"/>
  <c r="AD232" i="5"/>
  <c r="AC232" i="5"/>
  <c r="AB232" i="5"/>
  <c r="AA232" i="5"/>
  <c r="X232" i="5"/>
  <c r="AJ231" i="5"/>
  <c r="AG231" i="5"/>
  <c r="AF231" i="5"/>
  <c r="AE231" i="5"/>
  <c r="AD231" i="5"/>
  <c r="AC231" i="5"/>
  <c r="AB231" i="5"/>
  <c r="AA231" i="5"/>
  <c r="X231" i="5"/>
  <c r="AJ230" i="5"/>
  <c r="AG230" i="5"/>
  <c r="AF230" i="5"/>
  <c r="AE230" i="5"/>
  <c r="AD230" i="5"/>
  <c r="AC230" i="5"/>
  <c r="AB230" i="5"/>
  <c r="AA230" i="5"/>
  <c r="X230" i="5"/>
  <c r="AJ229" i="5"/>
  <c r="AG229" i="5"/>
  <c r="AF229" i="5"/>
  <c r="AE229" i="5"/>
  <c r="AD229" i="5"/>
  <c r="AC229" i="5"/>
  <c r="AB229" i="5"/>
  <c r="AA229" i="5"/>
  <c r="X229" i="5"/>
  <c r="AJ228" i="5"/>
  <c r="AG228" i="5"/>
  <c r="AF228" i="5"/>
  <c r="AE228" i="5"/>
  <c r="AD228" i="5"/>
  <c r="AC228" i="5"/>
  <c r="AB228" i="5"/>
  <c r="AA228" i="5"/>
  <c r="X228" i="5"/>
  <c r="AJ227" i="5"/>
  <c r="AG227" i="5"/>
  <c r="AF227" i="5"/>
  <c r="AE227" i="5"/>
  <c r="AD227" i="5"/>
  <c r="AC227" i="5"/>
  <c r="AB227" i="5"/>
  <c r="AA227" i="5"/>
  <c r="X227" i="5"/>
  <c r="AJ226" i="5"/>
  <c r="AG226" i="5"/>
  <c r="AF226" i="5"/>
  <c r="AE226" i="5"/>
  <c r="AD226" i="5"/>
  <c r="AC226" i="5"/>
  <c r="AB226" i="5"/>
  <c r="AA226" i="5"/>
  <c r="X226" i="5"/>
  <c r="AJ225" i="5"/>
  <c r="AG225" i="5"/>
  <c r="AF225" i="5"/>
  <c r="AE225" i="5"/>
  <c r="AD225" i="5"/>
  <c r="AC225" i="5"/>
  <c r="AB225" i="5"/>
  <c r="AA225" i="5"/>
  <c r="X225" i="5"/>
  <c r="AJ224" i="5"/>
  <c r="AG224" i="5"/>
  <c r="AF224" i="5"/>
  <c r="AE224" i="5"/>
  <c r="AD224" i="5"/>
  <c r="AC224" i="5"/>
  <c r="AB224" i="5"/>
  <c r="AA224" i="5"/>
  <c r="X224" i="5"/>
  <c r="AJ223" i="5"/>
  <c r="AG223" i="5"/>
  <c r="AF223" i="5"/>
  <c r="AE223" i="5"/>
  <c r="AD223" i="5"/>
  <c r="AC223" i="5"/>
  <c r="AB223" i="5"/>
  <c r="AA223" i="5"/>
  <c r="X223" i="5"/>
  <c r="AJ222" i="5"/>
  <c r="AG222" i="5"/>
  <c r="AF222" i="5"/>
  <c r="AE222" i="5"/>
  <c r="AD222" i="5"/>
  <c r="AC222" i="5"/>
  <c r="AB222" i="5"/>
  <c r="AA222" i="5"/>
  <c r="X222" i="5"/>
  <c r="AJ221" i="5"/>
  <c r="AG221" i="5"/>
  <c r="AF221" i="5"/>
  <c r="AE221" i="5"/>
  <c r="AD221" i="5"/>
  <c r="AC221" i="5"/>
  <c r="AB221" i="5"/>
  <c r="AA221" i="5"/>
  <c r="X221" i="5"/>
  <c r="AJ220" i="5"/>
  <c r="AG220" i="5"/>
  <c r="AF220" i="5"/>
  <c r="AE220" i="5"/>
  <c r="AD220" i="5"/>
  <c r="AC220" i="5"/>
  <c r="AB220" i="5"/>
  <c r="AA220" i="5"/>
  <c r="X220" i="5"/>
  <c r="AJ219" i="5"/>
  <c r="AG219" i="5"/>
  <c r="AF219" i="5"/>
  <c r="AE219" i="5"/>
  <c r="AD219" i="5"/>
  <c r="AC219" i="5"/>
  <c r="AB219" i="5"/>
  <c r="AA219" i="5"/>
  <c r="X219" i="5"/>
  <c r="AJ218" i="5"/>
  <c r="AG218" i="5"/>
  <c r="AF218" i="5"/>
  <c r="AE218" i="5"/>
  <c r="AD218" i="5"/>
  <c r="AC218" i="5"/>
  <c r="AB218" i="5"/>
  <c r="AA218" i="5"/>
  <c r="X218" i="5"/>
  <c r="AJ217" i="5"/>
  <c r="AG217" i="5"/>
  <c r="AF217" i="5"/>
  <c r="AE217" i="5"/>
  <c r="AD217" i="5"/>
  <c r="AC217" i="5"/>
  <c r="AB217" i="5"/>
  <c r="AA217" i="5"/>
  <c r="X217" i="5"/>
  <c r="AJ216" i="5"/>
  <c r="AG216" i="5"/>
  <c r="AF216" i="5"/>
  <c r="AE216" i="5"/>
  <c r="AD216" i="5"/>
  <c r="AC216" i="5"/>
  <c r="AB216" i="5"/>
  <c r="AA216" i="5"/>
  <c r="X216" i="5"/>
  <c r="AJ215" i="5"/>
  <c r="AG215" i="5"/>
  <c r="AF215" i="5"/>
  <c r="AE215" i="5"/>
  <c r="AD215" i="5"/>
  <c r="AC215" i="5"/>
  <c r="AB215" i="5"/>
  <c r="AA215" i="5"/>
  <c r="X215" i="5"/>
  <c r="AJ213" i="5"/>
  <c r="AG213" i="5"/>
  <c r="AF213" i="5"/>
  <c r="AE213" i="5"/>
  <c r="AD213" i="5"/>
  <c r="AC213" i="5"/>
  <c r="AB213" i="5"/>
  <c r="AA213" i="5"/>
  <c r="X213" i="5"/>
  <c r="AJ212" i="5"/>
  <c r="AG212" i="5"/>
  <c r="AF212" i="5"/>
  <c r="AE212" i="5"/>
  <c r="AD212" i="5"/>
  <c r="AC212" i="5"/>
  <c r="AB212" i="5"/>
  <c r="AA212" i="5"/>
  <c r="X212" i="5"/>
  <c r="AJ211" i="5"/>
  <c r="AG211" i="5"/>
  <c r="AF211" i="5"/>
  <c r="AE211" i="5"/>
  <c r="AD211" i="5"/>
  <c r="AC211" i="5"/>
  <c r="AB211" i="5"/>
  <c r="AA211" i="5"/>
  <c r="X211" i="5"/>
  <c r="AJ210" i="5"/>
  <c r="AG210" i="5"/>
  <c r="AF210" i="5"/>
  <c r="AE210" i="5"/>
  <c r="AD210" i="5"/>
  <c r="AC210" i="5"/>
  <c r="AB210" i="5"/>
  <c r="AA210" i="5"/>
  <c r="X210" i="5"/>
  <c r="AJ209" i="5"/>
  <c r="AG209" i="5"/>
  <c r="AF209" i="5"/>
  <c r="AE209" i="5"/>
  <c r="AD209" i="5"/>
  <c r="AC209" i="5"/>
  <c r="AB209" i="5"/>
  <c r="AA209" i="5"/>
  <c r="X209" i="5"/>
  <c r="AJ208" i="5"/>
  <c r="AG208" i="5"/>
  <c r="AF208" i="5"/>
  <c r="AE208" i="5"/>
  <c r="AD208" i="5"/>
  <c r="AC208" i="5"/>
  <c r="AB208" i="5"/>
  <c r="AA208" i="5"/>
  <c r="X208" i="5"/>
  <c r="AJ207" i="5"/>
  <c r="AG207" i="5"/>
  <c r="AF207" i="5"/>
  <c r="AE207" i="5"/>
  <c r="AD207" i="5"/>
  <c r="AC207" i="5"/>
  <c r="AB207" i="5"/>
  <c r="AA207" i="5"/>
  <c r="X207" i="5"/>
  <c r="AJ206" i="5"/>
  <c r="AG206" i="5"/>
  <c r="AF206" i="5"/>
  <c r="AE206" i="5"/>
  <c r="AD206" i="5"/>
  <c r="AC206" i="5"/>
  <c r="AB206" i="5"/>
  <c r="AA206" i="5"/>
  <c r="X206" i="5"/>
  <c r="AJ205" i="5"/>
  <c r="AG205" i="5"/>
  <c r="AF205" i="5"/>
  <c r="AE205" i="5"/>
  <c r="AD205" i="5"/>
  <c r="AC205" i="5"/>
  <c r="AB205" i="5"/>
  <c r="AA205" i="5"/>
  <c r="X205" i="5"/>
  <c r="AJ204" i="5"/>
  <c r="AG204" i="5"/>
  <c r="AF204" i="5"/>
  <c r="AE204" i="5"/>
  <c r="AD204" i="5"/>
  <c r="AC204" i="5"/>
  <c r="AB204" i="5"/>
  <c r="AA204" i="5"/>
  <c r="X204" i="5"/>
  <c r="AJ203" i="5"/>
  <c r="AG203" i="5"/>
  <c r="AF203" i="5"/>
  <c r="AE203" i="5"/>
  <c r="AD203" i="5"/>
  <c r="AC203" i="5"/>
  <c r="AB203" i="5"/>
  <c r="AA203" i="5"/>
  <c r="X203" i="5"/>
  <c r="AJ202" i="5"/>
  <c r="AG202" i="5"/>
  <c r="AF202" i="5"/>
  <c r="AE202" i="5"/>
  <c r="AD202" i="5"/>
  <c r="AC202" i="5"/>
  <c r="AB202" i="5"/>
  <c r="AA202" i="5"/>
  <c r="X202" i="5"/>
  <c r="AJ201" i="5"/>
  <c r="AG201" i="5"/>
  <c r="AF201" i="5"/>
  <c r="AE201" i="5"/>
  <c r="AD201" i="5"/>
  <c r="AC201" i="5"/>
  <c r="AB201" i="5"/>
  <c r="AA201" i="5"/>
  <c r="X201" i="5"/>
  <c r="AJ200" i="5"/>
  <c r="AG200" i="5"/>
  <c r="AF200" i="5"/>
  <c r="AE200" i="5"/>
  <c r="AD200" i="5"/>
  <c r="AC200" i="5"/>
  <c r="AB200" i="5"/>
  <c r="AA200" i="5"/>
  <c r="X200" i="5"/>
  <c r="AJ199" i="5"/>
  <c r="AG199" i="5"/>
  <c r="AF199" i="5"/>
  <c r="AE199" i="5"/>
  <c r="AD199" i="5"/>
  <c r="AC199" i="5"/>
  <c r="AB199" i="5"/>
  <c r="AA199" i="5"/>
  <c r="X199" i="5"/>
  <c r="AJ198" i="5"/>
  <c r="AG198" i="5"/>
  <c r="AF198" i="5"/>
  <c r="AE198" i="5"/>
  <c r="AD198" i="5"/>
  <c r="AC198" i="5"/>
  <c r="AB198" i="5"/>
  <c r="AA198" i="5"/>
  <c r="X198" i="5"/>
  <c r="AJ197" i="5"/>
  <c r="AG197" i="5"/>
  <c r="AF197" i="5"/>
  <c r="AE197" i="5"/>
  <c r="AD197" i="5"/>
  <c r="AC197" i="5"/>
  <c r="AB197" i="5"/>
  <c r="AA197" i="5"/>
  <c r="X197" i="5"/>
  <c r="AJ196" i="5"/>
  <c r="AG196" i="5"/>
  <c r="AF196" i="5"/>
  <c r="AE196" i="5"/>
  <c r="AD196" i="5"/>
  <c r="AC196" i="5"/>
  <c r="AB196" i="5"/>
  <c r="AA196" i="5"/>
  <c r="X196" i="5"/>
  <c r="AJ195" i="5"/>
  <c r="AG195" i="5"/>
  <c r="AF195" i="5"/>
  <c r="AE195" i="5"/>
  <c r="AD195" i="5"/>
  <c r="AC195" i="5"/>
  <c r="AB195" i="5"/>
  <c r="AA195" i="5"/>
  <c r="X195" i="5"/>
  <c r="AJ194" i="5"/>
  <c r="AG194" i="5"/>
  <c r="AF194" i="5"/>
  <c r="AE194" i="5"/>
  <c r="AD194" i="5"/>
  <c r="AC194" i="5"/>
  <c r="AB194" i="5"/>
  <c r="AA194" i="5"/>
  <c r="X194" i="5"/>
  <c r="AJ193" i="5"/>
  <c r="AG193" i="5"/>
  <c r="AF193" i="5"/>
  <c r="AE193" i="5"/>
  <c r="AD193" i="5"/>
  <c r="AC193" i="5"/>
  <c r="AB193" i="5"/>
  <c r="AA193" i="5"/>
  <c r="X193" i="5"/>
  <c r="AJ192" i="5"/>
  <c r="AG192" i="5"/>
  <c r="AF192" i="5"/>
  <c r="AE192" i="5"/>
  <c r="AD192" i="5"/>
  <c r="AC192" i="5"/>
  <c r="AB192" i="5"/>
  <c r="AA192" i="5"/>
  <c r="X192" i="5"/>
  <c r="AJ191" i="5"/>
  <c r="AG191" i="5"/>
  <c r="AF191" i="5"/>
  <c r="AE191" i="5"/>
  <c r="AD191" i="5"/>
  <c r="AC191" i="5"/>
  <c r="AB191" i="5"/>
  <c r="AA191" i="5"/>
  <c r="X191" i="5"/>
  <c r="AJ190" i="5"/>
  <c r="AG190" i="5"/>
  <c r="AF190" i="5"/>
  <c r="AE190" i="5"/>
  <c r="AD190" i="5"/>
  <c r="AC190" i="5"/>
  <c r="AB190" i="5"/>
  <c r="AA190" i="5"/>
  <c r="X190" i="5"/>
  <c r="AJ189" i="5"/>
  <c r="AG189" i="5"/>
  <c r="AF189" i="5"/>
  <c r="AE189" i="5"/>
  <c r="AD189" i="5"/>
  <c r="AC189" i="5"/>
  <c r="AB189" i="5"/>
  <c r="AA189" i="5"/>
  <c r="X189" i="5"/>
  <c r="AJ188" i="5"/>
  <c r="AG188" i="5"/>
  <c r="AF188" i="5"/>
  <c r="AE188" i="5"/>
  <c r="AD188" i="5"/>
  <c r="AC188" i="5"/>
  <c r="AB188" i="5"/>
  <c r="AA188" i="5"/>
  <c r="X188" i="5"/>
  <c r="AJ187" i="5"/>
  <c r="AG187" i="5"/>
  <c r="AF187" i="5"/>
  <c r="AE187" i="5"/>
  <c r="AD187" i="5"/>
  <c r="AC187" i="5"/>
  <c r="AB187" i="5"/>
  <c r="AA187" i="5"/>
  <c r="X187" i="5"/>
  <c r="AJ186" i="5"/>
  <c r="AG186" i="5"/>
  <c r="AF186" i="5"/>
  <c r="AE186" i="5"/>
  <c r="AD186" i="5"/>
  <c r="AC186" i="5"/>
  <c r="AB186" i="5"/>
  <c r="AA186" i="5"/>
  <c r="X186" i="5"/>
  <c r="AJ185" i="5"/>
  <c r="AG185" i="5"/>
  <c r="AF185" i="5"/>
  <c r="AE185" i="5"/>
  <c r="AD185" i="5"/>
  <c r="AC185" i="5"/>
  <c r="AB185" i="5"/>
  <c r="AA185" i="5"/>
  <c r="X185" i="5"/>
  <c r="AJ184" i="5"/>
  <c r="AG184" i="5"/>
  <c r="AF184" i="5"/>
  <c r="AE184" i="5"/>
  <c r="AD184" i="5"/>
  <c r="AC184" i="5"/>
  <c r="AB184" i="5"/>
  <c r="AA184" i="5"/>
  <c r="X184" i="5"/>
  <c r="AJ183" i="5"/>
  <c r="AG183" i="5"/>
  <c r="AF183" i="5"/>
  <c r="AE183" i="5"/>
  <c r="AD183" i="5"/>
  <c r="AC183" i="5"/>
  <c r="AB183" i="5"/>
  <c r="AA183" i="5"/>
  <c r="X183" i="5"/>
  <c r="AJ182" i="5"/>
  <c r="AG182" i="5"/>
  <c r="AF182" i="5"/>
  <c r="AE182" i="5"/>
  <c r="AD182" i="5"/>
  <c r="AC182" i="5"/>
  <c r="AB182" i="5"/>
  <c r="AA182" i="5"/>
  <c r="X182" i="5"/>
  <c r="AJ181" i="5"/>
  <c r="AG181" i="5"/>
  <c r="AF181" i="5"/>
  <c r="AE181" i="5"/>
  <c r="AD181" i="5"/>
  <c r="AC181" i="5"/>
  <c r="AB181" i="5"/>
  <c r="AA181" i="5"/>
  <c r="X181" i="5"/>
  <c r="AJ180" i="5"/>
  <c r="AG180" i="5"/>
  <c r="AF180" i="5"/>
  <c r="AE180" i="5"/>
  <c r="AD180" i="5"/>
  <c r="AC180" i="5"/>
  <c r="AB180" i="5"/>
  <c r="AA180" i="5"/>
  <c r="X180" i="5"/>
  <c r="AJ179" i="5"/>
  <c r="AG179" i="5"/>
  <c r="AF179" i="5"/>
  <c r="AE179" i="5"/>
  <c r="AD179" i="5"/>
  <c r="AC179" i="5"/>
  <c r="AB179" i="5"/>
  <c r="AA179" i="5"/>
  <c r="X179" i="5"/>
  <c r="AJ178" i="5"/>
  <c r="AG178" i="5"/>
  <c r="AF178" i="5"/>
  <c r="AE178" i="5"/>
  <c r="AD178" i="5"/>
  <c r="AC178" i="5"/>
  <c r="AB178" i="5"/>
  <c r="AA178" i="5"/>
  <c r="X178" i="5"/>
  <c r="AJ177" i="5"/>
  <c r="AG177" i="5"/>
  <c r="AF177" i="5"/>
  <c r="AE177" i="5"/>
  <c r="AD177" i="5"/>
  <c r="AC177" i="5"/>
  <c r="AB177" i="5"/>
  <c r="AA177" i="5"/>
  <c r="X177" i="5"/>
  <c r="AJ176" i="5"/>
  <c r="AG176" i="5"/>
  <c r="AF176" i="5"/>
  <c r="AE176" i="5"/>
  <c r="AD176" i="5"/>
  <c r="AC176" i="5"/>
  <c r="AB176" i="5"/>
  <c r="AA176" i="5"/>
  <c r="X176" i="5"/>
  <c r="AJ175" i="5"/>
  <c r="AG175" i="5"/>
  <c r="AF175" i="5"/>
  <c r="AE175" i="5"/>
  <c r="AD175" i="5"/>
  <c r="AC175" i="5"/>
  <c r="AB175" i="5"/>
  <c r="AA175" i="5"/>
  <c r="X175" i="5"/>
  <c r="AJ174" i="5"/>
  <c r="AG174" i="5"/>
  <c r="AF174" i="5"/>
  <c r="AE174" i="5"/>
  <c r="AD174" i="5"/>
  <c r="AC174" i="5"/>
  <c r="AB174" i="5"/>
  <c r="AA174" i="5"/>
  <c r="X174" i="5"/>
  <c r="AJ173" i="5"/>
  <c r="AG173" i="5"/>
  <c r="AF173" i="5"/>
  <c r="AE173" i="5"/>
  <c r="AD173" i="5"/>
  <c r="AC173" i="5"/>
  <c r="AB173" i="5"/>
  <c r="AA173" i="5"/>
  <c r="X173" i="5"/>
  <c r="AJ172" i="5"/>
  <c r="AG172" i="5"/>
  <c r="AF172" i="5"/>
  <c r="AE172" i="5"/>
  <c r="AD172" i="5"/>
  <c r="AC172" i="5"/>
  <c r="AB172" i="5"/>
  <c r="AA172" i="5"/>
  <c r="X172" i="5"/>
  <c r="AJ171" i="5"/>
  <c r="AG171" i="5"/>
  <c r="AF171" i="5"/>
  <c r="AE171" i="5"/>
  <c r="AD171" i="5"/>
  <c r="AC171" i="5"/>
  <c r="AB171" i="5"/>
  <c r="AA171" i="5"/>
  <c r="X171" i="5"/>
  <c r="AJ170" i="5"/>
  <c r="AG170" i="5"/>
  <c r="AF170" i="5"/>
  <c r="AE170" i="5"/>
  <c r="AD170" i="5"/>
  <c r="AC170" i="5"/>
  <c r="AB170" i="5"/>
  <c r="AA170" i="5"/>
  <c r="X170" i="5"/>
  <c r="AJ169" i="5"/>
  <c r="AG169" i="5"/>
  <c r="AF169" i="5"/>
  <c r="AE169" i="5"/>
  <c r="AD169" i="5"/>
  <c r="AC169" i="5"/>
  <c r="AB169" i="5"/>
  <c r="AA169" i="5"/>
  <c r="X169" i="5"/>
  <c r="AJ168" i="5"/>
  <c r="AG168" i="5"/>
  <c r="AF168" i="5"/>
  <c r="AE168" i="5"/>
  <c r="AD168" i="5"/>
  <c r="AC168" i="5"/>
  <c r="AB168" i="5"/>
  <c r="AA168" i="5"/>
  <c r="X168" i="5"/>
  <c r="AJ167" i="5"/>
  <c r="AG167" i="5"/>
  <c r="AF167" i="5"/>
  <c r="AE167" i="5"/>
  <c r="AD167" i="5"/>
  <c r="AC167" i="5"/>
  <c r="AB167" i="5"/>
  <c r="AA167" i="5"/>
  <c r="X167" i="5"/>
  <c r="AJ166" i="5"/>
  <c r="AG166" i="5"/>
  <c r="AF166" i="5"/>
  <c r="AE166" i="5"/>
  <c r="AD166" i="5"/>
  <c r="AC166" i="5"/>
  <c r="AB166" i="5"/>
  <c r="AA166" i="5"/>
  <c r="X166" i="5"/>
  <c r="AJ165" i="5"/>
  <c r="AG165" i="5"/>
  <c r="AF165" i="5"/>
  <c r="AE165" i="5"/>
  <c r="AD165" i="5"/>
  <c r="AC165" i="5"/>
  <c r="AB165" i="5"/>
  <c r="AA165" i="5"/>
  <c r="X165" i="5"/>
  <c r="AJ164" i="5"/>
  <c r="AG164" i="5"/>
  <c r="AF164" i="5"/>
  <c r="AE164" i="5"/>
  <c r="AD164" i="5"/>
  <c r="AC164" i="5"/>
  <c r="AB164" i="5"/>
  <c r="AA164" i="5"/>
  <c r="X164" i="5"/>
  <c r="AJ163" i="5"/>
  <c r="AG163" i="5"/>
  <c r="AF163" i="5"/>
  <c r="AE163" i="5"/>
  <c r="AD163" i="5"/>
  <c r="AC163" i="5"/>
  <c r="AB163" i="5"/>
  <c r="AA163" i="5"/>
  <c r="X163" i="5"/>
  <c r="AJ162" i="5"/>
  <c r="AG162" i="5"/>
  <c r="AF162" i="5"/>
  <c r="AE162" i="5"/>
  <c r="AD162" i="5"/>
  <c r="AC162" i="5"/>
  <c r="AB162" i="5"/>
  <c r="AA162" i="5"/>
  <c r="X162" i="5"/>
  <c r="AJ161" i="5"/>
  <c r="AG161" i="5"/>
  <c r="AF161" i="5"/>
  <c r="AE161" i="5"/>
  <c r="AD161" i="5"/>
  <c r="AC161" i="5"/>
  <c r="AB161" i="5"/>
  <c r="AA161" i="5"/>
  <c r="X161" i="5"/>
  <c r="AJ160" i="5"/>
  <c r="AG160" i="5"/>
  <c r="AF160" i="5"/>
  <c r="AE160" i="5"/>
  <c r="AD160" i="5"/>
  <c r="AC160" i="5"/>
  <c r="AB160" i="5"/>
  <c r="AA160" i="5"/>
  <c r="X160" i="5"/>
  <c r="AJ159" i="5"/>
  <c r="AG159" i="5"/>
  <c r="AF159" i="5"/>
  <c r="AE159" i="5"/>
  <c r="AD159" i="5"/>
  <c r="AC159" i="5"/>
  <c r="AB159" i="5"/>
  <c r="AA159" i="5"/>
  <c r="X159" i="5"/>
  <c r="AJ158" i="5"/>
  <c r="AG158" i="5"/>
  <c r="AF158" i="5"/>
  <c r="AE158" i="5"/>
  <c r="AD158" i="5"/>
  <c r="AC158" i="5"/>
  <c r="AB158" i="5"/>
  <c r="AA158" i="5"/>
  <c r="X158" i="5"/>
  <c r="AJ157" i="5"/>
  <c r="AG157" i="5"/>
  <c r="AF157" i="5"/>
  <c r="AE157" i="5"/>
  <c r="AD157" i="5"/>
  <c r="AC157" i="5"/>
  <c r="AB157" i="5"/>
  <c r="AA157" i="5"/>
  <c r="X157" i="5"/>
  <c r="AJ156" i="5"/>
  <c r="AG156" i="5"/>
  <c r="AF156" i="5"/>
  <c r="AE156" i="5"/>
  <c r="AD156" i="5"/>
  <c r="AC156" i="5"/>
  <c r="AB156" i="5"/>
  <c r="AA156" i="5"/>
  <c r="X156" i="5"/>
  <c r="AJ155" i="5"/>
  <c r="AG155" i="5"/>
  <c r="AF155" i="5"/>
  <c r="AE155" i="5"/>
  <c r="AD155" i="5"/>
  <c r="AC155" i="5"/>
  <c r="AB155" i="5"/>
  <c r="AA155" i="5"/>
  <c r="X155" i="5"/>
  <c r="AJ154" i="5"/>
  <c r="AG154" i="5"/>
  <c r="AF154" i="5"/>
  <c r="AE154" i="5"/>
  <c r="AD154" i="5"/>
  <c r="AC154" i="5"/>
  <c r="AB154" i="5"/>
  <c r="AA154" i="5"/>
  <c r="X154" i="5"/>
  <c r="AJ153" i="5"/>
  <c r="AG153" i="5"/>
  <c r="AF153" i="5"/>
  <c r="AE153" i="5"/>
  <c r="AD153" i="5"/>
  <c r="AC153" i="5"/>
  <c r="AB153" i="5"/>
  <c r="AA153" i="5"/>
  <c r="X153" i="5"/>
  <c r="AJ152" i="5"/>
  <c r="AG152" i="5"/>
  <c r="AF152" i="5"/>
  <c r="AE152" i="5"/>
  <c r="AD152" i="5"/>
  <c r="AC152" i="5"/>
  <c r="AB152" i="5"/>
  <c r="AA152" i="5"/>
  <c r="X152" i="5"/>
  <c r="AJ151" i="5"/>
  <c r="AG151" i="5"/>
  <c r="AF151" i="5"/>
  <c r="AE151" i="5"/>
  <c r="AD151" i="5"/>
  <c r="AC151" i="5"/>
  <c r="AB151" i="5"/>
  <c r="AA151" i="5"/>
  <c r="X151" i="5"/>
  <c r="AJ150" i="5"/>
  <c r="AG150" i="5"/>
  <c r="AF150" i="5"/>
  <c r="AE150" i="5"/>
  <c r="AD150" i="5"/>
  <c r="AC150" i="5"/>
  <c r="AB150" i="5"/>
  <c r="AA150" i="5"/>
  <c r="X150" i="5"/>
  <c r="AJ139" i="5"/>
  <c r="AG139" i="5"/>
  <c r="AF139" i="5"/>
  <c r="AE139" i="5"/>
  <c r="AD139" i="5"/>
  <c r="AC139" i="5"/>
  <c r="AB139" i="5"/>
  <c r="AA139" i="5"/>
  <c r="X139" i="5"/>
  <c r="AJ138" i="5"/>
  <c r="AG138" i="5"/>
  <c r="AF138" i="5"/>
  <c r="AE138" i="5"/>
  <c r="AD138" i="5"/>
  <c r="AC138" i="5"/>
  <c r="AB138" i="5"/>
  <c r="AA138" i="5"/>
  <c r="X138" i="5"/>
  <c r="AJ137" i="5"/>
  <c r="AG137" i="5"/>
  <c r="AF137" i="5"/>
  <c r="AE137" i="5"/>
  <c r="AD137" i="5"/>
  <c r="AC137" i="5"/>
  <c r="AB137" i="5"/>
  <c r="AA137" i="5"/>
  <c r="X137" i="5"/>
  <c r="AJ136" i="5"/>
  <c r="AG136" i="5"/>
  <c r="AF136" i="5"/>
  <c r="AE136" i="5"/>
  <c r="AD136" i="5"/>
  <c r="AC136" i="5"/>
  <c r="AB136" i="5"/>
  <c r="AA136" i="5"/>
  <c r="X136" i="5"/>
  <c r="AJ135" i="5"/>
  <c r="AG135" i="5"/>
  <c r="AF135" i="5"/>
  <c r="AE135" i="5"/>
  <c r="AD135" i="5"/>
  <c r="AC135" i="5"/>
  <c r="AB135" i="5"/>
  <c r="AA135" i="5"/>
  <c r="X135" i="5"/>
  <c r="AJ134" i="5"/>
  <c r="AG134" i="5"/>
  <c r="AF134" i="5"/>
  <c r="AE134" i="5"/>
  <c r="AD134" i="5"/>
  <c r="AC134" i="5"/>
  <c r="AB134" i="5"/>
  <c r="AA134" i="5"/>
  <c r="X134" i="5"/>
  <c r="AJ133" i="5"/>
  <c r="AG133" i="5"/>
  <c r="AE133" i="5"/>
  <c r="AC133" i="5"/>
  <c r="AJ132" i="5"/>
  <c r="AG132" i="5"/>
  <c r="AF132" i="5"/>
  <c r="AE132" i="5"/>
  <c r="AD132" i="5"/>
  <c r="AC132" i="5"/>
  <c r="AB132" i="5"/>
  <c r="AA132" i="5"/>
  <c r="X132" i="5"/>
  <c r="AJ131" i="5"/>
  <c r="AG131" i="5"/>
  <c r="AF131" i="5"/>
  <c r="AE131" i="5"/>
  <c r="AD131" i="5"/>
  <c r="AC131" i="5"/>
  <c r="AB131" i="5"/>
  <c r="AA131" i="5"/>
  <c r="X131" i="5"/>
  <c r="AJ130" i="5"/>
  <c r="AG130" i="5"/>
  <c r="AF130" i="5"/>
  <c r="AE130" i="5"/>
  <c r="AD130" i="5"/>
  <c r="AC130" i="5"/>
  <c r="AB130" i="5"/>
  <c r="AA130" i="5"/>
  <c r="X130" i="5"/>
  <c r="AJ129" i="5"/>
  <c r="AG129" i="5"/>
  <c r="AF129" i="5"/>
  <c r="AE129" i="5"/>
  <c r="AD129" i="5"/>
  <c r="AC129" i="5"/>
  <c r="AB129" i="5"/>
  <c r="AA129" i="5"/>
  <c r="X129" i="5"/>
  <c r="AJ128" i="5"/>
  <c r="AG128" i="5"/>
  <c r="AF128" i="5"/>
  <c r="AE128" i="5"/>
  <c r="AD128" i="5"/>
  <c r="AC128" i="5"/>
  <c r="AB128" i="5"/>
  <c r="AA128" i="5"/>
  <c r="X128" i="5"/>
  <c r="AJ127" i="5"/>
  <c r="AG127" i="5"/>
  <c r="AF127" i="5"/>
  <c r="AE127" i="5"/>
  <c r="AD127" i="5"/>
  <c r="AC127" i="5"/>
  <c r="AB127" i="5"/>
  <c r="AA127" i="5"/>
  <c r="X127" i="5"/>
  <c r="AJ126" i="5"/>
  <c r="AG126" i="5"/>
  <c r="AF126" i="5"/>
  <c r="AE126" i="5"/>
  <c r="AD126" i="5"/>
  <c r="AC126" i="5"/>
  <c r="AB126" i="5"/>
  <c r="AA126" i="5"/>
  <c r="X126" i="5"/>
  <c r="AJ125" i="5"/>
  <c r="AG125" i="5"/>
  <c r="AF125" i="5"/>
  <c r="AE125" i="5"/>
  <c r="AD125" i="5"/>
  <c r="AC125" i="5"/>
  <c r="AB125" i="5"/>
  <c r="AA125" i="5"/>
  <c r="X125" i="5"/>
  <c r="AJ124" i="5"/>
  <c r="AG124" i="5"/>
  <c r="AF124" i="5"/>
  <c r="AE124" i="5"/>
  <c r="AD124" i="5"/>
  <c r="AC124" i="5"/>
  <c r="AB124" i="5"/>
  <c r="AA124" i="5"/>
  <c r="X124" i="5"/>
  <c r="AJ123" i="5"/>
  <c r="AG123" i="5"/>
  <c r="AF123" i="5"/>
  <c r="AE123" i="5"/>
  <c r="AD123" i="5"/>
  <c r="AC123" i="5"/>
  <c r="AB123" i="5"/>
  <c r="AA123" i="5"/>
  <c r="X123" i="5"/>
  <c r="AJ122" i="5"/>
  <c r="AG122" i="5"/>
  <c r="AF122" i="5"/>
  <c r="AE122" i="5"/>
  <c r="AD122" i="5"/>
  <c r="AC122" i="5"/>
  <c r="AB122" i="5"/>
  <c r="AA122" i="5"/>
  <c r="X122" i="5"/>
  <c r="AJ121" i="5"/>
  <c r="AG121" i="5"/>
  <c r="AF121" i="5"/>
  <c r="AE121" i="5"/>
  <c r="AD121" i="5"/>
  <c r="AC121" i="5"/>
  <c r="AB121" i="5"/>
  <c r="AA121" i="5"/>
  <c r="X121" i="5"/>
  <c r="AJ120" i="5"/>
  <c r="AG120" i="5"/>
  <c r="AF120" i="5"/>
  <c r="AE120" i="5"/>
  <c r="AD120" i="5"/>
  <c r="AC120" i="5"/>
  <c r="AB120" i="5"/>
  <c r="AA120" i="5"/>
  <c r="X120" i="5"/>
  <c r="AJ119" i="5"/>
  <c r="AG119" i="5"/>
  <c r="AF119" i="5"/>
  <c r="AE119" i="5"/>
  <c r="AD119" i="5"/>
  <c r="AC119" i="5"/>
  <c r="AB119" i="5"/>
  <c r="AA119" i="5"/>
  <c r="X119" i="5"/>
  <c r="AJ118" i="5"/>
  <c r="AG118" i="5"/>
  <c r="AF118" i="5"/>
  <c r="AE118" i="5"/>
  <c r="AD118" i="5"/>
  <c r="AC118" i="5"/>
  <c r="AB118" i="5"/>
  <c r="AA118" i="5"/>
  <c r="X118" i="5"/>
  <c r="AJ117" i="5"/>
  <c r="AG117" i="5"/>
  <c r="AF117" i="5"/>
  <c r="AE117" i="5"/>
  <c r="AD117" i="5"/>
  <c r="AC117" i="5"/>
  <c r="AB117" i="5"/>
  <c r="AA117" i="5"/>
  <c r="X117" i="5"/>
  <c r="AJ116" i="5"/>
  <c r="AG116" i="5"/>
  <c r="AF116" i="5"/>
  <c r="AE116" i="5"/>
  <c r="AD116" i="5"/>
  <c r="AC116" i="5"/>
  <c r="AB116" i="5"/>
  <c r="AA116" i="5"/>
  <c r="X116" i="5"/>
  <c r="AJ115" i="5"/>
  <c r="AG115" i="5"/>
  <c r="AF115" i="5"/>
  <c r="AE115" i="5"/>
  <c r="AD115" i="5"/>
  <c r="AC115" i="5"/>
  <c r="AB115" i="5"/>
  <c r="AA115" i="5"/>
  <c r="X115" i="5"/>
  <c r="AJ113" i="5"/>
  <c r="AG113" i="5"/>
  <c r="AF113" i="5"/>
  <c r="AE113" i="5"/>
  <c r="AD113" i="5"/>
  <c r="AC113" i="5"/>
  <c r="AB113" i="5"/>
  <c r="AA113" i="5"/>
  <c r="X113" i="5"/>
  <c r="AJ112" i="5"/>
  <c r="AG112" i="5"/>
  <c r="AF112" i="5"/>
  <c r="AE112" i="5"/>
  <c r="AD112" i="5"/>
  <c r="AC112" i="5"/>
  <c r="AB112" i="5"/>
  <c r="AA112" i="5"/>
  <c r="X112" i="5"/>
  <c r="AJ111" i="5"/>
  <c r="AG111" i="5"/>
  <c r="AF111" i="5"/>
  <c r="AE111" i="5"/>
  <c r="AD111" i="5"/>
  <c r="AC111" i="5"/>
  <c r="AB111" i="5"/>
  <c r="AA111" i="5"/>
  <c r="X111" i="5"/>
  <c r="AJ110" i="5"/>
  <c r="AG110" i="5"/>
  <c r="AF110" i="5"/>
  <c r="AE110" i="5"/>
  <c r="AD110" i="5"/>
  <c r="AC110" i="5"/>
  <c r="AB110" i="5"/>
  <c r="AA110" i="5"/>
  <c r="X110" i="5"/>
  <c r="AJ109" i="5"/>
  <c r="AG109" i="5"/>
  <c r="AF109" i="5"/>
  <c r="AE109" i="5"/>
  <c r="AD109" i="5"/>
  <c r="AC109" i="5"/>
  <c r="AB109" i="5"/>
  <c r="AA109" i="5"/>
  <c r="X109" i="5"/>
  <c r="AJ108" i="5"/>
  <c r="AG108" i="5"/>
  <c r="AF108" i="5"/>
  <c r="AE108" i="5"/>
  <c r="AD108" i="5"/>
  <c r="AC108" i="5"/>
  <c r="AB108" i="5"/>
  <c r="AA108" i="5"/>
  <c r="X108" i="5"/>
  <c r="AJ107" i="5"/>
  <c r="AG107" i="5"/>
  <c r="AF107" i="5"/>
  <c r="AE107" i="5"/>
  <c r="AD107" i="5"/>
  <c r="AC107" i="5"/>
  <c r="AB107" i="5"/>
  <c r="AA107" i="5"/>
  <c r="X107" i="5"/>
  <c r="AJ106" i="5"/>
  <c r="AG106" i="5"/>
  <c r="AF106" i="5"/>
  <c r="AE106" i="5"/>
  <c r="AD106" i="5"/>
  <c r="AC106" i="5"/>
  <c r="AB106" i="5"/>
  <c r="AA106" i="5"/>
  <c r="X106" i="5"/>
  <c r="AJ105" i="5"/>
  <c r="AG105" i="5"/>
  <c r="AF105" i="5"/>
  <c r="AE105" i="5"/>
  <c r="AD105" i="5"/>
  <c r="AC105" i="5"/>
  <c r="AB105" i="5"/>
  <c r="AA105" i="5"/>
  <c r="X105" i="5"/>
  <c r="AJ104" i="5"/>
  <c r="AG104" i="5"/>
  <c r="AF104" i="5"/>
  <c r="AE104" i="5"/>
  <c r="AD104" i="5"/>
  <c r="AC104" i="5"/>
  <c r="AB104" i="5"/>
  <c r="AA104" i="5"/>
  <c r="X104" i="5"/>
  <c r="AJ103" i="5"/>
  <c r="AG103" i="5"/>
  <c r="AF103" i="5"/>
  <c r="AE103" i="5"/>
  <c r="AD103" i="5"/>
  <c r="AC103" i="5"/>
  <c r="AB103" i="5"/>
  <c r="AA103" i="5"/>
  <c r="X103" i="5"/>
  <c r="AJ100" i="5"/>
  <c r="AG100" i="5"/>
  <c r="AF100" i="5"/>
  <c r="AE100" i="5"/>
  <c r="AD100" i="5"/>
  <c r="AC100" i="5"/>
  <c r="AB100" i="5"/>
  <c r="AA100" i="5"/>
  <c r="X100" i="5"/>
  <c r="AJ99" i="5"/>
  <c r="AG99" i="5"/>
  <c r="AF99" i="5"/>
  <c r="AE99" i="5"/>
  <c r="AD99" i="5"/>
  <c r="AC99" i="5"/>
  <c r="AB99" i="5"/>
  <c r="AA99" i="5"/>
  <c r="X99" i="5"/>
  <c r="AJ98" i="5"/>
  <c r="AG98" i="5"/>
  <c r="AF98" i="5"/>
  <c r="AE98" i="5"/>
  <c r="AD98" i="5"/>
  <c r="AC98" i="5"/>
  <c r="AB98" i="5"/>
  <c r="AA98" i="5"/>
  <c r="X98" i="5"/>
  <c r="AJ97" i="5"/>
  <c r="AG97" i="5"/>
  <c r="AF97" i="5"/>
  <c r="AE97" i="5"/>
  <c r="AD97" i="5"/>
  <c r="AC97" i="5"/>
  <c r="AB97" i="5"/>
  <c r="AA97" i="5"/>
  <c r="X97" i="5"/>
  <c r="AJ96" i="5"/>
  <c r="AG96" i="5"/>
  <c r="AF96" i="5"/>
  <c r="AE96" i="5"/>
  <c r="AD96" i="5"/>
  <c r="AC96" i="5"/>
  <c r="AB96" i="5"/>
  <c r="AA96" i="5"/>
  <c r="X96" i="5"/>
  <c r="AJ95" i="5"/>
  <c r="AG95" i="5"/>
  <c r="AF95" i="5"/>
  <c r="AE95" i="5"/>
  <c r="AD95" i="5"/>
  <c r="AC95" i="5"/>
  <c r="AB95" i="5"/>
  <c r="AA95" i="5"/>
  <c r="X95" i="5"/>
  <c r="AJ94" i="5"/>
  <c r="AG94" i="5"/>
  <c r="AF94" i="5"/>
  <c r="AE94" i="5"/>
  <c r="AD94" i="5"/>
  <c r="AC94" i="5"/>
  <c r="AB94" i="5"/>
  <c r="AA94" i="5"/>
  <c r="X94" i="5"/>
  <c r="AJ93" i="5"/>
  <c r="AG93" i="5"/>
  <c r="AF93" i="5"/>
  <c r="AE93" i="5"/>
  <c r="AD93" i="5"/>
  <c r="AC93" i="5"/>
  <c r="AB93" i="5"/>
  <c r="AA93" i="5"/>
  <c r="X93" i="5"/>
  <c r="AJ92" i="5"/>
  <c r="AG92" i="5"/>
  <c r="AF92" i="5"/>
  <c r="AE92" i="5"/>
  <c r="AD92" i="5"/>
  <c r="AC92" i="5"/>
  <c r="AB92" i="5"/>
  <c r="AA92" i="5"/>
  <c r="X92" i="5"/>
  <c r="AJ91" i="5"/>
  <c r="AG91" i="5"/>
  <c r="AF91" i="5"/>
  <c r="AE91" i="5"/>
  <c r="AD91" i="5"/>
  <c r="AC91" i="5"/>
  <c r="AB91" i="5"/>
  <c r="AA91" i="5"/>
  <c r="X91" i="5"/>
  <c r="AJ90" i="5"/>
  <c r="AG90" i="5"/>
  <c r="AF90" i="5"/>
  <c r="AE90" i="5"/>
  <c r="AD90" i="5"/>
  <c r="AC90" i="5"/>
  <c r="AB90" i="5"/>
  <c r="AA90" i="5"/>
  <c r="X90" i="5"/>
  <c r="AJ89" i="5"/>
  <c r="AG89" i="5"/>
  <c r="AF89" i="5"/>
  <c r="AE89" i="5"/>
  <c r="AD89" i="5"/>
  <c r="AC89" i="5"/>
  <c r="AB89" i="5"/>
  <c r="AA89" i="5"/>
  <c r="X89" i="5"/>
  <c r="AJ88" i="5"/>
  <c r="AG88" i="5"/>
  <c r="AF88" i="5"/>
  <c r="AE88" i="5"/>
  <c r="AD88" i="5"/>
  <c r="AC88" i="5"/>
  <c r="AB88" i="5"/>
  <c r="AA88" i="5"/>
  <c r="X88" i="5"/>
  <c r="AJ87" i="5"/>
  <c r="AG87" i="5"/>
  <c r="AF87" i="5"/>
  <c r="AE87" i="5"/>
  <c r="AD87" i="5"/>
  <c r="AC87" i="5"/>
  <c r="AB87" i="5"/>
  <c r="AA87" i="5"/>
  <c r="X87" i="5"/>
  <c r="AJ86" i="5"/>
  <c r="AG86" i="5"/>
  <c r="AF86" i="5"/>
  <c r="AE86" i="5"/>
  <c r="AD86" i="5"/>
  <c r="AC86" i="5"/>
  <c r="AB86" i="5"/>
  <c r="AA86" i="5"/>
  <c r="X86" i="5"/>
  <c r="AJ85" i="5"/>
  <c r="AG85" i="5"/>
  <c r="AF85" i="5"/>
  <c r="AE85" i="5"/>
  <c r="AD85" i="5"/>
  <c r="AC85" i="5"/>
  <c r="AB85" i="5"/>
  <c r="AA85" i="5"/>
  <c r="X85" i="5"/>
  <c r="AJ84" i="5"/>
  <c r="AG84" i="5"/>
  <c r="AF84" i="5"/>
  <c r="AE84" i="5"/>
  <c r="AD84" i="5"/>
  <c r="AC84" i="5"/>
  <c r="AB84" i="5"/>
  <c r="AA84" i="5"/>
  <c r="X84" i="5"/>
  <c r="AJ83" i="5"/>
  <c r="AG83" i="5"/>
  <c r="AF83" i="5"/>
  <c r="AE83" i="5"/>
  <c r="AD83" i="5"/>
  <c r="AC83" i="5"/>
  <c r="AB83" i="5"/>
  <c r="AA83" i="5"/>
  <c r="X83" i="5"/>
  <c r="AJ82" i="5"/>
  <c r="AG82" i="5"/>
  <c r="AF82" i="5"/>
  <c r="AE82" i="5"/>
  <c r="AD82" i="5"/>
  <c r="AC82" i="5"/>
  <c r="AB82" i="5"/>
  <c r="AA82" i="5"/>
  <c r="X82" i="5"/>
  <c r="AJ81" i="5"/>
  <c r="AG81" i="5"/>
  <c r="AF81" i="5"/>
  <c r="AE81" i="5"/>
  <c r="AD81" i="5"/>
  <c r="AC81" i="5"/>
  <c r="AB81" i="5"/>
  <c r="AA81" i="5"/>
  <c r="X81" i="5"/>
  <c r="AJ80" i="5"/>
  <c r="AG80" i="5"/>
  <c r="AF80" i="5"/>
  <c r="AE80" i="5"/>
  <c r="AD80" i="5"/>
  <c r="AC80" i="5"/>
  <c r="AB80" i="5"/>
  <c r="AA80" i="5"/>
  <c r="X80" i="5"/>
  <c r="AJ79" i="5"/>
  <c r="AG79" i="5"/>
  <c r="AF79" i="5"/>
  <c r="AE79" i="5"/>
  <c r="AD79" i="5"/>
  <c r="AC79" i="5"/>
  <c r="AB79" i="5"/>
  <c r="AA79" i="5"/>
  <c r="X79" i="5"/>
  <c r="AJ78" i="5"/>
  <c r="AG78" i="5"/>
  <c r="AF78" i="5"/>
  <c r="AE78" i="5"/>
  <c r="AD78" i="5"/>
  <c r="AC78" i="5"/>
  <c r="AB78" i="5"/>
  <c r="AA78" i="5"/>
  <c r="X78" i="5"/>
  <c r="AJ77" i="5"/>
  <c r="AG77" i="5"/>
  <c r="AF77" i="5"/>
  <c r="AE77" i="5"/>
  <c r="AD77" i="5"/>
  <c r="AC77" i="5"/>
  <c r="AB77" i="5"/>
  <c r="AA77" i="5"/>
  <c r="X77" i="5"/>
  <c r="AJ76" i="5"/>
  <c r="AG76" i="5"/>
  <c r="AF76" i="5"/>
  <c r="AE76" i="5"/>
  <c r="AD76" i="5"/>
  <c r="AC76" i="5"/>
  <c r="AB76" i="5"/>
  <c r="AA76" i="5"/>
  <c r="X76" i="5"/>
  <c r="AJ75" i="5"/>
  <c r="AG75" i="5"/>
  <c r="AF75" i="5"/>
  <c r="AE75" i="5"/>
  <c r="AD75" i="5"/>
  <c r="AC75" i="5"/>
  <c r="AB75" i="5"/>
  <c r="AA75" i="5"/>
  <c r="X75" i="5"/>
  <c r="AJ74" i="5"/>
  <c r="AG74" i="5"/>
  <c r="AF74" i="5"/>
  <c r="AE74" i="5"/>
  <c r="AD74" i="5"/>
  <c r="AC74" i="5"/>
  <c r="AB74" i="5"/>
  <c r="AA74" i="5"/>
  <c r="X74" i="5"/>
  <c r="AJ73" i="5"/>
  <c r="AG73" i="5"/>
  <c r="AF73" i="5"/>
  <c r="AE73" i="5"/>
  <c r="AD73" i="5"/>
  <c r="AC73" i="5"/>
  <c r="AB73" i="5"/>
  <c r="AA73" i="5"/>
  <c r="X73" i="5"/>
  <c r="AJ72" i="5"/>
  <c r="AG72" i="5"/>
  <c r="AF72" i="5"/>
  <c r="AE72" i="5"/>
  <c r="AD72" i="5"/>
  <c r="AC72" i="5"/>
  <c r="AB72" i="5"/>
  <c r="AA72" i="5"/>
  <c r="X72" i="5"/>
  <c r="AJ71" i="5"/>
  <c r="AG71" i="5"/>
  <c r="AF71" i="5"/>
  <c r="AE71" i="5"/>
  <c r="AD71" i="5"/>
  <c r="AC71" i="5"/>
  <c r="AB71" i="5"/>
  <c r="AA71" i="5"/>
  <c r="X71" i="5"/>
  <c r="AJ70" i="5"/>
  <c r="AG70" i="5"/>
  <c r="AF70" i="5"/>
  <c r="AE70" i="5"/>
  <c r="AD70" i="5"/>
  <c r="AC70" i="5"/>
  <c r="AB70" i="5"/>
  <c r="AA70" i="5"/>
  <c r="X70" i="5"/>
  <c r="AJ69" i="5"/>
  <c r="AG69" i="5"/>
  <c r="AF69" i="5"/>
  <c r="AE69" i="5"/>
  <c r="AD69" i="5"/>
  <c r="AC69" i="5"/>
  <c r="AB69" i="5"/>
  <c r="AA69" i="5"/>
  <c r="X69" i="5"/>
  <c r="AJ68" i="5"/>
  <c r="AG68" i="5"/>
  <c r="AF68" i="5"/>
  <c r="AE68" i="5"/>
  <c r="AD68" i="5"/>
  <c r="AC68" i="5"/>
  <c r="AB68" i="5"/>
  <c r="AA68" i="5"/>
  <c r="X68" i="5"/>
  <c r="AJ67" i="5"/>
  <c r="AG67" i="5"/>
  <c r="AF67" i="5"/>
  <c r="AE67" i="5"/>
  <c r="AD67" i="5"/>
  <c r="AC67" i="5"/>
  <c r="AB67" i="5"/>
  <c r="AA67" i="5"/>
  <c r="X67" i="5"/>
  <c r="AJ66" i="5"/>
  <c r="AG66" i="5"/>
  <c r="AF66" i="5"/>
  <c r="AE66" i="5"/>
  <c r="AD66" i="5"/>
  <c r="AC66" i="5"/>
  <c r="AB66" i="5"/>
  <c r="AA66" i="5"/>
  <c r="X66" i="5"/>
  <c r="AJ65" i="5"/>
  <c r="AG65" i="5"/>
  <c r="AF65" i="5"/>
  <c r="AE65" i="5"/>
  <c r="AD65" i="5"/>
  <c r="AC65" i="5"/>
  <c r="AB65" i="5"/>
  <c r="AA65" i="5"/>
  <c r="X65" i="5"/>
  <c r="AJ64" i="5"/>
  <c r="AG64" i="5"/>
  <c r="AF64" i="5"/>
  <c r="AE64" i="5"/>
  <c r="AD64" i="5"/>
  <c r="AC64" i="5"/>
  <c r="AB64" i="5"/>
  <c r="AA64" i="5"/>
  <c r="X64" i="5"/>
  <c r="AJ63" i="5"/>
  <c r="AG63" i="5"/>
  <c r="AF63" i="5"/>
  <c r="AE63" i="5"/>
  <c r="AD63" i="5"/>
  <c r="AC63" i="5"/>
  <c r="AB63" i="5"/>
  <c r="AA63" i="5"/>
  <c r="X63" i="5"/>
  <c r="AJ62" i="5"/>
  <c r="AG62" i="5"/>
  <c r="AF62" i="5"/>
  <c r="AE62" i="5"/>
  <c r="AD62" i="5"/>
  <c r="AC62" i="5"/>
  <c r="AB62" i="5"/>
  <c r="AA62" i="5"/>
  <c r="X62" i="5"/>
  <c r="AJ61" i="5"/>
  <c r="AG61" i="5"/>
  <c r="AF61" i="5"/>
  <c r="AE61" i="5"/>
  <c r="AD61" i="5"/>
  <c r="AC61" i="5"/>
  <c r="AB61" i="5"/>
  <c r="AA61" i="5"/>
  <c r="X61" i="5"/>
  <c r="AJ60" i="5"/>
  <c r="AG60" i="5"/>
  <c r="AF60" i="5"/>
  <c r="AE60" i="5"/>
  <c r="AD60" i="5"/>
  <c r="AC60" i="5"/>
  <c r="AB60" i="5"/>
  <c r="AA60" i="5"/>
  <c r="X60" i="5"/>
  <c r="AJ59" i="5"/>
  <c r="AG59" i="5"/>
  <c r="AF59" i="5"/>
  <c r="AE59" i="5"/>
  <c r="AD59" i="5"/>
  <c r="AC59" i="5"/>
  <c r="AB59" i="5"/>
  <c r="AA59" i="5"/>
  <c r="X59" i="5"/>
  <c r="AJ58" i="5"/>
  <c r="AG58" i="5"/>
  <c r="AF58" i="5"/>
  <c r="AE58" i="5"/>
  <c r="AD58" i="5"/>
  <c r="AC58" i="5"/>
  <c r="AB58" i="5"/>
  <c r="AA58" i="5"/>
  <c r="X58" i="5"/>
  <c r="AJ57" i="5"/>
  <c r="AG57" i="5"/>
  <c r="AF57" i="5"/>
  <c r="AE57" i="5"/>
  <c r="AD57" i="5"/>
  <c r="AC57" i="5"/>
  <c r="AB57" i="5"/>
  <c r="AA57" i="5"/>
  <c r="X57" i="5"/>
  <c r="AJ56" i="5"/>
  <c r="AG56" i="5"/>
  <c r="AF56" i="5"/>
  <c r="AE56" i="5"/>
  <c r="AD56" i="5"/>
  <c r="AC56" i="5"/>
  <c r="AB56" i="5"/>
  <c r="AA56" i="5"/>
  <c r="X56" i="5"/>
  <c r="AJ55" i="5"/>
  <c r="AG55" i="5"/>
  <c r="AF55" i="5"/>
  <c r="AE55" i="5"/>
  <c r="AD55" i="5"/>
  <c r="AC55" i="5"/>
  <c r="AB55" i="5"/>
  <c r="AA55" i="5"/>
  <c r="X55" i="5"/>
  <c r="AJ54" i="5"/>
  <c r="AG54" i="5"/>
  <c r="AF54" i="5"/>
  <c r="AE54" i="5"/>
  <c r="AD54" i="5"/>
  <c r="AC54" i="5"/>
  <c r="AB54" i="5"/>
  <c r="AA54" i="5"/>
  <c r="X54" i="5"/>
  <c r="AJ53" i="5"/>
  <c r="AG53" i="5"/>
  <c r="AF53" i="5"/>
  <c r="AE53" i="5"/>
  <c r="AD53" i="5"/>
  <c r="AC53" i="5"/>
  <c r="AB53" i="5"/>
  <c r="AA53" i="5"/>
  <c r="X53" i="5"/>
  <c r="AJ52" i="5"/>
  <c r="AG52" i="5"/>
  <c r="AF52" i="5"/>
  <c r="AE52" i="5"/>
  <c r="AD52" i="5"/>
  <c r="AC52" i="5"/>
  <c r="AB52" i="5"/>
  <c r="AA52" i="5"/>
  <c r="X52" i="5"/>
  <c r="AJ51" i="5"/>
  <c r="AG51" i="5"/>
  <c r="AF51" i="5"/>
  <c r="AE51" i="5"/>
  <c r="AD51" i="5"/>
  <c r="AC51" i="5"/>
  <c r="AB51" i="5"/>
  <c r="AA51" i="5"/>
  <c r="X51" i="5"/>
  <c r="AJ50" i="5"/>
  <c r="AG50" i="5"/>
  <c r="AF50" i="5"/>
  <c r="AE50" i="5"/>
  <c r="AD50" i="5"/>
  <c r="AC50" i="5"/>
  <c r="AB50" i="5"/>
  <c r="AA50" i="5"/>
  <c r="X50" i="5"/>
  <c r="AJ49" i="5"/>
  <c r="AG49" i="5"/>
  <c r="AF49" i="5"/>
  <c r="AE49" i="5"/>
  <c r="AD49" i="5"/>
  <c r="AC49" i="5"/>
  <c r="AB49" i="5"/>
  <c r="AA49" i="5"/>
  <c r="X49" i="5"/>
  <c r="AJ48" i="5"/>
  <c r="AG48" i="5"/>
  <c r="AF48" i="5"/>
  <c r="AE48" i="5"/>
  <c r="AD48" i="5"/>
  <c r="AC48" i="5"/>
  <c r="AB48" i="5"/>
  <c r="AA48" i="5"/>
  <c r="X48" i="5"/>
  <c r="AJ47" i="5"/>
  <c r="AG47" i="5"/>
  <c r="AE47" i="5"/>
  <c r="AC47" i="5"/>
  <c r="AA47" i="5"/>
  <c r="AJ46" i="5"/>
  <c r="AG46" i="5"/>
  <c r="AF46" i="5"/>
  <c r="AE46" i="5"/>
  <c r="AD46" i="5"/>
  <c r="AC46" i="5"/>
  <c r="AB46" i="5"/>
  <c r="AA46" i="5"/>
  <c r="X46" i="5"/>
  <c r="AJ45" i="5"/>
  <c r="AG45" i="5"/>
  <c r="AF45" i="5"/>
  <c r="AE45" i="5"/>
  <c r="AD45" i="5"/>
  <c r="AC45" i="5"/>
  <c r="AB45" i="5"/>
  <c r="AA45" i="5"/>
  <c r="X45" i="5"/>
  <c r="AJ44" i="5"/>
  <c r="AG44" i="5"/>
  <c r="AF44" i="5"/>
  <c r="AE44" i="5"/>
  <c r="AD44" i="5"/>
  <c r="AC44" i="5"/>
  <c r="AB44" i="5"/>
  <c r="AA44" i="5"/>
  <c r="X44" i="5"/>
  <c r="AJ43" i="5"/>
  <c r="AG43" i="5"/>
  <c r="AE43" i="5"/>
  <c r="AC43" i="5"/>
  <c r="AA43" i="5"/>
  <c r="AJ42" i="5"/>
  <c r="AG42" i="5"/>
  <c r="AF42" i="5"/>
  <c r="AE42" i="5"/>
  <c r="AD42" i="5"/>
  <c r="AC42" i="5"/>
  <c r="AB42" i="5"/>
  <c r="AA42" i="5"/>
  <c r="X42" i="5"/>
  <c r="AJ41" i="5"/>
  <c r="AG41" i="5"/>
  <c r="AF41" i="5"/>
  <c r="AE41" i="5"/>
  <c r="AD41" i="5"/>
  <c r="AC41" i="5"/>
  <c r="AB41" i="5"/>
  <c r="AA41" i="5"/>
  <c r="X41" i="5"/>
  <c r="AJ40" i="5"/>
  <c r="AG40" i="5"/>
  <c r="AF40" i="5"/>
  <c r="AE40" i="5"/>
  <c r="AD40" i="5"/>
  <c r="AC40" i="5"/>
  <c r="AB40" i="5"/>
  <c r="AA40" i="5"/>
  <c r="X40" i="5"/>
  <c r="AJ39" i="5"/>
  <c r="AG39" i="5"/>
  <c r="AF39" i="5"/>
  <c r="AE39" i="5"/>
  <c r="AD39" i="5"/>
  <c r="AC39" i="5"/>
  <c r="AB39" i="5"/>
  <c r="AA39" i="5"/>
  <c r="X39" i="5"/>
  <c r="AJ38" i="5"/>
  <c r="AG38" i="5"/>
  <c r="AF38" i="5"/>
  <c r="AE38" i="5"/>
  <c r="AD38" i="5"/>
  <c r="AC38" i="5"/>
  <c r="AB38" i="5"/>
  <c r="AA38" i="5"/>
  <c r="X38" i="5"/>
  <c r="AJ37" i="5"/>
  <c r="AG37" i="5"/>
  <c r="AF37" i="5"/>
  <c r="AE37" i="5"/>
  <c r="AD37" i="5"/>
  <c r="AC37" i="5"/>
  <c r="AB37" i="5"/>
  <c r="AA37" i="5"/>
  <c r="X37" i="5"/>
  <c r="AJ36" i="5"/>
  <c r="AG36" i="5"/>
  <c r="AF36" i="5"/>
  <c r="AE36" i="5"/>
  <c r="AD36" i="5"/>
  <c r="AC36" i="5"/>
  <c r="AB36" i="5"/>
  <c r="AA36" i="5"/>
  <c r="X36" i="5"/>
  <c r="AJ35" i="5"/>
  <c r="AG35" i="5"/>
  <c r="AF35" i="5"/>
  <c r="AE35" i="5"/>
  <c r="AD35" i="5"/>
  <c r="AC35" i="5"/>
  <c r="AB35" i="5"/>
  <c r="AA35" i="5"/>
  <c r="X35" i="5"/>
  <c r="AJ34" i="5"/>
  <c r="AG34" i="5"/>
  <c r="AF34" i="5"/>
  <c r="AE34" i="5"/>
  <c r="AD34" i="5"/>
  <c r="AC34" i="5"/>
  <c r="AB34" i="5"/>
  <c r="AA34" i="5"/>
  <c r="X34" i="5"/>
  <c r="AJ33" i="5"/>
  <c r="AG33" i="5"/>
  <c r="AF33" i="5"/>
  <c r="AE33" i="5"/>
  <c r="AD33" i="5"/>
  <c r="AC33" i="5"/>
  <c r="AB33" i="5"/>
  <c r="AA33" i="5"/>
  <c r="X33" i="5"/>
  <c r="AJ32" i="5"/>
  <c r="AG32" i="5"/>
  <c r="AF32" i="5"/>
  <c r="AE32" i="5"/>
  <c r="AD32" i="5"/>
  <c r="AC32" i="5"/>
  <c r="AB32" i="5"/>
  <c r="AA32" i="5"/>
  <c r="X32" i="5"/>
  <c r="AJ31" i="5"/>
  <c r="AG31" i="5"/>
  <c r="AF31" i="5"/>
  <c r="AE31" i="5"/>
  <c r="AD31" i="5"/>
  <c r="AC31" i="5"/>
  <c r="AB31" i="5"/>
  <c r="AA31" i="5"/>
  <c r="X31" i="5"/>
  <c r="AJ30" i="5"/>
  <c r="AG30" i="5"/>
  <c r="AF30" i="5"/>
  <c r="AE30" i="5"/>
  <c r="AD30" i="5"/>
  <c r="AC30" i="5"/>
  <c r="AB30" i="5"/>
  <c r="AA30" i="5"/>
  <c r="X30" i="5"/>
  <c r="AJ29" i="5"/>
  <c r="AG29" i="5"/>
  <c r="AF29" i="5"/>
  <c r="AE29" i="5"/>
  <c r="AD29" i="5"/>
  <c r="AC29" i="5"/>
  <c r="AB29" i="5"/>
  <c r="AA29" i="5"/>
  <c r="X29" i="5"/>
  <c r="AJ28" i="5"/>
  <c r="AG28" i="5"/>
  <c r="AF28" i="5"/>
  <c r="AE28" i="5"/>
  <c r="AD28" i="5"/>
  <c r="AC28" i="5"/>
  <c r="AB28" i="5"/>
  <c r="AA28" i="5"/>
  <c r="X28" i="5"/>
  <c r="AJ27" i="5"/>
  <c r="AG27" i="5"/>
  <c r="AF27" i="5"/>
  <c r="AE27" i="5"/>
  <c r="AD27" i="5"/>
  <c r="AC27" i="5"/>
  <c r="AB27" i="5"/>
  <c r="AA27" i="5"/>
  <c r="X27" i="5"/>
  <c r="AJ26" i="5"/>
  <c r="AG26" i="5"/>
  <c r="AF26" i="5"/>
  <c r="AE26" i="5"/>
  <c r="AD26" i="5"/>
  <c r="AC26" i="5"/>
  <c r="AB26" i="5"/>
  <c r="AA26" i="5"/>
  <c r="X26" i="5"/>
  <c r="AJ25" i="5"/>
  <c r="AG25" i="5"/>
  <c r="AF25" i="5"/>
  <c r="AE25" i="5"/>
  <c r="AD25" i="5"/>
  <c r="AC25" i="5"/>
  <c r="AB25" i="5"/>
  <c r="AA25" i="5"/>
  <c r="X25" i="5"/>
  <c r="AJ24" i="5"/>
  <c r="AG24" i="5"/>
  <c r="AF24" i="5"/>
  <c r="AE24" i="5"/>
  <c r="AD24" i="5"/>
  <c r="AC24" i="5"/>
  <c r="AB24" i="5"/>
  <c r="AA24" i="5"/>
  <c r="X24" i="5"/>
  <c r="AJ23" i="5"/>
  <c r="AG23" i="5"/>
  <c r="AF23" i="5"/>
  <c r="AE23" i="5"/>
  <c r="AD23" i="5"/>
  <c r="AC23" i="5"/>
  <c r="AB23" i="5"/>
  <c r="AA23" i="5"/>
  <c r="X23" i="5"/>
  <c r="AJ22" i="5"/>
  <c r="AG22" i="5"/>
  <c r="AF22" i="5"/>
  <c r="AE22" i="5"/>
  <c r="AD22" i="5"/>
  <c r="AC22" i="5"/>
  <c r="AB22" i="5"/>
  <c r="AA22" i="5"/>
  <c r="X22" i="5"/>
  <c r="AJ21" i="5"/>
  <c r="AG21" i="5"/>
  <c r="AF21" i="5"/>
  <c r="AE21" i="5"/>
  <c r="AD21" i="5"/>
  <c r="AC21" i="5"/>
  <c r="AB21" i="5"/>
  <c r="AA21" i="5"/>
  <c r="X21" i="5"/>
  <c r="AJ20" i="5"/>
  <c r="AG20" i="5"/>
  <c r="AF20" i="5"/>
  <c r="AE20" i="5"/>
  <c r="AD20" i="5"/>
  <c r="AC20" i="5"/>
  <c r="AB20" i="5"/>
  <c r="AA20" i="5"/>
  <c r="X20" i="5"/>
  <c r="AJ19" i="5"/>
  <c r="AG19" i="5"/>
  <c r="AF19" i="5"/>
  <c r="AE19" i="5"/>
  <c r="AD19" i="5"/>
  <c r="AC19" i="5"/>
  <c r="AB19" i="5"/>
  <c r="AA19" i="5"/>
  <c r="X19" i="5"/>
  <c r="AJ18" i="5"/>
  <c r="AG18" i="5"/>
  <c r="AF18" i="5"/>
  <c r="AE18" i="5"/>
  <c r="AD18" i="5"/>
  <c r="AC18" i="5"/>
  <c r="AB18" i="5"/>
  <c r="AA18" i="5"/>
  <c r="X18" i="5"/>
  <c r="AJ17" i="5"/>
  <c r="AG17" i="5"/>
  <c r="AF17" i="5"/>
  <c r="AE17" i="5"/>
  <c r="AD17" i="5"/>
  <c r="AC17" i="5"/>
  <c r="AB17" i="5"/>
  <c r="AA17" i="5"/>
  <c r="X17" i="5"/>
  <c r="AG13" i="5"/>
  <c r="AH68" i="5"/>
  <c r="AH84" i="5"/>
  <c r="AH100" i="5"/>
  <c r="AH153" i="5"/>
  <c r="AH242" i="5"/>
  <c r="AH341" i="5"/>
  <c r="AH422" i="5"/>
  <c r="AH334" i="5"/>
  <c r="AH417" i="5"/>
  <c r="AH418" i="5"/>
  <c r="AH419" i="5"/>
  <c r="AH420" i="5"/>
  <c r="AH423" i="5"/>
  <c r="AH440" i="5"/>
  <c r="AH333" i="5"/>
  <c r="AH332" i="5"/>
  <c r="I9" i="8"/>
  <c r="AH553" i="5"/>
  <c r="AH569" i="5"/>
  <c r="AH826" i="5"/>
  <c r="AH69" i="5"/>
  <c r="AH227" i="5"/>
  <c r="AH235" i="5"/>
  <c r="AH243" i="5"/>
  <c r="AH283" i="5"/>
  <c r="AK283" i="5"/>
  <c r="AH554" i="5"/>
  <c r="AH570" i="5"/>
  <c r="AH827" i="5"/>
  <c r="AH70" i="5"/>
  <c r="AH78" i="5"/>
  <c r="AH86" i="5"/>
  <c r="AK86" i="5"/>
  <c r="AH236" i="5"/>
  <c r="AH555" i="5"/>
  <c r="AH563" i="5"/>
  <c r="AH571" i="5"/>
  <c r="AH587" i="5"/>
  <c r="AH828" i="5"/>
  <c r="AH63" i="5"/>
  <c r="AK63" i="5"/>
  <c r="AH71" i="5"/>
  <c r="AH87" i="5"/>
  <c r="AH95" i="5"/>
  <c r="AH237" i="5"/>
  <c r="AH556" i="5"/>
  <c r="AH564" i="5"/>
  <c r="AH572" i="5"/>
  <c r="AK572" i="5"/>
  <c r="AH588" i="5"/>
  <c r="AH711" i="5"/>
  <c r="AH829" i="5"/>
  <c r="AH64" i="5"/>
  <c r="AH72" i="5"/>
  <c r="AH80" i="5"/>
  <c r="AH88" i="5"/>
  <c r="AH106" i="5"/>
  <c r="AK106" i="5"/>
  <c r="AH238" i="5"/>
  <c r="AH549" i="5"/>
  <c r="AH565" i="5"/>
  <c r="AH573" i="5"/>
  <c r="AH648" i="5"/>
  <c r="AH822" i="5"/>
  <c r="AH65" i="5"/>
  <c r="AK65" i="5"/>
  <c r="AH81" i="5"/>
  <c r="AH89" i="5"/>
  <c r="AH132" i="5"/>
  <c r="AH558" i="5"/>
  <c r="AH566" i="5"/>
  <c r="AH574" i="5"/>
  <c r="AH823" i="5"/>
  <c r="AK823" i="5"/>
  <c r="AH82" i="5"/>
  <c r="AH90" i="5"/>
  <c r="AH98" i="5"/>
  <c r="AH151" i="5"/>
  <c r="AH280" i="5"/>
  <c r="AH551" i="5"/>
  <c r="AH559" i="5"/>
  <c r="AH567" i="5"/>
  <c r="AH568" i="5"/>
  <c r="AH487" i="5"/>
  <c r="AH486" i="5"/>
  <c r="I10" i="8"/>
  <c r="AH824" i="5"/>
  <c r="AH75" i="5"/>
  <c r="AH83" i="5"/>
  <c r="AH91" i="5"/>
  <c r="AH99" i="5"/>
  <c r="AH134" i="5"/>
  <c r="AK134" i="5"/>
  <c r="AH152" i="5"/>
  <c r="AH241" i="5"/>
  <c r="AH281" i="5"/>
  <c r="AH825" i="5"/>
  <c r="X832" i="5"/>
  <c r="E14" i="8"/>
  <c r="AB333" i="5"/>
  <c r="AB332" i="5"/>
  <c r="F9" i="8"/>
  <c r="X927" i="5"/>
  <c r="X926" i="5"/>
  <c r="E16" i="8"/>
  <c r="X853" i="5"/>
  <c r="X852" i="5"/>
  <c r="E15" i="8"/>
  <c r="X487" i="5"/>
  <c r="X486" i="5"/>
  <c r="E10" i="8"/>
  <c r="X333" i="5"/>
  <c r="X332" i="5"/>
  <c r="E9" i="8"/>
  <c r="X16" i="5"/>
  <c r="X15" i="5"/>
  <c r="E7" i="8"/>
  <c r="X102" i="5"/>
  <c r="X101" i="5"/>
  <c r="E8" i="8"/>
  <c r="X800" i="5"/>
  <c r="X799" i="5"/>
  <c r="E13" i="8"/>
  <c r="X630" i="5"/>
  <c r="X629" i="5"/>
  <c r="E11" i="8"/>
  <c r="X767" i="5"/>
  <c r="X766" i="5"/>
  <c r="E12" i="8"/>
  <c r="AB940" i="5"/>
  <c r="AB939" i="5"/>
  <c r="F17" i="8"/>
  <c r="AD767" i="5"/>
  <c r="AD766" i="5"/>
  <c r="G12" i="8"/>
  <c r="AF832" i="5"/>
  <c r="H14" i="8"/>
  <c r="AF853" i="5"/>
  <c r="AF852" i="5"/>
  <c r="H15" i="8"/>
  <c r="AF927" i="5"/>
  <c r="AF926" i="5"/>
  <c r="H16" i="8"/>
  <c r="AD487" i="5"/>
  <c r="AD486" i="5"/>
  <c r="G10" i="8"/>
  <c r="AB832" i="5"/>
  <c r="F14" i="8"/>
  <c r="AB853" i="5"/>
  <c r="AB852" i="5"/>
  <c r="F15" i="8"/>
  <c r="AB927" i="5"/>
  <c r="AB926" i="5"/>
  <c r="F16" i="8"/>
  <c r="AD853" i="5"/>
  <c r="AD852" i="5"/>
  <c r="G15" i="8"/>
  <c r="AD927" i="5"/>
  <c r="AD926" i="5"/>
  <c r="G16" i="8"/>
  <c r="AB487" i="5"/>
  <c r="AB486" i="5"/>
  <c r="F10" i="8"/>
  <c r="AF767" i="5"/>
  <c r="AF766" i="5"/>
  <c r="H12" i="8"/>
  <c r="AH853" i="5"/>
  <c r="AH852" i="5"/>
  <c r="I15" i="8"/>
  <c r="AF487" i="5"/>
  <c r="AF486" i="5"/>
  <c r="H10" i="8"/>
  <c r="AB767" i="5"/>
  <c r="AB766" i="5"/>
  <c r="F12" i="8"/>
  <c r="AD832" i="5"/>
  <c r="G14" i="8"/>
  <c r="AB630" i="5"/>
  <c r="AB629" i="5"/>
  <c r="F11" i="8"/>
  <c r="AD800" i="5"/>
  <c r="AD799" i="5"/>
  <c r="G13" i="8"/>
  <c r="AD102" i="5"/>
  <c r="AD101" i="5"/>
  <c r="AB16" i="5"/>
  <c r="AB15" i="5"/>
  <c r="F7" i="8"/>
  <c r="AF102" i="5"/>
  <c r="AF101" i="5"/>
  <c r="H8" i="8"/>
  <c r="AD630" i="5"/>
  <c r="AD629" i="5"/>
  <c r="G11" i="8"/>
  <c r="AF800" i="5"/>
  <c r="AF799" i="5"/>
  <c r="H13" i="8"/>
  <c r="AD940" i="5"/>
  <c r="AD939" i="5"/>
  <c r="G17" i="8"/>
  <c r="AH927" i="5"/>
  <c r="AH926" i="5"/>
  <c r="I16" i="8"/>
  <c r="AF630" i="5"/>
  <c r="AF629" i="5"/>
  <c r="H11" i="8"/>
  <c r="AF940" i="5"/>
  <c r="AF939" i="5"/>
  <c r="H17" i="8"/>
  <c r="AH832" i="5"/>
  <c r="I14" i="8"/>
  <c r="AH102" i="5"/>
  <c r="AH101" i="5"/>
  <c r="I8" i="8"/>
  <c r="AD16" i="5"/>
  <c r="AD15" i="5"/>
  <c r="G7" i="8"/>
  <c r="AD333" i="5"/>
  <c r="AD332" i="5"/>
  <c r="G9" i="8"/>
  <c r="AF16" i="5"/>
  <c r="AF15" i="5"/>
  <c r="H7" i="8"/>
  <c r="AB102" i="5"/>
  <c r="AB800" i="5"/>
  <c r="AB799" i="5"/>
  <c r="F13" i="8"/>
  <c r="AH767" i="5"/>
  <c r="AH766" i="5"/>
  <c r="I12" i="8"/>
  <c r="AH940" i="5"/>
  <c r="AH939" i="5"/>
  <c r="I17" i="8"/>
  <c r="AF333" i="5"/>
  <c r="AF332" i="5"/>
  <c r="H9" i="8"/>
  <c r="AH630" i="5"/>
  <c r="AH629" i="5"/>
  <c r="I11" i="8"/>
  <c r="AK809" i="5"/>
  <c r="AK753" i="5"/>
  <c r="AK709" i="5"/>
  <c r="AK62" i="5"/>
  <c r="AK351" i="5"/>
  <c r="AK821" i="5"/>
  <c r="AK741" i="5"/>
  <c r="AK339" i="5"/>
  <c r="AK98" i="5"/>
  <c r="AK331" i="5"/>
  <c r="AK375" i="5"/>
  <c r="AK371" i="5"/>
  <c r="AK168" i="5"/>
  <c r="AK367" i="5"/>
  <c r="AK935" i="5"/>
  <c r="AK950" i="5"/>
  <c r="AK363" i="5"/>
  <c r="AK395" i="5"/>
  <c r="AK677" i="5"/>
  <c r="AK359" i="5"/>
  <c r="AK391" i="5"/>
  <c r="AK787" i="5"/>
  <c r="AK355" i="5"/>
  <c r="AK387" i="5"/>
  <c r="AK901" i="5"/>
  <c r="AK383" i="5"/>
  <c r="AK379" i="5"/>
  <c r="AK693" i="5"/>
  <c r="AK725" i="5"/>
  <c r="AK126" i="5"/>
  <c r="AK88" i="5"/>
  <c r="AK94" i="5"/>
  <c r="AK66" i="5"/>
  <c r="AK24" i="5"/>
  <c r="AK36" i="5"/>
  <c r="AK60" i="5"/>
  <c r="AK158" i="5"/>
  <c r="AK122" i="5"/>
  <c r="AK128" i="5"/>
  <c r="AK92" i="5"/>
  <c r="AK200" i="5"/>
  <c r="AK232" i="5"/>
  <c r="AK765" i="5"/>
  <c r="AK801" i="5"/>
  <c r="AK469" i="5"/>
  <c r="AK473" i="5"/>
  <c r="AK477" i="5"/>
  <c r="AK481" i="5"/>
  <c r="AK485" i="5"/>
  <c r="AK491" i="5"/>
  <c r="AK499" i="5"/>
  <c r="AK507" i="5"/>
  <c r="AK515" i="5"/>
  <c r="AK523" i="5"/>
  <c r="AK531" i="5"/>
  <c r="AK539" i="5"/>
  <c r="AK547" i="5"/>
  <c r="AK555" i="5"/>
  <c r="AK563" i="5"/>
  <c r="AK571" i="5"/>
  <c r="AK579" i="5"/>
  <c r="AK587" i="5"/>
  <c r="AK595" i="5"/>
  <c r="AK603" i="5"/>
  <c r="AK657" i="5"/>
  <c r="AK673" i="5"/>
  <c r="AK689" i="5"/>
  <c r="AK705" i="5"/>
  <c r="AK721" i="5"/>
  <c r="AK737" i="5"/>
  <c r="AK761" i="5"/>
  <c r="AK795" i="5"/>
  <c r="AK829" i="5"/>
  <c r="AK869" i="5"/>
  <c r="AK335" i="5"/>
  <c r="AK749" i="5"/>
  <c r="AK817" i="5"/>
  <c r="AK685" i="5"/>
  <c r="AK701" i="5"/>
  <c r="AK717" i="5"/>
  <c r="AK733" i="5"/>
  <c r="AK771" i="5"/>
  <c r="AK805" i="5"/>
  <c r="AK923" i="5"/>
  <c r="AK757" i="5"/>
  <c r="AK825" i="5"/>
  <c r="AK917" i="5"/>
  <c r="AK399" i="5"/>
  <c r="AK403" i="5"/>
  <c r="AK407" i="5"/>
  <c r="AK411" i="5"/>
  <c r="AK415" i="5"/>
  <c r="AK419" i="5"/>
  <c r="AK423" i="5"/>
  <c r="AK427" i="5"/>
  <c r="AK681" i="5"/>
  <c r="AK697" i="5"/>
  <c r="AK713" i="5"/>
  <c r="AK729" i="5"/>
  <c r="AK745" i="5"/>
  <c r="AK779" i="5"/>
  <c r="AK813" i="5"/>
  <c r="AK885" i="5"/>
  <c r="AK32" i="5"/>
  <c r="AK50" i="5"/>
  <c r="AK28" i="5"/>
  <c r="AK56" i="5"/>
  <c r="AK68" i="5"/>
  <c r="AK74" i="5"/>
  <c r="AK100" i="5"/>
  <c r="AK154" i="5"/>
  <c r="AK186" i="5"/>
  <c r="AK250" i="5"/>
  <c r="AK264" i="5"/>
  <c r="AK20" i="5"/>
  <c r="AK52" i="5"/>
  <c r="AK110" i="5"/>
  <c r="AK48" i="5"/>
  <c r="AK58" i="5"/>
  <c r="AK64" i="5"/>
  <c r="AK70" i="5"/>
  <c r="AK96" i="5"/>
  <c r="AK104" i="5"/>
  <c r="AK130" i="5"/>
  <c r="AK272" i="5"/>
  <c r="AK280" i="5"/>
  <c r="AK288" i="5"/>
  <c r="AK296" i="5"/>
  <c r="AK304" i="5"/>
  <c r="AK321" i="5"/>
  <c r="AK44" i="5"/>
  <c r="AK84" i="5"/>
  <c r="AK90" i="5"/>
  <c r="AK118" i="5"/>
  <c r="AK170" i="5"/>
  <c r="AK234" i="5"/>
  <c r="AK311" i="5"/>
  <c r="AK323" i="5"/>
  <c r="AK76" i="5"/>
  <c r="AK82" i="5"/>
  <c r="AK310" i="5"/>
  <c r="AK40" i="5"/>
  <c r="AK54" i="5"/>
  <c r="AK72" i="5"/>
  <c r="AK78" i="5"/>
  <c r="AK112" i="5"/>
  <c r="AK138" i="5"/>
  <c r="AK152" i="5"/>
  <c r="AK184" i="5"/>
  <c r="AK216" i="5"/>
  <c r="AK248" i="5"/>
  <c r="AK318" i="5"/>
  <c r="AK345" i="5"/>
  <c r="AK431" i="5"/>
  <c r="AK435" i="5"/>
  <c r="AK439" i="5"/>
  <c r="AK443" i="5"/>
  <c r="AK447" i="5"/>
  <c r="AK451" i="5"/>
  <c r="AK455" i="5"/>
  <c r="AK459" i="5"/>
  <c r="AK463" i="5"/>
  <c r="AK467" i="5"/>
  <c r="AK471" i="5"/>
  <c r="AK475" i="5"/>
  <c r="AK479" i="5"/>
  <c r="AK483" i="5"/>
  <c r="AK489" i="5"/>
  <c r="AK493" i="5"/>
  <c r="AK497" i="5"/>
  <c r="AK80" i="5"/>
  <c r="AK120" i="5"/>
  <c r="AK313" i="5"/>
  <c r="AK319" i="5"/>
  <c r="AK855" i="5"/>
  <c r="AK871" i="5"/>
  <c r="AK887" i="5"/>
  <c r="AK903" i="5"/>
  <c r="AK919" i="5"/>
  <c r="AK937" i="5"/>
  <c r="AK861" i="5"/>
  <c r="AK877" i="5"/>
  <c r="AK893" i="5"/>
  <c r="AK909" i="5"/>
  <c r="AK925" i="5"/>
  <c r="AK945" i="5"/>
  <c r="AK611" i="5"/>
  <c r="AK619" i="5"/>
  <c r="AK627" i="5"/>
  <c r="AK633" i="5"/>
  <c r="AK637" i="5"/>
  <c r="AK641" i="5"/>
  <c r="AK645" i="5"/>
  <c r="AK649" i="5"/>
  <c r="AK653" i="5"/>
  <c r="AK665" i="5"/>
  <c r="AK669" i="5"/>
  <c r="AK867" i="5"/>
  <c r="AK883" i="5"/>
  <c r="AK899" i="5"/>
  <c r="AK915" i="5"/>
  <c r="AK933" i="5"/>
  <c r="AK857" i="5"/>
  <c r="AK873" i="5"/>
  <c r="AK889" i="5"/>
  <c r="AK905" i="5"/>
  <c r="AK921" i="5"/>
  <c r="AK941" i="5"/>
  <c r="AK863" i="5"/>
  <c r="AK879" i="5"/>
  <c r="AK895" i="5"/>
  <c r="AK911" i="5"/>
  <c r="AK929" i="5"/>
  <c r="AK859" i="5"/>
  <c r="AK875" i="5"/>
  <c r="AK891" i="5"/>
  <c r="AK907" i="5"/>
  <c r="AK865" i="5"/>
  <c r="AK881" i="5"/>
  <c r="AK897" i="5"/>
  <c r="AK931" i="5"/>
  <c r="AK949" i="5"/>
  <c r="AH17" i="5"/>
  <c r="AK25" i="5"/>
  <c r="AK33" i="5"/>
  <c r="AK37" i="5"/>
  <c r="AK41" i="5"/>
  <c r="AK45" i="5"/>
  <c r="AK49" i="5"/>
  <c r="AK53" i="5"/>
  <c r="AK57" i="5"/>
  <c r="AK69" i="5"/>
  <c r="AK73" i="5"/>
  <c r="AK77" i="5"/>
  <c r="AK85" i="5"/>
  <c r="AK93" i="5"/>
  <c r="AK97" i="5"/>
  <c r="AK107" i="5"/>
  <c r="AK115" i="5"/>
  <c r="AK119" i="5"/>
  <c r="AK127" i="5"/>
  <c r="AK135" i="5"/>
  <c r="AK139" i="5"/>
  <c r="AK160" i="5"/>
  <c r="AK309" i="5"/>
  <c r="AK341" i="5"/>
  <c r="AK352" i="5"/>
  <c r="AK356" i="5"/>
  <c r="AK360" i="5"/>
  <c r="AK368" i="5"/>
  <c r="AK372" i="5"/>
  <c r="AK376" i="5"/>
  <c r="AK380" i="5"/>
  <c r="AK384" i="5"/>
  <c r="AK388" i="5"/>
  <c r="AK38" i="5"/>
  <c r="AK42" i="5"/>
  <c r="AK136" i="5"/>
  <c r="AK150" i="5"/>
  <c r="AK327" i="5"/>
  <c r="AK26" i="5"/>
  <c r="AK30" i="5"/>
  <c r="AK349" i="5"/>
  <c r="AK353" i="5"/>
  <c r="AK361" i="5"/>
  <c r="AK381" i="5"/>
  <c r="AK401" i="5"/>
  <c r="AK421" i="5"/>
  <c r="AK429" i="5"/>
  <c r="AK441" i="5"/>
  <c r="AK18" i="5"/>
  <c r="AK22" i="5"/>
  <c r="AK34" i="5"/>
  <c r="AK46" i="5"/>
  <c r="AK357" i="5"/>
  <c r="AK365" i="5"/>
  <c r="AK369" i="5"/>
  <c r="AK373" i="5"/>
  <c r="AK377" i="5"/>
  <c r="AK385" i="5"/>
  <c r="AK389" i="5"/>
  <c r="AK393" i="5"/>
  <c r="AK397" i="5"/>
  <c r="AK405" i="5"/>
  <c r="AK409" i="5"/>
  <c r="AK413" i="5"/>
  <c r="AK417" i="5"/>
  <c r="AK425" i="5"/>
  <c r="AK433" i="5"/>
  <c r="AK437" i="5"/>
  <c r="AK445" i="5"/>
  <c r="AK449" i="5"/>
  <c r="AK453" i="5"/>
  <c r="AK457" i="5"/>
  <c r="AK461" i="5"/>
  <c r="AK465" i="5"/>
  <c r="AK19" i="5"/>
  <c r="AK23" i="5"/>
  <c r="AK27" i="5"/>
  <c r="AK31" i="5"/>
  <c r="AK35" i="5"/>
  <c r="AK39" i="5"/>
  <c r="AK51" i="5"/>
  <c r="AK55" i="5"/>
  <c r="AK59" i="5"/>
  <c r="AK67" i="5"/>
  <c r="AK71" i="5"/>
  <c r="AK75" i="5"/>
  <c r="AK79" i="5"/>
  <c r="AK83" i="5"/>
  <c r="AK87" i="5"/>
  <c r="AK91" i="5"/>
  <c r="AK95" i="5"/>
  <c r="AK99" i="5"/>
  <c r="AK105" i="5"/>
  <c r="AK109" i="5"/>
  <c r="AK113" i="5"/>
  <c r="AK117" i="5"/>
  <c r="AK121" i="5"/>
  <c r="AK125" i="5"/>
  <c r="AK129" i="5"/>
  <c r="AK137" i="5"/>
  <c r="AK194" i="5"/>
  <c r="AK210" i="5"/>
  <c r="AK226" i="5"/>
  <c r="AK242" i="5"/>
  <c r="AK317" i="5"/>
  <c r="AK337" i="5"/>
  <c r="AK354" i="5"/>
  <c r="AK362" i="5"/>
  <c r="AK370" i="5"/>
  <c r="AK378" i="5"/>
  <c r="AK386" i="5"/>
  <c r="AK501" i="5"/>
  <c r="AK505" i="5"/>
  <c r="AK509" i="5"/>
  <c r="AK513" i="5"/>
  <c r="AK517" i="5"/>
  <c r="AK521" i="5"/>
  <c r="AK525" i="5"/>
  <c r="AK529" i="5"/>
  <c r="AK533" i="5"/>
  <c r="AK537" i="5"/>
  <c r="AK541" i="5"/>
  <c r="AK545" i="5"/>
  <c r="AK549" i="5"/>
  <c r="AK553" i="5"/>
  <c r="AK557" i="5"/>
  <c r="AK561" i="5"/>
  <c r="AK565" i="5"/>
  <c r="AK569" i="5"/>
  <c r="AK29" i="5"/>
  <c r="AK61" i="5"/>
  <c r="AK81" i="5"/>
  <c r="AK89" i="5"/>
  <c r="AK103" i="5"/>
  <c r="AK111" i="5"/>
  <c r="AK123" i="5"/>
  <c r="AK131" i="5"/>
  <c r="AK392" i="5"/>
  <c r="AK396" i="5"/>
  <c r="AK400" i="5"/>
  <c r="AK404" i="5"/>
  <c r="AK408" i="5"/>
  <c r="AK412" i="5"/>
  <c r="AK416" i="5"/>
  <c r="AK420" i="5"/>
  <c r="AK424" i="5"/>
  <c r="AK428" i="5"/>
  <c r="AK432" i="5"/>
  <c r="AK436" i="5"/>
  <c r="AK440" i="5"/>
  <c r="AK444" i="5"/>
  <c r="AK448" i="5"/>
  <c r="AK452" i="5"/>
  <c r="AK456" i="5"/>
  <c r="AK460" i="5"/>
  <c r="AK464" i="5"/>
  <c r="AK468" i="5"/>
  <c r="AK472" i="5"/>
  <c r="AK476" i="5"/>
  <c r="AK480" i="5"/>
  <c r="AK484" i="5"/>
  <c r="AK490" i="5"/>
  <c r="AK494" i="5"/>
  <c r="AK498" i="5"/>
  <c r="AK502" i="5"/>
  <c r="AK506" i="5"/>
  <c r="AK510" i="5"/>
  <c r="AK262" i="5"/>
  <c r="AK266" i="5"/>
  <c r="AK270" i="5"/>
  <c r="AK274" i="5"/>
  <c r="AK278" i="5"/>
  <c r="AK282" i="5"/>
  <c r="AK286" i="5"/>
  <c r="AK290" i="5"/>
  <c r="AK294" i="5"/>
  <c r="AK298" i="5"/>
  <c r="AK302" i="5"/>
  <c r="AK306" i="5"/>
  <c r="AK315" i="5"/>
  <c r="AK325" i="5"/>
  <c r="AK343" i="5"/>
  <c r="AK151" i="5"/>
  <c r="AK155" i="5"/>
  <c r="AK159" i="5"/>
  <c r="AK163" i="5"/>
  <c r="AK167" i="5"/>
  <c r="AK171" i="5"/>
  <c r="AK175" i="5"/>
  <c r="AK179" i="5"/>
  <c r="AK183" i="5"/>
  <c r="AK187" i="5"/>
  <c r="AK191" i="5"/>
  <c r="AK195" i="5"/>
  <c r="AK199" i="5"/>
  <c r="AK203" i="5"/>
  <c r="AK207" i="5"/>
  <c r="AK211" i="5"/>
  <c r="AK215" i="5"/>
  <c r="AK219" i="5"/>
  <c r="AK223" i="5"/>
  <c r="AK227" i="5"/>
  <c r="AK231" i="5"/>
  <c r="AK235" i="5"/>
  <c r="AK239" i="5"/>
  <c r="AK243" i="5"/>
  <c r="AK247" i="5"/>
  <c r="AK251" i="5"/>
  <c r="AK255" i="5"/>
  <c r="AK259" i="5"/>
  <c r="AK263" i="5"/>
  <c r="AK267" i="5"/>
  <c r="AK271" i="5"/>
  <c r="AK275" i="5"/>
  <c r="AK279" i="5"/>
  <c r="AK287" i="5"/>
  <c r="AK291" i="5"/>
  <c r="AK295" i="5"/>
  <c r="AK299" i="5"/>
  <c r="AK303" i="5"/>
  <c r="AK307" i="5"/>
  <c r="AK394" i="5"/>
  <c r="AK402" i="5"/>
  <c r="AK410" i="5"/>
  <c r="AK418" i="5"/>
  <c r="AK426" i="5"/>
  <c r="AK434" i="5"/>
  <c r="AK442" i="5"/>
  <c r="AK450" i="5"/>
  <c r="AK458" i="5"/>
  <c r="AK466" i="5"/>
  <c r="AK474" i="5"/>
  <c r="AK482" i="5"/>
  <c r="AK488" i="5"/>
  <c r="AK492" i="5"/>
  <c r="AK496" i="5"/>
  <c r="AK500" i="5"/>
  <c r="AK504" i="5"/>
  <c r="AK508" i="5"/>
  <c r="AK512" i="5"/>
  <c r="AK516" i="5"/>
  <c r="AK573" i="5"/>
  <c r="AK577" i="5"/>
  <c r="AK581" i="5"/>
  <c r="AK585" i="5"/>
  <c r="AK589" i="5"/>
  <c r="AK593" i="5"/>
  <c r="AK597" i="5"/>
  <c r="AK601" i="5"/>
  <c r="AK605" i="5"/>
  <c r="AK609" i="5"/>
  <c r="AK613" i="5"/>
  <c r="AK617" i="5"/>
  <c r="AK621" i="5"/>
  <c r="AK625" i="5"/>
  <c r="AK631" i="5"/>
  <c r="AK635" i="5"/>
  <c r="AK639" i="5"/>
  <c r="AK643" i="5"/>
  <c r="AK647" i="5"/>
  <c r="AK651" i="5"/>
  <c r="AK655" i="5"/>
  <c r="AK659" i="5"/>
  <c r="AK663" i="5"/>
  <c r="AK667" i="5"/>
  <c r="AK671" i="5"/>
  <c r="AK675" i="5"/>
  <c r="AK679" i="5"/>
  <c r="AK683" i="5"/>
  <c r="AK687" i="5"/>
  <c r="AK691" i="5"/>
  <c r="AK695" i="5"/>
  <c r="AK153" i="5"/>
  <c r="AK157" i="5"/>
  <c r="AK161" i="5"/>
  <c r="AK165" i="5"/>
  <c r="AK169" i="5"/>
  <c r="AK173" i="5"/>
  <c r="AK177" i="5"/>
  <c r="AK181" i="5"/>
  <c r="AK185" i="5"/>
  <c r="AK189" i="5"/>
  <c r="AK193" i="5"/>
  <c r="AK197" i="5"/>
  <c r="AK201" i="5"/>
  <c r="AK205" i="5"/>
  <c r="AK209" i="5"/>
  <c r="AK213" i="5"/>
  <c r="AK217" i="5"/>
  <c r="AK221" i="5"/>
  <c r="AK225" i="5"/>
  <c r="AK229" i="5"/>
  <c r="AK233" i="5"/>
  <c r="AK237" i="5"/>
  <c r="AK241" i="5"/>
  <c r="AK245" i="5"/>
  <c r="AK249" i="5"/>
  <c r="AK253" i="5"/>
  <c r="AK257" i="5"/>
  <c r="AK261" i="5"/>
  <c r="AK265" i="5"/>
  <c r="AK269" i="5"/>
  <c r="AK273" i="5"/>
  <c r="AK277" i="5"/>
  <c r="AK281" i="5"/>
  <c r="AK285" i="5"/>
  <c r="AK289" i="5"/>
  <c r="AK293" i="5"/>
  <c r="AK297" i="5"/>
  <c r="AK301" i="5"/>
  <c r="AK305" i="5"/>
  <c r="AK329" i="5"/>
  <c r="AK347" i="5"/>
  <c r="AK522" i="5"/>
  <c r="AK526" i="5"/>
  <c r="AK530" i="5"/>
  <c r="AK534" i="5"/>
  <c r="AK538" i="5"/>
  <c r="AK542" i="5"/>
  <c r="AK546" i="5"/>
  <c r="AK550" i="5"/>
  <c r="AK554" i="5"/>
  <c r="AK558" i="5"/>
  <c r="AK562" i="5"/>
  <c r="AK566" i="5"/>
  <c r="AK570" i="5"/>
  <c r="AK574" i="5"/>
  <c r="AK578" i="5"/>
  <c r="AK582" i="5"/>
  <c r="AK586" i="5"/>
  <c r="AK590" i="5"/>
  <c r="AK594" i="5"/>
  <c r="AK598" i="5"/>
  <c r="AK602" i="5"/>
  <c r="AK606" i="5"/>
  <c r="AK610" i="5"/>
  <c r="AK618" i="5"/>
  <c r="AK622" i="5"/>
  <c r="AK626" i="5"/>
  <c r="AK632" i="5"/>
  <c r="AK636" i="5"/>
  <c r="AK640" i="5"/>
  <c r="AK644" i="5"/>
  <c r="AK648" i="5"/>
  <c r="AK652" i="5"/>
  <c r="AK656" i="5"/>
  <c r="AK660" i="5"/>
  <c r="AK664" i="5"/>
  <c r="AK668" i="5"/>
  <c r="AK672" i="5"/>
  <c r="AK676" i="5"/>
  <c r="AK680" i="5"/>
  <c r="AK684" i="5"/>
  <c r="AK688" i="5"/>
  <c r="AK692" i="5"/>
  <c r="AK696" i="5"/>
  <c r="AK700" i="5"/>
  <c r="AK704" i="5"/>
  <c r="AK708" i="5"/>
  <c r="AK712" i="5"/>
  <c r="AK716" i="5"/>
  <c r="AK720" i="5"/>
  <c r="AK724" i="5"/>
  <c r="AK728" i="5"/>
  <c r="AK732" i="5"/>
  <c r="AK736" i="5"/>
  <c r="AK740" i="5"/>
  <c r="AK744" i="5"/>
  <c r="AK748" i="5"/>
  <c r="AK752" i="5"/>
  <c r="AK756" i="5"/>
  <c r="AK760" i="5"/>
  <c r="AK764" i="5"/>
  <c r="AK770" i="5"/>
  <c r="AK774" i="5"/>
  <c r="AK778" i="5"/>
  <c r="AK782" i="5"/>
  <c r="AK786" i="5"/>
  <c r="AK790" i="5"/>
  <c r="AK794" i="5"/>
  <c r="AK804" i="5"/>
  <c r="AK812" i="5"/>
  <c r="AK820" i="5"/>
  <c r="AK828" i="5"/>
  <c r="AK312" i="5"/>
  <c r="AK320" i="5"/>
  <c r="AK328" i="5"/>
  <c r="AK338" i="5"/>
  <c r="AK346" i="5"/>
  <c r="AK520" i="5"/>
  <c r="AK524" i="5"/>
  <c r="AK528" i="5"/>
  <c r="AK532" i="5"/>
  <c r="AK536" i="5"/>
  <c r="AK540" i="5"/>
  <c r="AK544" i="5"/>
  <c r="AK548" i="5"/>
  <c r="AK552" i="5"/>
  <c r="AK556" i="5"/>
  <c r="AK560" i="5"/>
  <c r="AK564" i="5"/>
  <c r="AK568" i="5"/>
  <c r="AK576" i="5"/>
  <c r="AK580" i="5"/>
  <c r="AK584" i="5"/>
  <c r="AK588" i="5"/>
  <c r="AK592" i="5"/>
  <c r="AK596" i="5"/>
  <c r="AK600" i="5"/>
  <c r="AK604" i="5"/>
  <c r="AK608" i="5"/>
  <c r="AK612" i="5"/>
  <c r="AK616" i="5"/>
  <c r="AK620" i="5"/>
  <c r="AK624" i="5"/>
  <c r="AK628" i="5"/>
  <c r="AK634" i="5"/>
  <c r="AK642" i="5"/>
  <c r="AK650" i="5"/>
  <c r="AK658" i="5"/>
  <c r="AK666" i="5"/>
  <c r="AK674" i="5"/>
  <c r="AK682" i="5"/>
  <c r="AK690" i="5"/>
  <c r="AK698" i="5"/>
  <c r="AK706" i="5"/>
  <c r="AK722" i="5"/>
  <c r="AK730" i="5"/>
  <c r="AK738" i="5"/>
  <c r="AK746" i="5"/>
  <c r="AK754" i="5"/>
  <c r="AK762" i="5"/>
  <c r="AK768" i="5"/>
  <c r="AK772" i="5"/>
  <c r="AK776" i="5"/>
  <c r="AK780" i="5"/>
  <c r="AK784" i="5"/>
  <c r="AK788" i="5"/>
  <c r="AK792" i="5"/>
  <c r="AK796" i="5"/>
  <c r="AK802" i="5"/>
  <c r="AK806" i="5"/>
  <c r="AK810" i="5"/>
  <c r="AK818" i="5"/>
  <c r="AK822" i="5"/>
  <c r="AK826" i="5"/>
  <c r="AK830" i="5"/>
  <c r="AK699" i="5"/>
  <c r="AK703" i="5"/>
  <c r="AK707" i="5"/>
  <c r="AK711" i="5"/>
  <c r="AK715" i="5"/>
  <c r="AK719" i="5"/>
  <c r="AK723" i="5"/>
  <c r="AK727" i="5"/>
  <c r="AK731" i="5"/>
  <c r="AK735" i="5"/>
  <c r="AK739" i="5"/>
  <c r="AK743" i="5"/>
  <c r="AK747" i="5"/>
  <c r="AK751" i="5"/>
  <c r="AK755" i="5"/>
  <c r="AK759" i="5"/>
  <c r="AK763" i="5"/>
  <c r="AK769" i="5"/>
  <c r="AK773" i="5"/>
  <c r="AK777" i="5"/>
  <c r="AK781" i="5"/>
  <c r="AK785" i="5"/>
  <c r="AK789" i="5"/>
  <c r="AK793" i="5"/>
  <c r="AK797" i="5"/>
  <c r="AK803" i="5"/>
  <c r="AK807" i="5"/>
  <c r="AK811" i="5"/>
  <c r="AK815" i="5"/>
  <c r="AK819" i="5"/>
  <c r="AK827" i="5"/>
  <c r="AK322" i="5"/>
  <c r="AK326" i="5"/>
  <c r="AK330" i="5"/>
  <c r="AK336" i="5"/>
  <c r="AK340" i="5"/>
  <c r="AK344" i="5"/>
  <c r="AK348" i="5"/>
  <c r="AK854" i="5"/>
  <c r="AK858" i="5"/>
  <c r="AK862" i="5"/>
  <c r="AK866" i="5"/>
  <c r="AK874" i="5"/>
  <c r="AK882" i="5"/>
  <c r="AK890" i="5"/>
  <c r="AK898" i="5"/>
  <c r="AK906" i="5"/>
  <c r="AK910" i="5"/>
  <c r="AK914" i="5"/>
  <c r="AK922" i="5"/>
  <c r="AK928" i="5"/>
  <c r="AK932" i="5"/>
  <c r="AK936" i="5"/>
  <c r="AK942" i="5"/>
  <c r="AK946" i="5"/>
  <c r="AK947" i="5"/>
  <c r="AK856" i="5"/>
  <c r="AK860" i="5"/>
  <c r="AK864" i="5"/>
  <c r="AK868" i="5"/>
  <c r="AK872" i="5"/>
  <c r="AK876" i="5"/>
  <c r="AK880" i="5"/>
  <c r="AK888" i="5"/>
  <c r="AK892" i="5"/>
  <c r="AK896" i="5"/>
  <c r="AK900" i="5"/>
  <c r="AK904" i="5"/>
  <c r="AK908" i="5"/>
  <c r="AK912" i="5"/>
  <c r="AK916" i="5"/>
  <c r="AK920" i="5"/>
  <c r="AK924" i="5"/>
  <c r="AK930" i="5"/>
  <c r="AK934" i="5"/>
  <c r="AK938" i="5"/>
  <c r="AK944" i="5"/>
  <c r="AK948" i="5"/>
  <c r="AK943" i="5"/>
  <c r="AK870" i="5"/>
  <c r="AK878" i="5"/>
  <c r="AK886" i="5"/>
  <c r="AK894" i="5"/>
  <c r="AK902" i="5"/>
  <c r="AK918" i="5"/>
  <c r="AK808" i="5"/>
  <c r="AK816" i="5"/>
  <c r="AK824" i="5"/>
  <c r="AK775" i="5"/>
  <c r="AK783" i="5"/>
  <c r="AK791" i="5"/>
  <c r="AK638" i="5"/>
  <c r="AK646" i="5"/>
  <c r="AK654" i="5"/>
  <c r="AK662" i="5"/>
  <c r="AK670" i="5"/>
  <c r="AK678" i="5"/>
  <c r="AK686" i="5"/>
  <c r="AK694" i="5"/>
  <c r="AK702" i="5"/>
  <c r="AK710" i="5"/>
  <c r="AK718" i="5"/>
  <c r="AK726" i="5"/>
  <c r="AK734" i="5"/>
  <c r="AK742" i="5"/>
  <c r="AK750" i="5"/>
  <c r="AK758" i="5"/>
  <c r="AK535" i="5"/>
  <c r="AK495" i="5"/>
  <c r="AK503" i="5"/>
  <c r="AK511" i="5"/>
  <c r="AK519" i="5"/>
  <c r="AK527" i="5"/>
  <c r="AK543" i="5"/>
  <c r="AK559" i="5"/>
  <c r="AK567" i="5"/>
  <c r="AK575" i="5"/>
  <c r="AK583" i="5"/>
  <c r="AK591" i="5"/>
  <c r="AK599" i="5"/>
  <c r="AK607" i="5"/>
  <c r="AK615" i="5"/>
  <c r="AK623" i="5"/>
  <c r="AK334" i="5"/>
  <c r="AK342" i="5"/>
  <c r="AK350" i="5"/>
  <c r="AK358" i="5"/>
  <c r="AK366" i="5"/>
  <c r="AK374" i="5"/>
  <c r="AK382" i="5"/>
  <c r="AK390" i="5"/>
  <c r="AK398" i="5"/>
  <c r="AK406" i="5"/>
  <c r="AK430" i="5"/>
  <c r="AK438" i="5"/>
  <c r="AK446" i="5"/>
  <c r="AK454" i="5"/>
  <c r="AK462" i="5"/>
  <c r="AK470" i="5"/>
  <c r="AK478" i="5"/>
  <c r="AK108" i="5"/>
  <c r="AK116" i="5"/>
  <c r="AK124" i="5"/>
  <c r="AK132" i="5"/>
  <c r="AK156" i="5"/>
  <c r="AK180" i="5"/>
  <c r="AK196" i="5"/>
  <c r="AK212" i="5"/>
  <c r="AK228" i="5"/>
  <c r="AK244" i="5"/>
  <c r="AK268" i="5"/>
  <c r="AK276" i="5"/>
  <c r="AK284" i="5"/>
  <c r="AK292" i="5"/>
  <c r="AK300" i="5"/>
  <c r="AK308" i="5"/>
  <c r="AK316" i="5"/>
  <c r="AK324" i="5"/>
  <c r="AK17" i="5"/>
  <c r="AK21" i="5"/>
  <c r="AK166" i="5"/>
  <c r="AK182" i="5"/>
  <c r="AK198" i="5"/>
  <c r="AK230" i="5"/>
  <c r="AK246" i="5"/>
  <c r="AK260" i="5"/>
  <c r="AK258" i="5"/>
  <c r="AK178" i="5"/>
  <c r="AK176" i="5"/>
  <c r="AK192" i="5"/>
  <c r="AK208" i="5"/>
  <c r="AK224" i="5"/>
  <c r="AK240" i="5"/>
  <c r="AK256" i="5"/>
  <c r="AK164" i="5"/>
  <c r="AK162" i="5"/>
  <c r="AK174" i="5"/>
  <c r="AK190" i="5"/>
  <c r="AK206" i="5"/>
  <c r="AK222" i="5"/>
  <c r="AK238" i="5"/>
  <c r="AK254" i="5"/>
  <c r="AK172" i="5"/>
  <c r="AK188" i="5"/>
  <c r="AK204" i="5"/>
  <c r="AK220" i="5"/>
  <c r="AK236" i="5"/>
  <c r="AK252" i="5"/>
  <c r="AK202" i="5"/>
  <c r="AK218" i="5"/>
  <c r="AF13" i="5"/>
  <c r="AF12" i="5"/>
  <c r="AK422" i="5"/>
  <c r="AK551" i="5"/>
  <c r="AH800" i="5"/>
  <c r="AH799" i="5"/>
  <c r="I13" i="8"/>
  <c r="AB101" i="5"/>
  <c r="F8" i="8"/>
  <c r="AB10" i="5"/>
  <c r="G8" i="8"/>
  <c r="AK333" i="5"/>
  <c r="AK332" i="5"/>
  <c r="J9" i="8"/>
  <c r="AK853" i="5"/>
  <c r="AK852" i="5"/>
  <c r="J15" i="8"/>
  <c r="L15" i="8"/>
  <c r="M15" i="8"/>
  <c r="AK832" i="5"/>
  <c r="J14" i="8"/>
  <c r="L14" i="8"/>
  <c r="M14" i="8"/>
  <c r="AK940" i="5"/>
  <c r="AK939" i="5"/>
  <c r="J17" i="8"/>
  <c r="L17" i="8"/>
  <c r="M17" i="8"/>
  <c r="AK16" i="5"/>
  <c r="AK15" i="5"/>
  <c r="J7" i="8"/>
  <c r="AK767" i="5"/>
  <c r="AK766" i="5"/>
  <c r="J12" i="8"/>
  <c r="L12" i="8"/>
  <c r="M12" i="8"/>
  <c r="AK102" i="5"/>
  <c r="AK101" i="5"/>
  <c r="J8" i="8"/>
  <c r="AH16" i="5"/>
  <c r="AH15" i="5"/>
  <c r="I7" i="8"/>
  <c r="AK800" i="5"/>
  <c r="AK799" i="5"/>
  <c r="J13" i="8"/>
  <c r="L13" i="8"/>
  <c r="M13" i="8"/>
  <c r="AK927" i="5"/>
  <c r="AK926" i="5"/>
  <c r="J16" i="8"/>
  <c r="L16" i="8"/>
  <c r="M16" i="8"/>
  <c r="AK487" i="5"/>
  <c r="AK486" i="5"/>
  <c r="J10" i="8"/>
  <c r="AK630" i="5"/>
  <c r="AK629" i="5"/>
  <c r="J11" i="8"/>
  <c r="R832" i="5"/>
  <c r="R833" i="5"/>
  <c r="S832" i="5"/>
  <c r="S833" i="5"/>
  <c r="T832" i="5"/>
  <c r="T833" i="5"/>
  <c r="U832" i="5"/>
  <c r="U833" i="5"/>
  <c r="V832" i="5"/>
  <c r="V833" i="5"/>
  <c r="R799" i="5"/>
  <c r="R800" i="5"/>
  <c r="S799" i="5"/>
  <c r="S800" i="5"/>
  <c r="T799" i="5"/>
  <c r="T800" i="5"/>
  <c r="U799" i="5"/>
  <c r="U800" i="5"/>
  <c r="V799" i="5"/>
  <c r="V800" i="5"/>
  <c r="R766" i="5"/>
  <c r="R767" i="5"/>
  <c r="S766" i="5"/>
  <c r="S767" i="5"/>
  <c r="T766" i="5"/>
  <c r="T767" i="5"/>
  <c r="U766" i="5"/>
  <c r="U767" i="5"/>
  <c r="V766" i="5"/>
  <c r="V767" i="5"/>
  <c r="R629" i="5"/>
  <c r="R630" i="5"/>
  <c r="S629" i="5"/>
  <c r="S630" i="5"/>
  <c r="T629" i="5"/>
  <c r="T630" i="5"/>
  <c r="U629" i="5"/>
  <c r="U630" i="5"/>
  <c r="V629" i="5"/>
  <c r="V630" i="5"/>
  <c r="R486" i="5"/>
  <c r="R487" i="5"/>
  <c r="S486" i="5"/>
  <c r="S487" i="5"/>
  <c r="T486" i="5"/>
  <c r="T487" i="5"/>
  <c r="U486" i="5"/>
  <c r="U487" i="5"/>
  <c r="V486" i="5"/>
  <c r="V487" i="5"/>
  <c r="R332" i="5"/>
  <c r="R333" i="5"/>
  <c r="S332" i="5"/>
  <c r="S333" i="5"/>
  <c r="T332" i="5"/>
  <c r="T333" i="5"/>
  <c r="U332" i="5"/>
  <c r="U333" i="5"/>
  <c r="V332" i="5"/>
  <c r="V333" i="5"/>
  <c r="AC13" i="5"/>
  <c r="AB13" i="5"/>
  <c r="AB12" i="5"/>
  <c r="AD13" i="5"/>
  <c r="AD12" i="5"/>
  <c r="L9" i="8"/>
  <c r="M9" i="8"/>
  <c r="AE13" i="5"/>
  <c r="AA13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8" i="5"/>
  <c r="J929" i="5"/>
  <c r="J930" i="5"/>
  <c r="J931" i="5"/>
  <c r="J932" i="5"/>
  <c r="J933" i="5"/>
  <c r="J934" i="5"/>
  <c r="J935" i="5"/>
  <c r="J936" i="5"/>
  <c r="J937" i="5"/>
  <c r="J938" i="5"/>
  <c r="J941" i="5"/>
  <c r="J942" i="5"/>
  <c r="J943" i="5"/>
  <c r="J944" i="5"/>
  <c r="J945" i="5"/>
  <c r="J946" i="5"/>
  <c r="J947" i="5"/>
  <c r="J948" i="5"/>
  <c r="J949" i="5"/>
  <c r="J950" i="5"/>
  <c r="M940" i="5"/>
  <c r="M939" i="5"/>
  <c r="M9" i="5"/>
  <c r="J13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3" i="5"/>
  <c r="J104" i="5"/>
  <c r="J105" i="5"/>
  <c r="J106" i="5"/>
  <c r="J107" i="5"/>
  <c r="J108" i="5"/>
  <c r="J109" i="5"/>
  <c r="J110" i="5"/>
  <c r="J111" i="5"/>
  <c r="J112" i="5"/>
  <c r="J113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AD11" i="5"/>
  <c r="G6" i="8"/>
  <c r="X13" i="5"/>
  <c r="X12" i="5"/>
  <c r="M10" i="5"/>
  <c r="X11" i="5"/>
  <c r="X10" i="5"/>
  <c r="L11" i="8"/>
  <c r="M11" i="8"/>
  <c r="L10" i="8"/>
  <c r="M10" i="8"/>
  <c r="O486" i="5"/>
  <c r="O487" i="5"/>
  <c r="N486" i="5"/>
  <c r="N487" i="5"/>
  <c r="P2242" i="1"/>
  <c r="O2242" i="1"/>
  <c r="N2242" i="1"/>
  <c r="M2242" i="1"/>
  <c r="P2241" i="1"/>
  <c r="O2241" i="1"/>
  <c r="N2241" i="1"/>
  <c r="M2241" i="1"/>
  <c r="P2240" i="1"/>
  <c r="O2240" i="1"/>
  <c r="N2240" i="1"/>
  <c r="M2240" i="1"/>
  <c r="P2239" i="1"/>
  <c r="O2239" i="1"/>
  <c r="N2239" i="1"/>
  <c r="M2239" i="1"/>
  <c r="P2238" i="1"/>
  <c r="O2238" i="1"/>
  <c r="N2238" i="1"/>
  <c r="M2238" i="1"/>
  <c r="P2237" i="1"/>
  <c r="O2237" i="1"/>
  <c r="N2237" i="1"/>
  <c r="M2237" i="1"/>
  <c r="P2236" i="1"/>
  <c r="O2236" i="1"/>
  <c r="N2236" i="1"/>
  <c r="M2236" i="1"/>
  <c r="P2235" i="1"/>
  <c r="O2235" i="1"/>
  <c r="N2235" i="1"/>
  <c r="M2235" i="1"/>
  <c r="P2234" i="1"/>
  <c r="O2234" i="1"/>
  <c r="N2234" i="1"/>
  <c r="M2234" i="1"/>
  <c r="P2233" i="1"/>
  <c r="O2233" i="1"/>
  <c r="N2233" i="1"/>
  <c r="M2233" i="1"/>
  <c r="P2230" i="1"/>
  <c r="O2230" i="1"/>
  <c r="N2230" i="1"/>
  <c r="M2230" i="1"/>
  <c r="P2227" i="1"/>
  <c r="O2227" i="1"/>
  <c r="N2227" i="1"/>
  <c r="M2227" i="1"/>
  <c r="P2226" i="1"/>
  <c r="O2226" i="1"/>
  <c r="N2226" i="1"/>
  <c r="M2226" i="1"/>
  <c r="P2225" i="1"/>
  <c r="O2225" i="1"/>
  <c r="N2225" i="1"/>
  <c r="M2225" i="1"/>
  <c r="P2223" i="1"/>
  <c r="O2223" i="1"/>
  <c r="N2223" i="1"/>
  <c r="M2223" i="1"/>
  <c r="P2221" i="1"/>
  <c r="O2221" i="1"/>
  <c r="N2221" i="1"/>
  <c r="M2221" i="1"/>
  <c r="P2220" i="1"/>
  <c r="O2220" i="1"/>
  <c r="N2220" i="1"/>
  <c r="M2220" i="1"/>
  <c r="P2219" i="1"/>
  <c r="O2219" i="1"/>
  <c r="N2219" i="1"/>
  <c r="M2219" i="1"/>
  <c r="P2216" i="1"/>
  <c r="O2216" i="1"/>
  <c r="N2216" i="1"/>
  <c r="M2216" i="1"/>
  <c r="P2215" i="1"/>
  <c r="O2215" i="1"/>
  <c r="N2215" i="1"/>
  <c r="M2215" i="1"/>
  <c r="P2213" i="1"/>
  <c r="O2213" i="1"/>
  <c r="N2213" i="1"/>
  <c r="M2213" i="1"/>
  <c r="P2212" i="1"/>
  <c r="O2212" i="1"/>
  <c r="N2212" i="1"/>
  <c r="M2212" i="1"/>
  <c r="P2211" i="1"/>
  <c r="O2211" i="1"/>
  <c r="N2211" i="1"/>
  <c r="M2211" i="1"/>
  <c r="P2210" i="1"/>
  <c r="O2210" i="1"/>
  <c r="N2210" i="1"/>
  <c r="M2210" i="1"/>
  <c r="P2209" i="1"/>
  <c r="O2209" i="1"/>
  <c r="N2209" i="1"/>
  <c r="M2209" i="1"/>
  <c r="P2208" i="1"/>
  <c r="O2208" i="1"/>
  <c r="N2208" i="1"/>
  <c r="M2208" i="1"/>
  <c r="P2207" i="1"/>
  <c r="O2207" i="1"/>
  <c r="N2207" i="1"/>
  <c r="M2207" i="1"/>
  <c r="P2206" i="1"/>
  <c r="O2206" i="1"/>
  <c r="N2206" i="1"/>
  <c r="M2206" i="1"/>
  <c r="P2205" i="1"/>
  <c r="O2205" i="1"/>
  <c r="N2205" i="1"/>
  <c r="M2205" i="1"/>
  <c r="P2204" i="1"/>
  <c r="O2204" i="1"/>
  <c r="N2204" i="1"/>
  <c r="M2204" i="1"/>
  <c r="P2203" i="1"/>
  <c r="O2203" i="1"/>
  <c r="N2203" i="1"/>
  <c r="M2203" i="1"/>
  <c r="P2202" i="1"/>
  <c r="O2202" i="1"/>
  <c r="N2202" i="1"/>
  <c r="M2202" i="1"/>
  <c r="P2201" i="1"/>
  <c r="O2201" i="1"/>
  <c r="N2201" i="1"/>
  <c r="M2201" i="1"/>
  <c r="P2200" i="1"/>
  <c r="O2200" i="1"/>
  <c r="N2200" i="1"/>
  <c r="M2200" i="1"/>
  <c r="P2199" i="1"/>
  <c r="O2199" i="1"/>
  <c r="N2199" i="1"/>
  <c r="M2199" i="1"/>
  <c r="P2198" i="1"/>
  <c r="O2198" i="1"/>
  <c r="N2198" i="1"/>
  <c r="M2198" i="1"/>
  <c r="P2197" i="1"/>
  <c r="O2197" i="1"/>
  <c r="N2197" i="1"/>
  <c r="M2197" i="1"/>
  <c r="P2196" i="1"/>
  <c r="O2196" i="1"/>
  <c r="N2196" i="1"/>
  <c r="M2196" i="1"/>
  <c r="P2195" i="1"/>
  <c r="O2195" i="1"/>
  <c r="N2195" i="1"/>
  <c r="M2195" i="1"/>
  <c r="P2191" i="1"/>
  <c r="O2191" i="1"/>
  <c r="N2191" i="1"/>
  <c r="M2191" i="1"/>
  <c r="P2190" i="1"/>
  <c r="O2190" i="1"/>
  <c r="N2190" i="1"/>
  <c r="M2190" i="1"/>
  <c r="P2188" i="1"/>
  <c r="O2188" i="1"/>
  <c r="N2188" i="1"/>
  <c r="M2188" i="1"/>
  <c r="P2185" i="1"/>
  <c r="O2185" i="1"/>
  <c r="N2185" i="1"/>
  <c r="M2185" i="1"/>
  <c r="P2183" i="1"/>
  <c r="O2183" i="1"/>
  <c r="N2183" i="1"/>
  <c r="M2183" i="1"/>
  <c r="P2177" i="1"/>
  <c r="O2177" i="1"/>
  <c r="N2177" i="1"/>
  <c r="M2177" i="1"/>
  <c r="P2175" i="1"/>
  <c r="O2175" i="1"/>
  <c r="N2175" i="1"/>
  <c r="M2175" i="1"/>
  <c r="P2170" i="1"/>
  <c r="O2170" i="1"/>
  <c r="N2170" i="1"/>
  <c r="M2170" i="1"/>
  <c r="P2169" i="1"/>
  <c r="O2169" i="1"/>
  <c r="N2169" i="1"/>
  <c r="M2169" i="1"/>
  <c r="P2168" i="1"/>
  <c r="O2168" i="1"/>
  <c r="N2168" i="1"/>
  <c r="M2168" i="1"/>
  <c r="P2167" i="1"/>
  <c r="O2167" i="1"/>
  <c r="N2167" i="1"/>
  <c r="M2167" i="1"/>
  <c r="P2165" i="1"/>
  <c r="O2165" i="1"/>
  <c r="N2165" i="1"/>
  <c r="M2165" i="1"/>
  <c r="P2163" i="1"/>
  <c r="O2163" i="1"/>
  <c r="N2163" i="1"/>
  <c r="M2163" i="1"/>
  <c r="P2160" i="1"/>
  <c r="O2160" i="1"/>
  <c r="N2160" i="1"/>
  <c r="M2160" i="1"/>
  <c r="P2158" i="1"/>
  <c r="O2158" i="1"/>
  <c r="N2158" i="1"/>
  <c r="M2158" i="1"/>
  <c r="P2152" i="1"/>
  <c r="O2152" i="1"/>
  <c r="N2152" i="1"/>
  <c r="M2152" i="1"/>
  <c r="P2151" i="1"/>
  <c r="O2151" i="1"/>
  <c r="N2151" i="1"/>
  <c r="M2151" i="1"/>
  <c r="P2150" i="1"/>
  <c r="O2150" i="1"/>
  <c r="N2150" i="1"/>
  <c r="M2150" i="1"/>
  <c r="P2149" i="1"/>
  <c r="O2149" i="1"/>
  <c r="N2149" i="1"/>
  <c r="M2149" i="1"/>
  <c r="P2148" i="1"/>
  <c r="O2148" i="1"/>
  <c r="N2148" i="1"/>
  <c r="M2148" i="1"/>
  <c r="P2147" i="1"/>
  <c r="O2147" i="1"/>
  <c r="N2147" i="1"/>
  <c r="M2147" i="1"/>
  <c r="P2146" i="1"/>
  <c r="O2146" i="1"/>
  <c r="N2146" i="1"/>
  <c r="M2146" i="1"/>
  <c r="P2145" i="1"/>
  <c r="O2145" i="1"/>
  <c r="N2145" i="1"/>
  <c r="M2145" i="1"/>
  <c r="P2144" i="1"/>
  <c r="O2144" i="1"/>
  <c r="N2144" i="1"/>
  <c r="M2144" i="1"/>
  <c r="P2143" i="1"/>
  <c r="O2143" i="1"/>
  <c r="N2143" i="1"/>
  <c r="M2143" i="1"/>
  <c r="P2141" i="1"/>
  <c r="O2141" i="1"/>
  <c r="N2141" i="1"/>
  <c r="M2141" i="1"/>
  <c r="P2140" i="1"/>
  <c r="O2140" i="1"/>
  <c r="N2140" i="1"/>
  <c r="M2140" i="1"/>
  <c r="P2139" i="1"/>
  <c r="O2139" i="1"/>
  <c r="N2139" i="1"/>
  <c r="M2139" i="1"/>
  <c r="P2136" i="1"/>
  <c r="O2136" i="1"/>
  <c r="N2136" i="1"/>
  <c r="M2136" i="1"/>
  <c r="P2135" i="1"/>
  <c r="O2135" i="1"/>
  <c r="N2135" i="1"/>
  <c r="M2135" i="1"/>
  <c r="P2134" i="1"/>
  <c r="O2134" i="1"/>
  <c r="N2134" i="1"/>
  <c r="M2134" i="1"/>
  <c r="P2133" i="1"/>
  <c r="O2133" i="1"/>
  <c r="N2133" i="1"/>
  <c r="M2133" i="1"/>
  <c r="P2130" i="1"/>
  <c r="O2130" i="1"/>
  <c r="N2130" i="1"/>
  <c r="M2130" i="1"/>
  <c r="P2129" i="1"/>
  <c r="O2129" i="1"/>
  <c r="N2129" i="1"/>
  <c r="M2129" i="1"/>
  <c r="P2128" i="1"/>
  <c r="O2128" i="1"/>
  <c r="N2128" i="1"/>
  <c r="M2128" i="1"/>
  <c r="P2127" i="1"/>
  <c r="O2127" i="1"/>
  <c r="N2127" i="1"/>
  <c r="M2127" i="1"/>
  <c r="P2126" i="1"/>
  <c r="O2126" i="1"/>
  <c r="N2126" i="1"/>
  <c r="M2126" i="1"/>
  <c r="P2125" i="1"/>
  <c r="O2125" i="1"/>
  <c r="N2125" i="1"/>
  <c r="M2125" i="1"/>
  <c r="P2124" i="1"/>
  <c r="O2124" i="1"/>
  <c r="N2124" i="1"/>
  <c r="M2124" i="1"/>
  <c r="P2123" i="1"/>
  <c r="O2123" i="1"/>
  <c r="N2123" i="1"/>
  <c r="M2123" i="1"/>
  <c r="P2122" i="1"/>
  <c r="O2122" i="1"/>
  <c r="N2122" i="1"/>
  <c r="M2122" i="1"/>
  <c r="P2121" i="1"/>
  <c r="O2121" i="1"/>
  <c r="N2121" i="1"/>
  <c r="M2121" i="1"/>
  <c r="P2117" i="1"/>
  <c r="O2117" i="1"/>
  <c r="N2117" i="1"/>
  <c r="M2117" i="1"/>
  <c r="P2113" i="1"/>
  <c r="O2113" i="1"/>
  <c r="N2113" i="1"/>
  <c r="M2113" i="1"/>
  <c r="P2112" i="1"/>
  <c r="O2112" i="1"/>
  <c r="N2112" i="1"/>
  <c r="M2112" i="1"/>
  <c r="P2111" i="1"/>
  <c r="O2111" i="1"/>
  <c r="N2111" i="1"/>
  <c r="M2111" i="1"/>
  <c r="P2110" i="1"/>
  <c r="O2110" i="1"/>
  <c r="N2110" i="1"/>
  <c r="M2110" i="1"/>
  <c r="P2107" i="1"/>
  <c r="O2107" i="1"/>
  <c r="N2107" i="1"/>
  <c r="M2107" i="1"/>
  <c r="P2106" i="1"/>
  <c r="O2106" i="1"/>
  <c r="N2106" i="1"/>
  <c r="M2106" i="1"/>
  <c r="P2105" i="1"/>
  <c r="O2105" i="1"/>
  <c r="N2105" i="1"/>
  <c r="M2105" i="1"/>
  <c r="P2104" i="1"/>
  <c r="O2104" i="1"/>
  <c r="N2104" i="1"/>
  <c r="M2104" i="1"/>
  <c r="P2103" i="1"/>
  <c r="O2103" i="1"/>
  <c r="N2103" i="1"/>
  <c r="M2103" i="1"/>
  <c r="P2102" i="1"/>
  <c r="O2102" i="1"/>
  <c r="N2102" i="1"/>
  <c r="M2102" i="1"/>
  <c r="P2101" i="1"/>
  <c r="O2101" i="1"/>
  <c r="N2101" i="1"/>
  <c r="M2101" i="1"/>
  <c r="P2100" i="1"/>
  <c r="O2100" i="1"/>
  <c r="N2100" i="1"/>
  <c r="M2100" i="1"/>
  <c r="P2099" i="1"/>
  <c r="O2099" i="1"/>
  <c r="N2099" i="1"/>
  <c r="M2099" i="1"/>
  <c r="P2098" i="1"/>
  <c r="O2098" i="1"/>
  <c r="N2098" i="1"/>
  <c r="M2098" i="1"/>
  <c r="P2097" i="1"/>
  <c r="O2097" i="1"/>
  <c r="N2097" i="1"/>
  <c r="M2097" i="1"/>
  <c r="P2096" i="1"/>
  <c r="O2096" i="1"/>
  <c r="N2096" i="1"/>
  <c r="M2096" i="1"/>
  <c r="P2095" i="1"/>
  <c r="O2095" i="1"/>
  <c r="N2095" i="1"/>
  <c r="M2095" i="1"/>
  <c r="P2094" i="1"/>
  <c r="O2094" i="1"/>
  <c r="N2094" i="1"/>
  <c r="M2094" i="1"/>
  <c r="P2093" i="1"/>
  <c r="O2093" i="1"/>
  <c r="N2093" i="1"/>
  <c r="M2093" i="1"/>
  <c r="P2092" i="1"/>
  <c r="O2092" i="1"/>
  <c r="N2092" i="1"/>
  <c r="M2092" i="1"/>
  <c r="P2091" i="1"/>
  <c r="O2091" i="1"/>
  <c r="N2091" i="1"/>
  <c r="M2091" i="1"/>
  <c r="P2090" i="1"/>
  <c r="O2090" i="1"/>
  <c r="N2090" i="1"/>
  <c r="M2090" i="1"/>
  <c r="P2089" i="1"/>
  <c r="O2089" i="1"/>
  <c r="N2089" i="1"/>
  <c r="M2089" i="1"/>
  <c r="P2088" i="1"/>
  <c r="O2088" i="1"/>
  <c r="N2088" i="1"/>
  <c r="M2088" i="1"/>
  <c r="P2086" i="1"/>
  <c r="O2086" i="1"/>
  <c r="N2086" i="1"/>
  <c r="M2086" i="1"/>
  <c r="P2085" i="1"/>
  <c r="O2085" i="1"/>
  <c r="N2085" i="1"/>
  <c r="M2085" i="1"/>
  <c r="P2084" i="1"/>
  <c r="O2084" i="1"/>
  <c r="N2084" i="1"/>
  <c r="M2084" i="1"/>
  <c r="P2083" i="1"/>
  <c r="O2083" i="1"/>
  <c r="N2083" i="1"/>
  <c r="M2083" i="1"/>
  <c r="P2082" i="1"/>
  <c r="O2082" i="1"/>
  <c r="N2082" i="1"/>
  <c r="M2082" i="1"/>
  <c r="P2081" i="1"/>
  <c r="O2081" i="1"/>
  <c r="N2081" i="1"/>
  <c r="M2081" i="1"/>
  <c r="P2080" i="1"/>
  <c r="O2080" i="1"/>
  <c r="N2080" i="1"/>
  <c r="M2080" i="1"/>
  <c r="P2078" i="1"/>
  <c r="O2078" i="1"/>
  <c r="N2078" i="1"/>
  <c r="M2078" i="1"/>
  <c r="P2077" i="1"/>
  <c r="O2077" i="1"/>
  <c r="N2077" i="1"/>
  <c r="M2077" i="1"/>
  <c r="P2074" i="1"/>
  <c r="O2074" i="1"/>
  <c r="N2074" i="1"/>
  <c r="M2074" i="1"/>
  <c r="P2069" i="1"/>
  <c r="O2069" i="1"/>
  <c r="N2069" i="1"/>
  <c r="M2069" i="1"/>
  <c r="P2063" i="1"/>
  <c r="O2063" i="1"/>
  <c r="N2063" i="1"/>
  <c r="M2063" i="1"/>
  <c r="P2061" i="1"/>
  <c r="O2061" i="1"/>
  <c r="N2061" i="1"/>
  <c r="M2061" i="1"/>
  <c r="P2058" i="1"/>
  <c r="O2058" i="1"/>
  <c r="N2058" i="1"/>
  <c r="M2058" i="1"/>
  <c r="P2057" i="1"/>
  <c r="O2057" i="1"/>
  <c r="N2057" i="1"/>
  <c r="M2057" i="1"/>
  <c r="L2054" i="1"/>
  <c r="L2051" i="1"/>
  <c r="L2048" i="1"/>
  <c r="L2045" i="1"/>
  <c r="O2043" i="1"/>
  <c r="N2043" i="1"/>
  <c r="M2043" i="1"/>
  <c r="P2037" i="1"/>
  <c r="O2037" i="1"/>
  <c r="N2037" i="1"/>
  <c r="M2037" i="1"/>
  <c r="P2035" i="1"/>
  <c r="O2035" i="1"/>
  <c r="N2035" i="1"/>
  <c r="M2035" i="1"/>
  <c r="P2030" i="1"/>
  <c r="O2030" i="1"/>
  <c r="N2030" i="1"/>
  <c r="M2030" i="1"/>
  <c r="P2024" i="1"/>
  <c r="O2024" i="1"/>
  <c r="N2024" i="1"/>
  <c r="M2024" i="1"/>
  <c r="P2022" i="1"/>
  <c r="O2022" i="1"/>
  <c r="N2022" i="1"/>
  <c r="M2022" i="1"/>
  <c r="P2021" i="1"/>
  <c r="O2021" i="1"/>
  <c r="N2021" i="1"/>
  <c r="M2021" i="1"/>
  <c r="P2014" i="1"/>
  <c r="O2014" i="1"/>
  <c r="N2014" i="1"/>
  <c r="M2014" i="1"/>
  <c r="P2008" i="1"/>
  <c r="O2008" i="1"/>
  <c r="N2008" i="1"/>
  <c r="M2008" i="1"/>
  <c r="P2004" i="1"/>
  <c r="O2004" i="1"/>
  <c r="N2004" i="1"/>
  <c r="M2004" i="1"/>
  <c r="P2003" i="1"/>
  <c r="O2003" i="1"/>
  <c r="N2003" i="1"/>
  <c r="M2003" i="1"/>
  <c r="P2001" i="1"/>
  <c r="O2001" i="1"/>
  <c r="N2001" i="1"/>
  <c r="M2001" i="1"/>
  <c r="P2000" i="1"/>
  <c r="O2000" i="1"/>
  <c r="N2000" i="1"/>
  <c r="M2000" i="1"/>
  <c r="P1996" i="1"/>
  <c r="O1996" i="1"/>
  <c r="N1996" i="1"/>
  <c r="M1996" i="1"/>
  <c r="P1995" i="1"/>
  <c r="O1995" i="1"/>
  <c r="N1995" i="1"/>
  <c r="M1995" i="1"/>
  <c r="P1994" i="1"/>
  <c r="O1994" i="1"/>
  <c r="N1994" i="1"/>
  <c r="M1994" i="1"/>
  <c r="P1993" i="1"/>
  <c r="O1993" i="1"/>
  <c r="N1993" i="1"/>
  <c r="M1993" i="1"/>
  <c r="P1990" i="1"/>
  <c r="O1990" i="1"/>
  <c r="N1990" i="1"/>
  <c r="M1990" i="1"/>
  <c r="P1988" i="1"/>
  <c r="O1988" i="1"/>
  <c r="N1988" i="1"/>
  <c r="M1988" i="1"/>
  <c r="P1986" i="1"/>
  <c r="O1986" i="1"/>
  <c r="N1986" i="1"/>
  <c r="M1986" i="1"/>
  <c r="P1984" i="1"/>
  <c r="O1984" i="1"/>
  <c r="N1984" i="1"/>
  <c r="M1984" i="1"/>
  <c r="P1981" i="1"/>
  <c r="O1981" i="1"/>
  <c r="N1981" i="1"/>
  <c r="M1981" i="1"/>
  <c r="P1977" i="1"/>
  <c r="O1977" i="1"/>
  <c r="N1977" i="1"/>
  <c r="M1977" i="1"/>
  <c r="P1968" i="1"/>
  <c r="O1968" i="1"/>
  <c r="N1968" i="1"/>
  <c r="M1968" i="1"/>
  <c r="P1965" i="1"/>
  <c r="O1965" i="1"/>
  <c r="N1965" i="1"/>
  <c r="M1965" i="1"/>
  <c r="P1963" i="1"/>
  <c r="O1963" i="1"/>
  <c r="N1963" i="1"/>
  <c r="M1963" i="1"/>
  <c r="P1961" i="1"/>
  <c r="O1961" i="1"/>
  <c r="N1961" i="1"/>
  <c r="M1961" i="1"/>
  <c r="P1960" i="1"/>
  <c r="O1960" i="1"/>
  <c r="N1960" i="1"/>
  <c r="M1960" i="1"/>
  <c r="P1958" i="1"/>
  <c r="O1958" i="1"/>
  <c r="N1958" i="1"/>
  <c r="M1958" i="1"/>
  <c r="P1957" i="1"/>
  <c r="O1957" i="1"/>
  <c r="N1957" i="1"/>
  <c r="M1957" i="1"/>
  <c r="P1956" i="1"/>
  <c r="O1956" i="1"/>
  <c r="N1956" i="1"/>
  <c r="M1956" i="1"/>
  <c r="P1954" i="1"/>
  <c r="O1954" i="1"/>
  <c r="N1954" i="1"/>
  <c r="M1954" i="1"/>
  <c r="P1953" i="1"/>
  <c r="O1953" i="1"/>
  <c r="N1953" i="1"/>
  <c r="M1953" i="1"/>
  <c r="P1950" i="1"/>
  <c r="O1950" i="1"/>
  <c r="N1950" i="1"/>
  <c r="M1950" i="1"/>
  <c r="P1946" i="1"/>
  <c r="O1946" i="1"/>
  <c r="N1946" i="1"/>
  <c r="M1946" i="1"/>
  <c r="P1943" i="1"/>
  <c r="O1943" i="1"/>
  <c r="N1943" i="1"/>
  <c r="M1943" i="1"/>
  <c r="P1942" i="1"/>
  <c r="O1942" i="1"/>
  <c r="N1942" i="1"/>
  <c r="M1942" i="1"/>
  <c r="P1938" i="1"/>
  <c r="O1938" i="1"/>
  <c r="N1938" i="1"/>
  <c r="M1938" i="1"/>
  <c r="P1935" i="1"/>
  <c r="O1935" i="1"/>
  <c r="N1935" i="1"/>
  <c r="M1935" i="1"/>
  <c r="P1933" i="1"/>
  <c r="O1933" i="1"/>
  <c r="N1933" i="1"/>
  <c r="M1933" i="1"/>
  <c r="P1930" i="1"/>
  <c r="O1930" i="1"/>
  <c r="N1930" i="1"/>
  <c r="M1930" i="1"/>
  <c r="P1926" i="1"/>
  <c r="O1926" i="1"/>
  <c r="N1926" i="1"/>
  <c r="M1926" i="1"/>
  <c r="P1915" i="1"/>
  <c r="O1915" i="1"/>
  <c r="N1915" i="1"/>
  <c r="M1915" i="1"/>
  <c r="P1912" i="1"/>
  <c r="O1912" i="1"/>
  <c r="N1912" i="1"/>
  <c r="M1912" i="1"/>
  <c r="P1901" i="1"/>
  <c r="O1901" i="1"/>
  <c r="N1901" i="1"/>
  <c r="M1901" i="1"/>
  <c r="P1900" i="1"/>
  <c r="O1900" i="1"/>
  <c r="N1900" i="1"/>
  <c r="M1900" i="1"/>
  <c r="P1896" i="1"/>
  <c r="O1896" i="1"/>
  <c r="N1896" i="1"/>
  <c r="M1896" i="1"/>
  <c r="P1886" i="1"/>
  <c r="O1886" i="1"/>
  <c r="N1886" i="1"/>
  <c r="M1886" i="1"/>
  <c r="P1885" i="1"/>
  <c r="O1885" i="1"/>
  <c r="N1885" i="1"/>
  <c r="M1885" i="1"/>
  <c r="P1884" i="1"/>
  <c r="O1884" i="1"/>
  <c r="N1884" i="1"/>
  <c r="M1884" i="1"/>
  <c r="P1883" i="1"/>
  <c r="O1883" i="1"/>
  <c r="N1883" i="1"/>
  <c r="M1883" i="1"/>
  <c r="P1881" i="1"/>
  <c r="O1881" i="1"/>
  <c r="N1881" i="1"/>
  <c r="M1881" i="1"/>
  <c r="P1871" i="1"/>
  <c r="O1871" i="1"/>
  <c r="N1871" i="1"/>
  <c r="M1871" i="1"/>
  <c r="P1867" i="1"/>
  <c r="O1867" i="1"/>
  <c r="N1867" i="1"/>
  <c r="M1867" i="1"/>
  <c r="P1862" i="1"/>
  <c r="O1862" i="1"/>
  <c r="N1862" i="1"/>
  <c r="M1862" i="1"/>
  <c r="P1853" i="1"/>
  <c r="O1853" i="1"/>
  <c r="N1853" i="1"/>
  <c r="M1853" i="1"/>
  <c r="P1852" i="1"/>
  <c r="O1852" i="1"/>
  <c r="N1852" i="1"/>
  <c r="M1852" i="1"/>
  <c r="P1851" i="1"/>
  <c r="O1851" i="1"/>
  <c r="N1851" i="1"/>
  <c r="M1851" i="1"/>
  <c r="P1850" i="1"/>
  <c r="O1850" i="1"/>
  <c r="N1850" i="1"/>
  <c r="M1850" i="1"/>
  <c r="P1849" i="1"/>
  <c r="O1849" i="1"/>
  <c r="N1849" i="1"/>
  <c r="M1849" i="1"/>
  <c r="P1847" i="1"/>
  <c r="O1847" i="1"/>
  <c r="N1847" i="1"/>
  <c r="M1847" i="1"/>
  <c r="P1844" i="1"/>
  <c r="O1844" i="1"/>
  <c r="N1844" i="1"/>
  <c r="M1844" i="1"/>
  <c r="P1842" i="1"/>
  <c r="O1842" i="1"/>
  <c r="N1842" i="1"/>
  <c r="M1842" i="1"/>
  <c r="P1839" i="1"/>
  <c r="O1839" i="1"/>
  <c r="N1839" i="1"/>
  <c r="M1839" i="1"/>
  <c r="P1838" i="1"/>
  <c r="O1838" i="1"/>
  <c r="N1838" i="1"/>
  <c r="M1838" i="1"/>
  <c r="P1837" i="1"/>
  <c r="O1837" i="1"/>
  <c r="N1837" i="1"/>
  <c r="M1837" i="1"/>
  <c r="P1836" i="1"/>
  <c r="O1836" i="1"/>
  <c r="N1836" i="1"/>
  <c r="M1836" i="1"/>
  <c r="P1832" i="1"/>
  <c r="O1832" i="1"/>
  <c r="N1832" i="1"/>
  <c r="M1832" i="1"/>
  <c r="P1831" i="1"/>
  <c r="O1831" i="1"/>
  <c r="N1831" i="1"/>
  <c r="M1831" i="1"/>
  <c r="P1830" i="1"/>
  <c r="O1830" i="1"/>
  <c r="N1830" i="1"/>
  <c r="M1830" i="1"/>
  <c r="P1829" i="1"/>
  <c r="O1829" i="1"/>
  <c r="N1829" i="1"/>
  <c r="M1829" i="1"/>
  <c r="P1828" i="1"/>
  <c r="O1828" i="1"/>
  <c r="N1828" i="1"/>
  <c r="M1828" i="1"/>
  <c r="P1827" i="1"/>
  <c r="O1827" i="1"/>
  <c r="N1827" i="1"/>
  <c r="M1827" i="1"/>
  <c r="P1824" i="1"/>
  <c r="O1824" i="1"/>
  <c r="N1824" i="1"/>
  <c r="M1824" i="1"/>
  <c r="P1823" i="1"/>
  <c r="O1823" i="1"/>
  <c r="N1823" i="1"/>
  <c r="M1823" i="1"/>
  <c r="P1822" i="1"/>
  <c r="O1822" i="1"/>
  <c r="N1822" i="1"/>
  <c r="M1822" i="1"/>
  <c r="P1821" i="1"/>
  <c r="O1821" i="1"/>
  <c r="N1821" i="1"/>
  <c r="M1821" i="1"/>
  <c r="P1820" i="1"/>
  <c r="O1820" i="1"/>
  <c r="N1820" i="1"/>
  <c r="M1820" i="1"/>
  <c r="P1819" i="1"/>
  <c r="O1819" i="1"/>
  <c r="N1819" i="1"/>
  <c r="M1819" i="1"/>
  <c r="P1818" i="1"/>
  <c r="O1818" i="1"/>
  <c r="N1818" i="1"/>
  <c r="M1818" i="1"/>
  <c r="P1816" i="1"/>
  <c r="O1816" i="1"/>
  <c r="N1816" i="1"/>
  <c r="M1816" i="1"/>
  <c r="P1815" i="1"/>
  <c r="O1815" i="1"/>
  <c r="N1815" i="1"/>
  <c r="M1815" i="1"/>
  <c r="P1813" i="1"/>
  <c r="O1813" i="1"/>
  <c r="N1813" i="1"/>
  <c r="M1813" i="1"/>
  <c r="P1812" i="1"/>
  <c r="O1812" i="1"/>
  <c r="N1812" i="1"/>
  <c r="M1812" i="1"/>
  <c r="P1811" i="1"/>
  <c r="O1811" i="1"/>
  <c r="N1811" i="1"/>
  <c r="M1811" i="1"/>
  <c r="P1810" i="1"/>
  <c r="O1810" i="1"/>
  <c r="N1810" i="1"/>
  <c r="M1810" i="1"/>
  <c r="P1809" i="1"/>
  <c r="O1809" i="1"/>
  <c r="N1809" i="1"/>
  <c r="M1809" i="1"/>
  <c r="P1808" i="1"/>
  <c r="O1808" i="1"/>
  <c r="N1808" i="1"/>
  <c r="M1808" i="1"/>
  <c r="P1806" i="1"/>
  <c r="O1806" i="1"/>
  <c r="N1806" i="1"/>
  <c r="M1806" i="1"/>
  <c r="P1805" i="1"/>
  <c r="O1805" i="1"/>
  <c r="N1805" i="1"/>
  <c r="M1805" i="1"/>
  <c r="P1800" i="1"/>
  <c r="O1800" i="1"/>
  <c r="N1800" i="1"/>
  <c r="M1800" i="1"/>
  <c r="P1798" i="1"/>
  <c r="O1798" i="1"/>
  <c r="N1798" i="1"/>
  <c r="M1798" i="1"/>
  <c r="P1797" i="1"/>
  <c r="O1797" i="1"/>
  <c r="N1797" i="1"/>
  <c r="M1797" i="1"/>
  <c r="P1796" i="1"/>
  <c r="O1796" i="1"/>
  <c r="N1796" i="1"/>
  <c r="M1796" i="1"/>
  <c r="P1794" i="1"/>
  <c r="O1794" i="1"/>
  <c r="N1794" i="1"/>
  <c r="M1794" i="1"/>
  <c r="P1792" i="1"/>
  <c r="O1792" i="1"/>
  <c r="N1792" i="1"/>
  <c r="M1792" i="1"/>
  <c r="P1789" i="1"/>
  <c r="O1789" i="1"/>
  <c r="N1789" i="1"/>
  <c r="M1789" i="1"/>
  <c r="P1787" i="1"/>
  <c r="O1787" i="1"/>
  <c r="N1787" i="1"/>
  <c r="M1787" i="1"/>
  <c r="P1786" i="1"/>
  <c r="O1786" i="1"/>
  <c r="N1786" i="1"/>
  <c r="M1786" i="1"/>
  <c r="P1783" i="1"/>
  <c r="O1783" i="1"/>
  <c r="N1783" i="1"/>
  <c r="M1783" i="1"/>
  <c r="P1782" i="1"/>
  <c r="O1782" i="1"/>
  <c r="N1782" i="1"/>
  <c r="M1782" i="1"/>
  <c r="P1781" i="1"/>
  <c r="O1781" i="1"/>
  <c r="N1781" i="1"/>
  <c r="M1781" i="1"/>
  <c r="P1780" i="1"/>
  <c r="O1780" i="1"/>
  <c r="N1780" i="1"/>
  <c r="M1780" i="1"/>
  <c r="P1779" i="1"/>
  <c r="O1779" i="1"/>
  <c r="N1779" i="1"/>
  <c r="M1779" i="1"/>
  <c r="P1778" i="1"/>
  <c r="O1778" i="1"/>
  <c r="N1778" i="1"/>
  <c r="M1778" i="1"/>
  <c r="P1777" i="1"/>
  <c r="O1777" i="1"/>
  <c r="N1777" i="1"/>
  <c r="M1777" i="1"/>
  <c r="P1776" i="1"/>
  <c r="O1776" i="1"/>
  <c r="N1776" i="1"/>
  <c r="M1776" i="1"/>
  <c r="P1775" i="1"/>
  <c r="O1775" i="1"/>
  <c r="N1775" i="1"/>
  <c r="M1775" i="1"/>
  <c r="P1773" i="1"/>
  <c r="O1773" i="1"/>
  <c r="N1773" i="1"/>
  <c r="M1773" i="1"/>
  <c r="P1769" i="1"/>
  <c r="O1769" i="1"/>
  <c r="N1769" i="1"/>
  <c r="M1769" i="1"/>
  <c r="P1765" i="1"/>
  <c r="O1765" i="1"/>
  <c r="N1765" i="1"/>
  <c r="M1765" i="1"/>
  <c r="P1761" i="1"/>
  <c r="O1761" i="1"/>
  <c r="N1761" i="1"/>
  <c r="M1761" i="1"/>
  <c r="P1759" i="1"/>
  <c r="O1759" i="1"/>
  <c r="N1759" i="1"/>
  <c r="M1759" i="1"/>
  <c r="P1753" i="1"/>
  <c r="O1753" i="1"/>
  <c r="N1753" i="1"/>
  <c r="M1753" i="1"/>
  <c r="P1751" i="1"/>
  <c r="O1751" i="1"/>
  <c r="N1751" i="1"/>
  <c r="M1751" i="1"/>
  <c r="P1742" i="1"/>
  <c r="O1742" i="1"/>
  <c r="N1742" i="1"/>
  <c r="M1742" i="1"/>
  <c r="P1738" i="1"/>
  <c r="O1738" i="1"/>
  <c r="N1738" i="1"/>
  <c r="M1738" i="1"/>
  <c r="P1737" i="1"/>
  <c r="O1737" i="1"/>
  <c r="N1737" i="1"/>
  <c r="M1737" i="1"/>
  <c r="P1736" i="1"/>
  <c r="O1736" i="1"/>
  <c r="N1736" i="1"/>
  <c r="M1736" i="1"/>
  <c r="P1734" i="1"/>
  <c r="O1734" i="1"/>
  <c r="N1734" i="1"/>
  <c r="M1734" i="1"/>
  <c r="P1728" i="1"/>
  <c r="O1728" i="1"/>
  <c r="N1728" i="1"/>
  <c r="M1728" i="1"/>
  <c r="P1725" i="1"/>
  <c r="O1725" i="1"/>
  <c r="N1725" i="1"/>
  <c r="M1725" i="1"/>
  <c r="P1724" i="1"/>
  <c r="O1724" i="1"/>
  <c r="N1724" i="1"/>
  <c r="M1724" i="1"/>
  <c r="P1718" i="1"/>
  <c r="O1718" i="1"/>
  <c r="N1718" i="1"/>
  <c r="M1718" i="1"/>
  <c r="P1712" i="1"/>
  <c r="O1712" i="1"/>
  <c r="N1712" i="1"/>
  <c r="M1712" i="1"/>
  <c r="P1706" i="1"/>
  <c r="O1706" i="1"/>
  <c r="N1706" i="1"/>
  <c r="M1706" i="1"/>
  <c r="P1699" i="1"/>
  <c r="O1699" i="1"/>
  <c r="N1699" i="1"/>
  <c r="M1699" i="1"/>
  <c r="P1696" i="1"/>
  <c r="O1696" i="1"/>
  <c r="N1696" i="1"/>
  <c r="M1696" i="1"/>
  <c r="P1695" i="1"/>
  <c r="O1695" i="1"/>
  <c r="N1695" i="1"/>
  <c r="M1695" i="1"/>
  <c r="P1693" i="1"/>
  <c r="O1693" i="1"/>
  <c r="N1693" i="1"/>
  <c r="M1693" i="1"/>
  <c r="P1689" i="1"/>
  <c r="O1689" i="1"/>
  <c r="N1689" i="1"/>
  <c r="M1689" i="1"/>
  <c r="P1688" i="1"/>
  <c r="O1688" i="1"/>
  <c r="N1688" i="1"/>
  <c r="M1688" i="1"/>
  <c r="P1687" i="1"/>
  <c r="O1687" i="1"/>
  <c r="N1687" i="1"/>
  <c r="M1687" i="1"/>
  <c r="P1685" i="1"/>
  <c r="O1685" i="1"/>
  <c r="N1685" i="1"/>
  <c r="M1685" i="1"/>
  <c r="P1684" i="1"/>
  <c r="O1684" i="1"/>
  <c r="N1684" i="1"/>
  <c r="M1684" i="1"/>
  <c r="P1683" i="1"/>
  <c r="O1683" i="1"/>
  <c r="N1683" i="1"/>
  <c r="M1683" i="1"/>
  <c r="P1678" i="1"/>
  <c r="O1678" i="1"/>
  <c r="N1678" i="1"/>
  <c r="M1678" i="1"/>
  <c r="P1676" i="1"/>
  <c r="O1676" i="1"/>
  <c r="N1676" i="1"/>
  <c r="M1676" i="1"/>
  <c r="P1672" i="1"/>
  <c r="O1672" i="1"/>
  <c r="N1672" i="1"/>
  <c r="M1672" i="1"/>
  <c r="P1667" i="1"/>
  <c r="O1667" i="1"/>
  <c r="N1667" i="1"/>
  <c r="M1667" i="1"/>
  <c r="P1660" i="1"/>
  <c r="O1660" i="1"/>
  <c r="N1660" i="1"/>
  <c r="M1660" i="1"/>
  <c r="P1654" i="1"/>
  <c r="O1654" i="1"/>
  <c r="N1654" i="1"/>
  <c r="M1654" i="1"/>
  <c r="P1650" i="1"/>
  <c r="O1650" i="1"/>
  <c r="N1650" i="1"/>
  <c r="M1650" i="1"/>
  <c r="P1649" i="1"/>
  <c r="O1649" i="1"/>
  <c r="N1649" i="1"/>
  <c r="M1649" i="1"/>
  <c r="P1643" i="1"/>
  <c r="O1643" i="1"/>
  <c r="N1643" i="1"/>
  <c r="M1643" i="1"/>
  <c r="P1639" i="1"/>
  <c r="O1639" i="1"/>
  <c r="N1639" i="1"/>
  <c r="M1639" i="1"/>
  <c r="P1635" i="1"/>
  <c r="O1635" i="1"/>
  <c r="N1635" i="1"/>
  <c r="M1635" i="1"/>
  <c r="P1630" i="1"/>
  <c r="O1630" i="1"/>
  <c r="N1630" i="1"/>
  <c r="M1630" i="1"/>
  <c r="P1625" i="1"/>
  <c r="O1625" i="1"/>
  <c r="N1625" i="1"/>
  <c r="M1625" i="1"/>
  <c r="P1620" i="1"/>
  <c r="O1620" i="1"/>
  <c r="N1620" i="1"/>
  <c r="M1620" i="1"/>
  <c r="P1615" i="1"/>
  <c r="O1615" i="1"/>
  <c r="N1615" i="1"/>
  <c r="M1615" i="1"/>
  <c r="P1610" i="1"/>
  <c r="O1610" i="1"/>
  <c r="N1610" i="1"/>
  <c r="M1610" i="1"/>
  <c r="P1607" i="1"/>
  <c r="O1607" i="1"/>
  <c r="N1607" i="1"/>
  <c r="M1607" i="1"/>
  <c r="P1606" i="1"/>
  <c r="O1606" i="1"/>
  <c r="N1606" i="1"/>
  <c r="M1606" i="1"/>
  <c r="P1602" i="1"/>
  <c r="O1602" i="1"/>
  <c r="N1602" i="1"/>
  <c r="M1602" i="1"/>
  <c r="P1601" i="1"/>
  <c r="O1601" i="1"/>
  <c r="N1601" i="1"/>
  <c r="M1601" i="1"/>
  <c r="P1600" i="1"/>
  <c r="O1600" i="1"/>
  <c r="N1600" i="1"/>
  <c r="M1600" i="1"/>
  <c r="P1599" i="1"/>
  <c r="O1599" i="1"/>
  <c r="N1599" i="1"/>
  <c r="M1599" i="1"/>
  <c r="P1598" i="1"/>
  <c r="O1598" i="1"/>
  <c r="N1598" i="1"/>
  <c r="M1598" i="1"/>
  <c r="P1596" i="1"/>
  <c r="O1596" i="1"/>
  <c r="N1596" i="1"/>
  <c r="M1596" i="1"/>
  <c r="P1595" i="1"/>
  <c r="O1595" i="1"/>
  <c r="N1595" i="1"/>
  <c r="M1595" i="1"/>
  <c r="P1590" i="1"/>
  <c r="O1590" i="1"/>
  <c r="N1590" i="1"/>
  <c r="M1590" i="1"/>
  <c r="P1584" i="1"/>
  <c r="O1584" i="1"/>
  <c r="N1584" i="1"/>
  <c r="M1584" i="1"/>
  <c r="P1581" i="1"/>
  <c r="O1581" i="1"/>
  <c r="N1581" i="1"/>
  <c r="M1581" i="1"/>
  <c r="P1580" i="1"/>
  <c r="O1580" i="1"/>
  <c r="N1580" i="1"/>
  <c r="M1580" i="1"/>
  <c r="P1579" i="1"/>
  <c r="O1579" i="1"/>
  <c r="N1579" i="1"/>
  <c r="M1579" i="1"/>
  <c r="P1578" i="1"/>
  <c r="O1578" i="1"/>
  <c r="N1578" i="1"/>
  <c r="M1578" i="1"/>
  <c r="P1577" i="1"/>
  <c r="O1577" i="1"/>
  <c r="N1577" i="1"/>
  <c r="M1577" i="1"/>
  <c r="P1576" i="1"/>
  <c r="O1576" i="1"/>
  <c r="N1576" i="1"/>
  <c r="M1576" i="1"/>
  <c r="P1574" i="1"/>
  <c r="O1574" i="1"/>
  <c r="N1574" i="1"/>
  <c r="M1574" i="1"/>
  <c r="P1573" i="1"/>
  <c r="O1573" i="1"/>
  <c r="N1573" i="1"/>
  <c r="M1573" i="1"/>
  <c r="P1572" i="1"/>
  <c r="O1572" i="1"/>
  <c r="N1572" i="1"/>
  <c r="M1572" i="1"/>
  <c r="P1570" i="1"/>
  <c r="O1570" i="1"/>
  <c r="N1570" i="1"/>
  <c r="M1570" i="1"/>
  <c r="P1568" i="1"/>
  <c r="O1568" i="1"/>
  <c r="N1568" i="1"/>
  <c r="M1568" i="1"/>
  <c r="P1562" i="1"/>
  <c r="O1562" i="1"/>
  <c r="N1562" i="1"/>
  <c r="M1562" i="1"/>
  <c r="P1561" i="1"/>
  <c r="O1561" i="1"/>
  <c r="N1561" i="1"/>
  <c r="M1561" i="1"/>
  <c r="P1559" i="1"/>
  <c r="O1559" i="1"/>
  <c r="N1559" i="1"/>
  <c r="M1559" i="1"/>
  <c r="P1558" i="1"/>
  <c r="O1558" i="1"/>
  <c r="N1558" i="1"/>
  <c r="M1558" i="1"/>
  <c r="P1555" i="1"/>
  <c r="O1555" i="1"/>
  <c r="N1555" i="1"/>
  <c r="M1555" i="1"/>
  <c r="P1550" i="1"/>
  <c r="O1550" i="1"/>
  <c r="N1550" i="1"/>
  <c r="M1550" i="1"/>
  <c r="P1543" i="1"/>
  <c r="O1543" i="1"/>
  <c r="N1543" i="1"/>
  <c r="M1543" i="1"/>
  <c r="P1541" i="1"/>
  <c r="O1541" i="1"/>
  <c r="N1541" i="1"/>
  <c r="M1541" i="1"/>
  <c r="P1523" i="1"/>
  <c r="O1523" i="1"/>
  <c r="N1523" i="1"/>
  <c r="M1523" i="1"/>
  <c r="P1518" i="1"/>
  <c r="O1518" i="1"/>
  <c r="N1518" i="1"/>
  <c r="M1518" i="1"/>
  <c r="P1517" i="1"/>
  <c r="O1517" i="1"/>
  <c r="N1517" i="1"/>
  <c r="M1517" i="1"/>
  <c r="P1516" i="1"/>
  <c r="O1516" i="1"/>
  <c r="N1516" i="1"/>
  <c r="M1516" i="1"/>
  <c r="P1515" i="1"/>
  <c r="O1515" i="1"/>
  <c r="N1515" i="1"/>
  <c r="M1515" i="1"/>
  <c r="P1514" i="1"/>
  <c r="O1514" i="1"/>
  <c r="N1514" i="1"/>
  <c r="M1514" i="1"/>
  <c r="P1513" i="1"/>
  <c r="O1513" i="1"/>
  <c r="N1513" i="1"/>
  <c r="M1513" i="1"/>
  <c r="P1512" i="1"/>
  <c r="O1512" i="1"/>
  <c r="N1512" i="1"/>
  <c r="M1512" i="1"/>
  <c r="P1511" i="1"/>
  <c r="O1511" i="1"/>
  <c r="N1511" i="1"/>
  <c r="M1511" i="1"/>
  <c r="P1507" i="1"/>
  <c r="O1507" i="1"/>
  <c r="N1507" i="1"/>
  <c r="M1507" i="1"/>
  <c r="P1505" i="1"/>
  <c r="O1505" i="1"/>
  <c r="N1505" i="1"/>
  <c r="M1505" i="1"/>
  <c r="P1503" i="1"/>
  <c r="O1503" i="1"/>
  <c r="N1503" i="1"/>
  <c r="M1503" i="1"/>
  <c r="P1501" i="1"/>
  <c r="O1501" i="1"/>
  <c r="N1501" i="1"/>
  <c r="M1501" i="1"/>
  <c r="P1500" i="1"/>
  <c r="O1500" i="1"/>
  <c r="N1500" i="1"/>
  <c r="M1500" i="1"/>
  <c r="P1497" i="1"/>
  <c r="O1497" i="1"/>
  <c r="N1497" i="1"/>
  <c r="M1497" i="1"/>
  <c r="P1496" i="1"/>
  <c r="O1496" i="1"/>
  <c r="N1496" i="1"/>
  <c r="M1496" i="1"/>
  <c r="P1495" i="1"/>
  <c r="O1495" i="1"/>
  <c r="N1495" i="1"/>
  <c r="M1495" i="1"/>
  <c r="P1494" i="1"/>
  <c r="O1494" i="1"/>
  <c r="N1494" i="1"/>
  <c r="M1494" i="1"/>
  <c r="P1484" i="1"/>
  <c r="O1484" i="1"/>
  <c r="N1484" i="1"/>
  <c r="M1484" i="1"/>
  <c r="P1479" i="1"/>
  <c r="O1479" i="1"/>
  <c r="N1479" i="1"/>
  <c r="M1479" i="1"/>
  <c r="P1478" i="1"/>
  <c r="O1478" i="1"/>
  <c r="N1478" i="1"/>
  <c r="M1478" i="1"/>
  <c r="P1477" i="1"/>
  <c r="O1477" i="1"/>
  <c r="N1477" i="1"/>
  <c r="M1477" i="1"/>
  <c r="P1476" i="1"/>
  <c r="O1476" i="1"/>
  <c r="N1476" i="1"/>
  <c r="M1476" i="1"/>
  <c r="P1473" i="1"/>
  <c r="O1473" i="1"/>
  <c r="N1473" i="1"/>
  <c r="M1473" i="1"/>
  <c r="P1472" i="1"/>
  <c r="O1472" i="1"/>
  <c r="N1472" i="1"/>
  <c r="M1472" i="1"/>
  <c r="P1471" i="1"/>
  <c r="O1471" i="1"/>
  <c r="N1471" i="1"/>
  <c r="M1471" i="1"/>
  <c r="P1470" i="1"/>
  <c r="O1470" i="1"/>
  <c r="N1470" i="1"/>
  <c r="M1470" i="1"/>
  <c r="P1468" i="1"/>
  <c r="O1468" i="1"/>
  <c r="N1468" i="1"/>
  <c r="M1468" i="1"/>
  <c r="P1466" i="1"/>
  <c r="O1466" i="1"/>
  <c r="N1466" i="1"/>
  <c r="M1466" i="1"/>
  <c r="P1463" i="1"/>
  <c r="O1463" i="1"/>
  <c r="N1463" i="1"/>
  <c r="M1463" i="1"/>
  <c r="P1460" i="1"/>
  <c r="O1460" i="1"/>
  <c r="N1460" i="1"/>
  <c r="M1460" i="1"/>
  <c r="P1456" i="1"/>
  <c r="O1456" i="1"/>
  <c r="N1456" i="1"/>
  <c r="M1456" i="1"/>
  <c r="P1455" i="1"/>
  <c r="O1455" i="1"/>
  <c r="N1455" i="1"/>
  <c r="M1455" i="1"/>
  <c r="P1441" i="1"/>
  <c r="O1441" i="1"/>
  <c r="N1441" i="1"/>
  <c r="M1441" i="1"/>
  <c r="P1440" i="1"/>
  <c r="O1440" i="1"/>
  <c r="N1440" i="1"/>
  <c r="M1440" i="1"/>
  <c r="P1428" i="1"/>
  <c r="O1428" i="1"/>
  <c r="N1428" i="1"/>
  <c r="M1428" i="1"/>
  <c r="P1427" i="1"/>
  <c r="O1427" i="1"/>
  <c r="N1427" i="1"/>
  <c r="M1427" i="1"/>
  <c r="P1426" i="1"/>
  <c r="O1426" i="1"/>
  <c r="N1426" i="1"/>
  <c r="M1426" i="1"/>
  <c r="P1422" i="1"/>
  <c r="O1422" i="1"/>
  <c r="N1422" i="1"/>
  <c r="M1422" i="1"/>
  <c r="P1419" i="1"/>
  <c r="O1419" i="1"/>
  <c r="N1419" i="1"/>
  <c r="M1419" i="1"/>
  <c r="P1418" i="1"/>
  <c r="O1418" i="1"/>
  <c r="N1418" i="1"/>
  <c r="M1418" i="1"/>
  <c r="P1413" i="1"/>
  <c r="O1413" i="1"/>
  <c r="N1413" i="1"/>
  <c r="M1413" i="1"/>
  <c r="P1411" i="1"/>
  <c r="O1411" i="1"/>
  <c r="N1411" i="1"/>
  <c r="M1411" i="1"/>
  <c r="P1405" i="1"/>
  <c r="O1405" i="1"/>
  <c r="N1405" i="1"/>
  <c r="M1405" i="1"/>
  <c r="P1401" i="1"/>
  <c r="O1401" i="1"/>
  <c r="N1401" i="1"/>
  <c r="M1401" i="1"/>
  <c r="P1400" i="1"/>
  <c r="O1400" i="1"/>
  <c r="N1400" i="1"/>
  <c r="M1400" i="1"/>
  <c r="P1399" i="1"/>
  <c r="O1399" i="1"/>
  <c r="N1399" i="1"/>
  <c r="M1399" i="1"/>
  <c r="P1398" i="1"/>
  <c r="O1398" i="1"/>
  <c r="N1398" i="1"/>
  <c r="M1398" i="1"/>
  <c r="P1397" i="1"/>
  <c r="O1397" i="1"/>
  <c r="N1397" i="1"/>
  <c r="M1397" i="1"/>
  <c r="P1396" i="1"/>
  <c r="O1396" i="1"/>
  <c r="N1396" i="1"/>
  <c r="M1396" i="1"/>
  <c r="P1393" i="1"/>
  <c r="O1393" i="1"/>
  <c r="N1393" i="1"/>
  <c r="M1393" i="1"/>
  <c r="P1389" i="1"/>
  <c r="O1389" i="1"/>
  <c r="N1389" i="1"/>
  <c r="M1389" i="1"/>
  <c r="P1387" i="1"/>
  <c r="O1387" i="1"/>
  <c r="N1387" i="1"/>
  <c r="M1387" i="1"/>
  <c r="P1380" i="1"/>
  <c r="O1380" i="1"/>
  <c r="N1380" i="1"/>
  <c r="M1380" i="1"/>
  <c r="P1370" i="1"/>
  <c r="O1370" i="1"/>
  <c r="N1370" i="1"/>
  <c r="M1370" i="1"/>
  <c r="P1368" i="1"/>
  <c r="O1368" i="1"/>
  <c r="N1368" i="1"/>
  <c r="M1368" i="1"/>
  <c r="P1360" i="1"/>
  <c r="O1360" i="1"/>
  <c r="N1360" i="1"/>
  <c r="M1360" i="1"/>
  <c r="P1351" i="1"/>
  <c r="O1351" i="1"/>
  <c r="N1351" i="1"/>
  <c r="M1351" i="1"/>
  <c r="P1349" i="1"/>
  <c r="O1349" i="1"/>
  <c r="N1349" i="1"/>
  <c r="M1349" i="1"/>
  <c r="P1348" i="1"/>
  <c r="O1348" i="1"/>
  <c r="N1348" i="1"/>
  <c r="M1348" i="1"/>
  <c r="P1344" i="1"/>
  <c r="O1344" i="1"/>
  <c r="N1344" i="1"/>
  <c r="M1344" i="1"/>
  <c r="P1341" i="1"/>
  <c r="O1341" i="1"/>
  <c r="N1341" i="1"/>
  <c r="M1341" i="1"/>
  <c r="P1340" i="1"/>
  <c r="O1340" i="1"/>
  <c r="N1340" i="1"/>
  <c r="M1340" i="1"/>
  <c r="P1336" i="1"/>
  <c r="O1336" i="1"/>
  <c r="N1336" i="1"/>
  <c r="M1336" i="1"/>
  <c r="P1335" i="1"/>
  <c r="O1335" i="1"/>
  <c r="N1335" i="1"/>
  <c r="M1335" i="1"/>
  <c r="P1334" i="1"/>
  <c r="O1334" i="1"/>
  <c r="N1334" i="1"/>
  <c r="M1334" i="1"/>
  <c r="P1333" i="1"/>
  <c r="O1333" i="1"/>
  <c r="N1333" i="1"/>
  <c r="M1333" i="1"/>
  <c r="P1332" i="1"/>
  <c r="O1332" i="1"/>
  <c r="N1332" i="1"/>
  <c r="M1332" i="1"/>
  <c r="P1331" i="1"/>
  <c r="O1331" i="1"/>
  <c r="N1331" i="1"/>
  <c r="M1331" i="1"/>
  <c r="P1330" i="1"/>
  <c r="O1330" i="1"/>
  <c r="N1330" i="1"/>
  <c r="M1330" i="1"/>
  <c r="P1329" i="1"/>
  <c r="O1329" i="1"/>
  <c r="N1329" i="1"/>
  <c r="M1329" i="1"/>
  <c r="P1328" i="1"/>
  <c r="O1328" i="1"/>
  <c r="N1328" i="1"/>
  <c r="M1328" i="1"/>
  <c r="P1324" i="1"/>
  <c r="O1324" i="1"/>
  <c r="N1324" i="1"/>
  <c r="M1324" i="1"/>
  <c r="P1323" i="1"/>
  <c r="O1323" i="1"/>
  <c r="N1323" i="1"/>
  <c r="M1323" i="1"/>
  <c r="P1322" i="1"/>
  <c r="O1322" i="1"/>
  <c r="N1322" i="1"/>
  <c r="M1322" i="1"/>
  <c r="P1319" i="1"/>
  <c r="O1319" i="1"/>
  <c r="N1319" i="1"/>
  <c r="M1319" i="1"/>
  <c r="P1318" i="1"/>
  <c r="O1318" i="1"/>
  <c r="N1318" i="1"/>
  <c r="M1318" i="1"/>
  <c r="P1315" i="1"/>
  <c r="O1315" i="1"/>
  <c r="N1315" i="1"/>
  <c r="M1315" i="1"/>
  <c r="P1314" i="1"/>
  <c r="O1314" i="1"/>
  <c r="N1314" i="1"/>
  <c r="M1314" i="1"/>
  <c r="P1313" i="1"/>
  <c r="O1313" i="1"/>
  <c r="N1313" i="1"/>
  <c r="M1313" i="1"/>
  <c r="P1312" i="1"/>
  <c r="O1312" i="1"/>
  <c r="N1312" i="1"/>
  <c r="M1312" i="1"/>
  <c r="P1311" i="1"/>
  <c r="O1311" i="1"/>
  <c r="N1311" i="1"/>
  <c r="M1311" i="1"/>
  <c r="P1310" i="1"/>
  <c r="O1310" i="1"/>
  <c r="N1310" i="1"/>
  <c r="M1310" i="1"/>
  <c r="P1308" i="1"/>
  <c r="O1308" i="1"/>
  <c r="N1308" i="1"/>
  <c r="M1308" i="1"/>
  <c r="P1306" i="1"/>
  <c r="O1306" i="1"/>
  <c r="N1306" i="1"/>
  <c r="M1306" i="1"/>
  <c r="P1305" i="1"/>
  <c r="O1305" i="1"/>
  <c r="N1305" i="1"/>
  <c r="M1305" i="1"/>
  <c r="P1302" i="1"/>
  <c r="O1302" i="1"/>
  <c r="N1302" i="1"/>
  <c r="M1302" i="1"/>
  <c r="P1297" i="1"/>
  <c r="O1297" i="1"/>
  <c r="N1297" i="1"/>
  <c r="M1297" i="1"/>
  <c r="P1294" i="1"/>
  <c r="O1294" i="1"/>
  <c r="N1294" i="1"/>
  <c r="M1294" i="1"/>
  <c r="P1292" i="1"/>
  <c r="O1292" i="1"/>
  <c r="N1292" i="1"/>
  <c r="M1292" i="1"/>
  <c r="P1289" i="1"/>
  <c r="O1289" i="1"/>
  <c r="N1289" i="1"/>
  <c r="M1289" i="1"/>
  <c r="P1287" i="1"/>
  <c r="O1287" i="1"/>
  <c r="N1287" i="1"/>
  <c r="M1287" i="1"/>
  <c r="P1285" i="1"/>
  <c r="O1285" i="1"/>
  <c r="N1285" i="1"/>
  <c r="M1285" i="1"/>
  <c r="P1284" i="1"/>
  <c r="O1284" i="1"/>
  <c r="N1284" i="1"/>
  <c r="M1284" i="1"/>
  <c r="P1281" i="1"/>
  <c r="O1281" i="1"/>
  <c r="N1281" i="1"/>
  <c r="M1281" i="1"/>
  <c r="P1279" i="1"/>
  <c r="O1279" i="1"/>
  <c r="N1279" i="1"/>
  <c r="M1279" i="1"/>
  <c r="P1277" i="1"/>
  <c r="O1277" i="1"/>
  <c r="N1277" i="1"/>
  <c r="M1277" i="1"/>
  <c r="P1269" i="1"/>
  <c r="O1269" i="1"/>
  <c r="N1269" i="1"/>
  <c r="M1269" i="1"/>
  <c r="P1265" i="1"/>
  <c r="O1265" i="1"/>
  <c r="N1265" i="1"/>
  <c r="M1265" i="1"/>
  <c r="P1261" i="1"/>
  <c r="O1261" i="1"/>
  <c r="N1261" i="1"/>
  <c r="M1261" i="1"/>
  <c r="P1244" i="1"/>
  <c r="O1244" i="1"/>
  <c r="N1244" i="1"/>
  <c r="M1244" i="1"/>
  <c r="P1241" i="1"/>
  <c r="O1241" i="1"/>
  <c r="N1241" i="1"/>
  <c r="M1241" i="1"/>
  <c r="P1234" i="1"/>
  <c r="O1234" i="1"/>
  <c r="N1234" i="1"/>
  <c r="M1234" i="1"/>
  <c r="P1230" i="1"/>
  <c r="O1230" i="1"/>
  <c r="N1230" i="1"/>
  <c r="M1230" i="1"/>
  <c r="P1225" i="1"/>
  <c r="O1225" i="1"/>
  <c r="N1225" i="1"/>
  <c r="M1225" i="1"/>
  <c r="P1221" i="1"/>
  <c r="O1221" i="1"/>
  <c r="N1221" i="1"/>
  <c r="M1221" i="1"/>
  <c r="P1220" i="1"/>
  <c r="O1220" i="1"/>
  <c r="N1220" i="1"/>
  <c r="M1220" i="1"/>
  <c r="P1217" i="1"/>
  <c r="O1217" i="1"/>
  <c r="N1217" i="1"/>
  <c r="M1217" i="1"/>
  <c r="P1212" i="1"/>
  <c r="O1212" i="1"/>
  <c r="N1212" i="1"/>
  <c r="M1212" i="1"/>
  <c r="P1207" i="1"/>
  <c r="O1207" i="1"/>
  <c r="N1207" i="1"/>
  <c r="M1207" i="1"/>
  <c r="P1206" i="1"/>
  <c r="O1206" i="1"/>
  <c r="N1206" i="1"/>
  <c r="M1206" i="1"/>
  <c r="P1200" i="1"/>
  <c r="O1200" i="1"/>
  <c r="N1200" i="1"/>
  <c r="M1200" i="1"/>
  <c r="P1198" i="1"/>
  <c r="O1198" i="1"/>
  <c r="N1198" i="1"/>
  <c r="M1198" i="1"/>
  <c r="P1197" i="1"/>
  <c r="O1197" i="1"/>
  <c r="N1197" i="1"/>
  <c r="M1197" i="1"/>
  <c r="P1196" i="1"/>
  <c r="O1196" i="1"/>
  <c r="N1196" i="1"/>
  <c r="M1196" i="1"/>
  <c r="P1194" i="1"/>
  <c r="O1194" i="1"/>
  <c r="N1194" i="1"/>
  <c r="M1194" i="1"/>
  <c r="P1191" i="1"/>
  <c r="O1191" i="1"/>
  <c r="N1191" i="1"/>
  <c r="M1191" i="1"/>
  <c r="P1186" i="1"/>
  <c r="O1186" i="1"/>
  <c r="N1186" i="1"/>
  <c r="M1186" i="1"/>
  <c r="P1184" i="1"/>
  <c r="O1184" i="1"/>
  <c r="N1184" i="1"/>
  <c r="M1184" i="1"/>
  <c r="P1183" i="1"/>
  <c r="O1183" i="1"/>
  <c r="N1183" i="1"/>
  <c r="M1183" i="1"/>
  <c r="P1182" i="1"/>
  <c r="O1182" i="1"/>
  <c r="N1182" i="1"/>
  <c r="M1182" i="1"/>
  <c r="P1181" i="1"/>
  <c r="O1181" i="1"/>
  <c r="N1181" i="1"/>
  <c r="M1181" i="1"/>
  <c r="P1180" i="1"/>
  <c r="O1180" i="1"/>
  <c r="N1180" i="1"/>
  <c r="M1180" i="1"/>
  <c r="P1179" i="1"/>
  <c r="O1179" i="1"/>
  <c r="N1179" i="1"/>
  <c r="M1179" i="1"/>
  <c r="P1175" i="1"/>
  <c r="O1175" i="1"/>
  <c r="N1175" i="1"/>
  <c r="M1175" i="1"/>
  <c r="P1170" i="1"/>
  <c r="O1170" i="1"/>
  <c r="N1170" i="1"/>
  <c r="M1170" i="1"/>
  <c r="L630" i="5"/>
  <c r="L629" i="5"/>
  <c r="K630" i="5"/>
  <c r="O629" i="5"/>
  <c r="O630" i="5"/>
  <c r="N629" i="5"/>
  <c r="N630" i="5"/>
  <c r="L487" i="5"/>
  <c r="L486" i="5"/>
  <c r="K487" i="5"/>
  <c r="L333" i="5"/>
  <c r="L332" i="5"/>
  <c r="K333" i="5"/>
  <c r="O332" i="5"/>
  <c r="O333" i="5"/>
  <c r="N332" i="5"/>
  <c r="N333" i="5"/>
  <c r="E6" i="8"/>
  <c r="X9" i="5"/>
  <c r="K332" i="5"/>
  <c r="D9" i="8"/>
  <c r="J333" i="5"/>
  <c r="K486" i="5"/>
  <c r="J487" i="5"/>
  <c r="K629" i="5"/>
  <c r="J630" i="5"/>
  <c r="P2043" i="1"/>
  <c r="L853" i="5"/>
  <c r="N853" i="5"/>
  <c r="O853" i="5"/>
  <c r="K853" i="5"/>
  <c r="K927" i="5"/>
  <c r="L927" i="5"/>
  <c r="L926" i="5"/>
  <c r="J629" i="5"/>
  <c r="D11" i="8"/>
  <c r="J486" i="5"/>
  <c r="D10" i="8"/>
  <c r="J332" i="5"/>
  <c r="J853" i="5"/>
  <c r="K926" i="5"/>
  <c r="J927" i="5"/>
  <c r="L832" i="5"/>
  <c r="O833" i="5"/>
  <c r="J926" i="5"/>
  <c r="D16" i="8"/>
  <c r="AB11" i="5"/>
  <c r="K832" i="5"/>
  <c r="J833" i="5"/>
  <c r="O799" i="5"/>
  <c r="O800" i="5"/>
  <c r="N799" i="5"/>
  <c r="N800" i="5"/>
  <c r="L800" i="5"/>
  <c r="L799" i="5"/>
  <c r="K800" i="5"/>
  <c r="O766" i="5"/>
  <c r="O767" i="5"/>
  <c r="N766" i="5"/>
  <c r="N767" i="5"/>
  <c r="L767" i="5"/>
  <c r="L766" i="5"/>
  <c r="K767" i="5"/>
  <c r="AB9" i="5"/>
  <c r="F6" i="8"/>
  <c r="J832" i="5"/>
  <c r="D14" i="8"/>
  <c r="AF11" i="5"/>
  <c r="AF10" i="5"/>
  <c r="K799" i="5"/>
  <c r="J800" i="5"/>
  <c r="K766" i="5"/>
  <c r="J767" i="5"/>
  <c r="N927" i="5"/>
  <c r="N926" i="5"/>
  <c r="O927" i="5"/>
  <c r="O926" i="5"/>
  <c r="L852" i="5"/>
  <c r="N852" i="5"/>
  <c r="O852" i="5"/>
  <c r="K852" i="5"/>
  <c r="D15" i="8"/>
  <c r="J799" i="5"/>
  <c r="D13" i="8"/>
  <c r="J766" i="5"/>
  <c r="D12" i="8"/>
  <c r="H6" i="8"/>
  <c r="AF9" i="5"/>
  <c r="J852" i="5"/>
  <c r="AJ13" i="5"/>
  <c r="AK13" i="5"/>
  <c r="AK12" i="5"/>
  <c r="L940" i="5"/>
  <c r="L939" i="5"/>
  <c r="K940" i="5"/>
  <c r="O940" i="5"/>
  <c r="O939" i="5"/>
  <c r="N940" i="5"/>
  <c r="N939" i="5"/>
  <c r="O101" i="5"/>
  <c r="O102" i="5"/>
  <c r="N101" i="5"/>
  <c r="N102" i="5"/>
  <c r="L102" i="5"/>
  <c r="L101" i="5"/>
  <c r="K102" i="5"/>
  <c r="O15" i="5"/>
  <c r="O16" i="5"/>
  <c r="N15" i="5"/>
  <c r="N16" i="5"/>
  <c r="L16" i="5"/>
  <c r="K11" i="5"/>
  <c r="D6" i="8"/>
  <c r="J12" i="5"/>
  <c r="L15" i="5"/>
  <c r="J16" i="5"/>
  <c r="AH11" i="5"/>
  <c r="N9" i="5"/>
  <c r="L9" i="5"/>
  <c r="J102" i="5"/>
  <c r="K10" i="5"/>
  <c r="J11" i="5"/>
  <c r="J940" i="5"/>
  <c r="K939" i="5"/>
  <c r="K15" i="5"/>
  <c r="K101" i="5"/>
  <c r="K9" i="5"/>
  <c r="D7" i="8"/>
  <c r="L10" i="5"/>
  <c r="N12" i="5"/>
  <c r="N10" i="5"/>
  <c r="E5" i="8"/>
  <c r="G5" i="8"/>
  <c r="F5" i="8"/>
  <c r="H5" i="8"/>
  <c r="K5" i="8"/>
  <c r="J939" i="5"/>
  <c r="D17" i="8"/>
  <c r="D8" i="8"/>
  <c r="I6" i="8"/>
  <c r="I5" i="8"/>
  <c r="L8" i="8"/>
  <c r="M8" i="8"/>
  <c r="AK11" i="5"/>
  <c r="J15" i="5"/>
  <c r="J9" i="5"/>
  <c r="J10" i="5"/>
  <c r="J101" i="5"/>
  <c r="O9" i="5"/>
  <c r="O12" i="5"/>
  <c r="O10" i="5"/>
  <c r="L7" i="8"/>
  <c r="M7" i="8"/>
  <c r="J6" i="8"/>
  <c r="L6" i="8"/>
  <c r="L5" i="8"/>
  <c r="J5" i="8"/>
  <c r="M6" i="8"/>
  <c r="M5" i="8"/>
  <c r="D5" i="8"/>
  <c r="O1143" i="1"/>
  <c r="O1133" i="1"/>
  <c r="O1095" i="1"/>
  <c r="O1068" i="1"/>
  <c r="O1038" i="1"/>
  <c r="O1023" i="1"/>
  <c r="N1023" i="1"/>
  <c r="M1023" i="1"/>
  <c r="O1013" i="1"/>
  <c r="M1013" i="1"/>
  <c r="O1003" i="1"/>
  <c r="M1003" i="1"/>
  <c r="O995" i="1"/>
  <c r="M995" i="1"/>
  <c r="O989" i="1"/>
  <c r="M989" i="1"/>
  <c r="O976" i="1"/>
  <c r="M976" i="1"/>
  <c r="M971" i="1"/>
  <c r="M967" i="1"/>
  <c r="O954" i="1"/>
  <c r="M954" i="1"/>
  <c r="O941" i="1"/>
  <c r="M941" i="1"/>
  <c r="O936" i="1"/>
  <c r="M936" i="1"/>
  <c r="P250" i="1"/>
  <c r="O250" i="1"/>
  <c r="N250" i="1"/>
  <c r="M250" i="1"/>
  <c r="P246" i="1"/>
  <c r="O246" i="1"/>
  <c r="N246" i="1"/>
  <c r="M246" i="1"/>
  <c r="P240" i="1"/>
  <c r="O240" i="1"/>
  <c r="N240" i="1"/>
  <c r="M240" i="1"/>
  <c r="P239" i="1"/>
  <c r="O239" i="1"/>
  <c r="N239" i="1"/>
  <c r="M239" i="1"/>
  <c r="P238" i="1"/>
  <c r="O238" i="1"/>
  <c r="N238" i="1"/>
  <c r="M238" i="1"/>
  <c r="P234" i="1"/>
  <c r="O234" i="1"/>
  <c r="N234" i="1"/>
  <c r="M234" i="1"/>
  <c r="P229" i="1"/>
  <c r="O229" i="1"/>
  <c r="N229" i="1"/>
  <c r="M229" i="1"/>
  <c r="P227" i="1"/>
  <c r="O227" i="1"/>
  <c r="N227" i="1"/>
  <c r="M227" i="1"/>
  <c r="P225" i="1"/>
  <c r="O225" i="1"/>
  <c r="N225" i="1"/>
  <c r="M225" i="1"/>
  <c r="P222" i="1"/>
  <c r="O222" i="1"/>
  <c r="N222" i="1"/>
  <c r="M222" i="1"/>
  <c r="P215" i="1"/>
  <c r="O215" i="1"/>
  <c r="N215" i="1"/>
  <c r="M215" i="1"/>
  <c r="P214" i="1"/>
  <c r="O214" i="1"/>
  <c r="N214" i="1"/>
  <c r="M214" i="1"/>
  <c r="P213" i="1"/>
  <c r="O213" i="1"/>
  <c r="N213" i="1"/>
  <c r="M213" i="1"/>
  <c r="P208" i="1"/>
  <c r="O208" i="1"/>
  <c r="N208" i="1"/>
  <c r="M208" i="1"/>
  <c r="P200" i="1"/>
  <c r="O200" i="1"/>
  <c r="N200" i="1"/>
  <c r="M200" i="1"/>
  <c r="P198" i="1"/>
  <c r="O198" i="1"/>
  <c r="N198" i="1"/>
  <c r="M198" i="1"/>
  <c r="P192" i="1"/>
  <c r="O192" i="1"/>
  <c r="N192" i="1"/>
  <c r="M192" i="1"/>
  <c r="P184" i="1"/>
  <c r="O184" i="1"/>
  <c r="N184" i="1"/>
  <c r="M184" i="1"/>
  <c r="P183" i="1"/>
  <c r="O183" i="1"/>
  <c r="N183" i="1"/>
  <c r="M183" i="1"/>
  <c r="P182" i="1"/>
  <c r="O182" i="1"/>
  <c r="N182" i="1"/>
  <c r="M182" i="1"/>
  <c r="P181" i="1"/>
  <c r="O181" i="1"/>
  <c r="N181" i="1"/>
  <c r="M181" i="1"/>
  <c r="P180" i="1"/>
  <c r="O180" i="1"/>
  <c r="N180" i="1"/>
  <c r="M180" i="1"/>
  <c r="P179" i="1"/>
  <c r="O179" i="1"/>
  <c r="N179" i="1"/>
  <c r="M179" i="1"/>
  <c r="P175" i="1"/>
  <c r="O175" i="1"/>
  <c r="N175" i="1"/>
  <c r="M175" i="1"/>
  <c r="P171" i="1"/>
  <c r="O171" i="1"/>
  <c r="N171" i="1"/>
  <c r="M171" i="1"/>
  <c r="P165" i="1"/>
  <c r="O165" i="1"/>
  <c r="N165" i="1"/>
  <c r="M165" i="1"/>
  <c r="P164" i="1"/>
  <c r="O164" i="1"/>
  <c r="N164" i="1"/>
  <c r="M164" i="1"/>
  <c r="P163" i="1"/>
  <c r="O163" i="1"/>
  <c r="N163" i="1"/>
  <c r="M163" i="1"/>
  <c r="P161" i="1"/>
  <c r="O161" i="1"/>
  <c r="N161" i="1"/>
  <c r="M161" i="1"/>
  <c r="P158" i="1"/>
  <c r="O158" i="1"/>
  <c r="N158" i="1"/>
  <c r="M158" i="1"/>
  <c r="P156" i="1"/>
  <c r="O156" i="1"/>
  <c r="N156" i="1"/>
  <c r="M156" i="1"/>
  <c r="P155" i="1"/>
  <c r="O155" i="1"/>
  <c r="N155" i="1"/>
  <c r="M155" i="1"/>
  <c r="P154" i="1"/>
  <c r="O154" i="1"/>
  <c r="N154" i="1"/>
  <c r="M154" i="1"/>
  <c r="P153" i="1"/>
  <c r="O153" i="1"/>
  <c r="N153" i="1"/>
  <c r="M153" i="1"/>
  <c r="P132" i="1"/>
  <c r="O132" i="1"/>
  <c r="N132" i="1"/>
  <c r="M132" i="1"/>
  <c r="P126" i="1"/>
  <c r="O126" i="1"/>
  <c r="N126" i="1"/>
  <c r="M126" i="1"/>
  <c r="P121" i="1"/>
  <c r="O121" i="1"/>
  <c r="N121" i="1"/>
  <c r="M121" i="1"/>
  <c r="P116" i="1"/>
  <c r="O116" i="1"/>
  <c r="N116" i="1"/>
  <c r="M116" i="1"/>
  <c r="P115" i="1"/>
  <c r="O115" i="1"/>
  <c r="N115" i="1"/>
  <c r="M115" i="1"/>
  <c r="P112" i="1"/>
  <c r="O112" i="1"/>
  <c r="N112" i="1"/>
  <c r="M112" i="1"/>
  <c r="P102" i="1"/>
  <c r="O102" i="1"/>
  <c r="N102" i="1"/>
  <c r="M102" i="1"/>
  <c r="P98" i="1"/>
  <c r="O98" i="1"/>
  <c r="N98" i="1"/>
  <c r="M98" i="1"/>
  <c r="P97" i="1"/>
  <c r="O97" i="1"/>
  <c r="N97" i="1"/>
  <c r="M97" i="1"/>
  <c r="P96" i="1"/>
  <c r="O96" i="1"/>
  <c r="N96" i="1"/>
  <c r="M96" i="1"/>
  <c r="P95" i="1"/>
  <c r="O95" i="1"/>
  <c r="N95" i="1"/>
  <c r="M95" i="1"/>
  <c r="P84" i="1"/>
  <c r="O84" i="1"/>
  <c r="N84" i="1"/>
  <c r="M84" i="1"/>
  <c r="P83" i="1"/>
  <c r="O83" i="1"/>
  <c r="N83" i="1"/>
  <c r="M83" i="1"/>
  <c r="P82" i="1"/>
  <c r="O82" i="1"/>
  <c r="N82" i="1"/>
  <c r="M82" i="1"/>
  <c r="P81" i="1"/>
  <c r="O81" i="1"/>
  <c r="N81" i="1"/>
  <c r="M81" i="1"/>
  <c r="P80" i="1"/>
  <c r="O80" i="1"/>
  <c r="N80" i="1"/>
  <c r="M80" i="1"/>
  <c r="P79" i="1"/>
  <c r="O79" i="1"/>
  <c r="N79" i="1"/>
  <c r="M79" i="1"/>
  <c r="P78" i="1"/>
  <c r="O78" i="1"/>
  <c r="N78" i="1"/>
  <c r="M78" i="1"/>
  <c r="P77" i="1"/>
  <c r="O77" i="1"/>
  <c r="N77" i="1"/>
  <c r="M77" i="1"/>
  <c r="P76" i="1"/>
  <c r="O76" i="1"/>
  <c r="N76" i="1"/>
  <c r="M76" i="1"/>
  <c r="P73" i="1"/>
  <c r="O73" i="1"/>
  <c r="N73" i="1"/>
  <c r="M73" i="1"/>
  <c r="P69" i="1"/>
  <c r="O69" i="1"/>
  <c r="N69" i="1"/>
  <c r="M69" i="1"/>
  <c r="P68" i="1"/>
  <c r="O68" i="1"/>
  <c r="N68" i="1"/>
  <c r="M68" i="1"/>
  <c r="P64" i="1"/>
  <c r="O64" i="1"/>
  <c r="N64" i="1"/>
  <c r="M64" i="1"/>
  <c r="P62" i="1"/>
  <c r="O62" i="1"/>
  <c r="N62" i="1"/>
  <c r="M62" i="1"/>
  <c r="P60" i="1"/>
  <c r="O60" i="1"/>
  <c r="N60" i="1"/>
  <c r="M60" i="1"/>
  <c r="P57" i="1"/>
  <c r="O57" i="1"/>
  <c r="N57" i="1"/>
  <c r="M57" i="1"/>
  <c r="P56" i="1"/>
  <c r="O56" i="1"/>
  <c r="N56" i="1"/>
  <c r="M56" i="1"/>
  <c r="P55" i="1"/>
  <c r="O55" i="1"/>
  <c r="N55" i="1"/>
  <c r="M55" i="1"/>
  <c r="P53" i="1"/>
  <c r="O53" i="1"/>
  <c r="N53" i="1"/>
  <c r="M53" i="1"/>
  <c r="P51" i="1"/>
  <c r="O51" i="1"/>
  <c r="N51" i="1"/>
  <c r="M51" i="1"/>
  <c r="P48" i="1"/>
  <c r="O48" i="1"/>
  <c r="N48" i="1"/>
  <c r="M48" i="1"/>
  <c r="P46" i="1"/>
  <c r="O46" i="1"/>
  <c r="N46" i="1"/>
  <c r="M46" i="1"/>
  <c r="P44" i="1"/>
  <c r="O44" i="1"/>
  <c r="N44" i="1"/>
  <c r="M44" i="1"/>
  <c r="P43" i="1"/>
  <c r="O43" i="1"/>
  <c r="N43" i="1"/>
  <c r="M43" i="1"/>
  <c r="P41" i="1"/>
  <c r="O41" i="1"/>
  <c r="N41" i="1"/>
  <c r="M41" i="1"/>
  <c r="P40" i="1"/>
  <c r="O40" i="1"/>
  <c r="N40" i="1"/>
  <c r="M40" i="1"/>
  <c r="P39" i="1"/>
  <c r="O39" i="1"/>
  <c r="N39" i="1"/>
  <c r="M39" i="1"/>
  <c r="P38" i="1"/>
  <c r="O38" i="1"/>
  <c r="N38" i="1"/>
  <c r="M38" i="1"/>
  <c r="P35" i="1"/>
  <c r="O35" i="1"/>
  <c r="N35" i="1"/>
  <c r="M35" i="1"/>
  <c r="P34" i="1"/>
  <c r="O34" i="1"/>
  <c r="N34" i="1"/>
  <c r="M34" i="1"/>
  <c r="P33" i="1"/>
  <c r="O33" i="1"/>
  <c r="N33" i="1"/>
  <c r="M33" i="1"/>
  <c r="P32" i="1"/>
  <c r="O32" i="1"/>
  <c r="N32" i="1"/>
  <c r="M32" i="1"/>
  <c r="P31" i="1"/>
  <c r="O31" i="1"/>
  <c r="N31" i="1"/>
  <c r="M31" i="1"/>
  <c r="P25" i="1"/>
  <c r="O25" i="1"/>
  <c r="N25" i="1"/>
  <c r="M25" i="1"/>
  <c r="P18" i="1"/>
  <c r="O18" i="1"/>
  <c r="N18" i="1"/>
  <c r="M18" i="1"/>
  <c r="P17" i="1"/>
  <c r="O17" i="1"/>
  <c r="N17" i="1"/>
  <c r="M17" i="1"/>
  <c r="P12" i="1"/>
  <c r="O12" i="1"/>
  <c r="N12" i="1"/>
  <c r="M12" i="1"/>
  <c r="P9" i="1"/>
  <c r="O9" i="1"/>
  <c r="N9" i="1"/>
  <c r="M9" i="1"/>
  <c r="P8" i="1"/>
  <c r="O8" i="1"/>
  <c r="N8" i="1"/>
  <c r="M8" i="1"/>
  <c r="P7" i="1"/>
  <c r="O7" i="1"/>
  <c r="N7" i="1"/>
  <c r="M7" i="1"/>
  <c r="P4" i="1"/>
  <c r="O4" i="1"/>
  <c r="N4" i="1"/>
  <c r="M4" i="1"/>
  <c r="AK9" i="5"/>
  <c r="AK10" i="5"/>
  <c r="AH9" i="5"/>
  <c r="AH10" i="5"/>
  <c r="AD9" i="5"/>
  <c r="AD10" i="5"/>
</calcChain>
</file>

<file path=xl/comments1.xml><?xml version="1.0" encoding="utf-8"?>
<comments xmlns="http://schemas.openxmlformats.org/spreadsheetml/2006/main">
  <authors>
    <author>Wayne Zhou</author>
  </authors>
  <commentList>
    <comment ref="D3" authorId="0">
      <text>
        <r>
          <rPr>
            <b/>
            <sz val="9"/>
            <color indexed="81"/>
            <rFont val="Tahoma"/>
            <family val="2"/>
          </rPr>
          <t>TL/PL</t>
        </r>
      </text>
    </comment>
    <comment ref="E3" authorId="0">
      <text>
        <r>
          <rPr>
            <b/>
            <sz val="9"/>
            <color indexed="81"/>
            <rFont val="Tahoma"/>
            <family val="2"/>
          </rPr>
          <t>QM</t>
        </r>
      </text>
    </comment>
  </commentList>
</comments>
</file>

<file path=xl/comments2.xml><?xml version="1.0" encoding="utf-8"?>
<comments xmlns="http://schemas.openxmlformats.org/spreadsheetml/2006/main">
  <authors>
    <author>Shen. Bruce (CITII)</author>
    <author>Sun. June (CITII)</author>
    <author>Wang. Nicole (CITII)</author>
  </authors>
  <commentList>
    <comment ref="W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Support Mark: Y; 
Not support mark: N</t>
        </r>
      </text>
    </comment>
    <comment ref="X5" authorId="0">
      <text>
        <r>
          <rPr>
            <b/>
            <sz val="9"/>
            <color indexed="81"/>
            <rFont val="Calibri"/>
            <family val="2"/>
          </rPr>
          <t xml:space="preserve">Wang. Nicole (CITII):
</t>
        </r>
        <r>
          <rPr>
            <sz val="9"/>
            <color indexed="81"/>
            <rFont val="標楷體"/>
            <family val="4"/>
            <charset val="136"/>
          </rPr>
          <t>公式自動計算</t>
        </r>
      </text>
    </comment>
    <comment ref="Y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填寫工程師名字</t>
        </r>
      </text>
    </comment>
    <comment ref="Z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填寫該項測試的時間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总测试时间</t>
        </r>
        <r>
          <rPr>
            <sz val="9"/>
            <color indexed="81"/>
            <rFont val="Tahoma"/>
            <family val="2"/>
          </rPr>
          <t xml:space="preserve">;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 xml:space="preserve"> * </t>
        </r>
        <r>
          <rPr>
            <sz val="9"/>
            <color indexed="81"/>
            <rFont val="細明體"/>
            <family val="3"/>
            <charset val="136"/>
          </rPr>
          <t>机台数量</t>
        </r>
        <r>
          <rPr>
            <sz val="9"/>
            <color indexed="81"/>
            <rFont val="Tahoma"/>
            <family val="2"/>
          </rPr>
          <t xml:space="preserve">/SKU * </t>
        </r>
        <r>
          <rPr>
            <sz val="9"/>
            <color indexed="81"/>
            <rFont val="細明體"/>
            <family val="3"/>
            <charset val="136"/>
          </rPr>
          <t>测试item时间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A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乘以自动化取代的时间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Leverage</t>
        </r>
        <r>
          <rPr>
            <sz val="9"/>
            <color indexed="81"/>
            <rFont val="細明體"/>
            <family val="3"/>
            <charset val="136"/>
          </rPr>
          <t>测项的时间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如果此项测试可以</t>
        </r>
        <r>
          <rPr>
            <sz val="9"/>
            <color indexed="81"/>
            <rFont val="Tahoma"/>
            <family val="2"/>
          </rPr>
          <t>smart test</t>
        </r>
        <r>
          <rPr>
            <sz val="9"/>
            <color indexed="81"/>
            <rFont val="細明體"/>
            <family val="3"/>
            <charset val="136"/>
          </rPr>
          <t>，则打</t>
        </r>
        <r>
          <rPr>
            <sz val="9"/>
            <color indexed="81"/>
            <rFont val="Tahoma"/>
            <family val="2"/>
          </rPr>
          <t xml:space="preserve">V 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测试机台数</t>
        </r>
        <r>
          <rPr>
            <sz val="9"/>
            <color indexed="81"/>
            <rFont val="Tahoma"/>
            <family val="2"/>
          </rPr>
          <t>/ 2</t>
        </r>
      </text>
    </comment>
    <comment ref="AI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Leverage/Smart 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V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所有优化后的测试时间</t>
        </r>
      </text>
    </comment>
    <comment ref="AL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A</t>
        </r>
        <r>
          <rPr>
            <sz val="11"/>
            <color indexed="81"/>
            <rFont val="Calibri"/>
            <family val="2"/>
          </rPr>
          <t xml:space="preserve"> means: Automation; 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</t>
        </r>
        <r>
          <rPr>
            <b/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Calibri"/>
            <family val="2"/>
          </rPr>
          <t xml:space="preserve"> means: Smart</t>
        </r>
      </text>
    </comment>
    <comment ref="AV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的次数</t>
        </r>
      </text>
    </comment>
    <comment ref="AW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AX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標楷體"/>
            <family val="4"/>
            <charset val="136"/>
          </rPr>
          <t>時間</t>
        </r>
      </text>
    </comment>
    <comment ref="N6" authorId="2">
      <text>
        <r>
          <rPr>
            <b/>
            <sz val="9"/>
            <color indexed="81"/>
            <rFont val="Calibri"/>
            <family val="2"/>
          </rPr>
          <t>Wang. Nicole (CITII):</t>
        </r>
        <r>
          <rPr>
            <sz val="9"/>
            <color indexed="81"/>
            <rFont val="Calibri"/>
            <family val="2"/>
          </rPr>
          <t xml:space="preserve">
For Test Item time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Shen. Bruce (CITII)</author>
    <author>Sun. June (CITII)</author>
    <author>Wang. Nicole (CITII)</author>
  </authors>
  <commentList>
    <comment ref="W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Support Mark: Y; 
Not support mark: N</t>
        </r>
      </text>
    </comment>
    <comment ref="X5" authorId="0">
      <text>
        <r>
          <rPr>
            <b/>
            <sz val="9"/>
            <color indexed="81"/>
            <rFont val="Calibri"/>
            <family val="2"/>
          </rPr>
          <t xml:space="preserve">Wang. Nicole (CITII):
</t>
        </r>
        <r>
          <rPr>
            <sz val="9"/>
            <color indexed="81"/>
            <rFont val="標楷體"/>
            <family val="4"/>
            <charset val="136"/>
          </rPr>
          <t>公式自動計算</t>
        </r>
      </text>
    </comment>
    <comment ref="Y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填寫工程師名字</t>
        </r>
      </text>
    </comment>
    <comment ref="Z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填寫該項測試的時間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总测试时间</t>
        </r>
        <r>
          <rPr>
            <sz val="9"/>
            <color indexed="81"/>
            <rFont val="Tahoma"/>
            <family val="2"/>
          </rPr>
          <t xml:space="preserve">;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 xml:space="preserve"> * </t>
        </r>
        <r>
          <rPr>
            <sz val="9"/>
            <color indexed="81"/>
            <rFont val="細明體"/>
            <family val="3"/>
            <charset val="136"/>
          </rPr>
          <t>机台数量</t>
        </r>
        <r>
          <rPr>
            <sz val="9"/>
            <color indexed="81"/>
            <rFont val="Tahoma"/>
            <family val="2"/>
          </rPr>
          <t xml:space="preserve">/SKU * </t>
        </r>
        <r>
          <rPr>
            <sz val="9"/>
            <color indexed="81"/>
            <rFont val="細明體"/>
            <family val="3"/>
            <charset val="136"/>
          </rPr>
          <t>测试item时间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A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乘以自动化取代的时间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Leverage</t>
        </r>
        <r>
          <rPr>
            <sz val="9"/>
            <color indexed="81"/>
            <rFont val="細明體"/>
            <family val="3"/>
            <charset val="136"/>
          </rPr>
          <t>测项的时间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如果此项测试可以</t>
        </r>
        <r>
          <rPr>
            <sz val="9"/>
            <color indexed="81"/>
            <rFont val="Tahoma"/>
            <family val="2"/>
          </rPr>
          <t>smart test</t>
        </r>
        <r>
          <rPr>
            <sz val="9"/>
            <color indexed="81"/>
            <rFont val="細明體"/>
            <family val="3"/>
            <charset val="136"/>
          </rPr>
          <t>，则打</t>
        </r>
        <r>
          <rPr>
            <sz val="9"/>
            <color indexed="81"/>
            <rFont val="Tahoma"/>
            <family val="2"/>
          </rPr>
          <t xml:space="preserve">V 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测试机台数</t>
        </r>
        <r>
          <rPr>
            <sz val="9"/>
            <color indexed="81"/>
            <rFont val="Tahoma"/>
            <family val="2"/>
          </rPr>
          <t>/ 2</t>
        </r>
      </text>
    </comment>
    <comment ref="AI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Leverage/Smart 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V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所有优化后的测试时间</t>
        </r>
      </text>
    </comment>
    <comment ref="AL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A</t>
        </r>
        <r>
          <rPr>
            <sz val="11"/>
            <color indexed="81"/>
            <rFont val="Calibri"/>
            <family val="2"/>
          </rPr>
          <t xml:space="preserve"> means: Automation; 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</t>
        </r>
        <r>
          <rPr>
            <b/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Calibri"/>
            <family val="2"/>
          </rPr>
          <t xml:space="preserve"> means: Smart</t>
        </r>
      </text>
    </comment>
    <comment ref="AV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的次数</t>
        </r>
      </text>
    </comment>
    <comment ref="AW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AX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標楷體"/>
            <family val="4"/>
            <charset val="136"/>
          </rPr>
          <t>時間</t>
        </r>
      </text>
    </comment>
    <comment ref="N6" authorId="2">
      <text>
        <r>
          <rPr>
            <b/>
            <sz val="9"/>
            <color indexed="81"/>
            <rFont val="Calibri"/>
            <family val="2"/>
          </rPr>
          <t>Wang. Nicole (CITII):</t>
        </r>
        <r>
          <rPr>
            <sz val="9"/>
            <color indexed="81"/>
            <rFont val="Calibri"/>
            <family val="2"/>
          </rPr>
          <t xml:space="preserve">
For Test Item time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Shen. Bruce (CITII)</author>
    <author>Sun. June (CITII)</author>
    <author>Wang. Nicole (CITII)</author>
  </authors>
  <commentList>
    <comment ref="W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Support Mark: Y; 
Not support mark: N</t>
        </r>
      </text>
    </comment>
    <comment ref="X5" authorId="0">
      <text>
        <r>
          <rPr>
            <b/>
            <sz val="9"/>
            <color indexed="81"/>
            <rFont val="Calibri"/>
            <family val="2"/>
          </rPr>
          <t xml:space="preserve">Wang. Nicole (CITII):
</t>
        </r>
        <r>
          <rPr>
            <sz val="9"/>
            <color indexed="81"/>
            <rFont val="標楷體"/>
            <family val="4"/>
            <charset val="136"/>
          </rPr>
          <t>公式自動計算</t>
        </r>
      </text>
    </comment>
    <comment ref="Y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填寫工程師名字</t>
        </r>
      </text>
    </comment>
    <comment ref="Z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填寫該項測試的時間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总测试时间</t>
        </r>
        <r>
          <rPr>
            <sz val="9"/>
            <color indexed="81"/>
            <rFont val="Tahoma"/>
            <family val="2"/>
          </rPr>
          <t xml:space="preserve">;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X</t>
        </r>
        <r>
          <rPr>
            <sz val="9"/>
            <color indexed="81"/>
            <rFont val="細明體"/>
            <family val="3"/>
            <charset val="136"/>
          </rPr>
          <t>以外的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 xml:space="preserve"> * </t>
        </r>
        <r>
          <rPr>
            <sz val="9"/>
            <color indexed="81"/>
            <rFont val="細明體"/>
            <family val="3"/>
            <charset val="136"/>
          </rPr>
          <t>机台数量</t>
        </r>
        <r>
          <rPr>
            <sz val="9"/>
            <color indexed="81"/>
            <rFont val="Tahoma"/>
            <family val="2"/>
          </rPr>
          <t xml:space="preserve">/SKU * </t>
        </r>
        <r>
          <rPr>
            <sz val="9"/>
            <color indexed="81"/>
            <rFont val="細明體"/>
            <family val="3"/>
            <charset val="136"/>
          </rPr>
          <t>测试item时间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A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乘以自动化取代的时间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Leverage</t>
        </r>
        <r>
          <rPr>
            <sz val="9"/>
            <color indexed="81"/>
            <rFont val="細明體"/>
            <family val="3"/>
            <charset val="136"/>
          </rPr>
          <t>测项的时间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如果此项测试可以</t>
        </r>
        <r>
          <rPr>
            <sz val="9"/>
            <color indexed="81"/>
            <rFont val="Tahoma"/>
            <family val="2"/>
          </rPr>
          <t>smart test</t>
        </r>
        <r>
          <rPr>
            <sz val="9"/>
            <color indexed="81"/>
            <rFont val="細明體"/>
            <family val="3"/>
            <charset val="136"/>
          </rPr>
          <t>，则打</t>
        </r>
        <r>
          <rPr>
            <sz val="9"/>
            <color indexed="81"/>
            <rFont val="Tahoma"/>
            <family val="2"/>
          </rPr>
          <t xml:space="preserve">V 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测试机台数</t>
        </r>
        <r>
          <rPr>
            <sz val="9"/>
            <color indexed="81"/>
            <rFont val="Tahoma"/>
            <family val="2"/>
          </rPr>
          <t>/ 2</t>
        </r>
      </text>
    </comment>
    <comment ref="AI5" authorId="0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Leverage/Smart 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打</t>
        </r>
        <r>
          <rPr>
            <sz val="9"/>
            <color indexed="81"/>
            <rFont val="Tahoma"/>
            <family val="2"/>
          </rPr>
          <t>V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細明體"/>
            <family val="3"/>
            <charset val="136"/>
          </rPr>
          <t>数量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所有优化后的测试时间</t>
        </r>
      </text>
    </comment>
    <comment ref="AL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A</t>
        </r>
        <r>
          <rPr>
            <sz val="11"/>
            <color indexed="81"/>
            <rFont val="Calibri"/>
            <family val="2"/>
          </rPr>
          <t xml:space="preserve"> means: Automation; 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</t>
        </r>
        <r>
          <rPr>
            <b/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Calibri"/>
            <family val="2"/>
          </rPr>
          <t xml:space="preserve"> means: Smart</t>
        </r>
      </text>
    </comment>
    <comment ref="AV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的次数</t>
        </r>
      </text>
    </comment>
    <comment ref="AW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AX5" authorId="1">
      <text>
        <r>
          <rPr>
            <b/>
            <sz val="11"/>
            <color indexed="81"/>
            <rFont val="Calibri"/>
            <family val="2"/>
          </rPr>
          <t>Shen. Bruce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標楷體"/>
            <family val="4"/>
            <charset val="136"/>
          </rPr>
          <t>時間</t>
        </r>
      </text>
    </comment>
    <comment ref="N6" authorId="2">
      <text>
        <r>
          <rPr>
            <b/>
            <sz val="9"/>
            <color indexed="81"/>
            <rFont val="Calibri"/>
            <family val="2"/>
          </rPr>
          <t>Wang. Nicole (CITII):</t>
        </r>
        <r>
          <rPr>
            <sz val="9"/>
            <color indexed="81"/>
            <rFont val="Calibri"/>
            <family val="2"/>
          </rPr>
          <t xml:space="preserve">
For Test Item time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Shen. Bruce (CITII):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Wang. Nicole (CITII)</author>
  </authors>
  <commentList>
    <comment ref="I2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For test steps time</t>
        </r>
      </text>
    </comment>
    <comment ref="K2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For Test Steps time</t>
        </r>
      </text>
    </comment>
    <comment ref="M2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For test Item time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For Test Item time</t>
        </r>
      </text>
    </comment>
    <comment ref="Q2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For Test Plan</t>
        </r>
        <r>
          <rPr>
            <sz val="9"/>
            <color indexed="81"/>
            <rFont val="細明體"/>
            <family val="3"/>
            <charset val="136"/>
          </rPr>
          <t>中自动化可取代手动测试的时间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Wang. Nicole (CITII):</t>
        </r>
        <r>
          <rPr>
            <sz val="9"/>
            <color indexed="81"/>
            <rFont val="Tahoma"/>
            <family val="2"/>
          </rPr>
          <t xml:space="preserve">
1. V: No need test;
2. R: Reduce to half of units;
3. For test steps;</t>
        </r>
      </text>
    </comment>
  </commentList>
</comments>
</file>

<file path=xl/sharedStrings.xml><?xml version="1.0" encoding="utf-8"?>
<sst xmlns="http://schemas.openxmlformats.org/spreadsheetml/2006/main" count="48288" uniqueCount="4407">
  <si>
    <t>NO.</t>
  </si>
  <si>
    <t>Category</t>
  </si>
  <si>
    <t>Test Title</t>
    <phoneticPr fontId="5" type="noConversion"/>
  </si>
  <si>
    <t>Sub test title</t>
  </si>
  <si>
    <t>Test Item</t>
  </si>
  <si>
    <t xml:space="preserve">Owner </t>
  </si>
  <si>
    <t>Test Steps</t>
    <phoneticPr fontId="4" type="noConversion"/>
  </si>
  <si>
    <t>Release Date</t>
    <phoneticPr fontId="4" type="noConversion"/>
  </si>
  <si>
    <t>Actual Time</t>
    <phoneticPr fontId="4" type="noConversion"/>
  </si>
  <si>
    <t>Test Plan</t>
    <phoneticPr fontId="4" type="noConversion"/>
  </si>
  <si>
    <t>Attend Time (hrs)</t>
    <phoneticPr fontId="4" type="noConversion"/>
  </si>
  <si>
    <t>Unattend Time (hrs)</t>
    <phoneticPr fontId="4" type="noConversion"/>
  </si>
  <si>
    <t>Attend Time (min)</t>
    <phoneticPr fontId="4" type="noConversion"/>
  </si>
  <si>
    <t>Unattend Time (min)</t>
    <phoneticPr fontId="4" type="noConversion"/>
  </si>
  <si>
    <t>Priority</t>
    <phoneticPr fontId="4" type="noConversion"/>
  </si>
  <si>
    <t xml:space="preserve">01 System Unit For Test Perpare </t>
  </si>
  <si>
    <t xml:space="preserve">System Unit For Test Perpare </t>
  </si>
  <si>
    <t>P1</t>
    <phoneticPr fontId="5" type="noConversion"/>
  </si>
  <si>
    <t>02 System Basic information check</t>
  </si>
  <si>
    <t>01 Windows information check</t>
  </si>
  <si>
    <t>Basic informatin check</t>
  </si>
  <si>
    <t>02 System Gerber Test</t>
  </si>
  <si>
    <t>03 OS &amp; Platform</t>
  </si>
  <si>
    <t>04 Multi-Media</t>
  </si>
  <si>
    <t>05 Standard Interface</t>
  </si>
  <si>
    <t>06 Communication</t>
  </si>
  <si>
    <t>08 Special Test</t>
  </si>
  <si>
    <t>09 Sample Stability Test</t>
  </si>
  <si>
    <t>07 Natural User Interface</t>
  </si>
  <si>
    <t>Automation Time (min)</t>
    <phoneticPr fontId="4" type="noConversion"/>
  </si>
  <si>
    <t>AIO SW Test plan Matrix for Planning</t>
    <phoneticPr fontId="4" type="noConversion"/>
  </si>
  <si>
    <t>V</t>
    <phoneticPr fontId="15" type="noConversion"/>
  </si>
  <si>
    <t>Cusumer</t>
    <phoneticPr fontId="4" type="noConversion"/>
  </si>
  <si>
    <t>Commercial</t>
    <phoneticPr fontId="4" type="noConversion"/>
  </si>
  <si>
    <t>SDV</t>
    <phoneticPr fontId="4" type="noConversion"/>
  </si>
  <si>
    <t>SIT</t>
    <phoneticPr fontId="4" type="noConversion"/>
  </si>
  <si>
    <t>Coverage</t>
    <phoneticPr fontId="4" type="noConversion"/>
  </si>
  <si>
    <t>3L</t>
    <phoneticPr fontId="4" type="noConversion"/>
  </si>
  <si>
    <t>Retest test planning</t>
    <phoneticPr fontId="4" type="noConversion"/>
  </si>
  <si>
    <t>BIOS</t>
    <phoneticPr fontId="4" type="noConversion"/>
  </si>
  <si>
    <t>04 Multi-Media</t>
    <phoneticPr fontId="5" type="noConversion"/>
  </si>
  <si>
    <t>01 Single Display</t>
    <phoneticPr fontId="5" type="noConversion"/>
  </si>
  <si>
    <t>GFX Driver install/uninstall</t>
    <phoneticPr fontId="5" type="noConversion"/>
  </si>
  <si>
    <t>P1</t>
    <phoneticPr fontId="5" type="noConversion"/>
  </si>
  <si>
    <t>01:Run Setup Install&amp;Uninstall</t>
    <phoneticPr fontId="5" type="noConversion"/>
  </si>
  <si>
    <t>02:Update Driver And Uninstall</t>
    <phoneticPr fontId="5" type="noConversion"/>
  </si>
  <si>
    <t>03:Driver Re-Install</t>
    <phoneticPr fontId="5" type="noConversion"/>
  </si>
  <si>
    <t>Intel Gfx UI Check</t>
    <phoneticPr fontId="15" type="noConversion"/>
  </si>
  <si>
    <t xml:space="preserve"> Information Center</t>
    <phoneticPr fontId="5" type="noConversion"/>
  </si>
  <si>
    <t>Graphics Options</t>
    <phoneticPr fontId="5" type="noConversion"/>
  </si>
  <si>
    <t>AMD Gfx UI Check</t>
  </si>
  <si>
    <t>Screen Saver&amp;Monitor Standy By Test</t>
    <phoneticPr fontId="15" type="noConversion"/>
  </si>
  <si>
    <t>Monitor Standy by Test</t>
    <phoneticPr fontId="5" type="noConversion"/>
  </si>
  <si>
    <t>Overnight test(12hrs)</t>
    <phoneticPr fontId="5" type="noConversion"/>
  </si>
  <si>
    <t>Basic power management</t>
    <phoneticPr fontId="15" type="noConversion"/>
  </si>
  <si>
    <t xml:space="preserve"> 01 Graphics</t>
  </si>
  <si>
    <t>02 Multiplay with single output</t>
  </si>
  <si>
    <t>03 Multiplay with Multi Graphics output</t>
  </si>
  <si>
    <t>04 Gpraphics Switch</t>
  </si>
  <si>
    <t xml:space="preserve"> 02 Monitor</t>
  </si>
  <si>
    <t>01 Monitor Compability</t>
  </si>
  <si>
    <t>Hot Plug and Play on S3/S4/S5</t>
  </si>
  <si>
    <t>Monitor POWER ON/OFF Test</t>
  </si>
  <si>
    <t>02 Monitor Expanded Feature</t>
  </si>
  <si>
    <t xml:space="preserve">  PIP</t>
  </si>
  <si>
    <t>03 Panel Color</t>
  </si>
  <si>
    <t>ESD Sensitlvity</t>
  </si>
  <si>
    <t>Image Sticking</t>
  </si>
  <si>
    <t>04 Panel Brightness</t>
  </si>
  <si>
    <t>01:Cross Talk</t>
  </si>
  <si>
    <t xml:space="preserve">  AIO S3/S4/S5 Wake up test</t>
  </si>
  <si>
    <t>AIO + Monitor</t>
  </si>
  <si>
    <t xml:space="preserve">  Monitor POWER ON/OFF Test</t>
  </si>
  <si>
    <t xml:space="preserve">  Dongle Test</t>
  </si>
  <si>
    <t xml:space="preserve">  Monitor Mode Button</t>
  </si>
  <si>
    <t xml:space="preserve">  AIO_A&amp;AIO_B S0</t>
  </si>
  <si>
    <t xml:space="preserve">  Manual Detect DP In &amp; Out</t>
  </si>
  <si>
    <t>AIO + DP Monitor</t>
  </si>
  <si>
    <t>01:Without DP-IN connector</t>
  </si>
  <si>
    <t>02:With DP-IN connector</t>
  </si>
  <si>
    <t>01:Compatibility</t>
  </si>
  <si>
    <t>02:With VGA-IN connector</t>
  </si>
  <si>
    <t>01: Without DP-IN connector</t>
  </si>
  <si>
    <t>01:Without VGA-IN connector</t>
  </si>
  <si>
    <t>State check</t>
  </si>
  <si>
    <t>Follow the monitor universal test items</t>
  </si>
  <si>
    <t>01:DP out with DP in</t>
  </si>
  <si>
    <t>02:Notebook</t>
  </si>
  <si>
    <t>Notebook</t>
  </si>
  <si>
    <t>01:Display mode</t>
  </si>
  <si>
    <t>02: Basic display</t>
  </si>
  <si>
    <t>03:Power on status</t>
  </si>
  <si>
    <t>04:Turn on display</t>
  </si>
  <si>
    <t>05:Wake up display</t>
  </si>
  <si>
    <t>06:LongCable</t>
  </si>
  <si>
    <t>01:Connection</t>
  </si>
  <si>
    <t>02:Long cable connection</t>
  </si>
  <si>
    <t>01:DDC</t>
  </si>
  <si>
    <t>02:Boot screen</t>
  </si>
  <si>
    <t>03:Resolution</t>
  </si>
  <si>
    <t>04:Screen quality</t>
  </si>
  <si>
    <t>05:DP/HDMI High Definition test</t>
  </si>
  <si>
    <t>set all the support Display mode</t>
  </si>
  <si>
    <t>01:Cable Connection during Power ON</t>
  </si>
  <si>
    <t>02:PC/DP Power ON sequence</t>
  </si>
  <si>
    <t>03:Power Management operation with display</t>
  </si>
  <si>
    <t>01:DVI Device Recognition</t>
  </si>
  <si>
    <t>02: Running(Check under Clone mode if in OS, under single mode if in DOS.)</t>
  </si>
  <si>
    <t>03:Display mode</t>
  </si>
  <si>
    <t>04:Other function</t>
  </si>
  <si>
    <t>01:check the Display status and Setting</t>
  </si>
  <si>
    <t>01:Monitor</t>
  </si>
  <si>
    <t>Brightness/Contrast</t>
  </si>
  <si>
    <t>color adjust</t>
  </si>
  <si>
    <t>Input Signal</t>
  </si>
  <si>
    <t>scaling:(expands image size to full screen)</t>
  </si>
  <si>
    <t>Information</t>
  </si>
  <si>
    <t>Menu Language</t>
  </si>
  <si>
    <t>Menu position</t>
  </si>
  <si>
    <t>Factory Default(reset monitor to original settings)</t>
  </si>
  <si>
    <t>Accessibility(change menu time-out setting)</t>
  </si>
  <si>
    <t>Debug Mode</t>
  </si>
  <si>
    <t>Exit</t>
  </si>
  <si>
    <t>Ctrl+Alt+Del</t>
  </si>
  <si>
    <t>OSD menu information Check</t>
  </si>
  <si>
    <t>Image Position</t>
  </si>
  <si>
    <t>Image Setup</t>
  </si>
  <si>
    <t>Other test</t>
  </si>
  <si>
    <t>Display-mode-Test</t>
  </si>
  <si>
    <t>PC/Monitor mode switch</t>
  </si>
  <si>
    <t>Power_Management_Test</t>
  </si>
  <si>
    <t>P2</t>
    <phoneticPr fontId="5" type="noConversion"/>
  </si>
  <si>
    <t>Software-compatibility-test</t>
  </si>
  <si>
    <t>LED-status-overall-check</t>
  </si>
  <si>
    <t>WIFI-LED-Check</t>
  </si>
  <si>
    <t>BT-WIFI-LED</t>
  </si>
  <si>
    <t xml:space="preserve"> 02 Monitor</t>
    <phoneticPr fontId="5" type="noConversion"/>
  </si>
  <si>
    <t>09 Physical Button</t>
    <phoneticPr fontId="5" type="noConversion"/>
  </si>
  <si>
    <t>Power Button</t>
  </si>
  <si>
    <t>Microphone Button</t>
  </si>
  <si>
    <t>Microphone Mute/ON Button Control</t>
  </si>
  <si>
    <t>Speaker Mute/ON Button Control</t>
  </si>
  <si>
    <t>Monitor mode / computer mode  control</t>
  </si>
  <si>
    <t xml:space="preserve">S0 test </t>
  </si>
  <si>
    <t xml:space="preserve">Manual S3/S4 test </t>
  </si>
  <si>
    <t xml:space="preserve">Auto S3/S4 test </t>
  </si>
  <si>
    <t xml:space="preserve">Panel off S3/S4 test </t>
  </si>
  <si>
    <t xml:space="preserve"> S5 test </t>
  </si>
  <si>
    <t>Volume up/down Button Control</t>
  </si>
  <si>
    <t>Menu of monitor Button</t>
  </si>
  <si>
    <t>physical button disable test</t>
  </si>
  <si>
    <t>Check the software version</t>
  </si>
  <si>
    <t>Extend Test</t>
  </si>
  <si>
    <t>10 Scalar FW BVT</t>
    <phoneticPr fontId="5" type="noConversion"/>
  </si>
  <si>
    <t>Lenovo GDDL System Function Assurance BIOS EC Scalar FW test requirement_v1.1</t>
  </si>
  <si>
    <t>11 Lego test case</t>
    <phoneticPr fontId="5" type="noConversion"/>
  </si>
  <si>
    <t>Lego test case</t>
  </si>
  <si>
    <t>TIO3 test case</t>
    <phoneticPr fontId="5" type="noConversion"/>
  </si>
  <si>
    <t>Monitor Compatibility ---Linux</t>
    <phoneticPr fontId="5" type="noConversion"/>
  </si>
  <si>
    <t>Monitor Compatibility for Linux</t>
    <phoneticPr fontId="5" type="noConversion"/>
  </si>
  <si>
    <t xml:space="preserve"> 03 Sensors</t>
  </si>
  <si>
    <t>01 Light Sensor</t>
  </si>
  <si>
    <t>BIOS and system default check</t>
  </si>
  <si>
    <t>DPM disable&amp;enable test</t>
  </si>
  <si>
    <t>Deviece management disable&amp;enable test</t>
  </si>
  <si>
    <t xml:space="preserve"> 2017-03-22 </t>
    <phoneticPr fontId="15" type="noConversion"/>
  </si>
  <si>
    <t>Clone Mode</t>
  </si>
  <si>
    <t>Extend Mode</t>
  </si>
  <si>
    <t>ALS Disable</t>
  </si>
  <si>
    <t>ALS Enable</t>
  </si>
  <si>
    <t xml:space="preserve">  Power management</t>
  </si>
  <si>
    <t>S3&amp;S4 test</t>
  </si>
  <si>
    <t>S3&amp;S4&amp;Reboot&amp;Shutdown</t>
  </si>
  <si>
    <t>S3&amp;S4&amp;Reboot item2</t>
  </si>
  <si>
    <t>02 Gravity Sensor</t>
  </si>
  <si>
    <t>Device Check</t>
  </si>
  <si>
    <t>Automatic Screen Rotation Test</t>
  </si>
  <si>
    <t>Power Status</t>
  </si>
  <si>
    <t>Mode Transition Between Flat&amp;Stand</t>
  </si>
  <si>
    <t>Sensor Accelerometer Test</t>
  </si>
  <si>
    <t>Keep In Idle\S3\S4 Test</t>
  </si>
  <si>
    <t xml:space="preserve"> 04 Camera</t>
  </si>
  <si>
    <t>01 Web Camera Function</t>
  </si>
  <si>
    <t>Driver install</t>
  </si>
  <si>
    <t>Driver uninstall</t>
  </si>
  <si>
    <t>RIS/WDS</t>
  </si>
  <si>
    <t>Re-install</t>
  </si>
  <si>
    <t>Driver update install</t>
  </si>
  <si>
    <t>Silent Install</t>
  </si>
  <si>
    <t>MIC Record</t>
  </si>
  <si>
    <t>Win10 special</t>
  </si>
  <si>
    <t>MIC S3/S4/S5</t>
  </si>
  <si>
    <t>S3/S4/Shutdown/Rebootlooping</t>
  </si>
  <si>
    <t>MIC Noise cancellation</t>
  </si>
  <si>
    <t>MIC echocancellation</t>
  </si>
  <si>
    <t>MIC Beam Forming</t>
  </si>
  <si>
    <t>Microsoft NetMeeting</t>
  </si>
  <si>
    <t>Skype</t>
  </si>
  <si>
    <t>MSNMessenger</t>
  </si>
  <si>
    <t>YahooMessenger</t>
  </si>
  <si>
    <t>TencentQQ</t>
  </si>
  <si>
    <t>Lync</t>
  </si>
  <si>
    <t>02 3D Camera Function</t>
    <phoneticPr fontId="5" type="noConversion"/>
  </si>
  <si>
    <t>3D Camera Function</t>
  </si>
  <si>
    <t xml:space="preserve">  Basic Camera Function Testing_IPDEV</t>
    <phoneticPr fontId="5" type="noConversion"/>
  </si>
  <si>
    <t xml:space="preserve">  Activity LED_IPDEV</t>
    <phoneticPr fontId="5" type="noConversion"/>
  </si>
  <si>
    <t xml:space="preserve">  Depth Video Stream Data Format Modes/Frame Rate Modes</t>
    <phoneticPr fontId="5" type="noConversion"/>
  </si>
  <si>
    <t>03 IR Camera</t>
    <phoneticPr fontId="5" type="noConversion"/>
  </si>
  <si>
    <t>Basic function</t>
  </si>
  <si>
    <t>Basic function</t>
    <phoneticPr fontId="5" type="noConversion"/>
  </si>
  <si>
    <t xml:space="preserve"> 2019/09/02 </t>
    <phoneticPr fontId="15" type="noConversion"/>
  </si>
  <si>
    <t>Face recognition verification</t>
  </si>
  <si>
    <t>Face recognition verification--setting</t>
    <phoneticPr fontId="5" type="noConversion"/>
  </si>
  <si>
    <t>Face recognition verification</t>
    <phoneticPr fontId="5" type="noConversion"/>
  </si>
  <si>
    <t>Performance test</t>
    <phoneticPr fontId="5" type="noConversion"/>
  </si>
  <si>
    <t xml:space="preserve"> 05 Audio</t>
    <phoneticPr fontId="5" type="noConversion"/>
  </si>
  <si>
    <t>01 Single Channel</t>
  </si>
  <si>
    <t>Run Setup install</t>
  </si>
  <si>
    <t>Silent install</t>
  </si>
  <si>
    <t>Update driver install</t>
  </si>
  <si>
    <t xml:space="preserve"> 2019/06/27 </t>
    <phoneticPr fontId="15" type="noConversion"/>
  </si>
  <si>
    <t>Uninstall by device manager</t>
  </si>
  <si>
    <t xml:space="preserve">   INF install</t>
    <phoneticPr fontId="5" type="noConversion"/>
  </si>
  <si>
    <t>Readme check</t>
  </si>
  <si>
    <t>HDMI Audio/DP Audio check</t>
  </si>
  <si>
    <t>Audio UI check</t>
  </si>
  <si>
    <t>Disable in BIOS</t>
  </si>
  <si>
    <t>Disable internal speaker in BIOS</t>
  </si>
  <si>
    <t>Dolby test</t>
  </si>
  <si>
    <t>Mixer record</t>
  </si>
  <si>
    <t xml:space="preserve"> 05 Audio</t>
  </si>
  <si>
    <t>02 Multi-Channel</t>
  </si>
  <si>
    <t>5.1 channel</t>
  </si>
  <si>
    <t>7.1 channel</t>
  </si>
  <si>
    <t>03 Combo iack</t>
    <phoneticPr fontId="5" type="noConversion"/>
  </si>
  <si>
    <t>BOOST Function Test</t>
  </si>
  <si>
    <t xml:space="preserve"> 05 Function User Scenario Test</t>
    <phoneticPr fontId="5" type="noConversion"/>
  </si>
  <si>
    <t xml:space="preserve">06 Linux test case for audio </t>
  </si>
  <si>
    <t>Linux test case for audio</t>
  </si>
  <si>
    <t>Playback with MP3, WMA, WAV, WMV, AVI, MOV, OGG</t>
    <phoneticPr fontId="5" type="noConversion"/>
  </si>
  <si>
    <t>Audio panel UI test</t>
    <phoneticPr fontId="5" type="noConversion"/>
  </si>
  <si>
    <t xml:space="preserve"> 2019/04/22 </t>
    <phoneticPr fontId="15" type="noConversion"/>
  </si>
  <si>
    <t>internal speaker test</t>
    <phoneticPr fontId="5" type="noConversion"/>
  </si>
  <si>
    <t xml:space="preserve"> 2018/09/04 </t>
    <phoneticPr fontId="15" type="noConversion"/>
  </si>
  <si>
    <t>audio port output test</t>
    <phoneticPr fontId="5" type="noConversion"/>
  </si>
  <si>
    <t>Record function test</t>
    <phoneticPr fontId="5" type="noConversion"/>
  </si>
  <si>
    <t>Power management</t>
    <phoneticPr fontId="5" type="noConversion"/>
  </si>
  <si>
    <t xml:space="preserve"> 06 TV Tuner Card</t>
  </si>
  <si>
    <t>01TV tuner test</t>
  </si>
  <si>
    <t>TV Tuner Card_TV tuner test</t>
  </si>
  <si>
    <t xml:space="preserve">  Driver installation</t>
    <phoneticPr fontId="5" type="noConversion"/>
  </si>
  <si>
    <t xml:space="preserve">  Analog signals generator settings</t>
    <phoneticPr fontId="5" type="noConversion"/>
  </si>
  <si>
    <t xml:space="preserve">  Cooperate with MCE test</t>
    <phoneticPr fontId="5" type="noConversion"/>
  </si>
  <si>
    <t xml:space="preserve">  Match the TotalMedia test</t>
    <phoneticPr fontId="5" type="noConversion"/>
  </si>
  <si>
    <t xml:space="preserve">  S3, S4 and switch test</t>
    <phoneticPr fontId="5" type="noConversion"/>
  </si>
  <si>
    <t xml:space="preserve"> 07 Virtual Reality</t>
    <phoneticPr fontId="5" type="noConversion"/>
  </si>
  <si>
    <t>01 HTC Vive</t>
    <phoneticPr fontId="5" type="noConversion"/>
  </si>
  <si>
    <t xml:space="preserve"> 2017/03/22 </t>
    <phoneticPr fontId="15" type="noConversion"/>
  </si>
  <si>
    <t xml:space="preserve">  Ultra Stress test </t>
    <phoneticPr fontId="5" type="noConversion"/>
  </si>
  <si>
    <t>01 USB</t>
  </si>
  <si>
    <t>01  USB3.0 driver check</t>
  </si>
  <si>
    <t>Driver Install</t>
  </si>
  <si>
    <t>P1</t>
    <phoneticPr fontId="15" type="noConversion"/>
  </si>
  <si>
    <t>Check readme</t>
  </si>
  <si>
    <t>Driver Uninstall</t>
  </si>
  <si>
    <t>02 USB function check</t>
  </si>
  <si>
    <t>USB Bootable Function</t>
  </si>
  <si>
    <t>BurnInTest</t>
  </si>
  <si>
    <t>Sleep &amp; hibernate looping</t>
  </si>
  <si>
    <t>Reboot test</t>
  </si>
  <si>
    <t>05 USB Peripheral Device</t>
  </si>
  <si>
    <t>Function User Scenario Test</t>
  </si>
  <si>
    <t>Linux test cases for USB</t>
  </si>
  <si>
    <t>Charge port function check</t>
  </si>
  <si>
    <t>P2</t>
    <phoneticPr fontId="15" type="noConversion"/>
  </si>
  <si>
    <t>USB function test</t>
  </si>
  <si>
    <t>Performance test</t>
  </si>
  <si>
    <t>Data stability test</t>
  </si>
  <si>
    <t>S3 looping test</t>
  </si>
  <si>
    <t>06   Type C</t>
  </si>
  <si>
    <t>DP function</t>
  </si>
  <si>
    <t xml:space="preserve">  GFX driver check</t>
  </si>
  <si>
    <t xml:space="preserve">  Change resolution Test</t>
  </si>
  <si>
    <t xml:space="preserve">  720P/1080I File Playback</t>
  </si>
  <si>
    <t xml:space="preserve">  Monitor Standy by Test</t>
  </si>
  <si>
    <t xml:space="preserve">  Audio Test by DP</t>
  </si>
  <si>
    <t xml:space="preserve">  Play BlueRay DVD(0.5hrs)</t>
  </si>
  <si>
    <t>ACPI states stress tests</t>
  </si>
  <si>
    <t>USB function</t>
  </si>
  <si>
    <t xml:space="preserve">  Port Detect</t>
  </si>
  <si>
    <t xml:space="preserve"> Power management</t>
  </si>
  <si>
    <t>wake up by USB device</t>
  </si>
  <si>
    <t xml:space="preserve">  BurnInTest</t>
  </si>
  <si>
    <t>Type C peripheral devices</t>
  </si>
  <si>
    <t>Type-C Hub (USB + HDMI/DP/VGA)</t>
  </si>
  <si>
    <t>Type-C to HDMI/DP dongle</t>
  </si>
  <si>
    <t>Type-C to VGA dongle</t>
  </si>
  <si>
    <t>Type-C to cell phone</t>
  </si>
  <si>
    <t>02 SATA</t>
  </si>
  <si>
    <t>01 SATA 3.0</t>
  </si>
  <si>
    <t>Check the sata mode in bios</t>
  </si>
  <si>
    <t>Set AHCI mode check in bios</t>
  </si>
  <si>
    <t>Set IDE mode check in bios</t>
  </si>
  <si>
    <t>Set RAID mode check device model</t>
  </si>
  <si>
    <t>Disabled the sata port check</t>
  </si>
  <si>
    <t>Basic function of Dual ODD &amp; HDD</t>
  </si>
  <si>
    <t>CrystalDiskMark performance test</t>
  </si>
  <si>
    <t>ACPI stress tests</t>
  </si>
  <si>
    <t>S3/S0ix &amp;S4 looping test</t>
  </si>
  <si>
    <t>Reboot  test</t>
  </si>
  <si>
    <t>02 RAID Volume Build</t>
  </si>
  <si>
    <t>Creat  RAID Volume (Legacy)</t>
  </si>
  <si>
    <t>Creat  RAID Volume (UEFI)</t>
  </si>
  <si>
    <t>Driver test (Legacy)</t>
  </si>
  <si>
    <t>Readme checking</t>
  </si>
  <si>
    <t>Setup install</t>
  </si>
  <si>
    <t>Uninstallation</t>
  </si>
  <si>
    <t>Function test</t>
  </si>
  <si>
    <t>Information check</t>
  </si>
  <si>
    <t>Volume Rebuilding (For RAID 1/5 only)</t>
  </si>
  <si>
    <t>DCH driver and app test (Intel only)</t>
  </si>
  <si>
    <t>Driver installation test (AHCI &amp; RAID)</t>
  </si>
  <si>
    <t>DCH iRST driver installation</t>
  </si>
  <si>
    <t>App test (RAID only)</t>
  </si>
  <si>
    <t>APP installation</t>
  </si>
  <si>
    <t>Disk information check</t>
  </si>
  <si>
    <t>APP uninstallation</t>
  </si>
  <si>
    <t>03 RAID 0</t>
  </si>
  <si>
    <t>Check the capacity in OS</t>
  </si>
  <si>
    <t>Reboot /s3/s4/data stress</t>
  </si>
  <si>
    <t>SATA port switch test</t>
  </si>
  <si>
    <t>Booting check with different SATA mode</t>
  </si>
  <si>
    <t>Abnormal  test</t>
  </si>
  <si>
    <t>RAID 0 secret function test</t>
  </si>
  <si>
    <t>04 RAID 1</t>
  </si>
  <si>
    <t>05 RAID 5</t>
  </si>
  <si>
    <t>06 RAID 10</t>
  </si>
  <si>
    <t>07 RAID Volume Delete</t>
  </si>
  <si>
    <t>RAID0, RAID1, RAID5, RAID10</t>
  </si>
  <si>
    <t>09 eSATA</t>
  </si>
  <si>
    <t>Linux test cases for SATA</t>
  </si>
  <si>
    <t>OS installation</t>
  </si>
  <si>
    <t>SATA function test</t>
  </si>
  <si>
    <t>RAIDx function</t>
  </si>
  <si>
    <t>Data stress test</t>
  </si>
  <si>
    <t>12 M.2</t>
  </si>
  <si>
    <t>Basic function tests</t>
  </si>
  <si>
    <t>SSD information checking</t>
  </si>
  <si>
    <t>ACPI function tests</t>
  </si>
  <si>
    <t>S3/S0ix stress test</t>
  </si>
  <si>
    <t>S4 stress test</t>
  </si>
  <si>
    <t>Reboot stress test</t>
  </si>
  <si>
    <t>NVMe SSD RAID</t>
  </si>
  <si>
    <t>Create RAID</t>
  </si>
  <si>
    <t>Information checking</t>
  </si>
  <si>
    <t>Basic function test in OS</t>
  </si>
  <si>
    <t>S3/S0ix &amp; S4 looping test</t>
  </si>
  <si>
    <t>Data stability</t>
  </si>
  <si>
    <t>Delete RAID</t>
  </si>
  <si>
    <t>Switchable M.2 socket stability</t>
  </si>
  <si>
    <t>ACPI tests for SATA &amp; NVMe</t>
  </si>
  <si>
    <t>Linux test cases for M.2</t>
  </si>
  <si>
    <t>M.2 function test</t>
  </si>
  <si>
    <t>RAIDx function test</t>
  </si>
  <si>
    <t xml:space="preserve">03 PCI Express </t>
  </si>
  <si>
    <t>01 PCI Express x16</t>
  </si>
  <si>
    <t>PCI-E LAN</t>
  </si>
  <si>
    <t>PCI-E to USB card</t>
  </si>
  <si>
    <t>02 PCI Express x8</t>
  </si>
  <si>
    <t>PCI-E audio card</t>
  </si>
  <si>
    <t>PCI-E to SATA RAID card</t>
  </si>
  <si>
    <t>03 PCI Express x4</t>
  </si>
  <si>
    <t>PCI Express x4</t>
  </si>
  <si>
    <t>04 PCI Express x1</t>
  </si>
  <si>
    <t>04 DIMM</t>
  </si>
  <si>
    <t>01 Memory Function</t>
  </si>
  <si>
    <t>Memory ACPI tests</t>
  </si>
  <si>
    <t>BurnIn &amp; Power on/off</t>
  </si>
  <si>
    <t>S3/S0ix &amp; S4</t>
  </si>
  <si>
    <t>Memory performance test</t>
  </si>
  <si>
    <t>SiSoft Sandra benchmark</t>
  </si>
  <si>
    <t>Memtest Dos test</t>
  </si>
  <si>
    <t>Memory compatibility</t>
  </si>
  <si>
    <t>Memory compatibility test</t>
  </si>
  <si>
    <t>Linux test cases for Memory</t>
  </si>
  <si>
    <t>Memory information check</t>
  </si>
  <si>
    <t>05 Legacy I/O</t>
  </si>
  <si>
    <t>01 COM Port</t>
  </si>
  <si>
    <t>COM Port</t>
  </si>
  <si>
    <t>Connection stability</t>
  </si>
  <si>
    <t>Linux test cases for COM port</t>
  </si>
  <si>
    <t>COM port loop back test</t>
  </si>
  <si>
    <t>Linux test cases for LPT port</t>
  </si>
  <si>
    <t>LPT port loopback test</t>
  </si>
  <si>
    <t>03 PS2</t>
  </si>
  <si>
    <t>PS/2 Port Disable</t>
  </si>
  <si>
    <t>Check in Windows</t>
  </si>
  <si>
    <t>PS/2 Keyboard LEDs checking</t>
  </si>
  <si>
    <t>MFG check point (SIT &amp; SVT only)</t>
  </si>
  <si>
    <t>04 IEEE 1394</t>
  </si>
  <si>
    <t>Hot plug</t>
  </si>
  <si>
    <t>05 PCI</t>
  </si>
  <si>
    <t>Last boot sequence test</t>
  </si>
  <si>
    <t>PCI LAN boot</t>
  </si>
  <si>
    <t xml:space="preserve">06 Part </t>
  </si>
  <si>
    <t>01 Storage</t>
  </si>
  <si>
    <t>M.2 SSD Performance test</t>
  </si>
  <si>
    <t xml:space="preserve"> M.2 SSD Performance</t>
  </si>
  <si>
    <t>Linux test case for storage</t>
  </si>
  <si>
    <t>Information Check</t>
  </si>
  <si>
    <t>Basic function test</t>
  </si>
  <si>
    <t>Disk management Test</t>
  </si>
  <si>
    <t>Power Management</t>
  </si>
  <si>
    <t>Stability test</t>
  </si>
  <si>
    <t>02 ODD</t>
  </si>
  <si>
    <t>Linux test case for ODD</t>
  </si>
  <si>
    <t>03 Power Supply &amp; Adapter</t>
  </si>
  <si>
    <t>P3</t>
    <phoneticPr fontId="15" type="noConversion"/>
  </si>
  <si>
    <t>05 Headset &amp; phone</t>
  </si>
  <si>
    <t>06 USB Key</t>
  </si>
  <si>
    <t>07 Keyboard</t>
  </si>
  <si>
    <t>Keyboard UE test</t>
  </si>
  <si>
    <t>Test preparation</t>
  </si>
  <si>
    <t>Linux test case for Keyboard</t>
  </si>
  <si>
    <t>08 Mouse</t>
  </si>
  <si>
    <t>gaming mouse test</t>
  </si>
  <si>
    <t>Fingerprint mouse</t>
  </si>
  <si>
    <t>Fingerprint mouse setting</t>
  </si>
  <si>
    <t>Fingerprint mouse function test</t>
  </si>
  <si>
    <t>Linux test case for Mouse</t>
  </si>
  <si>
    <t>Install by silent</t>
  </si>
  <si>
    <t>Install by INF file</t>
  </si>
  <si>
    <t>Install by setup file</t>
  </si>
  <si>
    <t>Pcomm test</t>
  </si>
  <si>
    <t>Super terminal test</t>
  </si>
  <si>
    <t>S4 test</t>
  </si>
  <si>
    <t>S3 test</t>
  </si>
  <si>
    <t>Lan Card</t>
  </si>
  <si>
    <t>Memory Card Adapter</t>
  </si>
  <si>
    <t>Exprees Enable/Disable in BIOS</t>
  </si>
  <si>
    <t>13 Card Reader</t>
  </si>
  <si>
    <t>18 DOM Card</t>
  </si>
  <si>
    <t>Test entry check:DOM support check</t>
  </si>
  <si>
    <t>config platform</t>
  </si>
  <si>
    <t>BIOS check</t>
  </si>
  <si>
    <t>Install os with flash disk</t>
  </si>
  <si>
    <t>OS Check</t>
  </si>
  <si>
    <t>DOM Card Boot</t>
  </si>
  <si>
    <t>S3 Test</t>
  </si>
  <si>
    <t>Cycle cold reboot</t>
  </si>
  <si>
    <t>Cycle reboot</t>
  </si>
  <si>
    <t>DOM RW Speed</t>
  </si>
  <si>
    <t>Bad block scanning</t>
  </si>
  <si>
    <t>S5 Timing</t>
  </si>
  <si>
    <t>System stress</t>
  </si>
  <si>
    <t>DOS install</t>
  </si>
  <si>
    <t>Basic command check</t>
  </si>
  <si>
    <t>Cycle shutdown</t>
  </si>
  <si>
    <t>19 UEFI diag tool</t>
  </si>
  <si>
    <t>UEFI diag tool</t>
  </si>
  <si>
    <t>20 Projector</t>
  </si>
  <si>
    <t>HDCP</t>
  </si>
  <si>
    <t>S3/S4 test</t>
  </si>
  <si>
    <t>Top lighting function test</t>
  </si>
  <si>
    <t>Y logo Led test</t>
  </si>
  <si>
    <t>Front lighting test</t>
  </si>
  <si>
    <t>Option lighing test</t>
  </si>
  <si>
    <t>22 X-box</t>
  </si>
  <si>
    <t>XBOX Controller Key Check</t>
  </si>
  <si>
    <t>Gaming test</t>
  </si>
  <si>
    <t>Thunderbolt card</t>
  </si>
  <si>
    <t>Basic function/Driver test</t>
    <phoneticPr fontId="15" type="noConversion"/>
  </si>
  <si>
    <t>Driver Install and Uninstall</t>
  </si>
  <si>
    <t>USB3.1 Gen2</t>
  </si>
  <si>
    <t>Port Detect</t>
  </si>
  <si>
    <t>Hot plug function</t>
  </si>
  <si>
    <t>PCIE-TBT storage</t>
  </si>
  <si>
    <t>Partition Creation Test</t>
  </si>
  <si>
    <t>DP1.2</t>
  </si>
  <si>
    <t>GFX driver check</t>
  </si>
  <si>
    <t>Change resolution Test</t>
  </si>
  <si>
    <t>POST Display Check</t>
  </si>
  <si>
    <t>720P/1080I/4K File Playback</t>
  </si>
  <si>
    <t>Play BlueRay DVD(0.5hrs)</t>
  </si>
  <si>
    <t>Monitor Standy by Test</t>
  </si>
  <si>
    <t>Audio Test by DP</t>
  </si>
  <si>
    <t>Clone Mode-basic function check</t>
  </si>
  <si>
    <t>Extended Mode-basic function check</t>
  </si>
  <si>
    <t>USB3.1 Gen2</t>
    <phoneticPr fontId="15" type="noConversion"/>
  </si>
  <si>
    <t>Thunderbolt3 HDD Performance</t>
  </si>
  <si>
    <t>GFX performance</t>
  </si>
  <si>
    <t>4K video playback and Data transfer test</t>
  </si>
  <si>
    <t xml:space="preserve"> Lan test</t>
  </si>
  <si>
    <t xml:space="preserve"> Display test</t>
  </si>
  <si>
    <t xml:space="preserve"> USB test</t>
  </si>
  <si>
    <t>Sleep &amp;S4 Looping&amp;Reboot&amp;AC on/off</t>
  </si>
  <si>
    <t xml:space="preserve"> BurnInTest</t>
  </si>
  <si>
    <t>24 E-lock</t>
  </si>
  <si>
    <t>E-lock function</t>
  </si>
  <si>
    <t>Basic Function test</t>
  </si>
  <si>
    <t>Abnormal test</t>
  </si>
  <si>
    <t>Fingerprint Power On</t>
  </si>
  <si>
    <t>Driver test</t>
  </si>
  <si>
    <t>FP Function test</t>
  </si>
  <si>
    <t>FP entroll test</t>
  </si>
  <si>
    <t>FP windows hello log in</t>
  </si>
  <si>
    <t>FP power on unlock to Desktop</t>
  </si>
  <si>
    <t>FP LED check</t>
  </si>
  <si>
    <t>Power management</t>
  </si>
  <si>
    <t>Sleep&amp;S4&amp;S5&amp;Reboot</t>
  </si>
  <si>
    <t>Stress test</t>
  </si>
  <si>
    <t>Sleep&amp;S4&amp;S5 Long run test</t>
  </si>
  <si>
    <t>01 Ethernet</t>
  </si>
  <si>
    <t xml:space="preserve">  01 10M/100M/1000M Ethernet</t>
  </si>
  <si>
    <t>LAN driver</t>
  </si>
  <si>
    <t xml:space="preserve">P1 </t>
    <phoneticPr fontId="15" type="noConversion"/>
  </si>
  <si>
    <t>Connection Build</t>
  </si>
  <si>
    <t>Network Access</t>
  </si>
  <si>
    <t>PXE Boot Function</t>
  </si>
  <si>
    <t>PXE Boot Test</t>
  </si>
  <si>
    <t>Stability</t>
  </si>
  <si>
    <t>S3 Overnight</t>
  </si>
  <si>
    <t>S3 Looping</t>
  </si>
  <si>
    <t>S4 Looping</t>
  </si>
  <si>
    <t>Reboot</t>
  </si>
  <si>
    <t>Intel I350-T4(I350-T2) 4 Ports(2 Ports) Ethernet Card Function Test</t>
  </si>
  <si>
    <t>Teaming - 1. Teaming Build</t>
  </si>
  <si>
    <t>Teaming - 2. Teaming Properties Check</t>
  </si>
  <si>
    <t>Teaming - 3. Teaming Remove</t>
  </si>
  <si>
    <t>Teaming - 4. Teaming ACPI</t>
  </si>
  <si>
    <t>Teaming - 5. Teaming Performance</t>
  </si>
  <si>
    <t>Teaming - 6. Teaming Stability</t>
  </si>
  <si>
    <t>Killer LAN function test</t>
  </si>
  <si>
    <t>Bandwith Control-Internet</t>
  </si>
  <si>
    <t>Bandwith Control-Game</t>
  </si>
  <si>
    <t>Doubleshot Pro-Settings verification</t>
  </si>
  <si>
    <t>Doubleshot Pro-Function verification</t>
  </si>
  <si>
    <t>Doubleshot Pro-Network switch</t>
  </si>
  <si>
    <t>Performance-Jperf test</t>
  </si>
  <si>
    <t>Performance-GaNE-AK</t>
  </si>
  <si>
    <t>Dragon LAN(8118AS) Function Test</t>
  </si>
  <si>
    <t>Test entry</t>
  </si>
  <si>
    <t xml:space="preserve">  config setup for console</t>
  </si>
  <si>
    <t xml:space="preserve">  config setup for client</t>
  </si>
  <si>
    <t>DASH info. Check</t>
  </si>
  <si>
    <t>Discover</t>
  </si>
  <si>
    <t>BIOS Management Profile</t>
  </si>
  <si>
    <t>Power State Management Profile</t>
  </si>
  <si>
    <t>CPU Profile</t>
  </si>
  <si>
    <t>Software Inventory Profile</t>
  </si>
  <si>
    <t>Base Desktop and Mobile Profile</t>
  </si>
  <si>
    <t>Remote control</t>
  </si>
  <si>
    <t>KVM</t>
  </si>
  <si>
    <t>Built-in Web</t>
  </si>
  <si>
    <t>Remote Network Management</t>
  </si>
  <si>
    <t>TCR Profile</t>
  </si>
  <si>
    <t>USB Redirection Profile</t>
  </si>
  <si>
    <t>Event Listening</t>
  </si>
  <si>
    <t>RecordLog Profile</t>
  </si>
  <si>
    <t>Indications Profile</t>
  </si>
  <si>
    <t>Accounts</t>
  </si>
  <si>
    <t>Remote User Management</t>
  </si>
  <si>
    <t>OS Status Profile</t>
  </si>
  <si>
    <t>Physical Asset Profile</t>
  </si>
  <si>
    <t>Fan Profile</t>
  </si>
  <si>
    <t>Sensors Profile</t>
  </si>
  <si>
    <t>System Memory Profile</t>
  </si>
  <si>
    <t>Flash ASF bios</t>
  </si>
  <si>
    <t>ASF Enable in bios</t>
  </si>
  <si>
    <t>OS config</t>
  </si>
  <si>
    <t>ASF Agent install</t>
  </si>
  <si>
    <t>ASF Agent config</t>
  </si>
  <si>
    <t>ASF Console config</t>
  </si>
  <si>
    <t>Heartbeat check</t>
  </si>
  <si>
    <t>ASF Remote control</t>
  </si>
  <si>
    <t>Watchdog function</t>
  </si>
  <si>
    <t>BIOS password violation test</t>
  </si>
  <si>
    <t>Chassis Instrusion Alert Test</t>
  </si>
  <si>
    <t>ASF Security settings</t>
  </si>
  <si>
    <t>ASF Security Function</t>
  </si>
  <si>
    <t>ASF Disable in bios</t>
  </si>
  <si>
    <t>05 Function User Scenario Test</t>
  </si>
  <si>
    <t>Linux for Lan</t>
  </si>
  <si>
    <t>Linux-Lan Information check</t>
  </si>
  <si>
    <t>Linux-Lan Basic Function check</t>
  </si>
  <si>
    <t>Linux-Lan Peformance and Stress</t>
  </si>
  <si>
    <t>02 Wi-Fi</t>
  </si>
  <si>
    <t>01 Test Requirements(Must read)</t>
  </si>
  <si>
    <t>Test Requirements(Must read)</t>
  </si>
  <si>
    <t>Test Environment Requirement(Must Read)</t>
  </si>
  <si>
    <t>Preparation before testing Wifi&amp;BT under WES7 OS</t>
  </si>
  <si>
    <t>02 Wi-Fi Common Test</t>
  </si>
  <si>
    <t>Re-Install</t>
  </si>
  <si>
    <t>Driver Update Install</t>
  </si>
  <si>
    <t>Readme Check</t>
  </si>
  <si>
    <t>Setup Install</t>
  </si>
  <si>
    <t>WPA Personal</t>
  </si>
  <si>
    <t>WPA2-Personal</t>
  </si>
  <si>
    <t>Wake on wireless lan</t>
  </si>
  <si>
    <t>Wireless Enable/Disable in BIOS</t>
  </si>
  <si>
    <t>Wireless Enable/Disable in OS</t>
  </si>
  <si>
    <t>03 802.11 b_g and 802.11a</t>
  </si>
  <si>
    <t xml:space="preserve">  Internet function</t>
  </si>
  <si>
    <t>Internet function</t>
  </si>
  <si>
    <t>AD-HOC</t>
  </si>
  <si>
    <t>Soft AP</t>
  </si>
  <si>
    <t>Wireless devices coexistence</t>
  </si>
  <si>
    <t>04 802.11 n</t>
  </si>
  <si>
    <t>AP Router transition</t>
  </si>
  <si>
    <t>File transfer</t>
  </si>
  <si>
    <t>Performance</t>
  </si>
  <si>
    <t>05 802.11 ac</t>
  </si>
  <si>
    <t>MU-MIMO</t>
  </si>
  <si>
    <t>Performance for DL-MU-MIMO</t>
  </si>
  <si>
    <t>802.11 ax</t>
  </si>
  <si>
    <t>Connection Build Test</t>
  </si>
  <si>
    <t>Relative Performance</t>
  </si>
  <si>
    <t>802.11ax MU-MIMO</t>
  </si>
  <si>
    <t>07 WIFI Compatibility</t>
  </si>
  <si>
    <t>Wifi icon in system tray</t>
  </si>
  <si>
    <t>Wifi icon status check</t>
  </si>
  <si>
    <t>Wifi Mobile Hotspot</t>
  </si>
  <si>
    <t>Mobile Hotspot Test</t>
  </si>
  <si>
    <t>Wifi Airplane Mode</t>
  </si>
  <si>
    <t>Airplane Mode Test</t>
  </si>
  <si>
    <t>Devices Noise for Wifi Compatibility</t>
  </si>
  <si>
    <t>Video and Audio Noise for Wifi Compatibility</t>
  </si>
  <si>
    <t>08 Function User Scenario Test</t>
  </si>
  <si>
    <t>Linux for Wifi</t>
  </si>
  <si>
    <t>Linux-Wifi Information check</t>
  </si>
  <si>
    <t>Linux-WiFI Performance</t>
  </si>
  <si>
    <t>Linux-Wifi Power management</t>
  </si>
  <si>
    <t>Linux—Wifi Hotspot</t>
  </si>
  <si>
    <t>03 Zigbee</t>
  </si>
  <si>
    <t>01 Zigbee</t>
  </si>
  <si>
    <t>04 Wireless Display</t>
  </si>
  <si>
    <t>Basic Function Test</t>
  </si>
  <si>
    <t>Power Management Test</t>
  </si>
  <si>
    <t>Performance Test</t>
  </si>
  <si>
    <t>Support UIBC</t>
  </si>
  <si>
    <t>Support NFC for some simple operation</t>
  </si>
  <si>
    <t>Compatibility Test</t>
  </si>
  <si>
    <t>Test Tool for Display Out(Must check)</t>
  </si>
  <si>
    <t>Connect test for Win10</t>
  </si>
  <si>
    <t>Audio Test by Wireless Display</t>
  </si>
  <si>
    <t>Display mode (Clone Extend Single 3 pip Display)</t>
  </si>
  <si>
    <t>Single</t>
  </si>
  <si>
    <t xml:space="preserve">Clone Mode </t>
  </si>
  <si>
    <t>Delay timetest</t>
  </si>
  <si>
    <t>Long Distance Test</t>
  </si>
  <si>
    <t>03 WiHD</t>
  </si>
  <si>
    <t>Connect</t>
  </si>
  <si>
    <t>Resolution</t>
  </si>
  <si>
    <t>Video Playback</t>
  </si>
  <si>
    <t>Plug out /Connect drop off test</t>
  </si>
  <si>
    <t>S3\S4 power on off Test</t>
  </si>
  <si>
    <t>Latency Time</t>
  </si>
  <si>
    <t>Stess test</t>
  </si>
  <si>
    <t>Disturb Test</t>
  </si>
  <si>
    <t>Compatibility test</t>
  </si>
  <si>
    <t>05 Bluetooth</t>
  </si>
  <si>
    <t>01 Function Test</t>
  </si>
  <si>
    <t>BT Reinstall</t>
  </si>
  <si>
    <t>BT Update Install</t>
  </si>
  <si>
    <t>BT Readme Check</t>
  </si>
  <si>
    <t>BT Silent Install</t>
  </si>
  <si>
    <t>BT Driver Uninstall</t>
  </si>
  <si>
    <t>Bluetooth Enable/Disable In BIOS</t>
  </si>
  <si>
    <t>Bluetooth Enable/Disable In OS Test</t>
  </si>
  <si>
    <t>Security_Win7</t>
  </si>
  <si>
    <t>Security_Win8.x&amp;Win10</t>
  </si>
  <si>
    <t>FileTransfer</t>
  </si>
  <si>
    <t>Bluetooth Performance</t>
  </si>
  <si>
    <t>Stability Test</t>
  </si>
  <si>
    <t>03 BT Compatibility</t>
  </si>
  <si>
    <t>Compatibility with OS</t>
  </si>
  <si>
    <t>Nearby Sharing</t>
  </si>
  <si>
    <t>03 Function User Scenario Test</t>
  </si>
  <si>
    <t>Linux for BT</t>
  </si>
  <si>
    <t>Linux-BT Connect</t>
  </si>
  <si>
    <t>06 WWAN</t>
  </si>
  <si>
    <t>01 WWAN common test</t>
  </si>
  <si>
    <t>Driver Test</t>
  </si>
  <si>
    <t>Uninstall</t>
  </si>
  <si>
    <t>INF Install</t>
  </si>
  <si>
    <t>Device check test</t>
  </si>
  <si>
    <t xml:space="preserve">WWAN Device Enable/Disable in BIOS Test </t>
  </si>
  <si>
    <t xml:space="preserve">WWAN Device Enable/Disable in OS Test </t>
  </si>
  <si>
    <t xml:space="preserve">Connectivity Test </t>
  </si>
  <si>
    <t xml:space="preserve">Manual and Auto Connection Test </t>
  </si>
  <si>
    <t xml:space="preserve">5G/4G/3G/2G Connecting Test </t>
  </si>
  <si>
    <t xml:space="preserve">APN Profile Test </t>
  </si>
  <si>
    <t xml:space="preserve">Air Plane Mode Test </t>
  </si>
  <si>
    <t xml:space="preserve">Mobile Hotspot Test </t>
  </si>
  <si>
    <t xml:space="preserve">02 WWAN SIM Card Test </t>
  </si>
  <si>
    <t xml:space="preserve">SIM Card Common Test </t>
  </si>
  <si>
    <t xml:space="preserve">Sim Card Information Check Test </t>
  </si>
  <si>
    <t xml:space="preserve">Sim Card hot plug in/out Test </t>
  </si>
  <si>
    <t xml:space="preserve">03 WWAN Compatibility Test </t>
  </si>
  <si>
    <t xml:space="preserve">WWAN Compatibility Test </t>
  </si>
  <si>
    <t xml:space="preserve">Wi-Fi and WWAN Co-existence Test </t>
  </si>
  <si>
    <t xml:space="preserve">BT device and WWAN Co-existence Test </t>
  </si>
  <si>
    <t xml:space="preserve">USB 3.0 and WWAN Co-existence Test </t>
  </si>
  <si>
    <t xml:space="preserve">04 WWAN User Scenarios Test </t>
  </si>
  <si>
    <t xml:space="preserve">WWAN User Scenarios Test </t>
  </si>
  <si>
    <t xml:space="preserve">Online Function Test </t>
  </si>
  <si>
    <t xml:space="preserve">Upload and Download Test </t>
  </si>
  <si>
    <t xml:space="preserve">05 WWAN Stress Test </t>
  </si>
  <si>
    <t xml:space="preserve">Stress Test </t>
  </si>
  <si>
    <t xml:space="preserve">06 WWAN Stability Test </t>
  </si>
  <si>
    <t xml:space="preserve">WWAN Stability Test </t>
  </si>
  <si>
    <t xml:space="preserve">S3 Overnight </t>
  </si>
  <si>
    <t xml:space="preserve">S3 Looping </t>
  </si>
  <si>
    <t xml:space="preserve">S4 Looping </t>
  </si>
  <si>
    <t xml:space="preserve">Reboot </t>
  </si>
  <si>
    <t>06 Wireless KB_MS</t>
  </si>
  <si>
    <t>01 Wireless Keyboard</t>
  </si>
  <si>
    <t>Re-power</t>
  </si>
  <si>
    <t>07 NFC</t>
  </si>
  <si>
    <t>01 NFC functionality</t>
  </si>
  <si>
    <t>SW install and connect test</t>
  </si>
  <si>
    <t>NFC functionality after PM operation</t>
  </si>
  <si>
    <t>02 Read and write function</t>
  </si>
  <si>
    <t>System without inbuilt NFC module</t>
  </si>
  <si>
    <t>System with inbuilt NFC module</t>
  </si>
  <si>
    <t>NFC Card to NFC-CapableSystem</t>
  </si>
  <si>
    <t>NFC Card to NFC-CapableSystem1</t>
  </si>
  <si>
    <t>NFC Card to NFC-CapableSystem2</t>
  </si>
  <si>
    <t>03 Tap to print basic funct</t>
  </si>
  <si>
    <t>Tap to print function</t>
  </si>
  <si>
    <t>04 NFC mobile phone pad tes</t>
  </si>
  <si>
    <t>Point to point share files</t>
  </si>
  <si>
    <t>Common Test</t>
  </si>
  <si>
    <t>Charging Time Test</t>
  </si>
  <si>
    <t>Indicator Status Test</t>
  </si>
  <si>
    <t>FOD Test</t>
  </si>
  <si>
    <t>09 Wireless Adapter(St.Martin) for Xbox</t>
  </si>
  <si>
    <t>Driver unInstall</t>
  </si>
  <si>
    <t>Driver Silent Install</t>
  </si>
  <si>
    <t>Pair Test</t>
  </si>
  <si>
    <t xml:space="preserve">Pair  </t>
  </si>
  <si>
    <t>Disable &amp; Enable Test</t>
  </si>
  <si>
    <t xml:space="preserve">Disable &amp; Enable </t>
  </si>
  <si>
    <t>Wake on Wireless Test</t>
  </si>
  <si>
    <t>Co-existence Test</t>
  </si>
  <si>
    <t>S3 S4 S5 Reboot</t>
  </si>
  <si>
    <t>Orientation Test</t>
  </si>
  <si>
    <t>Orientation</t>
  </si>
  <si>
    <t>XBox Controller Key Function</t>
  </si>
  <si>
    <t>XBox Controller Key Test</t>
  </si>
  <si>
    <t>Gaming</t>
  </si>
  <si>
    <t>Gaming Test</t>
  </si>
  <si>
    <t>更换显示器</t>
  </si>
  <si>
    <t>色度均匀度</t>
  </si>
  <si>
    <t>漏光测试</t>
  </si>
  <si>
    <t>灰阶</t>
  </si>
  <si>
    <t>锐利度sharpness</t>
  </si>
  <si>
    <t>Cold boot 显示器响应时间</t>
  </si>
  <si>
    <t>开机画面</t>
  </si>
  <si>
    <t>压力测试</t>
  </si>
  <si>
    <t>Auto light 默认值检查</t>
  </si>
  <si>
    <t>识别测试</t>
  </si>
  <si>
    <t>休眠唤醒测试</t>
  </si>
  <si>
    <t>扫码枪安装及使用测试</t>
  </si>
  <si>
    <t>组建Zigbee网络</t>
  </si>
  <si>
    <t>测试 Zigbee模块,外围设备功能</t>
  </si>
  <si>
    <t>Q190 Zigbee网络系统的抗干扰能力测试</t>
  </si>
  <si>
    <t>开关机,休眠唤醒测试</t>
  </si>
  <si>
    <t>Q190 Zigbee重载测试.</t>
  </si>
  <si>
    <t>NFC与G-sensor切换测试</t>
  </si>
  <si>
    <r>
      <t xml:space="preserve"> 01 Graphics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 xml:space="preserve">AMD CPU </t>
    </r>
    <r>
      <rPr>
        <sz val="10"/>
        <rFont val="標楷體"/>
        <family val="4"/>
        <charset val="136"/>
      </rPr>
      <t>请注意有些必须搭配显卡才能工作）</t>
    </r>
  </si>
  <si>
    <r>
      <t>NV</t>
    </r>
    <r>
      <rPr>
        <sz val="10"/>
        <rFont val="標楷體"/>
        <family val="4"/>
        <charset val="136"/>
      </rPr>
      <t>显卡</t>
    </r>
    <r>
      <rPr>
        <sz val="10"/>
        <rFont val="Calibri"/>
        <family val="2"/>
      </rPr>
      <t>View</t>
    </r>
    <r>
      <rPr>
        <sz val="10"/>
        <rFont val="標楷體"/>
        <family val="4"/>
        <charset val="136"/>
      </rPr>
      <t>界面功能检查</t>
    </r>
    <r>
      <rPr>
        <sz val="10"/>
        <rFont val="Calibri"/>
        <family val="2"/>
      </rPr>
      <t>-- for Workstations</t>
    </r>
    <r>
      <rPr>
        <sz val="10"/>
        <rFont val="標楷體"/>
        <family val="4"/>
        <charset val="136"/>
      </rPr>
      <t>项目</t>
    </r>
    <phoneticPr fontId="5" type="noConversion"/>
  </si>
  <si>
    <r>
      <rPr>
        <sz val="10"/>
        <rFont val="標楷體"/>
        <family val="4"/>
        <charset val="136"/>
      </rPr>
      <t>设置</t>
    </r>
    <r>
      <rPr>
        <sz val="10"/>
        <rFont val="Calibri"/>
        <family val="2"/>
      </rPr>
      <t>50%</t>
    </r>
    <r>
      <rPr>
        <sz val="10"/>
        <rFont val="標楷體"/>
        <family val="4"/>
        <charset val="136"/>
      </rPr>
      <t>灰度为桌面</t>
    </r>
  </si>
  <si>
    <r>
      <rPr>
        <sz val="10"/>
        <rFont val="標楷體"/>
        <family val="4"/>
        <charset val="136"/>
      </rPr>
      <t>开启</t>
    </r>
    <r>
      <rPr>
        <sz val="10"/>
        <rFont val="Calibri"/>
        <family val="2"/>
      </rPr>
      <t>AREO</t>
    </r>
    <r>
      <rPr>
        <sz val="10"/>
        <rFont val="標楷體"/>
        <family val="4"/>
        <charset val="136"/>
      </rPr>
      <t>效果</t>
    </r>
    <r>
      <rPr>
        <sz val="10"/>
        <rFont val="Calibri"/>
        <family val="2"/>
      </rPr>
      <t>(vista  / win7)</t>
    </r>
  </si>
  <si>
    <r>
      <rPr>
        <sz val="10"/>
        <rFont val="標楷體"/>
        <family val="4"/>
        <charset val="136"/>
      </rPr>
      <t>开机状态激活显示器测试</t>
    </r>
  </si>
  <si>
    <r>
      <rPr>
        <sz val="10"/>
        <rFont val="標楷體"/>
        <family val="4"/>
        <charset val="136"/>
      </rPr>
      <t>读取</t>
    </r>
    <r>
      <rPr>
        <sz val="10"/>
        <rFont val="Calibri"/>
        <family val="2"/>
      </rPr>
      <t>DDC</t>
    </r>
  </si>
  <si>
    <r>
      <t>Post</t>
    </r>
    <r>
      <rPr>
        <sz val="10"/>
        <rFont val="標楷體"/>
        <family val="4"/>
        <charset val="136"/>
      </rPr>
      <t>画面测试</t>
    </r>
  </si>
  <si>
    <r>
      <t>windows</t>
    </r>
    <r>
      <rPr>
        <sz val="10"/>
        <rFont val="標楷體"/>
        <family val="4"/>
        <charset val="136"/>
      </rPr>
      <t>进度条测试</t>
    </r>
  </si>
  <si>
    <r>
      <rPr>
        <sz val="10"/>
        <rFont val="標楷體"/>
        <family val="4"/>
        <charset val="136"/>
      </rPr>
      <t>显示器激活测试</t>
    </r>
  </si>
  <si>
    <r>
      <t>Hot Plug and Play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</si>
  <si>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最佳分辨率测试</t>
    </r>
  </si>
  <si>
    <r>
      <rPr>
        <sz val="10"/>
        <rFont val="標楷體"/>
        <family val="4"/>
        <charset val="136"/>
      </rPr>
      <t>其他分辨率测试</t>
    </r>
  </si>
  <si>
    <r>
      <t>DOS</t>
    </r>
    <r>
      <rPr>
        <sz val="10"/>
        <rFont val="標楷體"/>
        <family val="4"/>
        <charset val="136"/>
      </rPr>
      <t>画面测试</t>
    </r>
  </si>
  <si>
    <r>
      <t>50%</t>
    </r>
    <r>
      <rPr>
        <sz val="10"/>
        <rFont val="標楷體"/>
        <family val="4"/>
        <charset val="136"/>
      </rPr>
      <t>灰度桌面测试</t>
    </r>
  </si>
  <si>
    <r>
      <t>“</t>
    </r>
    <r>
      <rPr>
        <sz val="10"/>
        <rFont val="標楷體"/>
        <family val="4"/>
        <charset val="136"/>
      </rPr>
      <t>我的电脑</t>
    </r>
    <r>
      <rPr>
        <sz val="10"/>
        <rFont val="Calibri"/>
        <family val="2"/>
      </rPr>
      <t>”</t>
    </r>
    <r>
      <rPr>
        <sz val="10"/>
        <rFont val="標楷體"/>
        <family val="4"/>
        <charset val="136"/>
      </rPr>
      <t>背景测试</t>
    </r>
  </si>
  <si>
    <r>
      <rPr>
        <sz val="10"/>
        <rFont val="標楷體"/>
        <family val="4"/>
        <charset val="136"/>
      </rPr>
      <t>文件拖动测试</t>
    </r>
  </si>
  <si>
    <r>
      <rPr>
        <sz val="10"/>
        <rFont val="標楷體"/>
        <family val="4"/>
        <charset val="136"/>
      </rPr>
      <t>视频文件测试</t>
    </r>
  </si>
  <si>
    <r>
      <rPr>
        <sz val="10"/>
        <rFont val="標楷體"/>
        <family val="4"/>
        <charset val="136"/>
      </rPr>
      <t>显示模式测试</t>
    </r>
  </si>
  <si>
    <r>
      <t>S3</t>
    </r>
    <r>
      <rPr>
        <sz val="10"/>
        <rFont val="標楷體"/>
        <family val="4"/>
        <charset val="136"/>
      </rPr>
      <t>唤醒测试</t>
    </r>
  </si>
  <si>
    <r>
      <t>S4</t>
    </r>
    <r>
      <rPr>
        <sz val="10"/>
        <rFont val="標楷體"/>
        <family val="4"/>
        <charset val="136"/>
      </rPr>
      <t>唤醒测试</t>
    </r>
  </si>
  <si>
    <r>
      <rPr>
        <sz val="10"/>
        <rFont val="標楷體"/>
        <family val="4"/>
        <charset val="136"/>
      </rPr>
      <t>更换显示器</t>
    </r>
  </si>
  <si>
    <r>
      <rPr>
        <sz val="10"/>
        <rFont val="標楷體"/>
        <family val="4"/>
        <charset val="136"/>
      </rPr>
      <t>长时间播放高清视频测试</t>
    </r>
  </si>
  <si>
    <r>
      <rPr>
        <sz val="10"/>
        <rFont val="標楷體"/>
        <family val="4"/>
        <charset val="136"/>
      </rPr>
      <t>不同显示模式长时间休眠唤醒及开关机测试</t>
    </r>
  </si>
  <si>
    <r>
      <t>01:Displayport</t>
    </r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>HDMI</t>
    </r>
    <r>
      <rPr>
        <sz val="10"/>
        <rFont val="標楷體"/>
        <family val="4"/>
        <charset val="136"/>
      </rPr>
      <t>接口视频测试</t>
    </r>
  </si>
  <si>
    <r>
      <t>02:Displayport</t>
    </r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>HDMI</t>
    </r>
    <r>
      <rPr>
        <sz val="10"/>
        <rFont val="標楷體"/>
        <family val="4"/>
        <charset val="136"/>
      </rPr>
      <t>音频测试</t>
    </r>
  </si>
  <si>
    <r>
      <rPr>
        <sz val="10"/>
        <rFont val="標楷體"/>
        <family val="4"/>
        <charset val="136"/>
      </rPr>
      <t>显示器自带音频口测试</t>
    </r>
  </si>
  <si>
    <r>
      <t xml:space="preserve">monitor </t>
    </r>
    <r>
      <rPr>
        <sz val="10"/>
        <rFont val="標楷體"/>
        <family val="4"/>
        <charset val="136"/>
      </rPr>
      <t>自带</t>
    </r>
    <r>
      <rPr>
        <sz val="10"/>
        <rFont val="Calibri"/>
        <family val="2"/>
      </rPr>
      <t>USB</t>
    </r>
    <r>
      <rPr>
        <sz val="10"/>
        <rFont val="標楷體"/>
        <family val="4"/>
        <charset val="136"/>
      </rPr>
      <t>信号测试</t>
    </r>
  </si>
  <si>
    <r>
      <rPr>
        <sz val="10"/>
        <rFont val="標楷體"/>
        <family val="4"/>
        <charset val="136"/>
      </rPr>
      <t>显示器自带网口测试</t>
    </r>
  </si>
  <si>
    <r>
      <rPr>
        <sz val="10"/>
        <rFont val="標楷體"/>
        <family val="4"/>
        <charset val="136"/>
      </rPr>
      <t>显示器自带摄像头及</t>
    </r>
    <r>
      <rPr>
        <sz val="10"/>
        <rFont val="Calibri"/>
        <family val="2"/>
      </rPr>
      <t>MIC</t>
    </r>
    <r>
      <rPr>
        <sz val="10"/>
        <rFont val="標楷體"/>
        <family val="4"/>
        <charset val="136"/>
      </rPr>
      <t>测试</t>
    </r>
  </si>
  <si>
    <r>
      <t>KVM</t>
    </r>
    <r>
      <rPr>
        <sz val="10"/>
        <rFont val="標楷體"/>
        <family val="4"/>
        <charset val="136"/>
      </rPr>
      <t>测试</t>
    </r>
  </si>
  <si>
    <r>
      <t>PBP</t>
    </r>
    <r>
      <rPr>
        <sz val="10"/>
        <rFont val="標楷體"/>
        <family val="4"/>
        <charset val="136"/>
      </rPr>
      <t>分屏测试</t>
    </r>
  </si>
  <si>
    <r>
      <t xml:space="preserve">  1:3</t>
    </r>
    <r>
      <rPr>
        <sz val="10"/>
        <rFont val="標楷體"/>
        <family val="4"/>
        <charset val="136"/>
      </rPr>
      <t>分屏测试</t>
    </r>
  </si>
  <si>
    <r>
      <t xml:space="preserve">  3:1</t>
    </r>
    <r>
      <rPr>
        <sz val="10"/>
        <rFont val="標楷體"/>
        <family val="4"/>
        <charset val="136"/>
      </rPr>
      <t>分屏测试</t>
    </r>
  </si>
  <si>
    <r>
      <t xml:space="preserve">  1:1</t>
    </r>
    <r>
      <rPr>
        <sz val="10"/>
        <rFont val="標楷體"/>
        <family val="4"/>
        <charset val="136"/>
      </rPr>
      <t>分屏测试</t>
    </r>
  </si>
  <si>
    <r>
      <t>PIP</t>
    </r>
    <r>
      <rPr>
        <sz val="10"/>
        <rFont val="標楷體"/>
        <family val="4"/>
        <charset val="136"/>
      </rPr>
      <t>画中画测试</t>
    </r>
  </si>
  <si>
    <r>
      <t>01:</t>
    </r>
    <r>
      <rPr>
        <sz val="10"/>
        <rFont val="標楷體"/>
        <family val="4"/>
        <charset val="136"/>
      </rPr>
      <t>环境</t>
    </r>
    <r>
      <rPr>
        <sz val="10"/>
        <rFont val="Calibri"/>
        <family val="2"/>
      </rPr>
      <t>&amp;</t>
    </r>
    <r>
      <rPr>
        <sz val="10"/>
        <rFont val="標楷體"/>
        <family val="4"/>
        <charset val="136"/>
      </rPr>
      <t>基本操作</t>
    </r>
  </si>
  <si>
    <r>
      <t>02:</t>
    </r>
    <r>
      <rPr>
        <sz val="10"/>
        <rFont val="標楷體"/>
        <family val="4"/>
        <charset val="136"/>
      </rPr>
      <t>色彩分析仪</t>
    </r>
  </si>
  <si>
    <r>
      <t>03:</t>
    </r>
    <r>
      <rPr>
        <sz val="10"/>
        <rFont val="標楷體"/>
        <family val="4"/>
        <charset val="136"/>
      </rPr>
      <t>被测机台</t>
    </r>
  </si>
  <si>
    <r>
      <rPr>
        <sz val="10"/>
        <rFont val="標楷體"/>
        <family val="4"/>
        <charset val="136"/>
      </rPr>
      <t>色度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色温</t>
    </r>
    <r>
      <rPr>
        <sz val="10"/>
        <rFont val="Calibri"/>
        <family val="2"/>
      </rPr>
      <t>Color Chromaticit</t>
    </r>
  </si>
  <si>
    <r>
      <rPr>
        <sz val="10"/>
        <rFont val="標楷體"/>
        <family val="4"/>
        <charset val="136"/>
      </rPr>
      <t>色度均匀度</t>
    </r>
  </si>
  <si>
    <r>
      <rPr>
        <sz val="10"/>
        <rFont val="標楷體"/>
        <family val="4"/>
        <charset val="136"/>
      </rPr>
      <t>色彩均匀度</t>
    </r>
  </si>
  <si>
    <r>
      <rPr>
        <sz val="10"/>
        <rFont val="標楷體"/>
        <family val="4"/>
        <charset val="136"/>
      </rPr>
      <t>显示优化测试</t>
    </r>
  </si>
  <si>
    <r>
      <rPr>
        <sz val="10"/>
        <rFont val="標楷體"/>
        <family val="4"/>
        <charset val="136"/>
      </rPr>
      <t>漏光测试</t>
    </r>
  </si>
  <si>
    <r>
      <rPr>
        <sz val="10"/>
        <rFont val="標楷體"/>
        <family val="4"/>
        <charset val="136"/>
      </rPr>
      <t>灰阶</t>
    </r>
  </si>
  <si>
    <r>
      <rPr>
        <sz val="10"/>
        <rFont val="標楷體"/>
        <family val="4"/>
        <charset val="136"/>
      </rPr>
      <t>锐利度</t>
    </r>
    <r>
      <rPr>
        <sz val="10"/>
        <rFont val="Calibri"/>
        <family val="2"/>
      </rPr>
      <t>sharpness</t>
    </r>
  </si>
  <si>
    <r>
      <t xml:space="preserve">Cold boot </t>
    </r>
    <r>
      <rPr>
        <sz val="10"/>
        <rFont val="標楷體"/>
        <family val="4"/>
        <charset val="136"/>
      </rPr>
      <t>显示器响应时间</t>
    </r>
  </si>
  <si>
    <r>
      <rPr>
        <sz val="10"/>
        <rFont val="標楷體"/>
        <family val="4"/>
        <charset val="136"/>
      </rPr>
      <t>开机画面</t>
    </r>
  </si>
  <si>
    <r>
      <rPr>
        <sz val="10"/>
        <rFont val="標楷體"/>
        <family val="4"/>
        <charset val="136"/>
      </rPr>
      <t>压力测试</t>
    </r>
  </si>
  <si>
    <r>
      <t>01:</t>
    </r>
    <r>
      <rPr>
        <sz val="10"/>
        <rFont val="標楷體"/>
        <family val="4"/>
        <charset val="136"/>
      </rPr>
      <t>测试前准备</t>
    </r>
    <r>
      <rPr>
        <sz val="10"/>
        <rFont val="Calibri"/>
        <family val="2"/>
      </rPr>
      <t>--</t>
    </r>
    <r>
      <rPr>
        <sz val="10"/>
        <rFont val="標楷體"/>
        <family val="4"/>
        <charset val="136"/>
      </rPr>
      <t>色彩分析仪</t>
    </r>
    <r>
      <rPr>
        <sz val="10"/>
        <rFont val="Calibri"/>
        <family val="2"/>
      </rPr>
      <t>&amp;</t>
    </r>
    <r>
      <rPr>
        <sz val="10"/>
        <rFont val="標楷體"/>
        <family val="4"/>
        <charset val="136"/>
      </rPr>
      <t>被测机</t>
    </r>
  </si>
  <si>
    <r>
      <t>02:gamma</t>
    </r>
    <r>
      <rPr>
        <sz val="10"/>
        <rFont val="標楷體"/>
        <family val="4"/>
        <charset val="136"/>
      </rPr>
      <t>测试</t>
    </r>
  </si>
  <si>
    <r>
      <t>03:</t>
    </r>
    <r>
      <rPr>
        <sz val="10"/>
        <rFont val="標楷體"/>
        <family val="4"/>
        <charset val="136"/>
      </rPr>
      <t>色域测试</t>
    </r>
  </si>
  <si>
    <r>
      <t>04.</t>
    </r>
    <r>
      <rPr>
        <sz val="10"/>
        <rFont val="標楷體"/>
        <family val="4"/>
        <charset val="136"/>
      </rPr>
      <t>可視角度_x000D_</t>
    </r>
  </si>
  <si>
    <r>
      <t>01:</t>
    </r>
    <r>
      <rPr>
        <sz val="10"/>
        <rFont val="標楷體"/>
        <family val="4"/>
        <charset val="136"/>
      </rPr>
      <t>默认亮度测试</t>
    </r>
  </si>
  <si>
    <r>
      <t>02:</t>
    </r>
    <r>
      <rPr>
        <sz val="10"/>
        <rFont val="標楷體"/>
        <family val="4"/>
        <charset val="136"/>
      </rPr>
      <t>最低亮度</t>
    </r>
  </si>
  <si>
    <r>
      <t>03:</t>
    </r>
    <r>
      <rPr>
        <sz val="10"/>
        <rFont val="標楷體"/>
        <family val="4"/>
        <charset val="136"/>
      </rPr>
      <t>最大亮度测试</t>
    </r>
  </si>
  <si>
    <r>
      <t>04:</t>
    </r>
    <r>
      <rPr>
        <sz val="10"/>
        <rFont val="標楷體"/>
        <family val="4"/>
        <charset val="136"/>
      </rPr>
      <t>亮度均匀性测试</t>
    </r>
  </si>
  <si>
    <r>
      <t>01:</t>
    </r>
    <r>
      <rPr>
        <sz val="10"/>
        <rFont val="標楷體"/>
        <family val="4"/>
        <charset val="136"/>
      </rPr>
      <t>对比度测试</t>
    </r>
  </si>
  <si>
    <r>
      <t>02:</t>
    </r>
    <r>
      <rPr>
        <sz val="10"/>
        <rFont val="標楷體"/>
        <family val="4"/>
        <charset val="136"/>
      </rPr>
      <t>对比度均匀度</t>
    </r>
  </si>
  <si>
    <r>
      <t>AIO + PC</t>
    </r>
    <r>
      <rPr>
        <sz val="10"/>
        <rFont val="標楷體"/>
        <family val="4"/>
        <charset val="136"/>
      </rPr>
      <t>主机</t>
    </r>
  </si>
  <si>
    <r>
      <t xml:space="preserve">  G3/S5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</si>
  <si>
    <r>
      <t xml:space="preserve">  </t>
    </r>
    <r>
      <rPr>
        <sz val="10"/>
        <rFont val="標楷體"/>
        <family val="4"/>
        <charset val="136"/>
      </rPr>
      <t>不连接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</si>
  <si>
    <r>
      <t xml:space="preserve">  S3/S4/S5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</si>
  <si>
    <r>
      <t xml:space="preserve">  </t>
    </r>
    <r>
      <rPr>
        <sz val="10"/>
        <rFont val="標楷體"/>
        <family val="4"/>
        <charset val="136"/>
      </rPr>
      <t>一分钟关闭显示器测试</t>
    </r>
  </si>
  <si>
    <r>
      <t xml:space="preserve">  Monitor mode button</t>
    </r>
    <r>
      <rPr>
        <sz val="10"/>
        <rFont val="標楷體"/>
        <family val="4"/>
        <charset val="136"/>
      </rPr>
      <t>切换测试</t>
    </r>
  </si>
  <si>
    <r>
      <t xml:space="preserve">  Hot Plug and Play</t>
    </r>
    <r>
      <rPr>
        <sz val="10"/>
        <rFont val="標楷體"/>
        <family val="4"/>
        <charset val="136"/>
      </rPr>
      <t>测试</t>
    </r>
  </si>
  <si>
    <r>
      <t xml:space="preserve">  </t>
    </r>
    <r>
      <rPr>
        <sz val="10"/>
        <rFont val="標楷體"/>
        <family val="4"/>
        <charset val="136"/>
      </rPr>
      <t>双显示测试</t>
    </r>
  </si>
  <si>
    <r>
      <t xml:space="preserve">  G3/S0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DP Monitor</t>
    </r>
    <r>
      <rPr>
        <sz val="10"/>
        <rFont val="標楷體"/>
        <family val="4"/>
        <charset val="136"/>
      </rPr>
      <t>测试</t>
    </r>
  </si>
  <si>
    <r>
      <t xml:space="preserve">  S3/S4/S5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DP</t>
    </r>
    <r>
      <rPr>
        <sz val="10"/>
        <rFont val="標楷體"/>
        <family val="4"/>
        <charset val="136"/>
      </rPr>
      <t>显示器测试</t>
    </r>
  </si>
  <si>
    <r>
      <t xml:space="preserve">  Hot Plug and Play</t>
    </r>
    <r>
      <rPr>
        <sz val="10"/>
        <rFont val="標楷體"/>
        <family val="4"/>
        <charset val="136"/>
      </rPr>
      <t>长时间测试</t>
    </r>
  </si>
  <si>
    <r>
      <t>AIO_A + AIO_B</t>
    </r>
    <r>
      <rPr>
        <sz val="10"/>
        <rFont val="標楷體"/>
        <family val="4"/>
        <charset val="136"/>
      </rPr>
      <t>主机</t>
    </r>
  </si>
  <si>
    <r>
      <t xml:space="preserve">  AIO_A||AIO_B S3/S4/S5/G3/</t>
    </r>
    <r>
      <rPr>
        <sz val="10"/>
        <rFont val="標楷體"/>
        <family val="4"/>
        <charset val="136"/>
      </rPr>
      <t>一分钟关闭显示器</t>
    </r>
  </si>
  <si>
    <r>
      <t xml:space="preserve">  BIOS</t>
    </r>
    <r>
      <rPr>
        <sz val="10"/>
        <rFont val="標楷體"/>
        <family val="4"/>
        <charset val="136"/>
      </rPr>
      <t>设置</t>
    </r>
  </si>
  <si>
    <r>
      <t xml:space="preserve">  G3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</si>
  <si>
    <r>
      <t xml:space="preserve">  S0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</si>
  <si>
    <r>
      <t xml:space="preserve">  monitor mode button</t>
    </r>
    <r>
      <rPr>
        <sz val="10"/>
        <rFont val="標楷體"/>
        <family val="4"/>
        <charset val="136"/>
      </rPr>
      <t>切换测试</t>
    </r>
  </si>
  <si>
    <r>
      <rPr>
        <sz val="10"/>
        <rFont val="標楷體"/>
        <family val="4"/>
        <charset val="136"/>
      </rPr>
      <t>开机检查</t>
    </r>
  </si>
  <si>
    <r>
      <rPr>
        <sz val="10"/>
        <rFont val="標楷體"/>
        <family val="4"/>
        <charset val="136"/>
      </rPr>
      <t>单键检查</t>
    </r>
  </si>
  <si>
    <r>
      <rPr>
        <sz val="10"/>
        <rFont val="標楷體"/>
        <family val="4"/>
        <charset val="136"/>
      </rPr>
      <t>关机检查</t>
    </r>
  </si>
  <si>
    <r>
      <t>Display on/off</t>
    </r>
    <r>
      <rPr>
        <sz val="10"/>
        <rFont val="標楷體"/>
        <family val="4"/>
        <charset val="136"/>
      </rPr>
      <t>功能检查</t>
    </r>
  </si>
  <si>
    <r>
      <t>Touch OSD-OS</t>
    </r>
    <r>
      <rPr>
        <sz val="10"/>
        <rFont val="標楷體"/>
        <family val="4"/>
        <charset val="136"/>
      </rPr>
      <t>下</t>
    </r>
    <r>
      <rPr>
        <sz val="10"/>
        <rFont val="Calibri"/>
        <family val="2"/>
      </rPr>
      <t>Brightness</t>
    </r>
    <r>
      <rPr>
        <sz val="10"/>
        <rFont val="標楷體"/>
        <family val="4"/>
        <charset val="136"/>
      </rPr>
      <t>的</t>
    </r>
    <r>
      <rPr>
        <sz val="10"/>
        <rFont val="Calibri"/>
        <family val="2"/>
      </rPr>
      <t>Test</t>
    </r>
  </si>
  <si>
    <r>
      <t>Mechanical OSD-OS</t>
    </r>
    <r>
      <rPr>
        <sz val="10"/>
        <rFont val="標楷體"/>
        <family val="4"/>
        <charset val="136"/>
      </rPr>
      <t>下</t>
    </r>
    <r>
      <rPr>
        <sz val="10"/>
        <rFont val="Calibri"/>
        <family val="2"/>
      </rPr>
      <t>Brightness</t>
    </r>
    <r>
      <rPr>
        <sz val="10"/>
        <rFont val="標楷體"/>
        <family val="4"/>
        <charset val="136"/>
      </rPr>
      <t>的</t>
    </r>
    <r>
      <rPr>
        <sz val="10"/>
        <rFont val="Calibri"/>
        <family val="2"/>
      </rPr>
      <t>Test</t>
    </r>
  </si>
  <si>
    <r>
      <t>Panel</t>
    </r>
    <r>
      <rPr>
        <sz val="10"/>
        <rFont val="標楷體"/>
        <family val="4"/>
        <charset val="136"/>
      </rPr>
      <t>关闭时，</t>
    </r>
    <r>
      <rPr>
        <sz val="10"/>
        <rFont val="Calibri"/>
        <family val="2"/>
      </rPr>
      <t>Brightness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</si>
  <si>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关闭</t>
    </r>
    <r>
      <rPr>
        <sz val="10"/>
        <rFont val="Calibri"/>
        <family val="2"/>
      </rPr>
      <t>Panel</t>
    </r>
    <r>
      <rPr>
        <sz val="10"/>
        <rFont val="標楷體"/>
        <family val="4"/>
        <charset val="136"/>
      </rPr>
      <t>，</t>
    </r>
    <r>
      <rPr>
        <sz val="10"/>
        <rFont val="Calibri"/>
        <family val="2"/>
      </rPr>
      <t>volume</t>
    </r>
    <r>
      <rPr>
        <sz val="10"/>
        <rFont val="標楷體"/>
        <family val="4"/>
        <charset val="136"/>
      </rPr>
      <t>功能测试</t>
    </r>
  </si>
  <si>
    <r>
      <t>Touch OSD-OS</t>
    </r>
    <r>
      <rPr>
        <sz val="10"/>
        <rFont val="標楷體"/>
        <family val="4"/>
        <charset val="136"/>
      </rPr>
      <t>下，</t>
    </r>
    <r>
      <rPr>
        <sz val="10"/>
        <rFont val="Calibri"/>
        <family val="2"/>
      </rPr>
      <t>volume</t>
    </r>
    <r>
      <rPr>
        <sz val="10"/>
        <rFont val="標楷體"/>
        <family val="4"/>
        <charset val="136"/>
      </rPr>
      <t>测试</t>
    </r>
  </si>
  <si>
    <r>
      <t>Mechanical OSD-OS</t>
    </r>
    <r>
      <rPr>
        <sz val="10"/>
        <rFont val="標楷體"/>
        <family val="4"/>
        <charset val="136"/>
      </rPr>
      <t>下，</t>
    </r>
    <r>
      <rPr>
        <sz val="10"/>
        <rFont val="Calibri"/>
        <family val="2"/>
      </rPr>
      <t>volume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</si>
  <si>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循环更改</t>
    </r>
    <r>
      <rPr>
        <sz val="10"/>
        <rFont val="Calibri"/>
        <family val="2"/>
      </rPr>
      <t>Display mode</t>
    </r>
  </si>
  <si>
    <r>
      <t>OS</t>
    </r>
    <r>
      <rPr>
        <sz val="10"/>
        <rFont val="標楷體"/>
        <family val="4"/>
        <charset val="136"/>
      </rPr>
      <t>下开关显示器</t>
    </r>
  </si>
  <si>
    <r>
      <t>BIOS</t>
    </r>
    <r>
      <rPr>
        <sz val="10"/>
        <rFont val="標楷體"/>
        <family val="4"/>
        <charset val="136"/>
      </rPr>
      <t>下，开关显示器</t>
    </r>
  </si>
  <si>
    <r>
      <rPr>
        <sz val="10"/>
        <rFont val="標楷體"/>
        <family val="4"/>
        <charset val="136"/>
      </rPr>
      <t>自定义测试项</t>
    </r>
  </si>
  <si>
    <r>
      <t>HDMI-in mode Basic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</si>
  <si>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被测机在</t>
    </r>
    <r>
      <rPr>
        <sz val="10"/>
        <rFont val="Calibri"/>
        <family val="2"/>
      </rPr>
      <t>S3/S4/S5</t>
    </r>
    <r>
      <rPr>
        <sz val="10"/>
        <rFont val="標楷體"/>
        <family val="4"/>
        <charset val="136"/>
      </rPr>
      <t>下的测试</t>
    </r>
  </si>
  <si>
    <r>
      <t xml:space="preserve">Auto light </t>
    </r>
    <r>
      <rPr>
        <sz val="10"/>
        <rFont val="標楷體"/>
        <family val="4"/>
        <charset val="136"/>
      </rPr>
      <t>默认值检查</t>
    </r>
  </si>
  <si>
    <r>
      <rPr>
        <sz val="10"/>
        <rFont val="標楷體"/>
        <family val="4"/>
        <charset val="136"/>
      </rPr>
      <t>在</t>
    </r>
    <r>
      <rPr>
        <sz val="10"/>
        <rFont val="Calibri"/>
        <family val="2"/>
      </rPr>
      <t>bios</t>
    </r>
    <r>
      <rPr>
        <sz val="10"/>
        <rFont val="標楷體"/>
        <family val="4"/>
        <charset val="136"/>
      </rPr>
      <t>设置里面</t>
    </r>
    <r>
      <rPr>
        <sz val="10"/>
        <rFont val="Calibri"/>
        <family val="2"/>
      </rPr>
      <t>Disabe/enable</t>
    </r>
  </si>
  <si>
    <r>
      <rPr>
        <sz val="10"/>
        <rFont val="標楷體"/>
        <family val="4"/>
        <charset val="136"/>
      </rPr>
      <t>物理锁</t>
    </r>
  </si>
  <si>
    <r>
      <t>resolution default value view</t>
    </r>
    <r>
      <rPr>
        <sz val="10"/>
        <rFont val="標楷體"/>
        <family val="4"/>
        <charset val="136"/>
      </rPr>
      <t>（默认分辨率检查）</t>
    </r>
  </si>
  <si>
    <r>
      <t>Video mode test</t>
    </r>
    <r>
      <rPr>
        <sz val="10"/>
        <rFont val="標楷體"/>
        <family val="4"/>
        <charset val="136"/>
      </rPr>
      <t>（视频模式测试）</t>
    </r>
  </si>
  <si>
    <r>
      <rPr>
        <sz val="10"/>
        <rFont val="標楷體"/>
        <family val="4"/>
        <charset val="136"/>
      </rPr>
      <t>视频录制</t>
    </r>
  </si>
  <si>
    <r>
      <rPr>
        <sz val="10"/>
        <rFont val="標楷體"/>
        <family val="4"/>
        <charset val="136"/>
      </rPr>
      <t>拍照功能测试</t>
    </r>
  </si>
  <si>
    <r>
      <rPr>
        <sz val="10"/>
        <rFont val="標楷體"/>
        <family val="4"/>
        <charset val="136"/>
      </rPr>
      <t>灰介度</t>
    </r>
  </si>
  <si>
    <r>
      <t>Focusdetection</t>
    </r>
    <r>
      <rPr>
        <sz val="10"/>
        <rFont val="標楷體"/>
        <family val="4"/>
        <charset val="136"/>
      </rPr>
      <t>（焦点检测）</t>
    </r>
  </si>
  <si>
    <r>
      <t>Identify gray detection1</t>
    </r>
    <r>
      <rPr>
        <sz val="10"/>
        <rFont val="標楷體"/>
        <family val="4"/>
        <charset val="136"/>
      </rPr>
      <t>（灰度检测</t>
    </r>
    <r>
      <rPr>
        <sz val="10"/>
        <rFont val="Calibri"/>
        <family val="2"/>
      </rPr>
      <t>1</t>
    </r>
    <r>
      <rPr>
        <sz val="10"/>
        <rFont val="標楷體"/>
        <family val="4"/>
        <charset val="136"/>
      </rPr>
      <t>）</t>
    </r>
  </si>
  <si>
    <r>
      <t>Identify gray detection2</t>
    </r>
    <r>
      <rPr>
        <sz val="10"/>
        <rFont val="標楷體"/>
        <family val="4"/>
        <charset val="136"/>
      </rPr>
      <t>（灰度检测</t>
    </r>
    <r>
      <rPr>
        <sz val="10"/>
        <rFont val="Calibri"/>
        <family val="2"/>
      </rPr>
      <t>2</t>
    </r>
    <r>
      <rPr>
        <sz val="10"/>
        <rFont val="標楷體"/>
        <family val="4"/>
        <charset val="136"/>
      </rPr>
      <t>）</t>
    </r>
  </si>
  <si>
    <r>
      <t>Darkcornerdetection</t>
    </r>
    <r>
      <rPr>
        <sz val="10"/>
        <rFont val="標楷體"/>
        <family val="4"/>
        <charset val="136"/>
      </rPr>
      <t>（暗角检测）</t>
    </r>
  </si>
  <si>
    <r>
      <t>Frameratedetection</t>
    </r>
    <r>
      <rPr>
        <sz val="10"/>
        <rFont val="標楷體"/>
        <family val="4"/>
        <charset val="136"/>
      </rPr>
      <t>（帧率检测）</t>
    </r>
  </si>
  <si>
    <r>
      <rPr>
        <sz val="10"/>
        <rFont val="標楷體"/>
        <family val="4"/>
        <charset val="136"/>
      </rPr>
      <t>色卡测试</t>
    </r>
    <r>
      <rPr>
        <sz val="10"/>
        <rFont val="Calibri"/>
        <family val="2"/>
      </rPr>
      <t>-720P</t>
    </r>
    <r>
      <rPr>
        <sz val="10"/>
        <rFont val="標楷體"/>
        <family val="4"/>
        <charset val="136"/>
      </rPr>
      <t>摄像头</t>
    </r>
    <r>
      <rPr>
        <sz val="10"/>
        <rFont val="Calibri"/>
        <family val="2"/>
      </rPr>
      <t>:</t>
    </r>
    <r>
      <rPr>
        <sz val="10"/>
        <rFont val="標楷體"/>
        <family val="4"/>
        <charset val="136"/>
      </rPr>
      <t>（灰阶卡</t>
    </r>
    <r>
      <rPr>
        <sz val="10"/>
        <rFont val="Calibri"/>
        <family val="2"/>
      </rPr>
      <t>\</t>
    </r>
    <r>
      <rPr>
        <sz val="10"/>
        <rFont val="標楷體"/>
        <family val="4"/>
        <charset val="136"/>
      </rPr>
      <t>色彩还原卡</t>
    </r>
    <r>
      <rPr>
        <sz val="10"/>
        <rFont val="Calibri"/>
        <family val="2"/>
      </rPr>
      <t>\</t>
    </r>
    <r>
      <rPr>
        <sz val="10"/>
        <rFont val="標楷體"/>
        <family val="4"/>
        <charset val="136"/>
      </rPr>
      <t>分辨率测试卡）</t>
    </r>
  </si>
  <si>
    <r>
      <rPr>
        <sz val="10"/>
        <rFont val="標楷體"/>
        <family val="4"/>
        <charset val="136"/>
      </rPr>
      <t>色卡测试</t>
    </r>
    <r>
      <rPr>
        <sz val="10"/>
        <rFont val="Calibri"/>
        <family val="2"/>
      </rPr>
      <t>-1080P</t>
    </r>
    <r>
      <rPr>
        <sz val="10"/>
        <rFont val="標楷體"/>
        <family val="4"/>
        <charset val="136"/>
      </rPr>
      <t>摄像头：（灰阶卡</t>
    </r>
    <r>
      <rPr>
        <sz val="10"/>
        <rFont val="Calibri"/>
        <family val="2"/>
      </rPr>
      <t>\</t>
    </r>
    <r>
      <rPr>
        <sz val="10"/>
        <rFont val="標楷體"/>
        <family val="4"/>
        <charset val="136"/>
      </rPr>
      <t>色彩还原卡</t>
    </r>
    <r>
      <rPr>
        <sz val="10"/>
        <rFont val="Calibri"/>
        <family val="2"/>
      </rPr>
      <t>\</t>
    </r>
    <r>
      <rPr>
        <sz val="10"/>
        <rFont val="標楷體"/>
        <family val="4"/>
        <charset val="136"/>
      </rPr>
      <t>分辨率测试卡）</t>
    </r>
  </si>
  <si>
    <r>
      <rPr>
        <sz val="10"/>
        <rFont val="標楷體"/>
        <family val="4"/>
        <charset val="136"/>
      </rPr>
      <t>在光线比较暗的地方应用</t>
    </r>
    <r>
      <rPr>
        <sz val="10"/>
        <rFont val="Calibri"/>
        <family val="2"/>
      </rPr>
      <t>camera</t>
    </r>
    <r>
      <rPr>
        <sz val="10"/>
        <rFont val="標楷體"/>
        <family val="4"/>
        <charset val="136"/>
      </rPr>
      <t>，检查功能</t>
    </r>
    <r>
      <rPr>
        <sz val="10"/>
        <rFont val="Calibri"/>
        <family val="2"/>
      </rPr>
      <t>.</t>
    </r>
  </si>
  <si>
    <r>
      <rPr>
        <sz val="10"/>
        <rFont val="標楷體"/>
        <family val="4"/>
        <charset val="136"/>
      </rPr>
      <t>改变外界光线</t>
    </r>
  </si>
  <si>
    <r>
      <rPr>
        <sz val="10"/>
        <rFont val="標楷體"/>
        <family val="4"/>
        <charset val="136"/>
      </rPr>
      <t>长时间录制视频测试</t>
    </r>
  </si>
  <si>
    <r>
      <t xml:space="preserve">Audio Driver </t>
    </r>
    <r>
      <rPr>
        <sz val="10"/>
        <rFont val="標楷體"/>
        <family val="4"/>
        <charset val="136"/>
      </rPr>
      <t>测试</t>
    </r>
    <r>
      <rPr>
        <sz val="10"/>
        <rFont val="Calibri"/>
        <family val="2"/>
      </rPr>
      <t>(SA)</t>
    </r>
  </si>
  <si>
    <r>
      <rPr>
        <sz val="10"/>
        <rFont val="標楷體"/>
        <family val="4"/>
        <charset val="136"/>
      </rPr>
      <t>录音底噪确认</t>
    </r>
  </si>
  <si>
    <r>
      <t>S3/S4/</t>
    </r>
    <r>
      <rPr>
        <sz val="10"/>
        <rFont val="標楷體"/>
        <family val="4"/>
        <charset val="136"/>
      </rPr>
      <t>开关机</t>
    </r>
  </si>
  <si>
    <r>
      <rPr>
        <sz val="10"/>
        <rFont val="標楷體"/>
        <family val="4"/>
        <charset val="136"/>
      </rPr>
      <t>安装与设置</t>
    </r>
  </si>
  <si>
    <r>
      <rPr>
        <sz val="10"/>
        <rFont val="標楷體"/>
        <family val="4"/>
        <charset val="136"/>
      </rPr>
      <t>应用检查</t>
    </r>
  </si>
  <si>
    <r>
      <rPr>
        <sz val="10"/>
        <rFont val="標楷體"/>
        <family val="4"/>
        <charset val="136"/>
      </rPr>
      <t>显示检查</t>
    </r>
  </si>
  <si>
    <r>
      <t>ACPI</t>
    </r>
    <r>
      <rPr>
        <sz val="10"/>
        <rFont val="標楷體"/>
        <family val="4"/>
        <charset val="136"/>
      </rPr>
      <t>检查</t>
    </r>
  </si>
  <si>
    <r>
      <t xml:space="preserve"> </t>
    </r>
    <r>
      <rPr>
        <sz val="10"/>
        <color rgb="FF000000"/>
        <rFont val="標楷體"/>
        <family val="4"/>
        <charset val="136"/>
      </rPr>
      <t>插拔识别测试</t>
    </r>
  </si>
  <si>
    <r>
      <t xml:space="preserve"> </t>
    </r>
    <r>
      <rPr>
        <sz val="10"/>
        <color rgb="FF000000"/>
        <rFont val="標楷體"/>
        <family val="4"/>
        <charset val="136"/>
      </rPr>
      <t>驱动和自带软件安装</t>
    </r>
  </si>
  <si>
    <r>
      <t xml:space="preserve"> </t>
    </r>
    <r>
      <rPr>
        <sz val="10"/>
        <color rgb="FF000000"/>
        <rFont val="標楷體"/>
        <family val="4"/>
        <charset val="136"/>
      </rPr>
      <t>基本功能测试</t>
    </r>
  </si>
  <si>
    <r>
      <t xml:space="preserve"> </t>
    </r>
    <r>
      <rPr>
        <sz val="10"/>
        <color rgb="FF000000"/>
        <rFont val="標楷體"/>
        <family val="4"/>
        <charset val="136"/>
      </rPr>
      <t>唤醒测试</t>
    </r>
  </si>
  <si>
    <r>
      <t xml:space="preserve"> </t>
    </r>
    <r>
      <rPr>
        <sz val="10"/>
        <color rgb="FF000000"/>
        <rFont val="標楷體"/>
        <family val="4"/>
        <charset val="136"/>
      </rPr>
      <t>开关机测试</t>
    </r>
  </si>
  <si>
    <r>
      <t xml:space="preserve"> </t>
    </r>
    <r>
      <rPr>
        <sz val="10"/>
        <color rgb="FF000000"/>
        <rFont val="標楷體"/>
        <family val="4"/>
        <charset val="136"/>
      </rPr>
      <t>识别测试</t>
    </r>
  </si>
  <si>
    <r>
      <rPr>
        <sz val="10"/>
        <color rgb="FF000000"/>
        <rFont val="標楷體"/>
        <family val="4"/>
        <charset val="136"/>
      </rPr>
      <t>唤醒测试</t>
    </r>
  </si>
  <si>
    <r>
      <rPr>
        <sz val="10"/>
        <color rgb="FF000000"/>
        <rFont val="標楷體"/>
        <family val="4"/>
        <charset val="136"/>
      </rPr>
      <t>识别测试</t>
    </r>
  </si>
  <si>
    <r>
      <rPr>
        <sz val="10"/>
        <color rgb="FF000000"/>
        <rFont val="標楷體"/>
        <family val="4"/>
        <charset val="136"/>
      </rPr>
      <t>驱动和自带软件安装</t>
    </r>
  </si>
  <si>
    <r>
      <rPr>
        <sz val="10"/>
        <color rgb="FF000000"/>
        <rFont val="標楷體"/>
        <family val="4"/>
        <charset val="136"/>
      </rPr>
      <t>基本功能测试</t>
    </r>
  </si>
  <si>
    <r>
      <rPr>
        <sz val="10"/>
        <color rgb="FF000000"/>
        <rFont val="標楷體"/>
        <family val="4"/>
        <charset val="136"/>
      </rPr>
      <t>开关机测试</t>
    </r>
  </si>
  <si>
    <r>
      <t xml:space="preserve">  </t>
    </r>
    <r>
      <rPr>
        <sz val="10"/>
        <color rgb="FF000000"/>
        <rFont val="標楷體"/>
        <family val="4"/>
        <charset val="136"/>
      </rPr>
      <t>开关机测试</t>
    </r>
  </si>
  <si>
    <r>
      <rPr>
        <sz val="10"/>
        <color rgb="FF000000"/>
        <rFont val="標楷體"/>
        <family val="4"/>
        <charset val="136"/>
      </rPr>
      <t>休眠唤醒测试</t>
    </r>
  </si>
  <si>
    <r>
      <rPr>
        <sz val="10"/>
        <color rgb="FF000000"/>
        <rFont val="標楷體"/>
        <family val="4"/>
        <charset val="136"/>
      </rPr>
      <t>带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光驱启动系统</t>
    </r>
  </si>
  <si>
    <r>
      <t>USB</t>
    </r>
    <r>
      <rPr>
        <sz val="10"/>
        <color rgb="FF000000"/>
        <rFont val="標楷體"/>
        <family val="4"/>
        <charset val="136"/>
      </rPr>
      <t>光驱启动测试</t>
    </r>
  </si>
  <si>
    <r>
      <rPr>
        <sz val="10"/>
        <color rgb="FF000000"/>
        <rFont val="標楷體"/>
        <family val="4"/>
        <charset val="136"/>
      </rPr>
      <t>光盘向本地硬盘拷贝文件测试</t>
    </r>
  </si>
  <si>
    <r>
      <rPr>
        <sz val="10"/>
        <color rgb="FF000000"/>
        <rFont val="標楷體"/>
        <family val="4"/>
        <charset val="136"/>
      </rPr>
      <t>插接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光驱休眠唤醒测试</t>
    </r>
  </si>
  <si>
    <r>
      <rPr>
        <sz val="10"/>
        <color rgb="FF000000"/>
        <rFont val="標楷體"/>
        <family val="4"/>
        <charset val="136"/>
      </rPr>
      <t>插接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光驱启动测试</t>
    </r>
  </si>
  <si>
    <r>
      <rPr>
        <sz val="10"/>
        <color rgb="FF000000"/>
        <rFont val="標楷體"/>
        <family val="4"/>
        <charset val="136"/>
      </rPr>
      <t>扫码枪安装及使用测试</t>
    </r>
  </si>
  <si>
    <r>
      <t>USB</t>
    </r>
    <r>
      <rPr>
        <sz val="10"/>
        <color rgb="FF000000"/>
        <rFont val="標楷體"/>
        <family val="4"/>
        <charset val="136"/>
      </rPr>
      <t>端口同步数据传输场景检查</t>
    </r>
  </si>
  <si>
    <r>
      <rPr>
        <sz val="10"/>
        <color rgb="FF000000"/>
        <rFont val="標楷體"/>
        <family val="4"/>
        <charset val="136"/>
      </rPr>
      <t>利用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端口充电场景检查</t>
    </r>
  </si>
  <si>
    <r>
      <t xml:space="preserve">USB </t>
    </r>
    <r>
      <rPr>
        <sz val="10"/>
        <color rgb="FF000000"/>
        <rFont val="標楷體"/>
        <family val="4"/>
        <charset val="136"/>
      </rPr>
      <t>设备干扰性检查场景</t>
    </r>
    <r>
      <rPr>
        <sz val="10"/>
        <color rgb="FF000000"/>
        <rFont val="Calibri"/>
        <family val="2"/>
      </rPr>
      <t>1</t>
    </r>
  </si>
  <si>
    <r>
      <t xml:space="preserve">USB </t>
    </r>
    <r>
      <rPr>
        <sz val="10"/>
        <color rgb="FF000000"/>
        <rFont val="標楷體"/>
        <family val="4"/>
        <charset val="136"/>
      </rPr>
      <t>设备干扰性检查场景</t>
    </r>
    <r>
      <rPr>
        <sz val="10"/>
        <color rgb="FF000000"/>
        <rFont val="Calibri"/>
        <family val="2"/>
      </rPr>
      <t>2</t>
    </r>
  </si>
  <si>
    <r>
      <t>HDD hot plug</t>
    </r>
    <r>
      <rPr>
        <sz val="10"/>
        <color rgb="FF000000"/>
        <rFont val="標楷體"/>
        <family val="4"/>
        <charset val="136"/>
      </rPr>
      <t>（确认项目支持再勾选）</t>
    </r>
  </si>
  <si>
    <r>
      <rPr>
        <sz val="10"/>
        <color rgb="FF000000"/>
        <rFont val="標楷體"/>
        <family val="4"/>
        <charset val="136"/>
      </rPr>
      <t>硬盘异常插拔（支持</t>
    </r>
    <r>
      <rPr>
        <sz val="10"/>
        <color rgb="FF000000"/>
        <rFont val="Calibri"/>
        <family val="2"/>
      </rPr>
      <t>HDD hot plug</t>
    </r>
    <r>
      <rPr>
        <sz val="10"/>
        <color rgb="FF000000"/>
        <rFont val="標楷體"/>
        <family val="4"/>
        <charset val="136"/>
      </rPr>
      <t>的项目测试）</t>
    </r>
  </si>
  <si>
    <r>
      <t>eSATA</t>
    </r>
    <r>
      <rPr>
        <sz val="10"/>
        <color rgb="FF000000"/>
        <rFont val="標楷體"/>
        <family val="4"/>
        <charset val="136"/>
      </rPr>
      <t>硬盘基本功能</t>
    </r>
  </si>
  <si>
    <r>
      <t>ACPI</t>
    </r>
    <r>
      <rPr>
        <sz val="10"/>
        <color rgb="FF000000"/>
        <rFont val="標楷體"/>
        <family val="4"/>
        <charset val="136"/>
      </rPr>
      <t>唤醒测试</t>
    </r>
  </si>
  <si>
    <r>
      <rPr>
        <sz val="10"/>
        <color rgb="FF000000"/>
        <rFont val="標楷體"/>
        <family val="4"/>
        <charset val="136"/>
      </rPr>
      <t>硬盘</t>
    </r>
    <r>
      <rPr>
        <sz val="10"/>
        <color rgb="FF000000"/>
        <rFont val="Calibri"/>
        <family val="2"/>
      </rPr>
      <t>Firmware</t>
    </r>
    <r>
      <rPr>
        <sz val="10"/>
        <color rgb="FF000000"/>
        <rFont val="標楷體"/>
        <family val="4"/>
        <charset val="136"/>
      </rPr>
      <t>检查</t>
    </r>
  </si>
  <si>
    <r>
      <rPr>
        <sz val="10"/>
        <color rgb="FF000000"/>
        <rFont val="標楷體"/>
        <family val="4"/>
        <charset val="136"/>
      </rPr>
      <t>硬盘信息检查</t>
    </r>
  </si>
  <si>
    <r>
      <rPr>
        <sz val="10"/>
        <color rgb="FF000000"/>
        <rFont val="標楷體"/>
        <family val="4"/>
        <charset val="136"/>
      </rPr>
      <t>安装操作系统</t>
    </r>
  </si>
  <si>
    <r>
      <rPr>
        <sz val="10"/>
        <color rgb="FF000000"/>
        <rFont val="標楷體"/>
        <family val="4"/>
        <charset val="136"/>
      </rPr>
      <t>硬盘稳定性测试</t>
    </r>
  </si>
  <si>
    <r>
      <rPr>
        <sz val="10"/>
        <color rgb="FF000000"/>
        <rFont val="標楷體"/>
        <family val="4"/>
        <charset val="136"/>
      </rPr>
      <t>休眠唤醒开关机测试</t>
    </r>
  </si>
  <si>
    <r>
      <t>Fireware</t>
    </r>
    <r>
      <rPr>
        <sz val="10"/>
        <color rgb="FF000000"/>
        <rFont val="標楷體"/>
        <family val="4"/>
        <charset val="136"/>
      </rPr>
      <t>检查</t>
    </r>
  </si>
  <si>
    <r>
      <rPr>
        <sz val="10"/>
        <color rgb="FF000000"/>
        <rFont val="標楷體"/>
        <family val="4"/>
        <charset val="136"/>
      </rPr>
      <t>各种光盘的读取</t>
    </r>
  </si>
  <si>
    <r>
      <rPr>
        <sz val="10"/>
        <color rgb="FF000000"/>
        <rFont val="標楷體"/>
        <family val="4"/>
        <charset val="136"/>
      </rPr>
      <t>刻录光盘</t>
    </r>
  </si>
  <si>
    <r>
      <rPr>
        <sz val="10"/>
        <color rgb="FF000000"/>
        <rFont val="標楷體"/>
        <family val="4"/>
        <charset val="136"/>
      </rPr>
      <t>区码测试</t>
    </r>
  </si>
  <si>
    <r>
      <t xml:space="preserve">  </t>
    </r>
    <r>
      <rPr>
        <sz val="10"/>
        <color rgb="FF000000"/>
        <rFont val="標楷體"/>
        <family val="4"/>
        <charset val="136"/>
      </rPr>
      <t>区码测试</t>
    </r>
  </si>
  <si>
    <r>
      <rPr>
        <sz val="10"/>
        <color rgb="FF000000"/>
        <rFont val="標楷體"/>
        <family val="4"/>
        <charset val="136"/>
      </rPr>
      <t>稳定性测试</t>
    </r>
  </si>
  <si>
    <r>
      <rPr>
        <sz val="10"/>
        <color rgb="FF000000"/>
        <rFont val="標楷體"/>
        <family val="4"/>
        <charset val="136"/>
      </rPr>
      <t>耳机、音箱兼容性测试（包括内置音箱）</t>
    </r>
  </si>
  <si>
    <r>
      <t>Mic</t>
    </r>
    <r>
      <rPr>
        <sz val="10"/>
        <color rgb="FF000000"/>
        <rFont val="標楷體"/>
        <family val="4"/>
        <charset val="136"/>
      </rPr>
      <t>录音测试</t>
    </r>
  </si>
  <si>
    <r>
      <rPr>
        <sz val="10"/>
        <color rgb="FF000000"/>
        <rFont val="標楷體"/>
        <family val="4"/>
        <charset val="136"/>
      </rPr>
      <t>闪存盘兼容性测试</t>
    </r>
  </si>
  <si>
    <r>
      <t>USB Key</t>
    </r>
    <r>
      <rPr>
        <sz val="10"/>
        <color rgb="FF000000"/>
        <rFont val="標楷體"/>
        <family val="4"/>
        <charset val="136"/>
      </rPr>
      <t>杀毒功能测试</t>
    </r>
  </si>
  <si>
    <r>
      <t>Autorun</t>
    </r>
    <r>
      <rPr>
        <sz val="10"/>
        <color rgb="FF000000"/>
        <rFont val="標楷體"/>
        <family val="4"/>
        <charset val="136"/>
      </rPr>
      <t>模式</t>
    </r>
  </si>
  <si>
    <r>
      <rPr>
        <sz val="10"/>
        <color rgb="FF000000"/>
        <rFont val="標楷體"/>
        <family val="4"/>
        <charset val="136"/>
      </rPr>
      <t>驱动安装和卸载测试</t>
    </r>
  </si>
  <si>
    <r>
      <t>EFI shell / DOS</t>
    </r>
    <r>
      <rPr>
        <sz val="10"/>
        <color rgb="FF000000"/>
        <rFont val="標楷體"/>
        <family val="4"/>
        <charset val="136"/>
      </rPr>
      <t>下键盘常用功能测试</t>
    </r>
  </si>
  <si>
    <r>
      <t>Windows</t>
    </r>
    <r>
      <rPr>
        <sz val="10"/>
        <color rgb="FF000000"/>
        <rFont val="標楷體"/>
        <family val="4"/>
        <charset val="136"/>
      </rPr>
      <t>下键盘常用功能测试</t>
    </r>
  </si>
  <si>
    <r>
      <rPr>
        <sz val="10"/>
        <color rgb="FF000000"/>
        <rFont val="標楷體"/>
        <family val="4"/>
        <charset val="136"/>
      </rPr>
      <t>指纹键盘测试</t>
    </r>
  </si>
  <si>
    <r>
      <rPr>
        <sz val="10"/>
        <color rgb="FF000000"/>
        <rFont val="標楷體"/>
        <family val="4"/>
        <charset val="136"/>
      </rPr>
      <t>扬天功能键盘测试</t>
    </r>
  </si>
  <si>
    <r>
      <rPr>
        <sz val="10"/>
        <color rgb="FF000000"/>
        <rFont val="標楷體"/>
        <family val="4"/>
        <charset val="136"/>
      </rPr>
      <t>键盘有特殊的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接口或者读卡器</t>
    </r>
  </si>
  <si>
    <r>
      <t>K600</t>
    </r>
    <r>
      <rPr>
        <sz val="10"/>
        <color rgb="FF000000"/>
        <rFont val="標楷體"/>
        <family val="4"/>
        <charset val="136"/>
      </rPr>
      <t>键盘</t>
    </r>
  </si>
  <si>
    <r>
      <t>K800</t>
    </r>
    <r>
      <rPr>
        <sz val="10"/>
        <color rgb="FF000000"/>
        <rFont val="標楷體"/>
        <family val="4"/>
        <charset val="136"/>
      </rPr>
      <t>键盘</t>
    </r>
  </si>
  <si>
    <r>
      <t xml:space="preserve">Razer </t>
    </r>
    <r>
      <rPr>
        <sz val="10"/>
        <color rgb="FF000000"/>
        <rFont val="標楷體"/>
        <family val="4"/>
        <charset val="136"/>
      </rPr>
      <t>键盘</t>
    </r>
  </si>
  <si>
    <r>
      <rPr>
        <sz val="10"/>
        <color rgb="FF000000"/>
        <rFont val="標楷體"/>
        <family val="4"/>
        <charset val="136"/>
      </rPr>
      <t>鼠标设置的简单检查</t>
    </r>
  </si>
  <si>
    <r>
      <t>M600</t>
    </r>
    <r>
      <rPr>
        <sz val="10"/>
        <color rgb="FF000000"/>
        <rFont val="標楷體"/>
        <family val="4"/>
        <charset val="136"/>
      </rPr>
      <t>鼠标</t>
    </r>
  </si>
  <si>
    <r>
      <t>M800</t>
    </r>
    <r>
      <rPr>
        <sz val="10"/>
        <color rgb="FF000000"/>
        <rFont val="標楷體"/>
        <family val="4"/>
        <charset val="136"/>
      </rPr>
      <t>鼠标</t>
    </r>
  </si>
  <si>
    <r>
      <t xml:space="preserve">Razer </t>
    </r>
    <r>
      <rPr>
        <sz val="10"/>
        <color rgb="FF000000"/>
        <rFont val="標楷體"/>
        <family val="4"/>
        <charset val="136"/>
      </rPr>
      <t>鼠标</t>
    </r>
  </si>
  <si>
    <r>
      <rPr>
        <sz val="10"/>
        <color rgb="FF000000"/>
        <rFont val="標楷體"/>
        <family val="4"/>
        <charset val="136"/>
      </rPr>
      <t>安装测试</t>
    </r>
  </si>
  <si>
    <r>
      <rPr>
        <sz val="10"/>
        <color rgb="FF000000"/>
        <rFont val="標楷體"/>
        <family val="4"/>
        <charset val="136"/>
      </rPr>
      <t>拆卸测试</t>
    </r>
  </si>
  <si>
    <r>
      <rPr>
        <sz val="10"/>
        <color rgb="FF000000"/>
        <rFont val="標楷體"/>
        <family val="4"/>
        <charset val="136"/>
      </rPr>
      <t>热插拔测试</t>
    </r>
  </si>
  <si>
    <r>
      <rPr>
        <sz val="10"/>
        <color rgb="FF000000"/>
        <rFont val="標楷體"/>
        <family val="4"/>
        <charset val="136"/>
      </rPr>
      <t>驱动安装</t>
    </r>
  </si>
  <si>
    <r>
      <t>LED</t>
    </r>
    <r>
      <rPr>
        <sz val="10"/>
        <color rgb="FF000000"/>
        <rFont val="標楷體"/>
        <family val="4"/>
        <charset val="136"/>
      </rPr>
      <t>灯检查</t>
    </r>
  </si>
  <si>
    <r>
      <rPr>
        <sz val="10"/>
        <color rgb="FF000000"/>
        <rFont val="標楷體"/>
        <family val="4"/>
        <charset val="136"/>
      </rPr>
      <t>格式化测试</t>
    </r>
  </si>
  <si>
    <r>
      <rPr>
        <sz val="10"/>
        <color rgb="FF000000"/>
        <rFont val="標楷體"/>
        <family val="4"/>
        <charset val="136"/>
      </rPr>
      <t>写保护测试</t>
    </r>
  </si>
  <si>
    <r>
      <rPr>
        <sz val="10"/>
        <color rgb="FF000000"/>
        <rFont val="標楷體"/>
        <family val="4"/>
        <charset val="136"/>
      </rPr>
      <t>多卡同时工作</t>
    </r>
  </si>
  <si>
    <r>
      <t>USB</t>
    </r>
    <r>
      <rPr>
        <sz val="10"/>
        <color rgb="FF000000"/>
        <rFont val="標楷體"/>
        <family val="4"/>
        <charset val="136"/>
      </rPr>
      <t>设备混合测试</t>
    </r>
  </si>
  <si>
    <r>
      <rPr>
        <sz val="10"/>
        <color rgb="FF000000"/>
        <rFont val="標楷體"/>
        <family val="4"/>
        <charset val="136"/>
      </rPr>
      <t>盘符显示测试</t>
    </r>
  </si>
  <si>
    <r>
      <rPr>
        <sz val="10"/>
        <color rgb="FF000000"/>
        <rFont val="標楷體"/>
        <family val="4"/>
        <charset val="136"/>
      </rPr>
      <t>读卡器安装和识别测试</t>
    </r>
  </si>
  <si>
    <r>
      <rPr>
        <sz val="10"/>
        <color rgb="FF000000"/>
        <rFont val="標楷體"/>
        <family val="4"/>
        <charset val="136"/>
      </rPr>
      <t>反复读写测试</t>
    </r>
  </si>
  <si>
    <r>
      <rPr>
        <sz val="10"/>
        <color rgb="FF000000"/>
        <rFont val="標楷體"/>
        <family val="4"/>
        <charset val="136"/>
      </rPr>
      <t>存储卡兼容性测试</t>
    </r>
  </si>
  <si>
    <r>
      <rPr>
        <sz val="10"/>
        <color rgb="FF000000"/>
        <rFont val="標楷體"/>
        <family val="4"/>
        <charset val="136"/>
      </rPr>
      <t>硬件安装</t>
    </r>
  </si>
  <si>
    <r>
      <rPr>
        <sz val="10"/>
        <color rgb="FF000000"/>
        <rFont val="標楷體"/>
        <family val="4"/>
        <charset val="136"/>
      </rPr>
      <t>系统安装</t>
    </r>
  </si>
  <si>
    <r>
      <rPr>
        <sz val="10"/>
        <color rgb="FF000000"/>
        <rFont val="標楷體"/>
        <family val="4"/>
        <charset val="136"/>
      </rPr>
      <t>外网管理软件的安装</t>
    </r>
  </si>
  <si>
    <r>
      <rPr>
        <sz val="10"/>
        <color rgb="FF000000"/>
        <rFont val="標楷體"/>
        <family val="4"/>
        <charset val="136"/>
      </rPr>
      <t>内网管理软件的安装</t>
    </r>
  </si>
  <si>
    <r>
      <rPr>
        <sz val="10"/>
        <color rgb="FF000000"/>
        <rFont val="標楷體"/>
        <family val="4"/>
        <charset val="136"/>
      </rPr>
      <t>内外网切换</t>
    </r>
  </si>
  <si>
    <r>
      <rPr>
        <sz val="10"/>
        <color rgb="FF000000"/>
        <rFont val="標楷體"/>
        <family val="4"/>
        <charset val="136"/>
      </rPr>
      <t>管理软件中重启、关机、隐藏软件</t>
    </r>
  </si>
  <si>
    <r>
      <rPr>
        <sz val="10"/>
        <color rgb="FF000000"/>
        <rFont val="標楷體"/>
        <family val="4"/>
        <charset val="136"/>
      </rPr>
      <t>管理软件卸载</t>
    </r>
  </si>
  <si>
    <r>
      <rPr>
        <sz val="10"/>
        <color rgb="FF000000"/>
        <rFont val="標楷體"/>
        <family val="4"/>
        <charset val="136"/>
      </rPr>
      <t>基本安全隔离功能</t>
    </r>
  </si>
  <si>
    <r>
      <rPr>
        <sz val="10"/>
        <color rgb="FF000000"/>
        <rFont val="標楷體"/>
        <family val="4"/>
        <charset val="136"/>
      </rPr>
      <t>网络环境切换功能</t>
    </r>
  </si>
  <si>
    <r>
      <rPr>
        <sz val="10"/>
        <color rgb="FF000000"/>
        <rFont val="標楷體"/>
        <family val="4"/>
        <charset val="136"/>
      </rPr>
      <t>接口标识</t>
    </r>
  </si>
  <si>
    <r>
      <rPr>
        <sz val="10"/>
        <color rgb="FF000000"/>
        <rFont val="標楷體"/>
        <family val="4"/>
        <charset val="136"/>
      </rPr>
      <t>网络环境标识</t>
    </r>
  </si>
  <si>
    <r>
      <rPr>
        <sz val="10"/>
        <color rgb="FF000000"/>
        <rFont val="標楷體"/>
        <family val="4"/>
        <charset val="136"/>
      </rPr>
      <t>检测</t>
    </r>
    <r>
      <rPr>
        <sz val="10"/>
        <color rgb="FF000000"/>
        <rFont val="Calibri"/>
        <family val="2"/>
      </rPr>
      <t>BIOS</t>
    </r>
    <r>
      <rPr>
        <sz val="10"/>
        <color rgb="FF000000"/>
        <rFont val="標楷體"/>
        <family val="4"/>
        <charset val="136"/>
      </rPr>
      <t>数据是否被修改功能</t>
    </r>
  </si>
  <si>
    <r>
      <rPr>
        <sz val="10"/>
        <color rgb="FF000000"/>
        <rFont val="標楷體"/>
        <family val="4"/>
        <charset val="136"/>
      </rPr>
      <t>创建隐藏分区进行一键恢复功能验证</t>
    </r>
  </si>
  <si>
    <r>
      <rPr>
        <sz val="10"/>
        <color rgb="FF000000"/>
        <rFont val="標楷體"/>
        <family val="4"/>
        <charset val="136"/>
      </rPr>
      <t>内外网系统切换状态测试</t>
    </r>
  </si>
  <si>
    <r>
      <rPr>
        <sz val="10"/>
        <color rgb="FF000000"/>
        <rFont val="標楷體"/>
        <family val="4"/>
        <charset val="136"/>
      </rPr>
      <t>稳定性检查</t>
    </r>
  </si>
  <si>
    <r>
      <rPr>
        <sz val="10"/>
        <color rgb="FF000000"/>
        <rFont val="標楷體"/>
        <family val="4"/>
        <charset val="136"/>
      </rPr>
      <t>网络性能测试</t>
    </r>
  </si>
  <si>
    <r>
      <rPr>
        <sz val="10"/>
        <color rgb="FF000000"/>
        <rFont val="標楷體"/>
        <family val="4"/>
        <charset val="136"/>
      </rPr>
      <t>投影仪基本功能</t>
    </r>
  </si>
  <si>
    <r>
      <rPr>
        <sz val="10"/>
        <color rgb="FF000000"/>
        <rFont val="標楷體"/>
        <family val="4"/>
        <charset val="136"/>
      </rPr>
      <t>开关机检查</t>
    </r>
  </si>
  <si>
    <r>
      <rPr>
        <sz val="10"/>
        <color rgb="FF000000"/>
        <rFont val="標楷體"/>
        <family val="4"/>
        <charset val="136"/>
      </rPr>
      <t>聚焦调节</t>
    </r>
  </si>
  <si>
    <r>
      <rPr>
        <sz val="10"/>
        <color rgb="FF000000"/>
        <rFont val="標楷體"/>
        <family val="4"/>
        <charset val="136"/>
      </rPr>
      <t>按键功能</t>
    </r>
  </si>
  <si>
    <r>
      <rPr>
        <sz val="10"/>
        <color rgb="FF000000"/>
        <rFont val="標楷體"/>
        <family val="4"/>
        <charset val="136"/>
      </rPr>
      <t>信号源选择</t>
    </r>
  </si>
  <si>
    <r>
      <t>OSD</t>
    </r>
    <r>
      <rPr>
        <sz val="10"/>
        <color rgb="FF000000"/>
        <rFont val="標楷體"/>
        <family val="4"/>
        <charset val="136"/>
      </rPr>
      <t>显示参数设置</t>
    </r>
  </si>
  <si>
    <r>
      <t>OSD</t>
    </r>
    <r>
      <rPr>
        <sz val="10"/>
        <color rgb="FF000000"/>
        <rFont val="標楷體"/>
        <family val="4"/>
        <charset val="136"/>
      </rPr>
      <t>系统参数设置</t>
    </r>
  </si>
  <si>
    <r>
      <rPr>
        <sz val="10"/>
        <color rgb="FF000000"/>
        <rFont val="標楷體"/>
        <family val="4"/>
        <charset val="136"/>
      </rPr>
      <t>视频播放</t>
    </r>
  </si>
  <si>
    <r>
      <rPr>
        <sz val="10"/>
        <color rgb="FF000000"/>
        <rFont val="標楷體"/>
        <family val="4"/>
        <charset val="136"/>
      </rPr>
      <t>音频播放</t>
    </r>
  </si>
  <si>
    <r>
      <rPr>
        <sz val="10"/>
        <color rgb="FF000000"/>
        <rFont val="標楷體"/>
        <family val="4"/>
        <charset val="136"/>
      </rPr>
      <t>图片浏览</t>
    </r>
  </si>
  <si>
    <r>
      <rPr>
        <sz val="10"/>
        <color rgb="FF000000"/>
        <rFont val="標楷體"/>
        <family val="4"/>
        <charset val="136"/>
      </rPr>
      <t>不支持文件格式验证</t>
    </r>
  </si>
  <si>
    <r>
      <rPr>
        <sz val="10"/>
        <color rgb="FF000000"/>
        <rFont val="標楷體"/>
        <family val="4"/>
        <charset val="136"/>
      </rPr>
      <t>自动关机</t>
    </r>
  </si>
  <si>
    <r>
      <t>USB</t>
    </r>
    <r>
      <rPr>
        <sz val="10"/>
        <color rgb="FF000000"/>
        <rFont val="標楷體"/>
        <family val="4"/>
        <charset val="136"/>
      </rPr>
      <t>接口功能检查</t>
    </r>
  </si>
  <si>
    <r>
      <t>U</t>
    </r>
    <r>
      <rPr>
        <sz val="10"/>
        <color rgb="FF000000"/>
        <rFont val="標楷體"/>
        <family val="4"/>
        <charset val="136"/>
      </rPr>
      <t>盘兼容性</t>
    </r>
  </si>
  <si>
    <r>
      <t>USB HDD</t>
    </r>
    <r>
      <rPr>
        <sz val="10"/>
        <color rgb="FF000000"/>
        <rFont val="標楷體"/>
        <family val="4"/>
        <charset val="136"/>
      </rPr>
      <t>兼容性</t>
    </r>
  </si>
  <si>
    <r>
      <t>USB</t>
    </r>
    <r>
      <rPr>
        <sz val="10"/>
        <color rgb="FF000000"/>
        <rFont val="標楷體"/>
        <family val="4"/>
        <charset val="136"/>
      </rPr>
      <t>热插拔</t>
    </r>
  </si>
  <si>
    <r>
      <t>HDMI</t>
    </r>
    <r>
      <rPr>
        <sz val="10"/>
        <color rgb="FF000000"/>
        <rFont val="標楷體"/>
        <family val="4"/>
        <charset val="136"/>
      </rPr>
      <t>接口功能检查</t>
    </r>
  </si>
  <si>
    <r>
      <t>POST</t>
    </r>
    <r>
      <rPr>
        <sz val="10"/>
        <color rgb="FF000000"/>
        <rFont val="標楷體"/>
        <family val="4"/>
        <charset val="136"/>
      </rPr>
      <t>检查</t>
    </r>
  </si>
  <si>
    <r>
      <t>DDC</t>
    </r>
    <r>
      <rPr>
        <sz val="10"/>
        <color rgb="FF000000"/>
        <rFont val="標楷體"/>
        <family val="4"/>
        <charset val="136"/>
      </rPr>
      <t>检查</t>
    </r>
  </si>
  <si>
    <r>
      <rPr>
        <sz val="10"/>
        <color rgb="FF000000"/>
        <rFont val="標楷體"/>
        <family val="4"/>
        <charset val="136"/>
      </rPr>
      <t>显示质量检查</t>
    </r>
  </si>
  <si>
    <r>
      <rPr>
        <sz val="10"/>
        <color rgb="FF000000"/>
        <rFont val="標楷體"/>
        <family val="4"/>
        <charset val="136"/>
      </rPr>
      <t>窗口拖动与切换</t>
    </r>
  </si>
  <si>
    <r>
      <rPr>
        <sz val="10"/>
        <color rgb="FF000000"/>
        <rFont val="標楷體"/>
        <family val="4"/>
        <charset val="136"/>
      </rPr>
      <t>屏幕旋转</t>
    </r>
  </si>
  <si>
    <r>
      <rPr>
        <sz val="10"/>
        <color rgb="FF000000"/>
        <rFont val="標楷體"/>
        <family val="4"/>
        <charset val="136"/>
      </rPr>
      <t>不同分辨率和刷新率</t>
    </r>
  </si>
  <si>
    <r>
      <rPr>
        <sz val="10"/>
        <color rgb="FF000000"/>
        <rFont val="標楷體"/>
        <family val="4"/>
        <charset val="136"/>
      </rPr>
      <t>不同系统环境下显示检查</t>
    </r>
  </si>
  <si>
    <r>
      <rPr>
        <sz val="10"/>
        <color rgb="FF000000"/>
        <rFont val="標楷體"/>
        <family val="4"/>
        <charset val="136"/>
      </rPr>
      <t>播放视频</t>
    </r>
  </si>
  <si>
    <r>
      <t>HDMI</t>
    </r>
    <r>
      <rPr>
        <sz val="10"/>
        <color rgb="FF000000"/>
        <rFont val="標楷體"/>
        <family val="4"/>
        <charset val="136"/>
      </rPr>
      <t>热插拔</t>
    </r>
  </si>
  <si>
    <r>
      <t>HDMI</t>
    </r>
    <r>
      <rPr>
        <sz val="10"/>
        <color rgb="FF000000"/>
        <rFont val="標楷體"/>
        <family val="4"/>
        <charset val="136"/>
      </rPr>
      <t>兼容性</t>
    </r>
  </si>
  <si>
    <r>
      <rPr>
        <sz val="10"/>
        <color rgb="FF000000"/>
        <rFont val="標楷體"/>
        <family val="4"/>
        <charset val="136"/>
      </rPr>
      <t>光学性能</t>
    </r>
  </si>
  <si>
    <r>
      <rPr>
        <sz val="10"/>
        <color rgb="FF000000"/>
        <rFont val="標楷體"/>
        <family val="4"/>
        <charset val="136"/>
      </rPr>
      <t>亮度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光输出）</t>
    </r>
  </si>
  <si>
    <r>
      <rPr>
        <sz val="10"/>
        <color rgb="FF000000"/>
        <rFont val="標楷體"/>
        <family val="4"/>
        <charset val="136"/>
      </rPr>
      <t>亮度均匀度</t>
    </r>
  </si>
  <si>
    <r>
      <rPr>
        <sz val="10"/>
        <color rgb="FF000000"/>
        <rFont val="標楷體"/>
        <family val="4"/>
        <charset val="136"/>
      </rPr>
      <t>暗角</t>
    </r>
  </si>
  <si>
    <r>
      <rPr>
        <sz val="10"/>
        <color rgb="FF000000"/>
        <rFont val="標楷體"/>
        <family val="4"/>
        <charset val="136"/>
      </rPr>
      <t>对比度（通断比）</t>
    </r>
  </si>
  <si>
    <r>
      <rPr>
        <sz val="10"/>
        <color rgb="FF000000"/>
        <rFont val="標楷體"/>
        <family val="4"/>
        <charset val="136"/>
      </rPr>
      <t>联机检查</t>
    </r>
  </si>
  <si>
    <r>
      <rPr>
        <sz val="10"/>
        <color rgb="FF000000"/>
        <rFont val="標楷體"/>
        <family val="4"/>
        <charset val="136"/>
      </rPr>
      <t>不外接电源联机状态检查</t>
    </r>
  </si>
  <si>
    <r>
      <rPr>
        <sz val="10"/>
        <color rgb="FF000000"/>
        <rFont val="標楷體"/>
        <family val="4"/>
        <charset val="136"/>
      </rPr>
      <t>连接电源联机状态检查</t>
    </r>
  </si>
  <si>
    <r>
      <rPr>
        <sz val="10"/>
        <color rgb="FF000000"/>
        <rFont val="標楷體"/>
        <family val="4"/>
        <charset val="136"/>
      </rPr>
      <t>与主机连接场景检查</t>
    </r>
  </si>
  <si>
    <r>
      <rPr>
        <sz val="10"/>
        <color rgb="FF000000"/>
        <rFont val="標楷體"/>
        <family val="4"/>
        <charset val="136"/>
      </rPr>
      <t>稳定性</t>
    </r>
  </si>
  <si>
    <r>
      <rPr>
        <sz val="10"/>
        <color rgb="FF000000"/>
        <rFont val="標楷體"/>
        <family val="4"/>
        <charset val="136"/>
      </rPr>
      <t>视频播放稳定性</t>
    </r>
  </si>
  <si>
    <r>
      <rPr>
        <sz val="10"/>
        <color rgb="FF000000"/>
        <rFont val="標楷體"/>
        <family val="4"/>
        <charset val="136"/>
      </rPr>
      <t>开关机稳定性</t>
    </r>
  </si>
  <si>
    <r>
      <rPr>
        <sz val="10"/>
        <color rgb="FF000000"/>
        <rFont val="標楷體"/>
        <family val="4"/>
        <charset val="136"/>
      </rPr>
      <t>特殊测试</t>
    </r>
  </si>
  <si>
    <r>
      <rPr>
        <sz val="10"/>
        <color rgb="FF000000"/>
        <rFont val="標楷體"/>
        <family val="4"/>
        <charset val="136"/>
      </rPr>
      <t>异常断电</t>
    </r>
  </si>
  <si>
    <r>
      <t>FW</t>
    </r>
    <r>
      <rPr>
        <sz val="10"/>
        <color rgb="FF000000"/>
        <rFont val="標楷體"/>
        <family val="4"/>
        <charset val="136"/>
      </rPr>
      <t>升级</t>
    </r>
  </si>
  <si>
    <r>
      <t>DMD</t>
    </r>
    <r>
      <rPr>
        <sz val="10"/>
        <color rgb="FF000000"/>
        <rFont val="標楷體"/>
        <family val="4"/>
        <charset val="136"/>
      </rPr>
      <t>异常断电保护</t>
    </r>
  </si>
  <si>
    <r>
      <t xml:space="preserve">21 </t>
    </r>
    <r>
      <rPr>
        <sz val="10"/>
        <color rgb="FF000000"/>
        <rFont val="標楷體"/>
        <family val="4"/>
        <charset val="136"/>
      </rPr>
      <t>面板灯效测试</t>
    </r>
  </si>
  <si>
    <r>
      <t>Y900RE</t>
    </r>
    <r>
      <rPr>
        <sz val="10"/>
        <color rgb="FF000000"/>
        <rFont val="標楷體"/>
        <family val="4"/>
        <charset val="136"/>
      </rPr>
      <t>面板灯效测试</t>
    </r>
  </si>
  <si>
    <r>
      <rPr>
        <sz val="10"/>
        <color rgb="FF000000"/>
        <rFont val="標楷體"/>
        <family val="4"/>
        <charset val="136"/>
      </rPr>
      <t>功能测试</t>
    </r>
  </si>
  <si>
    <r>
      <rPr>
        <sz val="10"/>
        <color rgb="FF000000"/>
        <rFont val="標楷體"/>
        <family val="4"/>
        <charset val="136"/>
      </rPr>
      <t>重载测试</t>
    </r>
  </si>
  <si>
    <r>
      <t xml:space="preserve">H110 </t>
    </r>
    <r>
      <rPr>
        <sz val="10"/>
        <color rgb="FF000000"/>
        <rFont val="標楷體"/>
        <family val="4"/>
        <charset val="136"/>
      </rPr>
      <t>灯效测试</t>
    </r>
  </si>
  <si>
    <r>
      <rPr>
        <sz val="10"/>
        <color rgb="FF000000"/>
        <rFont val="標楷體"/>
        <family val="4"/>
        <charset val="136"/>
      </rPr>
      <t>灯效测试</t>
    </r>
  </si>
  <si>
    <r>
      <rPr>
        <sz val="10"/>
        <color rgb="FF000000"/>
        <rFont val="標楷體"/>
        <family val="4"/>
        <charset val="136"/>
      </rPr>
      <t>拯救者</t>
    </r>
    <r>
      <rPr>
        <sz val="10"/>
        <color rgb="FF000000"/>
        <rFont val="Calibri"/>
        <family val="2"/>
      </rPr>
      <t xml:space="preserve"> Y530Cube-19ICB</t>
    </r>
    <r>
      <rPr>
        <sz val="10"/>
        <color rgb="FF000000"/>
        <rFont val="標楷體"/>
        <family val="4"/>
        <charset val="136"/>
      </rPr>
      <t>灯效</t>
    </r>
  </si>
  <si>
    <r>
      <t>Lenovo Legion T530-28ICB&amp;</t>
    </r>
    <r>
      <rPr>
        <sz val="10"/>
        <color rgb="FF000000"/>
        <rFont val="標楷體"/>
        <family val="4"/>
        <charset val="136"/>
      </rPr>
      <t>拯救者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標楷體"/>
        <family val="4"/>
        <charset val="136"/>
      </rPr>
      <t>极</t>
    </r>
    <r>
      <rPr>
        <sz val="10"/>
        <color rgb="FF000000"/>
        <rFont val="Calibri"/>
        <family val="2"/>
      </rPr>
      <t>MAX-28APR</t>
    </r>
    <r>
      <rPr>
        <sz val="10"/>
        <color rgb="FF000000"/>
        <rFont val="標楷體"/>
        <family val="4"/>
        <charset val="136"/>
      </rPr>
      <t>灯效</t>
    </r>
  </si>
  <si>
    <r>
      <rPr>
        <sz val="10"/>
        <color rgb="FF000000"/>
        <rFont val="標楷體"/>
        <family val="4"/>
        <charset val="136"/>
      </rPr>
      <t>刃</t>
    </r>
    <r>
      <rPr>
        <sz val="10"/>
        <color rgb="FF000000"/>
        <rFont val="Calibri"/>
        <family val="2"/>
      </rPr>
      <t>7000-28ICB</t>
    </r>
    <r>
      <rPr>
        <sz val="10"/>
        <color rgb="FF000000"/>
        <rFont val="標楷體"/>
        <family val="4"/>
        <charset val="136"/>
      </rPr>
      <t>灯效</t>
    </r>
  </si>
  <si>
    <r>
      <t xml:space="preserve">IdeaCentre G5 14IMB05 </t>
    </r>
    <r>
      <rPr>
        <sz val="10"/>
        <color rgb="FFFF0000"/>
        <rFont val="標楷體"/>
        <family val="4"/>
        <charset val="136"/>
      </rPr>
      <t>灯效</t>
    </r>
  </si>
  <si>
    <r>
      <rPr>
        <sz val="10"/>
        <color rgb="FFFF0000"/>
        <rFont val="標楷體"/>
        <family val="4"/>
        <charset val="136"/>
      </rPr>
      <t>灯效测试</t>
    </r>
  </si>
  <si>
    <r>
      <rPr>
        <sz val="10"/>
        <color rgb="FF000000"/>
        <rFont val="標楷體"/>
        <family val="4"/>
        <charset val="136"/>
      </rPr>
      <t>无线配对</t>
    </r>
  </si>
  <si>
    <r>
      <t>XBOX Dongle</t>
    </r>
    <r>
      <rPr>
        <sz val="10"/>
        <color rgb="FF000000"/>
        <rFont val="標楷體"/>
        <family val="4"/>
        <charset val="136"/>
      </rPr>
      <t>无线配对</t>
    </r>
  </si>
  <si>
    <r>
      <t>Gaming test--</t>
    </r>
    <r>
      <rPr>
        <sz val="10"/>
        <color rgb="FF000000"/>
        <rFont val="標楷體"/>
        <family val="4"/>
        <charset val="136"/>
      </rPr>
      <t>古墓丽影</t>
    </r>
  </si>
  <si>
    <r>
      <t>Gaming test--</t>
    </r>
    <r>
      <rPr>
        <sz val="10"/>
        <color rgb="FF000000"/>
        <rFont val="標楷體"/>
        <family val="4"/>
        <charset val="136"/>
      </rPr>
      <t>极品飞车</t>
    </r>
  </si>
  <si>
    <r>
      <rPr>
        <sz val="10"/>
        <color rgb="FF000000"/>
        <rFont val="標楷體"/>
        <family val="4"/>
        <charset val="136"/>
      </rPr>
      <t>有效距离测试</t>
    </r>
  </si>
  <si>
    <r>
      <t>Readme check(</t>
    </r>
    <r>
      <rPr>
        <sz val="10"/>
        <color rgb="FF000000"/>
        <rFont val="標楷體"/>
        <family val="4"/>
        <charset val="136"/>
      </rPr>
      <t>本项只在样品测试的最后一个阶段勾选</t>
    </r>
    <r>
      <rPr>
        <sz val="10"/>
        <color rgb="FF000000"/>
        <rFont val="Calibri"/>
        <family val="2"/>
      </rPr>
      <t>)</t>
    </r>
  </si>
  <si>
    <r>
      <t>Readme check(</t>
    </r>
    <r>
      <rPr>
        <sz val="10"/>
        <color rgb="FFFF0000"/>
        <rFont val="標楷體"/>
        <family val="4"/>
        <charset val="136"/>
      </rPr>
      <t>本项只需要在</t>
    </r>
    <r>
      <rPr>
        <sz val="10"/>
        <color rgb="FFFF0000"/>
        <rFont val="Calibri"/>
        <family val="2"/>
      </rPr>
      <t>SIT</t>
    </r>
    <r>
      <rPr>
        <sz val="10"/>
        <color rgb="FFFF0000"/>
        <rFont val="標楷體"/>
        <family val="4"/>
        <charset val="136"/>
      </rPr>
      <t>阶段勾选</t>
    </r>
    <r>
      <rPr>
        <sz val="10"/>
        <color rgb="FFFF0000"/>
        <rFont val="Calibri"/>
        <family val="2"/>
      </rPr>
      <t>)</t>
    </r>
  </si>
  <si>
    <r>
      <rPr>
        <sz val="10"/>
        <color rgb="FFFF0000"/>
        <rFont val="標楷體"/>
        <family val="4"/>
        <charset val="136"/>
      </rPr>
      <t>灯色检查</t>
    </r>
  </si>
  <si>
    <r>
      <t>Dragon LAN(realtek 8118AS) Function(</t>
    </r>
    <r>
      <rPr>
        <sz val="10"/>
        <color indexed="8"/>
        <rFont val="標楷體"/>
        <family val="4"/>
        <charset val="136"/>
      </rPr>
      <t>一般</t>
    </r>
    <r>
      <rPr>
        <sz val="10"/>
        <color indexed="8"/>
        <rFont val="Calibri"/>
        <family val="2"/>
      </rPr>
      <t xml:space="preserve">,gaming pc </t>
    </r>
    <r>
      <rPr>
        <sz val="10"/>
        <color indexed="8"/>
        <rFont val="標楷體"/>
        <family val="4"/>
        <charset val="136"/>
      </rPr>
      <t>才会上此芯片的</t>
    </r>
    <r>
      <rPr>
        <sz val="10"/>
        <color indexed="8"/>
        <rFont val="Calibri"/>
        <family val="2"/>
      </rPr>
      <t>onboard lan)</t>
    </r>
  </si>
  <si>
    <r>
      <t>02 DASH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 xml:space="preserve">Realtek </t>
    </r>
    <r>
      <rPr>
        <sz val="10"/>
        <rFont val="標楷體"/>
        <family val="4"/>
        <charset val="136"/>
      </rPr>
      <t>网卡才需要测试</t>
    </r>
    <r>
      <rPr>
        <sz val="10"/>
        <rFont val="Calibri"/>
        <family val="2"/>
      </rPr>
      <t xml:space="preserve">---&gt;Realtek </t>
    </r>
    <r>
      <rPr>
        <sz val="10"/>
        <rFont val="標楷體"/>
        <family val="4"/>
        <charset val="136"/>
      </rPr>
      <t>支持</t>
    </r>
    <r>
      <rPr>
        <sz val="10"/>
        <rFont val="Calibri"/>
        <family val="2"/>
      </rPr>
      <t>dash</t>
    </r>
    <r>
      <rPr>
        <sz val="10"/>
        <rFont val="標楷體"/>
        <family val="4"/>
        <charset val="136"/>
      </rPr>
      <t>网卡，且</t>
    </r>
    <r>
      <rPr>
        <sz val="10"/>
        <rFont val="Calibri"/>
        <family val="2"/>
      </rPr>
      <t>MRD</t>
    </r>
    <r>
      <rPr>
        <sz val="10"/>
        <rFont val="標楷體"/>
        <family val="4"/>
        <charset val="136"/>
      </rPr>
      <t>有要求才需要测试）</t>
    </r>
  </si>
  <si>
    <r>
      <t>04 ASF</t>
    </r>
    <r>
      <rPr>
        <sz val="10"/>
        <color indexed="8"/>
        <rFont val="標楷體"/>
        <family val="4"/>
        <charset val="136"/>
      </rPr>
      <t>（</t>
    </r>
    <r>
      <rPr>
        <sz val="10"/>
        <color indexed="8"/>
        <rFont val="Calibri"/>
        <family val="2"/>
      </rPr>
      <t>MRD</t>
    </r>
    <r>
      <rPr>
        <sz val="10"/>
        <color indexed="8"/>
        <rFont val="標楷體"/>
        <family val="4"/>
        <charset val="136"/>
      </rPr>
      <t>明确</t>
    </r>
    <r>
      <rPr>
        <sz val="10"/>
        <color indexed="8"/>
        <rFont val="Calibri"/>
        <family val="2"/>
      </rPr>
      <t xml:space="preserve"> </t>
    </r>
    <r>
      <rPr>
        <sz val="10"/>
        <color indexed="8"/>
        <rFont val="標楷體"/>
        <family val="4"/>
        <charset val="136"/>
      </rPr>
      <t>支持才需要测试）</t>
    </r>
  </si>
  <si>
    <r>
      <rPr>
        <sz val="10"/>
        <color indexed="8"/>
        <rFont val="標楷體"/>
        <family val="4"/>
        <charset val="136"/>
      </rPr>
      <t>网络环境体验</t>
    </r>
  </si>
  <si>
    <r>
      <rPr>
        <sz val="10"/>
        <color indexed="8"/>
        <rFont val="標楷體"/>
        <family val="4"/>
        <charset val="136"/>
      </rPr>
      <t>有线家庭网络环境</t>
    </r>
  </si>
  <si>
    <r>
      <t xml:space="preserve">WEP 128 </t>
    </r>
    <r>
      <rPr>
        <sz val="10"/>
        <color indexed="8"/>
        <rFont val="標楷體"/>
        <family val="4"/>
        <charset val="136"/>
      </rPr>
      <t>开放式</t>
    </r>
  </si>
  <si>
    <r>
      <t>WEP 64 Shared</t>
    </r>
    <r>
      <rPr>
        <sz val="10"/>
        <color indexed="8"/>
        <rFont val="標楷體"/>
        <family val="4"/>
        <charset val="136"/>
      </rPr>
      <t>共享式</t>
    </r>
  </si>
  <si>
    <r>
      <t>WEP 128 shared</t>
    </r>
    <r>
      <rPr>
        <sz val="10"/>
        <color indexed="8"/>
        <rFont val="標楷體"/>
        <family val="4"/>
        <charset val="136"/>
      </rPr>
      <t>共享式</t>
    </r>
  </si>
  <si>
    <r>
      <t>Devices USB3.0(</t>
    </r>
    <r>
      <rPr>
        <sz val="10"/>
        <color rgb="FF000000"/>
        <rFont val="標楷體"/>
        <family val="4"/>
        <charset val="136"/>
      </rPr>
      <t>包含主板原生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口和</t>
    </r>
    <r>
      <rPr>
        <sz val="10"/>
        <color rgb="FF000000"/>
        <rFont val="Calibri"/>
        <family val="2"/>
      </rPr>
      <t>AVL</t>
    </r>
    <r>
      <rPr>
        <sz val="10"/>
        <color rgb="FF000000"/>
        <rFont val="標楷體"/>
        <family val="4"/>
        <charset val="136"/>
      </rPr>
      <t>中带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口或者</t>
    </r>
    <r>
      <rPr>
        <sz val="10"/>
        <color rgb="FF000000"/>
        <rFont val="Calibri"/>
        <family val="2"/>
      </rPr>
      <t>type-c</t>
    </r>
    <r>
      <rPr>
        <sz val="10"/>
        <color rgb="FF000000"/>
        <rFont val="標楷體"/>
        <family val="4"/>
        <charset val="136"/>
      </rPr>
      <t>口的卡</t>
    </r>
    <r>
      <rPr>
        <sz val="10"/>
        <color rgb="FF000000"/>
        <rFont val="Calibri"/>
        <family val="2"/>
      </rPr>
      <t>) Noise for Wifi Compatibility</t>
    </r>
  </si>
  <si>
    <r>
      <t>Devices Lan Card(AVL</t>
    </r>
    <r>
      <rPr>
        <sz val="10"/>
        <color rgb="FF000000"/>
        <rFont val="標楷體"/>
        <family val="4"/>
        <charset val="136"/>
      </rPr>
      <t>中各种独立</t>
    </r>
    <r>
      <rPr>
        <sz val="10"/>
        <color rgb="FF000000"/>
        <rFont val="Calibri"/>
        <family val="2"/>
      </rPr>
      <t>Lan</t>
    </r>
    <r>
      <rPr>
        <sz val="10"/>
        <color rgb="FF000000"/>
        <rFont val="標楷體"/>
        <family val="4"/>
        <charset val="136"/>
      </rPr>
      <t>卡</t>
    </r>
    <r>
      <rPr>
        <sz val="10"/>
        <color rgb="FF000000"/>
        <rFont val="Calibri"/>
        <family val="2"/>
      </rPr>
      <t>) Noise for Wifi Compatibility</t>
    </r>
  </si>
  <si>
    <r>
      <rPr>
        <sz val="10"/>
        <color indexed="8"/>
        <rFont val="標楷體"/>
        <family val="4"/>
        <charset val="136"/>
      </rPr>
      <t>模拟家庭</t>
    </r>
    <r>
      <rPr>
        <sz val="10"/>
        <color indexed="8"/>
        <rFont val="Calibri"/>
        <family val="2"/>
      </rPr>
      <t>WIFI</t>
    </r>
    <r>
      <rPr>
        <sz val="10"/>
        <color indexed="8"/>
        <rFont val="標楷體"/>
        <family val="4"/>
        <charset val="136"/>
      </rPr>
      <t>环境</t>
    </r>
  </si>
  <si>
    <r>
      <rPr>
        <sz val="10"/>
        <color indexed="8"/>
        <rFont val="標楷體"/>
        <family val="4"/>
        <charset val="136"/>
      </rPr>
      <t>随机接收器检查</t>
    </r>
  </si>
  <si>
    <r>
      <rPr>
        <sz val="10"/>
        <color indexed="8"/>
        <rFont val="標楷體"/>
        <family val="4"/>
        <charset val="136"/>
      </rPr>
      <t>休闲娱乐体验</t>
    </r>
  </si>
  <si>
    <r>
      <rPr>
        <sz val="10"/>
        <color indexed="8"/>
        <rFont val="標楷體"/>
        <family val="4"/>
        <charset val="136"/>
      </rPr>
      <t>识别测试</t>
    </r>
  </si>
  <si>
    <r>
      <rPr>
        <sz val="10"/>
        <color indexed="8"/>
        <rFont val="標楷體"/>
        <family val="4"/>
        <charset val="136"/>
      </rPr>
      <t>组建</t>
    </r>
    <r>
      <rPr>
        <sz val="10"/>
        <color indexed="8"/>
        <rFont val="Calibri"/>
        <family val="2"/>
      </rPr>
      <t>Zigbee</t>
    </r>
    <r>
      <rPr>
        <sz val="10"/>
        <color indexed="8"/>
        <rFont val="標楷體"/>
        <family val="4"/>
        <charset val="136"/>
      </rPr>
      <t>网络</t>
    </r>
  </si>
  <si>
    <r>
      <rPr>
        <sz val="10"/>
        <color indexed="8"/>
        <rFont val="標楷體"/>
        <family val="4"/>
        <charset val="136"/>
      </rPr>
      <t>测试</t>
    </r>
    <r>
      <rPr>
        <sz val="10"/>
        <color indexed="8"/>
        <rFont val="Calibri"/>
        <family val="2"/>
      </rPr>
      <t xml:space="preserve"> Zigbee</t>
    </r>
    <r>
      <rPr>
        <sz val="10"/>
        <color indexed="8"/>
        <rFont val="標楷體"/>
        <family val="4"/>
        <charset val="136"/>
      </rPr>
      <t>模块</t>
    </r>
    <r>
      <rPr>
        <sz val="10"/>
        <color indexed="8"/>
        <rFont val="Calibri"/>
        <family val="2"/>
      </rPr>
      <t>,</t>
    </r>
    <r>
      <rPr>
        <sz val="10"/>
        <color indexed="8"/>
        <rFont val="標楷體"/>
        <family val="4"/>
        <charset val="136"/>
      </rPr>
      <t>外围设备功能</t>
    </r>
  </si>
  <si>
    <r>
      <t>Q190 Zigbee</t>
    </r>
    <r>
      <rPr>
        <sz val="10"/>
        <color indexed="8"/>
        <rFont val="標楷體"/>
        <family val="4"/>
        <charset val="136"/>
      </rPr>
      <t>网络系统的抗干扰能力测试</t>
    </r>
  </si>
  <si>
    <r>
      <rPr>
        <sz val="10"/>
        <color indexed="8"/>
        <rFont val="標楷體"/>
        <family val="4"/>
        <charset val="136"/>
      </rPr>
      <t>开关机</t>
    </r>
    <r>
      <rPr>
        <sz val="10"/>
        <color indexed="8"/>
        <rFont val="Calibri"/>
        <family val="2"/>
      </rPr>
      <t>,</t>
    </r>
    <r>
      <rPr>
        <sz val="10"/>
        <color indexed="8"/>
        <rFont val="標楷體"/>
        <family val="4"/>
        <charset val="136"/>
      </rPr>
      <t>休眠唤醒测试</t>
    </r>
  </si>
  <si>
    <r>
      <t>Q190 Zigbee</t>
    </r>
    <r>
      <rPr>
        <sz val="10"/>
        <color indexed="8"/>
        <rFont val="標楷體"/>
        <family val="4"/>
        <charset val="136"/>
      </rPr>
      <t>重载测试</t>
    </r>
    <r>
      <rPr>
        <sz val="10"/>
        <color indexed="8"/>
        <rFont val="Calibri"/>
        <family val="2"/>
      </rPr>
      <t>.</t>
    </r>
  </si>
  <si>
    <r>
      <t>01 Wireless Disply in(</t>
    </r>
    <r>
      <rPr>
        <sz val="10"/>
        <color indexed="8"/>
        <rFont val="標楷體"/>
        <family val="4"/>
        <charset val="136"/>
      </rPr>
      <t>有</t>
    </r>
    <r>
      <rPr>
        <sz val="10"/>
        <color indexed="8"/>
        <rFont val="Calibri"/>
        <family val="2"/>
      </rPr>
      <t>wifi</t>
    </r>
    <r>
      <rPr>
        <sz val="10"/>
        <color indexed="8"/>
        <rFont val="標楷體"/>
        <family val="4"/>
        <charset val="136"/>
      </rPr>
      <t>卡</t>
    </r>
    <r>
      <rPr>
        <sz val="10"/>
        <color indexed="8"/>
        <rFont val="Calibri"/>
        <family val="2"/>
      </rPr>
      <t xml:space="preserve">+Win10 </t>
    </r>
    <r>
      <rPr>
        <sz val="10"/>
        <color indexed="8"/>
        <rFont val="標楷體"/>
        <family val="4"/>
        <charset val="136"/>
      </rPr>
      <t>就要测试</t>
    </r>
    <r>
      <rPr>
        <sz val="10"/>
        <color indexed="8"/>
        <rFont val="Calibri"/>
        <family val="2"/>
      </rPr>
      <t xml:space="preserve">. </t>
    </r>
    <r>
      <rPr>
        <sz val="10"/>
        <color indexed="8"/>
        <rFont val="標楷體"/>
        <family val="4"/>
        <charset val="136"/>
      </rPr>
      <t>注意</t>
    </r>
    <r>
      <rPr>
        <sz val="10"/>
        <color indexed="8"/>
        <rFont val="Calibri"/>
        <family val="2"/>
      </rPr>
      <t xml:space="preserve">: AMD Oland </t>
    </r>
    <r>
      <rPr>
        <sz val="10"/>
        <color indexed="8"/>
        <rFont val="標楷體"/>
        <family val="4"/>
        <charset val="136"/>
      </rPr>
      <t>核心</t>
    </r>
    <r>
      <rPr>
        <sz val="10"/>
        <color indexed="8"/>
        <rFont val="Calibri"/>
        <family val="2"/>
      </rPr>
      <t>GPU</t>
    </r>
    <r>
      <rPr>
        <sz val="10"/>
        <color indexed="8"/>
        <rFont val="標楷體"/>
        <family val="4"/>
        <charset val="136"/>
      </rPr>
      <t>不支持</t>
    </r>
    <r>
      <rPr>
        <sz val="10"/>
        <color indexed="8"/>
        <rFont val="Calibri"/>
        <family val="2"/>
      </rPr>
      <t>, NV GT730</t>
    </r>
    <r>
      <rPr>
        <sz val="10"/>
        <color indexed="8"/>
        <rFont val="標楷體"/>
        <family val="4"/>
        <charset val="136"/>
      </rPr>
      <t>不支持</t>
    </r>
  </si>
  <si>
    <r>
      <rPr>
        <sz val="10"/>
        <color indexed="8"/>
        <rFont val="標楷體"/>
        <family val="4"/>
        <charset val="136"/>
      </rPr>
      <t>稳定性测试</t>
    </r>
    <r>
      <rPr>
        <sz val="10"/>
        <color indexed="8"/>
        <rFont val="Calibri"/>
        <family val="2"/>
      </rPr>
      <t>&amp;</t>
    </r>
    <r>
      <rPr>
        <sz val="10"/>
        <color indexed="8"/>
        <rFont val="標楷體"/>
        <family val="4"/>
        <charset val="136"/>
      </rPr>
      <t>容错性</t>
    </r>
  </si>
  <si>
    <r>
      <t>Wireless Display Out(</t>
    </r>
    <r>
      <rPr>
        <sz val="10"/>
        <color indexed="8"/>
        <rFont val="標楷體"/>
        <family val="4"/>
        <charset val="136"/>
      </rPr>
      <t>有</t>
    </r>
    <r>
      <rPr>
        <sz val="10"/>
        <color indexed="8"/>
        <rFont val="Calibri"/>
        <family val="2"/>
      </rPr>
      <t>wifi</t>
    </r>
    <r>
      <rPr>
        <sz val="10"/>
        <color indexed="8"/>
        <rFont val="標楷體"/>
        <family val="4"/>
        <charset val="136"/>
      </rPr>
      <t>卡</t>
    </r>
    <r>
      <rPr>
        <sz val="10"/>
        <color indexed="8"/>
        <rFont val="Calibri"/>
        <family val="2"/>
      </rPr>
      <t xml:space="preserve">+Win10 </t>
    </r>
    <r>
      <rPr>
        <sz val="10"/>
        <color indexed="8"/>
        <rFont val="標楷體"/>
        <family val="4"/>
        <charset val="136"/>
      </rPr>
      <t>就要测试</t>
    </r>
    <r>
      <rPr>
        <sz val="10"/>
        <color indexed="8"/>
        <rFont val="Calibri"/>
        <family val="2"/>
      </rPr>
      <t xml:space="preserve">. </t>
    </r>
    <r>
      <rPr>
        <sz val="10"/>
        <color indexed="8"/>
        <rFont val="標楷體"/>
        <family val="4"/>
        <charset val="136"/>
      </rPr>
      <t>注意</t>
    </r>
    <r>
      <rPr>
        <sz val="10"/>
        <color indexed="8"/>
        <rFont val="Calibri"/>
        <family val="2"/>
      </rPr>
      <t xml:space="preserve">: AMD Oland </t>
    </r>
    <r>
      <rPr>
        <sz val="10"/>
        <color indexed="8"/>
        <rFont val="標楷體"/>
        <family val="4"/>
        <charset val="136"/>
      </rPr>
      <t>核心</t>
    </r>
    <r>
      <rPr>
        <sz val="10"/>
        <color indexed="8"/>
        <rFont val="Calibri"/>
        <family val="2"/>
      </rPr>
      <t>GPU</t>
    </r>
    <r>
      <rPr>
        <sz val="10"/>
        <color indexed="8"/>
        <rFont val="標楷體"/>
        <family val="4"/>
        <charset val="136"/>
      </rPr>
      <t>不支持</t>
    </r>
    <r>
      <rPr>
        <sz val="10"/>
        <color indexed="8"/>
        <rFont val="Calibri"/>
        <family val="2"/>
      </rPr>
      <t>, NV GT730</t>
    </r>
    <r>
      <rPr>
        <sz val="10"/>
        <color indexed="8"/>
        <rFont val="標楷體"/>
        <family val="4"/>
        <charset val="136"/>
      </rPr>
      <t>不支持</t>
    </r>
    <r>
      <rPr>
        <sz val="10"/>
        <color indexed="8"/>
        <rFont val="Calibri"/>
        <family val="2"/>
      </rPr>
      <t>)</t>
    </r>
  </si>
  <si>
    <r>
      <t xml:space="preserve">2.4G </t>
    </r>
    <r>
      <rPr>
        <sz val="10"/>
        <color indexed="8"/>
        <rFont val="標楷體"/>
        <family val="4"/>
        <charset val="136"/>
      </rPr>
      <t>和</t>
    </r>
    <r>
      <rPr>
        <sz val="10"/>
        <color indexed="8"/>
        <rFont val="Calibri"/>
        <family val="2"/>
      </rPr>
      <t xml:space="preserve"> 5G Switch Test</t>
    </r>
  </si>
  <si>
    <r>
      <t>BT Swift pair(</t>
    </r>
    <r>
      <rPr>
        <sz val="10"/>
        <color indexed="8"/>
        <rFont val="標楷體"/>
        <family val="4"/>
        <charset val="136"/>
      </rPr>
      <t>需此种鼠标配合：</t>
    </r>
    <r>
      <rPr>
        <sz val="10"/>
        <color indexed="8"/>
        <rFont val="Calibri"/>
        <family val="2"/>
      </rPr>
      <t>Microsoft Surface Precision Mouse)</t>
    </r>
  </si>
  <si>
    <r>
      <t xml:space="preserve">BT Speaker(for AIO940 </t>
    </r>
    <r>
      <rPr>
        <sz val="10"/>
        <color indexed="8"/>
        <rFont val="標楷體"/>
        <family val="4"/>
        <charset val="136"/>
      </rPr>
      <t>以及包含内置</t>
    </r>
    <r>
      <rPr>
        <sz val="10"/>
        <color indexed="8"/>
        <rFont val="Calibri"/>
        <family val="2"/>
      </rPr>
      <t>BT Speaker</t>
    </r>
    <r>
      <rPr>
        <sz val="10"/>
        <color indexed="8"/>
        <rFont val="標楷體"/>
        <family val="4"/>
        <charset val="136"/>
      </rPr>
      <t>的产品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</si>
  <si>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標楷體"/>
        <family val="4"/>
        <charset val="136"/>
      </rPr>
      <t>日常蓝牙音箱交叉使用场景检查</t>
    </r>
  </si>
  <si>
    <r>
      <t>SMS Test</t>
    </r>
    <r>
      <rPr>
        <sz val="10"/>
        <color indexed="8"/>
        <rFont val="標楷體"/>
        <family val="4"/>
        <charset val="136"/>
      </rPr>
      <t>（</t>
    </r>
    <r>
      <rPr>
        <sz val="10"/>
        <color indexed="8"/>
        <rFont val="Calibri"/>
        <family val="2"/>
      </rPr>
      <t>if support</t>
    </r>
    <r>
      <rPr>
        <sz val="10"/>
        <color indexed="8"/>
        <rFont val="標楷體"/>
        <family val="4"/>
        <charset val="136"/>
      </rPr>
      <t>）</t>
    </r>
    <r>
      <rPr>
        <sz val="10"/>
        <color indexed="8"/>
        <rFont val="Calibri"/>
        <family val="2"/>
      </rPr>
      <t xml:space="preserve"> </t>
    </r>
  </si>
  <si>
    <r>
      <t>Device</t>
    </r>
    <r>
      <rPr>
        <sz val="10"/>
        <color indexed="8"/>
        <rFont val="標楷體"/>
        <family val="4"/>
        <charset val="136"/>
      </rPr>
      <t>对码</t>
    </r>
  </si>
  <si>
    <r>
      <rPr>
        <sz val="10"/>
        <color indexed="8"/>
        <rFont val="標楷體"/>
        <family val="4"/>
        <charset val="136"/>
      </rPr>
      <t>更换</t>
    </r>
    <r>
      <rPr>
        <sz val="10"/>
        <color indexed="8"/>
        <rFont val="Calibri"/>
        <family val="2"/>
      </rPr>
      <t>USB port</t>
    </r>
    <r>
      <rPr>
        <sz val="10"/>
        <color indexed="8"/>
        <rFont val="標楷體"/>
        <family val="4"/>
        <charset val="136"/>
      </rPr>
      <t>对码</t>
    </r>
  </si>
  <si>
    <r>
      <rPr>
        <sz val="10"/>
        <color indexed="8"/>
        <rFont val="標楷體"/>
        <family val="4"/>
        <charset val="136"/>
      </rPr>
      <t>驱动安装</t>
    </r>
  </si>
  <si>
    <r>
      <rPr>
        <sz val="10"/>
        <color indexed="8"/>
        <rFont val="標楷體"/>
        <family val="4"/>
        <charset val="136"/>
      </rPr>
      <t>驱动卸载</t>
    </r>
  </si>
  <si>
    <r>
      <t>Windows</t>
    </r>
    <r>
      <rPr>
        <sz val="10"/>
        <color indexed="8"/>
        <rFont val="標楷體"/>
        <family val="4"/>
        <charset val="136"/>
      </rPr>
      <t>下键鼠常用功能测试</t>
    </r>
  </si>
  <si>
    <r>
      <t>windows</t>
    </r>
    <r>
      <rPr>
        <sz val="10"/>
        <color indexed="8"/>
        <rFont val="標楷體"/>
        <family val="4"/>
        <charset val="136"/>
      </rPr>
      <t>下热插拔测试</t>
    </r>
  </si>
  <si>
    <r>
      <t>POST\BIOS\DOS\</t>
    </r>
    <r>
      <rPr>
        <sz val="10"/>
        <color indexed="8"/>
        <rFont val="標楷體"/>
        <family val="4"/>
        <charset val="136"/>
      </rPr>
      <t>封装解包下键盘常用功能测试</t>
    </r>
  </si>
  <si>
    <r>
      <rPr>
        <sz val="10"/>
        <color indexed="8"/>
        <rFont val="標楷體"/>
        <family val="4"/>
        <charset val="136"/>
      </rPr>
      <t>拯救系统下的键鼠功能测试</t>
    </r>
  </si>
  <si>
    <r>
      <rPr>
        <sz val="10"/>
        <color indexed="8"/>
        <rFont val="標楷體"/>
        <family val="4"/>
        <charset val="136"/>
      </rPr>
      <t>无线键鼠安装</t>
    </r>
    <r>
      <rPr>
        <sz val="10"/>
        <color indexed="8"/>
        <rFont val="Calibri"/>
        <family val="2"/>
      </rPr>
      <t>OS</t>
    </r>
  </si>
  <si>
    <r>
      <rPr>
        <sz val="10"/>
        <color indexed="8"/>
        <rFont val="標楷體"/>
        <family val="4"/>
        <charset val="136"/>
      </rPr>
      <t>键鼠指示灯状态检查</t>
    </r>
  </si>
  <si>
    <r>
      <rPr>
        <sz val="10"/>
        <color indexed="8"/>
        <rFont val="標楷體"/>
        <family val="4"/>
        <charset val="136"/>
      </rPr>
      <t>无线键鼠休眠唤醒测试</t>
    </r>
  </si>
  <si>
    <r>
      <rPr>
        <sz val="10"/>
        <color indexed="8"/>
        <rFont val="標楷體"/>
        <family val="4"/>
        <charset val="136"/>
      </rPr>
      <t>长时间休眠唤醒测试</t>
    </r>
  </si>
  <si>
    <r>
      <t>USB port</t>
    </r>
    <r>
      <rPr>
        <sz val="10"/>
        <color indexed="8"/>
        <rFont val="標楷體"/>
        <family val="4"/>
        <charset val="136"/>
      </rPr>
      <t>插拔干扰测试</t>
    </r>
  </si>
  <si>
    <r>
      <rPr>
        <sz val="10"/>
        <color indexed="8"/>
        <rFont val="標楷體"/>
        <family val="4"/>
        <charset val="136"/>
      </rPr>
      <t>无线设别干扰测试</t>
    </r>
  </si>
  <si>
    <r>
      <rPr>
        <sz val="10"/>
        <color indexed="8"/>
        <rFont val="標楷體"/>
        <family val="4"/>
        <charset val="136"/>
      </rPr>
      <t>电池寿命计算</t>
    </r>
  </si>
  <si>
    <r>
      <t>System without inbuilt NFC module</t>
    </r>
    <r>
      <rPr>
        <sz val="10"/>
        <color indexed="8"/>
        <rFont val="標楷體"/>
        <family val="4"/>
        <charset val="136"/>
      </rPr>
      <t>（如有外接</t>
    </r>
    <r>
      <rPr>
        <sz val="10"/>
        <color indexed="8"/>
        <rFont val="Calibri"/>
        <family val="2"/>
      </rPr>
      <t>NFC</t>
    </r>
    <r>
      <rPr>
        <sz val="10"/>
        <color indexed="8"/>
        <rFont val="標楷體"/>
        <family val="4"/>
        <charset val="136"/>
      </rPr>
      <t>模块，请使用此项测试）</t>
    </r>
  </si>
  <si>
    <r>
      <t xml:space="preserve">Miracast </t>
    </r>
    <r>
      <rPr>
        <sz val="10"/>
        <color indexed="8"/>
        <rFont val="標楷體"/>
        <family val="4"/>
        <charset val="136"/>
      </rPr>
      <t>配对</t>
    </r>
    <r>
      <rPr>
        <sz val="10"/>
        <color indexed="8"/>
        <rFont val="Calibri"/>
        <family val="2"/>
      </rPr>
      <t>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</si>
  <si>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t>BT</t>
    </r>
    <r>
      <rPr>
        <sz val="10"/>
        <color indexed="8"/>
        <rFont val="標楷體"/>
        <family val="4"/>
        <charset val="136"/>
      </rPr>
      <t>配对</t>
    </r>
    <r>
      <rPr>
        <sz val="10"/>
        <color indexed="8"/>
        <rFont val="Calibri"/>
        <family val="2"/>
      </rPr>
      <t>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</si>
  <si>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標楷體"/>
        <family val="4"/>
        <charset val="136"/>
      </rPr>
      <t>特殊用户场景测试</t>
    </r>
    <r>
      <rPr>
        <sz val="10"/>
        <color indexed="8"/>
        <rFont val="Calibri"/>
        <family val="2"/>
      </rPr>
      <t>1(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</si>
  <si>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標楷體"/>
        <family val="4"/>
        <charset val="136"/>
      </rPr>
      <t>特殊用户场景测试</t>
    </r>
    <r>
      <rPr>
        <sz val="10"/>
        <color indexed="8"/>
        <rFont val="Calibri"/>
        <family val="2"/>
      </rPr>
      <t>2(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</si>
  <si>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t>NFC</t>
    </r>
    <r>
      <rPr>
        <sz val="10"/>
        <color indexed="8"/>
        <rFont val="標楷體"/>
        <family val="4"/>
        <charset val="136"/>
      </rPr>
      <t>与</t>
    </r>
    <r>
      <rPr>
        <sz val="10"/>
        <color indexed="8"/>
        <rFont val="Calibri"/>
        <family val="2"/>
      </rPr>
      <t>G-sensor</t>
    </r>
    <r>
      <rPr>
        <sz val="10"/>
        <color indexed="8"/>
        <rFont val="標楷體"/>
        <family val="4"/>
        <charset val="136"/>
      </rPr>
      <t>切换测试</t>
    </r>
  </si>
  <si>
    <r>
      <rPr>
        <sz val="10"/>
        <color indexed="8"/>
        <rFont val="標楷體"/>
        <family val="4"/>
        <charset val="136"/>
      </rPr>
      <t>古墓丽影</t>
    </r>
  </si>
  <si>
    <t xml:space="preserve"> 2017/10/30 </t>
    <phoneticPr fontId="15" type="noConversion"/>
  </si>
  <si>
    <t xml:space="preserve"> 2016/04/28 </t>
    <phoneticPr fontId="15" type="noConversion"/>
  </si>
  <si>
    <t xml:space="preserve"> 2019/8/13 </t>
    <phoneticPr fontId="15" type="noConversion"/>
  </si>
  <si>
    <t xml:space="preserve"> 2015/4/8 </t>
    <phoneticPr fontId="15" type="noConversion"/>
  </si>
  <si>
    <t xml:space="preserve"> 2014/12/22 </t>
    <phoneticPr fontId="15" type="noConversion"/>
  </si>
  <si>
    <t xml:space="preserve"> 2015/03/31 </t>
    <phoneticPr fontId="15" type="noConversion"/>
  </si>
  <si>
    <t xml:space="preserve"> 2017/07/13 </t>
    <phoneticPr fontId="15" type="noConversion"/>
  </si>
  <si>
    <t>RAID 10 function test</t>
    <phoneticPr fontId="15" type="noConversion"/>
  </si>
  <si>
    <t>测试前准备</t>
  </si>
  <si>
    <t>DDC测试</t>
  </si>
  <si>
    <t>开机画面测试</t>
  </si>
  <si>
    <t>插拔测试</t>
  </si>
  <si>
    <t>分辨率测试</t>
  </si>
  <si>
    <t>画面测试</t>
  </si>
  <si>
    <t>Long run test</t>
  </si>
  <si>
    <t>DP &amp; HDMI Audio</t>
  </si>
  <si>
    <t>Audio</t>
  </si>
  <si>
    <t>USB port</t>
  </si>
  <si>
    <t>Lan</t>
  </si>
  <si>
    <t>Camera</t>
  </si>
  <si>
    <t>LT3053P Monitor Test</t>
  </si>
  <si>
    <t>亮度测试</t>
  </si>
  <si>
    <t>Cross Talk</t>
  </si>
  <si>
    <t>对比度测试</t>
  </si>
  <si>
    <t>AIO in S3/ S4/S5/deep-sleep-S5(AIO no display signal)</t>
  </si>
  <si>
    <t>AIO inS0/post process</t>
  </si>
  <si>
    <t>AIO inS1/post process</t>
  </si>
  <si>
    <t>Other basic function as Monitor</t>
  </si>
  <si>
    <t>Compatibility</t>
  </si>
  <si>
    <t>VGA-IN Display</t>
  </si>
  <si>
    <t>DP products Recognition</t>
  </si>
  <si>
    <t>universal test items</t>
  </si>
  <si>
    <t>Display mode test</t>
  </si>
  <si>
    <t>Abnormal Operation</t>
  </si>
  <si>
    <t>Dongle test</t>
  </si>
  <si>
    <t>ACPI(S3,S4,reboot) test</t>
  </si>
  <si>
    <t>OSD Menu(AIO In PC Mode)</t>
  </si>
  <si>
    <t>OSD Menu Check</t>
  </si>
  <si>
    <t>OSD Menu(AIO In monitor Mode)</t>
  </si>
  <si>
    <t>OSD LED Function</t>
  </si>
  <si>
    <t>Brightness Adjustion</t>
  </si>
  <si>
    <t>Volume Adjustion</t>
  </si>
  <si>
    <t>Display Mode</t>
  </si>
  <si>
    <t>Display on/off LED status</t>
  </si>
  <si>
    <t>Source</t>
  </si>
  <si>
    <t>PowerManagement</t>
  </si>
  <si>
    <t>Software compatibility test</t>
  </si>
  <si>
    <t>LED status overall check</t>
  </si>
  <si>
    <t>HDMI-in mode测试</t>
  </si>
  <si>
    <t>被测机在S0/S3/S4/S5下的测试</t>
  </si>
  <si>
    <t>Physical Button</t>
  </si>
  <si>
    <t>Panel on/off button</t>
  </si>
  <si>
    <t>Scaler FW BVT</t>
  </si>
  <si>
    <t>Device check</t>
  </si>
  <si>
    <t>Multi_monitor Test</t>
  </si>
  <si>
    <t>User scenario_Power Plan</t>
  </si>
  <si>
    <t>User scenario_Dynamic brightness control</t>
  </si>
  <si>
    <t>Configration</t>
  </si>
  <si>
    <t>Stress Test</t>
  </si>
  <si>
    <t>Mode TransitionTest</t>
  </si>
  <si>
    <t>3-Axis Digital Accelerometer Test</t>
  </si>
  <si>
    <t>Overnight Test</t>
  </si>
  <si>
    <t>Web Camera Driver Test</t>
  </si>
  <si>
    <t>Short time stress (less than 4 hours)</t>
  </si>
  <si>
    <t>Extended Test</t>
  </si>
  <si>
    <t>APP Test</t>
  </si>
  <si>
    <t>Audio Driver check(SA)</t>
  </si>
  <si>
    <t>Disable Audio Device(SA)</t>
  </si>
  <si>
    <t>WAV file playback</t>
  </si>
  <si>
    <t>Record function</t>
  </si>
  <si>
    <t>Basic power management</t>
  </si>
  <si>
    <t>MIC output</t>
  </si>
  <si>
    <t>USB3.0Driver install &amp; uninstall</t>
  </si>
  <si>
    <t>USB Basic Function</t>
  </si>
  <si>
    <t>USB扫描仪和打印机兼容性测试</t>
  </si>
  <si>
    <t>USB摄像头兼容性测试</t>
  </si>
  <si>
    <t>USB音箱兼容性测试</t>
  </si>
  <si>
    <t>USB游戏手柄兼容性测试</t>
  </si>
  <si>
    <t>USB网卡/USB无线网卡兼容性测试</t>
  </si>
  <si>
    <t>USB集线器兼容性测试</t>
  </si>
  <si>
    <t>USB读卡器兼容性测试</t>
  </si>
  <si>
    <t>USB光驱兼容性测试</t>
  </si>
  <si>
    <t>Port function</t>
  </si>
  <si>
    <t>SATAmodeTest</t>
  </si>
  <si>
    <t>Dual-ODD&amp;HDD</t>
  </si>
  <si>
    <t>Performance test at port 3.0&amp;2.0</t>
  </si>
  <si>
    <t>CreatRAID Volume (Legacy)</t>
  </si>
  <si>
    <t>CreatRAID Volume(uefi)</t>
  </si>
  <si>
    <t>RAID 0 function test</t>
  </si>
  <si>
    <t>RAID 1 function test</t>
  </si>
  <si>
    <t>RAID 5 function test</t>
  </si>
  <si>
    <t>RAID Volume Delete</t>
  </si>
  <si>
    <t>Peripheral compatibility</t>
  </si>
  <si>
    <t>PCI Express x16</t>
  </si>
  <si>
    <t>PCI Express x8</t>
  </si>
  <si>
    <t>PCI Express x1</t>
  </si>
  <si>
    <t>Memtest</t>
  </si>
  <si>
    <t>PS/2 function</t>
  </si>
  <si>
    <t>MFG check point (SIT &amp; SVT)</t>
  </si>
  <si>
    <t>1394 Header Function</t>
  </si>
  <si>
    <t>PCI Slot Function</t>
  </si>
  <si>
    <t>Function Test</t>
  </si>
  <si>
    <t>Expanded Test</t>
  </si>
  <si>
    <t>Power States</t>
  </si>
  <si>
    <t>Function Testunder DOS</t>
  </si>
  <si>
    <t>Function Testunder Windows</t>
  </si>
  <si>
    <t>Finggerprint Test</t>
  </si>
  <si>
    <t>YangTian function keyboard</t>
  </si>
  <si>
    <t>Special interface test</t>
  </si>
  <si>
    <t>Gaming keyboard</t>
  </si>
  <si>
    <t>Mouse Setting Test</t>
  </si>
  <si>
    <t>游戏鼠标测试</t>
  </si>
  <si>
    <t>Driver install &amp; uninstall</t>
  </si>
  <si>
    <t>ACPI test</t>
  </si>
  <si>
    <t>部件拆装</t>
  </si>
  <si>
    <t>Compatibility test1</t>
  </si>
  <si>
    <t>Compatibility test 2</t>
  </si>
  <si>
    <t>Compatibility test 3</t>
  </si>
  <si>
    <t>Abnormal Test</t>
  </si>
  <si>
    <t>Common test</t>
  </si>
  <si>
    <t>Install OS</t>
  </si>
  <si>
    <t>DOM card Connect</t>
  </si>
  <si>
    <t>BIOS Function</t>
  </si>
  <si>
    <t>XPE</t>
  </si>
  <si>
    <t>DOS</t>
  </si>
  <si>
    <t>Compatibilty/ Thunderbolt3 dock</t>
  </si>
  <si>
    <t>Stability/ Thunderbolt Stress test</t>
  </si>
  <si>
    <t>LAN IPv6 Test</t>
  </si>
  <si>
    <t>ASF Function</t>
  </si>
  <si>
    <t>Wi-Fi Driver Test</t>
  </si>
  <si>
    <t>Encryption</t>
  </si>
  <si>
    <t>WIFI Direct</t>
  </si>
  <si>
    <t>Reliability(File transfer&amp;Performance)</t>
  </si>
  <si>
    <t>Reliability(File transfer&amp;Performance1)</t>
  </si>
  <si>
    <t>Reliability(File transfer&amp;Performance2)</t>
  </si>
  <si>
    <t>Bluetooth Driver Test</t>
  </si>
  <si>
    <t>Bluetooth Enable/Disable</t>
  </si>
  <si>
    <t>Bluetooth 3.0\4.0 Function</t>
  </si>
  <si>
    <t>Device paring 1</t>
  </si>
  <si>
    <t>Device paring 2</t>
  </si>
  <si>
    <t>Device paring 3</t>
  </si>
  <si>
    <t>Driver and Software test 1</t>
  </si>
  <si>
    <t>Driver and Software test 2</t>
  </si>
  <si>
    <t>Function test 1</t>
  </si>
  <si>
    <t>Function test 2</t>
  </si>
  <si>
    <t>Function test 3</t>
  </si>
  <si>
    <t>Function test 4</t>
  </si>
  <si>
    <t>Function test 5</t>
  </si>
  <si>
    <t>Function test 6</t>
  </si>
  <si>
    <t>Power management 1</t>
  </si>
  <si>
    <t>Power management 2</t>
  </si>
  <si>
    <t>Disturb test 1</t>
  </si>
  <si>
    <t>Disturb test 2</t>
  </si>
  <si>
    <t>Battery life calculation</t>
  </si>
  <si>
    <t>Driver install and connect test</t>
  </si>
  <si>
    <t>Read&amp;write System without inbuilt NFC module</t>
  </si>
  <si>
    <t>Read&amp;write System with inbuilt NFC module</t>
  </si>
  <si>
    <t>Data Sharing</t>
  </si>
  <si>
    <t>Pairing Test(需确认项目是否支持)</t>
  </si>
  <si>
    <t>特殊用户场景测试(需确认项目是否支持)</t>
  </si>
  <si>
    <t>07 Natural User Interface</t>
    <phoneticPr fontId="5" type="noConversion"/>
  </si>
  <si>
    <t>01 Touch</t>
  </si>
  <si>
    <t>01 Touch Performance Automatic Test</t>
  </si>
  <si>
    <t xml:space="preserve">    Sensetivity Test</t>
  </si>
  <si>
    <t>P1</t>
  </si>
  <si>
    <t>RD</t>
  </si>
  <si>
    <t xml:space="preserve">    Response</t>
  </si>
  <si>
    <t xml:space="preserve">    Draw Arc</t>
  </si>
  <si>
    <t xml:space="preserve">    Gesture</t>
  </si>
  <si>
    <t xml:space="preserve">    Device Check Test</t>
  </si>
  <si>
    <t xml:space="preserve">    Super Quick Swap Click</t>
  </si>
  <si>
    <t xml:space="preserve">    Digitizer Jitter Test</t>
  </si>
  <si>
    <t xml:space="preserve">    Extra Input Behavior Test</t>
  </si>
  <si>
    <t xml:space="preserve">    Five Point Minimum Test</t>
  </si>
  <si>
    <t xml:space="preserve">    High Resolution Timestamp Test</t>
  </si>
  <si>
    <t xml:space="preserve">    Input Separation Test</t>
  </si>
  <si>
    <t xml:space="preserve">    Noise Suppression Test</t>
  </si>
  <si>
    <t xml:space="preserve">    Physical Input Position Test</t>
  </si>
  <si>
    <t xml:space="preserve">    Reporting Rate Test</t>
  </si>
  <si>
    <t xml:space="preserve">    Resolution Test</t>
  </si>
  <si>
    <t xml:space="preserve">    Response Latency Test</t>
  </si>
  <si>
    <t xml:space="preserve">    Ux Test</t>
  </si>
  <si>
    <t xml:space="preserve">    Z-axis Allowance Test</t>
  </si>
  <si>
    <t>02 Function User Scenario Test</t>
    <phoneticPr fontId="5" type="noConversion"/>
  </si>
  <si>
    <t xml:space="preserve">    Readme</t>
  </si>
  <si>
    <t>DQA</t>
    <phoneticPr fontId="15" type="noConversion"/>
  </si>
  <si>
    <t xml:space="preserve">    inf install</t>
  </si>
  <si>
    <t xml:space="preserve">    Silent install[setup -s]</t>
  </si>
  <si>
    <t xml:space="preserve">    Setup install</t>
    <phoneticPr fontId="5" type="noConversion"/>
  </si>
  <si>
    <t xml:space="preserve">    Repeated install( inf+ silient)</t>
  </si>
  <si>
    <t xml:space="preserve">    Repeated install(inf+ manual)</t>
  </si>
  <si>
    <t xml:space="preserve">    Repeated install( silient +manual)</t>
  </si>
  <si>
    <t xml:space="preserve">    Device manager</t>
  </si>
  <si>
    <t xml:space="preserve">    Touch disable/enable in BIOS</t>
  </si>
  <si>
    <t xml:space="preserve">    Pen and touch setting</t>
  </si>
  <si>
    <t xml:space="preserve">    Tablet PC setting and Calibration</t>
  </si>
  <si>
    <t>Tap/Double Tap</t>
  </si>
  <si>
    <t>Press And Hold&amp;Press And Tap</t>
  </si>
  <si>
    <t>Drag</t>
  </si>
  <si>
    <t>Panning With Inertia</t>
  </si>
  <si>
    <t>Zoom</t>
  </si>
  <si>
    <t>Rotation</t>
  </si>
  <si>
    <t>Flicks</t>
  </si>
  <si>
    <t xml:space="preserve">    Painting</t>
  </si>
  <si>
    <t xml:space="preserve">    Multi-user test</t>
  </si>
  <si>
    <t xml:space="preserve">    Multi-touch</t>
  </si>
  <si>
    <t>Full Loading Test</t>
  </si>
  <si>
    <t>Power Status Test</t>
  </si>
  <si>
    <t>Resolution&amp;Display Rotation Change</t>
  </si>
  <si>
    <t>Resolution Change</t>
  </si>
  <si>
    <t>Display Rotation Change</t>
  </si>
  <si>
    <t>Accuracy Test</t>
  </si>
  <si>
    <t>Touch Accuracy Test</t>
  </si>
  <si>
    <t>Win8\Win10 Special Guestures</t>
  </si>
  <si>
    <t>Win8\Win10 Gestures</t>
  </si>
  <si>
    <t>On-screen Keyboard Function</t>
  </si>
  <si>
    <t xml:space="preserve">    Accessing the Keyboard</t>
  </si>
  <si>
    <t xml:space="preserve">    Basic and Advanced Functions</t>
  </si>
  <si>
    <t xml:space="preserve">    Manual Hand-Writing</t>
  </si>
  <si>
    <t xml:space="preserve">    Light Interference</t>
  </si>
  <si>
    <t xml:space="preserve">    Sunshine interference</t>
  </si>
  <si>
    <t xml:space="preserve">      Hot-Plug AC</t>
  </si>
  <si>
    <t>02 Touch pen</t>
  </si>
  <si>
    <t>01 Function User Scenario Test</t>
    <phoneticPr fontId="5" type="noConversion"/>
  </si>
  <si>
    <t>Device Disable/Enable</t>
  </si>
  <si>
    <t>Calibration</t>
  </si>
  <si>
    <t>Touch Pen Setting</t>
  </si>
  <si>
    <t>Gesture Test</t>
  </si>
  <si>
    <t>Press And Hold</t>
  </si>
  <si>
    <t>Painting</t>
  </si>
  <si>
    <t>On-Screen Keyboard Function</t>
  </si>
  <si>
    <t>Manual Hand-Writing</t>
  </si>
  <si>
    <t>Log on Test</t>
  </si>
  <si>
    <t>Log on</t>
  </si>
  <si>
    <t>Touch Rejection</t>
  </si>
  <si>
    <t>AC&amp;DC Mode Test</t>
  </si>
  <si>
    <t>Interference Test</t>
  </si>
  <si>
    <t>02 Touch pen</t>
    <phoneticPr fontId="5" type="noConversion"/>
  </si>
  <si>
    <t>02 Touch Performance Automatic Test</t>
    <phoneticPr fontId="5" type="noConversion"/>
  </si>
  <si>
    <t>Report Rate Test</t>
  </si>
  <si>
    <t>Linearity Test</t>
  </si>
  <si>
    <t>Hover Point Test</t>
  </si>
  <si>
    <t>Point Test</t>
  </si>
  <si>
    <t>JitterTest</t>
  </si>
  <si>
    <t>03 Touch Pad</t>
  </si>
  <si>
    <t xml:space="preserve"> 01 Touch Pad</t>
    <phoneticPr fontId="5" type="noConversion"/>
  </si>
  <si>
    <t>04 Voice Recognition</t>
    <phoneticPr fontId="5" type="noConversion"/>
  </si>
  <si>
    <r>
      <rPr>
        <sz val="10"/>
        <color theme="1"/>
        <rFont val="標楷體"/>
        <family val="4"/>
        <charset val="136"/>
      </rPr>
      <t>软件调用</t>
    </r>
  </si>
  <si>
    <r>
      <rPr>
        <sz val="10"/>
        <color theme="1"/>
        <rFont val="標楷體"/>
        <family val="4"/>
        <charset val="136"/>
      </rPr>
      <t>安静的会议室环境测试</t>
    </r>
  </si>
  <si>
    <r>
      <rPr>
        <sz val="10"/>
        <color theme="1"/>
        <rFont val="標楷體"/>
        <family val="4"/>
        <charset val="136"/>
      </rPr>
      <t>实际的较嘈杂的试验室</t>
    </r>
  </si>
  <si>
    <r>
      <rPr>
        <sz val="10"/>
        <color theme="1"/>
        <rFont val="標楷體"/>
        <family val="4"/>
        <charset val="136"/>
      </rPr>
      <t>稳定性测试</t>
    </r>
  </si>
  <si>
    <t>05 Face Authentication</t>
    <phoneticPr fontId="5" type="noConversion"/>
  </si>
  <si>
    <t>01 Face Authentication Draft Test Case</t>
    <phoneticPr fontId="5" type="noConversion"/>
  </si>
  <si>
    <t>Face Authentication Draft Test Case</t>
    <phoneticPr fontId="5" type="noConversion"/>
  </si>
  <si>
    <t>Face Authentication Draft Test Case</t>
  </si>
  <si>
    <t>08 Special Test</t>
    <phoneticPr fontId="5" type="noConversion"/>
  </si>
  <si>
    <t>03 SCCM</t>
  </si>
  <si>
    <t>SCCM</t>
  </si>
  <si>
    <r>
      <t xml:space="preserve">    </t>
    </r>
    <r>
      <rPr>
        <sz val="10"/>
        <color theme="1"/>
        <rFont val="標楷體"/>
        <family val="4"/>
        <charset val="136"/>
      </rPr>
      <t>操作系统镜像捕获（无需勾选，服务器上都已经安装）</t>
    </r>
  </si>
  <si>
    <r>
      <t xml:space="preserve">    </t>
    </r>
    <r>
      <rPr>
        <sz val="10"/>
        <color theme="1"/>
        <rFont val="標楷體"/>
        <family val="4"/>
        <charset val="136"/>
      </rPr>
      <t>添加操作系统镜像和分发</t>
    </r>
  </si>
  <si>
    <r>
      <t xml:space="preserve">    </t>
    </r>
    <r>
      <rPr>
        <sz val="10"/>
        <color theme="1"/>
        <rFont val="標楷體"/>
        <family val="4"/>
        <charset val="136"/>
      </rPr>
      <t>创建和分发任务序列</t>
    </r>
  </si>
  <si>
    <r>
      <t xml:space="preserve">    </t>
    </r>
    <r>
      <rPr>
        <sz val="10"/>
        <color theme="1"/>
        <rFont val="標楷體"/>
        <family val="4"/>
        <charset val="136"/>
      </rPr>
      <t>部署</t>
    </r>
  </si>
  <si>
    <r>
      <t xml:space="preserve">    </t>
    </r>
    <r>
      <rPr>
        <sz val="10"/>
        <color theme="1"/>
        <rFont val="標楷體"/>
        <family val="4"/>
        <charset val="136"/>
      </rPr>
      <t>被测机系统和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安装</t>
    </r>
  </si>
  <si>
    <r>
      <t xml:space="preserve">    </t>
    </r>
    <r>
      <rPr>
        <sz val="10"/>
        <color theme="1"/>
        <rFont val="標楷體"/>
        <family val="4"/>
        <charset val="136"/>
      </rPr>
      <t>查看设备管理器中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信息</t>
    </r>
  </si>
  <si>
    <r>
      <t xml:space="preserve">    </t>
    </r>
    <r>
      <rPr>
        <sz val="10"/>
        <color theme="1"/>
        <rFont val="標楷體"/>
        <family val="4"/>
        <charset val="136"/>
      </rPr>
      <t>删除</t>
    </r>
    <r>
      <rPr>
        <sz val="10"/>
        <color theme="1"/>
        <rFont val="Calibri"/>
        <family val="2"/>
      </rPr>
      <t>Driver</t>
    </r>
  </si>
  <si>
    <t>04 System Performance</t>
  </si>
  <si>
    <t>01 Configuration and Report Requirement</t>
    <phoneticPr fontId="5" type="noConversion"/>
  </si>
  <si>
    <t>Configuration and Report Requirement</t>
    <phoneticPr fontId="5" type="noConversion"/>
  </si>
  <si>
    <t>02 PCMArk Test</t>
    <phoneticPr fontId="5" type="noConversion"/>
  </si>
  <si>
    <t xml:space="preserve">    PCMARK 08 Test</t>
  </si>
  <si>
    <t>03 System Mark Test</t>
    <phoneticPr fontId="5" type="noConversion"/>
  </si>
  <si>
    <t xml:space="preserve">    System Mark 2014 Test</t>
  </si>
  <si>
    <t>04 3DMark Test</t>
    <phoneticPr fontId="5" type="noConversion"/>
  </si>
  <si>
    <t>3DMark Test</t>
    <phoneticPr fontId="5" type="noConversion"/>
  </si>
  <si>
    <t>3DMark Fire Strike</t>
    <phoneticPr fontId="5" type="noConversion"/>
  </si>
  <si>
    <t>3DMark 11</t>
    <phoneticPr fontId="5" type="noConversion"/>
  </si>
  <si>
    <t>05 System Boot and Storage Performance</t>
    <phoneticPr fontId="5" type="noConversion"/>
  </si>
  <si>
    <t>System Boot Time</t>
    <phoneticPr fontId="5" type="noConversion"/>
  </si>
  <si>
    <t>Storage Data Transfer Performance</t>
    <phoneticPr fontId="5" type="noConversion"/>
  </si>
  <si>
    <t>04 System Performance</t>
    <phoneticPr fontId="5" type="noConversion"/>
  </si>
  <si>
    <t>Unigine_Valley</t>
  </si>
  <si>
    <t>P2</t>
  </si>
  <si>
    <t>Unixbench</t>
  </si>
  <si>
    <t>05 System User Scenario Test</t>
    <phoneticPr fontId="15" type="noConversion"/>
  </si>
  <si>
    <r>
      <t>PC</t>
    </r>
    <r>
      <rPr>
        <sz val="10"/>
        <color theme="1"/>
        <rFont val="標楷體"/>
        <family val="4"/>
        <charset val="136"/>
      </rPr>
      <t>与智能家电兼容场景检查</t>
    </r>
  </si>
  <si>
    <t>05 Peripheral Device Compatibility</t>
  </si>
  <si>
    <t>01 Third Party Peripheral Devices Compatibility</t>
  </si>
  <si>
    <t>Wireless Router Test</t>
  </si>
  <si>
    <t>Driver Installation</t>
  </si>
  <si>
    <t>P3</t>
    <phoneticPr fontId="5" type="noConversion"/>
  </si>
  <si>
    <t>WIFI Connection Test</t>
  </si>
  <si>
    <t>Data Transmit Test</t>
  </si>
  <si>
    <t>S3 or modern standby\S4\reboot Test</t>
    <phoneticPr fontId="5" type="noConversion"/>
  </si>
  <si>
    <t>Bluetooth Mobile Phone Test</t>
  </si>
  <si>
    <t>Maximum Distance Test.</t>
  </si>
  <si>
    <t>S3 or modern standby\S4\S5\Reboot Test.</t>
    <phoneticPr fontId="5" type="noConversion"/>
  </si>
  <si>
    <t>Bluetooth Pad Test</t>
  </si>
  <si>
    <t>S3 or modern standby \S4\S5\Reboot Test.</t>
    <phoneticPr fontId="5" type="noConversion"/>
  </si>
  <si>
    <t>Bluetooth Mouse Test</t>
  </si>
  <si>
    <t>Bluetooth Headset Test</t>
  </si>
  <si>
    <t>Two AIO Bluetooth Test.</t>
  </si>
  <si>
    <t>File Share Test.</t>
  </si>
  <si>
    <t>Remote Keyboard And Mouse Test</t>
  </si>
  <si>
    <t>Music And Audio Test.</t>
  </si>
  <si>
    <t>Bluetooth\Wifi Compatibility Test.</t>
  </si>
  <si>
    <t>Bluetooth Speaker Test</t>
  </si>
  <si>
    <t>Bluetooth Keyboard Test</t>
  </si>
  <si>
    <t>07 Windows Update Test</t>
    <phoneticPr fontId="15" type="noConversion"/>
  </si>
  <si>
    <t>01 Test preparation work</t>
    <phoneticPr fontId="15" type="noConversion"/>
  </si>
  <si>
    <t xml:space="preserve"> Test preparation work</t>
    <phoneticPr fontId="15" type="noConversion"/>
  </si>
  <si>
    <t>02 Windows update Test</t>
    <phoneticPr fontId="15" type="noConversion"/>
  </si>
  <si>
    <t>Windows update Test</t>
    <phoneticPr fontId="15" type="noConversion"/>
  </si>
  <si>
    <t>01 Test Prepare</t>
  </si>
  <si>
    <t>Test Prepare</t>
  </si>
  <si>
    <t>01 System Stability</t>
  </si>
  <si>
    <t>01 Stress Test</t>
  </si>
  <si>
    <t>System stress test</t>
  </si>
  <si>
    <t>OC Stress Test</t>
  </si>
  <si>
    <t>02 Boot cycling</t>
  </si>
  <si>
    <r>
      <t>FP Boot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Power button</t>
    </r>
    <r>
      <rPr>
        <sz val="10"/>
        <color rgb="FF000000"/>
        <rFont val="標楷體"/>
        <family val="4"/>
        <charset val="136"/>
      </rPr>
      <t>开关机）</t>
    </r>
  </si>
  <si>
    <t>AC Boot</t>
  </si>
  <si>
    <r>
      <t>FP Boot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Enable Fast Startup</t>
    </r>
    <r>
      <rPr>
        <sz val="10"/>
        <color rgb="FF000000"/>
        <rFont val="標楷體"/>
        <family val="4"/>
        <charset val="136"/>
      </rPr>
      <t>）</t>
    </r>
  </si>
  <si>
    <r>
      <t>FP Boot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Disable Fast Startup</t>
    </r>
    <r>
      <rPr>
        <sz val="10"/>
        <color rgb="FF000000"/>
        <rFont val="標楷體"/>
        <family val="4"/>
        <charset val="136"/>
      </rPr>
      <t>）</t>
    </r>
  </si>
  <si>
    <t>03 RTC test</t>
  </si>
  <si>
    <r>
      <t>CMOS</t>
    </r>
    <r>
      <rPr>
        <sz val="10"/>
        <color rgb="FF000000"/>
        <rFont val="標楷體"/>
        <family val="4"/>
        <charset val="136"/>
      </rPr>
      <t>下时间精度测试</t>
    </r>
  </si>
  <si>
    <r>
      <t>AMD SuperIO RTC</t>
    </r>
    <r>
      <rPr>
        <sz val="10"/>
        <color rgb="FF000000"/>
        <rFont val="標楷體"/>
        <family val="4"/>
        <charset val="136"/>
      </rPr>
      <t>功能测试</t>
    </r>
  </si>
  <si>
    <t>04 Power Test</t>
  </si>
  <si>
    <t>S4 Overnight</t>
  </si>
  <si>
    <t>Modern Standby Overnig..</t>
  </si>
  <si>
    <t>Modern Standby Looping</t>
  </si>
  <si>
    <t>S3&amp;S4 Hybrid Looping</t>
  </si>
  <si>
    <t>05 Graphics</t>
  </si>
  <si>
    <t>Unigne Heaven Test</t>
  </si>
  <si>
    <t>Screen saver</t>
  </si>
  <si>
    <t xml:space="preserve">06 Camera </t>
  </si>
  <si>
    <t>02 SDV EELP+ Test</t>
  </si>
  <si>
    <t>System Unit</t>
  </si>
  <si>
    <t>Basic Information Check</t>
  </si>
  <si>
    <r>
      <rPr>
        <sz val="10"/>
        <color rgb="FF000000"/>
        <rFont val="標楷體"/>
        <family val="4"/>
        <charset val="136"/>
      </rPr>
      <t>报错设置</t>
    </r>
  </si>
  <si>
    <t>BurnIn 2h</t>
  </si>
  <si>
    <t>02 Random Vibration</t>
  </si>
  <si>
    <t>Random Vibration</t>
  </si>
  <si>
    <t>03 Normal temp test</t>
  </si>
  <si>
    <t>Power Test</t>
  </si>
  <si>
    <r>
      <rPr>
        <sz val="10"/>
        <color rgb="FF000000"/>
        <rFont val="標楷體"/>
        <family val="4"/>
        <charset val="136"/>
      </rPr>
      <t>手动开关机测试</t>
    </r>
    <r>
      <rPr>
        <sz val="10"/>
        <color rgb="FF000000"/>
        <rFont val="Calibri"/>
        <family val="2"/>
      </rPr>
      <t xml:space="preserve"> (10 times)</t>
    </r>
  </si>
  <si>
    <r>
      <rPr>
        <sz val="10"/>
        <color rgb="FF000000"/>
        <rFont val="標楷體"/>
        <family val="4"/>
        <charset val="136"/>
      </rPr>
      <t>手动重启测试</t>
    </r>
    <r>
      <rPr>
        <sz val="10"/>
        <color rgb="FF000000"/>
        <rFont val="Calibri"/>
        <family val="2"/>
      </rPr>
      <t>(10 times)</t>
    </r>
  </si>
  <si>
    <r>
      <t>AC</t>
    </r>
    <r>
      <rPr>
        <sz val="10"/>
        <color rgb="FF000000"/>
        <rFont val="標楷體"/>
        <family val="4"/>
        <charset val="136"/>
      </rPr>
      <t>电源插拔测试</t>
    </r>
    <r>
      <rPr>
        <sz val="10"/>
        <color rgb="FF000000"/>
        <rFont val="Calibri"/>
        <family val="2"/>
      </rPr>
      <t>(14 times)</t>
    </r>
  </si>
  <si>
    <r>
      <t>S3/S4</t>
    </r>
    <r>
      <rPr>
        <sz val="10"/>
        <color rgb="FF000000"/>
        <rFont val="標楷體"/>
        <family val="4"/>
        <charset val="136"/>
      </rPr>
      <t>状态下电源指示灯状态检查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</si>
  <si>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S3</t>
    </r>
    <r>
      <rPr>
        <sz val="10"/>
        <color rgb="FF000000"/>
        <rFont val="標楷體"/>
        <family val="4"/>
        <charset val="136"/>
      </rPr>
      <t>测试（</t>
    </r>
    <r>
      <rPr>
        <sz val="10"/>
        <color rgb="FF000000"/>
        <rFont val="Calibri"/>
        <family val="2"/>
      </rPr>
      <t>18 times</t>
    </r>
    <r>
      <rPr>
        <sz val="10"/>
        <color rgb="FF000000"/>
        <rFont val="標楷體"/>
        <family val="4"/>
        <charset val="136"/>
      </rPr>
      <t>）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</si>
  <si>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S4</t>
    </r>
    <r>
      <rPr>
        <sz val="10"/>
        <color rgb="FF000000"/>
        <rFont val="標楷體"/>
        <family val="4"/>
        <charset val="136"/>
      </rPr>
      <t>测试（</t>
    </r>
    <r>
      <rPr>
        <sz val="10"/>
        <color rgb="FF000000"/>
        <rFont val="Calibri"/>
        <family val="2"/>
      </rPr>
      <t>10 times</t>
    </r>
    <r>
      <rPr>
        <sz val="10"/>
        <color rgb="FF000000"/>
        <rFont val="標楷體"/>
        <family val="4"/>
        <charset val="136"/>
      </rPr>
      <t>）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</si>
  <si>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Modern Standby</t>
    </r>
    <r>
      <rPr>
        <sz val="10"/>
        <color rgb="FF000000"/>
        <rFont val="標楷體"/>
        <family val="4"/>
        <charset val="136"/>
      </rPr>
      <t>测试（</t>
    </r>
    <r>
      <rPr>
        <sz val="10"/>
        <color rgb="FF000000"/>
        <rFont val="Calibri"/>
        <family val="2"/>
      </rPr>
      <t>15 times</t>
    </r>
    <r>
      <rPr>
        <sz val="10"/>
        <color rgb="FF000000"/>
        <rFont val="標楷體"/>
        <family val="4"/>
        <charset val="136"/>
      </rPr>
      <t>）</t>
    </r>
  </si>
  <si>
    <r>
      <t>1.</t>
    </r>
    <r>
      <rPr>
        <sz val="10"/>
        <color rgb="FF000000"/>
        <rFont val="標楷體"/>
        <family val="4"/>
        <charset val="136"/>
      </rPr>
      <t>测试准备</t>
    </r>
  </si>
  <si>
    <r>
      <t>2.MSB</t>
    </r>
    <r>
      <rPr>
        <sz val="10"/>
        <color rgb="FF000000"/>
        <rFont val="標楷體"/>
        <family val="4"/>
        <charset val="136"/>
      </rPr>
      <t>进入和退出（</t>
    </r>
    <r>
      <rPr>
        <sz val="10"/>
        <color rgb="FF000000"/>
        <rFont val="Calibri"/>
        <family val="2"/>
      </rPr>
      <t>30</t>
    </r>
    <r>
      <rPr>
        <sz val="10"/>
        <color rgb="FF000000"/>
        <rFont val="標楷體"/>
        <family val="4"/>
        <charset val="136"/>
      </rPr>
      <t>次）</t>
    </r>
  </si>
  <si>
    <r>
      <t>3.</t>
    </r>
    <r>
      <rPr>
        <sz val="10"/>
        <color rgb="FF000000"/>
        <rFont val="標楷體"/>
        <family val="4"/>
        <charset val="136"/>
      </rPr>
      <t>唤醒测试（共</t>
    </r>
    <r>
      <rPr>
        <sz val="10"/>
        <color rgb="FF000000"/>
        <rFont val="Calibri"/>
        <family val="2"/>
      </rPr>
      <t>12</t>
    </r>
    <r>
      <rPr>
        <sz val="10"/>
        <color rgb="FF000000"/>
        <rFont val="標楷體"/>
        <family val="4"/>
        <charset val="136"/>
      </rPr>
      <t>次）</t>
    </r>
  </si>
  <si>
    <r>
      <t xml:space="preserve">4. </t>
    </r>
    <r>
      <rPr>
        <sz val="10"/>
        <color rgb="FF000000"/>
        <rFont val="標楷體"/>
        <family val="4"/>
        <charset val="136"/>
      </rPr>
      <t>链接功能唤醒（</t>
    </r>
    <r>
      <rPr>
        <sz val="10"/>
        <color rgb="FF000000"/>
        <rFont val="Calibri"/>
        <family val="2"/>
      </rPr>
      <t>5</t>
    </r>
    <r>
      <rPr>
        <sz val="10"/>
        <color rgb="FF000000"/>
        <rFont val="標楷體"/>
        <family val="4"/>
        <charset val="136"/>
      </rPr>
      <t>次）</t>
    </r>
  </si>
  <si>
    <r>
      <t>5.</t>
    </r>
    <r>
      <rPr>
        <sz val="10"/>
        <color rgb="FF000000"/>
        <rFont val="標楷體"/>
        <family val="4"/>
        <charset val="136"/>
      </rPr>
      <t>声音录制（</t>
    </r>
    <r>
      <rPr>
        <sz val="10"/>
        <color rgb="FF000000"/>
        <rFont val="Calibri"/>
        <family val="2"/>
      </rPr>
      <t>5</t>
    </r>
    <r>
      <rPr>
        <sz val="10"/>
        <color rgb="FF000000"/>
        <rFont val="標楷體"/>
        <family val="4"/>
        <charset val="136"/>
      </rPr>
      <t>次）</t>
    </r>
  </si>
  <si>
    <r>
      <t>6.MP3 Playback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6</t>
    </r>
    <r>
      <rPr>
        <sz val="10"/>
        <color rgb="FF000000"/>
        <rFont val="標楷體"/>
        <family val="4"/>
        <charset val="136"/>
      </rPr>
      <t>次）</t>
    </r>
  </si>
  <si>
    <r>
      <t>7.</t>
    </r>
    <r>
      <rPr>
        <sz val="10"/>
        <color rgb="FF000000"/>
        <rFont val="標楷體"/>
        <family val="4"/>
        <charset val="136"/>
      </rPr>
      <t>压力测试（</t>
    </r>
    <r>
      <rPr>
        <sz val="10"/>
        <color rgb="FF000000"/>
        <rFont val="Calibri"/>
        <family val="2"/>
      </rPr>
      <t>300 cycle</t>
    </r>
    <r>
      <rPr>
        <sz val="10"/>
        <color rgb="FF000000"/>
        <rFont val="標楷體"/>
        <family val="4"/>
        <charset val="136"/>
      </rPr>
      <t>）</t>
    </r>
  </si>
  <si>
    <r>
      <t>8.MSB</t>
    </r>
    <r>
      <rPr>
        <sz val="10"/>
        <color rgb="FF000000"/>
        <rFont val="標楷體"/>
        <family val="4"/>
        <charset val="136"/>
      </rPr>
      <t>长时间模式（</t>
    </r>
    <r>
      <rPr>
        <sz val="10"/>
        <color rgb="FF000000"/>
        <rFont val="Calibri"/>
        <family val="2"/>
      </rPr>
      <t>2</t>
    </r>
    <r>
      <rPr>
        <sz val="10"/>
        <color rgb="FF000000"/>
        <rFont val="標楷體"/>
        <family val="4"/>
        <charset val="136"/>
      </rPr>
      <t>次）</t>
    </r>
  </si>
  <si>
    <r>
      <t>9.MSB</t>
    </r>
    <r>
      <rPr>
        <sz val="10"/>
        <color rgb="FF000000"/>
        <rFont val="標楷體"/>
        <family val="4"/>
        <charset val="136"/>
      </rPr>
      <t>性能测试</t>
    </r>
  </si>
  <si>
    <r>
      <rPr>
        <sz val="10"/>
        <color rgb="FF000000"/>
        <rFont val="標楷體"/>
        <family val="4"/>
        <charset val="136"/>
      </rPr>
      <t>按电源键强制关机（</t>
    </r>
    <r>
      <rPr>
        <sz val="10"/>
        <color rgb="FF000000"/>
        <rFont val="Calibri"/>
        <family val="2"/>
      </rPr>
      <t>5</t>
    </r>
    <r>
      <rPr>
        <sz val="10"/>
        <color rgb="FF000000"/>
        <rFont val="標楷體"/>
        <family val="4"/>
        <charset val="136"/>
      </rPr>
      <t>秒以上）</t>
    </r>
  </si>
  <si>
    <t>Long Run</t>
  </si>
  <si>
    <r>
      <rPr>
        <sz val="10"/>
        <color rgb="FF000000"/>
        <rFont val="標楷體"/>
        <family val="4"/>
        <charset val="136"/>
      </rPr>
      <t>开机静置</t>
    </r>
    <r>
      <rPr>
        <sz val="10"/>
        <color rgb="FF000000"/>
        <rFont val="Calibri"/>
        <family val="2"/>
      </rPr>
      <t>12h</t>
    </r>
  </si>
  <si>
    <t>04 Storage test</t>
  </si>
  <si>
    <t>Storage test</t>
  </si>
  <si>
    <t>RTC time check</t>
  </si>
  <si>
    <r>
      <rPr>
        <sz val="10"/>
        <color rgb="FF000000"/>
        <rFont val="標楷體"/>
        <family val="4"/>
        <charset val="136"/>
      </rPr>
      <t>系统关机静置</t>
    </r>
  </si>
  <si>
    <t>05 Basic check after storage</t>
  </si>
  <si>
    <r>
      <t>Basic Check, BIOS&amp;Driver</t>
    </r>
    <r>
      <rPr>
        <sz val="10"/>
        <color rgb="FF000000"/>
        <rFont val="標楷體"/>
        <family val="4"/>
        <charset val="136"/>
      </rPr>
      <t>更新</t>
    </r>
  </si>
  <si>
    <t>AC Power on/off test 10 times</t>
  </si>
  <si>
    <r>
      <rPr>
        <sz val="10"/>
        <color rgb="FF000000"/>
        <rFont val="標楷體"/>
        <family val="4"/>
        <charset val="136"/>
      </rPr>
      <t>手动开关机测试</t>
    </r>
    <r>
      <rPr>
        <sz val="10"/>
        <color rgb="FF000000"/>
        <rFont val="Calibri"/>
        <family val="2"/>
      </rPr>
      <t>10 times</t>
    </r>
  </si>
  <si>
    <r>
      <rPr>
        <sz val="10"/>
        <color rgb="FF000000"/>
        <rFont val="標楷體"/>
        <family val="4"/>
        <charset val="136"/>
      </rPr>
      <t>手动重启测试</t>
    </r>
    <r>
      <rPr>
        <sz val="10"/>
        <color rgb="FF000000"/>
        <rFont val="Calibri"/>
        <family val="2"/>
      </rPr>
      <t>10 times</t>
    </r>
  </si>
  <si>
    <t>Dos pcycle Power on/off test 100 times</t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</si>
  <si>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S3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 xml:space="preserve"> 5 times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</si>
  <si>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S4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 xml:space="preserve"> 5 times</t>
    </r>
  </si>
  <si>
    <t>S3 test 100 times</t>
  </si>
  <si>
    <t>S4 test 50 times</t>
    <phoneticPr fontId="15" type="noConversion"/>
  </si>
  <si>
    <t>S4 test 50 times</t>
  </si>
  <si>
    <t>BurnIn 24h</t>
  </si>
  <si>
    <t>High-temp Run-In</t>
  </si>
  <si>
    <t>Windows reboot Test 1h</t>
  </si>
  <si>
    <t>CPU Loading test 2h</t>
  </si>
  <si>
    <t>3Dmark test 2h</t>
  </si>
  <si>
    <t>Unigine Heaven test 2h</t>
  </si>
  <si>
    <t>High-temp operating</t>
  </si>
  <si>
    <t>BurnIn test 12h</t>
  </si>
  <si>
    <t>03 SIT EELP+ Test</t>
  </si>
  <si>
    <r>
      <rPr>
        <sz val="10"/>
        <rFont val="標楷體"/>
        <family val="4"/>
        <charset val="136"/>
      </rPr>
      <t>工厂流程刷新</t>
    </r>
    <r>
      <rPr>
        <sz val="10"/>
        <rFont val="Calibri"/>
        <family val="2"/>
      </rPr>
      <t>BIOS</t>
    </r>
  </si>
  <si>
    <r>
      <t>UEFI</t>
    </r>
    <r>
      <rPr>
        <sz val="10"/>
        <rFont val="標楷體"/>
        <family val="4"/>
        <charset val="136"/>
      </rPr>
      <t>模式工厂流程刷新</t>
    </r>
    <r>
      <rPr>
        <sz val="10"/>
        <rFont val="Calibri"/>
        <family val="2"/>
      </rPr>
      <t>BIOS</t>
    </r>
    <r>
      <rPr>
        <sz val="10"/>
        <rFont val="標楷體"/>
        <family val="4"/>
        <charset val="136"/>
      </rPr>
      <t>测试</t>
    </r>
  </si>
  <si>
    <r>
      <t>Preload</t>
    </r>
    <r>
      <rPr>
        <sz val="10"/>
        <rFont val="標楷體"/>
        <family val="4"/>
        <charset val="136"/>
      </rPr>
      <t>安装</t>
    </r>
    <r>
      <rPr>
        <sz val="10"/>
        <rFont val="Calibri"/>
        <family val="2"/>
      </rPr>
      <t>OS</t>
    </r>
  </si>
  <si>
    <t>02 Test Prepare</t>
  </si>
  <si>
    <r>
      <t>BIOS</t>
    </r>
    <r>
      <rPr>
        <sz val="10"/>
        <rFont val="標楷體"/>
        <family val="4"/>
        <charset val="136"/>
      </rPr>
      <t>默认设置检查</t>
    </r>
  </si>
  <si>
    <r>
      <rPr>
        <sz val="10"/>
        <rFont val="標楷體"/>
        <family val="4"/>
        <charset val="136"/>
      </rPr>
      <t>解包之前按</t>
    </r>
    <r>
      <rPr>
        <sz val="10"/>
        <rFont val="Calibri"/>
        <family val="2"/>
      </rPr>
      <t>F1</t>
    </r>
    <r>
      <rPr>
        <sz val="10"/>
        <rFont val="標楷體"/>
        <family val="4"/>
        <charset val="136"/>
      </rPr>
      <t>进入</t>
    </r>
    <r>
      <rPr>
        <sz val="10"/>
        <rFont val="Calibri"/>
        <family val="2"/>
      </rPr>
      <t>BIOS</t>
    </r>
  </si>
  <si>
    <r>
      <rPr>
        <sz val="10"/>
        <rFont val="標楷體"/>
        <family val="4"/>
        <charset val="136"/>
      </rPr>
      <t>报错设置</t>
    </r>
  </si>
  <si>
    <r>
      <rPr>
        <sz val="10"/>
        <rFont val="標楷體"/>
        <family val="4"/>
        <charset val="136"/>
      </rPr>
      <t>报错设置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黑屏的操作</t>
    </r>
    <r>
      <rPr>
        <sz val="10"/>
        <rFont val="Calibri"/>
        <family val="2"/>
      </rPr>
      <t>)</t>
    </r>
    <r>
      <rPr>
        <sz val="10"/>
        <rFont val="標楷體"/>
        <family val="4"/>
        <charset val="136"/>
      </rPr>
      <t>（仅作为解</t>
    </r>
    <r>
      <rPr>
        <sz val="10"/>
        <rFont val="Calibri"/>
        <family val="2"/>
      </rPr>
      <t>BUG</t>
    </r>
    <r>
      <rPr>
        <sz val="10"/>
        <rFont val="標楷體"/>
        <family val="4"/>
        <charset val="136"/>
      </rPr>
      <t>测试使用）</t>
    </r>
  </si>
  <si>
    <r>
      <rPr>
        <sz val="10"/>
        <rFont val="標楷體"/>
        <family val="4"/>
        <charset val="136"/>
      </rPr>
      <t>解包之后按</t>
    </r>
    <r>
      <rPr>
        <sz val="10"/>
        <rFont val="Calibri"/>
        <family val="2"/>
      </rPr>
      <t>F1</t>
    </r>
    <r>
      <rPr>
        <sz val="10"/>
        <rFont val="標楷體"/>
        <family val="4"/>
        <charset val="136"/>
      </rPr>
      <t>进入</t>
    </r>
    <r>
      <rPr>
        <sz val="10"/>
        <rFont val="Calibri"/>
        <family val="2"/>
      </rPr>
      <t>BIOS</t>
    </r>
  </si>
  <si>
    <r>
      <rPr>
        <sz val="10"/>
        <rFont val="標楷體"/>
        <family val="4"/>
        <charset val="136"/>
      </rPr>
      <t>记录驱动和软件版本</t>
    </r>
  </si>
  <si>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optane</t>
    </r>
    <r>
      <rPr>
        <sz val="10"/>
        <rFont val="標楷體"/>
        <family val="4"/>
        <charset val="136"/>
      </rPr>
      <t>）解包之前按</t>
    </r>
    <r>
      <rPr>
        <sz val="10"/>
        <rFont val="Calibri"/>
        <family val="2"/>
      </rPr>
      <t>F1</t>
    </r>
    <r>
      <rPr>
        <sz val="10"/>
        <rFont val="標楷體"/>
        <family val="4"/>
        <charset val="136"/>
      </rPr>
      <t>进入</t>
    </r>
    <r>
      <rPr>
        <sz val="10"/>
        <rFont val="Calibri"/>
        <family val="2"/>
      </rPr>
      <t>BIOS</t>
    </r>
  </si>
  <si>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optane</t>
    </r>
    <r>
      <rPr>
        <sz val="10"/>
        <rFont val="標楷體"/>
        <family val="4"/>
        <charset val="136"/>
      </rPr>
      <t>）解包之后按</t>
    </r>
    <r>
      <rPr>
        <sz val="10"/>
        <rFont val="Calibri"/>
        <family val="2"/>
      </rPr>
      <t>F1</t>
    </r>
    <r>
      <rPr>
        <sz val="10"/>
        <rFont val="標楷體"/>
        <family val="4"/>
        <charset val="136"/>
      </rPr>
      <t>进入</t>
    </r>
    <r>
      <rPr>
        <sz val="10"/>
        <rFont val="Calibri"/>
        <family val="2"/>
      </rPr>
      <t>BIOS</t>
    </r>
  </si>
  <si>
    <t>Set Optane mode</t>
  </si>
  <si>
    <r>
      <rPr>
        <sz val="10"/>
        <rFont val="標楷體"/>
        <family val="4"/>
        <charset val="136"/>
      </rPr>
      <t>记录</t>
    </r>
    <r>
      <rPr>
        <sz val="10"/>
        <rFont val="Calibri"/>
        <family val="2"/>
      </rPr>
      <t xml:space="preserve">BIOS/Driver/FW </t>
    </r>
    <r>
      <rPr>
        <sz val="10"/>
        <rFont val="標楷體"/>
        <family val="4"/>
        <charset val="136"/>
      </rPr>
      <t>版本</t>
    </r>
  </si>
  <si>
    <t>03BIOS Function &amp; OS check</t>
  </si>
  <si>
    <t>BIOS Function Verification</t>
  </si>
  <si>
    <r>
      <t>POST</t>
    </r>
    <r>
      <rPr>
        <sz val="10"/>
        <rFont val="標楷體"/>
        <family val="4"/>
        <charset val="136"/>
      </rPr>
      <t>信息检查</t>
    </r>
  </si>
  <si>
    <r>
      <t>BIOS</t>
    </r>
    <r>
      <rPr>
        <sz val="10"/>
        <rFont val="標楷體"/>
        <family val="4"/>
        <charset val="136"/>
      </rPr>
      <t>信息检查</t>
    </r>
  </si>
  <si>
    <r>
      <t>BIOS</t>
    </r>
    <r>
      <rPr>
        <sz val="10"/>
        <rFont val="標楷體"/>
        <family val="4"/>
        <charset val="136"/>
      </rPr>
      <t>启动顺序测试</t>
    </r>
  </si>
  <si>
    <t>OS check</t>
  </si>
  <si>
    <r>
      <rPr>
        <sz val="10"/>
        <rFont val="標楷體"/>
        <family val="4"/>
        <charset val="136"/>
      </rPr>
      <t>系统属性</t>
    </r>
  </si>
  <si>
    <r>
      <rPr>
        <sz val="10"/>
        <rFont val="標楷體"/>
        <family val="4"/>
        <charset val="136"/>
      </rPr>
      <t>桌面检查</t>
    </r>
  </si>
  <si>
    <r>
      <rPr>
        <sz val="10"/>
        <rFont val="標楷體"/>
        <family val="4"/>
        <charset val="136"/>
      </rPr>
      <t>设备管理器检查</t>
    </r>
  </si>
  <si>
    <r>
      <rPr>
        <sz val="10"/>
        <rFont val="標楷體"/>
        <family val="4"/>
        <charset val="136"/>
      </rPr>
      <t>数字签名检查</t>
    </r>
  </si>
  <si>
    <r>
      <rPr>
        <sz val="10"/>
        <rFont val="標楷體"/>
        <family val="4"/>
        <charset val="136"/>
      </rPr>
      <t>多用户切换测试</t>
    </r>
  </si>
  <si>
    <t>04 Basic Check</t>
  </si>
  <si>
    <t>Display Function Verification</t>
  </si>
  <si>
    <r>
      <t>Windows</t>
    </r>
    <r>
      <rPr>
        <sz val="10"/>
        <rFont val="標楷體"/>
        <family val="4"/>
        <charset val="136"/>
      </rPr>
      <t>屏保测试</t>
    </r>
    <r>
      <rPr>
        <sz val="10"/>
        <rFont val="Calibri"/>
        <family val="2"/>
      </rPr>
      <t xml:space="preserve"> 5</t>
    </r>
    <r>
      <rPr>
        <sz val="10"/>
        <rFont val="標楷體"/>
        <family val="4"/>
        <charset val="136"/>
      </rPr>
      <t>分钟</t>
    </r>
  </si>
  <si>
    <r>
      <t>DVD/VCD</t>
    </r>
    <r>
      <rPr>
        <sz val="10"/>
        <rFont val="標楷體"/>
        <family val="4"/>
        <charset val="136"/>
      </rPr>
      <t>各播放</t>
    </r>
    <r>
      <rPr>
        <sz val="10"/>
        <rFont val="Calibri"/>
        <family val="2"/>
      </rPr>
      <t>15</t>
    </r>
    <r>
      <rPr>
        <sz val="10"/>
        <rFont val="標楷體"/>
        <family val="4"/>
        <charset val="136"/>
      </rPr>
      <t>分钟</t>
    </r>
  </si>
  <si>
    <r>
      <rPr>
        <sz val="10"/>
        <rFont val="標楷體"/>
        <family val="4"/>
        <charset val="136"/>
      </rPr>
      <t>显示属性检查</t>
    </r>
  </si>
  <si>
    <r>
      <rPr>
        <sz val="10"/>
        <rFont val="標楷體"/>
        <family val="4"/>
        <charset val="136"/>
      </rPr>
      <t>视频输出测试</t>
    </r>
    <r>
      <rPr>
        <sz val="10"/>
        <rFont val="Calibri"/>
        <family val="2"/>
      </rPr>
      <t>1</t>
    </r>
  </si>
  <si>
    <r>
      <rPr>
        <sz val="10"/>
        <rFont val="標楷體"/>
        <family val="4"/>
        <charset val="136"/>
      </rPr>
      <t>视频输出测试</t>
    </r>
    <r>
      <rPr>
        <sz val="10"/>
        <rFont val="Calibri"/>
        <family val="2"/>
      </rPr>
      <t>2</t>
    </r>
  </si>
  <si>
    <r>
      <rPr>
        <sz val="10"/>
        <rFont val="標楷體"/>
        <family val="4"/>
        <charset val="136"/>
      </rPr>
      <t>视频输出测试</t>
    </r>
    <r>
      <rPr>
        <sz val="10"/>
        <rFont val="Calibri"/>
        <family val="2"/>
      </rPr>
      <t>3</t>
    </r>
  </si>
  <si>
    <r>
      <rPr>
        <sz val="10"/>
        <rFont val="標楷體"/>
        <family val="4"/>
        <charset val="136"/>
      </rPr>
      <t>视频输出测试</t>
    </r>
  </si>
  <si>
    <t>Structure&amp;Function Check</t>
  </si>
  <si>
    <t>BurnIn test1 (2 hours)</t>
  </si>
  <si>
    <t>Check IO port function</t>
  </si>
  <si>
    <t>Check Button/switch function</t>
  </si>
  <si>
    <t>LED indicators visibility check</t>
  </si>
  <si>
    <t>System time setting and check</t>
  </si>
  <si>
    <t>Gap/Step check</t>
  </si>
  <si>
    <r>
      <t>LED ring function check(</t>
    </r>
    <r>
      <rPr>
        <sz val="10"/>
        <rFont val="標楷體"/>
        <family val="4"/>
        <charset val="136"/>
      </rPr>
      <t>仅限</t>
    </r>
    <r>
      <rPr>
        <sz val="10"/>
        <rFont val="Calibri"/>
        <family val="2"/>
      </rPr>
      <t>Hub500</t>
    </r>
    <r>
      <rPr>
        <sz val="10"/>
        <rFont val="標楷體"/>
        <family val="4"/>
        <charset val="136"/>
      </rPr>
      <t>项目</t>
    </r>
    <r>
      <rPr>
        <sz val="10"/>
        <rFont val="Calibri"/>
        <family val="2"/>
      </rPr>
      <t>)</t>
    </r>
  </si>
  <si>
    <t>05 Function Check</t>
  </si>
  <si>
    <r>
      <rPr>
        <sz val="10"/>
        <rFont val="標楷體"/>
        <family val="4"/>
        <charset val="136"/>
      </rPr>
      <t>开机</t>
    </r>
    <r>
      <rPr>
        <sz val="10"/>
        <rFont val="Calibri"/>
        <family val="2"/>
      </rPr>
      <t>DDC</t>
    </r>
    <r>
      <rPr>
        <sz val="10"/>
        <rFont val="標楷體"/>
        <family val="4"/>
        <charset val="136"/>
      </rPr>
      <t>识别</t>
    </r>
  </si>
  <si>
    <r>
      <rPr>
        <sz val="10"/>
        <rFont val="標楷體"/>
        <family val="4"/>
        <charset val="136"/>
      </rPr>
      <t>睡眠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休眠唤醒后</t>
    </r>
    <r>
      <rPr>
        <sz val="10"/>
        <rFont val="Calibri"/>
        <family val="2"/>
      </rPr>
      <t>DDC</t>
    </r>
    <r>
      <rPr>
        <sz val="10"/>
        <rFont val="標楷體"/>
        <family val="4"/>
        <charset val="136"/>
      </rPr>
      <t>识别</t>
    </r>
  </si>
  <si>
    <r>
      <rPr>
        <sz val="10"/>
        <rFont val="標楷體"/>
        <family val="4"/>
        <charset val="136"/>
      </rPr>
      <t>背景测试</t>
    </r>
  </si>
  <si>
    <r>
      <rPr>
        <sz val="10"/>
        <rFont val="標楷體"/>
        <family val="4"/>
        <charset val="136"/>
      </rPr>
      <t>分辨率测试</t>
    </r>
  </si>
  <si>
    <t>Audio Function Verification</t>
  </si>
  <si>
    <r>
      <rPr>
        <sz val="10"/>
        <rFont val="標楷體"/>
        <family val="4"/>
        <charset val="136"/>
      </rPr>
      <t>声卡设备的开启与禁用测试</t>
    </r>
  </si>
  <si>
    <r>
      <rPr>
        <sz val="10"/>
        <rFont val="標楷體"/>
        <family val="4"/>
        <charset val="136"/>
      </rPr>
      <t>检查声卡驱动</t>
    </r>
  </si>
  <si>
    <r>
      <t>Audio</t>
    </r>
    <r>
      <rPr>
        <sz val="10"/>
        <rFont val="標楷體"/>
        <family val="4"/>
        <charset val="136"/>
      </rPr>
      <t>输出优先级测试</t>
    </r>
  </si>
  <si>
    <r>
      <rPr>
        <sz val="10"/>
        <rFont val="標楷體"/>
        <family val="4"/>
        <charset val="136"/>
      </rPr>
      <t>音频输出测试</t>
    </r>
  </si>
  <si>
    <r>
      <t>Mic</t>
    </r>
    <r>
      <rPr>
        <sz val="10"/>
        <rFont val="標楷體"/>
        <family val="4"/>
        <charset val="136"/>
      </rPr>
      <t>录音测试</t>
    </r>
  </si>
  <si>
    <r>
      <rPr>
        <sz val="10"/>
        <rFont val="標楷體"/>
        <family val="4"/>
        <charset val="136"/>
      </rPr>
      <t>系统音量调节测试</t>
    </r>
  </si>
  <si>
    <t>ODD Function Verification</t>
  </si>
  <si>
    <r>
      <rPr>
        <sz val="10"/>
        <rFont val="標楷體"/>
        <family val="4"/>
        <charset val="136"/>
      </rPr>
      <t>光驱功能测试</t>
    </r>
  </si>
  <si>
    <r>
      <rPr>
        <sz val="10"/>
        <rFont val="標楷體"/>
        <family val="4"/>
        <charset val="136"/>
      </rPr>
      <t>光驱机构配合</t>
    </r>
  </si>
  <si>
    <r>
      <rPr>
        <sz val="10"/>
        <rFont val="標楷體"/>
        <family val="4"/>
        <charset val="136"/>
      </rPr>
      <t>光驱弹盘测试（</t>
    </r>
    <r>
      <rPr>
        <sz val="10"/>
        <rFont val="Calibri"/>
        <family val="2"/>
      </rPr>
      <t>AIO</t>
    </r>
    <r>
      <rPr>
        <sz val="10"/>
        <rFont val="標楷體"/>
        <family val="4"/>
        <charset val="136"/>
      </rPr>
      <t>机型测试</t>
    </r>
    <r>
      <rPr>
        <sz val="10"/>
        <rFont val="Calibri"/>
        <family val="2"/>
      </rPr>
      <t>100%</t>
    </r>
    <r>
      <rPr>
        <sz val="10"/>
        <rFont val="標楷體"/>
        <family val="4"/>
        <charset val="136"/>
      </rPr>
      <t>）</t>
    </r>
  </si>
  <si>
    <r>
      <rPr>
        <sz val="10"/>
        <rFont val="標楷體"/>
        <family val="4"/>
        <charset val="136"/>
      </rPr>
      <t>硬盘格式化测试</t>
    </r>
  </si>
  <si>
    <r>
      <rPr>
        <sz val="10"/>
        <rFont val="標楷體"/>
        <family val="4"/>
        <charset val="136"/>
      </rPr>
      <t>拷贝数据测试</t>
    </r>
  </si>
  <si>
    <r>
      <rPr>
        <sz val="10"/>
        <rFont val="標楷體"/>
        <family val="4"/>
        <charset val="136"/>
      </rPr>
      <t>硬盘</t>
    </r>
    <r>
      <rPr>
        <sz val="10"/>
        <rFont val="Calibri"/>
        <family val="2"/>
      </rPr>
      <t>SATA</t>
    </r>
    <r>
      <rPr>
        <sz val="10"/>
        <rFont val="標楷體"/>
        <family val="4"/>
        <charset val="136"/>
      </rPr>
      <t>口插拔力测试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特殊实验室负责测试</t>
    </r>
    <r>
      <rPr>
        <sz val="10"/>
        <rFont val="Calibri"/>
        <family val="2"/>
      </rPr>
      <t>)</t>
    </r>
  </si>
  <si>
    <t>USB test</t>
  </si>
  <si>
    <r>
      <t>USB</t>
    </r>
    <r>
      <rPr>
        <sz val="10"/>
        <rFont val="標楷體"/>
        <family val="4"/>
        <charset val="136"/>
      </rPr>
      <t>设备识别</t>
    </r>
  </si>
  <si>
    <r>
      <rPr>
        <sz val="10"/>
        <rFont val="標楷體"/>
        <family val="4"/>
        <charset val="136"/>
      </rPr>
      <t>热插拨测试</t>
    </r>
  </si>
  <si>
    <r>
      <rPr>
        <sz val="10"/>
        <rFont val="標楷體"/>
        <family val="4"/>
        <charset val="136"/>
      </rPr>
      <t>重启测试</t>
    </r>
  </si>
  <si>
    <r>
      <rPr>
        <sz val="10"/>
        <rFont val="標楷體"/>
        <family val="4"/>
        <charset val="136"/>
      </rPr>
      <t>拷贝测试</t>
    </r>
  </si>
  <si>
    <r>
      <rPr>
        <sz val="10"/>
        <rFont val="標楷體"/>
        <family val="4"/>
        <charset val="136"/>
      </rPr>
      <t>读写速率测试</t>
    </r>
  </si>
  <si>
    <t>LAN Function Verification</t>
  </si>
  <si>
    <r>
      <rPr>
        <sz val="10"/>
        <rFont val="標楷體"/>
        <family val="4"/>
        <charset val="136"/>
      </rPr>
      <t>板载网卡设备的启用和禁用测试</t>
    </r>
  </si>
  <si>
    <r>
      <rPr>
        <sz val="10"/>
        <rFont val="標楷體"/>
        <family val="4"/>
        <charset val="136"/>
      </rPr>
      <t>板载网卡驱动检查</t>
    </r>
  </si>
  <si>
    <r>
      <rPr>
        <sz val="10"/>
        <rFont val="標楷體"/>
        <family val="4"/>
        <charset val="136"/>
      </rPr>
      <t>网络的功能测试</t>
    </r>
  </si>
  <si>
    <r>
      <rPr>
        <sz val="10"/>
        <rFont val="標楷體"/>
        <family val="4"/>
        <charset val="136"/>
      </rPr>
      <t>文件拷贝测试</t>
    </r>
  </si>
  <si>
    <r>
      <rPr>
        <sz val="10"/>
        <rFont val="標楷體"/>
        <family val="4"/>
        <charset val="136"/>
      </rPr>
      <t>网络唤醒（</t>
    </r>
    <r>
      <rPr>
        <sz val="10"/>
        <rFont val="Calibri"/>
        <family val="2"/>
      </rPr>
      <t>S5</t>
    </r>
    <r>
      <rPr>
        <sz val="10"/>
        <rFont val="標楷體"/>
        <family val="4"/>
        <charset val="136"/>
      </rPr>
      <t>仅在商用机型上测试）</t>
    </r>
  </si>
  <si>
    <r>
      <rPr>
        <sz val="10"/>
        <rFont val="標楷體"/>
        <family val="4"/>
        <charset val="136"/>
      </rPr>
      <t>电源管理相关测试</t>
    </r>
  </si>
  <si>
    <t>Wireless LAN Function Verification</t>
  </si>
  <si>
    <r>
      <rPr>
        <sz val="10"/>
        <rFont val="標楷體"/>
        <family val="4"/>
        <charset val="136"/>
      </rPr>
      <t>检查无线网卡驱动</t>
    </r>
  </si>
  <si>
    <r>
      <t>LED</t>
    </r>
    <r>
      <rPr>
        <sz val="10"/>
        <rFont val="標楷體"/>
        <family val="4"/>
        <charset val="136"/>
      </rPr>
      <t>检查</t>
    </r>
  </si>
  <si>
    <r>
      <t>BIOS</t>
    </r>
    <r>
      <rPr>
        <sz val="10"/>
        <rFont val="標楷體"/>
        <family val="4"/>
        <charset val="136"/>
      </rPr>
      <t>设置</t>
    </r>
  </si>
  <si>
    <r>
      <rPr>
        <sz val="10"/>
        <rFont val="標楷體"/>
        <family val="4"/>
        <charset val="136"/>
      </rPr>
      <t>操作系统设置</t>
    </r>
  </si>
  <si>
    <r>
      <rPr>
        <sz val="10"/>
        <rFont val="標楷體"/>
        <family val="4"/>
        <charset val="136"/>
      </rPr>
      <t>网络测试</t>
    </r>
  </si>
  <si>
    <r>
      <rPr>
        <sz val="10"/>
        <rFont val="標楷體"/>
        <family val="4"/>
        <charset val="136"/>
      </rPr>
      <t>电源管理功能验证</t>
    </r>
  </si>
  <si>
    <r>
      <rPr>
        <sz val="10"/>
        <rFont val="標楷體"/>
        <family val="4"/>
        <charset val="136"/>
      </rPr>
      <t>驱动检查</t>
    </r>
  </si>
  <si>
    <r>
      <rPr>
        <sz val="10"/>
        <rFont val="標楷體"/>
        <family val="4"/>
        <charset val="136"/>
      </rPr>
      <t>连接功能测试</t>
    </r>
  </si>
  <si>
    <r>
      <rPr>
        <sz val="10"/>
        <rFont val="標楷體"/>
        <family val="4"/>
        <charset val="136"/>
      </rPr>
      <t>文件传输</t>
    </r>
  </si>
  <si>
    <r>
      <rPr>
        <sz val="10"/>
        <rFont val="標楷體"/>
        <family val="4"/>
        <charset val="136"/>
      </rPr>
      <t>兼容性测试</t>
    </r>
  </si>
  <si>
    <r>
      <rPr>
        <sz val="10"/>
        <rFont val="標楷體"/>
        <family val="4"/>
        <charset val="136"/>
      </rPr>
      <t>安全性测试</t>
    </r>
  </si>
  <si>
    <r>
      <t>Bluetooth</t>
    </r>
    <r>
      <rPr>
        <sz val="10"/>
        <rFont val="標楷體"/>
        <family val="4"/>
        <charset val="136"/>
      </rPr>
      <t>开启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禁用测试</t>
    </r>
  </si>
  <si>
    <t>Card Reader Function Verification</t>
  </si>
  <si>
    <r>
      <t>LED</t>
    </r>
    <r>
      <rPr>
        <sz val="10"/>
        <rFont val="標楷體"/>
        <family val="4"/>
        <charset val="136"/>
      </rPr>
      <t>灯状态测试</t>
    </r>
  </si>
  <si>
    <r>
      <rPr>
        <sz val="10"/>
        <rFont val="標楷體"/>
        <family val="4"/>
        <charset val="136"/>
      </rPr>
      <t>盘符显示测试</t>
    </r>
  </si>
  <si>
    <r>
      <rPr>
        <sz val="10"/>
        <rFont val="標楷體"/>
        <family val="4"/>
        <charset val="136"/>
      </rPr>
      <t>格式化测试</t>
    </r>
  </si>
  <si>
    <r>
      <rPr>
        <sz val="10"/>
        <rFont val="標楷體"/>
        <family val="4"/>
        <charset val="136"/>
      </rPr>
      <t>反复读写测试</t>
    </r>
  </si>
  <si>
    <r>
      <rPr>
        <sz val="10"/>
        <rFont val="標楷體"/>
        <family val="4"/>
        <charset val="136"/>
      </rPr>
      <t>写保护测试</t>
    </r>
  </si>
  <si>
    <r>
      <rPr>
        <sz val="10"/>
        <rFont val="標楷體"/>
        <family val="4"/>
        <charset val="136"/>
      </rPr>
      <t>结构测试</t>
    </r>
  </si>
  <si>
    <r>
      <rPr>
        <sz val="10"/>
        <rFont val="標楷體"/>
        <family val="4"/>
        <charset val="136"/>
      </rPr>
      <t>读卡器负载测试</t>
    </r>
  </si>
  <si>
    <t>Webcam Function Verification</t>
  </si>
  <si>
    <r>
      <rPr>
        <sz val="10"/>
        <rFont val="標楷體"/>
        <family val="4"/>
        <charset val="136"/>
      </rPr>
      <t>摄像头驱动检查</t>
    </r>
  </si>
  <si>
    <r>
      <rPr>
        <sz val="10"/>
        <rFont val="標楷體"/>
        <family val="4"/>
        <charset val="136"/>
      </rPr>
      <t>拍照测试</t>
    </r>
  </si>
  <si>
    <r>
      <rPr>
        <sz val="10"/>
        <rFont val="標楷體"/>
        <family val="4"/>
        <charset val="136"/>
      </rPr>
      <t>摄像头开启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禁用测试</t>
    </r>
  </si>
  <si>
    <r>
      <rPr>
        <sz val="10"/>
        <rFont val="標楷體"/>
        <family val="4"/>
        <charset val="136"/>
      </rPr>
      <t>录像</t>
    </r>
    <r>
      <rPr>
        <sz val="10"/>
        <rFont val="Calibri"/>
        <family val="2"/>
      </rPr>
      <t>&amp;</t>
    </r>
    <r>
      <rPr>
        <sz val="10"/>
        <rFont val="標楷體"/>
        <family val="4"/>
        <charset val="136"/>
      </rPr>
      <t>内置麦克风录音测试</t>
    </r>
  </si>
  <si>
    <r>
      <rPr>
        <sz val="10"/>
        <rFont val="標楷體"/>
        <family val="4"/>
        <charset val="136"/>
      </rPr>
      <t>视频模式测试</t>
    </r>
  </si>
  <si>
    <r>
      <rPr>
        <sz val="10"/>
        <rFont val="標楷體"/>
        <family val="4"/>
        <charset val="136"/>
      </rPr>
      <t>系统下键盘基本功能测试</t>
    </r>
  </si>
  <si>
    <r>
      <t>LEOS</t>
    </r>
    <r>
      <rPr>
        <sz val="10"/>
        <rFont val="標楷體"/>
        <family val="4"/>
        <charset val="136"/>
      </rPr>
      <t>下的键盘测试</t>
    </r>
  </si>
  <si>
    <t>PS/2 Function Verification</t>
  </si>
  <si>
    <r>
      <t>PS/2</t>
    </r>
    <r>
      <rPr>
        <sz val="10"/>
        <rFont val="標楷體"/>
        <family val="4"/>
        <charset val="136"/>
      </rPr>
      <t>键盘</t>
    </r>
    <r>
      <rPr>
        <sz val="10"/>
        <rFont val="Calibri"/>
        <family val="2"/>
      </rPr>
      <t>function</t>
    </r>
    <r>
      <rPr>
        <sz val="10"/>
        <rFont val="標楷體"/>
        <family val="4"/>
        <charset val="136"/>
      </rPr>
      <t>测试</t>
    </r>
  </si>
  <si>
    <r>
      <t>PS/2</t>
    </r>
    <r>
      <rPr>
        <sz val="10"/>
        <rFont val="標楷體"/>
        <family val="4"/>
        <charset val="136"/>
      </rPr>
      <t>鼠标</t>
    </r>
    <r>
      <rPr>
        <sz val="10"/>
        <rFont val="Calibri"/>
        <family val="2"/>
      </rPr>
      <t>function</t>
    </r>
    <r>
      <rPr>
        <sz val="10"/>
        <rFont val="標楷體"/>
        <family val="4"/>
        <charset val="136"/>
      </rPr>
      <t>测试</t>
    </r>
  </si>
  <si>
    <r>
      <t>S3</t>
    </r>
    <r>
      <rPr>
        <sz val="10"/>
        <rFont val="標楷體"/>
        <family val="4"/>
        <charset val="136"/>
      </rPr>
      <t>测试（商用开、启使用</t>
    </r>
  </si>
  <si>
    <r>
      <rPr>
        <sz val="10"/>
        <rFont val="標楷體"/>
        <family val="4"/>
        <charset val="136"/>
      </rPr>
      <t>设备配对</t>
    </r>
  </si>
  <si>
    <r>
      <rPr>
        <sz val="10"/>
        <rFont val="標楷體"/>
        <family val="4"/>
        <charset val="136"/>
      </rPr>
      <t>交叉对码</t>
    </r>
  </si>
  <si>
    <r>
      <rPr>
        <sz val="10"/>
        <rFont val="標楷體"/>
        <family val="4"/>
        <charset val="136"/>
      </rPr>
      <t>卸装电池测试</t>
    </r>
  </si>
  <si>
    <r>
      <rPr>
        <sz val="10"/>
        <rFont val="標楷體"/>
        <family val="4"/>
        <charset val="136"/>
      </rPr>
      <t>驱动卸载</t>
    </r>
  </si>
  <si>
    <r>
      <t>windows</t>
    </r>
    <r>
      <rPr>
        <sz val="10"/>
        <rFont val="標楷體"/>
        <family val="4"/>
        <charset val="136"/>
      </rPr>
      <t>下键鼠功能</t>
    </r>
  </si>
  <si>
    <r>
      <t>POST/BIOS/DOS</t>
    </r>
    <r>
      <rPr>
        <sz val="10"/>
        <rFont val="標楷體"/>
        <family val="4"/>
        <charset val="136"/>
      </rPr>
      <t>下键盘功能</t>
    </r>
  </si>
  <si>
    <r>
      <rPr>
        <sz val="10"/>
        <rFont val="標楷體"/>
        <family val="4"/>
        <charset val="136"/>
      </rPr>
      <t>拯救系统下的键鼠功能测试</t>
    </r>
  </si>
  <si>
    <r>
      <t>windows</t>
    </r>
    <r>
      <rPr>
        <sz val="10"/>
        <rFont val="標楷體"/>
        <family val="4"/>
        <charset val="136"/>
      </rPr>
      <t>下热插拔测试</t>
    </r>
  </si>
  <si>
    <r>
      <rPr>
        <sz val="10"/>
        <rFont val="標楷體"/>
        <family val="4"/>
        <charset val="136"/>
      </rPr>
      <t>功能键检验</t>
    </r>
  </si>
  <si>
    <r>
      <rPr>
        <sz val="10"/>
        <rFont val="標楷體"/>
        <family val="4"/>
        <charset val="136"/>
      </rPr>
      <t>系统休眠唤醒测试</t>
    </r>
  </si>
  <si>
    <r>
      <rPr>
        <sz val="10"/>
        <rFont val="標楷體"/>
        <family val="4"/>
        <charset val="136"/>
      </rPr>
      <t>无线键鼠休眠唤醒测试</t>
    </r>
  </si>
  <si>
    <r>
      <rPr>
        <sz val="10"/>
        <rFont val="標楷體"/>
        <family val="4"/>
        <charset val="136"/>
      </rPr>
      <t>有效使用距离测试</t>
    </r>
  </si>
  <si>
    <r>
      <rPr>
        <sz val="10"/>
        <rFont val="標楷體"/>
        <family val="4"/>
        <charset val="136"/>
      </rPr>
      <t>无线鼠标测试</t>
    </r>
  </si>
  <si>
    <r>
      <rPr>
        <sz val="10"/>
        <rFont val="標楷體"/>
        <family val="4"/>
        <charset val="136"/>
      </rPr>
      <t>无线键盘干扰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衰减测试</t>
    </r>
  </si>
  <si>
    <t>1394 Function Verification</t>
  </si>
  <si>
    <r>
      <t xml:space="preserve">1394 </t>
    </r>
    <r>
      <rPr>
        <sz val="10"/>
        <rFont val="標楷體"/>
        <family val="4"/>
        <charset val="136"/>
      </rPr>
      <t>口功能验证</t>
    </r>
  </si>
  <si>
    <r>
      <rPr>
        <sz val="10"/>
        <rFont val="標楷體"/>
        <family val="4"/>
        <charset val="136"/>
      </rPr>
      <t>热插拔测试</t>
    </r>
  </si>
  <si>
    <r>
      <rPr>
        <sz val="10"/>
        <rFont val="標楷體"/>
        <family val="4"/>
        <charset val="136"/>
      </rPr>
      <t>开机、重起识别测试</t>
    </r>
  </si>
  <si>
    <r>
      <rPr>
        <sz val="10"/>
        <rFont val="標楷體"/>
        <family val="4"/>
        <charset val="136"/>
      </rPr>
      <t>按钮灯检验</t>
    </r>
  </si>
  <si>
    <r>
      <rPr>
        <sz val="10"/>
        <rFont val="標楷體"/>
        <family val="4"/>
        <charset val="136"/>
      </rPr>
      <t>按钮灯外观检验</t>
    </r>
  </si>
  <si>
    <r>
      <rPr>
        <sz val="10"/>
        <rFont val="標楷體"/>
        <family val="4"/>
        <charset val="136"/>
      </rPr>
      <t>功能检验</t>
    </r>
  </si>
  <si>
    <r>
      <rPr>
        <sz val="10"/>
        <rFont val="標楷體"/>
        <family val="4"/>
        <charset val="136"/>
      </rPr>
      <t>前面板状态灯检查</t>
    </r>
  </si>
  <si>
    <r>
      <rPr>
        <sz val="10"/>
        <rFont val="標楷體"/>
        <family val="4"/>
        <charset val="136"/>
      </rPr>
      <t>基本功能检查</t>
    </r>
  </si>
  <si>
    <r>
      <t>OSD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</si>
  <si>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单指单击双击（</t>
    </r>
    <r>
      <rPr>
        <sz val="10"/>
        <rFont val="Calibri"/>
        <family val="2"/>
      </rPr>
      <t>tap/double tap</t>
    </r>
    <r>
      <rPr>
        <sz val="10"/>
        <rFont val="標楷體"/>
        <family val="4"/>
        <charset val="136"/>
      </rPr>
      <t>）</t>
    </r>
  </si>
  <si>
    <r>
      <rPr>
        <sz val="10"/>
        <rFont val="標楷體"/>
        <family val="4"/>
        <charset val="136"/>
      </rPr>
      <t>单指拖拽、滚动测试</t>
    </r>
  </si>
  <si>
    <r>
      <rPr>
        <sz val="10"/>
        <rFont val="標楷體"/>
        <family val="4"/>
        <charset val="136"/>
      </rPr>
      <t>右键操作</t>
    </r>
  </si>
  <si>
    <r>
      <rPr>
        <sz val="10"/>
        <rFont val="標楷體"/>
        <family val="4"/>
        <charset val="136"/>
      </rPr>
      <t>双指缩放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旋转测试</t>
    </r>
  </si>
  <si>
    <r>
      <t>touch</t>
    </r>
    <r>
      <rPr>
        <sz val="10"/>
        <rFont val="標楷體"/>
        <family val="4"/>
        <charset val="136"/>
      </rPr>
      <t>画图</t>
    </r>
  </si>
  <si>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>USB</t>
    </r>
    <r>
      <rPr>
        <sz val="10"/>
        <rFont val="標楷體"/>
        <family val="4"/>
        <charset val="136"/>
      </rPr>
      <t>的兼容性测试</t>
    </r>
  </si>
  <si>
    <r>
      <t>win8 Metro UI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</si>
  <si>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手写和触屏设置</t>
    </r>
  </si>
  <si>
    <r>
      <rPr>
        <sz val="10"/>
        <rFont val="標楷體"/>
        <family val="4"/>
        <charset val="136"/>
      </rPr>
      <t>休眠待机测试</t>
    </r>
  </si>
  <si>
    <r>
      <rPr>
        <sz val="10"/>
        <rFont val="標楷體"/>
        <family val="4"/>
        <charset val="136"/>
      </rPr>
      <t>常亮灯效检查</t>
    </r>
  </si>
  <si>
    <r>
      <rPr>
        <sz val="10"/>
        <rFont val="標楷體"/>
        <family val="4"/>
        <charset val="136"/>
      </rPr>
      <t>呼吸灯效检查</t>
    </r>
  </si>
  <si>
    <r>
      <rPr>
        <sz val="10"/>
        <color rgb="FF000000"/>
        <rFont val="標楷體"/>
        <family val="4"/>
        <charset val="136"/>
      </rPr>
      <t>确认显卡</t>
    </r>
    <r>
      <rPr>
        <sz val="10"/>
        <color rgb="FF000000"/>
        <rFont val="Calibri"/>
        <family val="2"/>
      </rPr>
      <t>driver</t>
    </r>
    <r>
      <rPr>
        <sz val="10"/>
        <color rgb="FF000000"/>
        <rFont val="標楷體"/>
        <family val="4"/>
        <charset val="136"/>
      </rPr>
      <t>是否安装正确</t>
    </r>
  </si>
  <si>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Type C</t>
    </r>
    <r>
      <rPr>
        <sz val="10"/>
        <color rgb="FF000000"/>
        <rFont val="標楷體"/>
        <family val="4"/>
        <charset val="136"/>
      </rPr>
      <t>接口</t>
    </r>
    <r>
      <rPr>
        <sz val="10"/>
        <color rgb="FF000000"/>
        <rFont val="Calibri"/>
        <family val="2"/>
      </rPr>
      <t>S3</t>
    </r>
    <r>
      <rPr>
        <sz val="10"/>
        <color rgb="FF000000"/>
        <rFont val="標楷體"/>
        <family val="4"/>
        <charset val="136"/>
      </rPr>
      <t>测试</t>
    </r>
  </si>
  <si>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Type C</t>
    </r>
    <r>
      <rPr>
        <sz val="10"/>
        <color rgb="FF000000"/>
        <rFont val="標楷體"/>
        <family val="4"/>
        <charset val="136"/>
      </rPr>
      <t>接口</t>
    </r>
    <r>
      <rPr>
        <sz val="10"/>
        <color rgb="FF000000"/>
        <rFont val="Calibri"/>
        <family val="2"/>
      </rPr>
      <t>S4</t>
    </r>
    <r>
      <rPr>
        <sz val="10"/>
        <color rgb="FF000000"/>
        <rFont val="標楷體"/>
        <family val="4"/>
        <charset val="136"/>
      </rPr>
      <t>测试</t>
    </r>
  </si>
  <si>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Type C</t>
    </r>
    <r>
      <rPr>
        <sz val="10"/>
        <color rgb="FF000000"/>
        <rFont val="標楷體"/>
        <family val="4"/>
        <charset val="136"/>
      </rPr>
      <t>接口</t>
    </r>
    <r>
      <rPr>
        <sz val="10"/>
        <color rgb="FF000000"/>
        <rFont val="Calibri"/>
        <family val="2"/>
      </rPr>
      <t>reboot</t>
    </r>
    <r>
      <rPr>
        <sz val="10"/>
        <color rgb="FF000000"/>
        <rFont val="標楷體"/>
        <family val="4"/>
        <charset val="136"/>
      </rPr>
      <t>测试</t>
    </r>
  </si>
  <si>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Type C</t>
    </r>
    <r>
      <rPr>
        <sz val="10"/>
        <color rgb="FF000000"/>
        <rFont val="標楷體"/>
        <family val="4"/>
        <charset val="136"/>
      </rPr>
      <t>接口</t>
    </r>
    <r>
      <rPr>
        <sz val="10"/>
        <color rgb="FF000000"/>
        <rFont val="Calibri"/>
        <family val="2"/>
      </rPr>
      <t>AC on off</t>
    </r>
    <r>
      <rPr>
        <sz val="10"/>
        <color rgb="FF000000"/>
        <rFont val="標楷體"/>
        <family val="4"/>
        <charset val="136"/>
      </rPr>
      <t>测试</t>
    </r>
  </si>
  <si>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BIOS</t>
    </r>
    <r>
      <rPr>
        <sz val="10"/>
        <color rgb="FF000000"/>
        <rFont val="標楷體"/>
        <family val="4"/>
        <charset val="136"/>
      </rPr>
      <t>和系统下面</t>
    </r>
    <r>
      <rPr>
        <sz val="10"/>
        <color rgb="FF000000"/>
        <rFont val="Calibri"/>
        <family val="2"/>
      </rPr>
      <t>Type C</t>
    </r>
    <r>
      <rPr>
        <sz val="10"/>
        <color rgb="FF000000"/>
        <rFont val="標楷體"/>
        <family val="4"/>
        <charset val="136"/>
      </rPr>
      <t>接入设备的识别情况</t>
    </r>
    <r>
      <rPr>
        <sz val="10"/>
        <color rgb="FF000000"/>
        <rFont val="Calibri"/>
        <family val="2"/>
      </rPr>
      <t>(USB Function)</t>
    </r>
  </si>
  <si>
    <t>S3 wake up by USB device</t>
  </si>
  <si>
    <r>
      <rPr>
        <sz val="10"/>
        <color rgb="FF000000"/>
        <rFont val="標楷體"/>
        <family val="4"/>
        <charset val="136"/>
      </rPr>
      <t>检查鼠标设置</t>
    </r>
  </si>
  <si>
    <r>
      <rPr>
        <sz val="10"/>
        <color rgb="FF000000"/>
        <rFont val="標楷體"/>
        <family val="4"/>
        <charset val="136"/>
      </rPr>
      <t>检查数字签名</t>
    </r>
  </si>
  <si>
    <r>
      <rPr>
        <sz val="10"/>
        <color rgb="FF000000"/>
        <rFont val="標楷體"/>
        <family val="4"/>
        <charset val="136"/>
      </rPr>
      <t>设置指纹鼠标</t>
    </r>
  </si>
  <si>
    <r>
      <rPr>
        <sz val="10"/>
        <color rgb="FF000000"/>
        <rFont val="標楷體"/>
        <family val="4"/>
        <charset val="136"/>
      </rPr>
      <t>指纹鼠标功能测试</t>
    </r>
  </si>
  <si>
    <r>
      <rPr>
        <sz val="10"/>
        <color rgb="FF000000"/>
        <rFont val="標楷體"/>
        <family val="4"/>
        <charset val="136"/>
      </rPr>
      <t>驱动卸载</t>
    </r>
  </si>
  <si>
    <t>IR Camera</t>
  </si>
  <si>
    <r>
      <rPr>
        <sz val="10"/>
        <color rgb="FF000000"/>
        <rFont val="標楷體"/>
        <family val="4"/>
        <charset val="136"/>
      </rPr>
      <t>基本功能检查</t>
    </r>
  </si>
  <si>
    <r>
      <rPr>
        <sz val="10"/>
        <color rgb="FF000000"/>
        <rFont val="標楷體"/>
        <family val="4"/>
        <charset val="136"/>
      </rPr>
      <t>人脸识别验证</t>
    </r>
  </si>
  <si>
    <r>
      <rPr>
        <sz val="10"/>
        <color rgb="FF000000"/>
        <rFont val="標楷體"/>
        <family val="4"/>
        <charset val="136"/>
      </rPr>
      <t>灯光检查</t>
    </r>
  </si>
  <si>
    <r>
      <rPr>
        <sz val="10"/>
        <color rgb="FF000000"/>
        <rFont val="標楷體"/>
        <family val="4"/>
        <charset val="136"/>
      </rPr>
      <t>性能测试</t>
    </r>
  </si>
  <si>
    <t>Optane memory test</t>
  </si>
  <si>
    <r>
      <t>Optane</t>
    </r>
    <r>
      <rPr>
        <sz val="10"/>
        <color rgb="FF000000"/>
        <rFont val="標楷體"/>
        <family val="4"/>
        <charset val="136"/>
      </rPr>
      <t>模式关闭</t>
    </r>
  </si>
  <si>
    <r>
      <t>Optane</t>
    </r>
    <r>
      <rPr>
        <sz val="10"/>
        <color rgb="FF000000"/>
        <rFont val="標楷體"/>
        <family val="4"/>
        <charset val="136"/>
      </rPr>
      <t>模式开启</t>
    </r>
  </si>
  <si>
    <r>
      <t xml:space="preserve">Optane </t>
    </r>
    <r>
      <rPr>
        <sz val="10"/>
        <color rgb="FF000000"/>
        <rFont val="標楷體"/>
        <family val="4"/>
        <charset val="136"/>
      </rPr>
      <t>开启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禁用切换测试</t>
    </r>
  </si>
  <si>
    <t>Wireless Adapter(St.Martin) for Xbox</t>
  </si>
  <si>
    <t>E-lock</t>
  </si>
  <si>
    <t>USB3.1 Gen2 Port Detect</t>
  </si>
  <si>
    <t>USB3.1 Gen2 Hot plug function</t>
  </si>
  <si>
    <t>USB3.1 Gen2 S3 wake up by USB device</t>
  </si>
  <si>
    <t>PCIE-TBT storage Port Detect</t>
  </si>
  <si>
    <t>PCIE-TBT storage Hot plug function</t>
  </si>
  <si>
    <t>PCIE-TBT storage Partition Creation Test</t>
  </si>
  <si>
    <t>DP1.2 GFX driver check</t>
  </si>
  <si>
    <t>DP1.2 Change resolution Test</t>
  </si>
  <si>
    <t>DP1.2 POST Display Check</t>
  </si>
  <si>
    <t>DP1.2 720P/1080I/4K File Playback</t>
  </si>
  <si>
    <t>DP1.2 Play BlueRay DVD(0.5hrs)</t>
  </si>
  <si>
    <t>DP1.2 Monitor Standy by Test</t>
  </si>
  <si>
    <t>DP1.2 Audio Test by DP</t>
  </si>
  <si>
    <t>DP1.2 Clone Mode-basic function check</t>
  </si>
  <si>
    <t>DP1.2 Extended Mode-basic function check</t>
  </si>
  <si>
    <t>Lan Compatibilty test</t>
  </si>
  <si>
    <t>Display Compatibilty test</t>
  </si>
  <si>
    <t>USB Compatibilty test</t>
  </si>
  <si>
    <t>Power test-S3 &amp;S4 Looping&amp;Reboot&amp;AC on/off</t>
  </si>
  <si>
    <t>Thunderbolt Stress test</t>
  </si>
  <si>
    <t>06 Power test</t>
  </si>
  <si>
    <r>
      <t>Panel on/off test(</t>
    </r>
    <r>
      <rPr>
        <sz val="10"/>
        <color rgb="FF000000"/>
        <rFont val="標楷體"/>
        <family val="4"/>
        <charset val="136"/>
      </rPr>
      <t>仅限</t>
    </r>
    <r>
      <rPr>
        <sz val="10"/>
        <color rgb="FF000000"/>
        <rFont val="Calibri"/>
        <family val="2"/>
      </rPr>
      <t>Hub500</t>
    </r>
    <r>
      <rPr>
        <sz val="10"/>
        <color rgb="FF000000"/>
        <rFont val="標楷體"/>
        <family val="4"/>
        <charset val="136"/>
      </rPr>
      <t>项目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</si>
  <si>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手动开关机测试</t>
    </r>
    <r>
      <rPr>
        <sz val="10"/>
        <color rgb="FF000000"/>
        <rFont val="Calibri"/>
        <family val="2"/>
      </rPr>
      <t xml:space="preserve"> (10 times)--</t>
    </r>
    <r>
      <rPr>
        <sz val="10"/>
        <color rgb="FF000000"/>
        <rFont val="標楷體"/>
        <family val="4"/>
        <charset val="136"/>
      </rPr>
      <t>用户模式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仅限</t>
    </r>
    <r>
      <rPr>
        <sz val="10"/>
        <color rgb="FF000000"/>
        <rFont val="Calibri"/>
        <family val="2"/>
      </rPr>
      <t>Hub500</t>
    </r>
    <r>
      <rPr>
        <sz val="10"/>
        <color rgb="FF000000"/>
        <rFont val="標楷體"/>
        <family val="4"/>
        <charset val="136"/>
      </rPr>
      <t>项目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</si>
  <si>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手动重启测试</t>
    </r>
    <r>
      <rPr>
        <sz val="10"/>
        <color rgb="FF000000"/>
        <rFont val="Calibri"/>
        <family val="2"/>
      </rPr>
      <t>(10 times)--</t>
    </r>
    <r>
      <rPr>
        <sz val="10"/>
        <color rgb="FF000000"/>
        <rFont val="標楷體"/>
        <family val="4"/>
        <charset val="136"/>
      </rPr>
      <t>用户模式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仅限</t>
    </r>
    <r>
      <rPr>
        <sz val="10"/>
        <color rgb="FF000000"/>
        <rFont val="Calibri"/>
        <family val="2"/>
      </rPr>
      <t>Hub500</t>
    </r>
    <r>
      <rPr>
        <sz val="10"/>
        <color rgb="FF000000"/>
        <rFont val="標楷體"/>
        <family val="4"/>
        <charset val="136"/>
      </rPr>
      <t>项目</t>
    </r>
    <r>
      <rPr>
        <sz val="10"/>
        <color rgb="FF000000"/>
        <rFont val="Calibri"/>
        <family val="2"/>
      </rPr>
      <t>)</t>
    </r>
  </si>
  <si>
    <t>S3/S4 Test</t>
  </si>
  <si>
    <t>07 Long Time Test</t>
  </si>
  <si>
    <t>Long Run Test</t>
  </si>
  <si>
    <r>
      <t>Reboot over night</t>
    </r>
    <r>
      <rPr>
        <sz val="10"/>
        <color rgb="FF000000"/>
        <rFont val="標楷體"/>
        <family val="4"/>
        <charset val="136"/>
      </rPr>
      <t>测试</t>
    </r>
  </si>
  <si>
    <t>09 Sample Stability Test</t>
    <phoneticPr fontId="15" type="noConversion"/>
  </si>
  <si>
    <t>Long Run Test only for Hub500</t>
  </si>
  <si>
    <r>
      <t>Skype Idle</t>
    </r>
    <r>
      <rPr>
        <sz val="10"/>
        <color rgb="FF000000"/>
        <rFont val="標楷體"/>
        <family val="4"/>
        <charset val="136"/>
      </rPr>
      <t>模式下开机静置测试</t>
    </r>
    <r>
      <rPr>
        <sz val="10"/>
        <color rgb="FF000000"/>
        <rFont val="Calibri"/>
        <family val="2"/>
      </rPr>
      <t>(100%) (12hours)</t>
    </r>
  </si>
  <si>
    <r>
      <t>Skype</t>
    </r>
    <r>
      <rPr>
        <sz val="10"/>
        <color rgb="FF000000"/>
        <rFont val="標楷體"/>
        <family val="4"/>
        <charset val="136"/>
      </rPr>
      <t>会议模式下系统压力测试</t>
    </r>
    <r>
      <rPr>
        <sz val="10"/>
        <color rgb="FF000000"/>
        <rFont val="Calibri"/>
        <family val="2"/>
      </rPr>
      <t>(100%) (12hours)</t>
    </r>
  </si>
  <si>
    <t>08 Mechanical Test</t>
  </si>
  <si>
    <t>Package Drop test</t>
  </si>
  <si>
    <t>Package Vibration Test</t>
  </si>
  <si>
    <t>Basic check-after mechanical test</t>
  </si>
  <si>
    <t>BurnIn test2 (8 hours)</t>
  </si>
  <si>
    <t>09 Storage test</t>
  </si>
  <si>
    <r>
      <t>Thermal cycle test</t>
    </r>
    <r>
      <rPr>
        <sz val="10"/>
        <color rgb="FF000000"/>
        <rFont val="標楷體"/>
        <family val="4"/>
        <charset val="136"/>
      </rPr>
      <t>（温度存储测试）</t>
    </r>
  </si>
  <si>
    <t>Basic check-after storage test</t>
  </si>
  <si>
    <t>Low Temp Test only for Hub500</t>
  </si>
  <si>
    <r>
      <t>Skype Idle</t>
    </r>
    <r>
      <rPr>
        <sz val="10"/>
        <color rgb="FF000000"/>
        <rFont val="標楷體"/>
        <family val="4"/>
        <charset val="136"/>
      </rPr>
      <t>模式下开机静置测试</t>
    </r>
    <r>
      <rPr>
        <sz val="10"/>
        <color rgb="FF000000"/>
        <rFont val="Calibri"/>
        <family val="2"/>
      </rPr>
      <t>(100%) (12 hours)</t>
    </r>
  </si>
  <si>
    <r>
      <t>Skype</t>
    </r>
    <r>
      <rPr>
        <sz val="10"/>
        <color rgb="FF000000"/>
        <rFont val="標楷體"/>
        <family val="4"/>
        <charset val="136"/>
      </rPr>
      <t>会议模式下系统压力测试</t>
    </r>
    <r>
      <rPr>
        <sz val="10"/>
        <color rgb="FF000000"/>
        <rFont val="Calibri"/>
        <family val="2"/>
      </rPr>
      <t>(100%) (3 hours)</t>
    </r>
  </si>
  <si>
    <t>BurnIn test (2 hours)</t>
  </si>
  <si>
    <t>i+30 test</t>
  </si>
  <si>
    <t>i+60 test</t>
  </si>
  <si>
    <t>i+90 test</t>
  </si>
  <si>
    <t>High-temp Test only for Hub500</t>
  </si>
  <si>
    <r>
      <t>Skype Idle</t>
    </r>
    <r>
      <rPr>
        <sz val="10"/>
        <color rgb="FF000000"/>
        <rFont val="標楷體"/>
        <family val="4"/>
        <charset val="136"/>
      </rPr>
      <t>模式下开机静置测试</t>
    </r>
    <r>
      <rPr>
        <sz val="10"/>
        <color rgb="FF000000"/>
        <rFont val="Calibri"/>
        <family val="2"/>
      </rPr>
      <t>(100%) (3 hours)</t>
    </r>
  </si>
  <si>
    <r>
      <t>Skype</t>
    </r>
    <r>
      <rPr>
        <sz val="10"/>
        <color rgb="FF000000"/>
        <rFont val="標楷體"/>
        <family val="4"/>
        <charset val="136"/>
      </rPr>
      <t>会议模式下系统压力测试</t>
    </r>
    <r>
      <rPr>
        <sz val="10"/>
        <color rgb="FF000000"/>
        <rFont val="Calibri"/>
        <family val="2"/>
      </rPr>
      <t>(100%) (12 hours)</t>
    </r>
  </si>
  <si>
    <t>09 Sample Stability Test</t>
    <phoneticPr fontId="25" type="noConversion"/>
  </si>
  <si>
    <t>03 SIT EELP+ Test</t>
    <phoneticPr fontId="25" type="noConversion"/>
  </si>
  <si>
    <t>13 Reliability</t>
  </si>
  <si>
    <r>
      <t>AC</t>
    </r>
    <r>
      <rPr>
        <sz val="10"/>
        <color rgb="FF000000"/>
        <rFont val="標楷體"/>
        <family val="4"/>
        <charset val="136"/>
      </rPr>
      <t>电压拉偏测试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安规</t>
    </r>
    <r>
      <rPr>
        <sz val="10"/>
        <color rgb="FF000000"/>
        <rFont val="Calibri"/>
        <family val="2"/>
      </rPr>
      <t>cover)</t>
    </r>
  </si>
  <si>
    <r>
      <rPr>
        <sz val="10"/>
        <color rgb="FF000000"/>
        <rFont val="標楷體"/>
        <family val="4"/>
        <charset val="136"/>
      </rPr>
      <t>插拔力测试，插拔力符合定义要求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可靠性确认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</si>
  <si>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应用软件测试</t>
    </r>
    <r>
      <rPr>
        <sz val="10"/>
        <color rgb="FF00000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软件</t>
    </r>
  </si>
  <si>
    <t>04 Combined stress tes</t>
  </si>
  <si>
    <t>01 Thermal storage test</t>
  </si>
  <si>
    <t>Thermal storage test</t>
  </si>
  <si>
    <t>02 Power cycling test_High Temp(40C)</t>
  </si>
  <si>
    <t>Power cycling test</t>
  </si>
  <si>
    <t>03 Power cycling test_Low Temp(5C)</t>
  </si>
  <si>
    <t>power cycling test</t>
  </si>
  <si>
    <t>04 Cold sock test</t>
  </si>
  <si>
    <t>Cold sock test</t>
  </si>
  <si>
    <t>05 Elevate temperature test</t>
  </si>
  <si>
    <t>Elevate temperature test</t>
  </si>
  <si>
    <t>05  SIT EELP+ Test (Linux)</t>
    <phoneticPr fontId="25" type="noConversion"/>
  </si>
  <si>
    <r>
      <rPr>
        <sz val="10"/>
        <rFont val="標楷體"/>
        <family val="4"/>
        <charset val="136"/>
      </rPr>
      <t>母盘制作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检查</t>
    </r>
  </si>
  <si>
    <t>05  SIT EELP+ Test (Linux)</t>
  </si>
  <si>
    <t>02 Preload/HDD COPY</t>
    <phoneticPr fontId="25" type="noConversion"/>
  </si>
  <si>
    <t>Preload/HDD COPY</t>
  </si>
  <si>
    <r>
      <t>AC</t>
    </r>
    <r>
      <rPr>
        <sz val="10"/>
        <rFont val="標楷體"/>
        <family val="4"/>
        <charset val="136"/>
      </rPr>
      <t>电压拉偏测试</t>
    </r>
  </si>
  <si>
    <t>10 BIOS Function Verification</t>
  </si>
  <si>
    <r>
      <rPr>
        <sz val="10"/>
        <rFont val="標楷體"/>
        <family val="4"/>
        <charset val="136"/>
      </rPr>
      <t>启动测试</t>
    </r>
  </si>
  <si>
    <r>
      <rPr>
        <sz val="10"/>
        <rFont val="標楷體"/>
        <family val="4"/>
        <charset val="136"/>
      </rPr>
      <t>休眠唤醒测试</t>
    </r>
  </si>
  <si>
    <r>
      <rPr>
        <sz val="10"/>
        <rFont val="標楷體"/>
        <family val="4"/>
        <charset val="136"/>
      </rPr>
      <t>显示器兼容性测试</t>
    </r>
  </si>
  <si>
    <r>
      <rPr>
        <sz val="10"/>
        <rFont val="標楷體"/>
        <family val="4"/>
        <charset val="136"/>
      </rPr>
      <t>显卡测试</t>
    </r>
  </si>
  <si>
    <t>15 Audio Function Verification</t>
  </si>
  <si>
    <t>16 ODD Function Verification</t>
  </si>
  <si>
    <t>17 USB test</t>
  </si>
  <si>
    <r>
      <rPr>
        <sz val="10"/>
        <rFont val="標楷體"/>
        <family val="4"/>
        <charset val="136"/>
      </rPr>
      <t>硬盘测试</t>
    </r>
  </si>
  <si>
    <t>19 LAN Function Verification</t>
  </si>
  <si>
    <t>20 Wireless LAN Function Verification</t>
  </si>
  <si>
    <r>
      <t>Bluetooth</t>
    </r>
    <r>
      <rPr>
        <sz val="10"/>
        <rFont val="標楷體"/>
        <family val="4"/>
        <charset val="136"/>
      </rPr>
      <t>测试</t>
    </r>
  </si>
  <si>
    <t>22 Card Reader Function Verification</t>
  </si>
  <si>
    <r>
      <rPr>
        <sz val="10"/>
        <rFont val="標楷體"/>
        <family val="4"/>
        <charset val="136"/>
      </rPr>
      <t>功能键盘（对于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</si>
  <si>
    <r>
      <rPr>
        <sz val="10"/>
        <rFont val="標楷體"/>
        <family val="4"/>
        <charset val="136"/>
      </rPr>
      <t>功能鼠标（对于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</si>
  <si>
    <r>
      <t xml:space="preserve">Win7 </t>
    </r>
    <r>
      <rPr>
        <sz val="10"/>
        <color rgb="FF000000"/>
        <rFont val="標楷體"/>
        <family val="4"/>
        <charset val="136"/>
      </rPr>
      <t>开关机测试</t>
    </r>
  </si>
  <si>
    <r>
      <t xml:space="preserve">Win8/10 </t>
    </r>
    <r>
      <rPr>
        <sz val="10"/>
        <color rgb="FF000000"/>
        <rFont val="標楷體"/>
        <family val="4"/>
        <charset val="136"/>
      </rPr>
      <t>开关机测试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</si>
  <si>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Modern Standby</t>
    </r>
    <r>
      <rPr>
        <sz val="10"/>
        <color rgb="FF000000"/>
        <rFont val="標楷體"/>
        <family val="4"/>
        <charset val="136"/>
      </rPr>
      <t>测试</t>
    </r>
  </si>
  <si>
    <r>
      <t>06 Low Temp Power On/Off(5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</si>
  <si>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07 Low-temp Operating(5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</si>
  <si>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 xml:space="preserve"> Low-temp Operating(5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</si>
  <si>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08 High-temp Test(40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</si>
  <si>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High-temp Power On/Off(40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</si>
  <si>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 xml:space="preserve">01 </t>
    </r>
    <r>
      <rPr>
        <sz val="10"/>
        <rFont val="標楷體"/>
        <family val="4"/>
        <charset val="136"/>
      </rPr>
      <t>机台准备</t>
    </r>
  </si>
  <si>
    <r>
      <rPr>
        <sz val="10"/>
        <rFont val="標楷體"/>
        <family val="4"/>
        <charset val="136"/>
      </rPr>
      <t>刷新</t>
    </r>
    <r>
      <rPr>
        <sz val="10"/>
        <rFont val="Calibri"/>
        <family val="2"/>
      </rPr>
      <t>BIOS</t>
    </r>
  </si>
  <si>
    <r>
      <t>OS</t>
    </r>
    <r>
      <rPr>
        <sz val="10"/>
        <rFont val="標楷體"/>
        <family val="4"/>
        <charset val="136"/>
      </rPr>
      <t>安装</t>
    </r>
  </si>
  <si>
    <r>
      <rPr>
        <sz val="10"/>
        <rFont val="標楷體"/>
        <family val="4"/>
        <charset val="136"/>
      </rPr>
      <t>功能键盘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鼠标测试</t>
    </r>
  </si>
  <si>
    <r>
      <rPr>
        <sz val="10"/>
        <rFont val="標楷體"/>
        <family val="4"/>
        <charset val="136"/>
      </rPr>
      <t>无线键鼠测试（包括</t>
    </r>
    <r>
      <rPr>
        <sz val="10"/>
        <rFont val="Calibri"/>
        <family val="2"/>
      </rPr>
      <t>2.4G</t>
    </r>
    <r>
      <rPr>
        <sz val="10"/>
        <rFont val="標楷體"/>
        <family val="4"/>
        <charset val="136"/>
      </rPr>
      <t>无线，</t>
    </r>
    <r>
      <rPr>
        <sz val="10"/>
        <rFont val="Calibri"/>
        <family val="2"/>
      </rPr>
      <t>bluetooth</t>
    </r>
    <r>
      <rPr>
        <sz val="10"/>
        <rFont val="標楷體"/>
        <family val="4"/>
        <charset val="136"/>
      </rPr>
      <t>）</t>
    </r>
    <r>
      <rPr>
        <sz val="10"/>
        <rFont val="Calibri"/>
        <family val="2"/>
      </rPr>
      <t xml:space="preserve"> </t>
    </r>
    <r>
      <rPr>
        <sz val="10"/>
        <rFont val="標楷體"/>
        <family val="4"/>
        <charset val="136"/>
      </rPr>
      <t>新的无线键鼠导入遵循此测试</t>
    </r>
  </si>
  <si>
    <r>
      <rPr>
        <sz val="10"/>
        <rFont val="標楷體"/>
        <family val="4"/>
        <charset val="136"/>
      </rPr>
      <t>触控板</t>
    </r>
    <r>
      <rPr>
        <sz val="10"/>
        <rFont val="Calibri"/>
        <family val="2"/>
      </rPr>
      <t>(touch board)/</t>
    </r>
    <r>
      <rPr>
        <sz val="10"/>
        <rFont val="標楷體"/>
        <family val="4"/>
        <charset val="136"/>
      </rPr>
      <t>一体机前面板按钮</t>
    </r>
    <r>
      <rPr>
        <sz val="10"/>
        <rFont val="Calibri"/>
        <family val="2"/>
      </rPr>
      <t>/OSD</t>
    </r>
    <r>
      <rPr>
        <sz val="10"/>
        <rFont val="標楷體"/>
        <family val="4"/>
        <charset val="136"/>
      </rPr>
      <t>（消费）</t>
    </r>
  </si>
  <si>
    <r>
      <rPr>
        <sz val="10"/>
        <rFont val="標楷體"/>
        <family val="4"/>
        <charset val="136"/>
      </rPr>
      <t>触摸屏测试（</t>
    </r>
    <r>
      <rPr>
        <sz val="10"/>
        <rFont val="Calibri"/>
        <family val="2"/>
      </rPr>
      <t>Touch</t>
    </r>
  </si>
  <si>
    <r>
      <rPr>
        <sz val="10"/>
        <rFont val="標楷體"/>
        <family val="4"/>
        <charset val="136"/>
      </rPr>
      <t>面板灯效检查</t>
    </r>
  </si>
  <si>
    <r>
      <t>Type-c</t>
    </r>
    <r>
      <rPr>
        <sz val="10"/>
        <color rgb="FF000000"/>
        <rFont val="標楷體"/>
        <family val="4"/>
        <charset val="136"/>
      </rPr>
      <t>测试（显示器需要使用最低分别率为</t>
    </r>
    <r>
      <rPr>
        <sz val="10"/>
        <color rgb="FF000000"/>
        <rFont val="Calibri"/>
        <family val="2"/>
      </rPr>
      <t>1920*1080</t>
    </r>
    <r>
      <rPr>
        <sz val="10"/>
        <color rgb="FF000000"/>
        <rFont val="標楷體"/>
        <family val="4"/>
        <charset val="136"/>
      </rPr>
      <t>的显示器）</t>
    </r>
  </si>
  <si>
    <r>
      <rPr>
        <sz val="10"/>
        <color rgb="FF000000"/>
        <rFont val="標楷體"/>
        <family val="4"/>
        <charset val="136"/>
      </rPr>
      <t>指纹鼠标测试</t>
    </r>
  </si>
  <si>
    <r>
      <rPr>
        <sz val="10"/>
        <color rgb="FF000000"/>
        <rFont val="標楷體"/>
        <family val="4"/>
        <charset val="136"/>
      </rPr>
      <t>启动测试</t>
    </r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</si>
  <si>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Mondern Standby</t>
    </r>
    <r>
      <rPr>
        <sz val="10"/>
        <color rgb="FF000000"/>
        <rFont val="標楷體"/>
        <family val="4"/>
        <charset val="136"/>
      </rPr>
      <t>测试</t>
    </r>
  </si>
  <si>
    <r>
      <t>10 Low Temp Test(5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</si>
  <si>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Low Temp Power On/Off(5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</si>
  <si>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11 Low-temp Operating(5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</si>
  <si>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Low-temp Operating(5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</si>
  <si>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t>12 High-temp Test(40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</si>
  <si>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插拔力测试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可靠性确认</t>
    </r>
    <r>
      <rPr>
        <sz val="10"/>
        <color rgb="FF000000"/>
        <rFont val="Calibri"/>
        <family val="2"/>
      </rPr>
      <t>)</t>
    </r>
  </si>
  <si>
    <r>
      <t xml:space="preserve">14 </t>
    </r>
    <r>
      <rPr>
        <sz val="10"/>
        <color rgb="FF000000"/>
        <rFont val="標楷體"/>
        <family val="4"/>
        <charset val="136"/>
      </rPr>
      <t>应用软件测试</t>
    </r>
    <r>
      <rPr>
        <sz val="10"/>
        <color rgb="FF00000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软件</t>
    </r>
  </si>
  <si>
    <r>
      <t>09 AC</t>
    </r>
    <r>
      <rPr>
        <sz val="10"/>
        <rFont val="標楷體"/>
        <family val="4"/>
        <charset val="136"/>
      </rPr>
      <t>电压拉偏测试</t>
    </r>
  </si>
  <si>
    <r>
      <t xml:space="preserve">11 </t>
    </r>
    <r>
      <rPr>
        <sz val="10"/>
        <rFont val="標楷體"/>
        <family val="4"/>
        <charset val="136"/>
      </rPr>
      <t>启动测试</t>
    </r>
  </si>
  <si>
    <r>
      <t xml:space="preserve">12 </t>
    </r>
    <r>
      <rPr>
        <sz val="10"/>
        <rFont val="標楷體"/>
        <family val="4"/>
        <charset val="136"/>
      </rPr>
      <t>休眠唤醒测试</t>
    </r>
  </si>
  <si>
    <r>
      <t xml:space="preserve">13 </t>
    </r>
    <r>
      <rPr>
        <sz val="10"/>
        <rFont val="標楷體"/>
        <family val="4"/>
        <charset val="136"/>
      </rPr>
      <t>显示器兼容性测试</t>
    </r>
  </si>
  <si>
    <r>
      <t xml:space="preserve">14 </t>
    </r>
    <r>
      <rPr>
        <sz val="10"/>
        <rFont val="標楷體"/>
        <family val="4"/>
        <charset val="136"/>
      </rPr>
      <t>显卡测试</t>
    </r>
  </si>
  <si>
    <r>
      <t xml:space="preserve">18 </t>
    </r>
    <r>
      <rPr>
        <sz val="10"/>
        <rFont val="標楷體"/>
        <family val="4"/>
        <charset val="136"/>
      </rPr>
      <t>硬盘测试</t>
    </r>
  </si>
  <si>
    <r>
      <t>21 Bluetooth</t>
    </r>
    <r>
      <rPr>
        <sz val="10"/>
        <rFont val="標楷體"/>
        <family val="4"/>
        <charset val="136"/>
      </rPr>
      <t>测试</t>
    </r>
  </si>
  <si>
    <r>
      <t xml:space="preserve">23 </t>
    </r>
    <r>
      <rPr>
        <sz val="10"/>
        <rFont val="標楷體"/>
        <family val="4"/>
        <charset val="136"/>
      </rPr>
      <t>功能键盘（对于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</si>
  <si>
    <r>
      <t xml:space="preserve">24 </t>
    </r>
    <r>
      <rPr>
        <sz val="10"/>
        <rFont val="標楷體"/>
        <family val="4"/>
        <charset val="136"/>
      </rPr>
      <t>功能鼠标（对于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</si>
  <si>
    <t>DQA</t>
    <phoneticPr fontId="5" type="noConversion"/>
  </si>
  <si>
    <t>All SKU</t>
    <phoneticPr fontId="5" type="noConversion"/>
  </si>
  <si>
    <t>Basic informatin check</t>
    <phoneticPr fontId="5" type="noConversion"/>
  </si>
  <si>
    <t>02System Gerber Test</t>
    <phoneticPr fontId="15" type="noConversion"/>
  </si>
  <si>
    <t>01 OS / EC &amp; Super I/O</t>
    <phoneticPr fontId="5" type="noConversion"/>
  </si>
  <si>
    <t>01 Smart Power On</t>
  </si>
  <si>
    <t>UMA &amp; Discrete</t>
    <phoneticPr fontId="5" type="noConversion"/>
  </si>
  <si>
    <t>01 OS/ EC &amp; Super I/O</t>
    <phoneticPr fontId="5" type="noConversion"/>
  </si>
  <si>
    <t>02 Rapid Charge</t>
  </si>
  <si>
    <t>02 Standard Interface</t>
    <phoneticPr fontId="15" type="noConversion"/>
  </si>
  <si>
    <t>01 SATA (mSATA, SATA)</t>
    <phoneticPr fontId="15" type="noConversion"/>
  </si>
  <si>
    <t>SATA device information detecting in BIOS</t>
  </si>
  <si>
    <t>Sleep/Hibernate test</t>
    <phoneticPr fontId="5" type="noConversion"/>
  </si>
  <si>
    <t>SATA 3.0</t>
    <phoneticPr fontId="5" type="noConversion"/>
  </si>
  <si>
    <t>Data stress test</t>
    <phoneticPr fontId="5" type="noConversion"/>
  </si>
  <si>
    <t>Data Read and write1-Data Transfer test</t>
    <phoneticPr fontId="5" type="noConversion"/>
  </si>
  <si>
    <t>02PCI Express (mini-PCIe, PCIe)</t>
    <phoneticPr fontId="5" type="noConversion"/>
  </si>
  <si>
    <t>PCIe x16 rate</t>
  </si>
  <si>
    <t>PCIe x8 rate</t>
  </si>
  <si>
    <t>check PCI-E x4 Bus Interface rate</t>
  </si>
  <si>
    <t>PCIEx1 basic function test</t>
  </si>
  <si>
    <t>03 M.2</t>
    <phoneticPr fontId="5" type="noConversion"/>
  </si>
  <si>
    <t>M.2 socket function test</t>
    <phoneticPr fontId="5" type="noConversion"/>
  </si>
  <si>
    <t>BIOS detecting</t>
  </si>
  <si>
    <t>P1</t>
    <phoneticPr fontId="5" type="noConversion"/>
  </si>
  <si>
    <t>DQA</t>
    <phoneticPr fontId="5" type="noConversion"/>
  </si>
  <si>
    <t>V</t>
    <phoneticPr fontId="15" type="noConversion"/>
  </si>
  <si>
    <t>Cover all SSD type</t>
    <phoneticPr fontId="5" type="noConversion"/>
  </si>
  <si>
    <t>02 Standard Interface</t>
    <phoneticPr fontId="15" type="noConversion"/>
  </si>
  <si>
    <t>03 M.2</t>
    <phoneticPr fontId="5" type="noConversion"/>
  </si>
  <si>
    <t>SATA&amp;NVM2 switchable function test</t>
    <phoneticPr fontId="5" type="noConversion"/>
  </si>
  <si>
    <t>M.2 SATA &amp; NVMe SSD basic function test</t>
  </si>
  <si>
    <t>Cover all SSD/HDD type</t>
    <phoneticPr fontId="5" type="noConversion"/>
  </si>
  <si>
    <t xml:space="preserve">04 USB </t>
    <phoneticPr fontId="5" type="noConversion"/>
  </si>
  <si>
    <t>USB Function check</t>
    <phoneticPr fontId="5" type="noConversion"/>
  </si>
  <si>
    <t>USB3.0 Driver install &amp; uninstall</t>
  </si>
  <si>
    <t>Each port detect in bios</t>
  </si>
  <si>
    <t>USB Performance</t>
    <phoneticPr fontId="5" type="noConversion"/>
  </si>
  <si>
    <t>Performance test</t>
    <phoneticPr fontId="5" type="noConversion"/>
  </si>
  <si>
    <t>P1</t>
    <phoneticPr fontId="5" type="noConversion"/>
  </si>
  <si>
    <t>USB Long cable Detect</t>
  </si>
  <si>
    <t>Full Plug Test</t>
  </si>
  <si>
    <t>Abnormal test_x000D_</t>
    <phoneticPr fontId="2" type="noConversion"/>
  </si>
  <si>
    <t>Title:Un-bootable device Test</t>
  </si>
  <si>
    <t>Abnormal plug(Change port under S3&amp;S4)</t>
    <phoneticPr fontId="5" type="noConversion"/>
  </si>
  <si>
    <t>USB Type C</t>
  </si>
  <si>
    <t>Device detect and function test</t>
  </si>
  <si>
    <t>Display function test</t>
  </si>
  <si>
    <t>05 DIMM</t>
    <phoneticPr fontId="5" type="noConversion"/>
  </si>
  <si>
    <t>Memory test</t>
    <phoneticPr fontId="5" type="noConversion"/>
  </si>
  <si>
    <t>Check the capacity at post and in OS</t>
  </si>
  <si>
    <t>Cover all memory type&amp;CPU</t>
    <phoneticPr fontId="5" type="noConversion"/>
  </si>
  <si>
    <t>MEMTEST86 test</t>
  </si>
  <si>
    <t>06 legacy I/O</t>
    <phoneticPr fontId="5" type="noConversion"/>
  </si>
  <si>
    <t>Cover port IC source</t>
    <phoneticPr fontId="5" type="noConversion"/>
  </si>
  <si>
    <t>NEC PS/2 keyboard power on function check</t>
    <phoneticPr fontId="5" type="noConversion"/>
  </si>
  <si>
    <t>02 System Gerber Test</t>
    <phoneticPr fontId="5" type="noConversion"/>
  </si>
  <si>
    <t xml:space="preserve">02 Standard Interface </t>
    <phoneticPr fontId="5" type="noConversion"/>
  </si>
  <si>
    <t>07 Miscellaneous (Header,Jumper</t>
    <phoneticPr fontId="5" type="noConversion"/>
  </si>
  <si>
    <t>01  Button</t>
    <phoneticPr fontId="5" type="noConversion"/>
  </si>
  <si>
    <t>Power button</t>
  </si>
  <si>
    <t>All SKU</t>
    <phoneticPr fontId="5" type="noConversion"/>
  </si>
  <si>
    <t>Power LED</t>
  </si>
  <si>
    <t>HDD LED</t>
  </si>
  <si>
    <t>Red Dot</t>
  </si>
  <si>
    <t>Front panel LED</t>
  </si>
  <si>
    <t>03 Fan</t>
    <phoneticPr fontId="5" type="noConversion"/>
  </si>
  <si>
    <t>CPU fan</t>
  </si>
  <si>
    <t>cover all fan vendor</t>
    <phoneticPr fontId="5" type="noConversion"/>
  </si>
  <si>
    <t>System fan</t>
  </si>
  <si>
    <t>AUX fan</t>
  </si>
  <si>
    <t>04 Clear CMOS jumper</t>
    <phoneticPr fontId="5" type="noConversion"/>
  </si>
  <si>
    <t>Clear CMOS by short CLR_CMOS jumper</t>
  </si>
  <si>
    <t>05 Battery</t>
    <phoneticPr fontId="5" type="noConversion"/>
  </si>
  <si>
    <t>Remove battery</t>
  </si>
  <si>
    <t>cover all battery vendor</t>
    <phoneticPr fontId="5" type="noConversion"/>
  </si>
  <si>
    <t>06 Internal speaker06 Internal speaker</t>
    <phoneticPr fontId="5" type="noConversion"/>
  </si>
  <si>
    <t>Internal speaker (Mono_out)</t>
  </si>
  <si>
    <t>07 Buzzer</t>
    <phoneticPr fontId="5" type="noConversion"/>
  </si>
  <si>
    <r>
      <t>Buzzer(</t>
    </r>
    <r>
      <rPr>
        <sz val="10"/>
        <rFont val="標楷體"/>
        <family val="4"/>
        <charset val="136"/>
      </rPr>
      <t>蜂鸣器）</t>
    </r>
  </si>
  <si>
    <t>08 ME disable header</t>
    <phoneticPr fontId="5" type="noConversion"/>
  </si>
  <si>
    <t>Disable ME(ME_DIS)</t>
  </si>
  <si>
    <t>09 LEO chip</t>
    <phoneticPr fontId="5" type="noConversion"/>
  </si>
  <si>
    <t>TCM (LEO_CHIP)</t>
  </si>
  <si>
    <t>10 Intrusion switch (CI)</t>
    <phoneticPr fontId="5" type="noConversion"/>
  </si>
  <si>
    <t>Intrusion switch (CI)</t>
    <phoneticPr fontId="5" type="noConversion"/>
  </si>
  <si>
    <t>11 Board to board (BTB) connector (Tiny only)</t>
    <phoneticPr fontId="5" type="noConversion"/>
  </si>
  <si>
    <t>Board to board (BTB) connector (Tiny only)</t>
    <phoneticPr fontId="5" type="noConversion"/>
  </si>
  <si>
    <t>03 Communication</t>
    <phoneticPr fontId="5" type="noConversion"/>
  </si>
  <si>
    <t>01 Ethernet</t>
    <phoneticPr fontId="5" type="noConversion"/>
  </si>
  <si>
    <t>01 10M/100M/1000M Ethernet</t>
    <phoneticPr fontId="5" type="noConversion"/>
  </si>
  <si>
    <t>Lan Driver install</t>
    <phoneticPr fontId="5" type="noConversion"/>
  </si>
  <si>
    <t>cover all lan chip</t>
    <phoneticPr fontId="5" type="noConversion"/>
  </si>
  <si>
    <t>LAN Basic Info. Check-ID Check</t>
    <phoneticPr fontId="5" type="noConversion"/>
  </si>
  <si>
    <t>LAN LED&amp;Connection Check</t>
  </si>
  <si>
    <t>LAN Diagnostics test-WOL function</t>
    <phoneticPr fontId="5" type="noConversion"/>
  </si>
  <si>
    <t>LAN Transfer mode function-10M half-duplex mode</t>
    <phoneticPr fontId="5" type="noConversion"/>
  </si>
  <si>
    <t>10M full-duplex mode</t>
  </si>
  <si>
    <t>100M half-duplex mode</t>
  </si>
  <si>
    <t>100M full-duplex mode</t>
  </si>
  <si>
    <t>1000M Full-Duplex mode</t>
  </si>
  <si>
    <t>Auto Negotiation</t>
  </si>
  <si>
    <t>LAN Disable in Setup</t>
    <phoneticPr fontId="5" type="noConversion"/>
  </si>
  <si>
    <t xml:space="preserve">03 Communication 
</t>
    <phoneticPr fontId="5" type="noConversion"/>
  </si>
  <si>
    <t>02 Wi-Fi and BlueTooth</t>
    <phoneticPr fontId="5" type="noConversion"/>
  </si>
  <si>
    <t>Wifi driver test-Connection Test(For M.2 Wi..</t>
    <phoneticPr fontId="5" type="noConversion"/>
  </si>
  <si>
    <t>Cover all WLAN module</t>
    <phoneticPr fontId="5" type="noConversion"/>
  </si>
  <si>
    <t>BlueTooth Common Test</t>
    <phoneticPr fontId="5" type="noConversion"/>
  </si>
  <si>
    <t>Blue Tooth Driver test-Connection Test</t>
    <phoneticPr fontId="5" type="noConversion"/>
  </si>
  <si>
    <t>03 WWAN</t>
    <phoneticPr fontId="5" type="noConversion"/>
  </si>
  <si>
    <t>WWAN and SIM Common Test</t>
    <phoneticPr fontId="5" type="noConversion"/>
  </si>
  <si>
    <t>WWAN Connecting Test</t>
    <phoneticPr fontId="5" type="noConversion"/>
  </si>
  <si>
    <t>cover all wwan card</t>
    <phoneticPr fontId="5" type="noConversion"/>
  </si>
  <si>
    <t xml:space="preserve">04 Natural User Interface 
</t>
    <phoneticPr fontId="5" type="noConversion"/>
  </si>
  <si>
    <t>01 Touch</t>
    <phoneticPr fontId="5" type="noConversion"/>
  </si>
  <si>
    <t>Touch Performance Automatic Test</t>
    <phoneticPr fontId="5" type="noConversion"/>
  </si>
  <si>
    <t>RD</t>
    <phoneticPr fontId="5" type="noConversion"/>
  </si>
  <si>
    <t>cover all touch vendor&amp;size</t>
    <phoneticPr fontId="5" type="noConversion"/>
  </si>
  <si>
    <t>05  Multi-Media</t>
    <phoneticPr fontId="5" type="noConversion"/>
  </si>
  <si>
    <t>01 Audio</t>
    <phoneticPr fontId="5" type="noConversion"/>
  </si>
  <si>
    <t>Singel channel</t>
    <phoneticPr fontId="5" type="noConversion"/>
  </si>
  <si>
    <t>Audio driver imstall--  Run Setup install</t>
    <phoneticPr fontId="5" type="noConversion"/>
  </si>
  <si>
    <t>cover all audio codec&amp;speaker vendor</t>
    <phoneticPr fontId="5" type="noConversion"/>
  </si>
  <si>
    <t>Audio Driver check--Noise check</t>
    <phoneticPr fontId="5" type="noConversion"/>
  </si>
  <si>
    <t>cover all audio codec&amp;speaker vendor</t>
    <phoneticPr fontId="5" type="noConversion"/>
  </si>
  <si>
    <t>WAV file playback-- Front/Rear output</t>
    <phoneticPr fontId="5" type="noConversion"/>
  </si>
  <si>
    <t>MIC output--BOOST Function Test</t>
    <phoneticPr fontId="5" type="noConversion"/>
  </si>
  <si>
    <t>Record function--  MIC record</t>
    <phoneticPr fontId="5" type="noConversion"/>
  </si>
  <si>
    <t>Line-in record</t>
    <phoneticPr fontId="5" type="noConversion"/>
  </si>
  <si>
    <t>05  Multi-Media</t>
    <phoneticPr fontId="5" type="noConversion"/>
  </si>
  <si>
    <t>01 Audio</t>
    <phoneticPr fontId="5" type="noConversion"/>
  </si>
  <si>
    <t>Combo iack</t>
    <phoneticPr fontId="5" type="noConversion"/>
  </si>
  <si>
    <t>02 Graphics</t>
    <phoneticPr fontId="5" type="noConversion"/>
  </si>
  <si>
    <t>Multi-display</t>
    <phoneticPr fontId="5" type="noConversion"/>
  </si>
  <si>
    <t>cover all panel</t>
    <phoneticPr fontId="5" type="noConversion"/>
  </si>
  <si>
    <t>06 Special Test</t>
    <phoneticPr fontId="5" type="noConversion"/>
  </si>
  <si>
    <t>Mechanical Function</t>
    <phoneticPr fontId="2" type="noConversion"/>
  </si>
  <si>
    <t>cover project Size</t>
    <phoneticPr fontId="5" type="noConversion"/>
  </si>
  <si>
    <t>v</t>
    <phoneticPr fontId="5" type="noConversion"/>
  </si>
  <si>
    <t xml:space="preserve">  </t>
    <phoneticPr fontId="2" type="noConversion"/>
  </si>
  <si>
    <t>cover project Size</t>
    <phoneticPr fontId="5" type="noConversion"/>
  </si>
  <si>
    <t>v</t>
    <phoneticPr fontId="5" type="noConversion"/>
  </si>
  <si>
    <t>P1</t>
    <phoneticPr fontId="5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</si>
  <si>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</si>
  <si>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</si>
  <si>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</si>
  <si>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</si>
  <si>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06 Special Test</t>
    <phoneticPr fontId="5" type="noConversion"/>
  </si>
  <si>
    <t>Mechanical Function</t>
    <phoneticPr fontId="2" type="noConversion"/>
  </si>
  <si>
    <t>06 Special Test</t>
    <phoneticPr fontId="5" type="noConversion"/>
  </si>
  <si>
    <t>Mechanical Function</t>
    <phoneticPr fontId="2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</si>
  <si>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</si>
  <si>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</si>
  <si>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</si>
  <si>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</si>
  <si>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P1</t>
    <phoneticPr fontId="5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</si>
  <si>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</si>
  <si>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</si>
  <si>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</si>
  <si>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</si>
  <si>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06 Special Test</t>
    <phoneticPr fontId="5" type="noConversion"/>
  </si>
  <si>
    <t>Mechanical Function</t>
    <phoneticPr fontId="2" type="noConversion"/>
  </si>
  <si>
    <t>06 Special Test</t>
    <phoneticPr fontId="5" type="noConversion"/>
  </si>
  <si>
    <t>Mechanical Function</t>
    <phoneticPr fontId="2" type="noConversion"/>
  </si>
  <si>
    <r>
      <t xml:space="preserve">18 </t>
    </r>
    <r>
      <rPr>
        <sz val="10"/>
        <color rgb="FF000000"/>
        <rFont val="標楷體"/>
        <family val="4"/>
        <charset val="136"/>
      </rPr>
      <t>系统风扇安装检查_x000D_</t>
    </r>
    <phoneticPr fontId="2" type="noConversion"/>
  </si>
  <si>
    <t>P1</t>
    <phoneticPr fontId="5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</si>
  <si>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</si>
  <si>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</si>
  <si>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</si>
  <si>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</si>
  <si>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06 Special Test</t>
    <phoneticPr fontId="5" type="noConversion"/>
  </si>
  <si>
    <t>Mechanical Function</t>
    <phoneticPr fontId="2" type="noConversion"/>
  </si>
  <si>
    <t xml:space="preserve">    lay out check</t>
  </si>
  <si>
    <t>P1</t>
    <phoneticPr fontId="5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</si>
  <si>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</si>
  <si>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</si>
  <si>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</si>
  <si>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</si>
  <si>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P1</t>
    <phoneticPr fontId="5" type="noConversion"/>
  </si>
  <si>
    <t>DQA</t>
    <phoneticPr fontId="5" type="noConversion"/>
  </si>
  <si>
    <t>V</t>
    <phoneticPr fontId="15" type="noConversion"/>
  </si>
  <si>
    <t>cover project Size</t>
    <phoneticPr fontId="5" type="noConversion"/>
  </si>
  <si>
    <t>v</t>
    <phoneticPr fontId="5" type="noConversion"/>
  </si>
  <si>
    <t>06 Special Test</t>
    <phoneticPr fontId="5" type="noConversion"/>
  </si>
  <si>
    <t>Mechanical Function</t>
    <phoneticPr fontId="2" type="noConversion"/>
  </si>
  <si>
    <t xml:space="preserve">    GPU FAN</t>
  </si>
  <si>
    <t>06 Special Test</t>
    <phoneticPr fontId="5" type="noConversion"/>
  </si>
  <si>
    <t>Mechanical Function</t>
    <phoneticPr fontId="2" type="noConversion"/>
  </si>
  <si>
    <t>26 converter board</t>
  </si>
  <si>
    <t xml:space="preserve">    converter board</t>
  </si>
  <si>
    <t xml:space="preserve">    Express Card</t>
  </si>
  <si>
    <t xml:space="preserve">    Dummy test</t>
  </si>
  <si>
    <t xml:space="preserve">    Msata</t>
  </si>
  <si>
    <t xml:space="preserve">    BT</t>
  </si>
  <si>
    <t xml:space="preserve">    light sensor board</t>
  </si>
  <si>
    <t xml:space="preserve">    web camera</t>
  </si>
  <si>
    <r>
      <t xml:space="preserve">    </t>
    </r>
    <r>
      <rPr>
        <sz val="10"/>
        <color rgb="FF000000"/>
        <rFont val="標楷體"/>
        <family val="4"/>
        <charset val="136"/>
      </rPr>
      <t>机箱后盖的安装与卸载_x000D_</t>
    </r>
    <phoneticPr fontId="2" type="noConversion"/>
  </si>
  <si>
    <t xml:space="preserve">    converter cable</t>
  </si>
  <si>
    <t xml:space="preserve">    HDD</t>
  </si>
  <si>
    <t xml:space="preserve">    AC-IN Cable</t>
  </si>
  <si>
    <t xml:space="preserve">    WIFI Cable</t>
  </si>
  <si>
    <t xml:space="preserve">    CPU FAN Cable</t>
  </si>
  <si>
    <t xml:space="preserve">    web camera cable</t>
  </si>
  <si>
    <t>37 Y900RE LED Board</t>
  </si>
  <si>
    <t>01 BIOS Fuction</t>
  </si>
  <si>
    <t>01 BIOS BVT&amp;FVT test configuration and test point refference guide</t>
  </si>
  <si>
    <t>02 SETUP</t>
  </si>
  <si>
    <r>
      <t xml:space="preserve">   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>USB2.0</t>
    </r>
    <r>
      <rPr>
        <sz val="10"/>
        <color theme="1"/>
        <rFont val="標楷體"/>
        <family val="4"/>
        <charset val="136"/>
      </rPr>
      <t>光驱和</t>
    </r>
    <r>
      <rPr>
        <sz val="10"/>
        <color theme="1"/>
        <rFont val="Calibri"/>
        <family val="2"/>
      </rPr>
      <t>USB</t>
    </r>
    <r>
      <rPr>
        <sz val="10"/>
        <color theme="1"/>
        <rFont val="標楷體"/>
        <family val="4"/>
        <charset val="136"/>
      </rPr>
      <t>软驱设备更新系统</t>
    </r>
    <r>
      <rPr>
        <sz val="10"/>
        <color theme="1"/>
        <rFont val="Calibri"/>
        <family val="2"/>
      </rPr>
      <t>BIOS_x000D_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Legacy&amp;UEFI</t>
    </r>
    <r>
      <rPr>
        <sz val="10"/>
        <color theme="1"/>
        <rFont val="標楷體"/>
        <family val="4"/>
        <charset val="136"/>
      </rPr>
      <t>）</t>
    </r>
    <phoneticPr fontId="15" type="noConversion"/>
  </si>
  <si>
    <t>P3</t>
  </si>
  <si>
    <t> 2017/10/26</t>
    <phoneticPr fontId="15" type="noConversion"/>
  </si>
  <si>
    <t>DQA</t>
    <phoneticPr fontId="15" type="noConversion"/>
  </si>
  <si>
    <t>UMA&amp;DIS</t>
    <phoneticPr fontId="15" type="noConversion"/>
  </si>
  <si>
    <r>
      <t xml:space="preserve">    LI</t>
    </r>
    <r>
      <rPr>
        <sz val="10"/>
        <color theme="1"/>
        <rFont val="標楷體"/>
        <family val="4"/>
        <charset val="136"/>
      </rPr>
      <t>工厂方式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刷新测试_x000D_</t>
    </r>
  </si>
  <si>
    <r>
      <t xml:space="preserve">    U</t>
    </r>
    <r>
      <rPr>
        <sz val="10"/>
        <color theme="1"/>
        <rFont val="標楷體"/>
        <family val="4"/>
        <charset val="136"/>
      </rPr>
      <t>盘</t>
    </r>
    <r>
      <rPr>
        <sz val="10"/>
        <color theme="1"/>
        <rFont val="Calibri"/>
        <family val="2"/>
      </rPr>
      <t>(</t>
    </r>
    <r>
      <rPr>
        <sz val="10"/>
        <color theme="1"/>
        <rFont val="標楷體"/>
        <family val="4"/>
        <charset val="136"/>
      </rPr>
      <t>软盘</t>
    </r>
    <r>
      <rPr>
        <sz val="10"/>
        <color theme="1"/>
        <rFont val="Calibri"/>
        <family val="2"/>
      </rPr>
      <t>)</t>
    </r>
    <r>
      <rPr>
        <sz val="10"/>
        <color theme="1"/>
        <rFont val="標楷體"/>
        <family val="4"/>
        <charset val="136"/>
      </rPr>
      <t>方式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刷新测试_x000D_</t>
    </r>
  </si>
  <si>
    <r>
      <t xml:space="preserve">    </t>
    </r>
    <r>
      <rPr>
        <sz val="10"/>
        <color theme="1"/>
        <rFont val="標楷體"/>
        <family val="4"/>
        <charset val="136"/>
      </rPr>
      <t>从</t>
    </r>
    <r>
      <rPr>
        <sz val="10"/>
        <color theme="1"/>
        <rFont val="Calibri"/>
        <family val="2"/>
      </rPr>
      <t>CD</t>
    </r>
    <r>
      <rPr>
        <sz val="10"/>
        <color theme="1"/>
        <rFont val="標楷體"/>
        <family val="4"/>
        <charset val="136"/>
      </rPr>
      <t>光驱升级新版本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文件_x000D_</t>
    </r>
  </si>
  <si>
    <r>
      <t xml:space="preserve">    </t>
    </r>
    <r>
      <rPr>
        <sz val="10"/>
        <color theme="1"/>
        <rFont val="標楷體"/>
        <family val="4"/>
        <charset val="136"/>
      </rPr>
      <t>在</t>
    </r>
    <r>
      <rPr>
        <sz val="10"/>
        <color theme="1"/>
        <rFont val="Calibri"/>
        <family val="2"/>
      </rPr>
      <t>32</t>
    </r>
    <r>
      <rPr>
        <sz val="10"/>
        <color theme="1"/>
        <rFont val="標楷體"/>
        <family val="4"/>
        <charset val="136"/>
      </rPr>
      <t>位操作系统下对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的刷新测试_x000D_</t>
    </r>
  </si>
  <si>
    <r>
      <t xml:space="preserve">    JY </t>
    </r>
    <r>
      <rPr>
        <sz val="10"/>
        <color theme="1"/>
        <rFont val="標楷體"/>
        <family val="4"/>
        <charset val="136"/>
      </rPr>
      <t>包刷新验证</t>
    </r>
    <r>
      <rPr>
        <sz val="10"/>
        <color theme="1"/>
        <rFont val="Calibri"/>
        <family val="2"/>
      </rPr>
      <t>--2015</t>
    </r>
    <r>
      <rPr>
        <sz val="10"/>
        <color theme="1"/>
        <rFont val="標楷體"/>
        <family val="4"/>
        <charset val="136"/>
      </rPr>
      <t>年之后的项目执行此测试_x000D_</t>
    </r>
  </si>
  <si>
    <r>
      <t xml:space="preserve">    </t>
    </r>
    <r>
      <rPr>
        <sz val="10"/>
        <color theme="1"/>
        <rFont val="標楷體"/>
        <family val="4"/>
        <charset val="136"/>
      </rPr>
      <t>在</t>
    </r>
    <r>
      <rPr>
        <sz val="10"/>
        <color theme="1"/>
        <rFont val="Calibri"/>
        <family val="2"/>
      </rPr>
      <t>64</t>
    </r>
    <r>
      <rPr>
        <sz val="10"/>
        <color theme="1"/>
        <rFont val="標楷體"/>
        <family val="4"/>
        <charset val="136"/>
      </rPr>
      <t>位操作系统下对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的刷新测试_x000D_</t>
    </r>
  </si>
  <si>
    <t>UEFI Shell-- MFG Process BIOS and ME Flash</t>
  </si>
  <si>
    <r>
      <t xml:space="preserve">    BIOS update with WU</t>
    </r>
    <r>
      <rPr>
        <sz val="10"/>
        <color theme="1"/>
        <rFont val="細明體"/>
        <family val="3"/>
        <charset val="136"/>
      </rPr>
      <t>（仅</t>
    </r>
    <r>
      <rPr>
        <sz val="10"/>
        <color theme="1"/>
        <rFont val="Calibri"/>
        <family val="2"/>
      </rPr>
      <t xml:space="preserve">SIT Exit </t>
    </r>
    <r>
      <rPr>
        <sz val="10"/>
        <color theme="1"/>
        <rFont val="細明體"/>
        <family val="3"/>
        <charset val="136"/>
      </rPr>
      <t>之后开始执行该测试）</t>
    </r>
    <phoneticPr fontId="15" type="noConversion"/>
  </si>
  <si>
    <r>
      <t xml:space="preserve">    Back/up Flash with WU</t>
    </r>
    <r>
      <rPr>
        <sz val="10"/>
        <color theme="1"/>
        <rFont val="細明體"/>
        <family val="3"/>
        <charset val="136"/>
      </rPr>
      <t>（仅</t>
    </r>
    <r>
      <rPr>
        <sz val="10"/>
        <color theme="1"/>
        <rFont val="Calibri"/>
        <family val="2"/>
      </rPr>
      <t>SIT Exit</t>
    </r>
    <r>
      <rPr>
        <sz val="10"/>
        <color theme="1"/>
        <rFont val="細明體"/>
        <family val="3"/>
        <charset val="136"/>
      </rPr>
      <t>之后开始执行该测试）</t>
    </r>
    <phoneticPr fontId="15" type="noConversion"/>
  </si>
  <si>
    <r>
      <t>UEFI Shell---</t>
    </r>
    <r>
      <rPr>
        <sz val="10"/>
        <color rgb="FF000000"/>
        <rFont val="Arial"/>
        <family val="2"/>
      </rPr>
      <t>工厂流程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刷新</t>
    </r>
    <r>
      <rPr>
        <sz val="10"/>
        <color rgb="FF000000"/>
        <rFont val="Calibri"/>
        <family val="2"/>
      </rPr>
      <t xml:space="preserve"> SMB script check</t>
    </r>
  </si>
  <si>
    <t>UEFI Windows- MFG Process Flash Test</t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</si>
  <si>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刷新低版本</t>
    </r>
    <r>
      <rPr>
        <sz val="10"/>
        <color theme="1"/>
        <rFont val="Calibri"/>
        <family val="2"/>
      </rPr>
      <t>BIOS_x000D_</t>
    </r>
  </si>
  <si>
    <r>
      <t xml:space="preserve">    </t>
    </r>
    <r>
      <rPr>
        <sz val="10"/>
        <color theme="1"/>
        <rFont val="標楷體"/>
        <family val="4"/>
        <charset val="136"/>
      </rPr>
      <t>刷新同版本</t>
    </r>
    <r>
      <rPr>
        <sz val="10"/>
        <color theme="1"/>
        <rFont val="Calibri"/>
        <family val="2"/>
      </rPr>
      <t>BIOS_x000D_</t>
    </r>
  </si>
  <si>
    <t xml:space="preserve">    Win8&amp;Win10 :BIOS Secure Flash:ME Locked</t>
  </si>
  <si>
    <t xml:space="preserve">    Secure Flash :flash function test</t>
  </si>
  <si>
    <t xml:space="preserve">    secure flash II:flash BIOS and BootBlock</t>
  </si>
  <si>
    <t>DQA</t>
    <phoneticPr fontId="15" type="noConversion"/>
  </si>
  <si>
    <t>UMA&amp;DIS</t>
    <phoneticPr fontId="15" type="noConversion"/>
  </si>
  <si>
    <t xml:space="preserve">    secure flash II: flash BIOS with Mfgdone</t>
    <phoneticPr fontId="15" type="noConversion"/>
  </si>
  <si>
    <r>
      <t xml:space="preserve">    BIOS package </t>
    </r>
    <r>
      <rPr>
        <sz val="10"/>
        <color theme="1"/>
        <rFont val="標楷體"/>
        <family val="4"/>
        <charset val="136"/>
      </rPr>
      <t>检查_x000D_</t>
    </r>
  </si>
  <si>
    <r>
      <t xml:space="preserve">    BIOS</t>
    </r>
    <r>
      <rPr>
        <sz val="10"/>
        <color theme="1"/>
        <rFont val="標楷體"/>
        <family val="4"/>
        <charset val="136"/>
      </rPr>
      <t>命名检查_x000D_</t>
    </r>
  </si>
  <si>
    <r>
      <t xml:space="preserve">    </t>
    </r>
    <r>
      <rPr>
        <sz val="10"/>
        <color theme="1"/>
        <rFont val="標楷體"/>
        <family val="4"/>
        <charset val="136"/>
      </rPr>
      <t>检查各刷新包内的</t>
    </r>
    <r>
      <rPr>
        <sz val="10"/>
        <color theme="1"/>
        <rFont val="Calibri"/>
        <family val="2"/>
      </rPr>
      <t>README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>CHANGES.NEW</t>
    </r>
    <r>
      <rPr>
        <sz val="10"/>
        <color theme="1"/>
        <rFont val="標楷體"/>
        <family val="4"/>
        <charset val="136"/>
      </rPr>
      <t>文件</t>
    </r>
    <r>
      <rPr>
        <sz val="10"/>
        <color theme="1"/>
        <rFont val="Calibri"/>
        <family val="2"/>
      </rPr>
      <t>-2013 and after_x000D_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</si>
  <si>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检查各刷新包内的</t>
    </r>
    <r>
      <rPr>
        <sz val="10"/>
        <color theme="1"/>
        <rFont val="Calibri"/>
        <family val="2"/>
      </rPr>
      <t>README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>CHANGES.NEW</t>
    </r>
    <r>
      <rPr>
        <sz val="10"/>
        <color theme="1"/>
        <rFont val="標楷體"/>
        <family val="4"/>
        <charset val="136"/>
      </rPr>
      <t>文件</t>
    </r>
    <r>
      <rPr>
        <sz val="10"/>
        <color theme="1"/>
        <rFont val="Calibri"/>
        <family val="2"/>
      </rPr>
      <t>-2012 and before_x000D_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</si>
  <si>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在刷新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时测试</t>
    </r>
    <r>
      <rPr>
        <sz val="10"/>
        <color theme="1"/>
        <rFont val="Calibri"/>
        <family val="2"/>
      </rPr>
      <t>Power</t>
    </r>
    <r>
      <rPr>
        <sz val="10"/>
        <color theme="1"/>
        <rFont val="標楷體"/>
        <family val="4"/>
        <charset val="136"/>
      </rPr>
      <t>键_x000D_</t>
    </r>
  </si>
  <si>
    <r>
      <t xml:space="preserve">    UUID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>Asset ID</t>
    </r>
    <r>
      <rPr>
        <sz val="10"/>
        <color theme="1"/>
        <rFont val="標楷體"/>
        <family val="4"/>
        <charset val="136"/>
      </rPr>
      <t>字符串的验证_x000D_</t>
    </r>
  </si>
  <si>
    <r>
      <t xml:space="preserve">    </t>
    </r>
    <r>
      <rPr>
        <sz val="10"/>
        <color theme="1"/>
        <rFont val="標楷體"/>
        <family val="4"/>
        <charset val="136"/>
      </rPr>
      <t>刷新</t>
    </r>
    <r>
      <rPr>
        <sz val="10"/>
        <color theme="1"/>
        <rFont val="Calibri"/>
        <family val="2"/>
      </rPr>
      <t>25</t>
    </r>
    <r>
      <rPr>
        <sz val="10"/>
        <color theme="1"/>
        <rFont val="標楷體"/>
        <family val="4"/>
        <charset val="136"/>
      </rPr>
      <t>位</t>
    </r>
    <r>
      <rPr>
        <sz val="10"/>
        <color theme="1"/>
        <rFont val="Calibri"/>
        <family val="2"/>
      </rPr>
      <t>machinetype,Brand ID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>20</t>
    </r>
    <r>
      <rPr>
        <sz val="10"/>
        <color theme="1"/>
        <rFont val="標楷體"/>
        <family val="4"/>
        <charset val="136"/>
      </rPr>
      <t>位</t>
    </r>
    <r>
      <rPr>
        <sz val="10"/>
        <color theme="1"/>
        <rFont val="Calibri"/>
        <family val="2"/>
      </rPr>
      <t>serial number</t>
    </r>
    <r>
      <rPr>
        <sz val="10"/>
        <color theme="1"/>
        <rFont val="標楷體"/>
        <family val="4"/>
        <charset val="136"/>
      </rPr>
      <t>的测试</t>
    </r>
    <r>
      <rPr>
        <sz val="10"/>
        <color theme="1"/>
        <rFont val="Calibri"/>
        <family val="2"/>
      </rPr>
      <t>/update MTM,SN and BrandID_x000D_</t>
    </r>
  </si>
  <si>
    <r>
      <t xml:space="preserve">    </t>
    </r>
    <r>
      <rPr>
        <sz val="10"/>
        <color theme="1"/>
        <rFont val="標楷體"/>
        <family val="4"/>
        <charset val="136"/>
      </rPr>
      <t>从</t>
    </r>
    <r>
      <rPr>
        <sz val="10"/>
        <color theme="1"/>
        <rFont val="Calibri"/>
        <family val="2"/>
      </rPr>
      <t>S3/S4</t>
    </r>
    <r>
      <rPr>
        <sz val="10"/>
        <color theme="1"/>
        <rFont val="標楷體"/>
        <family val="4"/>
        <charset val="136"/>
      </rPr>
      <t>唤醒后在操作系统下刷新</t>
    </r>
    <r>
      <rPr>
        <sz val="10"/>
        <color theme="1"/>
        <rFont val="Calibri"/>
        <family val="2"/>
      </rPr>
      <t>BIOS/BIOSupdateafterS3,S4_x000D_</t>
    </r>
  </si>
  <si>
    <r>
      <t xml:space="preserve">    Flash2</t>
    </r>
    <r>
      <rPr>
        <sz val="10"/>
        <color theme="1"/>
        <rFont val="標楷體"/>
        <family val="4"/>
        <charset val="136"/>
      </rPr>
      <t>刷新参数测试_x000D_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</si>
  <si>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在屏幕上使用用户</t>
    </r>
    <r>
      <rPr>
        <sz val="10"/>
        <color theme="1"/>
        <rFont val="Calibri"/>
        <family val="2"/>
      </rPr>
      <t>LOGO</t>
    </r>
    <r>
      <rPr>
        <sz val="10"/>
        <color theme="1"/>
        <rFont val="標楷體"/>
        <family val="4"/>
        <charset val="136"/>
      </rPr>
      <t>标志_x000D_</t>
    </r>
    <phoneticPr fontId="15" type="noConversion"/>
  </si>
  <si>
    <r>
      <t xml:space="preserve">    Startup</t>
    </r>
    <r>
      <rPr>
        <sz val="10"/>
        <color theme="1"/>
        <rFont val="標楷體"/>
        <family val="4"/>
        <charset val="136"/>
      </rPr>
      <t>选项</t>
    </r>
    <r>
      <rPr>
        <sz val="10"/>
        <color theme="1"/>
        <rFont val="Calibri"/>
        <family val="2"/>
      </rPr>
      <t>――Option  Keys</t>
    </r>
    <r>
      <rPr>
        <sz val="10"/>
        <color theme="1"/>
        <rFont val="標楷體"/>
        <family val="4"/>
        <charset val="136"/>
      </rPr>
      <t>可选键的测试_x000D_</t>
    </r>
    <phoneticPr fontId="15" type="noConversion"/>
  </si>
  <si>
    <r>
      <t xml:space="preserve">    Setup</t>
    </r>
    <r>
      <rPr>
        <sz val="10"/>
        <color theme="1"/>
        <rFont val="標楷體"/>
        <family val="4"/>
        <charset val="136"/>
      </rPr>
      <t>下</t>
    </r>
    <r>
      <rPr>
        <sz val="10"/>
        <color theme="1"/>
        <rFont val="Calibri"/>
        <family val="2"/>
      </rPr>
      <t>Keyboardless</t>
    </r>
    <r>
      <rPr>
        <sz val="10"/>
        <color theme="1"/>
        <rFont val="標楷體"/>
        <family val="4"/>
        <charset val="136"/>
      </rPr>
      <t>模式的测试_x000D_</t>
    </r>
  </si>
  <si>
    <r>
      <t xml:space="preserve">    SETUP</t>
    </r>
    <r>
      <rPr>
        <sz val="10"/>
        <color theme="1"/>
        <rFont val="標楷體"/>
        <family val="4"/>
        <charset val="136"/>
      </rPr>
      <t>内热键测试_x000D_</t>
    </r>
  </si>
  <si>
    <r>
      <t xml:space="preserve">    </t>
    </r>
    <r>
      <rPr>
        <sz val="10"/>
        <color theme="1"/>
        <rFont val="標楷體"/>
        <family val="4"/>
        <charset val="136"/>
      </rPr>
      <t>启用</t>
    </r>
    <r>
      <rPr>
        <sz val="10"/>
        <color theme="1"/>
        <rFont val="Calibri"/>
        <family val="2"/>
      </rPr>
      <t>/</t>
    </r>
    <r>
      <rPr>
        <sz val="10"/>
        <color theme="1"/>
        <rFont val="標楷體"/>
        <family val="4"/>
        <charset val="136"/>
      </rPr>
      <t>禁用键盘的</t>
    </r>
    <r>
      <rPr>
        <sz val="10"/>
        <color theme="1"/>
        <rFont val="Calibri"/>
        <family val="2"/>
      </rPr>
      <t>NumLock</t>
    </r>
    <r>
      <rPr>
        <sz val="10"/>
        <color theme="1"/>
        <rFont val="標楷體"/>
        <family val="4"/>
        <charset val="136"/>
      </rPr>
      <t>键_x000D_</t>
    </r>
  </si>
  <si>
    <r>
      <t xml:space="preserve">    CSM </t>
    </r>
    <r>
      <rPr>
        <sz val="10"/>
        <color theme="1"/>
        <rFont val="標楷體"/>
        <family val="4"/>
        <charset val="136"/>
      </rPr>
      <t>测试_x000D_</t>
    </r>
  </si>
  <si>
    <r>
      <t xml:space="preserve">    Secure Boot </t>
    </r>
    <r>
      <rPr>
        <sz val="10"/>
        <color theme="1"/>
        <rFont val="標楷體"/>
        <family val="4"/>
        <charset val="136"/>
      </rPr>
      <t>测试_x000D_</t>
    </r>
  </si>
  <si>
    <t xml:space="preserve">    Preboot hotkey enter check</t>
  </si>
  <si>
    <r>
      <t xml:space="preserve">    BIOS setup </t>
    </r>
    <r>
      <rPr>
        <sz val="10"/>
        <color theme="1"/>
        <rFont val="標楷體"/>
        <family val="4"/>
        <charset val="136"/>
      </rPr>
      <t>联动测试_x000D_</t>
    </r>
  </si>
  <si>
    <r>
      <t xml:space="preserve">    </t>
    </r>
    <r>
      <rPr>
        <sz val="10"/>
        <color theme="1"/>
        <rFont val="標楷體"/>
        <family val="4"/>
        <charset val="136"/>
      </rPr>
      <t>确认初始显示设置_x000D_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</si>
  <si>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设置时间和日期_x000D_</t>
    </r>
  </si>
  <si>
    <t xml:space="preserve">    Daylight Saving Feature Disable in BIOS</t>
  </si>
  <si>
    <r>
      <t xml:space="preserve">   Osdef.nsh</t>
    </r>
    <r>
      <rPr>
        <sz val="10"/>
        <color theme="1"/>
        <rFont val="標楷體"/>
        <family val="4"/>
        <charset val="136"/>
      </rPr>
      <t>命令检查_x000D_</t>
    </r>
  </si>
  <si>
    <t xml:space="preserve">    unintended hot key test</t>
  </si>
  <si>
    <r>
      <t xml:space="preserve">    SETUP</t>
    </r>
    <r>
      <rPr>
        <sz val="10"/>
        <color theme="1"/>
        <rFont val="標楷體"/>
        <family val="4"/>
        <charset val="136"/>
      </rPr>
      <t>内</t>
    </r>
    <r>
      <rPr>
        <sz val="10"/>
        <color theme="1"/>
        <rFont val="Calibri"/>
        <family val="2"/>
      </rPr>
      <t>MAIN</t>
    </r>
    <r>
      <rPr>
        <sz val="10"/>
        <color theme="1"/>
        <rFont val="標楷體"/>
        <family val="4"/>
        <charset val="136"/>
      </rPr>
      <t>菜单下信息检查，包括</t>
    </r>
    <r>
      <rPr>
        <sz val="10"/>
        <color theme="1"/>
        <rFont val="Calibri"/>
        <family val="2"/>
      </rPr>
      <t>machine type &amp; model,BIOS Version,CPU Type,installed Memory_x000D_</t>
    </r>
  </si>
  <si>
    <r>
      <t xml:space="preserve">    F12</t>
    </r>
    <r>
      <rPr>
        <sz val="10"/>
        <color theme="1"/>
        <rFont val="標楷體"/>
        <family val="4"/>
        <charset val="136"/>
      </rPr>
      <t>启动优先权选择菜单测试_x000D_</t>
    </r>
  </si>
  <si>
    <r>
      <t xml:space="preserve">  (Text Setup Layout) -</t>
    </r>
    <r>
      <rPr>
        <sz val="10"/>
        <color theme="1"/>
        <rFont val="標楷體"/>
        <family val="4"/>
        <charset val="136"/>
      </rPr>
      <t>核对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规格表中的默认值设置及可用选项</t>
    </r>
    <r>
      <rPr>
        <sz val="10"/>
        <color theme="1"/>
        <rFont val="Calibri"/>
        <family val="2"/>
      </rPr>
      <t>._x000D_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</si>
  <si>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更换</t>
    </r>
    <r>
      <rPr>
        <sz val="10"/>
        <color theme="1"/>
        <rFont val="Calibri"/>
        <family val="2"/>
      </rPr>
      <t>CPU</t>
    </r>
    <r>
      <rPr>
        <sz val="10"/>
        <color theme="1"/>
        <rFont val="標楷體"/>
        <family val="4"/>
        <charset val="136"/>
      </rPr>
      <t>的</t>
    </r>
    <r>
      <rPr>
        <sz val="10"/>
        <color theme="1"/>
        <rFont val="Calibri"/>
        <family val="2"/>
      </rPr>
      <t>BIOS setting</t>
    </r>
    <r>
      <rPr>
        <sz val="10"/>
        <color theme="1"/>
        <rFont val="標楷體"/>
        <family val="4"/>
        <charset val="136"/>
      </rPr>
      <t>检查_x000D_</t>
    </r>
  </si>
  <si>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GUI Setup Layout</t>
    </r>
    <r>
      <rPr>
        <sz val="10"/>
        <color theme="1"/>
        <rFont val="標楷體"/>
        <family val="4"/>
        <charset val="136"/>
      </rPr>
      <t>）核对</t>
    </r>
    <r>
      <rPr>
        <sz val="10"/>
        <color theme="1"/>
        <rFont val="Calibri"/>
        <family val="2"/>
      </rPr>
      <t>BIOS Setup Layout</t>
    </r>
    <r>
      <rPr>
        <sz val="10"/>
        <color theme="1"/>
        <rFont val="標楷體"/>
        <family val="4"/>
        <charset val="136"/>
      </rPr>
      <t>中的默认值设置及可用选项</t>
    </r>
  </si>
  <si>
    <r>
      <t xml:space="preserve">    </t>
    </r>
    <r>
      <rPr>
        <sz val="10"/>
        <color theme="1"/>
        <rFont val="標楷體"/>
        <family val="4"/>
        <charset val="136"/>
      </rPr>
      <t>启动设备作为启动可选项_x000D_</t>
    </r>
  </si>
  <si>
    <r>
      <t xml:space="preserve">    </t>
    </r>
    <r>
      <rPr>
        <sz val="10"/>
        <color theme="1"/>
        <rFont val="標楷體"/>
        <family val="4"/>
        <charset val="136"/>
      </rPr>
      <t>在启动项中选择</t>
    </r>
    <r>
      <rPr>
        <sz val="10"/>
        <color theme="1"/>
        <rFont val="Calibri"/>
        <family val="2"/>
      </rPr>
      <t>CD-ROM</t>
    </r>
    <r>
      <rPr>
        <sz val="10"/>
        <color theme="1"/>
        <rFont val="標楷體"/>
        <family val="4"/>
        <charset val="136"/>
      </rPr>
      <t>作为第一启动设备_x000D_</t>
    </r>
  </si>
  <si>
    <r>
      <t xml:space="preserve">    </t>
    </r>
    <r>
      <rPr>
        <sz val="10"/>
        <color theme="1"/>
        <rFont val="標楷體"/>
        <family val="4"/>
        <charset val="136"/>
      </rPr>
      <t>错误启动顺序测试_x000D_</t>
    </r>
  </si>
  <si>
    <r>
      <t xml:space="preserve">    BIOS SETUP</t>
    </r>
    <r>
      <rPr>
        <sz val="10"/>
        <color theme="1"/>
        <rFont val="標楷體"/>
        <family val="4"/>
        <charset val="136"/>
      </rPr>
      <t>内启动顺序检查_x000D_</t>
    </r>
  </si>
  <si>
    <r>
      <t xml:space="preserve">    UEFI 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 xml:space="preserve"> Legacy Boot sequence </t>
    </r>
    <r>
      <rPr>
        <sz val="10"/>
        <color theme="1"/>
        <rFont val="標楷體"/>
        <family val="4"/>
        <charset val="136"/>
      </rPr>
      <t>测试_x000D_</t>
    </r>
  </si>
  <si>
    <r>
      <t xml:space="preserve">    BIOS SETUP</t>
    </r>
    <r>
      <rPr>
        <sz val="10"/>
        <color theme="1"/>
        <rFont val="標楷體"/>
        <family val="4"/>
        <charset val="136"/>
      </rPr>
      <t>内网卡设备检查</t>
    </r>
    <r>
      <rPr>
        <sz val="10"/>
        <color theme="1"/>
        <rFont val="Calibri"/>
        <family val="2"/>
      </rPr>
      <t>(Network device check under BIOS setup)_x000D_</t>
    </r>
  </si>
  <si>
    <r>
      <t xml:space="preserve">    </t>
    </r>
    <r>
      <rPr>
        <sz val="10"/>
        <color theme="1"/>
        <rFont val="標楷體"/>
        <family val="4"/>
        <charset val="136"/>
      </rPr>
      <t>选择板载网卡为启动项</t>
    </r>
    <r>
      <rPr>
        <sz val="10"/>
        <color theme="1"/>
        <rFont val="Calibri"/>
        <family val="2"/>
      </rPr>
      <t>(Boot from onboard LAN)_x000D_</t>
    </r>
  </si>
  <si>
    <t>DQA</t>
    <phoneticPr fontId="15" type="noConversion"/>
  </si>
  <si>
    <t>UMA&amp;DIS</t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</si>
  <si>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独立网卡做为最后一个启动项测试</t>
    </r>
    <r>
      <rPr>
        <sz val="10"/>
        <color theme="1"/>
        <rFont val="Calibri"/>
        <family val="2"/>
      </rPr>
      <t>(System boot as set extend LAN to the last bootable device)_x000D_</t>
    </r>
  </si>
  <si>
    <r>
      <t xml:space="preserve">    </t>
    </r>
    <r>
      <rPr>
        <sz val="10"/>
        <color theme="1"/>
        <rFont val="標楷體"/>
        <family val="4"/>
        <charset val="136"/>
      </rPr>
      <t>选择独立网卡为启动项</t>
    </r>
    <r>
      <rPr>
        <sz val="10"/>
        <color theme="1"/>
        <rFont val="Calibri"/>
        <family val="2"/>
      </rPr>
      <t>(Boot from extended LAN)_x000D_</t>
    </r>
  </si>
  <si>
    <r>
      <t>PXE boot test1 (</t>
    </r>
    <r>
      <rPr>
        <sz val="10"/>
        <color rgb="FF000000"/>
        <rFont val="Arial"/>
        <family val="2"/>
      </rPr>
      <t>同网段</t>
    </r>
    <r>
      <rPr>
        <sz val="10"/>
        <color rgb="FF000000"/>
        <rFont val="Calibri"/>
        <family val="2"/>
      </rPr>
      <t>)</t>
    </r>
  </si>
  <si>
    <r>
      <t xml:space="preserve">   UEFI Shell- bootdev.nsh </t>
    </r>
    <r>
      <rPr>
        <sz val="10"/>
        <color theme="1"/>
        <rFont val="標楷體"/>
        <family val="4"/>
        <charset val="136"/>
      </rPr>
      <t>命令检查_x000D_</t>
    </r>
    <phoneticPr fontId="15" type="noConversion"/>
  </si>
  <si>
    <r>
      <t xml:space="preserve">  PXE boot test 2</t>
    </r>
    <r>
      <rPr>
        <sz val="10"/>
        <color theme="1"/>
        <rFont val="標楷體"/>
        <family val="4"/>
        <charset val="136"/>
      </rPr>
      <t>（跨网段）</t>
    </r>
  </si>
  <si>
    <r>
      <t xml:space="preserve">  UEFI Windows--Bootdev.CMD </t>
    </r>
    <r>
      <rPr>
        <sz val="10"/>
        <color theme="1"/>
        <rFont val="標楷體"/>
        <family val="4"/>
        <charset val="136"/>
      </rPr>
      <t>命令检查</t>
    </r>
  </si>
  <si>
    <t xml:space="preserve">  BIOS Deployment Boot Mode Interface Check</t>
  </si>
  <si>
    <t xml:space="preserve">  Modify Security Options in   Deployment Boot Mode</t>
  </si>
  <si>
    <t xml:space="preserve">  Wifi PXE Check</t>
  </si>
  <si>
    <t xml:space="preserve">    GFX BIOS with mouse support</t>
  </si>
  <si>
    <r>
      <t xml:space="preserve">    Boot Block</t>
    </r>
    <r>
      <rPr>
        <sz val="10"/>
        <color theme="1"/>
        <rFont val="細明體"/>
        <family val="3"/>
        <charset val="136"/>
      </rPr>
      <t>的刷新测试</t>
    </r>
  </si>
  <si>
    <r>
      <t xml:space="preserve">    Boot Block </t>
    </r>
    <r>
      <rPr>
        <sz val="10"/>
        <color theme="1"/>
        <rFont val="標楷體"/>
        <family val="4"/>
        <charset val="136"/>
      </rPr>
      <t>恢复没有被破坏的</t>
    </r>
    <r>
      <rPr>
        <sz val="10"/>
        <color theme="1"/>
        <rFont val="Calibri"/>
        <family val="2"/>
      </rPr>
      <t>BIOS_x000D_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</si>
  <si>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>SATA</t>
    </r>
    <r>
      <rPr>
        <sz val="10"/>
        <color theme="1"/>
        <rFont val="標楷體"/>
        <family val="4"/>
        <charset val="136"/>
      </rPr>
      <t>光驱进行</t>
    </r>
    <r>
      <rPr>
        <sz val="10"/>
        <color theme="1"/>
        <rFont val="Calibri"/>
        <family val="2"/>
      </rPr>
      <t>Boot Block</t>
    </r>
    <r>
      <rPr>
        <sz val="10"/>
        <color theme="1"/>
        <rFont val="標楷體"/>
        <family val="4"/>
        <charset val="136"/>
      </rPr>
      <t>恢复_x000D_</t>
    </r>
  </si>
  <si>
    <r>
      <t xml:space="preserve">   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>USB2.0</t>
    </r>
    <r>
      <rPr>
        <sz val="10"/>
        <color theme="1"/>
        <rFont val="標楷體"/>
        <family val="4"/>
        <charset val="136"/>
      </rPr>
      <t>光驱和</t>
    </r>
    <r>
      <rPr>
        <sz val="10"/>
        <color theme="1"/>
        <rFont val="Calibri"/>
        <family val="2"/>
      </rPr>
      <t>USB</t>
    </r>
    <r>
      <rPr>
        <sz val="10"/>
        <color theme="1"/>
        <rFont val="標楷體"/>
        <family val="4"/>
        <charset val="136"/>
      </rPr>
      <t>软驱进行</t>
    </r>
    <r>
      <rPr>
        <sz val="10"/>
        <color theme="1"/>
        <rFont val="Calibri"/>
        <family val="2"/>
      </rPr>
      <t>BIOS Boot Block</t>
    </r>
    <r>
      <rPr>
        <sz val="10"/>
        <color theme="1"/>
        <rFont val="標楷體"/>
        <family val="4"/>
        <charset val="136"/>
      </rPr>
      <t>恢复_x000D_</t>
    </r>
  </si>
  <si>
    <t xml:space="preserve">  Self Healing Test</t>
    <phoneticPr fontId="15" type="noConversion"/>
  </si>
  <si>
    <t>Flash Never Crash</t>
  </si>
  <si>
    <r>
      <t>ME.bat</t>
    </r>
    <r>
      <rPr>
        <sz val="10"/>
        <color theme="1"/>
        <rFont val="細明體"/>
        <family val="3"/>
        <charset val="136"/>
      </rPr>
      <t>批处理功能检查</t>
    </r>
  </si>
  <si>
    <t xml:space="preserve">    SIO/EC FW and BIOS update in one power cycle</t>
  </si>
  <si>
    <t xml:space="preserve">    SIO/EC FW update without entering G3</t>
  </si>
  <si>
    <t>UEFI SRWIN test with JW Package</t>
  </si>
  <si>
    <r>
      <t xml:space="preserve">   Leagacy DOS- Srdos</t>
    </r>
    <r>
      <rPr>
        <sz val="10"/>
        <color theme="1"/>
        <rFont val="標楷體"/>
        <family val="4"/>
        <charset val="136"/>
      </rPr>
      <t>新参数验证_x000D_</t>
    </r>
    <phoneticPr fontId="15" type="noConversion"/>
  </si>
  <si>
    <t>UEFI JW Package CFGWIN test</t>
    <phoneticPr fontId="15" type="noConversion"/>
  </si>
  <si>
    <r>
      <t>Legacy DOS MFG-PCR Catenate10</t>
    </r>
    <r>
      <rPr>
        <sz val="10"/>
        <color theme="1"/>
        <rFont val="標楷體"/>
        <family val="4"/>
        <charset val="136"/>
      </rPr>
      <t>位</t>
    </r>
    <r>
      <rPr>
        <sz val="10"/>
        <color theme="1"/>
        <rFont val="Calibri"/>
        <family val="2"/>
      </rPr>
      <t>MTM and 8</t>
    </r>
    <r>
      <rPr>
        <sz val="10"/>
        <color theme="1"/>
        <rFont val="標楷體"/>
        <family val="4"/>
        <charset val="136"/>
      </rPr>
      <t>位</t>
    </r>
    <r>
      <rPr>
        <sz val="10"/>
        <color theme="1"/>
        <rFont val="Calibri"/>
        <family val="2"/>
      </rPr>
      <t xml:space="preserve"> SSN function </t>
    </r>
    <r>
      <rPr>
        <sz val="10"/>
        <color theme="1"/>
        <rFont val="標楷體"/>
        <family val="4"/>
        <charset val="136"/>
      </rPr>
      <t>测试_x000D_</t>
    </r>
    <phoneticPr fontId="15" type="noConversion"/>
  </si>
  <si>
    <r>
      <t xml:space="preserve">    Legacy DOS-SRDOS </t>
    </r>
    <r>
      <rPr>
        <sz val="10"/>
        <color theme="1"/>
        <rFont val="標楷體"/>
        <family val="4"/>
        <charset val="136"/>
      </rPr>
      <t>应用测试_x000D_</t>
    </r>
    <phoneticPr fontId="15" type="noConversion"/>
  </si>
  <si>
    <t xml:space="preserve">    UEFI Shell MFG -Catenate MTM and SN</t>
    <phoneticPr fontId="15" type="noConversion"/>
  </si>
  <si>
    <r>
      <t xml:space="preserve">   UEFI Shell SREFI /b/r/f9/PassWord </t>
    </r>
    <r>
      <rPr>
        <sz val="10"/>
        <color theme="1"/>
        <rFont val="標楷體"/>
        <family val="4"/>
        <charset val="136"/>
      </rPr>
      <t>命令测试_x000D_</t>
    </r>
    <phoneticPr fontId="15" type="noConversion"/>
  </si>
  <si>
    <r>
      <t xml:space="preserve">  UEFI Shell-SREFI </t>
    </r>
    <r>
      <rPr>
        <sz val="10"/>
        <color theme="1"/>
        <rFont val="標楷體"/>
        <family val="4"/>
        <charset val="136"/>
      </rPr>
      <t>其他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標楷體"/>
        <family val="4"/>
        <charset val="136"/>
      </rPr>
      <t>命令测试_x000D_</t>
    </r>
    <phoneticPr fontId="15" type="noConversion"/>
  </si>
  <si>
    <r>
      <t xml:space="preserve">    Srwin </t>
    </r>
    <r>
      <rPr>
        <sz val="10"/>
        <color theme="1"/>
        <rFont val="標楷體"/>
        <family val="4"/>
        <charset val="136"/>
      </rPr>
      <t>新参数验证</t>
    </r>
    <phoneticPr fontId="15" type="noConversion"/>
  </si>
  <si>
    <t>UEFI Windows--Miscellaneous Test</t>
  </si>
  <si>
    <t>UEFI Windows MFG -Catenate MTM and SN</t>
  </si>
  <si>
    <r>
      <t>Legacy DOS-DMI Error Log</t>
    </r>
    <r>
      <rPr>
        <sz val="10"/>
        <color theme="1"/>
        <rFont val="標楷體"/>
        <family val="4"/>
        <charset val="136"/>
      </rPr>
      <t>验证</t>
    </r>
  </si>
  <si>
    <r>
      <t xml:space="preserve">   UEFI Shell MFG - DMI Error Log</t>
    </r>
    <r>
      <rPr>
        <sz val="10"/>
        <color theme="1"/>
        <rFont val="標楷體"/>
        <family val="4"/>
        <charset val="136"/>
      </rPr>
      <t>验证_x000D_</t>
    </r>
    <phoneticPr fontId="15" type="noConversion"/>
  </si>
  <si>
    <r>
      <t xml:space="preserve">    UEFI WindowsMFG -UEFI MFG -DMI log </t>
    </r>
    <r>
      <rPr>
        <sz val="10"/>
        <color theme="1"/>
        <rFont val="標楷體"/>
        <family val="4"/>
        <charset val="136"/>
      </rPr>
      <t>检查_x000D_</t>
    </r>
    <phoneticPr fontId="15" type="noConversion"/>
  </si>
  <si>
    <t xml:space="preserve">     Flash EC bin file normally-Under shell</t>
  </si>
  <si>
    <t xml:space="preserve">     Flash EC bin file with third part Tool</t>
  </si>
  <si>
    <t xml:space="preserve">     Flash EC after reboot</t>
  </si>
  <si>
    <t xml:space="preserve">     Flash Non-signed EC bin file</t>
  </si>
  <si>
    <t xml:space="preserve">         UEFI Firmware file check</t>
  </si>
  <si>
    <r>
      <t>Flash BIOS by capsule---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 xml:space="preserve">capsule </t>
    </r>
    <r>
      <rPr>
        <sz val="10"/>
        <color theme="1"/>
        <rFont val="標楷體"/>
        <family val="4"/>
        <charset val="136"/>
      </rPr>
      <t>的方式更新</t>
    </r>
    <r>
      <rPr>
        <sz val="10"/>
        <color theme="1"/>
        <rFont val="Calibri"/>
        <family val="2"/>
      </rPr>
      <t>BIOS_x000D_</t>
    </r>
  </si>
  <si>
    <r>
      <rPr>
        <sz val="10"/>
        <color theme="1"/>
        <rFont val="標楷體"/>
        <family val="4"/>
        <charset val="136"/>
      </rPr>
      <t>同版本或者低版本</t>
    </r>
    <r>
      <rPr>
        <sz val="10"/>
        <color theme="1"/>
        <rFont val="Calibri"/>
        <family val="2"/>
      </rPr>
      <t xml:space="preserve">BIOS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>Capsule</t>
    </r>
    <r>
      <rPr>
        <sz val="10"/>
        <color theme="1"/>
        <rFont val="標楷體"/>
        <family val="4"/>
        <charset val="136"/>
      </rPr>
      <t>的方式刷新_x000D_</t>
    </r>
  </si>
  <si>
    <r>
      <t xml:space="preserve">Capsule Disable </t>
    </r>
    <r>
      <rPr>
        <sz val="10"/>
        <color theme="1"/>
        <rFont val="標楷體"/>
        <family val="4"/>
        <charset val="136"/>
      </rPr>
      <t>不能通过</t>
    </r>
    <r>
      <rPr>
        <sz val="10"/>
        <color theme="1"/>
        <rFont val="Calibri"/>
        <family val="2"/>
      </rPr>
      <t xml:space="preserve">Capsule </t>
    </r>
    <r>
      <rPr>
        <sz val="10"/>
        <color theme="1"/>
        <rFont val="標楷體"/>
        <family val="4"/>
        <charset val="136"/>
      </rPr>
      <t>的方式刷新</t>
    </r>
    <r>
      <rPr>
        <sz val="10"/>
        <color theme="1"/>
        <rFont val="Calibri"/>
        <family val="2"/>
      </rPr>
      <t>BIOS_x000D_</t>
    </r>
  </si>
  <si>
    <r>
      <rPr>
        <sz val="10"/>
        <color theme="1"/>
        <rFont val="標楷體"/>
        <family val="4"/>
        <charset val="136"/>
      </rPr>
      <t>用</t>
    </r>
    <r>
      <rPr>
        <sz val="10"/>
        <color theme="1"/>
        <rFont val="Calibri"/>
        <family val="2"/>
      </rPr>
      <t>JT /J9/JY</t>
    </r>
    <r>
      <rPr>
        <sz val="10"/>
        <color theme="1"/>
        <rFont val="標楷體"/>
        <family val="4"/>
        <charset val="136"/>
      </rPr>
      <t>包刷回更新前的</t>
    </r>
    <r>
      <rPr>
        <sz val="10"/>
        <color theme="1"/>
        <rFont val="Calibri"/>
        <family val="2"/>
      </rPr>
      <t xml:space="preserve">BIOS </t>
    </r>
    <r>
      <rPr>
        <sz val="10"/>
        <color theme="1"/>
        <rFont val="標楷體"/>
        <family val="4"/>
        <charset val="136"/>
      </rPr>
      <t>版本_x000D_</t>
    </r>
  </si>
  <si>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 xml:space="preserve">SVP </t>
    </r>
    <r>
      <rPr>
        <sz val="10"/>
        <color theme="1"/>
        <rFont val="標楷體"/>
        <family val="4"/>
        <charset val="136"/>
      </rPr>
      <t>密码以</t>
    </r>
    <r>
      <rPr>
        <sz val="10"/>
        <color theme="1"/>
        <rFont val="Calibri"/>
        <family val="2"/>
      </rPr>
      <t xml:space="preserve">Capsule </t>
    </r>
    <r>
      <rPr>
        <sz val="10"/>
        <color theme="1"/>
        <rFont val="標楷體"/>
        <family val="4"/>
        <charset val="136"/>
      </rPr>
      <t>的方式</t>
    </r>
    <r>
      <rPr>
        <sz val="10"/>
        <color theme="1"/>
        <rFont val="Calibri"/>
        <family val="2"/>
      </rPr>
      <t>Update BIOS_x000D_</t>
    </r>
    <phoneticPr fontId="15" type="noConversion"/>
  </si>
  <si>
    <r>
      <t>WFU Enable/Disable</t>
    </r>
    <r>
      <rPr>
        <sz val="10"/>
        <color theme="1"/>
        <rFont val="標楷體"/>
        <family val="4"/>
        <charset val="136"/>
      </rPr>
      <t>测试_x000D_</t>
    </r>
  </si>
  <si>
    <t>Windows UEFI Firmware Update--ME</t>
  </si>
  <si>
    <r>
      <t xml:space="preserve">ME.inf </t>
    </r>
    <r>
      <rPr>
        <sz val="10"/>
        <color theme="1"/>
        <rFont val="標楷體"/>
        <family val="4"/>
        <charset val="136"/>
      </rPr>
      <t>文件检查_x000D_</t>
    </r>
  </si>
  <si>
    <r>
      <t xml:space="preserve">Flash ME By Capsule —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 xml:space="preserve">Capsule </t>
    </r>
    <r>
      <rPr>
        <sz val="10"/>
        <color theme="1"/>
        <rFont val="標楷體"/>
        <family val="4"/>
        <charset val="136"/>
      </rPr>
      <t>方式更新</t>
    </r>
    <r>
      <rPr>
        <sz val="10"/>
        <color theme="1"/>
        <rFont val="Calibri"/>
        <family val="2"/>
      </rPr>
      <t>ME_x000D_</t>
    </r>
  </si>
  <si>
    <r>
      <rPr>
        <sz val="10"/>
        <color theme="1"/>
        <rFont val="標楷體"/>
        <family val="4"/>
        <charset val="136"/>
      </rPr>
      <t>同版本或者低版本</t>
    </r>
    <r>
      <rPr>
        <sz val="10"/>
        <color theme="1"/>
        <rFont val="Calibri"/>
        <family val="2"/>
      </rPr>
      <t xml:space="preserve">ME </t>
    </r>
    <r>
      <rPr>
        <sz val="10"/>
        <color theme="1"/>
        <rFont val="標楷體"/>
        <family val="4"/>
        <charset val="136"/>
      </rPr>
      <t>通过</t>
    </r>
    <r>
      <rPr>
        <sz val="10"/>
        <color theme="1"/>
        <rFont val="Calibri"/>
        <family val="2"/>
      </rPr>
      <t>Capsule</t>
    </r>
    <r>
      <rPr>
        <sz val="10"/>
        <color theme="1"/>
        <rFont val="標楷體"/>
        <family val="4"/>
        <charset val="136"/>
      </rPr>
      <t>的方式刷新_x000D_</t>
    </r>
  </si>
  <si>
    <r>
      <t xml:space="preserve">Capsule Disable </t>
    </r>
    <r>
      <rPr>
        <sz val="10"/>
        <color theme="1"/>
        <rFont val="標楷體"/>
        <family val="4"/>
        <charset val="136"/>
      </rPr>
      <t>不能通过</t>
    </r>
    <r>
      <rPr>
        <sz val="10"/>
        <color theme="1"/>
        <rFont val="Calibri"/>
        <family val="2"/>
      </rPr>
      <t xml:space="preserve">Capsule </t>
    </r>
    <r>
      <rPr>
        <sz val="10"/>
        <color theme="1"/>
        <rFont val="標楷體"/>
        <family val="4"/>
        <charset val="136"/>
      </rPr>
      <t>的方式刷新</t>
    </r>
    <r>
      <rPr>
        <sz val="10"/>
        <color theme="1"/>
        <rFont val="Calibri"/>
        <family val="2"/>
      </rPr>
      <t>ME_x000D_</t>
    </r>
  </si>
  <si>
    <r>
      <rPr>
        <sz val="10"/>
        <color theme="1"/>
        <rFont val="標楷體"/>
        <family val="4"/>
        <charset val="136"/>
      </rPr>
      <t>用</t>
    </r>
    <r>
      <rPr>
        <sz val="10"/>
        <color theme="1"/>
        <rFont val="Calibri"/>
        <family val="2"/>
      </rPr>
      <t>MFG</t>
    </r>
    <r>
      <rPr>
        <sz val="10"/>
        <color theme="1"/>
        <rFont val="標楷體"/>
        <family val="4"/>
        <charset val="136"/>
      </rPr>
      <t>包刷回更新前的</t>
    </r>
    <r>
      <rPr>
        <sz val="10"/>
        <color theme="1"/>
        <rFont val="Calibri"/>
        <family val="2"/>
      </rPr>
      <t>ME</t>
    </r>
    <r>
      <rPr>
        <sz val="10"/>
        <color theme="1"/>
        <rFont val="標楷體"/>
        <family val="4"/>
        <charset val="136"/>
      </rPr>
      <t>版本_x000D_</t>
    </r>
  </si>
  <si>
    <t>ME WU Auto Recover Check</t>
  </si>
  <si>
    <t xml:space="preserve">    SGX Enabled Mode</t>
  </si>
  <si>
    <t xml:space="preserve">    SGX Disabled Mode</t>
  </si>
  <si>
    <t xml:space="preserve">    SGX Software Control mode</t>
  </si>
  <si>
    <t xml:space="preserve">    Memory allocated for Processor Reserved Memory (PRM) Check</t>
  </si>
  <si>
    <t xml:space="preserve">    SGX Functionality Test</t>
  </si>
  <si>
    <t xml:space="preserve">    BIOS update should not impact SGX state</t>
  </si>
  <si>
    <t>BIOS FW Update with LVFS WU</t>
  </si>
  <si>
    <t>LVFS WU Update with Ubuntu</t>
  </si>
  <si>
    <t>LVFS WU Update with Suse</t>
  </si>
  <si>
    <t>LVFS WU Update with Redhat</t>
  </si>
  <si>
    <t>LVFS WU Update with Debian</t>
  </si>
  <si>
    <t>LVFS WU Update with Fedora</t>
  </si>
  <si>
    <t>Http Boot Function</t>
  </si>
  <si>
    <t>Ready for http boot configuration</t>
  </si>
  <si>
    <t>Http Boot Option Check</t>
  </si>
  <si>
    <t>Http Boot to EFI Shell with Wire LAN</t>
  </si>
  <si>
    <t>HTTP Boot Check under Enabled and Disabled HTTPs Support</t>
  </si>
  <si>
    <t>HTTPs Boot Check under Enabled and Disabled Legacy PXE and IPv4 and IPv6</t>
  </si>
  <si>
    <t>Update BIOS with Http Boot check</t>
  </si>
  <si>
    <t>Http Boot to WinPE ISO Install with Wire LAN</t>
  </si>
  <si>
    <t>Http Boot with Wireless LAN</t>
  </si>
  <si>
    <t>Http Boot with Wireless LAN Disabled</t>
  </si>
  <si>
    <t>Http Boot with both Wireless LAN and onboard LAN exist</t>
  </si>
  <si>
    <t>Http Boot with Wireless LAN and onboard LAN and External LAN card exist</t>
  </si>
  <si>
    <t>Windows UEFI Firmware Update-EC</t>
  </si>
  <si>
    <t>EC UEFI Firmware file check</t>
  </si>
  <si>
    <t>EC FW Update with WU</t>
  </si>
  <si>
    <t>Windows Script Update EC FW</t>
  </si>
  <si>
    <t>ME FW Update with LVFS</t>
  </si>
  <si>
    <t>LVFS ME FW Update with Ubuntu</t>
  </si>
  <si>
    <t>LVFS ME FW Update with Suse</t>
  </si>
  <si>
    <t>LVFS ME FW Update with Redhat</t>
  </si>
  <si>
    <t>LVFS ME FW Update with Debian</t>
  </si>
  <si>
    <t>LVFS ME FW Update with Fedora</t>
  </si>
  <si>
    <t>EC FW Update with LVFS</t>
  </si>
  <si>
    <t>LVFS EC FW Update with Ubuntu</t>
  </si>
  <si>
    <t>LVFS EC FW Update with Suse</t>
  </si>
  <si>
    <t>LVFS EC FW Update with Redhat</t>
  </si>
  <si>
    <t>LVFS EC FW Update with Debian</t>
  </si>
  <si>
    <t>LVFS EC FW Update with Fedora</t>
  </si>
  <si>
    <t>03 Post</t>
  </si>
  <si>
    <r>
      <t xml:space="preserve">    </t>
    </r>
    <r>
      <rPr>
        <sz val="10"/>
        <color theme="1"/>
        <rFont val="標楷體"/>
        <family val="4"/>
        <charset val="136"/>
      </rPr>
      <t>开机</t>
    </r>
    <r>
      <rPr>
        <sz val="10"/>
        <color theme="1"/>
        <rFont val="Calibri"/>
        <family val="2"/>
      </rPr>
      <t>Logo</t>
    </r>
    <r>
      <rPr>
        <sz val="10"/>
        <color theme="1"/>
        <rFont val="標楷體"/>
        <family val="4"/>
        <charset val="136"/>
      </rPr>
      <t>检查</t>
    </r>
    <r>
      <rPr>
        <sz val="10"/>
        <color theme="1"/>
        <rFont val="Calibri"/>
        <family val="2"/>
      </rPr>
      <t>(Power on Logo check)_x000D_</t>
    </r>
  </si>
  <si>
    <t>Leagacy DOS-Windows S4/S5/REBOOT/OKR Engery Star check</t>
    <phoneticPr fontId="15" type="noConversion"/>
  </si>
  <si>
    <r>
      <t>Leagacy DOS-</t>
    </r>
    <r>
      <rPr>
        <sz val="10"/>
        <color theme="1"/>
        <rFont val="標楷體"/>
        <family val="4"/>
        <charset val="136"/>
      </rPr>
      <t>特配</t>
    </r>
    <r>
      <rPr>
        <sz val="10"/>
        <color theme="1"/>
        <rFont val="Calibri"/>
        <family val="2"/>
      </rPr>
      <t xml:space="preserve">LOGO Change ES logo </t>
    </r>
    <r>
      <rPr>
        <sz val="10"/>
        <color theme="1"/>
        <rFont val="標楷體"/>
        <family val="4"/>
        <charset val="136"/>
      </rPr>
      <t>检查_x000D_</t>
    </r>
    <phoneticPr fontId="15" type="noConversion"/>
  </si>
  <si>
    <t>UEFI Shell -Windows S4/S5/REBOOT/OKR Engery Star check</t>
    <phoneticPr fontId="15" type="noConversion"/>
  </si>
  <si>
    <r>
      <t>UEFI Shell-</t>
    </r>
    <r>
      <rPr>
        <sz val="10"/>
        <color theme="1"/>
        <rFont val="標楷體"/>
        <family val="4"/>
        <charset val="136"/>
      </rPr>
      <t>特配</t>
    </r>
    <r>
      <rPr>
        <sz val="10"/>
        <color theme="1"/>
        <rFont val="Calibri"/>
        <family val="2"/>
      </rPr>
      <t xml:space="preserve">LOGO Change ES logo </t>
    </r>
    <r>
      <rPr>
        <sz val="10"/>
        <color theme="1"/>
        <rFont val="標楷體"/>
        <family val="4"/>
        <charset val="136"/>
      </rPr>
      <t>检查_x000D_</t>
    </r>
    <phoneticPr fontId="15" type="noConversion"/>
  </si>
  <si>
    <r>
      <t xml:space="preserve">UEFI MFG Logo </t>
    </r>
    <r>
      <rPr>
        <sz val="10"/>
        <color theme="1"/>
        <rFont val="標楷體"/>
        <family val="4"/>
        <charset val="136"/>
      </rPr>
      <t>刷新_x000D_</t>
    </r>
  </si>
  <si>
    <t>Customized Logo Check</t>
  </si>
  <si>
    <t>UEFI Windows -Windows S4/S5/REBOOT/OKR Engery Star check</t>
  </si>
  <si>
    <r>
      <t xml:space="preserve">    </t>
    </r>
    <r>
      <rPr>
        <sz val="10"/>
        <color theme="1"/>
        <rFont val="標楷體"/>
        <family val="4"/>
        <charset val="136"/>
      </rPr>
      <t>插拔硬盘</t>
    </r>
    <r>
      <rPr>
        <sz val="10"/>
        <color theme="1"/>
        <rFont val="Calibri"/>
        <family val="2"/>
      </rPr>
      <t>/</t>
    </r>
    <r>
      <rPr>
        <sz val="10"/>
        <color theme="1"/>
        <rFont val="標楷體"/>
        <family val="4"/>
        <charset val="136"/>
      </rPr>
      <t>光驱产生一个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报错（</t>
    </r>
    <r>
      <rPr>
        <sz val="10"/>
        <color theme="1"/>
        <rFont val="Calibri"/>
        <family val="2"/>
      </rPr>
      <t>Plug off the HDD/CD-ROM to produce a POST error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</si>
  <si>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插拔内存产生一个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报错_x000D_</t>
    </r>
  </si>
  <si>
    <r>
      <t xml:space="preserve">    </t>
    </r>
    <r>
      <rPr>
        <sz val="10"/>
        <color theme="1"/>
        <rFont val="標楷體"/>
        <family val="4"/>
        <charset val="136"/>
      </rPr>
      <t>拔键盘产生一个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报错</t>
    </r>
    <r>
      <rPr>
        <sz val="10"/>
        <color theme="1"/>
        <rFont val="Calibri"/>
        <family val="2"/>
      </rPr>
      <t>(POST error: Remove keyboard)_x000D_</t>
    </r>
  </si>
  <si>
    <r>
      <t xml:space="preserve">    </t>
    </r>
    <r>
      <rPr>
        <sz val="10"/>
        <color theme="1"/>
        <rFont val="標楷體"/>
        <family val="4"/>
        <charset val="136"/>
      </rPr>
      <t>系统不插内存的情况下开机</t>
    </r>
    <r>
      <rPr>
        <sz val="10"/>
        <color theme="1"/>
        <rFont val="Calibri"/>
        <family val="2"/>
      </rPr>
      <t>(System boot without Memory connected)_x000D_</t>
    </r>
  </si>
  <si>
    <r>
      <t xml:space="preserve">    </t>
    </r>
    <r>
      <rPr>
        <sz val="10"/>
        <color theme="1"/>
        <rFont val="標楷體"/>
        <family val="4"/>
        <charset val="136"/>
      </rPr>
      <t>测试风扇状态和错误信息（</t>
    </r>
    <r>
      <rPr>
        <sz val="10"/>
        <color theme="1"/>
        <rFont val="Calibri"/>
        <family val="2"/>
      </rPr>
      <t>Plug off the HDD/CD-ROM to produce a POST error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</si>
  <si>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测试风扇状态和错误信息</t>
    </r>
    <r>
      <rPr>
        <sz val="10"/>
        <color theme="1"/>
        <rFont val="Calibri"/>
        <family val="2"/>
      </rPr>
      <t>(AIO)(AIO FAN status test and error message check)_x000D_</t>
    </r>
  </si>
  <si>
    <r>
      <t xml:space="preserve">    Event log</t>
    </r>
    <r>
      <rPr>
        <sz val="10"/>
        <color theme="1"/>
        <rFont val="標楷體"/>
        <family val="4"/>
        <charset val="136"/>
      </rPr>
      <t>记录信息检查</t>
    </r>
    <r>
      <rPr>
        <sz val="10"/>
        <color theme="1"/>
        <rFont val="Calibri"/>
        <family val="2"/>
      </rPr>
      <t>(Setup Event log check)_x000D_</t>
    </r>
  </si>
  <si>
    <r>
      <t xml:space="preserve">    </t>
    </r>
    <r>
      <rPr>
        <sz val="10"/>
        <color theme="1"/>
        <rFont val="標楷體"/>
        <family val="4"/>
        <charset val="136"/>
      </rPr>
      <t>从一块带有坏的电池的主板上恢复</t>
    </r>
    <r>
      <rPr>
        <sz val="10"/>
        <color theme="1"/>
        <rFont val="Calibri"/>
        <family val="2"/>
      </rPr>
      <t>CMOS(Restore CMOS from a dead battery Motherboard)_x000D_</t>
    </r>
  </si>
  <si>
    <r>
      <t xml:space="preserve">    </t>
    </r>
    <r>
      <rPr>
        <sz val="10"/>
        <color theme="1"/>
        <rFont val="標楷體"/>
        <family val="4"/>
        <charset val="136"/>
      </rPr>
      <t>非有效的启动扇区（</t>
    </r>
    <r>
      <rPr>
        <sz val="10"/>
        <color theme="1"/>
        <rFont val="Calibri"/>
        <family val="2"/>
      </rPr>
      <t>Non-valid boot sector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</si>
  <si>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拔掉电源后，系统回到上一个电源状态（</t>
    </r>
    <r>
      <rPr>
        <sz val="10"/>
        <color theme="1"/>
        <rFont val="Calibri"/>
        <family val="2"/>
      </rPr>
      <t>Recover to the last power states after power lost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</si>
  <si>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系统无可启动设备检查</t>
    </r>
    <r>
      <rPr>
        <sz val="10"/>
        <color theme="1"/>
        <rFont val="Calibri"/>
        <family val="2"/>
      </rPr>
      <t>(No bootable device check)_x000D_</t>
    </r>
  </si>
  <si>
    <t xml:space="preserve">    Lenovo boot order check</t>
  </si>
  <si>
    <t>Post Time Check</t>
  </si>
  <si>
    <t xml:space="preserve">    BIOS Post Time Check</t>
    <phoneticPr fontId="15" type="noConversion"/>
  </si>
  <si>
    <t>04 Security</t>
  </si>
  <si>
    <r>
      <t xml:space="preserve">    </t>
    </r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 xml:space="preserve"> Power-on Password (POP)Set Power-on Password(POP)._x000D_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</si>
  <si>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只设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密码的</t>
    </r>
    <r>
      <rPr>
        <sz val="10"/>
        <color theme="1"/>
        <rFont val="Calibri"/>
        <family val="2"/>
      </rPr>
      <t>0199 error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0199 error test when only set POP_x000D_</t>
    </r>
  </si>
  <si>
    <r>
      <t xml:space="preserve">    </t>
    </r>
    <r>
      <rPr>
        <sz val="10"/>
        <color theme="1"/>
        <rFont val="標楷體"/>
        <family val="4"/>
        <charset val="136"/>
      </rPr>
      <t>只设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的密码权限测试</t>
    </r>
    <r>
      <rPr>
        <sz val="10"/>
        <color theme="1"/>
        <rFont val="Calibri"/>
        <family val="2"/>
      </rPr>
      <t>Authority test when only set POP_x000D_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</si>
  <si>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变更</t>
    </r>
    <r>
      <rPr>
        <sz val="10"/>
        <color theme="1"/>
        <rFont val="Calibri"/>
        <family val="2"/>
      </rPr>
      <t xml:space="preserve"> Power-On PasswordChanging a Power-on password_x000D_</t>
    </r>
  </si>
  <si>
    <r>
      <t xml:space="preserve">    </t>
    </r>
    <r>
      <rPr>
        <sz val="10"/>
        <color theme="1"/>
        <rFont val="標楷體"/>
        <family val="4"/>
        <charset val="136"/>
      </rPr>
      <t>使用数字、字母、特殊符号，不同长度（</t>
    </r>
    <r>
      <rPr>
        <sz val="10"/>
        <color theme="1"/>
        <rFont val="Calibri"/>
        <family val="2"/>
      </rPr>
      <t>1</t>
    </r>
    <r>
      <rPr>
        <sz val="10"/>
        <color theme="1"/>
        <rFont val="標楷體"/>
        <family val="4"/>
        <charset val="136"/>
      </rPr>
      <t>－</t>
    </r>
    <r>
      <rPr>
        <sz val="10"/>
        <color theme="1"/>
        <rFont val="Calibri"/>
        <family val="2"/>
      </rPr>
      <t>64</t>
    </r>
    <r>
      <rPr>
        <sz val="10"/>
        <color theme="1"/>
        <rFont val="標楷體"/>
        <family val="4"/>
        <charset val="136"/>
      </rPr>
      <t>位字符和组合）设置</t>
    </r>
    <r>
      <rPr>
        <sz val="10"/>
        <color theme="1"/>
        <rFont val="Calibri"/>
        <family val="2"/>
      </rPr>
      <t xml:space="preserve"> POPSet a POP using numbers, letters, and various sizes of 1-64 characters and combinations_x000D_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</si>
  <si>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异常断电后的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密码场景测试</t>
    </r>
    <r>
      <rPr>
        <sz val="10"/>
        <color theme="1"/>
        <rFont val="Calibri"/>
        <family val="2"/>
      </rPr>
      <t>POP Password Scenarios -- abnormally power off_x000D_</t>
    </r>
  </si>
  <si>
    <r>
      <t xml:space="preserve">    Power button</t>
    </r>
    <r>
      <rPr>
        <sz val="10"/>
        <color theme="1"/>
        <rFont val="標楷體"/>
        <family val="4"/>
        <charset val="136"/>
      </rPr>
      <t>强制关机后的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POP Password Scenarios -- Power off by the strong hand_x000D_</t>
    </r>
  </si>
  <si>
    <t>设置Administrator Password (SVP取代PAP，SVP--Set Supervisor Password)</t>
  </si>
  <si>
    <r>
      <rPr>
        <sz val="10"/>
        <color rgb="FF000000"/>
        <rFont val="Arial"/>
        <family val="2"/>
      </rPr>
      <t>只设置</t>
    </r>
    <r>
      <rPr>
        <sz val="10"/>
        <color rgb="FF000000"/>
        <rFont val="Calibri"/>
        <family val="2"/>
      </rPr>
      <t>SVP</t>
    </r>
    <r>
      <rPr>
        <sz val="10"/>
        <color rgb="FF000000"/>
        <rFont val="Arial"/>
        <family val="2"/>
      </rPr>
      <t>的</t>
    </r>
    <r>
      <rPr>
        <sz val="10"/>
        <color rgb="FF000000"/>
        <rFont val="Calibri"/>
        <family val="2"/>
      </rPr>
      <t>0199 error</t>
    </r>
    <r>
      <rPr>
        <sz val="10"/>
        <color rgb="FF000000"/>
        <rFont val="Arial"/>
        <family val="2"/>
      </rPr>
      <t>测试</t>
    </r>
    <r>
      <rPr>
        <sz val="10"/>
        <color rgb="FF000000"/>
        <rFont val="Calibri"/>
        <family val="2"/>
      </rPr>
      <t>0199 error test when only set SVP</t>
    </r>
  </si>
  <si>
    <r>
      <rPr>
        <sz val="10"/>
        <color rgb="FF000000"/>
        <rFont val="Arial"/>
        <family val="2"/>
      </rPr>
      <t>变更</t>
    </r>
    <r>
      <rPr>
        <sz val="10"/>
        <color rgb="FF000000"/>
        <rFont val="Calibri"/>
        <family val="2"/>
      </rPr>
      <t>Supervisor Password (SVP)</t>
    </r>
  </si>
  <si>
    <r>
      <rPr>
        <sz val="10"/>
        <color rgb="FF000000"/>
        <rFont val="Arial"/>
        <family val="2"/>
      </rPr>
      <t>尝试使用不匹配的密码变更</t>
    </r>
    <r>
      <rPr>
        <sz val="10"/>
        <color rgb="FF000000"/>
        <rFont val="Calibri"/>
        <family val="2"/>
      </rPr>
      <t>SVP Attempt to change the SVP by using passwords that do not match</t>
    </r>
  </si>
  <si>
    <r>
      <rPr>
        <sz val="10"/>
        <color rgb="FF000000"/>
        <rFont val="Arial"/>
        <family val="2"/>
      </rPr>
      <t>只设</t>
    </r>
    <r>
      <rPr>
        <sz val="10"/>
        <color rgb="FF000000"/>
        <rFont val="Calibri"/>
        <family val="2"/>
      </rPr>
      <t>SVP</t>
    </r>
    <r>
      <rPr>
        <sz val="10"/>
        <color rgb="FF000000"/>
        <rFont val="Arial"/>
        <family val="2"/>
      </rPr>
      <t>密码的</t>
    </r>
    <r>
      <rPr>
        <sz val="10"/>
        <color rgb="FF000000"/>
        <rFont val="Calibri"/>
        <family val="2"/>
      </rPr>
      <t>POST</t>
    </r>
    <r>
      <rPr>
        <sz val="10"/>
        <color rgb="FF000000"/>
        <rFont val="Arial"/>
        <family val="2"/>
      </rPr>
      <t>检查</t>
    </r>
  </si>
  <si>
    <t>Allow Physical Presence Reset SVP</t>
  </si>
  <si>
    <t>DQA</t>
    <phoneticPr fontId="15" type="noConversion"/>
  </si>
  <si>
    <t>UMA&amp;DIS</t>
    <phoneticPr fontId="15" type="noConversion"/>
  </si>
  <si>
    <t>POP and SVP(PAP=SVP ) interactive test</t>
  </si>
  <si>
    <r>
      <t>POP</t>
    </r>
    <r>
      <rPr>
        <sz val="10"/>
        <color rgb="FF000000"/>
        <rFont val="Arial"/>
        <family val="2"/>
      </rPr>
      <t>和</t>
    </r>
    <r>
      <rPr>
        <sz val="10"/>
        <color rgb="FF000000"/>
        <rFont val="Calibri"/>
        <family val="2"/>
      </rPr>
      <t>SVP&amp;SMP</t>
    </r>
    <r>
      <rPr>
        <sz val="10"/>
        <color rgb="FF000000"/>
        <rFont val="Arial"/>
        <family val="2"/>
      </rPr>
      <t>密码场景</t>
    </r>
    <r>
      <rPr>
        <sz val="10"/>
        <color rgb="FF000000"/>
        <rFont val="Calibri"/>
        <family val="2"/>
      </rPr>
      <t xml:space="preserve"> - </t>
    </r>
    <r>
      <rPr>
        <sz val="10"/>
        <color rgb="FF000000"/>
        <rFont val="Arial"/>
        <family val="2"/>
      </rPr>
      <t>启动设置</t>
    </r>
    <r>
      <rPr>
        <sz val="10"/>
        <color rgb="FF000000"/>
        <rFont val="Calibri"/>
        <family val="2"/>
      </rPr>
      <t>(Power-On and Supervisor Password Scenarios - Booting Setup)</t>
    </r>
  </si>
  <si>
    <r>
      <t>POP</t>
    </r>
    <r>
      <rPr>
        <sz val="10"/>
        <color rgb="FF000000"/>
        <rFont val="Arial"/>
        <family val="2"/>
      </rPr>
      <t>和</t>
    </r>
    <r>
      <rPr>
        <sz val="10"/>
        <color rgb="FF000000"/>
        <rFont val="Calibri"/>
        <family val="2"/>
      </rPr>
      <t xml:space="preserve">SVP </t>
    </r>
    <r>
      <rPr>
        <sz val="10"/>
        <color rgb="FF000000"/>
        <rFont val="Arial"/>
        <family val="2"/>
      </rPr>
      <t>密码场景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－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从遗忘的密码恢复</t>
    </r>
    <r>
      <rPr>
        <sz val="10"/>
        <color rgb="FF000000"/>
        <rFont val="Calibri"/>
        <family val="2"/>
      </rPr>
      <t>(Power-On (POP) and Supervisor Password (SVP) scenarios recovery from forgotten passwords)</t>
    </r>
  </si>
  <si>
    <r>
      <t>POP</t>
    </r>
    <r>
      <rPr>
        <sz val="10"/>
        <color rgb="FF000000"/>
        <rFont val="Arial"/>
        <family val="2"/>
      </rPr>
      <t>和</t>
    </r>
    <r>
      <rPr>
        <sz val="10"/>
        <color rgb="FF000000"/>
        <rFont val="Calibri"/>
        <family val="2"/>
      </rPr>
      <t xml:space="preserve">SVP </t>
    </r>
    <r>
      <rPr>
        <sz val="10"/>
        <color rgb="FF000000"/>
        <rFont val="Arial"/>
        <family val="2"/>
      </rPr>
      <t>密码场景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－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启动菜单的密码检查</t>
    </r>
    <r>
      <rPr>
        <sz val="10"/>
        <color rgb="FF000000"/>
        <rFont val="Calibri"/>
        <family val="2"/>
      </rPr>
      <t>Power-On (POP) and Supervisor Password (SVP) scenarios --password check for the startup menu</t>
    </r>
  </si>
  <si>
    <r>
      <t>SVP</t>
    </r>
    <r>
      <rPr>
        <sz val="10"/>
        <color rgb="FF000000"/>
        <rFont val="Arial"/>
        <family val="2"/>
      </rPr>
      <t>与</t>
    </r>
    <r>
      <rPr>
        <sz val="10"/>
        <color rgb="FF000000"/>
        <rFont val="Calibri"/>
        <family val="2"/>
      </rPr>
      <t>POP</t>
    </r>
    <r>
      <rPr>
        <sz val="10"/>
        <color rgb="FF000000"/>
        <rFont val="Arial"/>
        <family val="2"/>
      </rPr>
      <t>密码的</t>
    </r>
    <r>
      <rPr>
        <sz val="10"/>
        <color rgb="FF000000"/>
        <rFont val="Calibri"/>
        <family val="2"/>
      </rPr>
      <t>ESC</t>
    </r>
    <r>
      <rPr>
        <sz val="10"/>
        <color rgb="FF000000"/>
        <rFont val="Arial"/>
        <family val="2"/>
      </rPr>
      <t>热键测试</t>
    </r>
    <r>
      <rPr>
        <sz val="10"/>
        <color rgb="FF000000"/>
        <rFont val="Calibri"/>
        <family val="2"/>
      </rPr>
      <t>ESC hot key test for the Power-on and Supervisor Password.</t>
    </r>
  </si>
  <si>
    <r>
      <t>POP</t>
    </r>
    <r>
      <rPr>
        <sz val="10"/>
        <color rgb="FF000000"/>
        <rFont val="Arial"/>
        <family val="2"/>
      </rPr>
      <t>与</t>
    </r>
    <r>
      <rPr>
        <sz val="10"/>
        <color rgb="FF000000"/>
        <rFont val="Calibri"/>
        <family val="2"/>
      </rPr>
      <t>SVP</t>
    </r>
    <r>
      <rPr>
        <sz val="10"/>
        <color rgb="FF000000"/>
        <rFont val="Arial"/>
        <family val="2"/>
      </rPr>
      <t>密码的大小键盘测试</t>
    </r>
    <r>
      <rPr>
        <sz val="10"/>
        <color rgb="FF000000"/>
        <rFont val="Calibri"/>
        <family val="2"/>
      </rPr>
      <t>main and number keyboard test for the Power-on and Supervisor Password.</t>
    </r>
  </si>
  <si>
    <t>Set System Management Password(SMP)_x000D_</t>
  </si>
  <si>
    <r>
      <t xml:space="preserve">   0199 error test when only set SMP</t>
    </r>
    <r>
      <rPr>
        <sz val="10"/>
        <color rgb="FF000000"/>
        <rFont val="Calibri"/>
        <family val="2"/>
      </rPr>
      <t>_x000D_</t>
    </r>
  </si>
  <si>
    <r>
      <t xml:space="preserve">    Changing an System Management Password(SMP)</t>
    </r>
    <r>
      <rPr>
        <sz val="10"/>
        <color rgb="FF000000"/>
        <rFont val="Calibri"/>
        <family val="2"/>
      </rPr>
      <t>_x000D_</t>
    </r>
  </si>
  <si>
    <r>
      <t xml:space="preserve">    SMP Attempt to change the SMP by using passwords that do not match</t>
    </r>
    <r>
      <rPr>
        <sz val="10"/>
        <color rgb="FF000000"/>
        <rFont val="Calibri"/>
        <family val="2"/>
      </rPr>
      <t>_x000D_</t>
    </r>
  </si>
  <si>
    <r>
      <t xml:space="preserve">    </t>
    </r>
    <r>
      <rPr>
        <sz val="10"/>
        <rFont val="標楷體"/>
        <family val="4"/>
        <charset val="136"/>
      </rPr>
      <t>只设</t>
    </r>
    <r>
      <rPr>
        <sz val="10"/>
        <rFont val="Calibri"/>
        <family val="2"/>
      </rPr>
      <t>SMP</t>
    </r>
    <r>
      <rPr>
        <sz val="10"/>
        <rFont val="標楷體"/>
        <family val="4"/>
        <charset val="136"/>
      </rPr>
      <t>密码的</t>
    </r>
    <r>
      <rPr>
        <sz val="10"/>
        <rFont val="Calibri"/>
        <family val="2"/>
      </rPr>
      <t>POST</t>
    </r>
    <r>
      <rPr>
        <sz val="1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_x000D_</t>
    </r>
  </si>
  <si>
    <r>
      <t xml:space="preserve">   Set System Management Password(SMP) to set SVP and POP</t>
    </r>
    <r>
      <rPr>
        <sz val="10"/>
        <color rgb="FF000000"/>
        <rFont val="Calibri"/>
        <family val="2"/>
      </rPr>
      <t>_x000D_</t>
    </r>
    <phoneticPr fontId="15" type="noConversion"/>
  </si>
  <si>
    <r>
      <t xml:space="preserve">  Set SVP and SMP and POP and HDP</t>
    </r>
    <r>
      <rPr>
        <sz val="10"/>
        <color rgb="FF000000"/>
        <rFont val="Calibri"/>
        <family val="2"/>
      </rPr>
      <t>_x000D_</t>
    </r>
  </si>
  <si>
    <r>
      <t xml:space="preserve">    SMP Check with Set/Not MFG done bit</t>
    </r>
    <r>
      <rPr>
        <sz val="10"/>
        <color rgb="FF000000"/>
        <rFont val="Calibri"/>
        <family val="2"/>
      </rPr>
      <t>_x000D_</t>
    </r>
  </si>
  <si>
    <r>
      <t xml:space="preserve">   SMP with some special power behavior</t>
    </r>
    <r>
      <rPr>
        <sz val="10"/>
        <color rgb="FF000000"/>
        <rFont val="Calibri"/>
        <family val="2"/>
      </rPr>
      <t>_x000D_</t>
    </r>
  </si>
  <si>
    <t>Check SMP &amp;POP&amp;SVP with WMI Part1</t>
  </si>
  <si>
    <t>Check SMP &amp;POP&amp;SVP with WMI Part2</t>
  </si>
  <si>
    <r>
      <t xml:space="preserve">    ESC hot key test for SMP.</t>
    </r>
    <r>
      <rPr>
        <sz val="10"/>
        <color rgb="FF000000"/>
        <rFont val="Calibri"/>
        <family val="2"/>
      </rPr>
      <t>_x000D_</t>
    </r>
  </si>
  <si>
    <r>
      <t xml:space="preserve">  </t>
    </r>
    <r>
      <rPr>
        <sz val="10"/>
        <rFont val="標楷體"/>
        <family val="4"/>
        <charset val="136"/>
      </rPr>
      <t>大小键盘测</t>
    </r>
    <r>
      <rPr>
        <sz val="10"/>
        <rFont val="Calibri"/>
        <family val="2"/>
      </rPr>
      <t xml:space="preserve"> Main and number keyboard test for the SMP</t>
    </r>
    <r>
      <rPr>
        <sz val="10"/>
        <color rgb="FF000000"/>
        <rFont val="Calibri"/>
        <family val="2"/>
      </rPr>
      <t>._x000D_</t>
    </r>
  </si>
  <si>
    <r>
      <t xml:space="preserve">    </t>
    </r>
    <r>
      <rPr>
        <sz val="10"/>
        <color theme="1"/>
        <rFont val="標楷體"/>
        <family val="4"/>
        <charset val="136"/>
      </rPr>
      <t>开启</t>
    </r>
    <r>
      <rPr>
        <sz val="10"/>
        <color theme="1"/>
        <rFont val="Calibri"/>
        <family val="2"/>
      </rPr>
      <t>Power On security</t>
    </r>
    <r>
      <rPr>
        <sz val="10"/>
        <color theme="1"/>
        <rFont val="標楷體"/>
        <family val="4"/>
        <charset val="136"/>
      </rPr>
      <t>选项的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指纹界面检查</t>
    </r>
    <r>
      <rPr>
        <sz val="10"/>
        <color theme="1"/>
        <rFont val="Calibri"/>
        <family val="2"/>
      </rPr>
      <t xml:space="preserve"> FP GUI screen check during POST when open the Power on security._x000D_</t>
    </r>
  </si>
  <si>
    <t>P2</t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</si>
  <si>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未开启</t>
    </r>
    <r>
      <rPr>
        <sz val="10"/>
        <color theme="1"/>
        <rFont val="Calibri"/>
        <family val="2"/>
      </rPr>
      <t>Power On security</t>
    </r>
    <r>
      <rPr>
        <sz val="10"/>
        <color theme="1"/>
        <rFont val="標楷體"/>
        <family val="4"/>
        <charset val="136"/>
      </rPr>
      <t>选项的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指纹界面检查</t>
    </r>
    <r>
      <rPr>
        <sz val="10"/>
        <color theme="1"/>
        <rFont val="Calibri"/>
        <family val="2"/>
      </rPr>
      <t>FP GUI screen check during POST when no open the Power on security._x000D_</t>
    </r>
  </si>
  <si>
    <r>
      <t xml:space="preserve">    </t>
    </r>
    <r>
      <rPr>
        <sz val="10"/>
        <color theme="1"/>
        <rFont val="標楷體"/>
        <family val="4"/>
        <charset val="136"/>
      </rPr>
      <t>只设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密码的指纹交互</t>
    </r>
    <r>
      <rPr>
        <sz val="10"/>
        <color theme="1"/>
        <rFont val="Calibri"/>
        <family val="2"/>
      </rPr>
      <t>USB Fingerprint reader Power on password interactions_x000D_</t>
    </r>
  </si>
  <si>
    <r>
      <t xml:space="preserve">    </t>
    </r>
    <r>
      <rPr>
        <sz val="10"/>
        <color theme="1"/>
        <rFont val="標楷體"/>
        <family val="4"/>
        <charset val="136"/>
      </rPr>
      <t>只设</t>
    </r>
    <r>
      <rPr>
        <sz val="10"/>
        <color theme="1"/>
        <rFont val="Calibri"/>
        <family val="2"/>
      </rPr>
      <t>PAP</t>
    </r>
    <r>
      <rPr>
        <sz val="10"/>
        <color theme="1"/>
        <rFont val="標楷體"/>
        <family val="4"/>
        <charset val="136"/>
      </rPr>
      <t>密码的指纹交互</t>
    </r>
    <r>
      <rPr>
        <sz val="10"/>
        <color theme="1"/>
        <rFont val="Calibri"/>
        <family val="2"/>
      </rPr>
      <t xml:space="preserve"> USB Fingerprint reader Admnistrator password interactions_x000D_</t>
    </r>
  </si>
  <si>
    <r>
      <t xml:space="preserve">    PAP</t>
    </r>
    <r>
      <rPr>
        <sz val="10"/>
        <color theme="1"/>
        <rFont val="標楷體"/>
        <family val="4"/>
        <charset val="136"/>
      </rPr>
      <t>与</t>
    </r>
    <r>
      <rPr>
        <sz val="10"/>
        <color theme="1"/>
        <rFont val="Calibri"/>
        <family val="2"/>
      </rPr>
      <t>POP</t>
    </r>
    <r>
      <rPr>
        <sz val="10"/>
        <color theme="1"/>
        <rFont val="標楷體"/>
        <family val="4"/>
        <charset val="136"/>
      </rPr>
      <t>密码的指纹交互</t>
    </r>
    <r>
      <rPr>
        <sz val="10"/>
        <color theme="1"/>
        <rFont val="Calibri"/>
        <family val="2"/>
      </rPr>
      <t xml:space="preserve">  USB Fingerprint reader PAP&amp;POP password interactions_x000D_</t>
    </r>
  </si>
  <si>
    <r>
      <t xml:space="preserve">    </t>
    </r>
    <r>
      <rPr>
        <sz val="10"/>
        <color theme="1"/>
        <rFont val="標楷體"/>
        <family val="4"/>
        <charset val="136"/>
      </rPr>
      <t>指纹与硬盘密码的交互</t>
    </r>
    <r>
      <rPr>
        <sz val="10"/>
        <color theme="1"/>
        <rFont val="Calibri"/>
        <family val="2"/>
      </rPr>
      <t xml:space="preserve"> USB Fingerprint reader Hard drive password interactions_x000D_</t>
    </r>
    <phoneticPr fontId="15" type="noConversion"/>
  </si>
  <si>
    <r>
      <t xml:space="preserve">    S3</t>
    </r>
    <r>
      <rPr>
        <sz val="10"/>
        <color theme="1"/>
        <rFont val="標楷體"/>
        <family val="4"/>
        <charset val="136"/>
      </rPr>
      <t>唤醒的指纹测试</t>
    </r>
    <r>
      <rPr>
        <sz val="10"/>
        <color theme="1"/>
        <rFont val="Calibri"/>
        <family val="2"/>
      </rPr>
      <t>S3 wake up test with USB Fingerprint reader password interactions_x000D_</t>
    </r>
    <phoneticPr fontId="15" type="noConversion"/>
  </si>
  <si>
    <r>
      <t xml:space="preserve">    S4</t>
    </r>
    <r>
      <rPr>
        <sz val="10"/>
        <color theme="1"/>
        <rFont val="標楷體"/>
        <family val="4"/>
        <charset val="136"/>
      </rPr>
      <t>唤醒的指纹测试</t>
    </r>
    <r>
      <rPr>
        <sz val="10"/>
        <color theme="1"/>
        <rFont val="Calibri"/>
        <family val="2"/>
      </rPr>
      <t>S4 wake up test with USB Fingerprint reader password interactions_x000D_</t>
    </r>
  </si>
  <si>
    <r>
      <t xml:space="preserve">    </t>
    </r>
    <r>
      <rPr>
        <sz val="10"/>
        <color theme="1"/>
        <rFont val="標楷體"/>
        <family val="4"/>
        <charset val="136"/>
      </rPr>
      <t>指纹局限性测试</t>
    </r>
    <r>
      <rPr>
        <sz val="10"/>
        <color theme="1"/>
        <rFont val="Calibri"/>
        <family val="2"/>
      </rPr>
      <t xml:space="preserve"> USB Fingerprint reader limitations and functionality_x000D_</t>
    </r>
  </si>
  <si>
    <r>
      <t xml:space="preserve">    </t>
    </r>
    <r>
      <rPr>
        <sz val="10"/>
        <color theme="1"/>
        <rFont val="標楷體"/>
        <family val="4"/>
        <charset val="136"/>
      </rPr>
      <t>多指纹键盘测试</t>
    </r>
    <r>
      <rPr>
        <sz val="10"/>
        <color theme="1"/>
        <rFont val="Calibri"/>
        <family val="2"/>
      </rPr>
      <t>Multi USB Fingerprint reader Test_x000D_</t>
    </r>
  </si>
  <si>
    <r>
      <t xml:space="preserve">    </t>
    </r>
    <r>
      <rPr>
        <sz val="10"/>
        <color theme="1"/>
        <rFont val="標楷體"/>
        <family val="4"/>
        <charset val="136"/>
      </rPr>
      <t>指纹关联密码后的</t>
    </r>
    <r>
      <rPr>
        <sz val="10"/>
        <color theme="1"/>
        <rFont val="Calibri"/>
        <family val="2"/>
      </rPr>
      <t>0199</t>
    </r>
    <r>
      <rPr>
        <sz val="10"/>
        <color theme="1"/>
        <rFont val="標楷體"/>
        <family val="4"/>
        <charset val="136"/>
      </rPr>
      <t>报错清除</t>
    </r>
    <r>
      <rPr>
        <sz val="10"/>
        <color theme="1"/>
        <rFont val="Calibri"/>
        <family val="2"/>
      </rPr>
      <t>0199 error after USB Fingerprint reader password interact_x000D_</t>
    </r>
  </si>
  <si>
    <r>
      <t xml:space="preserve">    </t>
    </r>
    <r>
      <rPr>
        <sz val="10"/>
        <color theme="1"/>
        <rFont val="標楷體"/>
        <family val="4"/>
        <charset val="136"/>
      </rPr>
      <t>指纹相关的</t>
    </r>
    <r>
      <rPr>
        <sz val="10"/>
        <color theme="1"/>
        <rFont val="Calibri"/>
        <family val="2"/>
      </rPr>
      <t>SMBIOS type</t>
    </r>
    <r>
      <rPr>
        <sz val="10"/>
        <color theme="1"/>
        <rFont val="標楷體"/>
        <family val="4"/>
        <charset val="136"/>
      </rPr>
      <t>检查_x000D_</t>
    </r>
  </si>
  <si>
    <r>
      <t>POST</t>
    </r>
    <r>
      <rPr>
        <sz val="10"/>
        <color theme="1"/>
        <rFont val="標楷體"/>
        <family val="4"/>
        <charset val="136"/>
      </rPr>
      <t>过程中指纹界面检查_x000D_</t>
    </r>
  </si>
  <si>
    <r>
      <t xml:space="preserve">    </t>
    </r>
    <r>
      <rPr>
        <sz val="10"/>
        <color theme="1"/>
        <rFont val="標楷體"/>
        <family val="4"/>
        <charset val="136"/>
      </rPr>
      <t>机箱盖报警功能测试</t>
    </r>
    <r>
      <rPr>
        <sz val="10"/>
        <color theme="1"/>
        <rFont val="Calibri"/>
        <family val="2"/>
      </rPr>
      <t>Tamper function test_x000D_</t>
    </r>
  </si>
  <si>
    <r>
      <t xml:space="preserve">    </t>
    </r>
    <r>
      <rPr>
        <sz val="10"/>
        <color theme="1"/>
        <rFont val="標楷體"/>
        <family val="4"/>
        <charset val="136"/>
      </rPr>
      <t>改变系统配置下的机箱盖报警功能</t>
    </r>
    <r>
      <rPr>
        <sz val="10"/>
        <color theme="1"/>
        <rFont val="Calibri"/>
        <family val="2"/>
      </rPr>
      <t>Tamper function test with configuration change error._x000D_</t>
    </r>
  </si>
  <si>
    <r>
      <t xml:space="preserve">    </t>
    </r>
    <r>
      <rPr>
        <sz val="10"/>
        <color theme="1"/>
        <rFont val="標楷體"/>
        <family val="4"/>
        <charset val="136"/>
      </rPr>
      <t>清除</t>
    </r>
    <r>
      <rPr>
        <sz val="10"/>
        <color theme="1"/>
        <rFont val="Calibri"/>
        <family val="2"/>
      </rPr>
      <t>CMOS</t>
    </r>
    <r>
      <rPr>
        <sz val="10"/>
        <color theme="1"/>
        <rFont val="標楷體"/>
        <family val="4"/>
        <charset val="136"/>
      </rPr>
      <t>时的机箱盖报警功能测试</t>
    </r>
    <r>
      <rPr>
        <sz val="10"/>
        <color theme="1"/>
        <rFont val="Calibri"/>
        <family val="2"/>
      </rPr>
      <t>Tamper function test when clear CMOS_x000D_</t>
    </r>
  </si>
  <si>
    <r>
      <t xml:space="preserve">    </t>
    </r>
    <r>
      <rPr>
        <sz val="10"/>
        <color theme="1"/>
        <rFont val="標楷體"/>
        <family val="4"/>
        <charset val="136"/>
      </rPr>
      <t>禁用打开机箱盖报警功能</t>
    </r>
    <r>
      <rPr>
        <sz val="10"/>
        <color theme="1"/>
        <rFont val="Calibri"/>
        <family val="2"/>
      </rPr>
      <t>Disable Tamper Function test_x000D_</t>
    </r>
  </si>
  <si>
    <r>
      <t xml:space="preserve">    Win8.1/Win10 OS</t>
    </r>
    <r>
      <rPr>
        <sz val="10"/>
        <color theme="1"/>
        <rFont val="標楷體"/>
        <family val="4"/>
        <charset val="136"/>
      </rPr>
      <t>下</t>
    </r>
    <r>
      <rPr>
        <sz val="10"/>
        <color theme="1"/>
        <rFont val="Calibri"/>
        <family val="2"/>
      </rPr>
      <t>TPM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TPM test under win8.1/Win10 OS_x000D_</t>
    </r>
  </si>
  <si>
    <t xml:space="preserve">    TPM Active in BIOS Setup</t>
  </si>
  <si>
    <t xml:space="preserve">    TPM check (0nly for ST TPM Chip)</t>
  </si>
  <si>
    <t xml:space="preserve">    TPM Initialization</t>
  </si>
  <si>
    <t xml:space="preserve">    TPM OFF</t>
  </si>
  <si>
    <t xml:space="preserve">    TPM Clear</t>
  </si>
  <si>
    <t xml:space="preserve">    Clear TCG feature test</t>
  </si>
  <si>
    <r>
      <t>UEFI Shell-tpm.nsh</t>
    </r>
    <r>
      <rPr>
        <sz val="10"/>
        <color theme="1"/>
        <rFont val="標楷體"/>
        <family val="4"/>
        <charset val="136"/>
      </rPr>
      <t>命令检查_x000D_</t>
    </r>
    <phoneticPr fontId="15" type="noConversion"/>
  </si>
  <si>
    <t>P2</t>
    <phoneticPr fontId="15" type="noConversion"/>
  </si>
  <si>
    <t>Discrete TPM FW Switch for TPM1.2</t>
  </si>
  <si>
    <r>
      <t>UEFI Windows-TPM.CMD</t>
    </r>
    <r>
      <rPr>
        <sz val="10"/>
        <color theme="1"/>
        <rFont val="標楷體"/>
        <family val="4"/>
        <charset val="136"/>
      </rPr>
      <t>命令检查</t>
    </r>
    <r>
      <rPr>
        <sz val="10"/>
        <color theme="1"/>
        <rFont val="Calibri"/>
        <family val="2"/>
      </rPr>
      <t>(Discrete TPM1.2)</t>
    </r>
    <phoneticPr fontId="15" type="noConversion"/>
  </si>
  <si>
    <r>
      <t xml:space="preserve">    UHDP</t>
    </r>
    <r>
      <rPr>
        <sz val="10"/>
        <color theme="1"/>
        <rFont val="標楷體"/>
        <family val="4"/>
        <charset val="136"/>
      </rPr>
      <t>设置，删除，更改测试</t>
    </r>
    <r>
      <rPr>
        <sz val="10"/>
        <color theme="1"/>
        <rFont val="Calibri"/>
        <family val="2"/>
      </rPr>
      <t>Setting, deleting and changing test for user HDD password._x000D_</t>
    </r>
  </si>
  <si>
    <r>
      <t xml:space="preserve">    </t>
    </r>
    <r>
      <rPr>
        <sz val="10"/>
        <color theme="1"/>
        <rFont val="標楷體"/>
        <family val="4"/>
        <charset val="136"/>
      </rPr>
      <t>只设</t>
    </r>
    <r>
      <rPr>
        <sz val="10"/>
        <color theme="1"/>
        <rFont val="Calibri"/>
        <family val="2"/>
      </rPr>
      <t>UHDP</t>
    </r>
    <r>
      <rPr>
        <sz val="10"/>
        <color theme="1"/>
        <rFont val="標楷體"/>
        <family val="4"/>
        <charset val="136"/>
      </rPr>
      <t>的</t>
    </r>
    <r>
      <rPr>
        <sz val="10"/>
        <color theme="1"/>
        <rFont val="Calibri"/>
        <family val="2"/>
      </rPr>
      <t>0199 error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0199 error test when only set user HDD password_x000D_</t>
    </r>
  </si>
  <si>
    <r>
      <t xml:space="preserve">    User + Master HDP</t>
    </r>
    <r>
      <rPr>
        <sz val="10"/>
        <color theme="1"/>
        <rFont val="標楷體"/>
        <family val="4"/>
        <charset val="136"/>
      </rPr>
      <t>设置，删除，更改测试</t>
    </r>
    <r>
      <rPr>
        <sz val="10"/>
        <color theme="1"/>
        <rFont val="Calibri"/>
        <family val="2"/>
      </rPr>
      <t>Setting, deleting and changing test for user and master HDD  password._x000D_</t>
    </r>
  </si>
  <si>
    <r>
      <t>HDP</t>
    </r>
    <r>
      <rPr>
        <sz val="10"/>
        <color rgb="FF000000"/>
        <rFont val="Arial"/>
        <family val="2"/>
      </rPr>
      <t>与</t>
    </r>
    <r>
      <rPr>
        <sz val="10"/>
        <color rgb="FF000000"/>
        <rFont val="Calibri"/>
        <family val="2"/>
      </rPr>
      <t>POP</t>
    </r>
    <r>
      <rPr>
        <sz val="10"/>
        <color rgb="FF000000"/>
        <rFont val="Arial"/>
        <family val="2"/>
      </rPr>
      <t>，</t>
    </r>
    <r>
      <rPr>
        <sz val="10"/>
        <color rgb="FF000000"/>
        <rFont val="Calibri"/>
        <family val="2"/>
      </rPr>
      <t>SVP</t>
    </r>
    <r>
      <rPr>
        <sz val="10"/>
        <color rgb="FF000000"/>
        <rFont val="Arial"/>
        <family val="2"/>
      </rPr>
      <t>交互</t>
    </r>
    <r>
      <rPr>
        <sz val="10"/>
        <color rgb="FF000000"/>
        <rFont val="Calibri"/>
        <family val="2"/>
      </rPr>
      <t>Interaction of HDD password,Power-on and Admnistrator password</t>
    </r>
  </si>
  <si>
    <r>
      <t xml:space="preserve">    </t>
    </r>
    <r>
      <rPr>
        <sz val="10"/>
        <color theme="1"/>
        <rFont val="標楷體"/>
        <family val="4"/>
        <charset val="136"/>
      </rPr>
      <t>确认清除</t>
    </r>
    <r>
      <rPr>
        <sz val="10"/>
        <color theme="1"/>
        <rFont val="Calibri"/>
        <family val="2"/>
      </rPr>
      <t xml:space="preserve">CMOS </t>
    </r>
    <r>
      <rPr>
        <sz val="10"/>
        <color theme="1"/>
        <rFont val="標楷體"/>
        <family val="4"/>
        <charset val="136"/>
      </rPr>
      <t>不会清除</t>
    </r>
    <r>
      <rPr>
        <sz val="10"/>
        <color theme="1"/>
        <rFont val="Calibri"/>
        <family val="2"/>
      </rPr>
      <t xml:space="preserve"> HDD </t>
    </r>
    <r>
      <rPr>
        <sz val="10"/>
        <color theme="1"/>
        <rFont val="標楷體"/>
        <family val="4"/>
        <charset val="136"/>
      </rPr>
      <t>密码</t>
    </r>
    <r>
      <rPr>
        <sz val="10"/>
        <color theme="1"/>
        <rFont val="Calibri"/>
        <family val="2"/>
      </rPr>
      <t>Clr-CMOS cant clear HDD password._x000D_</t>
    </r>
  </si>
  <si>
    <r>
      <t xml:space="preserve">    S3/S4</t>
    </r>
    <r>
      <rPr>
        <sz val="10"/>
        <color theme="1"/>
        <rFont val="標楷體"/>
        <family val="4"/>
        <charset val="136"/>
      </rPr>
      <t>唤醒的</t>
    </r>
    <r>
      <rPr>
        <sz val="10"/>
        <color theme="1"/>
        <rFont val="Calibri"/>
        <family val="2"/>
      </rPr>
      <t>HDPS3/S4 wake up when set HDD password._x000D_</t>
    </r>
  </si>
  <si>
    <r>
      <t xml:space="preserve">    </t>
    </r>
    <r>
      <rPr>
        <sz val="10"/>
        <color theme="1"/>
        <rFont val="標楷體"/>
        <family val="4"/>
        <charset val="136"/>
      </rPr>
      <t>特殊的</t>
    </r>
    <r>
      <rPr>
        <sz val="10"/>
        <color theme="1"/>
        <rFont val="Calibri"/>
        <family val="2"/>
      </rPr>
      <t xml:space="preserve"> USER/MASTER </t>
    </r>
    <r>
      <rPr>
        <sz val="10"/>
        <color theme="1"/>
        <rFont val="標楷體"/>
        <family val="4"/>
        <charset val="136"/>
      </rPr>
      <t>密码场景</t>
    </r>
    <r>
      <rPr>
        <sz val="10"/>
        <color theme="1"/>
        <rFont val="Calibri"/>
        <family val="2"/>
      </rPr>
      <t>Special User+Master HDD password  scenarios test_x000D_</t>
    </r>
  </si>
  <si>
    <r>
      <t xml:space="preserve">    </t>
    </r>
    <r>
      <rPr>
        <sz val="10"/>
        <color theme="1"/>
        <rFont val="標楷體"/>
        <family val="4"/>
        <charset val="136"/>
      </rPr>
      <t>所有通道</t>
    </r>
    <r>
      <rPr>
        <sz val="10"/>
        <color theme="1"/>
        <rFont val="Calibri"/>
        <family val="2"/>
      </rPr>
      <t>HDP</t>
    </r>
    <r>
      <rPr>
        <sz val="10"/>
        <color theme="1"/>
        <rFont val="標楷體"/>
        <family val="4"/>
        <charset val="136"/>
      </rPr>
      <t>的</t>
    </r>
    <r>
      <rPr>
        <sz val="10"/>
        <color theme="1"/>
        <rFont val="Calibri"/>
        <family val="2"/>
      </rPr>
      <t>S3,S4</t>
    </r>
    <r>
      <rPr>
        <sz val="10"/>
        <color theme="1"/>
        <rFont val="標楷體"/>
        <family val="4"/>
        <charset val="136"/>
      </rPr>
      <t>唤醒测试</t>
    </r>
    <r>
      <rPr>
        <sz val="10"/>
        <color theme="1"/>
        <rFont val="Calibri"/>
        <family val="2"/>
      </rPr>
      <t>S3/S4 wake up test for all HDD channel_x000D_</t>
    </r>
  </si>
  <si>
    <r>
      <t xml:space="preserve">    POP</t>
    </r>
    <r>
      <rPr>
        <sz val="10"/>
        <color theme="1"/>
        <rFont val="標楷體"/>
        <family val="4"/>
        <charset val="136"/>
      </rPr>
      <t>与所有通道</t>
    </r>
    <r>
      <rPr>
        <sz val="10"/>
        <color theme="1"/>
        <rFont val="Calibri"/>
        <family val="2"/>
      </rPr>
      <t>HDP</t>
    </r>
    <r>
      <rPr>
        <sz val="10"/>
        <color theme="1"/>
        <rFont val="標楷體"/>
        <family val="4"/>
        <charset val="136"/>
      </rPr>
      <t>密码交互</t>
    </r>
    <r>
      <rPr>
        <sz val="10"/>
        <color theme="1"/>
        <rFont val="Calibri"/>
        <family val="2"/>
      </rPr>
      <t>Interaction of Power-on password and HDD password for all channel_x000D_</t>
    </r>
  </si>
  <si>
    <r>
      <t xml:space="preserve">    HDP</t>
    </r>
    <r>
      <rPr>
        <sz val="10"/>
        <color theme="1"/>
        <rFont val="標楷體"/>
        <family val="4"/>
        <charset val="136"/>
      </rPr>
      <t>存储测试</t>
    </r>
    <r>
      <rPr>
        <sz val="10"/>
        <color theme="1"/>
        <rFont val="Calibri"/>
        <family val="2"/>
      </rPr>
      <t>HDD password storage test_x000D_</t>
    </r>
  </si>
  <si>
    <r>
      <t xml:space="preserve">    </t>
    </r>
    <r>
      <rPr>
        <sz val="10"/>
        <color theme="1"/>
        <rFont val="標楷體"/>
        <family val="4"/>
        <charset val="136"/>
      </rPr>
      <t>单个硬盘</t>
    </r>
    <r>
      <rPr>
        <sz val="10"/>
        <color theme="1"/>
        <rFont val="Calibri"/>
        <family val="2"/>
      </rPr>
      <t>HDP</t>
    </r>
    <r>
      <rPr>
        <sz val="10"/>
        <color theme="1"/>
        <rFont val="標楷體"/>
        <family val="4"/>
        <charset val="136"/>
      </rPr>
      <t>清除测试</t>
    </r>
    <r>
      <rPr>
        <sz val="10"/>
        <color theme="1"/>
        <rFont val="Calibri"/>
        <family val="2"/>
      </rPr>
      <t>Signle HDD data erase test_x000D_</t>
    </r>
  </si>
  <si>
    <r>
      <t xml:space="preserve">    </t>
    </r>
    <r>
      <rPr>
        <sz val="10"/>
        <color theme="1"/>
        <rFont val="標楷體"/>
        <family val="4"/>
        <charset val="136"/>
      </rPr>
      <t>多个硬盘</t>
    </r>
    <r>
      <rPr>
        <sz val="10"/>
        <color theme="1"/>
        <rFont val="Calibri"/>
        <family val="2"/>
      </rPr>
      <t>HDP</t>
    </r>
    <r>
      <rPr>
        <sz val="10"/>
        <color theme="1"/>
        <rFont val="標楷體"/>
        <family val="4"/>
        <charset val="136"/>
      </rPr>
      <t>清除测试</t>
    </r>
    <r>
      <rPr>
        <sz val="10"/>
        <color theme="1"/>
        <rFont val="Calibri"/>
        <family val="2"/>
      </rPr>
      <t>Multi HDD data erase test_x000D_</t>
    </r>
  </si>
  <si>
    <r>
      <t xml:space="preserve">    </t>
    </r>
    <r>
      <rPr>
        <sz val="10"/>
        <color theme="1"/>
        <rFont val="標楷體"/>
        <family val="4"/>
        <charset val="136"/>
      </rPr>
      <t>密码清除过程异常操作</t>
    </r>
    <r>
      <rPr>
        <sz val="10"/>
        <color theme="1"/>
        <rFont val="Calibri"/>
        <family val="2"/>
      </rPr>
      <t>Abnormal interrupt test when erase HDD data_x000D_</t>
    </r>
  </si>
  <si>
    <r>
      <t xml:space="preserve">    </t>
    </r>
    <r>
      <rPr>
        <sz val="10"/>
        <color theme="1"/>
        <rFont val="標楷體"/>
        <family val="4"/>
        <charset val="136"/>
      </rPr>
      <t>确认</t>
    </r>
    <r>
      <rPr>
        <sz val="10"/>
        <color theme="1"/>
        <rFont val="Calibri"/>
        <family val="2"/>
      </rPr>
      <t>SMBIOS</t>
    </r>
    <r>
      <rPr>
        <sz val="10"/>
        <color theme="1"/>
        <rFont val="標楷體"/>
        <family val="4"/>
        <charset val="136"/>
      </rPr>
      <t>的硬件安全结构</t>
    </r>
    <r>
      <rPr>
        <sz val="10"/>
        <color theme="1"/>
        <rFont val="Calibri"/>
        <family val="2"/>
      </rPr>
      <t>Hardware Security check in SMBIOS_x000D_</t>
    </r>
  </si>
  <si>
    <t xml:space="preserve">    Keyboard buffer of password test</t>
  </si>
  <si>
    <r>
      <t xml:space="preserve">    POP Changeable by User</t>
    </r>
    <r>
      <rPr>
        <sz val="10"/>
        <color theme="1"/>
        <rFont val="標楷體"/>
        <family val="4"/>
        <charset val="136"/>
      </rPr>
      <t>选项功能测试</t>
    </r>
    <r>
      <rPr>
        <sz val="10"/>
        <color theme="1"/>
        <rFont val="Calibri"/>
        <family val="2"/>
      </rPr>
      <t>The item of POP Changeable by User function test_x000D_</t>
    </r>
  </si>
  <si>
    <r>
      <t xml:space="preserve">    Restart &amp; System Boot</t>
    </r>
    <r>
      <rPr>
        <sz val="10"/>
        <color theme="1"/>
        <rFont val="標楷體"/>
        <family val="4"/>
        <charset val="136"/>
      </rPr>
      <t>时询问</t>
    </r>
    <r>
      <rPr>
        <sz val="10"/>
        <color theme="1"/>
        <rFont val="Calibri"/>
        <family val="2"/>
      </rPr>
      <t>Power on password check_x000D_</t>
    </r>
  </si>
  <si>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>SVP</t>
    </r>
    <r>
      <rPr>
        <sz val="10"/>
        <color theme="1"/>
        <rFont val="標楷體"/>
        <family val="4"/>
        <charset val="136"/>
      </rPr>
      <t>密码的</t>
    </r>
    <r>
      <rPr>
        <sz val="10"/>
        <color theme="1"/>
        <rFont val="Calibri"/>
        <family val="2"/>
      </rPr>
      <t>U</t>
    </r>
    <r>
      <rPr>
        <sz val="10"/>
        <color theme="1"/>
        <rFont val="標楷體"/>
        <family val="4"/>
        <charset val="136"/>
      </rPr>
      <t>盘方式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</t>
    </r>
    <r>
      <rPr>
        <sz val="10"/>
        <color theme="1"/>
        <rFont val="Calibri"/>
        <family val="2"/>
      </rPr>
      <t>Flash BIOS with JT BIOS package when set SVP password</t>
    </r>
  </si>
  <si>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>SVP</t>
    </r>
    <r>
      <rPr>
        <sz val="10"/>
        <color theme="1"/>
        <rFont val="標楷體"/>
        <family val="4"/>
        <charset val="136"/>
      </rPr>
      <t>密码光盘方式的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</t>
    </r>
    <r>
      <rPr>
        <sz val="10"/>
        <color theme="1"/>
        <rFont val="Calibri"/>
        <family val="2"/>
      </rPr>
      <t>Flash BIOS with J9 BIOS package when set SVP password</t>
    </r>
  </si>
  <si>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>SVP</t>
    </r>
    <r>
      <rPr>
        <sz val="10"/>
        <color theme="1"/>
        <rFont val="標楷體"/>
        <family val="4"/>
        <charset val="136"/>
      </rPr>
      <t>密码的系统下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</t>
    </r>
    <r>
      <rPr>
        <sz val="10"/>
        <color theme="1"/>
        <rFont val="Calibri"/>
        <family val="2"/>
      </rPr>
      <t>Flash BIOS with JY BIOS package when set SVP password</t>
    </r>
  </si>
  <si>
    <t>Strong Password check</t>
  </si>
  <si>
    <t>Minimum Password check</t>
  </si>
  <si>
    <t>Strong Password and Set Minimum Length Multi Setting check</t>
  </si>
  <si>
    <t>Keyboard Layoutcheck</t>
  </si>
  <si>
    <t>Set Password Encryption Algorithm check</t>
  </si>
  <si>
    <t>SVP Mandatory Test for MEBX</t>
  </si>
  <si>
    <r>
      <t xml:space="preserve">    TPM check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Win8.1/Win10</t>
    </r>
    <r>
      <rPr>
        <sz val="10"/>
        <color theme="1"/>
        <rFont val="標楷體"/>
        <family val="4"/>
        <charset val="136"/>
      </rPr>
      <t>）_x000D_</t>
    </r>
  </si>
  <si>
    <r>
      <t xml:space="preserve">    TPM function test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Win8.1/Win10</t>
    </r>
    <r>
      <rPr>
        <sz val="10"/>
        <color theme="1"/>
        <rFont val="標楷體"/>
        <family val="4"/>
        <charset val="136"/>
      </rPr>
      <t>）_x000D_</t>
    </r>
  </si>
  <si>
    <r>
      <t xml:space="preserve">    TPM Initialization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Win7_64bit</t>
    </r>
    <r>
      <rPr>
        <sz val="10"/>
        <color theme="1"/>
        <rFont val="標楷體"/>
        <family val="4"/>
        <charset val="136"/>
      </rPr>
      <t>）_x000D_</t>
    </r>
  </si>
  <si>
    <r>
      <t xml:space="preserve">    TPM Clear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Win7_64bit</t>
    </r>
    <r>
      <rPr>
        <sz val="10"/>
        <color theme="1"/>
        <rFont val="標楷體"/>
        <family val="4"/>
        <charset val="136"/>
      </rPr>
      <t>）_x000D_</t>
    </r>
  </si>
  <si>
    <r>
      <t xml:space="preserve">    UEFI Shell-tpm.nsh</t>
    </r>
    <r>
      <rPr>
        <sz val="10"/>
        <color theme="1"/>
        <rFont val="標楷體"/>
        <family val="4"/>
        <charset val="136"/>
      </rPr>
      <t>命令检查</t>
    </r>
    <r>
      <rPr>
        <sz val="10"/>
        <color theme="1"/>
        <rFont val="Calibri"/>
        <family val="2"/>
      </rPr>
      <t>(</t>
    </r>
    <r>
      <rPr>
        <sz val="10"/>
        <color theme="1"/>
        <rFont val="標楷體"/>
        <family val="4"/>
        <charset val="136"/>
      </rPr>
      <t>独立</t>
    </r>
    <r>
      <rPr>
        <sz val="10"/>
        <color theme="1"/>
        <rFont val="Calibri"/>
        <family val="2"/>
      </rPr>
      <t>TPM2.0&amp;FW TPM2.0)_x000D_</t>
    </r>
    <phoneticPr fontId="15" type="noConversion"/>
  </si>
  <si>
    <t xml:space="preserve">    Discrete TPM FW Switch for TPM2.0(Part1)</t>
  </si>
  <si>
    <t xml:space="preserve">    Discrete TPM FW Switch for TPM2.0(Part2)</t>
  </si>
  <si>
    <t xml:space="preserve">    Discrete TPM FW Switch in Windows</t>
  </si>
  <si>
    <r>
      <t>UEFI Windows--TPM.CMD</t>
    </r>
    <r>
      <rPr>
        <sz val="10"/>
        <color theme="1"/>
        <rFont val="標楷體"/>
        <family val="4"/>
        <charset val="136"/>
      </rPr>
      <t>命令检查</t>
    </r>
    <r>
      <rPr>
        <sz val="10"/>
        <color theme="1"/>
        <rFont val="Calibri"/>
        <family val="2"/>
      </rPr>
      <t>(</t>
    </r>
    <r>
      <rPr>
        <sz val="10"/>
        <color theme="1"/>
        <rFont val="標楷體"/>
        <family val="4"/>
        <charset val="136"/>
      </rPr>
      <t>独立</t>
    </r>
    <r>
      <rPr>
        <sz val="10"/>
        <color theme="1"/>
        <rFont val="Calibri"/>
        <family val="2"/>
      </rPr>
      <t>TPM2.0&amp;FW TPM2.0)</t>
    </r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</si>
  <si>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系统下识别</t>
    </r>
    <r>
      <rPr>
        <sz val="10"/>
        <color theme="1"/>
        <rFont val="Calibri"/>
        <family val="2"/>
      </rPr>
      <t>TCM Card--</t>
    </r>
    <r>
      <rPr>
        <sz val="10"/>
        <color theme="1"/>
        <rFont val="標楷體"/>
        <family val="4"/>
        <charset val="136"/>
      </rPr>
      <t>根据</t>
    </r>
    <r>
      <rPr>
        <sz val="10"/>
        <color theme="1"/>
        <rFont val="Calibri"/>
        <family val="2"/>
      </rPr>
      <t>Project</t>
    </r>
    <r>
      <rPr>
        <sz val="10"/>
        <color theme="1"/>
        <rFont val="標楷體"/>
        <family val="4"/>
        <charset val="136"/>
      </rPr>
      <t>要求勾选此</t>
    </r>
    <r>
      <rPr>
        <sz val="10"/>
        <color theme="1"/>
        <rFont val="Calibri"/>
        <family val="2"/>
      </rPr>
      <t>Case_x000D_</t>
    </r>
  </si>
  <si>
    <t>DQA</t>
    <phoneticPr fontId="15" type="noConversion"/>
  </si>
  <si>
    <t>UMA&amp;DIS</t>
    <phoneticPr fontId="15" type="noConversion"/>
  </si>
  <si>
    <r>
      <t xml:space="preserve">TCM </t>
    </r>
    <r>
      <rPr>
        <sz val="10"/>
        <color theme="1"/>
        <rFont val="標楷體"/>
        <family val="4"/>
        <charset val="136"/>
      </rPr>
      <t>命令检查_x000D_</t>
    </r>
  </si>
  <si>
    <r>
      <t xml:space="preserve">Device Guard </t>
    </r>
    <r>
      <rPr>
        <sz val="10"/>
        <color theme="1"/>
        <rFont val="標楷體"/>
        <family val="4"/>
        <charset val="136"/>
      </rPr>
      <t>选项值检查_x000D_</t>
    </r>
  </si>
  <si>
    <t>Enable Device Guard</t>
  </si>
  <si>
    <r>
      <rPr>
        <sz val="10"/>
        <color theme="1"/>
        <rFont val="標楷體"/>
        <family val="4"/>
        <charset val="136"/>
      </rPr>
      <t>更换</t>
    </r>
    <r>
      <rPr>
        <sz val="10"/>
        <color theme="1"/>
        <rFont val="Calibri"/>
        <family val="2"/>
      </rPr>
      <t xml:space="preserve">CPU </t>
    </r>
    <r>
      <rPr>
        <sz val="10"/>
        <color theme="1"/>
        <rFont val="標楷體"/>
        <family val="4"/>
        <charset val="136"/>
      </rPr>
      <t>检查_x000D_</t>
    </r>
  </si>
  <si>
    <r>
      <t xml:space="preserve">WMI </t>
    </r>
    <r>
      <rPr>
        <sz val="10"/>
        <color theme="1"/>
        <rFont val="標楷體"/>
        <family val="4"/>
        <charset val="136"/>
      </rPr>
      <t>更改</t>
    </r>
    <r>
      <rPr>
        <sz val="10"/>
        <color theme="1"/>
        <rFont val="Calibri"/>
        <family val="2"/>
      </rPr>
      <t xml:space="preserve">Device Guard </t>
    </r>
    <r>
      <rPr>
        <sz val="10"/>
        <color theme="1"/>
        <rFont val="標楷體"/>
        <family val="4"/>
        <charset val="136"/>
      </rPr>
      <t>选项_x000D_</t>
    </r>
  </si>
  <si>
    <t>Boot Guard</t>
  </si>
  <si>
    <t>Intel Boot Guard test</t>
  </si>
  <si>
    <t>05 APM</t>
  </si>
  <si>
    <r>
      <t xml:space="preserve">    Advanced Power Management - User Defined Alarm 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normal action</t>
    </r>
    <r>
      <rPr>
        <sz val="10"/>
        <color theme="1"/>
        <rFont val="標楷體"/>
        <family val="4"/>
        <charset val="136"/>
      </rPr>
      <t>）用户自定义唤醒测试（普通操作）_x000D_</t>
    </r>
  </si>
  <si>
    <t>P3</t>
    <phoneticPr fontId="15" type="noConversion"/>
  </si>
  <si>
    <r>
      <t xml:space="preserve">    AdvancedPowerManagement-User Defined Alarm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specialcase</t>
    </r>
    <r>
      <rPr>
        <sz val="10"/>
        <color theme="1"/>
        <rFont val="標楷體"/>
        <family val="4"/>
        <charset val="136"/>
      </rPr>
      <t>）用户自定义唤醒测试（特殊场景）_x000D_</t>
    </r>
  </si>
  <si>
    <r>
      <t xml:space="preserve">    AdvancedPowerManagement-WakeuponAlarmfromS4(singleevent)</t>
    </r>
    <r>
      <rPr>
        <sz val="10"/>
        <color theme="1"/>
        <rFont val="標楷體"/>
        <family val="4"/>
        <charset val="136"/>
      </rPr>
      <t>时钟</t>
    </r>
    <r>
      <rPr>
        <sz val="10"/>
        <color theme="1"/>
        <rFont val="Calibri"/>
        <family val="2"/>
      </rPr>
      <t>S4</t>
    </r>
    <r>
      <rPr>
        <sz val="10"/>
        <color theme="1"/>
        <rFont val="標楷體"/>
        <family val="4"/>
        <charset val="136"/>
      </rPr>
      <t>唤醒测试（一次）_x000D_</t>
    </r>
  </si>
  <si>
    <r>
      <t xml:space="preserve">    AdvancedPowerManagement-WakeuponAlarmfromS4(Dailyevent)</t>
    </r>
    <r>
      <rPr>
        <sz val="10"/>
        <color theme="1"/>
        <rFont val="標楷體"/>
        <family val="4"/>
        <charset val="136"/>
      </rPr>
      <t>时钟</t>
    </r>
    <r>
      <rPr>
        <sz val="10"/>
        <color theme="1"/>
        <rFont val="Calibri"/>
        <family val="2"/>
      </rPr>
      <t>S4</t>
    </r>
    <r>
      <rPr>
        <sz val="10"/>
        <color theme="1"/>
        <rFont val="標楷體"/>
        <family val="4"/>
        <charset val="136"/>
      </rPr>
      <t>唤醒测试（每天）_x000D_</t>
    </r>
  </si>
  <si>
    <r>
      <t xml:space="preserve">    AdvancedPowerManagement-WakeOnAlarmfromS4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weeklyevent</t>
    </r>
    <r>
      <rPr>
        <sz val="10"/>
        <color theme="1"/>
        <rFont val="標楷體"/>
        <family val="4"/>
        <charset val="136"/>
      </rPr>
      <t>）时钟</t>
    </r>
    <r>
      <rPr>
        <sz val="10"/>
        <color theme="1"/>
        <rFont val="Calibri"/>
        <family val="2"/>
      </rPr>
      <t>S4</t>
    </r>
    <r>
      <rPr>
        <sz val="10"/>
        <color theme="1"/>
        <rFont val="標楷體"/>
        <family val="4"/>
        <charset val="136"/>
      </rPr>
      <t>唤醒测试（每周）_x000D_</t>
    </r>
  </si>
  <si>
    <r>
      <t xml:space="preserve">    AdvancedPowerManagement-UserDefinedAlarmfromS4</t>
    </r>
    <r>
      <rPr>
        <sz val="10"/>
        <color theme="1"/>
        <rFont val="標楷體"/>
        <family val="4"/>
        <charset val="136"/>
      </rPr>
      <t>用户自定义时钟</t>
    </r>
    <r>
      <rPr>
        <sz val="10"/>
        <color theme="1"/>
        <rFont val="Calibri"/>
        <family val="2"/>
      </rPr>
      <t>S4</t>
    </r>
    <r>
      <rPr>
        <sz val="10"/>
        <color theme="1"/>
        <rFont val="標楷體"/>
        <family val="4"/>
        <charset val="136"/>
      </rPr>
      <t>唤醒测试_x000D_</t>
    </r>
  </si>
  <si>
    <r>
      <t xml:space="preserve">    Advanced Power Management-Wake up on Alarm S5 (singleevent)  </t>
    </r>
    <r>
      <rPr>
        <sz val="10"/>
        <color theme="1"/>
        <rFont val="標楷體"/>
        <family val="4"/>
        <charset val="136"/>
      </rPr>
      <t>时钟</t>
    </r>
    <r>
      <rPr>
        <sz val="10"/>
        <color theme="1"/>
        <rFont val="Calibri"/>
        <family val="2"/>
      </rPr>
      <t xml:space="preserve"> S5 </t>
    </r>
    <r>
      <rPr>
        <sz val="10"/>
        <color theme="1"/>
        <rFont val="標楷體"/>
        <family val="4"/>
        <charset val="136"/>
      </rPr>
      <t>唤醒（一次）_x000D_</t>
    </r>
  </si>
  <si>
    <t xml:space="preserve">    Advanced Power Management-Wake up on Alarm from S5 (Daily event)</t>
  </si>
  <si>
    <r>
      <t xml:space="preserve">    Advanced Power Management-Wake On Alarm from S5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weekly event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</si>
  <si>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串口</t>
    </r>
    <r>
      <rPr>
        <sz val="10"/>
        <color theme="1"/>
        <rFont val="Calibri"/>
        <family val="2"/>
      </rPr>
      <t xml:space="preserve"> modem </t>
    </r>
    <r>
      <rPr>
        <sz val="10"/>
        <color theme="1"/>
        <rFont val="標楷體"/>
        <family val="4"/>
        <charset val="136"/>
      </rPr>
      <t>网络唤醒</t>
    </r>
    <r>
      <rPr>
        <sz val="10"/>
        <color theme="1"/>
        <rFont val="Calibri"/>
        <family val="2"/>
      </rPr>
      <t xml:space="preserve"> serial modem wakeup_x000D_</t>
    </r>
  </si>
  <si>
    <t>P2</t>
    <phoneticPr fontId="15" type="noConversion"/>
  </si>
  <si>
    <r>
      <t xml:space="preserve">    Onboard LAN S5 wakeup </t>
    </r>
    <r>
      <rPr>
        <sz val="10"/>
        <color theme="1"/>
        <rFont val="標楷體"/>
        <family val="4"/>
        <charset val="136"/>
      </rPr>
      <t>板载网卡</t>
    </r>
    <r>
      <rPr>
        <sz val="10"/>
        <color theme="1"/>
        <rFont val="Calibri"/>
        <family val="2"/>
      </rPr>
      <t>S5</t>
    </r>
    <r>
      <rPr>
        <sz val="10"/>
        <color theme="1"/>
        <rFont val="標楷體"/>
        <family val="4"/>
        <charset val="136"/>
      </rPr>
      <t>唤醒测试_x000D_</t>
    </r>
  </si>
  <si>
    <r>
      <t xml:space="preserve">    Onboard LAN S4 wakeup </t>
    </r>
    <r>
      <rPr>
        <sz val="10"/>
        <color theme="1"/>
        <rFont val="標楷體"/>
        <family val="4"/>
        <charset val="136"/>
      </rPr>
      <t>板载网卡</t>
    </r>
    <r>
      <rPr>
        <sz val="10"/>
        <color theme="1"/>
        <rFont val="Calibri"/>
        <family val="2"/>
      </rPr>
      <t>S4</t>
    </r>
    <r>
      <rPr>
        <sz val="10"/>
        <color theme="1"/>
        <rFont val="標楷體"/>
        <family val="4"/>
        <charset val="136"/>
      </rPr>
      <t>唤醒测试_x000D_</t>
    </r>
  </si>
  <si>
    <r>
      <t xml:space="preserve">    Disabled Onboard LAN S4/S5 wakeup </t>
    </r>
    <r>
      <rPr>
        <sz val="10"/>
        <color theme="1"/>
        <rFont val="標楷體"/>
        <family val="4"/>
        <charset val="136"/>
      </rPr>
      <t>关闭板载网卡</t>
    </r>
    <r>
      <rPr>
        <sz val="10"/>
        <color theme="1"/>
        <rFont val="Calibri"/>
        <family val="2"/>
      </rPr>
      <t>S4/S5</t>
    </r>
    <r>
      <rPr>
        <sz val="10"/>
        <color theme="1"/>
        <rFont val="標楷體"/>
        <family val="4"/>
        <charset val="136"/>
      </rPr>
      <t>唤醒功能测试_x000D_</t>
    </r>
  </si>
  <si>
    <r>
      <t xml:space="preserve">    PCI(PCIe) LAN S5 wakeupPCI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e</t>
    </r>
    <r>
      <rPr>
        <sz val="10"/>
        <color theme="1"/>
        <rFont val="標楷體"/>
        <family val="4"/>
        <charset val="136"/>
      </rPr>
      <t>）网卡</t>
    </r>
    <r>
      <rPr>
        <sz val="10"/>
        <color theme="1"/>
        <rFont val="Calibri"/>
        <family val="2"/>
      </rPr>
      <t>S5</t>
    </r>
    <r>
      <rPr>
        <sz val="10"/>
        <color theme="1"/>
        <rFont val="標楷體"/>
        <family val="4"/>
        <charset val="136"/>
      </rPr>
      <t>唤醒测试_x000D_</t>
    </r>
  </si>
  <si>
    <r>
      <t xml:space="preserve">    Disabled PCI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e</t>
    </r>
    <r>
      <rPr>
        <sz val="10"/>
        <color theme="1"/>
        <rFont val="標楷體"/>
        <family val="4"/>
        <charset val="136"/>
      </rPr>
      <t>）</t>
    </r>
    <r>
      <rPr>
        <sz val="10"/>
        <color theme="1"/>
        <rFont val="Calibri"/>
        <family val="2"/>
      </rPr>
      <t xml:space="preserve"> LAN S4/S5 wakeup test </t>
    </r>
    <r>
      <rPr>
        <sz val="10"/>
        <color theme="1"/>
        <rFont val="標楷體"/>
        <family val="4"/>
        <charset val="136"/>
      </rPr>
      <t>关闭</t>
    </r>
    <r>
      <rPr>
        <sz val="10"/>
        <color theme="1"/>
        <rFont val="Calibri"/>
        <family val="2"/>
      </rPr>
      <t xml:space="preserve"> PCI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e</t>
    </r>
    <r>
      <rPr>
        <sz val="10"/>
        <color theme="1"/>
        <rFont val="標楷體"/>
        <family val="4"/>
        <charset val="136"/>
      </rPr>
      <t>）网卡</t>
    </r>
    <r>
      <rPr>
        <sz val="10"/>
        <color theme="1"/>
        <rFont val="Calibri"/>
        <family val="2"/>
      </rPr>
      <t>S4/S5</t>
    </r>
    <r>
      <rPr>
        <sz val="10"/>
        <color theme="1"/>
        <rFont val="標楷體"/>
        <family val="4"/>
        <charset val="136"/>
      </rPr>
      <t>唤醒测试_x000D_</t>
    </r>
  </si>
  <si>
    <r>
      <t xml:space="preserve">    Onboard LAN S3,S4,S5 wakeup </t>
    </r>
    <r>
      <rPr>
        <sz val="10"/>
        <color theme="1"/>
        <rFont val="標楷體"/>
        <family val="4"/>
        <charset val="136"/>
      </rPr>
      <t>板载网卡</t>
    </r>
    <r>
      <rPr>
        <sz val="10"/>
        <color theme="1"/>
        <rFont val="Calibri"/>
        <family val="2"/>
      </rPr>
      <t>S3,S4,S5</t>
    </r>
    <r>
      <rPr>
        <sz val="10"/>
        <color theme="1"/>
        <rFont val="標楷體"/>
        <family val="4"/>
        <charset val="136"/>
      </rPr>
      <t>依次唤醒测试_x000D_</t>
    </r>
  </si>
  <si>
    <r>
      <t xml:space="preserve">    PCI(PCIe)</t>
    </r>
    <r>
      <rPr>
        <sz val="10"/>
        <color theme="1"/>
        <rFont val="標楷體"/>
        <family val="4"/>
        <charset val="136"/>
      </rPr>
      <t>网卡</t>
    </r>
    <r>
      <rPr>
        <sz val="10"/>
        <color theme="1"/>
        <rFont val="Calibri"/>
        <family val="2"/>
      </rPr>
      <t xml:space="preserve"> S3,S4,S5</t>
    </r>
    <r>
      <rPr>
        <sz val="10"/>
        <color theme="1"/>
        <rFont val="標楷體"/>
        <family val="4"/>
        <charset val="136"/>
      </rPr>
      <t>依次唤醒测试</t>
    </r>
    <r>
      <rPr>
        <sz val="10"/>
        <color theme="1"/>
        <rFont val="Calibri"/>
        <family val="2"/>
      </rPr>
      <t>wakeup from S3,S4,S5 via PCI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e</t>
    </r>
    <r>
      <rPr>
        <sz val="10"/>
        <color theme="1"/>
        <rFont val="標楷體"/>
        <family val="4"/>
        <charset val="136"/>
      </rPr>
      <t>）</t>
    </r>
    <r>
      <rPr>
        <sz val="10"/>
        <color theme="1"/>
        <rFont val="Calibri"/>
        <family val="2"/>
      </rPr>
      <t>Lan_x000D_</t>
    </r>
  </si>
  <si>
    <r>
      <t xml:space="preserve">    S4</t>
    </r>
    <r>
      <rPr>
        <sz val="10"/>
        <color theme="1"/>
        <rFont val="標楷體"/>
        <family val="4"/>
        <charset val="136"/>
      </rPr>
      <t>唤醒顺序测试</t>
    </r>
    <r>
      <rPr>
        <sz val="10"/>
        <color theme="1"/>
        <rFont val="Calibri"/>
        <family val="2"/>
      </rPr>
      <t>.S4 wakeup boot sequence  test_x000D_</t>
    </r>
  </si>
  <si>
    <r>
      <t xml:space="preserve">    “Enhanced Power Saving Mode”test</t>
    </r>
    <r>
      <rPr>
        <sz val="10"/>
        <color theme="1"/>
        <rFont val="標楷體"/>
        <family val="4"/>
        <charset val="136"/>
      </rPr>
      <t>增强型省电模式测试_x000D_</t>
    </r>
  </si>
  <si>
    <r>
      <t xml:space="preserve">    Power off in SETUP and POSTSetup</t>
    </r>
    <r>
      <rPr>
        <sz val="10"/>
        <color theme="1"/>
        <rFont val="標楷體"/>
        <family val="4"/>
        <charset val="136"/>
      </rPr>
      <t>和</t>
    </r>
    <r>
      <rPr>
        <sz val="10"/>
        <color theme="1"/>
        <rFont val="Calibri"/>
        <family val="2"/>
      </rPr>
      <t>Post</t>
    </r>
    <r>
      <rPr>
        <sz val="10"/>
        <color theme="1"/>
        <rFont val="標楷體"/>
        <family val="4"/>
        <charset val="136"/>
      </rPr>
      <t>关机测试_x000D_</t>
    </r>
  </si>
  <si>
    <r>
      <t xml:space="preserve">    Wake On Alarm </t>
    </r>
    <r>
      <rPr>
        <sz val="10"/>
        <rFont val="標楷體"/>
        <family val="4"/>
        <charset val="136"/>
      </rPr>
      <t>长时间测试</t>
    </r>
    <r>
      <rPr>
        <sz val="10"/>
        <rFont val="Calibri"/>
        <family val="2"/>
      </rPr>
      <t xml:space="preserve"> wake on alarm longrun test_x000D_</t>
    </r>
  </si>
  <si>
    <t>06 BIOS SPEC check</t>
  </si>
  <si>
    <r>
      <t xml:space="preserve">    DMI</t>
    </r>
    <r>
      <rPr>
        <sz val="10"/>
        <color theme="1"/>
        <rFont val="標楷體"/>
        <family val="4"/>
        <charset val="136"/>
      </rPr>
      <t>信息检查_x000D_</t>
    </r>
  </si>
  <si>
    <r>
      <t xml:space="preserve">    OEM string</t>
    </r>
    <r>
      <rPr>
        <sz val="10"/>
        <color theme="1"/>
        <rFont val="標楷體"/>
        <family val="4"/>
        <charset val="136"/>
      </rPr>
      <t>检查_x000D_</t>
    </r>
  </si>
  <si>
    <r>
      <t xml:space="preserve">    ACPI table</t>
    </r>
    <r>
      <rPr>
        <sz val="10"/>
        <color theme="1"/>
        <rFont val="標楷體"/>
        <family val="4"/>
        <charset val="136"/>
      </rPr>
      <t>检查_x000D_</t>
    </r>
  </si>
  <si>
    <t xml:space="preserve">    OA2</t>
  </si>
  <si>
    <r>
      <t xml:space="preserve">    win7 OS </t>
    </r>
    <r>
      <rPr>
        <sz val="10"/>
        <color theme="1"/>
        <rFont val="標楷體"/>
        <family val="4"/>
        <charset val="136"/>
      </rPr>
      <t>安装_x000D_</t>
    </r>
  </si>
  <si>
    <r>
      <t xml:space="preserve">    Logo</t>
    </r>
    <r>
      <rPr>
        <sz val="10"/>
        <color theme="1"/>
        <rFont val="標楷體"/>
        <family val="4"/>
        <charset val="136"/>
      </rPr>
      <t>检查_x000D_</t>
    </r>
  </si>
  <si>
    <t xml:space="preserve">    NEC BIOS hotkey check</t>
  </si>
  <si>
    <t xml:space="preserve">    NEC Tool</t>
  </si>
  <si>
    <t xml:space="preserve">  WireLess LAN Lable Check</t>
  </si>
  <si>
    <r>
      <t xml:space="preserve">    ACPI table</t>
    </r>
    <r>
      <rPr>
        <sz val="10"/>
        <color theme="1"/>
        <rFont val="標楷體"/>
        <family val="4"/>
        <charset val="136"/>
      </rPr>
      <t>检查（</t>
    </r>
    <r>
      <rPr>
        <sz val="10"/>
        <color theme="1"/>
        <rFont val="Calibri"/>
        <family val="2"/>
      </rPr>
      <t>ACPI Table check</t>
    </r>
    <r>
      <rPr>
        <sz val="10"/>
        <color theme="1"/>
        <rFont val="標楷體"/>
        <family val="4"/>
        <charset val="136"/>
      </rPr>
      <t>）_x000D_</t>
    </r>
  </si>
  <si>
    <r>
      <t xml:space="preserve">    SVID/SSID</t>
    </r>
    <r>
      <rPr>
        <sz val="10"/>
        <color theme="1"/>
        <rFont val="標楷體"/>
        <family val="4"/>
        <charset val="136"/>
      </rPr>
      <t>检查_x000D_</t>
    </r>
  </si>
  <si>
    <r>
      <t xml:space="preserve">    SEARCH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 xml:space="preserve"> _x000D_</t>
    </r>
  </si>
  <si>
    <r>
      <t xml:space="preserve">    SMBIOS</t>
    </r>
    <r>
      <rPr>
        <sz val="10"/>
        <color theme="1"/>
        <rFont val="標楷體"/>
        <family val="4"/>
        <charset val="136"/>
      </rPr>
      <t>检查</t>
    </r>
    <r>
      <rPr>
        <sz val="10"/>
        <color theme="1"/>
        <rFont val="Calibri"/>
        <family val="2"/>
      </rPr>
      <t>1_x000D_</t>
    </r>
  </si>
  <si>
    <r>
      <t xml:space="preserve">    SMBIOS</t>
    </r>
    <r>
      <rPr>
        <sz val="10"/>
        <color theme="1"/>
        <rFont val="標楷體"/>
        <family val="4"/>
        <charset val="136"/>
      </rPr>
      <t>检查</t>
    </r>
    <r>
      <rPr>
        <sz val="10"/>
        <color theme="1"/>
        <rFont val="Calibri"/>
        <family val="2"/>
      </rPr>
      <t>2_x000D_</t>
    </r>
  </si>
  <si>
    <r>
      <t xml:space="preserve">    secure boot PK </t>
    </r>
    <r>
      <rPr>
        <sz val="10"/>
        <color theme="1"/>
        <rFont val="標楷體"/>
        <family val="4"/>
        <charset val="136"/>
      </rPr>
      <t>验证测试_x000D_</t>
    </r>
  </si>
  <si>
    <t xml:space="preserve">    OA2 test</t>
  </si>
  <si>
    <r>
      <t xml:space="preserve">    OA3 test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LI project</t>
    </r>
    <r>
      <rPr>
        <sz val="10"/>
        <color theme="1"/>
        <rFont val="標楷體"/>
        <family val="4"/>
        <charset val="136"/>
      </rPr>
      <t>）_x000D_</t>
    </r>
  </si>
  <si>
    <r>
      <t xml:space="preserve">    OA3 test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>LC project</t>
    </r>
    <r>
      <rPr>
        <sz val="10"/>
        <color theme="1"/>
        <rFont val="標楷體"/>
        <family val="4"/>
        <charset val="136"/>
      </rPr>
      <t>）_x000D_</t>
    </r>
  </si>
  <si>
    <r>
      <t xml:space="preserve">UEFI MFG -OA2 </t>
    </r>
    <r>
      <rPr>
        <sz val="10"/>
        <color theme="1"/>
        <rFont val="標楷體"/>
        <family val="4"/>
        <charset val="136"/>
      </rPr>
      <t>激活（</t>
    </r>
    <r>
      <rPr>
        <sz val="10"/>
        <color theme="1"/>
        <rFont val="Calibri"/>
        <family val="2"/>
      </rPr>
      <t>Win7 OS</t>
    </r>
    <r>
      <rPr>
        <sz val="10"/>
        <color theme="1"/>
        <rFont val="標楷體"/>
        <family val="4"/>
        <charset val="136"/>
      </rPr>
      <t>）_x000D_</t>
    </r>
  </si>
  <si>
    <r>
      <t xml:space="preserve">UEFI MFG -OA3 </t>
    </r>
    <r>
      <rPr>
        <sz val="10"/>
        <color theme="1"/>
        <rFont val="標楷體"/>
        <family val="4"/>
        <charset val="136"/>
      </rPr>
      <t>激活（</t>
    </r>
    <r>
      <rPr>
        <sz val="10"/>
        <color theme="1"/>
        <rFont val="Calibri"/>
        <family val="2"/>
      </rPr>
      <t>Win8&amp;Win10</t>
    </r>
    <r>
      <rPr>
        <sz val="10"/>
        <color theme="1"/>
        <rFont val="標楷體"/>
        <family val="4"/>
        <charset val="136"/>
      </rPr>
      <t>）_x000D_</t>
    </r>
  </si>
  <si>
    <t>07 BIOS SW test</t>
  </si>
  <si>
    <r>
      <t xml:space="preserve">    </t>
    </r>
    <r>
      <rPr>
        <sz val="10"/>
        <color theme="1"/>
        <rFont val="標楷體"/>
        <family val="4"/>
        <charset val="136"/>
      </rPr>
      <t>检测内存信息_x000D_</t>
    </r>
  </si>
  <si>
    <r>
      <t xml:space="preserve">    </t>
    </r>
    <r>
      <rPr>
        <sz val="10"/>
        <color theme="1"/>
        <rFont val="標楷體"/>
        <family val="4"/>
        <charset val="136"/>
      </rPr>
      <t>检测硬盘信息（</t>
    </r>
    <r>
      <rPr>
        <sz val="10"/>
        <color theme="1"/>
        <rFont val="Calibri"/>
        <family val="2"/>
      </rPr>
      <t>AHCI</t>
    </r>
    <r>
      <rPr>
        <sz val="10"/>
        <color theme="1"/>
        <rFont val="標楷體"/>
        <family val="4"/>
        <charset val="136"/>
      </rPr>
      <t>模式），</t>
    </r>
    <r>
      <rPr>
        <sz val="10"/>
        <color theme="1"/>
        <rFont val="Calibri"/>
        <family val="2"/>
      </rPr>
      <t>intel</t>
    </r>
    <r>
      <rPr>
        <sz val="10"/>
        <color theme="1"/>
        <rFont val="標楷體"/>
        <family val="4"/>
        <charset val="136"/>
      </rPr>
      <t>平台适用_x000D_</t>
    </r>
  </si>
  <si>
    <r>
      <t xml:space="preserve">    </t>
    </r>
    <r>
      <rPr>
        <sz val="10"/>
        <color theme="1"/>
        <rFont val="標楷體"/>
        <family val="4"/>
        <charset val="136"/>
      </rPr>
      <t>检测硬盘信息（</t>
    </r>
    <r>
      <rPr>
        <sz val="10"/>
        <color theme="1"/>
        <rFont val="Calibri"/>
        <family val="2"/>
      </rPr>
      <t>IDE</t>
    </r>
    <r>
      <rPr>
        <sz val="10"/>
        <color theme="1"/>
        <rFont val="標楷體"/>
        <family val="4"/>
        <charset val="136"/>
      </rPr>
      <t>模式）</t>
    </r>
    <r>
      <rPr>
        <sz val="10"/>
        <color theme="1"/>
        <rFont val="Calibri"/>
        <family val="2"/>
      </rPr>
      <t xml:space="preserve"> AMD</t>
    </r>
    <r>
      <rPr>
        <sz val="10"/>
        <color theme="1"/>
        <rFont val="標楷體"/>
        <family val="4"/>
        <charset val="136"/>
      </rPr>
      <t>平台适用_x000D_</t>
    </r>
  </si>
  <si>
    <r>
      <t xml:space="preserve">    </t>
    </r>
    <r>
      <rPr>
        <sz val="10"/>
        <color theme="1"/>
        <rFont val="標楷體"/>
        <family val="4"/>
        <charset val="136"/>
      </rPr>
      <t>串口卡测试_x000D_</t>
    </r>
  </si>
  <si>
    <r>
      <t xml:space="preserve">    </t>
    </r>
    <r>
      <rPr>
        <sz val="10"/>
        <color theme="1"/>
        <rFont val="標楷體"/>
        <family val="4"/>
        <charset val="136"/>
      </rPr>
      <t>并口卡测试_x000D_</t>
    </r>
  </si>
  <si>
    <r>
      <t xml:space="preserve">    CPU</t>
    </r>
    <r>
      <rPr>
        <sz val="10"/>
        <color theme="1"/>
        <rFont val="標楷體"/>
        <family val="4"/>
        <charset val="136"/>
      </rPr>
      <t>信息检查_x000D_</t>
    </r>
  </si>
  <si>
    <r>
      <t xml:space="preserve">    BIOS</t>
    </r>
    <r>
      <rPr>
        <sz val="10"/>
        <color theme="1"/>
        <rFont val="標楷體"/>
        <family val="4"/>
        <charset val="136"/>
      </rPr>
      <t>信息检查_x000D_</t>
    </r>
  </si>
  <si>
    <r>
      <t xml:space="preserve">    </t>
    </r>
    <r>
      <rPr>
        <sz val="10"/>
        <color theme="1"/>
        <rFont val="標楷體"/>
        <family val="4"/>
        <charset val="136"/>
      </rPr>
      <t>硬盘检测_x000D_</t>
    </r>
  </si>
  <si>
    <r>
      <t xml:space="preserve">    </t>
    </r>
    <r>
      <rPr>
        <sz val="10"/>
        <color theme="1"/>
        <rFont val="標楷體"/>
        <family val="4"/>
        <charset val="136"/>
      </rPr>
      <t>光驱检测_x000D_</t>
    </r>
  </si>
  <si>
    <r>
      <t xml:space="preserve">    </t>
    </r>
    <r>
      <rPr>
        <sz val="10"/>
        <color theme="1"/>
        <rFont val="標楷體"/>
        <family val="4"/>
        <charset val="136"/>
      </rPr>
      <t>内存老化测试_x000D_</t>
    </r>
  </si>
  <si>
    <r>
      <t xml:space="preserve">    </t>
    </r>
    <r>
      <rPr>
        <sz val="10"/>
        <color theme="1"/>
        <rFont val="標楷體"/>
        <family val="4"/>
        <charset val="136"/>
      </rPr>
      <t>硬盘老化测试_x000D_</t>
    </r>
  </si>
  <si>
    <r>
      <t xml:space="preserve">    </t>
    </r>
    <r>
      <rPr>
        <sz val="10"/>
        <color theme="1"/>
        <rFont val="標楷體"/>
        <family val="4"/>
        <charset val="136"/>
      </rPr>
      <t>系统测试_x000D_</t>
    </r>
  </si>
  <si>
    <t xml:space="preserve">    Power Cycle</t>
  </si>
  <si>
    <t xml:space="preserve">   Computrace with BIOS Setting Check</t>
  </si>
  <si>
    <r>
      <t xml:space="preserve">    Computrace</t>
    </r>
    <r>
      <rPr>
        <sz val="10"/>
        <color theme="1"/>
        <rFont val="標楷體"/>
        <family val="4"/>
        <charset val="136"/>
      </rPr>
      <t>安装</t>
    </r>
    <r>
      <rPr>
        <sz val="10"/>
        <color theme="1"/>
        <rFont val="Calibri"/>
        <family val="2"/>
      </rPr>
      <t>(Install computrance)_x000D_</t>
    </r>
  </si>
  <si>
    <r>
      <t xml:space="preserve">    </t>
    </r>
    <r>
      <rPr>
        <sz val="10"/>
        <color theme="1"/>
        <rFont val="標楷體"/>
        <family val="4"/>
        <charset val="136"/>
      </rPr>
      <t>检查</t>
    </r>
    <r>
      <rPr>
        <sz val="10"/>
        <color theme="1"/>
        <rFont val="Calibri"/>
        <family val="2"/>
      </rPr>
      <t>computrace</t>
    </r>
    <r>
      <rPr>
        <sz val="10"/>
        <color theme="1"/>
        <rFont val="標楷體"/>
        <family val="4"/>
        <charset val="136"/>
      </rPr>
      <t>被激活</t>
    </r>
    <r>
      <rPr>
        <sz val="10"/>
        <color theme="1"/>
        <rFont val="Calibri"/>
        <family val="2"/>
      </rPr>
      <t>(check computrace actived)_x000D_</t>
    </r>
  </si>
  <si>
    <r>
      <t xml:space="preserve">    </t>
    </r>
    <r>
      <rPr>
        <sz val="10"/>
        <color theme="1"/>
        <rFont val="標楷體"/>
        <family val="4"/>
        <charset val="136"/>
      </rPr>
      <t>呼叫</t>
    </r>
    <r>
      <rPr>
        <sz val="10"/>
        <color theme="1"/>
        <rFont val="Calibri"/>
        <family val="2"/>
      </rPr>
      <t>computrace</t>
    </r>
    <r>
      <rPr>
        <sz val="10"/>
        <color theme="1"/>
        <rFont val="標楷體"/>
        <family val="4"/>
        <charset val="136"/>
      </rPr>
      <t>监控中心</t>
    </r>
    <r>
      <rPr>
        <sz val="10"/>
        <color theme="1"/>
        <rFont val="Calibri"/>
        <family val="2"/>
      </rPr>
      <t>(call computrace center)_x000D_</t>
    </r>
  </si>
  <si>
    <r>
      <t xml:space="preserve">    </t>
    </r>
    <r>
      <rPr>
        <sz val="10"/>
        <color theme="1"/>
        <rFont val="標楷體"/>
        <family val="4"/>
        <charset val="136"/>
      </rPr>
      <t>检查</t>
    </r>
    <r>
      <rPr>
        <sz val="10"/>
        <color theme="1"/>
        <rFont val="Calibri"/>
        <family val="2"/>
      </rPr>
      <t>Computrace</t>
    </r>
    <r>
      <rPr>
        <sz val="10"/>
        <color theme="1"/>
        <rFont val="標楷體"/>
        <family val="4"/>
        <charset val="136"/>
      </rPr>
      <t>不会被新系统删除</t>
    </r>
    <r>
      <rPr>
        <sz val="10"/>
        <color theme="1"/>
        <rFont val="Calibri"/>
        <family val="2"/>
      </rPr>
      <t>(check computrace will not be deleted when use a new OS)_x000D_</t>
    </r>
  </si>
  <si>
    <r>
      <t xml:space="preserve">    Computrace disable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(Computrace disable test)_x000D_</t>
    </r>
  </si>
  <si>
    <t xml:space="preserve">    Computrace check tool</t>
  </si>
  <si>
    <t xml:space="preserve">    Computrace status long run test</t>
  </si>
  <si>
    <r>
      <t xml:space="preserve">    Grub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-</t>
    </r>
    <r>
      <rPr>
        <sz val="10"/>
        <color theme="1"/>
        <rFont val="標楷體"/>
        <family val="4"/>
        <charset val="136"/>
      </rPr>
      <t>安装</t>
    </r>
    <r>
      <rPr>
        <sz val="10"/>
        <color theme="1"/>
        <rFont val="Calibri"/>
        <family val="2"/>
      </rPr>
      <t>Grub</t>
    </r>
    <r>
      <rPr>
        <sz val="10"/>
        <color theme="1"/>
        <rFont val="標楷體"/>
        <family val="4"/>
        <charset val="136"/>
      </rPr>
      <t>环境_x000D_</t>
    </r>
  </si>
  <si>
    <r>
      <t xml:space="preserve">    Grub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-</t>
    </r>
    <r>
      <rPr>
        <sz val="10"/>
        <color theme="1"/>
        <rFont val="標楷體"/>
        <family val="4"/>
        <charset val="136"/>
      </rPr>
      <t>测试</t>
    </r>
    <r>
      <rPr>
        <sz val="10"/>
        <color theme="1"/>
        <rFont val="Calibri"/>
        <family val="2"/>
      </rPr>
      <t>Grub</t>
    </r>
    <r>
      <rPr>
        <sz val="10"/>
        <color theme="1"/>
        <rFont val="標楷體"/>
        <family val="4"/>
        <charset val="136"/>
      </rPr>
      <t>环境_x000D_</t>
    </r>
  </si>
  <si>
    <t xml:space="preserve">    System Information check</t>
  </si>
  <si>
    <t xml:space="preserve">    Memory quick test</t>
  </si>
  <si>
    <t>Memory Extended test</t>
  </si>
  <si>
    <t xml:space="preserve">    PCI-E test</t>
  </si>
  <si>
    <t xml:space="preserve">    Motherboard test</t>
    <phoneticPr fontId="15" type="noConversion"/>
  </si>
  <si>
    <t xml:space="preserve">    Storage test</t>
  </si>
  <si>
    <t>Cpu quick test</t>
  </si>
  <si>
    <t>P2</t>
    <phoneticPr fontId="15" type="noConversion"/>
  </si>
  <si>
    <r>
      <t>F10 Dinagnostics</t>
    </r>
    <r>
      <rPr>
        <sz val="10"/>
        <color theme="1"/>
        <rFont val="標楷體"/>
        <family val="4"/>
        <charset val="136"/>
      </rPr>
      <t>调起检查</t>
    </r>
  </si>
  <si>
    <t>Keyboard Test</t>
  </si>
  <si>
    <t>Mouse Test</t>
  </si>
  <si>
    <t xml:space="preserve">    List All</t>
  </si>
  <si>
    <t xml:space="preserve">    Change Password</t>
  </si>
  <si>
    <t xml:space="preserve">    Change Setup settings</t>
  </si>
  <si>
    <t xml:space="preserve">    change all Setup settings</t>
  </si>
  <si>
    <t xml:space="preserve">    Change Setup settings with password</t>
  </si>
  <si>
    <t xml:space="preserve">    Change multiple items</t>
  </si>
  <si>
    <t xml:space="preserve">    Change Boot Sequence</t>
  </si>
  <si>
    <t>Common WMI Test Support</t>
  </si>
  <si>
    <t>WIN Test under Linux system</t>
  </si>
  <si>
    <r>
      <t xml:space="preserve">UEFI </t>
    </r>
    <r>
      <rPr>
        <sz val="10"/>
        <color theme="1"/>
        <rFont val="標楷體"/>
        <family val="4"/>
        <charset val="136"/>
      </rPr>
      <t>工厂工具测试_x000D_</t>
    </r>
  </si>
  <si>
    <t>Security Feature Check</t>
  </si>
  <si>
    <t>HSTI Security Check</t>
  </si>
  <si>
    <t xml:space="preserve">    Winmagic Securedoc Boot Check</t>
  </si>
  <si>
    <t>Intel Self-test Check</t>
  </si>
  <si>
    <t>Chipsec Security Check Test</t>
  </si>
  <si>
    <t>Intel DPTF setup 功能验证 （For Non-gaming project）</t>
  </si>
  <si>
    <t>Intel DPTF setup 功能验证 （For gaming project）</t>
  </si>
  <si>
    <t>通过WMI修改Intel DPTF功能选项验证 （For non-gaming project）</t>
  </si>
  <si>
    <t>通过WMI修改Intel DPTF功能选项验证 （For Gaming project）</t>
  </si>
  <si>
    <t>与EC升级相关的功能验证</t>
  </si>
  <si>
    <t>Intel DPTF fan fail safe功能验证</t>
  </si>
  <si>
    <r>
      <t xml:space="preserve">AMD DPTC setup </t>
    </r>
    <r>
      <rPr>
        <sz val="10"/>
        <color rgb="FF000000"/>
        <rFont val="Arial"/>
        <family val="2"/>
      </rPr>
      <t>功能</t>
    </r>
    <r>
      <rPr>
        <sz val="10"/>
        <color rgb="FF000000"/>
        <rFont val="Calibri"/>
        <family val="2"/>
      </rPr>
      <t>BIOS</t>
    </r>
    <r>
      <rPr>
        <sz val="10"/>
        <color rgb="FF000000"/>
        <rFont val="Arial"/>
        <family val="2"/>
      </rPr>
      <t>选项值验证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（</t>
    </r>
    <r>
      <rPr>
        <sz val="10"/>
        <color rgb="FF000000"/>
        <rFont val="Calibri"/>
        <family val="2"/>
      </rPr>
      <t>For Non-gaming project</t>
    </r>
    <r>
      <rPr>
        <sz val="10"/>
        <color rgb="FF000000"/>
        <rFont val="Arial"/>
        <family val="2"/>
      </rPr>
      <t>）</t>
    </r>
  </si>
  <si>
    <r>
      <t xml:space="preserve">AMD DPTC setup </t>
    </r>
    <r>
      <rPr>
        <sz val="10"/>
        <color rgb="FF000000"/>
        <rFont val="Arial"/>
        <family val="2"/>
      </rPr>
      <t>功能</t>
    </r>
    <r>
      <rPr>
        <sz val="10"/>
        <color rgb="FF000000"/>
        <rFont val="Calibri"/>
        <family val="2"/>
      </rPr>
      <t>BIOS</t>
    </r>
    <r>
      <rPr>
        <sz val="10"/>
        <color rgb="FF000000"/>
        <rFont val="Arial"/>
        <family val="2"/>
      </rPr>
      <t>选项值验证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（</t>
    </r>
    <r>
      <rPr>
        <sz val="10"/>
        <color rgb="FF000000"/>
        <rFont val="Calibri"/>
        <family val="2"/>
      </rPr>
      <t>For gaming project</t>
    </r>
    <r>
      <rPr>
        <sz val="10"/>
        <color rgb="FF000000"/>
        <rFont val="Arial"/>
        <family val="2"/>
      </rPr>
      <t>）</t>
    </r>
  </si>
  <si>
    <r>
      <rPr>
        <sz val="10"/>
        <color rgb="FF000000"/>
        <rFont val="Arial"/>
        <family val="2"/>
      </rPr>
      <t>通过</t>
    </r>
    <r>
      <rPr>
        <sz val="10"/>
        <color rgb="FF000000"/>
        <rFont val="Calibri"/>
        <family val="2"/>
      </rPr>
      <t>WMI</t>
    </r>
    <r>
      <rPr>
        <sz val="10"/>
        <color rgb="FF000000"/>
        <rFont val="Arial"/>
        <family val="2"/>
      </rPr>
      <t>修改</t>
    </r>
    <r>
      <rPr>
        <sz val="10"/>
        <color rgb="FF000000"/>
        <rFont val="Calibri"/>
        <family val="2"/>
      </rPr>
      <t>AMD DPTC</t>
    </r>
    <r>
      <rPr>
        <sz val="10"/>
        <color rgb="FF000000"/>
        <rFont val="Arial"/>
        <family val="2"/>
      </rPr>
      <t>功能选项验证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（</t>
    </r>
    <r>
      <rPr>
        <sz val="10"/>
        <color rgb="FF000000"/>
        <rFont val="Calibri"/>
        <family val="2"/>
      </rPr>
      <t>For non-gaming project</t>
    </r>
    <r>
      <rPr>
        <sz val="10"/>
        <color rgb="FF000000"/>
        <rFont val="Arial"/>
        <family val="2"/>
      </rPr>
      <t>）</t>
    </r>
  </si>
  <si>
    <r>
      <rPr>
        <sz val="10"/>
        <color rgb="FF000000"/>
        <rFont val="Arial"/>
        <family val="2"/>
      </rPr>
      <t>通过</t>
    </r>
    <r>
      <rPr>
        <sz val="10"/>
        <color rgb="FF000000"/>
        <rFont val="Calibri"/>
        <family val="2"/>
      </rPr>
      <t>WMI</t>
    </r>
    <r>
      <rPr>
        <sz val="10"/>
        <color rgb="FF000000"/>
        <rFont val="Arial"/>
        <family val="2"/>
      </rPr>
      <t>修改</t>
    </r>
    <r>
      <rPr>
        <sz val="10"/>
        <color rgb="FF000000"/>
        <rFont val="Calibri"/>
        <family val="2"/>
      </rPr>
      <t>AMD DPTC</t>
    </r>
    <r>
      <rPr>
        <sz val="10"/>
        <color rgb="FF000000"/>
        <rFont val="Arial"/>
        <family val="2"/>
      </rPr>
      <t>功能选项验证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Arial"/>
        <family val="2"/>
      </rPr>
      <t>（</t>
    </r>
    <r>
      <rPr>
        <sz val="10"/>
        <color rgb="FF000000"/>
        <rFont val="Calibri"/>
        <family val="2"/>
      </rPr>
      <t>For Gaming project</t>
    </r>
    <r>
      <rPr>
        <sz val="10"/>
        <color rgb="FF000000"/>
        <rFont val="Arial"/>
        <family val="2"/>
      </rPr>
      <t>）</t>
    </r>
  </si>
  <si>
    <r>
      <rPr>
        <sz val="10"/>
        <color rgb="FF000000"/>
        <rFont val="Arial"/>
        <family val="2"/>
      </rPr>
      <t>与</t>
    </r>
    <r>
      <rPr>
        <sz val="10"/>
        <color rgb="FF000000"/>
        <rFont val="Calibri"/>
        <family val="2"/>
      </rPr>
      <t>EC</t>
    </r>
    <r>
      <rPr>
        <sz val="10"/>
        <color rgb="FF000000"/>
        <rFont val="Arial"/>
        <family val="2"/>
      </rPr>
      <t>升级相关的功能验证</t>
    </r>
  </si>
  <si>
    <t>08 Port</t>
  </si>
  <si>
    <r>
      <t xml:space="preserve">    BIOS</t>
    </r>
    <r>
      <rPr>
        <sz val="10"/>
        <color theme="1"/>
        <rFont val="標楷體"/>
        <family val="4"/>
        <charset val="136"/>
      </rPr>
      <t>内</t>
    </r>
    <r>
      <rPr>
        <sz val="10"/>
        <color theme="1"/>
        <rFont val="Calibri"/>
        <family val="2"/>
      </rPr>
      <t xml:space="preserve">USB </t>
    </r>
    <r>
      <rPr>
        <sz val="10"/>
        <color theme="1"/>
        <rFont val="標楷體"/>
        <family val="4"/>
        <charset val="136"/>
      </rPr>
      <t>端口开启与关闭测试</t>
    </r>
    <r>
      <rPr>
        <sz val="10"/>
        <color theme="1"/>
        <rFont val="Calibri"/>
        <family val="2"/>
      </rPr>
      <t xml:space="preserve">(USB Port ON/OFF test)
</t>
    </r>
  </si>
  <si>
    <r>
      <t xml:space="preserve">    </t>
    </r>
    <r>
      <rPr>
        <sz val="10"/>
        <color theme="1"/>
        <rFont val="標楷體"/>
        <family val="4"/>
        <charset val="136"/>
      </rPr>
      <t>机箱</t>
    </r>
    <r>
      <rPr>
        <sz val="10"/>
        <color theme="1"/>
        <rFont val="Calibri"/>
        <family val="2"/>
      </rPr>
      <t>USB port</t>
    </r>
    <r>
      <rPr>
        <sz val="10"/>
        <color theme="1"/>
        <rFont val="標楷體"/>
        <family val="4"/>
        <charset val="136"/>
      </rPr>
      <t>端口号检查</t>
    </r>
    <r>
      <rPr>
        <sz val="10"/>
        <color theme="1"/>
        <rFont val="Calibri"/>
        <family val="2"/>
      </rPr>
      <t xml:space="preserve"> (check chassis USB port numbers)_x000D_</t>
    </r>
  </si>
  <si>
    <r>
      <t xml:space="preserve">    Bios</t>
    </r>
    <r>
      <rPr>
        <sz val="10"/>
        <color theme="1"/>
        <rFont val="標楷體"/>
        <family val="4"/>
        <charset val="136"/>
      </rPr>
      <t>内单个</t>
    </r>
    <r>
      <rPr>
        <sz val="10"/>
        <color theme="1"/>
        <rFont val="Calibri"/>
        <family val="2"/>
      </rPr>
      <t>USB port</t>
    </r>
    <r>
      <rPr>
        <sz val="10"/>
        <color theme="1"/>
        <rFont val="標楷體"/>
        <family val="4"/>
        <charset val="136"/>
      </rPr>
      <t>测试及与机箱</t>
    </r>
    <r>
      <rPr>
        <sz val="10"/>
        <color theme="1"/>
        <rFont val="Calibri"/>
        <family val="2"/>
      </rPr>
      <t>port</t>
    </r>
    <r>
      <rPr>
        <sz val="10"/>
        <color theme="1"/>
        <rFont val="標楷體"/>
        <family val="4"/>
        <charset val="136"/>
      </rPr>
      <t>标号对应测试（</t>
    </r>
    <r>
      <rPr>
        <sz val="10"/>
        <color theme="1"/>
        <rFont val="Calibri"/>
        <family val="2"/>
      </rPr>
      <t>Individual USB Port test</t>
    </r>
    <r>
      <rPr>
        <sz val="10"/>
        <color theme="1"/>
        <rFont val="標楷體"/>
        <family val="4"/>
        <charset val="136"/>
      </rPr>
      <t>）_x000D_</t>
    </r>
  </si>
  <si>
    <r>
      <t xml:space="preserve">    USB port </t>
    </r>
    <r>
      <rPr>
        <sz val="10"/>
        <color theme="1"/>
        <rFont val="標楷體"/>
        <family val="4"/>
        <charset val="136"/>
      </rPr>
      <t>自动检测（</t>
    </r>
    <r>
      <rPr>
        <sz val="10"/>
        <color theme="1"/>
        <rFont val="Calibri"/>
        <family val="2"/>
      </rPr>
      <t>USB port self detect</t>
    </r>
    <r>
      <rPr>
        <sz val="10"/>
        <color theme="1"/>
        <rFont val="標楷體"/>
        <family val="4"/>
        <charset val="136"/>
      </rPr>
      <t>）_x000D_</t>
    </r>
  </si>
  <si>
    <r>
      <t xml:space="preserve">    BIOS</t>
    </r>
    <r>
      <rPr>
        <sz val="10"/>
        <color theme="1"/>
        <rFont val="標楷體"/>
        <family val="4"/>
        <charset val="136"/>
      </rPr>
      <t>内</t>
    </r>
    <r>
      <rPr>
        <sz val="10"/>
        <color theme="1"/>
        <rFont val="Calibri"/>
        <family val="2"/>
      </rPr>
      <t>front</t>
    </r>
    <r>
      <rPr>
        <sz val="10"/>
        <color theme="1"/>
        <rFont val="標楷體"/>
        <family val="4"/>
        <charset val="136"/>
      </rPr>
      <t>及</t>
    </r>
    <r>
      <rPr>
        <sz val="10"/>
        <color theme="1"/>
        <rFont val="Calibri"/>
        <family val="2"/>
      </rPr>
      <t>Rear</t>
    </r>
    <r>
      <rPr>
        <sz val="10"/>
        <color theme="1"/>
        <rFont val="標楷體"/>
        <family val="4"/>
        <charset val="136"/>
      </rPr>
      <t>端口测试（</t>
    </r>
    <r>
      <rPr>
        <sz val="10"/>
        <color theme="1"/>
        <rFont val="Calibri"/>
        <family val="2"/>
      </rPr>
      <t>Front and Rear USB Port Test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</si>
  <si>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单个</t>
    </r>
    <r>
      <rPr>
        <sz val="10"/>
        <color theme="1"/>
        <rFont val="Calibri"/>
        <family val="2"/>
      </rPr>
      <t>SATA Port</t>
    </r>
    <r>
      <rPr>
        <sz val="10"/>
        <color theme="1"/>
        <rFont val="標楷體"/>
        <family val="4"/>
        <charset val="136"/>
      </rPr>
      <t>的</t>
    </r>
    <r>
      <rPr>
        <sz val="10"/>
        <color theme="1"/>
        <rFont val="Calibri"/>
        <family val="2"/>
      </rPr>
      <t>Enable/Disable_x000D_</t>
    </r>
  </si>
  <si>
    <t xml:space="preserve">    Read only mode function test</t>
  </si>
  <si>
    <t xml:space="preserve">    No Access mode function test</t>
  </si>
  <si>
    <t xml:space="preserve">    Full plug test</t>
  </si>
  <si>
    <t xml:space="preserve">    Boot device check</t>
  </si>
  <si>
    <t xml:space="preserve">    Peripheral device test (un-support device) test</t>
  </si>
  <si>
    <r>
      <t xml:space="preserve">    Peripheral device </t>
    </r>
    <r>
      <rPr>
        <sz val="10"/>
        <color theme="1"/>
        <rFont val="標楷體"/>
        <family val="4"/>
        <charset val="136"/>
      </rPr>
      <t>（</t>
    </r>
    <r>
      <rPr>
        <sz val="10"/>
        <color theme="1"/>
        <rFont val="Calibri"/>
        <family val="2"/>
      </rPr>
      <t xml:space="preserve">support device </t>
    </r>
    <r>
      <rPr>
        <sz val="10"/>
        <color theme="1"/>
        <rFont val="標楷體"/>
        <family val="4"/>
        <charset val="136"/>
      </rPr>
      <t>）</t>
    </r>
    <r>
      <rPr>
        <sz val="10"/>
        <color theme="1"/>
        <rFont val="Calibri"/>
        <family val="2"/>
      </rPr>
      <t>test_x000D_</t>
    </r>
  </si>
  <si>
    <t xml:space="preserve">    Abnormal operation test</t>
  </si>
  <si>
    <t xml:space="preserve">    Hot plug test</t>
  </si>
  <si>
    <t xml:space="preserve">    ACPI table test</t>
    <phoneticPr fontId="15" type="noConversion"/>
  </si>
  <si>
    <t>Intel Optane Function Check</t>
  </si>
  <si>
    <t xml:space="preserve">   Intel Optane Mode BIOS Basic Function Check</t>
  </si>
  <si>
    <t>Cover Optane SKU</t>
    <phoneticPr fontId="15" type="noConversion"/>
  </si>
  <si>
    <t xml:space="preserve">   With Intel Optane Mode Ship Support User Scenario Check</t>
  </si>
  <si>
    <t xml:space="preserve">    Non-Intel Optane Mode Ship Support User Scenario Check</t>
  </si>
  <si>
    <t>09 BVT</t>
  </si>
  <si>
    <t xml:space="preserve">    BIOS Update in DOS&amp;Shell with JT</t>
  </si>
  <si>
    <t>RD</t>
    <phoneticPr fontId="15" type="noConversion"/>
  </si>
  <si>
    <t xml:space="preserve">    BIOS update in DOS &amp;Shell with J9 CD</t>
  </si>
  <si>
    <r>
      <t xml:space="preserve">    Legacy DOS</t>
    </r>
    <r>
      <rPr>
        <sz val="10"/>
        <color theme="1"/>
        <rFont val="標楷體"/>
        <family val="4"/>
        <charset val="136"/>
      </rPr>
      <t>工厂流程刷新</t>
    </r>
    <r>
      <rPr>
        <sz val="10"/>
        <color theme="1"/>
        <rFont val="Calibri"/>
        <family val="2"/>
      </rPr>
      <t>BIOS</t>
    </r>
  </si>
  <si>
    <r>
      <t xml:space="preserve">    BIOS update in Windows</t>
    </r>
    <r>
      <rPr>
        <sz val="10"/>
        <color theme="1"/>
        <rFont val="細明體"/>
        <family val="3"/>
        <charset val="136"/>
      </rPr>
      <t>（仅</t>
    </r>
    <r>
      <rPr>
        <sz val="10"/>
        <color theme="1"/>
        <rFont val="Calibri"/>
        <family val="2"/>
      </rPr>
      <t>2015</t>
    </r>
    <r>
      <rPr>
        <sz val="10"/>
        <color theme="1"/>
        <rFont val="細明體"/>
        <family val="3"/>
        <charset val="136"/>
      </rPr>
      <t>年之前老项目要求）</t>
    </r>
    <phoneticPr fontId="15" type="noConversion"/>
  </si>
  <si>
    <t xml:space="preserve">    Back/up flash in DOS/Shell with JT</t>
  </si>
  <si>
    <t xml:space="preserve">    Back/up flash with CD/DVD</t>
  </si>
  <si>
    <t xml:space="preserve">    Back/up flash in Windows</t>
  </si>
  <si>
    <r>
      <t xml:space="preserve">    BIOS update in Windows-15</t>
    </r>
    <r>
      <rPr>
        <sz val="10"/>
        <color theme="1"/>
        <rFont val="標楷體"/>
        <family val="4"/>
        <charset val="136"/>
      </rPr>
      <t>年的新项目开始做此测试_x000D_</t>
    </r>
  </si>
  <si>
    <r>
      <t>UEFI Shell --</t>
    </r>
    <r>
      <rPr>
        <sz val="10"/>
        <color rgb="FF000000"/>
        <rFont val="Arial"/>
        <family val="2"/>
      </rPr>
      <t>工厂流程刷新</t>
    </r>
    <r>
      <rPr>
        <sz val="10"/>
        <color rgb="FF000000"/>
        <rFont val="Calibri"/>
        <family val="2"/>
      </rPr>
      <t>BIOS</t>
    </r>
    <r>
      <rPr>
        <sz val="10"/>
        <color rgb="FF000000"/>
        <rFont val="Arial"/>
        <family val="2"/>
      </rPr>
      <t>测试</t>
    </r>
  </si>
  <si>
    <t xml:space="preserve">     BIOS update with WU</t>
  </si>
  <si>
    <t xml:space="preserve">     Back/up flash with WU</t>
  </si>
  <si>
    <t xml:space="preserve">UEFI Facory Process-New SMB script check
</t>
  </si>
  <si>
    <t>RD</t>
    <phoneticPr fontId="15" type="noConversion"/>
  </si>
  <si>
    <t>ME FW update WU</t>
    <phoneticPr fontId="15" type="noConversion"/>
  </si>
  <si>
    <t>Back/up flash with ME FW WU</t>
  </si>
  <si>
    <t>UEFI Windows-MFG Process Flash Test</t>
  </si>
  <si>
    <t>Back/up flash with EC FW WU</t>
  </si>
  <si>
    <r>
      <t xml:space="preserve">    OA2</t>
    </r>
    <r>
      <rPr>
        <sz val="10"/>
        <color theme="1"/>
        <rFont val="標楷體"/>
        <family val="4"/>
        <charset val="136"/>
      </rPr>
      <t>测试_x000D_</t>
    </r>
  </si>
  <si>
    <t xml:space="preserve">    0A3.BAT/OA3TOOL.EXE</t>
  </si>
  <si>
    <r>
      <t xml:space="preserve">    UEFI MFG -OA2 </t>
    </r>
    <r>
      <rPr>
        <sz val="10"/>
        <color theme="1"/>
        <rFont val="標楷體"/>
        <family val="4"/>
        <charset val="136"/>
      </rPr>
      <t>激活（</t>
    </r>
    <r>
      <rPr>
        <sz val="10"/>
        <color theme="1"/>
        <rFont val="Calibri"/>
        <family val="2"/>
      </rPr>
      <t>Win7 OS</t>
    </r>
    <r>
      <rPr>
        <sz val="10"/>
        <color theme="1"/>
        <rFont val="標楷體"/>
        <family val="4"/>
        <charset val="136"/>
      </rPr>
      <t>）_x000D_</t>
    </r>
  </si>
  <si>
    <r>
      <t xml:space="preserve">    UEFI MFG -OA3 </t>
    </r>
    <r>
      <rPr>
        <sz val="10"/>
        <color theme="1"/>
        <rFont val="標楷體"/>
        <family val="4"/>
        <charset val="136"/>
      </rPr>
      <t>激活（</t>
    </r>
    <r>
      <rPr>
        <sz val="10"/>
        <color theme="1"/>
        <rFont val="Calibri"/>
        <family val="2"/>
      </rPr>
      <t>Win8&amp;Win10</t>
    </r>
    <r>
      <rPr>
        <sz val="10"/>
        <color theme="1"/>
        <rFont val="標楷體"/>
        <family val="4"/>
        <charset val="136"/>
      </rPr>
      <t>）</t>
    </r>
  </si>
  <si>
    <r>
      <t xml:space="preserve">    secure boot PK </t>
    </r>
    <r>
      <rPr>
        <sz val="10"/>
        <color theme="1"/>
        <rFont val="標楷體"/>
        <family val="4"/>
        <charset val="136"/>
      </rPr>
      <t>验证测试</t>
    </r>
  </si>
  <si>
    <r>
      <t xml:space="preserve">    POST</t>
    </r>
    <r>
      <rPr>
        <sz val="10"/>
        <color theme="1"/>
        <rFont val="標楷體"/>
        <family val="4"/>
        <charset val="136"/>
      </rPr>
      <t>功能检查_x000D_</t>
    </r>
  </si>
  <si>
    <r>
      <t xml:space="preserve">    BIOS SETUP</t>
    </r>
    <r>
      <rPr>
        <sz val="10"/>
        <color theme="1"/>
        <rFont val="標楷體"/>
        <family val="4"/>
        <charset val="136"/>
      </rPr>
      <t>内设备信息检查_x000D_</t>
    </r>
  </si>
  <si>
    <t>光盘安装操作系统与驱动（Win7 32bit&amp;Win7 64bit /Win8/Win10）</t>
  </si>
  <si>
    <r>
      <t xml:space="preserve">    S3/S4</t>
    </r>
    <r>
      <rPr>
        <sz val="10"/>
        <color theme="1"/>
        <rFont val="標楷體"/>
        <family val="4"/>
        <charset val="136"/>
      </rPr>
      <t>休眠唤醒功能测试_x000D_</t>
    </r>
  </si>
  <si>
    <r>
      <t xml:space="preserve">    S5</t>
    </r>
    <r>
      <rPr>
        <sz val="10"/>
        <color theme="1"/>
        <rFont val="標楷體"/>
        <family val="4"/>
        <charset val="136"/>
      </rPr>
      <t>测试与启动时间检查_x000D_</t>
    </r>
  </si>
  <si>
    <t>Preload操作系统测试(Win7/Win8/Win10)</t>
  </si>
  <si>
    <t>Modern Standby for Win10 （不支持Modern Standby 出货，直接跳过</t>
  </si>
  <si>
    <r>
      <t xml:space="preserve">    Preload</t>
    </r>
    <r>
      <rPr>
        <sz val="10"/>
        <color theme="1"/>
        <rFont val="標楷體"/>
        <family val="4"/>
        <charset val="136"/>
      </rPr>
      <t>系统测试</t>
    </r>
    <r>
      <rPr>
        <sz val="10"/>
        <color theme="1"/>
        <rFont val="Calibri"/>
        <family val="2"/>
      </rPr>
      <t>-OKR</t>
    </r>
  </si>
  <si>
    <r>
      <t xml:space="preserve">    </t>
    </r>
    <r>
      <rPr>
        <sz val="10"/>
        <color theme="1"/>
        <rFont val="標楷體"/>
        <family val="4"/>
        <charset val="136"/>
      </rPr>
      <t>配合独立显卡基本功能检查_x000D_</t>
    </r>
  </si>
  <si>
    <r>
      <t xml:space="preserve">    </t>
    </r>
    <r>
      <rPr>
        <sz val="10"/>
        <color theme="1"/>
        <rFont val="標楷體"/>
        <family val="4"/>
        <charset val="136"/>
      </rPr>
      <t>导入新</t>
    </r>
    <r>
      <rPr>
        <sz val="10"/>
        <color theme="1"/>
        <rFont val="Calibri"/>
        <family val="2"/>
      </rPr>
      <t>CPU</t>
    </r>
    <r>
      <rPr>
        <sz val="10"/>
        <color theme="1"/>
        <rFont val="標楷體"/>
        <family val="4"/>
        <charset val="136"/>
      </rPr>
      <t>时</t>
    </r>
    <r>
      <rPr>
        <sz val="10"/>
        <color theme="1"/>
        <rFont val="Calibri"/>
        <family val="2"/>
      </rPr>
      <t>,</t>
    </r>
    <r>
      <rPr>
        <sz val="10"/>
        <color theme="1"/>
        <rFont val="標楷體"/>
        <family val="4"/>
        <charset val="136"/>
      </rPr>
      <t>配合新</t>
    </r>
    <r>
      <rPr>
        <sz val="10"/>
        <color theme="1"/>
        <rFont val="Calibri"/>
        <family val="2"/>
      </rPr>
      <t>CPU</t>
    </r>
    <r>
      <rPr>
        <sz val="10"/>
        <color theme="1"/>
        <rFont val="標楷體"/>
        <family val="4"/>
        <charset val="136"/>
      </rPr>
      <t>基本功能检查_x000D_</t>
    </r>
  </si>
  <si>
    <r>
      <t xml:space="preserve">    Boot Block Recovery</t>
    </r>
    <r>
      <rPr>
        <sz val="10"/>
        <color theme="1"/>
        <rFont val="標楷體"/>
        <family val="4"/>
        <charset val="136"/>
      </rPr>
      <t>测试_x000D_</t>
    </r>
  </si>
  <si>
    <r>
      <t xml:space="preserve">    Readme/CHANGES.txt</t>
    </r>
    <r>
      <rPr>
        <sz val="10"/>
        <color theme="1"/>
        <rFont val="標楷體"/>
        <family val="4"/>
        <charset val="136"/>
      </rPr>
      <t>文件检查_x000D_</t>
    </r>
  </si>
  <si>
    <r>
      <t xml:space="preserve">    BIOS package</t>
    </r>
    <r>
      <rPr>
        <sz val="10"/>
        <color theme="1"/>
        <rFont val="標楷體"/>
        <family val="4"/>
        <charset val="136"/>
      </rPr>
      <t>检查_x000D_</t>
    </r>
  </si>
  <si>
    <r>
      <t xml:space="preserve">    Dead Battery </t>
    </r>
    <r>
      <rPr>
        <sz val="10"/>
        <color theme="1"/>
        <rFont val="標楷體"/>
        <family val="4"/>
        <charset val="136"/>
      </rPr>
      <t>测试_x000D_</t>
    </r>
  </si>
  <si>
    <r>
      <t xml:space="preserve">    </t>
    </r>
    <r>
      <rPr>
        <sz val="10"/>
        <color theme="1"/>
        <rFont val="標楷體"/>
        <family val="4"/>
        <charset val="136"/>
      </rPr>
      <t>系统加电测试_x000D_</t>
    </r>
  </si>
  <si>
    <r>
      <t xml:space="preserve">    selftest</t>
    </r>
    <r>
      <rPr>
        <sz val="10"/>
        <color theme="1"/>
        <rFont val="標楷體"/>
        <family val="4"/>
        <charset val="136"/>
      </rPr>
      <t>测试_x000D_</t>
    </r>
  </si>
  <si>
    <t xml:space="preserve">    Computrace active test</t>
  </si>
  <si>
    <r>
      <t>HashCode</t>
    </r>
    <r>
      <rPr>
        <sz val="10"/>
        <color theme="1"/>
        <rFont val="標楷體"/>
        <family val="4"/>
        <charset val="136"/>
      </rPr>
      <t>检查_x000D_</t>
    </r>
  </si>
  <si>
    <r>
      <t xml:space="preserve">    </t>
    </r>
    <r>
      <rPr>
        <sz val="10"/>
        <color theme="1"/>
        <rFont val="標楷體"/>
        <family val="4"/>
        <charset val="136"/>
      </rPr>
      <t>收集</t>
    </r>
    <r>
      <rPr>
        <sz val="10"/>
        <color theme="1"/>
        <rFont val="Calibri"/>
        <family val="2"/>
      </rPr>
      <t>CMOS map_x000D_</t>
    </r>
  </si>
  <si>
    <r>
      <t xml:space="preserve">    </t>
    </r>
    <r>
      <rPr>
        <sz val="10"/>
        <color theme="1"/>
        <rFont val="標楷體"/>
        <family val="4"/>
        <charset val="136"/>
      </rPr>
      <t>刷新来料</t>
    </r>
    <r>
      <rPr>
        <sz val="10"/>
        <color theme="1"/>
        <rFont val="Calibri"/>
        <family val="2"/>
      </rPr>
      <t>BIOS_x000D_</t>
    </r>
  </si>
  <si>
    <r>
      <t xml:space="preserve">    </t>
    </r>
    <r>
      <rPr>
        <sz val="10"/>
        <color theme="1"/>
        <rFont val="標楷體"/>
        <family val="4"/>
        <charset val="136"/>
      </rPr>
      <t>来料</t>
    </r>
    <r>
      <rPr>
        <sz val="10"/>
        <color theme="1"/>
        <rFont val="Calibri"/>
        <family val="2"/>
      </rPr>
      <t>BIOS defaul</t>
    </r>
    <r>
      <rPr>
        <sz val="10"/>
        <color theme="1"/>
        <rFont val="標楷體"/>
        <family val="4"/>
        <charset val="136"/>
      </rPr>
      <t>值检查_x000D_</t>
    </r>
  </si>
  <si>
    <r>
      <t xml:space="preserve">    </t>
    </r>
    <r>
      <rPr>
        <sz val="10"/>
        <color theme="1"/>
        <rFont val="標楷體"/>
        <family val="4"/>
        <charset val="136"/>
      </rPr>
      <t>更新到最新</t>
    </r>
    <r>
      <rPr>
        <sz val="10"/>
        <color theme="1"/>
        <rFont val="Calibri"/>
        <family val="2"/>
      </rPr>
      <t>BIOS_x000D_</t>
    </r>
  </si>
  <si>
    <r>
      <rPr>
        <sz val="10"/>
        <color theme="1"/>
        <rFont val="標楷體"/>
        <family val="4"/>
        <charset val="136"/>
      </rPr>
      <t>来料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能够满足流程中的联网需要_x000D_</t>
    </r>
  </si>
  <si>
    <r>
      <t xml:space="preserve">    </t>
    </r>
    <r>
      <rPr>
        <sz val="10"/>
        <color theme="1"/>
        <rFont val="標楷體"/>
        <family val="4"/>
        <charset val="136"/>
      </rPr>
      <t>涉及到</t>
    </r>
    <r>
      <rPr>
        <sz val="10"/>
        <color theme="1"/>
        <rFont val="Calibri"/>
        <family val="2"/>
      </rPr>
      <t>SETUP</t>
    </r>
    <r>
      <rPr>
        <sz val="10"/>
        <color theme="1"/>
        <rFont val="標楷體"/>
        <family val="4"/>
        <charset val="136"/>
      </rPr>
      <t>内值更改的问题验证_x000D_</t>
    </r>
  </si>
  <si>
    <t>RD</t>
    <phoneticPr fontId="15" type="noConversion"/>
  </si>
  <si>
    <r>
      <t xml:space="preserve">    </t>
    </r>
    <r>
      <rPr>
        <sz val="10"/>
        <color theme="1"/>
        <rFont val="標楷體"/>
        <family val="4"/>
        <charset val="136"/>
      </rPr>
      <t>涉及</t>
    </r>
    <r>
      <rPr>
        <sz val="10"/>
        <color theme="1"/>
        <rFont val="Calibri"/>
        <family val="2"/>
      </rPr>
      <t>USB Code</t>
    </r>
    <r>
      <rPr>
        <sz val="10"/>
        <color theme="1"/>
        <rFont val="標楷體"/>
        <family val="4"/>
        <charset val="136"/>
      </rPr>
      <t>更改的验证_x000D_</t>
    </r>
  </si>
  <si>
    <r>
      <t xml:space="preserve">    </t>
    </r>
    <r>
      <rPr>
        <sz val="10"/>
        <color theme="1"/>
        <rFont val="標楷體"/>
        <family val="4"/>
        <charset val="136"/>
      </rPr>
      <t>涉及</t>
    </r>
    <r>
      <rPr>
        <sz val="10"/>
        <color theme="1"/>
        <rFont val="Calibri"/>
        <family val="2"/>
      </rPr>
      <t>Fingerprint Code</t>
    </r>
    <r>
      <rPr>
        <sz val="10"/>
        <color theme="1"/>
        <rFont val="標楷體"/>
        <family val="4"/>
        <charset val="136"/>
      </rPr>
      <t>更改的验证_x000D_</t>
    </r>
  </si>
  <si>
    <r>
      <t xml:space="preserve">    </t>
    </r>
    <r>
      <rPr>
        <sz val="10"/>
        <color theme="1"/>
        <rFont val="標楷體"/>
        <family val="4"/>
        <charset val="136"/>
      </rPr>
      <t>涉及</t>
    </r>
    <r>
      <rPr>
        <sz val="10"/>
        <color theme="1"/>
        <rFont val="Calibri"/>
        <family val="2"/>
      </rPr>
      <t>HDD password code</t>
    </r>
    <r>
      <rPr>
        <sz val="10"/>
        <color theme="1"/>
        <rFont val="標楷體"/>
        <family val="4"/>
        <charset val="136"/>
      </rPr>
      <t>更改的验证_x000D_</t>
    </r>
  </si>
  <si>
    <r>
      <t xml:space="preserve">    </t>
    </r>
    <r>
      <rPr>
        <sz val="10"/>
        <color theme="1"/>
        <rFont val="標楷體"/>
        <family val="4"/>
        <charset val="136"/>
      </rPr>
      <t>涉及可启动设备更改的验证_x000D_</t>
    </r>
  </si>
  <si>
    <r>
      <t xml:space="preserve">    </t>
    </r>
    <r>
      <rPr>
        <sz val="10"/>
        <color theme="1"/>
        <rFont val="標楷體"/>
        <family val="4"/>
        <charset val="136"/>
      </rPr>
      <t>其它问题验证_x000D_</t>
    </r>
  </si>
  <si>
    <r>
      <t xml:space="preserve">    ME</t>
    </r>
    <r>
      <rPr>
        <sz val="10"/>
        <color theme="1"/>
        <rFont val="標楷體"/>
        <family val="4"/>
        <charset val="136"/>
      </rPr>
      <t>状态检查_x000D_</t>
    </r>
  </si>
  <si>
    <r>
      <t xml:space="preserve">    </t>
    </r>
    <r>
      <rPr>
        <sz val="10"/>
        <color theme="1"/>
        <rFont val="標楷體"/>
        <family val="4"/>
        <charset val="136"/>
      </rPr>
      <t>显示器兼容性测试_x000D_</t>
    </r>
  </si>
  <si>
    <r>
      <t xml:space="preserve">    WHQL</t>
    </r>
    <r>
      <rPr>
        <sz val="10"/>
        <color theme="1"/>
        <rFont val="標楷體"/>
        <family val="4"/>
        <charset val="136"/>
      </rPr>
      <t>测试（</t>
    </r>
    <r>
      <rPr>
        <sz val="10"/>
        <color theme="1"/>
        <rFont val="Calibri"/>
        <family val="2"/>
      </rPr>
      <t>32Bit</t>
    </r>
    <r>
      <rPr>
        <sz val="10"/>
        <color theme="1"/>
        <rFont val="標楷體"/>
        <family val="4"/>
        <charset val="136"/>
      </rPr>
      <t>，</t>
    </r>
    <r>
      <rPr>
        <sz val="10"/>
        <color theme="1"/>
        <rFont val="Calibri"/>
        <family val="2"/>
      </rPr>
      <t>64Bit)_x000D_</t>
    </r>
  </si>
  <si>
    <r>
      <t xml:space="preserve">    </t>
    </r>
    <r>
      <rPr>
        <sz val="10"/>
        <color theme="1"/>
        <rFont val="標楷體"/>
        <family val="4"/>
        <charset val="136"/>
      </rPr>
      <t>温控参数测试_x000D_</t>
    </r>
  </si>
  <si>
    <r>
      <t xml:space="preserve">    EDU 7.7tool</t>
    </r>
    <r>
      <rPr>
        <sz val="10"/>
        <color theme="1"/>
        <rFont val="標楷體"/>
        <family val="4"/>
        <charset val="136"/>
      </rPr>
      <t>检查_x000D_</t>
    </r>
  </si>
  <si>
    <r>
      <t xml:space="preserve">    EDU7.6</t>
    </r>
    <r>
      <rPr>
        <sz val="10"/>
        <color theme="1"/>
        <rFont val="標楷體"/>
        <family val="4"/>
        <charset val="136"/>
      </rPr>
      <t>测试_x000D_</t>
    </r>
  </si>
  <si>
    <r>
      <t xml:space="preserve">    FreeDos</t>
    </r>
    <r>
      <rPr>
        <sz val="10"/>
        <color theme="1"/>
        <rFont val="標楷體"/>
        <family val="4"/>
        <charset val="136"/>
      </rPr>
      <t>功能测试_x000D_</t>
    </r>
  </si>
  <si>
    <t xml:space="preserve">    Default common test</t>
  </si>
  <si>
    <r>
      <t xml:space="preserve">    Setup</t>
    </r>
    <r>
      <rPr>
        <sz val="10"/>
        <color theme="1"/>
        <rFont val="標楷體"/>
        <family val="4"/>
        <charset val="136"/>
      </rPr>
      <t>内更改</t>
    </r>
    <r>
      <rPr>
        <sz val="10"/>
        <color theme="1"/>
        <rFont val="Calibri"/>
        <family val="2"/>
      </rPr>
      <t>item</t>
    </r>
    <r>
      <rPr>
        <sz val="10"/>
        <color theme="1"/>
        <rFont val="標楷體"/>
        <family val="4"/>
        <charset val="136"/>
      </rPr>
      <t>检查_x000D_</t>
    </r>
  </si>
  <si>
    <r>
      <t xml:space="preserve">    </t>
    </r>
    <r>
      <rPr>
        <sz val="10"/>
        <color theme="1"/>
        <rFont val="標楷體"/>
        <family val="4"/>
        <charset val="136"/>
      </rPr>
      <t>端口测试（串口，并口，</t>
    </r>
    <r>
      <rPr>
        <sz val="10"/>
        <color theme="1"/>
        <rFont val="Calibri"/>
        <family val="2"/>
      </rPr>
      <t>USB</t>
    </r>
    <r>
      <rPr>
        <sz val="10"/>
        <color theme="1"/>
        <rFont val="標楷體"/>
        <family val="4"/>
        <charset val="136"/>
      </rPr>
      <t>）_x000D_</t>
    </r>
  </si>
  <si>
    <r>
      <t xml:space="preserve">    </t>
    </r>
    <r>
      <rPr>
        <sz val="10"/>
        <color theme="1"/>
        <rFont val="標楷體"/>
        <family val="4"/>
        <charset val="136"/>
      </rPr>
      <t>针对性功能测试_x000D_</t>
    </r>
  </si>
  <si>
    <r>
      <t xml:space="preserve">    </t>
    </r>
    <r>
      <rPr>
        <sz val="10"/>
        <color theme="1"/>
        <rFont val="標楷體"/>
        <family val="4"/>
        <charset val="136"/>
      </rPr>
      <t>安装</t>
    </r>
    <r>
      <rPr>
        <sz val="10"/>
        <color theme="1"/>
        <rFont val="Calibri"/>
        <family val="2"/>
      </rPr>
      <t>EDU_x000D_</t>
    </r>
  </si>
  <si>
    <r>
      <t xml:space="preserve">    </t>
    </r>
    <r>
      <rPr>
        <sz val="10"/>
        <color theme="1"/>
        <rFont val="標楷體"/>
        <family val="4"/>
        <charset val="136"/>
      </rPr>
      <t>设置</t>
    </r>
    <r>
      <rPr>
        <sz val="10"/>
        <color theme="1"/>
        <rFont val="Calibri"/>
        <family val="2"/>
      </rPr>
      <t>EFI</t>
    </r>
    <r>
      <rPr>
        <sz val="10"/>
        <color theme="1"/>
        <rFont val="標楷體"/>
        <family val="4"/>
        <charset val="136"/>
      </rPr>
      <t>密码_x000D_</t>
    </r>
  </si>
  <si>
    <r>
      <t xml:space="preserve">    </t>
    </r>
    <r>
      <rPr>
        <sz val="10"/>
        <color theme="1"/>
        <rFont val="標楷體"/>
        <family val="4"/>
        <charset val="136"/>
      </rPr>
      <t>输入错误的</t>
    </r>
    <r>
      <rPr>
        <sz val="10"/>
        <color theme="1"/>
        <rFont val="Calibri"/>
        <family val="2"/>
      </rPr>
      <t>EFI</t>
    </r>
    <r>
      <rPr>
        <sz val="10"/>
        <color theme="1"/>
        <rFont val="標楷體"/>
        <family val="4"/>
        <charset val="136"/>
      </rPr>
      <t>密码_x000D_</t>
    </r>
  </si>
  <si>
    <r>
      <t xml:space="preserve">    </t>
    </r>
    <r>
      <rPr>
        <sz val="10"/>
        <color theme="1"/>
        <rFont val="標楷體"/>
        <family val="4"/>
        <charset val="136"/>
      </rPr>
      <t>进入</t>
    </r>
    <r>
      <rPr>
        <sz val="10"/>
        <color theme="1"/>
        <rFont val="Calibri"/>
        <family val="2"/>
      </rPr>
      <t>EDU_x000D_</t>
    </r>
  </si>
  <si>
    <r>
      <t xml:space="preserve">    EDU</t>
    </r>
    <r>
      <rPr>
        <sz val="10"/>
        <color theme="1"/>
        <rFont val="標楷體"/>
        <family val="4"/>
        <charset val="136"/>
      </rPr>
      <t>调起与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兼容性_x000D_</t>
    </r>
  </si>
  <si>
    <r>
      <t xml:space="preserve">    </t>
    </r>
    <r>
      <rPr>
        <sz val="10"/>
        <color theme="1"/>
        <rFont val="標楷體"/>
        <family val="4"/>
        <charset val="136"/>
      </rPr>
      <t>修改</t>
    </r>
    <r>
      <rPr>
        <sz val="10"/>
        <color theme="1"/>
        <rFont val="Calibri"/>
        <family val="2"/>
      </rPr>
      <t>EFI</t>
    </r>
    <r>
      <rPr>
        <sz val="10"/>
        <color theme="1"/>
        <rFont val="標楷體"/>
        <family val="4"/>
        <charset val="136"/>
      </rPr>
      <t>密码_x000D_</t>
    </r>
  </si>
  <si>
    <r>
      <t xml:space="preserve">    CMOS</t>
    </r>
    <r>
      <rPr>
        <sz val="10"/>
        <color theme="1"/>
        <rFont val="標楷體"/>
        <family val="4"/>
        <charset val="136"/>
      </rPr>
      <t>保护测试_x000D_</t>
    </r>
  </si>
  <si>
    <r>
      <t xml:space="preserve">    EFI</t>
    </r>
    <r>
      <rPr>
        <sz val="10"/>
        <color theme="1"/>
        <rFont val="標楷體"/>
        <family val="4"/>
        <charset val="136"/>
      </rPr>
      <t>密码修改_x000D_</t>
    </r>
  </si>
  <si>
    <r>
      <t xml:space="preserve">    </t>
    </r>
    <r>
      <rPr>
        <sz val="10"/>
        <color theme="1"/>
        <rFont val="標楷體"/>
        <family val="4"/>
        <charset val="136"/>
      </rPr>
      <t>开放模式卸载测试_x000D_</t>
    </r>
  </si>
  <si>
    <r>
      <t xml:space="preserve">    EDU </t>
    </r>
    <r>
      <rPr>
        <sz val="10"/>
        <color theme="1"/>
        <rFont val="標楷體"/>
        <family val="4"/>
        <charset val="136"/>
      </rPr>
      <t>脚本测试_x000D_</t>
    </r>
  </si>
  <si>
    <r>
      <t xml:space="preserve">    </t>
    </r>
    <r>
      <rPr>
        <sz val="10"/>
        <color theme="1"/>
        <rFont val="標楷體"/>
        <family val="4"/>
        <charset val="136"/>
      </rPr>
      <t>批量恢复测试_x000D_</t>
    </r>
  </si>
  <si>
    <t>EC secure flash(Special production support, need confirm with BIOS RD)</t>
  </si>
  <si>
    <t>Flash EC bin file normally- Under OS</t>
  </si>
  <si>
    <t>Flash EC after S3</t>
  </si>
  <si>
    <t>Flash EC after S4</t>
  </si>
  <si>
    <t>Flash EC after S5</t>
  </si>
  <si>
    <t>Flash EC after reboot</t>
  </si>
  <si>
    <r>
      <t>UEFI  Shell</t>
    </r>
    <r>
      <rPr>
        <sz val="10"/>
        <color theme="1"/>
        <rFont val="標楷體"/>
        <family val="4"/>
        <charset val="136"/>
      </rPr>
      <t>工厂工具验证</t>
    </r>
  </si>
  <si>
    <r>
      <t>UEFI  Windows</t>
    </r>
    <r>
      <rPr>
        <sz val="10"/>
        <color theme="1"/>
        <rFont val="標楷體"/>
        <family val="4"/>
        <charset val="136"/>
      </rPr>
      <t>工厂工具验证</t>
    </r>
  </si>
  <si>
    <r>
      <rPr>
        <sz val="10"/>
        <color theme="1"/>
        <rFont val="標楷體"/>
        <family val="4"/>
        <charset val="136"/>
      </rPr>
      <t>检测</t>
    </r>
    <r>
      <rPr>
        <sz val="10"/>
        <color theme="1"/>
        <rFont val="Calibri"/>
        <family val="2"/>
      </rPr>
      <t>PXE</t>
    </r>
    <r>
      <rPr>
        <sz val="10"/>
        <color theme="1"/>
        <rFont val="標楷體"/>
        <family val="4"/>
        <charset val="136"/>
      </rPr>
      <t>是否处于</t>
    </r>
    <r>
      <rPr>
        <sz val="10"/>
        <color theme="1"/>
        <rFont val="Calibri"/>
        <family val="2"/>
      </rPr>
      <t>Enabled</t>
    </r>
    <r>
      <rPr>
        <sz val="10"/>
        <color theme="1"/>
        <rFont val="標楷體"/>
        <family val="4"/>
        <charset val="136"/>
      </rPr>
      <t>状态</t>
    </r>
  </si>
  <si>
    <t>RD</t>
    <phoneticPr fontId="15" type="noConversion"/>
  </si>
  <si>
    <r>
      <rPr>
        <sz val="10"/>
        <color theme="1"/>
        <rFont val="標楷體"/>
        <family val="4"/>
        <charset val="136"/>
      </rPr>
      <t>检测</t>
    </r>
    <r>
      <rPr>
        <sz val="10"/>
        <color theme="1"/>
        <rFont val="Calibri"/>
        <family val="2"/>
      </rPr>
      <t>IPV4</t>
    </r>
    <r>
      <rPr>
        <sz val="10"/>
        <color theme="1"/>
        <rFont val="標楷體"/>
        <family val="4"/>
        <charset val="136"/>
      </rPr>
      <t>是否处于</t>
    </r>
    <r>
      <rPr>
        <sz val="10"/>
        <color theme="1"/>
        <rFont val="Calibri"/>
        <family val="2"/>
      </rPr>
      <t>Enabled</t>
    </r>
    <r>
      <rPr>
        <sz val="10"/>
        <color theme="1"/>
        <rFont val="標楷體"/>
        <family val="4"/>
        <charset val="136"/>
      </rPr>
      <t>状态</t>
    </r>
  </si>
  <si>
    <r>
      <rPr>
        <sz val="10"/>
        <color theme="1"/>
        <rFont val="標楷體"/>
        <family val="4"/>
        <charset val="136"/>
      </rPr>
      <t>检测</t>
    </r>
    <r>
      <rPr>
        <sz val="10"/>
        <color theme="1"/>
        <rFont val="Calibri"/>
        <family val="2"/>
      </rPr>
      <t>EDU License</t>
    </r>
    <r>
      <rPr>
        <sz val="10"/>
        <color theme="1"/>
        <rFont val="標楷體"/>
        <family val="4"/>
        <charset val="136"/>
      </rPr>
      <t>能否正常刷写</t>
    </r>
  </si>
  <si>
    <t>10 Function User Scenario Test</t>
  </si>
  <si>
    <r>
      <rPr>
        <sz val="10"/>
        <color theme="1"/>
        <rFont val="標楷體"/>
        <family val="4"/>
        <charset val="136"/>
      </rPr>
      <t>验证正常出货用户</t>
    </r>
    <r>
      <rPr>
        <sz val="10"/>
        <color theme="1"/>
        <rFont val="Calibri"/>
        <family val="2"/>
      </rPr>
      <t xml:space="preserve"> BIOS</t>
    </r>
    <r>
      <rPr>
        <sz val="10"/>
        <color theme="1"/>
        <rFont val="標楷體"/>
        <family val="4"/>
        <charset val="136"/>
      </rPr>
      <t>升级和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標楷體"/>
        <family val="4"/>
        <charset val="136"/>
      </rPr>
      <t>常规功能检查</t>
    </r>
  </si>
  <si>
    <t xml:space="preserve">Cover SSD only&amp;HDD only&amp;SSD+HDD SKU and all CPU  </t>
    <phoneticPr fontId="15" type="noConversion"/>
  </si>
  <si>
    <t>02 OS Function</t>
  </si>
  <si>
    <t>01 Dos</t>
  </si>
  <si>
    <t xml:space="preserve">    Free DOS</t>
  </si>
  <si>
    <t>DQA</t>
  </si>
  <si>
    <t xml:space="preserve">    PCDOS</t>
  </si>
  <si>
    <t>02 Linux</t>
  </si>
  <si>
    <r>
      <t xml:space="preserve">    Ubantu Installation(Linux</t>
    </r>
    <r>
      <rPr>
        <sz val="10"/>
        <color rgb="FF000000"/>
        <rFont val="標楷體"/>
        <family val="4"/>
        <charset val="136"/>
      </rPr>
      <t>兼容性必测项</t>
    </r>
    <r>
      <rPr>
        <sz val="10"/>
        <color rgb="FF000000"/>
        <rFont val="Calibri"/>
        <family val="2"/>
      </rPr>
      <t>)</t>
    </r>
  </si>
  <si>
    <t xml:space="preserve">    Ubantu Hardware detection</t>
  </si>
  <si>
    <t xml:space="preserve">Cover SSD only&amp;HDD only&amp;SSD+HDD SKU and all CPU  </t>
    <phoneticPr fontId="15" type="noConversion"/>
  </si>
  <si>
    <t xml:space="preserve">    Ubantu MountPoint test</t>
  </si>
  <si>
    <r>
      <t xml:space="preserve">    SUSE Installation(Linux</t>
    </r>
    <r>
      <rPr>
        <sz val="10"/>
        <color rgb="FF000000"/>
        <rFont val="標楷體"/>
        <family val="4"/>
        <charset val="136"/>
      </rPr>
      <t>兼容性必测项</t>
    </r>
    <r>
      <rPr>
        <sz val="10"/>
        <color rgb="FF000000"/>
        <rFont val="Calibri"/>
        <family val="2"/>
      </rPr>
      <t>)</t>
    </r>
  </si>
  <si>
    <t xml:space="preserve">    Novell SUSE basic function check</t>
  </si>
  <si>
    <r>
      <t xml:space="preserve">    Fedora Linux Installation(Linux</t>
    </r>
    <r>
      <rPr>
        <sz val="10"/>
        <color rgb="FF000000"/>
        <rFont val="標楷體"/>
        <family val="4"/>
        <charset val="136"/>
      </rPr>
      <t>兼容性必测项</t>
    </r>
    <r>
      <rPr>
        <sz val="10"/>
        <color rgb="FF000000"/>
        <rFont val="Calibri"/>
        <family val="2"/>
      </rPr>
      <t>)</t>
    </r>
  </si>
  <si>
    <t xml:space="preserve">    Fedora Linux OS check</t>
  </si>
  <si>
    <t xml:space="preserve">    Turbo Installation</t>
  </si>
  <si>
    <t xml:space="preserve">    Turbo basic function check</t>
  </si>
  <si>
    <t xml:space="preserve">    Turbo Hardware detection</t>
  </si>
  <si>
    <t xml:space="preserve">Cover SSD only&amp;HDD only&amp;SSD+HDD SKU and all CPU  </t>
    <phoneticPr fontId="15" type="noConversion"/>
  </si>
  <si>
    <t xml:space="preserve">    Turbo MountPoint test</t>
  </si>
  <si>
    <t xml:space="preserve">    Redhat Hardware detection</t>
  </si>
  <si>
    <t xml:space="preserve">    Redhat MountPoint test</t>
  </si>
  <si>
    <t xml:space="preserve">    Linux OS Installation</t>
  </si>
  <si>
    <t xml:space="preserve">    Linux OS check</t>
  </si>
  <si>
    <t>03 Windows 7</t>
  </si>
  <si>
    <t xml:space="preserve">    Win7 Bootable CD-ROM install</t>
  </si>
  <si>
    <t xml:space="preserve">    Win7 Perload Install</t>
  </si>
  <si>
    <t xml:space="preserve">    Win7 OS info Check</t>
  </si>
  <si>
    <t xml:space="preserve">    Win7 Screensaver</t>
  </si>
  <si>
    <t xml:space="preserve">    Win7 DVDplayback</t>
  </si>
  <si>
    <t xml:space="preserve">    Win7 Unigine Heaven test</t>
  </si>
  <si>
    <t xml:space="preserve">    Win7 advanced boot options check</t>
  </si>
  <si>
    <r>
      <t xml:space="preserve">  </t>
    </r>
    <r>
      <rPr>
        <sz val="10"/>
        <color rgb="FF000000"/>
        <rFont val="標楷體"/>
        <family val="4"/>
        <charset val="136"/>
      </rPr>
      <t>安全模式检查</t>
    </r>
  </si>
  <si>
    <t xml:space="preserve">    Win 7 S3 Timing Test</t>
  </si>
  <si>
    <t xml:space="preserve">    Win 7 S3 Function Test</t>
  </si>
  <si>
    <t xml:space="preserve">    CutpowerAfterenteringS3</t>
  </si>
  <si>
    <t xml:space="preserve">    CutpowerduringenteringS3</t>
  </si>
  <si>
    <t xml:space="preserve">    Win 7 S4Timing Test</t>
  </si>
  <si>
    <t xml:space="preserve">    Win 7 S4 Function Test</t>
  </si>
  <si>
    <t xml:space="preserve">    Cut power After entering S4</t>
  </si>
  <si>
    <t xml:space="preserve">    Cut power during entering S4</t>
  </si>
  <si>
    <t xml:space="preserve">    Win 7 S5Timing Test</t>
  </si>
  <si>
    <t xml:space="preserve">    Win 7 S5 Function Test</t>
  </si>
  <si>
    <t xml:space="preserve">    Win 7 S0-S3-S4 Transition</t>
  </si>
  <si>
    <t xml:space="preserve">    WIN7 S3 Looping</t>
  </si>
  <si>
    <t xml:space="preserve">    WIN7 S3 overnight</t>
  </si>
  <si>
    <t xml:space="preserve">    WIN7 S4 Looping</t>
  </si>
  <si>
    <t xml:space="preserve">    WIN7 S4 overnight</t>
  </si>
  <si>
    <t xml:space="preserve">Cover SSD only&amp;HDD only&amp;SSD+HDD SKU and all CPU  </t>
    <phoneticPr fontId="15" type="noConversion"/>
  </si>
  <si>
    <t xml:space="preserve">    Device Check after power off</t>
  </si>
  <si>
    <t xml:space="preserve">Cover SSD only&amp;HDD only&amp;SSD+HDD SKU and all CPU  </t>
    <phoneticPr fontId="15" type="noConversion"/>
  </si>
  <si>
    <t xml:space="preserve">    S3/S4 after software run</t>
  </si>
  <si>
    <t xml:space="preserve">    OS Installation for BitLocker</t>
  </si>
  <si>
    <t xml:space="preserve">    Initialize the TPM</t>
  </si>
  <si>
    <t xml:space="preserve">    Turn on Bitlocker</t>
  </si>
  <si>
    <t xml:space="preserve">    Recovery</t>
  </si>
  <si>
    <t xml:space="preserve">    hang up bitlocker</t>
  </si>
  <si>
    <t xml:space="preserve">    Manage Bitlocker key</t>
  </si>
  <si>
    <t xml:space="preserve">    Turn off bitlocker</t>
  </si>
  <si>
    <t xml:space="preserve">    Change TPM Password</t>
  </si>
  <si>
    <t xml:space="preserve">    Disable TPM</t>
  </si>
  <si>
    <t xml:space="preserve">    Clear TPM</t>
  </si>
  <si>
    <r>
      <t xml:space="preserve">    </t>
    </r>
    <r>
      <rPr>
        <sz val="10"/>
        <color rgb="FF000000"/>
        <rFont val="標楷體"/>
        <family val="4"/>
        <charset val="136"/>
      </rPr>
      <t>格式化</t>
    </r>
    <r>
      <rPr>
        <sz val="10"/>
        <color rgb="FF000000"/>
        <rFont val="Calibri"/>
        <family val="2"/>
      </rPr>
      <t>c</t>
    </r>
    <r>
      <rPr>
        <sz val="10"/>
        <color rgb="FF000000"/>
        <rFont val="標楷體"/>
        <family val="4"/>
        <charset val="136"/>
      </rPr>
      <t>盘安装</t>
    </r>
    <r>
      <rPr>
        <sz val="10"/>
        <color rgb="FF000000"/>
        <rFont val="Calibri"/>
        <family val="2"/>
      </rPr>
      <t>win7</t>
    </r>
  </si>
  <si>
    <r>
      <t xml:space="preserve">    </t>
    </r>
    <r>
      <rPr>
        <sz val="10"/>
        <color rgb="FF000000"/>
        <rFont val="標楷體"/>
        <family val="4"/>
        <charset val="136"/>
      </rPr>
      <t>第三方驱动安装软件</t>
    </r>
  </si>
  <si>
    <t xml:space="preserve">    Driver test</t>
  </si>
  <si>
    <r>
      <t xml:space="preserve">    CPU</t>
    </r>
    <r>
      <rPr>
        <sz val="10"/>
        <color rgb="FF000000"/>
        <rFont val="標楷體"/>
        <family val="4"/>
        <charset val="136"/>
      </rPr>
      <t>相关参数检查</t>
    </r>
  </si>
  <si>
    <r>
      <t xml:space="preserve">    </t>
    </r>
    <r>
      <rPr>
        <sz val="10"/>
        <color rgb="FF000000"/>
        <rFont val="標楷體"/>
        <family val="4"/>
        <charset val="136"/>
      </rPr>
      <t>内存容量和频率的检查</t>
    </r>
  </si>
  <si>
    <r>
      <t xml:space="preserve">    Windows</t>
    </r>
    <r>
      <rPr>
        <sz val="10"/>
        <color rgb="FF000000"/>
        <rFont val="標楷體"/>
        <family val="4"/>
        <charset val="136"/>
      </rPr>
      <t>体验指数检查</t>
    </r>
  </si>
  <si>
    <t xml:space="preserve">    Launch and Close</t>
  </si>
  <si>
    <t xml:space="preserve">    Version Check</t>
  </si>
  <si>
    <t xml:space="preserve">    Help File check</t>
  </si>
  <si>
    <t xml:space="preserve">    Localization check</t>
  </si>
  <si>
    <t xml:space="preserve">    Basic Function Check</t>
  </si>
  <si>
    <t xml:space="preserve">    Play different kinds of music files</t>
  </si>
  <si>
    <t>04 Windows 8.x</t>
  </si>
  <si>
    <t xml:space="preserve">    Hybrid sleep setting check</t>
  </si>
  <si>
    <t xml:space="preserve">    Win8.x S3 Timing Test</t>
  </si>
  <si>
    <t xml:space="preserve">    Win8.x S3 Function Test</t>
  </si>
  <si>
    <t xml:space="preserve">    Cut power After entering S3</t>
  </si>
  <si>
    <t xml:space="preserve">    Cut power during entering S3</t>
  </si>
  <si>
    <t xml:space="preserve">    Win8.x S4Timing Test</t>
  </si>
  <si>
    <t xml:space="preserve">    Win8.x S4 Function Test</t>
  </si>
  <si>
    <t xml:space="preserve">    Win8.x S5Timing Test</t>
  </si>
  <si>
    <t xml:space="preserve">    Win8.x S5 Function Test</t>
  </si>
  <si>
    <t xml:space="preserve">    Win8.x S0-S3-S4 Transition</t>
  </si>
  <si>
    <t xml:space="preserve">    Win8.x S3 Looping</t>
  </si>
  <si>
    <t xml:space="preserve">    Win8.x S3 overnight</t>
  </si>
  <si>
    <t xml:space="preserve">    Win8.x S4 Looping</t>
  </si>
  <si>
    <t xml:space="preserve">    Win8.x S4 overnight</t>
  </si>
  <si>
    <t xml:space="preserve">    Turn on bitlocker</t>
  </si>
  <si>
    <t xml:space="preserve">    Data  Recovering</t>
  </si>
  <si>
    <t xml:space="preserve">    OS Installation for BitLocker(with TPM1.2)</t>
  </si>
  <si>
    <t xml:space="preserve">    Initialize the TPM(with TPM1.2)</t>
  </si>
  <si>
    <t xml:space="preserve">    Turn on Bitlocker(with TPM1.2)</t>
  </si>
  <si>
    <t>Recovery</t>
  </si>
  <si>
    <t xml:space="preserve">    hang up bitlocker(with TPM1.2)</t>
  </si>
  <si>
    <t xml:space="preserve">    Manage Bitlocker key(with TPM1.2)</t>
  </si>
  <si>
    <t xml:space="preserve">    Turn off bitlocker(with TPM1.2)</t>
  </si>
  <si>
    <t xml:space="preserve">    Change TPM Password(with TPM1.2)</t>
  </si>
  <si>
    <t xml:space="preserve">    Disable TPM(with TPM1.2)</t>
  </si>
  <si>
    <t xml:space="preserve">    Clear TPM(with TPM1.2)</t>
  </si>
  <si>
    <t>05  Windows 10</t>
  </si>
  <si>
    <t>Win10 Bootable CD-ROM install</t>
  </si>
  <si>
    <t xml:space="preserve">    Win10 OS info Check</t>
  </si>
  <si>
    <t xml:space="preserve">    Win10 Screensaver</t>
  </si>
  <si>
    <t xml:space="preserve">    Win10 DVDplayback</t>
  </si>
  <si>
    <t xml:space="preserve">    Win10 Unigine Heaven test</t>
  </si>
  <si>
    <t xml:space="preserve">    Win10 advanced boot options check</t>
  </si>
  <si>
    <r>
      <t xml:space="preserve">  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PRJ</t>
    </r>
    <r>
      <rPr>
        <sz val="10"/>
        <color rgb="FF000000"/>
        <rFont val="標楷體"/>
        <family val="4"/>
        <charset val="136"/>
      </rPr>
      <t>）</t>
    </r>
    <r>
      <rPr>
        <sz val="10"/>
        <color rgb="FF000000"/>
        <rFont val="Calibri"/>
        <family val="2"/>
      </rPr>
      <t>Safe mode Test – TypeN</t>
    </r>
  </si>
  <si>
    <t xml:space="preserve">    Win10 S3 Timing Test</t>
  </si>
  <si>
    <t xml:space="preserve">    Win10 S3 Function Test</t>
  </si>
  <si>
    <t xml:space="preserve">    Win10 S4 Timing Test</t>
  </si>
  <si>
    <t xml:space="preserve">    Win10 S4 Function Test</t>
  </si>
  <si>
    <t xml:space="preserve">    Win10 S5 Timing Test</t>
  </si>
  <si>
    <t xml:space="preserve">    Win10 S5 Function Test</t>
  </si>
  <si>
    <t xml:space="preserve">    win10 Rboot test</t>
  </si>
  <si>
    <t>Win10 S0-S3/Modernstandby-S4 Transition</t>
  </si>
  <si>
    <t xml:space="preserve">  Win10 S3 Looping</t>
  </si>
  <si>
    <t xml:space="preserve">  Win10 S3 overnight</t>
  </si>
  <si>
    <t xml:space="preserve">  Win10 S4 Looping</t>
  </si>
  <si>
    <t xml:space="preserve">  Win10 S4 overnight</t>
  </si>
  <si>
    <t xml:space="preserve">    OS Installation for BitLocker(with TPM2.0)</t>
  </si>
  <si>
    <t xml:space="preserve">    Initialize the TPM(with TPM2.0)</t>
  </si>
  <si>
    <t xml:space="preserve">    Turn on Bitlocker(with TPM2.0)</t>
  </si>
  <si>
    <t xml:space="preserve">    Manage Bitlocker key(with TPM2.0)</t>
  </si>
  <si>
    <t xml:space="preserve">    Change TPM Password(with TPM2.0)</t>
  </si>
  <si>
    <t xml:space="preserve">    Clear TPM(with TPM2.0)</t>
  </si>
  <si>
    <t xml:space="preserve">    Disable TPM(with TPM2.0)</t>
  </si>
  <si>
    <t xml:space="preserve">    Turn off bitlocker(with TPM2.0)</t>
  </si>
  <si>
    <r>
      <t xml:space="preserve">    </t>
    </r>
    <r>
      <rPr>
        <sz val="10"/>
        <color rgb="FF000000"/>
        <rFont val="標楷體"/>
        <family val="4"/>
        <charset val="136"/>
      </rPr>
      <t>格式化</t>
    </r>
    <r>
      <rPr>
        <sz val="10"/>
        <color rgb="FF000000"/>
        <rFont val="Calibri"/>
        <family val="2"/>
      </rPr>
      <t>c</t>
    </r>
    <r>
      <rPr>
        <sz val="10"/>
        <color rgb="FF000000"/>
        <rFont val="標楷體"/>
        <family val="4"/>
        <charset val="136"/>
      </rPr>
      <t>盘安装</t>
    </r>
    <r>
      <rPr>
        <sz val="10"/>
        <color rgb="FF000000"/>
        <rFont val="Calibri"/>
        <family val="2"/>
      </rPr>
      <t>Win10</t>
    </r>
  </si>
  <si>
    <t>Modern Standby</t>
  </si>
  <si>
    <t>Test environment preparation</t>
  </si>
  <si>
    <t>Status check</t>
  </si>
  <si>
    <t>Entry and Exit test</t>
  </si>
  <si>
    <t>Ethernet Lan -connected test(only for CS mode)</t>
  </si>
  <si>
    <t>Wi-Fi-connected test(only for CS mode)</t>
  </si>
  <si>
    <t>Basic audio playback testing</t>
  </si>
  <si>
    <t>Win10 Modern Standby Timing Test</t>
  </si>
  <si>
    <t>Cut power After entering Modern standby_x005F_x000D_</t>
  </si>
  <si>
    <t>Win10 Modern standby Looping</t>
  </si>
  <si>
    <t>Win10 Modern standby overnight</t>
  </si>
  <si>
    <t>Win10 S3 OS install</t>
  </si>
  <si>
    <t xml:space="preserve">     preload install</t>
  </si>
  <si>
    <t xml:space="preserve">   OS info Check</t>
  </si>
  <si>
    <t xml:space="preserve">    Screensaver</t>
  </si>
  <si>
    <t xml:space="preserve">    DVDplayback</t>
  </si>
  <si>
    <t xml:space="preserve">   Unigine Heaven test</t>
  </si>
  <si>
    <t xml:space="preserve">     S3 Timing Test</t>
  </si>
  <si>
    <t xml:space="preserve">    WES7 S3 Function Test</t>
  </si>
  <si>
    <t xml:space="preserve">    S5 Timing Test</t>
  </si>
  <si>
    <t xml:space="preserve">    S5 Function Test</t>
  </si>
  <si>
    <t xml:space="preserve">    WES7 S0-S3 Transition</t>
  </si>
  <si>
    <t xml:space="preserve">    WES7 S3 Looping</t>
  </si>
  <si>
    <t xml:space="preserve">    S3 overnight</t>
  </si>
  <si>
    <t xml:space="preserve">    S3 after software run</t>
  </si>
  <si>
    <r>
      <t xml:space="preserve">  </t>
    </r>
    <r>
      <rPr>
        <sz val="10"/>
        <color rgb="FF000000"/>
        <rFont val="標楷體"/>
        <family val="4"/>
        <charset val="136"/>
      </rPr>
      <t>内存容量和频率的检查</t>
    </r>
  </si>
  <si>
    <t>07 Letos</t>
  </si>
  <si>
    <t xml:space="preserve">    Letos</t>
  </si>
  <si>
    <t>08 N-1 OS (Dual OS)</t>
  </si>
  <si>
    <r>
      <t xml:space="preserve">    </t>
    </r>
    <r>
      <rPr>
        <sz val="10"/>
        <color rgb="FF000000"/>
        <rFont val="標楷體"/>
        <family val="4"/>
        <charset val="136"/>
      </rPr>
      <t>硬盘容量检查</t>
    </r>
  </si>
  <si>
    <r>
      <t xml:space="preserve">    Ddlist driver</t>
    </r>
    <r>
      <rPr>
        <sz val="10"/>
        <color rgb="FF000000"/>
        <rFont val="標楷體"/>
        <family val="4"/>
        <charset val="136"/>
      </rPr>
      <t>相关参数检查</t>
    </r>
  </si>
  <si>
    <r>
      <t xml:space="preserve">    </t>
    </r>
    <r>
      <rPr>
        <sz val="10"/>
        <color rgb="FF000000"/>
        <rFont val="標楷體"/>
        <family val="4"/>
        <charset val="136"/>
      </rPr>
      <t>摄像头</t>
    </r>
  </si>
  <si>
    <r>
      <t xml:space="preserve">    </t>
    </r>
    <r>
      <rPr>
        <sz val="10"/>
        <color rgb="FF000000"/>
        <rFont val="標楷體"/>
        <family val="4"/>
        <charset val="136"/>
      </rPr>
      <t>读卡器</t>
    </r>
  </si>
  <si>
    <r>
      <t xml:space="preserve">    USB</t>
    </r>
    <r>
      <rPr>
        <sz val="10"/>
        <color rgb="FF000000"/>
        <rFont val="標楷體"/>
        <family val="4"/>
        <charset val="136"/>
      </rPr>
      <t>接口</t>
    </r>
  </si>
  <si>
    <r>
      <t xml:space="preserve">    </t>
    </r>
    <r>
      <rPr>
        <sz val="10"/>
        <color rgb="FF000000"/>
        <rFont val="標楷體"/>
        <family val="4"/>
        <charset val="136"/>
      </rPr>
      <t>音频插孔</t>
    </r>
  </si>
  <si>
    <r>
      <t xml:space="preserve">    </t>
    </r>
    <r>
      <rPr>
        <sz val="10"/>
        <color rgb="FF000000"/>
        <rFont val="標楷體"/>
        <family val="4"/>
        <charset val="136"/>
      </rPr>
      <t>显示器接口</t>
    </r>
  </si>
  <si>
    <r>
      <t xml:space="preserve">    AIO</t>
    </r>
    <r>
      <rPr>
        <sz val="10"/>
        <color rgb="FF000000"/>
        <rFont val="標楷體"/>
        <family val="4"/>
        <charset val="136"/>
      </rPr>
      <t>的</t>
    </r>
    <r>
      <rPr>
        <sz val="10"/>
        <color rgb="FF000000"/>
        <rFont val="Calibri"/>
        <family val="2"/>
      </rPr>
      <t>OSD</t>
    </r>
    <r>
      <rPr>
        <sz val="10"/>
        <color rgb="FF000000"/>
        <rFont val="標楷體"/>
        <family val="4"/>
        <charset val="136"/>
      </rPr>
      <t>功能检查</t>
    </r>
  </si>
  <si>
    <r>
      <t xml:space="preserve">    AIO</t>
    </r>
    <r>
      <rPr>
        <sz val="10"/>
        <color rgb="FF000000"/>
        <rFont val="標楷體"/>
        <family val="4"/>
        <charset val="136"/>
      </rPr>
      <t>的</t>
    </r>
    <r>
      <rPr>
        <sz val="10"/>
        <color rgb="FF000000"/>
        <rFont val="Calibri"/>
        <family val="2"/>
      </rPr>
      <t>touch</t>
    </r>
    <r>
      <rPr>
        <sz val="10"/>
        <color rgb="FF000000"/>
        <rFont val="標楷體"/>
        <family val="4"/>
        <charset val="136"/>
      </rPr>
      <t>功能检查</t>
    </r>
  </si>
  <si>
    <t xml:space="preserve">    KEY FEATURE</t>
  </si>
  <si>
    <r>
      <t xml:space="preserve">    </t>
    </r>
    <r>
      <rPr>
        <sz val="10"/>
        <color rgb="FF000000"/>
        <rFont val="標楷體"/>
        <family val="4"/>
        <charset val="136"/>
      </rPr>
      <t>随机外设功能检查</t>
    </r>
  </si>
  <si>
    <r>
      <t xml:space="preserve">    </t>
    </r>
    <r>
      <rPr>
        <sz val="10"/>
        <color rgb="FF000000"/>
        <rFont val="標楷體"/>
        <family val="4"/>
        <charset val="136"/>
      </rPr>
      <t>多显</t>
    </r>
  </si>
  <si>
    <r>
      <t xml:space="preserve">    </t>
    </r>
    <r>
      <rPr>
        <sz val="10"/>
        <color rgb="FF000000"/>
        <rFont val="標楷體"/>
        <family val="4"/>
        <charset val="136"/>
      </rPr>
      <t>无线网卡</t>
    </r>
    <r>
      <rPr>
        <sz val="10"/>
        <color rgb="FF000000"/>
        <rFont val="Calibri"/>
        <family val="2"/>
      </rPr>
      <t>/RJ45</t>
    </r>
    <r>
      <rPr>
        <sz val="10"/>
        <color rgb="FF000000"/>
        <rFont val="標楷體"/>
        <family val="4"/>
        <charset val="136"/>
      </rPr>
      <t>网口测试</t>
    </r>
  </si>
  <si>
    <r>
      <t xml:space="preserve">    </t>
    </r>
    <r>
      <rPr>
        <sz val="10"/>
        <color rgb="FF000000"/>
        <rFont val="標楷體"/>
        <family val="4"/>
        <charset val="136"/>
      </rPr>
      <t>电视卡</t>
    </r>
  </si>
  <si>
    <r>
      <t xml:space="preserve">    </t>
    </r>
    <r>
      <rPr>
        <sz val="10"/>
        <color rgb="FF000000"/>
        <rFont val="標楷體"/>
        <family val="4"/>
        <charset val="136"/>
      </rPr>
      <t>蓝牙</t>
    </r>
  </si>
  <si>
    <r>
      <t xml:space="preserve">    </t>
    </r>
    <r>
      <rPr>
        <sz val="10"/>
        <color rgb="FF000000"/>
        <rFont val="標楷體"/>
        <family val="4"/>
        <charset val="136"/>
      </rPr>
      <t>声卡杜比</t>
    </r>
  </si>
  <si>
    <r>
      <t xml:space="preserve">    360</t>
    </r>
    <r>
      <rPr>
        <sz val="10"/>
        <color rgb="FF000000"/>
        <rFont val="標楷體"/>
        <family val="4"/>
        <charset val="136"/>
      </rPr>
      <t>安全</t>
    </r>
  </si>
  <si>
    <r>
      <t xml:space="preserve">    </t>
    </r>
    <r>
      <rPr>
        <sz val="10"/>
        <color rgb="FF000000"/>
        <rFont val="標楷體"/>
        <family val="4"/>
        <charset val="136"/>
      </rPr>
      <t>视频软件</t>
    </r>
  </si>
  <si>
    <r>
      <t xml:space="preserve">    </t>
    </r>
    <r>
      <rPr>
        <sz val="10"/>
        <color rgb="FF000000"/>
        <rFont val="標楷體"/>
        <family val="4"/>
        <charset val="136"/>
      </rPr>
      <t>鲁大师</t>
    </r>
  </si>
  <si>
    <t xml:space="preserve">    3D MARK 11</t>
  </si>
  <si>
    <r>
      <t xml:space="preserve">    </t>
    </r>
    <r>
      <rPr>
        <sz val="10"/>
        <color rgb="FF000000"/>
        <rFont val="標楷體"/>
        <family val="4"/>
        <charset val="136"/>
      </rPr>
      <t>开关机测试</t>
    </r>
    <r>
      <rPr>
        <sz val="10"/>
        <color rgb="FF000000"/>
        <rFont val="Calibri"/>
        <family val="2"/>
      </rPr>
      <t>-</t>
    </r>
    <r>
      <rPr>
        <sz val="10"/>
        <color rgb="FF000000"/>
        <rFont val="標楷體"/>
        <family val="4"/>
        <charset val="136"/>
      </rPr>
      <t>（稳定性实验室操作）</t>
    </r>
  </si>
  <si>
    <r>
      <t xml:space="preserve">    </t>
    </r>
    <r>
      <rPr>
        <sz val="10"/>
        <color rgb="FF000000"/>
        <rFont val="標楷體"/>
        <family val="4"/>
        <charset val="136"/>
      </rPr>
      <t>负载测试</t>
    </r>
    <r>
      <rPr>
        <sz val="10"/>
        <color rgb="FF000000"/>
        <rFont val="Calibri"/>
        <family val="2"/>
      </rPr>
      <t>-long run</t>
    </r>
  </si>
  <si>
    <r>
      <t xml:space="preserve">    Unigine Heaven</t>
    </r>
    <r>
      <rPr>
        <sz val="10"/>
        <color rgb="FF000000"/>
        <rFont val="標楷體"/>
        <family val="4"/>
        <charset val="136"/>
      </rPr>
      <t>负载测试</t>
    </r>
    <r>
      <rPr>
        <sz val="10"/>
        <color rgb="FF000000"/>
        <rFont val="Calibri"/>
        <family val="2"/>
      </rPr>
      <t>-long run</t>
    </r>
  </si>
  <si>
    <r>
      <t xml:space="preserve">    AFT</t>
    </r>
    <r>
      <rPr>
        <sz val="10"/>
        <color rgb="FF000000"/>
        <rFont val="標楷體"/>
        <family val="4"/>
        <charset val="136"/>
      </rPr>
      <t>负载测试</t>
    </r>
    <r>
      <rPr>
        <sz val="10"/>
        <color rgb="FF000000"/>
        <rFont val="Calibri"/>
        <family val="2"/>
      </rPr>
      <t>-long run</t>
    </r>
  </si>
  <si>
    <r>
      <t xml:space="preserve">    Reboot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>-long run</t>
    </r>
  </si>
  <si>
    <r>
      <t xml:space="preserve">    S3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>-long run</t>
    </r>
  </si>
  <si>
    <r>
      <t xml:space="preserve">    S4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>-long run</t>
    </r>
  </si>
  <si>
    <t xml:space="preserve">    Uninstall Driver test</t>
  </si>
  <si>
    <r>
      <t xml:space="preserve">    </t>
    </r>
    <r>
      <rPr>
        <sz val="10"/>
        <color rgb="FF000000"/>
        <rFont val="標楷體"/>
        <family val="4"/>
        <charset val="136"/>
      </rPr>
      <t>恢复初始的操作系统</t>
    </r>
  </si>
  <si>
    <r>
      <t xml:space="preserve">    </t>
    </r>
    <r>
      <rPr>
        <sz val="10"/>
        <color rgb="FF000000"/>
        <rFont val="標楷體"/>
        <family val="4"/>
        <charset val="136"/>
      </rPr>
      <t>格式化全盘后安装</t>
    </r>
    <r>
      <rPr>
        <sz val="10"/>
        <color rgb="FF000000"/>
        <rFont val="Calibri"/>
        <family val="2"/>
      </rPr>
      <t>WIN7</t>
    </r>
  </si>
  <si>
    <t>User Legacy mode Install Win10</t>
  </si>
  <si>
    <t>03 CPU Function</t>
  </si>
  <si>
    <t>01 Intel-x86 CPU Function</t>
  </si>
  <si>
    <t>XTU Software Install</t>
  </si>
  <si>
    <t>V</t>
  </si>
  <si>
    <t>cover all CPU</t>
  </si>
  <si>
    <t>OC Recovery</t>
  </si>
  <si>
    <t>S3/S4</t>
  </si>
  <si>
    <t>BIOS Setup:CPU Infromation Identification</t>
  </si>
  <si>
    <t>All unit</t>
  </si>
  <si>
    <t>POST Screen:CPU Infromation Identification</t>
  </si>
  <si>
    <t>OS Check:CPU Infromation Identification</t>
  </si>
  <si>
    <t>intel Platform information tool</t>
  </si>
  <si>
    <t>Shutdown Testing</t>
  </si>
  <si>
    <t>Reboot Testing</t>
  </si>
  <si>
    <t>S3 &amp; S4 Testing</t>
  </si>
  <si>
    <t xml:space="preserve">Gfx Turbo </t>
  </si>
  <si>
    <t>Check BIOS if support EDB function</t>
  </si>
  <si>
    <t>Enable EDB Function and Check Under OS</t>
  </si>
  <si>
    <t>C1E-Selftest Check</t>
  </si>
  <si>
    <t>Turn EIST off Under OS</t>
  </si>
  <si>
    <t>Turn EIST on Under OS</t>
  </si>
  <si>
    <t>Force EIST Function off in various processor loads</t>
  </si>
  <si>
    <t>Intel(R) VT BIOS Compliance Test</t>
  </si>
  <si>
    <t>TM-Selftest Check</t>
  </si>
  <si>
    <t>Enable Hyper-Threading</t>
  </si>
  <si>
    <t>Disable Hyper-Threading</t>
  </si>
  <si>
    <t>Turbo Mode Engage</t>
  </si>
  <si>
    <t>Y900 OC function</t>
  </si>
  <si>
    <t>Y900 OC Stability</t>
  </si>
  <si>
    <t>Y920 OC function</t>
  </si>
  <si>
    <t>CPU OC locked</t>
  </si>
  <si>
    <t>CPU OC Recovery</t>
  </si>
  <si>
    <t>Y920 OC stability</t>
  </si>
  <si>
    <t>Intel DPTF test</t>
  </si>
  <si>
    <t>Driver install and uninstall test</t>
  </si>
  <si>
    <t>CPU performance test</t>
  </si>
  <si>
    <t>Remove CPU fan test</t>
  </si>
  <si>
    <t>DPTF power managerment test for BP mode</t>
  </si>
  <si>
    <t>DPTF power managerment test for BE mode</t>
  </si>
  <si>
    <t>DPTF power managerment test for full speed mode</t>
  </si>
  <si>
    <t>DPTF full loading test for BP mode</t>
  </si>
  <si>
    <t>DPTF full loading test for BE mode</t>
  </si>
  <si>
    <t>DPTF full loading test for full speed mode</t>
  </si>
  <si>
    <t>02 AMD-x86 CPU Function</t>
  </si>
  <si>
    <t>SST+PS Check</t>
  </si>
  <si>
    <t>Sress Cache Test</t>
  </si>
  <si>
    <t>Only SST</t>
  </si>
  <si>
    <t>Sleep &amp; S4 Teting</t>
  </si>
  <si>
    <t>BIOS Test Suite</t>
  </si>
  <si>
    <t>AMD NXBit</t>
  </si>
  <si>
    <t>AMD Cool‘n’Quiet</t>
  </si>
  <si>
    <t>Virtualization Technology Test</t>
  </si>
  <si>
    <t>Ps Check Test</t>
  </si>
  <si>
    <t>Turbo CORE test</t>
  </si>
  <si>
    <t>C state check</t>
  </si>
  <si>
    <t>AMD CPU compatibility test for different generation CPU</t>
  </si>
  <si>
    <t>CPU compatibility test</t>
  </si>
  <si>
    <t>AMD DPTC test</t>
  </si>
  <si>
    <t>DPTC power managerment test for BP mode</t>
  </si>
  <si>
    <t>DPTC power managerment test for BE mode</t>
  </si>
  <si>
    <t>DPTF PM test for full speed mode</t>
  </si>
  <si>
    <t>Full loading test for BP mode</t>
  </si>
  <si>
    <t>Full loading test for BE mode</t>
  </si>
  <si>
    <t>Full loading test for full speed mode</t>
  </si>
  <si>
    <t>03  MCU &amp; RC &amp; MRC&amp;AMD PI  Update</t>
  </si>
  <si>
    <t>Intel CPU Information Check</t>
  </si>
  <si>
    <t>msinfo 32 Information Check</t>
  </si>
  <si>
    <t>RW Information Check</t>
  </si>
  <si>
    <t>CPU with Different Frequency RAM</t>
  </si>
  <si>
    <t>LED Check</t>
  </si>
  <si>
    <t>Baisc Device I/O Function Check</t>
  </si>
  <si>
    <t>Full Loading Test(MCU/RC)</t>
  </si>
  <si>
    <t>05 Linux test case for CPU</t>
  </si>
  <si>
    <t>04 Chipset Function</t>
  </si>
  <si>
    <t>01 Chipset Driver Test</t>
  </si>
  <si>
    <t>UMA &amp; Discrete</t>
  </si>
  <si>
    <t>Driver check</t>
  </si>
  <si>
    <t>Intel SRT Preparation Test(Smart Response Technology)</t>
  </si>
  <si>
    <t>Check Readme</t>
  </si>
  <si>
    <t>Basic Function</t>
  </si>
  <si>
    <t>Enable Acceleration Mode--Maximized Mode</t>
  </si>
  <si>
    <t>Enable Acceleration Mode--Enhanced Mode</t>
  </si>
  <si>
    <t>SSD Partition Test</t>
  </si>
  <si>
    <t>Acceleration Mode Switch</t>
  </si>
  <si>
    <t>Disable Acceleration</t>
  </si>
  <si>
    <t>Update Driver</t>
  </si>
  <si>
    <t>Reboot for 12 Hours</t>
  </si>
  <si>
    <t>S3 &amp; S4 Looping test</t>
  </si>
  <si>
    <t>BurnIn Test</t>
  </si>
  <si>
    <t>HDD Performance</t>
  </si>
  <si>
    <t>Boot Time</t>
  </si>
  <si>
    <t>Different RAID Mode Test</t>
  </si>
  <si>
    <t>RAID 0</t>
  </si>
  <si>
    <t>RAID 1</t>
  </si>
  <si>
    <t>Other Test</t>
  </si>
  <si>
    <t>Abnormal Remove</t>
  </si>
  <si>
    <t>03 Intel Rapid Start Technology</t>
  </si>
  <si>
    <t>Irst Enable/Disable</t>
  </si>
  <si>
    <t>S3 RTC Time Out Test(by BIOS)</t>
  </si>
  <si>
    <t>S3 RTC Time Out Test(by UI Under OS)</t>
  </si>
  <si>
    <t>Minimized Active Page Threshold</t>
  </si>
  <si>
    <t>Active Page Flushing</t>
  </si>
  <si>
    <t>Legacy S3 Performance</t>
  </si>
  <si>
    <t>Legacy S3 Overnight</t>
  </si>
  <si>
    <t>Abnormal AC Loss</t>
  </si>
  <si>
    <t>Remove SSD Partition</t>
  </si>
  <si>
    <t>04 Intel Ready Mode Technology</t>
  </si>
  <si>
    <t xml:space="preserve"> IRMT Test Preparation</t>
  </si>
  <si>
    <t>Intel Ready Mode Technology Preparation Test</t>
  </si>
  <si>
    <t>Installation - setup install and preload install</t>
  </si>
  <si>
    <t>Installation - Upgrade install and Re-install</t>
  </si>
  <si>
    <t>RMT Active Mode check</t>
  </si>
  <si>
    <t>RMT Idle Mode check</t>
  </si>
  <si>
    <t>Audio Check under Ready mode</t>
  </si>
  <si>
    <t>Never sleep mode Entry</t>
  </si>
  <si>
    <t>Never sleep mode Exit</t>
  </si>
  <si>
    <t>WOV</t>
  </si>
  <si>
    <t>Battery Mode Support</t>
  </si>
  <si>
    <t>05 Intel Optane Technology</t>
  </si>
  <si>
    <t>BIOS setting</t>
  </si>
  <si>
    <t>Enable Optane mode in BIOS Setup</t>
  </si>
  <si>
    <t>Driver test(Legacy)</t>
  </si>
  <si>
    <t>Driver and APP test (DCH)</t>
  </si>
  <si>
    <t>Driver installation</t>
  </si>
  <si>
    <t>Performance before Optane mode is enabled</t>
  </si>
  <si>
    <t>ACPI states timing test</t>
  </si>
  <si>
    <t>CrystalDiskMark</t>
  </si>
  <si>
    <t>PCMarkvantage</t>
  </si>
  <si>
    <t>Enable Optane memory acceleration</t>
  </si>
  <si>
    <t>Pinning basic function (only for Optane SSD size &gt;=32GB)</t>
  </si>
  <si>
    <t>Pinning performance (only for Optane+HDD CFG)</t>
  </si>
  <si>
    <t>Sleep looping test</t>
  </si>
  <si>
    <t>S4 looping test</t>
  </si>
  <si>
    <t>Disable Optane acceleration</t>
  </si>
  <si>
    <t>Enable Optane from AHCI mode</t>
  </si>
  <si>
    <t>BIOS disable Optane and re-install OS</t>
  </si>
  <si>
    <t>Safe mode checking</t>
  </si>
  <si>
    <t>Unplug power cord</t>
  </si>
  <si>
    <t>07 AMT/TXT/VT-D Test</t>
  </si>
  <si>
    <t>AMT/TXT/VT-D Test</t>
  </si>
  <si>
    <t>08 ME FW web release test</t>
  </si>
  <si>
    <t>ME FW update and web release test</t>
  </si>
  <si>
    <t>05 EC &amp; Super I/O Function</t>
  </si>
  <si>
    <t>01 USB Smart Power On</t>
  </si>
  <si>
    <t xml:space="preserve">Farest distance of Wireless </t>
  </si>
  <si>
    <t>Deep Sleep</t>
  </si>
  <si>
    <t>G3</t>
  </si>
  <si>
    <t>Change DPM Charge  Mode</t>
  </si>
  <si>
    <t>03 ODD Battery for Tiny</t>
  </si>
  <si>
    <t>04 Battery Function</t>
  </si>
  <si>
    <t>Battery charge function test</t>
  </si>
  <si>
    <t>Test Preparaton</t>
  </si>
  <si>
    <t>S3 Charge</t>
  </si>
  <si>
    <t>S4 charge</t>
  </si>
  <si>
    <t>S5 charge</t>
  </si>
  <si>
    <t>Reboot charge</t>
  </si>
  <si>
    <t>5 times power states change</t>
  </si>
  <si>
    <t>charge time under S0</t>
  </si>
  <si>
    <t>charge time under S3</t>
  </si>
  <si>
    <t>charge time under S4</t>
  </si>
  <si>
    <t>charge time under S5</t>
  </si>
  <si>
    <t>03 OS &amp; Platform</t>
    <phoneticPr fontId="5" type="noConversion"/>
  </si>
  <si>
    <t>Battery discharge function test</t>
  </si>
  <si>
    <t>Empty battery preparation</t>
  </si>
  <si>
    <t>Battery LED status under charge progress</t>
  </si>
  <si>
    <t>100% to 20%</t>
  </si>
  <si>
    <t>20% to 10%</t>
  </si>
  <si>
    <t>10% to 5%</t>
  </si>
  <si>
    <t>5% to 0</t>
  </si>
  <si>
    <t>AC-DC Switch under S0</t>
  </si>
  <si>
    <t>AC-DC Switch under S3</t>
  </si>
  <si>
    <t>AC-DC Switch under S4</t>
  </si>
  <si>
    <t>AC-DC Switch under S5</t>
  </si>
  <si>
    <t>03 OS &amp; Platform</t>
    <phoneticPr fontId="5" type="noConversion"/>
  </si>
  <si>
    <t>Battery time in idle mode</t>
  </si>
  <si>
    <t>Battery time in loading mode</t>
  </si>
  <si>
    <t>S3/S4 time in battery mode</t>
  </si>
  <si>
    <t>05 Battery Life</t>
  </si>
  <si>
    <t>HD 720P Online video playback</t>
  </si>
  <si>
    <t>Test Preparation</t>
  </si>
  <si>
    <t>Online video playback test</t>
  </si>
  <si>
    <t>Jeita A v1.0</t>
  </si>
  <si>
    <t>Jeita A test</t>
  </si>
  <si>
    <t>Port function</t>
    <phoneticPr fontId="15" type="noConversion"/>
  </si>
  <si>
    <t>E-SATA test</t>
    <phoneticPr fontId="15" type="noConversion"/>
  </si>
  <si>
    <t>E-SATA test</t>
    <phoneticPr fontId="15" type="noConversion"/>
  </si>
  <si>
    <t>Drv: VGA</t>
    <phoneticPr fontId="4" type="noConversion"/>
  </si>
  <si>
    <t>Drv: Audio</t>
    <phoneticPr fontId="4" type="noConversion"/>
  </si>
  <si>
    <t>Drv: WLAN</t>
    <phoneticPr fontId="4" type="noConversion"/>
  </si>
  <si>
    <t>FW: Camera</t>
    <phoneticPr fontId="15" type="noConversion"/>
  </si>
  <si>
    <t>Cover USB chipset/port/Re-driver/USB hub source</t>
    <phoneticPr fontId="5" type="noConversion"/>
  </si>
  <si>
    <t>OS  installation</t>
    <phoneticPr fontId="15" type="noConversion"/>
  </si>
  <si>
    <t>Power on/off test</t>
    <phoneticPr fontId="15" type="noConversion"/>
  </si>
  <si>
    <t>Change the different port redo</t>
    <phoneticPr fontId="15" type="noConversion"/>
  </si>
  <si>
    <t>BIOS Config</t>
    <phoneticPr fontId="15" type="noConversion"/>
  </si>
  <si>
    <t>HDD Mode Build</t>
    <phoneticPr fontId="15" type="noConversion"/>
  </si>
  <si>
    <t>RW Speed check</t>
    <phoneticPr fontId="15" type="noConversion"/>
  </si>
  <si>
    <t>eSATA Boot Test</t>
    <phoneticPr fontId="15" type="noConversion"/>
  </si>
  <si>
    <t>Hot plug</t>
    <phoneticPr fontId="15" type="noConversion"/>
  </si>
  <si>
    <t>Warm plug</t>
    <phoneticPr fontId="15" type="noConversion"/>
  </si>
  <si>
    <t>Cold plug</t>
    <phoneticPr fontId="15" type="noConversion"/>
  </si>
  <si>
    <t>Device check1-mSATA device check under OS</t>
    <phoneticPr fontId="5" type="noConversion"/>
  </si>
  <si>
    <t>Stress test1-Reboot</t>
    <phoneticPr fontId="5" type="noConversion"/>
  </si>
  <si>
    <t>Stress test2-ACPI Resume</t>
    <phoneticPr fontId="5" type="noConversion"/>
  </si>
  <si>
    <t>Performance test</t>
    <phoneticPr fontId="15" type="noConversion"/>
  </si>
  <si>
    <t>SSD Caching</t>
    <phoneticPr fontId="15" type="noConversion"/>
  </si>
  <si>
    <t>BIOS Settings check</t>
    <phoneticPr fontId="15" type="noConversion"/>
  </si>
  <si>
    <t>BIOS Settings Function</t>
    <phoneticPr fontId="15" type="noConversion"/>
  </si>
  <si>
    <t>Basic Function</t>
    <phoneticPr fontId="15" type="noConversion"/>
  </si>
  <si>
    <t>PS/2 Option Settings test</t>
    <phoneticPr fontId="15" type="noConversion"/>
  </si>
  <si>
    <t>Serial port ACPI test</t>
    <phoneticPr fontId="5" type="noConversion"/>
  </si>
  <si>
    <t>Long-cable Connection test</t>
    <phoneticPr fontId="15" type="noConversion"/>
  </si>
  <si>
    <t>1394 detection</t>
    <phoneticPr fontId="15" type="noConversion"/>
  </si>
  <si>
    <t>1394 Hard-disk check</t>
    <phoneticPr fontId="15" type="noConversion"/>
  </si>
  <si>
    <t>PCI Detect</t>
    <phoneticPr fontId="15" type="noConversion"/>
  </si>
  <si>
    <t>PCI Device Function</t>
    <phoneticPr fontId="15" type="noConversion"/>
  </si>
  <si>
    <t>PCI Slot exchange</t>
    <phoneticPr fontId="15" type="noConversion"/>
  </si>
  <si>
    <t>PCI LAN WOL test</t>
    <phoneticPr fontId="15" type="noConversion"/>
  </si>
  <si>
    <t>Linearity Test</t>
    <phoneticPr fontId="15" type="noConversion"/>
  </si>
  <si>
    <t>Sensetivity Test</t>
    <phoneticPr fontId="15" type="noConversion"/>
  </si>
  <si>
    <t>Point</t>
    <phoneticPr fontId="15" type="noConversion"/>
  </si>
  <si>
    <t>Jitter</t>
    <phoneticPr fontId="15" type="noConversion"/>
  </si>
  <si>
    <t>Internal Speaker Test</t>
    <phoneticPr fontId="15" type="noConversion"/>
  </si>
  <si>
    <t>SPDIF--Sony MD check</t>
    <phoneticPr fontId="5" type="noConversion"/>
  </si>
  <si>
    <t>POP noise-  Pop noise check</t>
    <phoneticPr fontId="5" type="noConversion"/>
  </si>
  <si>
    <t>Identity test</t>
    <phoneticPr fontId="5" type="noConversion"/>
  </si>
  <si>
    <t>Record function</t>
    <phoneticPr fontId="15" type="noConversion"/>
  </si>
  <si>
    <t>Identity test</t>
    <phoneticPr fontId="15" type="noConversion"/>
  </si>
  <si>
    <t>Display for Gerber</t>
    <phoneticPr fontId="15" type="noConversion"/>
  </si>
  <si>
    <r>
      <rPr>
        <sz val="10"/>
        <color theme="1"/>
        <rFont val="標楷體"/>
        <family val="4"/>
        <charset val="136"/>
      </rPr>
      <t>搭建两台机器</t>
    </r>
    <phoneticPr fontId="5" type="noConversion"/>
  </si>
  <si>
    <r>
      <rPr>
        <sz val="10"/>
        <color theme="1"/>
        <rFont val="標楷體"/>
        <family val="4"/>
        <charset val="136"/>
      </rPr>
      <t>搭建三台机器</t>
    </r>
    <phoneticPr fontId="5" type="noConversion"/>
  </si>
  <si>
    <r>
      <t>BIOS</t>
    </r>
    <r>
      <rPr>
        <sz val="10"/>
        <color rgb="FF000000"/>
        <rFont val="標楷體"/>
        <family val="4"/>
        <charset val="136"/>
      </rPr>
      <t>默认设置</t>
    </r>
    <r>
      <rPr>
        <sz val="10"/>
        <color rgb="FF000000"/>
        <rFont val="Calibri"/>
        <family val="2"/>
      </rPr>
      <t>Check_x000D_</t>
    </r>
    <phoneticPr fontId="2" type="noConversion"/>
  </si>
  <si>
    <r>
      <t xml:space="preserve">BIOS </t>
    </r>
    <r>
      <rPr>
        <sz val="10"/>
        <color rgb="FF000000"/>
        <rFont val="標楷體"/>
        <family val="4"/>
        <charset val="136"/>
      </rPr>
      <t>下</t>
    </r>
    <r>
      <rPr>
        <sz val="10"/>
        <color rgb="FF000000"/>
        <rFont val="Calibri"/>
        <family val="2"/>
      </rPr>
      <t>USB Power on</t>
    </r>
    <r>
      <rPr>
        <sz val="10"/>
        <color rgb="FF000000"/>
        <rFont val="標楷體"/>
        <family val="4"/>
        <charset val="136"/>
      </rPr>
      <t>功能默认设置检查_x000D_</t>
    </r>
    <phoneticPr fontId="2" type="noConversion"/>
  </si>
  <si>
    <r>
      <t>DPM</t>
    </r>
    <r>
      <rPr>
        <sz val="10"/>
        <color rgb="FF000000"/>
        <rFont val="標楷體"/>
        <family val="4"/>
        <charset val="136"/>
      </rPr>
      <t>充电模式的检查_x000D_</t>
    </r>
    <phoneticPr fontId="2" type="noConversion"/>
  </si>
  <si>
    <r>
      <rPr>
        <sz val="10"/>
        <color rgb="FF000000"/>
        <rFont val="標楷體"/>
        <family val="4"/>
        <charset val="136"/>
      </rPr>
      <t>默认情况下的充电状态检查_x000D_</t>
    </r>
    <phoneticPr fontId="5" type="noConversion"/>
  </si>
  <si>
    <r>
      <rPr>
        <sz val="10"/>
        <rFont val="標楷體"/>
        <family val="4"/>
        <charset val="136"/>
      </rPr>
      <t>需要</t>
    </r>
    <r>
      <rPr>
        <sz val="10"/>
        <rFont val="Calibri"/>
        <family val="2"/>
      </rPr>
      <t>EC</t>
    </r>
    <r>
      <rPr>
        <sz val="10"/>
        <rFont val="標楷體"/>
        <family val="4"/>
        <charset val="136"/>
      </rPr>
      <t>支持的</t>
    </r>
    <r>
      <rPr>
        <sz val="10"/>
        <rFont val="Calibri"/>
        <family val="2"/>
      </rPr>
      <t xml:space="preserve">Type-C </t>
    </r>
    <r>
      <rPr>
        <sz val="10"/>
        <rFont val="標楷體"/>
        <family val="4"/>
        <charset val="136"/>
      </rPr>
      <t>快速充电的</t>
    </r>
    <r>
      <rPr>
        <sz val="10"/>
        <rFont val="Calibri"/>
        <family val="2"/>
      </rPr>
      <t xml:space="preserve"> </t>
    </r>
    <r>
      <rPr>
        <sz val="10"/>
        <rFont val="標楷體"/>
        <family val="4"/>
        <charset val="136"/>
      </rPr>
      <t>各种电源状态检查</t>
    </r>
    <phoneticPr fontId="5" type="noConversion"/>
  </si>
  <si>
    <r>
      <t>speaker</t>
    </r>
    <r>
      <rPr>
        <sz val="10"/>
        <color rgb="FF000000"/>
        <rFont val="標楷體"/>
        <family val="4"/>
        <charset val="136"/>
      </rPr>
      <t>共振测试_x000D_</t>
    </r>
    <phoneticPr fontId="2" type="noConversion"/>
  </si>
  <si>
    <r>
      <t>CPU &amp; CPU Fan&amp;System Fan- IntelCPU</t>
    </r>
    <r>
      <rPr>
        <sz val="10"/>
        <color rgb="FF000000"/>
        <rFont val="標楷體"/>
        <family val="4"/>
        <charset val="136"/>
      </rPr>
      <t>安装检查_x000D_</t>
    </r>
    <phoneticPr fontId="2" type="noConversion"/>
  </si>
  <si>
    <r>
      <t>AMD CPU</t>
    </r>
    <r>
      <rPr>
        <sz val="10"/>
        <color rgb="FF000000"/>
        <rFont val="標楷體"/>
        <family val="4"/>
        <charset val="136"/>
      </rPr>
      <t>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</si>
  <si>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检查主板</t>
    </r>
    <r>
      <rPr>
        <sz val="10"/>
        <color rgb="FF000000"/>
        <rFont val="Calibri"/>
        <family val="2"/>
      </rPr>
      <t>SATA DIMM</t>
    </r>
    <r>
      <rPr>
        <sz val="10"/>
        <color rgb="FF000000"/>
        <rFont val="標楷體"/>
        <family val="4"/>
        <charset val="136"/>
      </rPr>
      <t>丝印_x000D_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</si>
  <si>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散热器安装检查_x000D_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</si>
  <si>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硬盘螺钉固定检查（只适用金属硬盘固定支架，其他不适用）_x000D_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</si>
  <si>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插线空间检查_x000D_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</si>
  <si>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硬盘支架与机箱配合检查配合_x000D_</t>
    </r>
    <phoneticPr fontId="2" type="noConversion"/>
  </si>
  <si>
    <r>
      <t>03 ODD</t>
    </r>
    <r>
      <rPr>
        <sz val="10"/>
        <color rgb="FF000000"/>
        <rFont val="標楷體"/>
        <family val="4"/>
        <charset val="136"/>
      </rPr>
      <t>位置检查_x000D_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</si>
  <si>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常规光驱安装检查_x000D_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</si>
  <si>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常规光驱安装间隙检查_x000D_</t>
    </r>
    <phoneticPr fontId="2" type="noConversion"/>
  </si>
  <si>
    <r>
      <t xml:space="preserve">    SFF</t>
    </r>
    <r>
      <rPr>
        <sz val="10"/>
        <color rgb="FF000000"/>
        <rFont val="標楷體"/>
        <family val="4"/>
        <charset val="136"/>
      </rPr>
      <t>机箱检查光驱支架的抬升结构与固定结构检查_x000D_</t>
    </r>
    <phoneticPr fontId="2" type="noConversion"/>
  </si>
  <si>
    <r>
      <t xml:space="preserve">    slim</t>
    </r>
    <r>
      <rPr>
        <sz val="10"/>
        <color rgb="FF000000"/>
        <rFont val="標楷體"/>
        <family val="4"/>
        <charset val="136"/>
      </rPr>
      <t>光驱加电仓门弹出与半闭检查_x000D_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</si>
  <si>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使用显卡卡扣或螺钉固定显卡_x000D_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</si>
  <si>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检查显卡与机箱部件间隙检查_x000D_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</si>
  <si>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显卡挡板与</t>
    </r>
    <r>
      <rPr>
        <sz val="10"/>
        <color rgb="FF000000"/>
        <rFont val="Calibri"/>
        <family val="2"/>
      </rPr>
      <t xml:space="preserve">I/O BARKET </t>
    </r>
    <r>
      <rPr>
        <sz val="10"/>
        <color rgb="FF000000"/>
        <rFont val="標楷體"/>
        <family val="4"/>
        <charset val="136"/>
      </rPr>
      <t>之间是否有明显缝隙_x000D_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</si>
  <si>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使用待测卡的卡扣或螺钉固定待测卡_x000D_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</si>
  <si>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检查网卡挡板与</t>
    </r>
    <r>
      <rPr>
        <sz val="10"/>
        <color rgb="FF000000"/>
        <rFont val="Calibri"/>
        <family val="2"/>
      </rPr>
      <t xml:space="preserve">I/O BARKET </t>
    </r>
    <r>
      <rPr>
        <sz val="10"/>
        <color rgb="FF000000"/>
        <rFont val="標楷體"/>
        <family val="4"/>
        <charset val="136"/>
      </rPr>
      <t>之间是否有明显缝隙_x000D_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</si>
  <si>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将网卡安装至主板</t>
    </r>
    <r>
      <rPr>
        <sz val="10"/>
        <color rgb="FF000000"/>
        <rFont val="Calibri"/>
        <family val="2"/>
      </rPr>
      <t>PCI-E 1X</t>
    </r>
    <r>
      <rPr>
        <sz val="10"/>
        <color rgb="FF000000"/>
        <rFont val="標楷體"/>
        <family val="4"/>
        <charset val="136"/>
      </rPr>
      <t>插槽上，将网线或</t>
    </r>
    <r>
      <rPr>
        <sz val="10"/>
        <color rgb="FF000000"/>
        <rFont val="Calibri"/>
        <family val="2"/>
      </rPr>
      <t>WIFI</t>
    </r>
    <r>
      <rPr>
        <sz val="10"/>
        <color rgb="FF000000"/>
        <rFont val="標楷體"/>
        <family val="4"/>
        <charset val="136"/>
      </rPr>
      <t>天线安装至网卡相应的接口上_x000D_</t>
    </r>
    <phoneticPr fontId="2" type="noConversion"/>
  </si>
  <si>
    <r>
      <t xml:space="preserve">    PCI-E 1x</t>
    </r>
    <r>
      <rPr>
        <sz val="10"/>
        <rFont val="標楷體"/>
        <family val="4"/>
        <charset val="136"/>
      </rPr>
      <t xml:space="preserve">显卡安装检查
</t>
    </r>
    <r>
      <rPr>
        <sz val="10"/>
        <rFont val="Calibri"/>
        <family val="2"/>
      </rPr>
      <t xml:space="preserve">-- </t>
    </r>
    <r>
      <rPr>
        <sz val="10"/>
        <color rgb="FF000000"/>
        <rFont val="標楷體"/>
        <family val="4"/>
        <charset val="136"/>
      </rPr>
      <t>将显卡安装至主板</t>
    </r>
    <r>
      <rPr>
        <sz val="10"/>
        <color rgb="FF000000"/>
        <rFont val="Calibri"/>
        <family val="2"/>
      </rPr>
      <t>PCI-E 1X</t>
    </r>
    <r>
      <rPr>
        <sz val="10"/>
        <color rgb="FF000000"/>
        <rFont val="標楷體"/>
        <family val="4"/>
        <charset val="136"/>
      </rPr>
      <t>插槽上_x000D_</t>
    </r>
    <phoneticPr fontId="2" type="noConversion"/>
  </si>
  <si>
    <r>
      <t xml:space="preserve">      PCI-E 1x</t>
    </r>
    <r>
      <rPr>
        <sz val="10"/>
        <rFont val="標楷體"/>
        <family val="4"/>
        <charset val="136"/>
      </rPr>
      <t xml:space="preserve">显卡与其它元器件有无干涉
</t>
    </r>
    <r>
      <rPr>
        <sz val="1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干涉检查_x000D_</t>
    </r>
    <phoneticPr fontId="2" type="noConversion"/>
  </si>
  <si>
    <r>
      <rPr>
        <sz val="10"/>
        <color rgb="FF000000"/>
        <rFont val="標楷體"/>
        <family val="4"/>
        <charset val="136"/>
      </rPr>
      <t>使用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卡卡扣或螺钉固定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</si>
  <si>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检查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卡挡板与</t>
    </r>
    <r>
      <rPr>
        <sz val="10"/>
        <color rgb="FF000000"/>
        <rFont val="Calibri"/>
        <family val="2"/>
      </rPr>
      <t xml:space="preserve">I/O BARKET </t>
    </r>
    <r>
      <rPr>
        <sz val="10"/>
        <color rgb="FF000000"/>
        <rFont val="標楷體"/>
        <family val="4"/>
        <charset val="136"/>
      </rPr>
      <t>之间是否有明显缝隙_x000D_</t>
    </r>
    <phoneticPr fontId="2" type="noConversion"/>
  </si>
  <si>
    <r>
      <t xml:space="preserve">    PCI</t>
    </r>
    <r>
      <rPr>
        <sz val="10"/>
        <color rgb="FF000000"/>
        <rFont val="標楷體"/>
        <family val="4"/>
        <charset val="136"/>
      </rPr>
      <t>卡与外围设备检查_x000D_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</si>
  <si>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满插安装干涉检查_x000D_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</si>
  <si>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电源安装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拆卸过程，机箱限位装置，机箱电源支撑装置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標楷體"/>
        <family val="4"/>
        <charset val="136"/>
      </rPr>
      <t>电源标识位置_x000D_</t>
    </r>
    <phoneticPr fontId="2" type="noConversion"/>
  </si>
  <si>
    <r>
      <t xml:space="preserve">06 </t>
    </r>
    <r>
      <rPr>
        <sz val="10"/>
        <rFont val="標楷體"/>
        <family val="4"/>
        <charset val="136"/>
      </rPr>
      <t>内置</t>
    </r>
    <r>
      <rPr>
        <sz val="10"/>
        <rFont val="Calibri"/>
        <family val="2"/>
      </rPr>
      <t>speaker</t>
    </r>
    <r>
      <rPr>
        <sz val="10"/>
        <rFont val="標楷體"/>
        <family val="4"/>
        <charset val="136"/>
      </rPr>
      <t>安装检查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</si>
  <si>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07 </t>
    </r>
    <r>
      <rPr>
        <sz val="10"/>
        <rFont val="標楷體"/>
        <family val="4"/>
        <charset val="136"/>
      </rPr>
      <t>内部走线及机箱外部电气性能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</si>
  <si>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将机箱内部件安装可承载测试_x000D_</t>
    </r>
    <phoneticPr fontId="2" type="noConversion"/>
  </si>
  <si>
    <r>
      <t xml:space="preserve">09 </t>
    </r>
    <r>
      <rPr>
        <sz val="10"/>
        <color rgb="FF000000"/>
        <rFont val="標楷體"/>
        <family val="4"/>
        <charset val="136"/>
      </rPr>
      <t>上盖或外壳安装检查_x000D_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</si>
  <si>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安装是否有定位_x000D_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</si>
  <si>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上盖与机架配合_x000D_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</si>
  <si>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提手_x000D_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</si>
  <si>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底托连接方式_x000D_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</si>
  <si>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底角：可靠性测试_x000D_</t>
    </r>
    <phoneticPr fontId="2" type="noConversion"/>
  </si>
  <si>
    <r>
      <t xml:space="preserve">11 C2-switch </t>
    </r>
    <r>
      <rPr>
        <sz val="10"/>
        <color rgb="FF000000"/>
        <rFont val="標楷體"/>
        <family val="4"/>
        <charset val="136"/>
      </rPr>
      <t>开关安装检查_x000D_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</si>
  <si>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挡片安装至机箱后</t>
    </r>
    <r>
      <rPr>
        <sz val="10"/>
        <color rgb="FF000000"/>
        <rFont val="Calibri"/>
        <family val="2"/>
      </rPr>
      <t>I/0</t>
    </r>
    <r>
      <rPr>
        <sz val="10"/>
        <color rgb="FF000000"/>
        <rFont val="標楷體"/>
        <family val="4"/>
        <charset val="136"/>
      </rPr>
      <t>口_x000D_</t>
    </r>
    <phoneticPr fontId="2" type="noConversion"/>
  </si>
  <si>
    <r>
      <t xml:space="preserve">13 </t>
    </r>
    <r>
      <rPr>
        <sz val="10"/>
        <color rgb="FF000000"/>
        <rFont val="標楷體"/>
        <family val="4"/>
        <charset val="136"/>
      </rPr>
      <t>主板系统级安装_x000D_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</si>
  <si>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主板安装时在机箱中操作空间_x000D_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</si>
  <si>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</t>
    </r>
    <r>
      <rPr>
        <sz val="10"/>
        <color rgb="FF000000"/>
        <rFont val="Calibri"/>
        <family val="2"/>
      </rPr>
      <t>I/O</t>
    </r>
    <r>
      <rPr>
        <sz val="10"/>
        <color rgb="FF000000"/>
        <rFont val="標楷體"/>
        <family val="4"/>
        <charset val="136"/>
      </rPr>
      <t>插拔外设配合检查_x000D_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</si>
  <si>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主板安装与机箱配合检查_x000D_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</si>
  <si>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主板螺钉固定检查_x000D_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</si>
  <si>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主板支撑螺柱高度检查_x000D_</t>
    </r>
    <phoneticPr fontId="2" type="noConversion"/>
  </si>
  <si>
    <r>
      <t xml:space="preserve">14 </t>
    </r>
    <r>
      <rPr>
        <sz val="10"/>
        <color rgb="FF000000"/>
        <rFont val="標楷體"/>
        <family val="4"/>
        <charset val="136"/>
      </rPr>
      <t>读卡器安装检查_x000D_</t>
    </r>
    <phoneticPr fontId="2" type="noConversion"/>
  </si>
  <si>
    <r>
      <t xml:space="preserve">      </t>
    </r>
    <r>
      <rPr>
        <sz val="10"/>
        <rFont val="標楷體"/>
        <family val="4"/>
        <charset val="136"/>
      </rPr>
      <t>软驱式读卡器安装</t>
    </r>
    <r>
      <rPr>
        <sz val="1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将读卡器导轨安装或拆卸至读卡器上，导轨连同读卡器安装或拆卸至机箱五金架上，将读卡器线连接至主板，并将机箱前面板安装至机箱五金架上_x000D_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</si>
  <si>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将读卡器五金架安装至机箱五金架上，使用</t>
    </r>
    <r>
      <rPr>
        <sz val="10"/>
        <color rgb="FF000000"/>
        <rFont val="Calibri"/>
        <family val="2"/>
      </rPr>
      <t>10</t>
    </r>
    <r>
      <rPr>
        <sz val="10"/>
        <color rgb="FF000000"/>
        <rFont val="標楷體"/>
        <family val="4"/>
        <charset val="136"/>
      </rPr>
      <t>磅电动改锥进行固定，将读卡器线连接至主板，并将机箱前面板安装至机箱五金架上_x000D_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</si>
  <si>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前置小板支架与机箱安装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拆卸配合检查_x000D_</t>
    </r>
    <phoneticPr fontId="2" type="noConversion"/>
  </si>
  <si>
    <r>
      <t xml:space="preserve">17 </t>
    </r>
    <r>
      <rPr>
        <sz val="10"/>
        <color rgb="FF000000"/>
        <rFont val="標楷體"/>
        <family val="4"/>
        <charset val="136"/>
      </rPr>
      <t>温感线安装检查_x000D_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</si>
  <si>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温感线安装检查_x000D_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</si>
  <si>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系统风扇安装检查_x000D_</t>
    </r>
    <phoneticPr fontId="2" type="noConversion"/>
  </si>
  <si>
    <r>
      <t xml:space="preserve">19 power fan </t>
    </r>
    <r>
      <rPr>
        <sz val="10"/>
        <color rgb="FF000000"/>
        <rFont val="標楷體"/>
        <family val="4"/>
        <charset val="136"/>
      </rPr>
      <t>安装检查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双硬盘机型需要添加此测试）_x000D_</t>
    </r>
    <phoneticPr fontId="2" type="noConversion"/>
  </si>
  <si>
    <r>
      <t xml:space="preserve">20 </t>
    </r>
    <r>
      <rPr>
        <sz val="10"/>
        <color rgb="FF000000"/>
        <rFont val="標楷體"/>
        <family val="4"/>
        <charset val="136"/>
      </rPr>
      <t>外观检查_x000D_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</si>
  <si>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左右支架检查_x000D_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</si>
  <si>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左右滑锁检查_x000D_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</si>
  <si>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侧</t>
    </r>
    <r>
      <rPr>
        <sz val="10"/>
        <color rgb="FF000000"/>
        <rFont val="Calibri"/>
        <family val="2"/>
      </rPr>
      <t>IO</t>
    </r>
    <r>
      <rPr>
        <sz val="10"/>
        <color rgb="FF000000"/>
        <rFont val="標楷體"/>
        <family val="4"/>
        <charset val="136"/>
      </rPr>
      <t>挡片检查_x000D_</t>
    </r>
    <phoneticPr fontId="2" type="noConversion"/>
  </si>
  <si>
    <r>
      <t xml:space="preserve">    ODD </t>
    </r>
    <r>
      <rPr>
        <sz val="10"/>
        <color rgb="FF000000"/>
        <rFont val="標楷體"/>
        <family val="4"/>
        <charset val="136"/>
      </rPr>
      <t>模板检查_x000D_</t>
    </r>
    <phoneticPr fontId="2" type="noConversion"/>
  </si>
  <si>
    <r>
      <t xml:space="preserve">    Foot</t>
    </r>
    <r>
      <rPr>
        <sz val="10"/>
        <color rgb="FF000000"/>
        <rFont val="標楷體"/>
        <family val="4"/>
        <charset val="136"/>
      </rPr>
      <t>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</si>
  <si>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机箱内所有螺柱的检查_x000D_</t>
    </r>
    <phoneticPr fontId="2" type="noConversion"/>
  </si>
  <si>
    <r>
      <t xml:space="preserve">22 </t>
    </r>
    <r>
      <rPr>
        <sz val="10"/>
        <color rgb="FF000000"/>
        <rFont val="標楷體"/>
        <family val="4"/>
        <charset val="136"/>
      </rPr>
      <t>电源装配测试_x000D_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</si>
  <si>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电源安装测试_x000D_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</si>
  <si>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安规标签检查_x000D_</t>
    </r>
    <phoneticPr fontId="2" type="noConversion"/>
  </si>
  <si>
    <r>
      <t xml:space="preserve">23 </t>
    </r>
    <r>
      <rPr>
        <sz val="10"/>
        <color rgb="FF000000"/>
        <rFont val="標楷體"/>
        <family val="4"/>
        <charset val="136"/>
      </rPr>
      <t>硬盘装配测试_x000D_</t>
    </r>
    <phoneticPr fontId="2" type="noConversion"/>
  </si>
  <si>
    <r>
      <t xml:space="preserve">    SSD</t>
    </r>
    <r>
      <rPr>
        <sz val="10"/>
        <color rgb="FF000000"/>
        <rFont val="標楷體"/>
        <family val="4"/>
        <charset val="136"/>
      </rPr>
      <t>硬盘的安装_x000D_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</si>
  <si>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光驱转</t>
    </r>
    <r>
      <rPr>
        <sz val="10"/>
        <color rgb="FF000000"/>
        <rFont val="Calibri"/>
        <family val="2"/>
      </rPr>
      <t>2.5</t>
    </r>
    <r>
      <rPr>
        <sz val="10"/>
        <color rgb="FF000000"/>
        <rFont val="標楷體"/>
        <family val="4"/>
        <charset val="136"/>
      </rPr>
      <t>硬盘安装_x000D_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</si>
  <si>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将硬盘安装至硬盘塑料支架或机箱金属架_x000D_</t>
    </r>
    <phoneticPr fontId="2" type="noConversion"/>
  </si>
  <si>
    <r>
      <t xml:space="preserve">    SATA</t>
    </r>
    <r>
      <rPr>
        <sz val="10"/>
        <color rgb="FF000000"/>
        <rFont val="標楷體"/>
        <family val="4"/>
        <charset val="136"/>
      </rPr>
      <t>丝印检查_x000D_</t>
    </r>
    <phoneticPr fontId="2" type="noConversion"/>
  </si>
  <si>
    <r>
      <t>24 CPU&amp;</t>
    </r>
    <r>
      <rPr>
        <sz val="10"/>
        <color rgb="FF000000"/>
        <rFont val="標楷體"/>
        <family val="4"/>
        <charset val="136"/>
      </rPr>
      <t>散热器_x000D_</t>
    </r>
    <phoneticPr fontId="2" type="noConversion"/>
  </si>
  <si>
    <r>
      <t xml:space="preserve">    CPU</t>
    </r>
    <r>
      <rPr>
        <sz val="10"/>
        <color rgb="FF000000"/>
        <rFont val="標楷體"/>
        <family val="4"/>
        <charset val="136"/>
      </rPr>
      <t>散热器安装测试_x000D_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</si>
  <si>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风扇下走线检查_x000D_</t>
    </r>
    <phoneticPr fontId="2" type="noConversion"/>
  </si>
  <si>
    <r>
      <t xml:space="preserve">    VRM capacitor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</si>
  <si>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 xml:space="preserve">27 </t>
    </r>
    <r>
      <rPr>
        <sz val="10"/>
        <rFont val="標楷體"/>
        <family val="4"/>
        <charset val="136"/>
      </rPr>
      <t>光驱装配测试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</si>
  <si>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光驱安装测试_x000D_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</si>
  <si>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光驱和机箱配合测试_x000D_</t>
    </r>
    <phoneticPr fontId="2" type="noConversion"/>
  </si>
  <si>
    <r>
      <t xml:space="preserve">    ODD </t>
    </r>
    <r>
      <rPr>
        <sz val="10"/>
        <color rgb="FF000000"/>
        <rFont val="標楷體"/>
        <family val="4"/>
        <charset val="136"/>
      </rPr>
      <t>与</t>
    </r>
    <r>
      <rPr>
        <sz val="10"/>
        <color rgb="FF000000"/>
        <rFont val="Calibri"/>
        <family val="2"/>
      </rPr>
      <t>converter board_x000D_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</si>
  <si>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光盘进出舱测试_x000D_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</si>
  <si>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光驱滑轨安装_x000D_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</si>
  <si>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光驱前置档片检查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若无此设备</t>
    </r>
    <r>
      <rPr>
        <sz val="10"/>
        <color rgb="FF000000"/>
        <rFont val="Calibri"/>
        <family val="2"/>
      </rPr>
      <t>,</t>
    </r>
    <r>
      <rPr>
        <sz val="10"/>
        <color rgb="FF000000"/>
        <rFont val="標楷體"/>
        <family val="4"/>
        <charset val="136"/>
      </rPr>
      <t>请忽略此项测试</t>
    </r>
    <r>
      <rPr>
        <sz val="10"/>
        <color rgb="FF000000"/>
        <rFont val="Calibri"/>
        <family val="2"/>
      </rPr>
      <t>)_x000D_</t>
    </r>
    <phoneticPr fontId="2" type="noConversion"/>
  </si>
  <si>
    <r>
      <t xml:space="preserve">28 </t>
    </r>
    <r>
      <rPr>
        <sz val="10"/>
        <color rgb="FF000000"/>
        <rFont val="標楷體"/>
        <family val="4"/>
        <charset val="136"/>
      </rPr>
      <t>读卡器装配测试_x000D_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</si>
  <si>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读卡器丝印检查_x000D_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</si>
  <si>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读卡器线长检查_x000D_</t>
    </r>
    <phoneticPr fontId="2" type="noConversion"/>
  </si>
  <si>
    <r>
      <t>29 New Card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</si>
  <si>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>30 PCIE</t>
    </r>
    <r>
      <rPr>
        <sz val="10"/>
        <color rgb="FF000000"/>
        <rFont val="標楷體"/>
        <family val="4"/>
        <charset val="136"/>
      </rPr>
      <t>设备装配测试_x000D_</t>
    </r>
    <phoneticPr fontId="2" type="noConversion"/>
  </si>
  <si>
    <r>
      <t xml:space="preserve">    Wireless card</t>
    </r>
    <r>
      <rPr>
        <sz val="10"/>
        <color rgb="FF000000"/>
        <rFont val="標楷體"/>
        <family val="4"/>
        <charset val="136"/>
      </rPr>
      <t>插拔测试_x000D_</t>
    </r>
    <phoneticPr fontId="2" type="noConversion"/>
  </si>
  <si>
    <r>
      <t xml:space="preserve">31 </t>
    </r>
    <r>
      <rPr>
        <sz val="10"/>
        <color rgb="FF000000"/>
        <rFont val="標楷體"/>
        <family val="4"/>
        <charset val="136"/>
      </rPr>
      <t>小板装备测试_x000D_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</si>
  <si>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后</t>
    </r>
    <r>
      <rPr>
        <sz val="10"/>
        <color rgb="FF000000"/>
        <rFont val="Calibri"/>
        <family val="2"/>
      </rPr>
      <t>I/O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</si>
  <si>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后</t>
    </r>
    <r>
      <rPr>
        <sz val="10"/>
        <color rgb="FF000000"/>
        <rFont val="Calibri"/>
        <family val="2"/>
      </rPr>
      <t>IOModula</t>
    </r>
    <r>
      <rPr>
        <sz val="10"/>
        <color rgb="FF000000"/>
        <rFont val="標楷體"/>
        <family val="4"/>
        <charset val="136"/>
      </rPr>
      <t>与五金支架配合检查_x000D_</t>
    </r>
    <phoneticPr fontId="2" type="noConversion"/>
  </si>
  <si>
    <r>
      <t xml:space="preserve">    PS2&amp;COM</t>
    </r>
    <r>
      <rPr>
        <sz val="10"/>
        <color rgb="FF000000"/>
        <rFont val="標楷體"/>
        <family val="4"/>
        <charset val="136"/>
      </rPr>
      <t>口小板检查_x000D_</t>
    </r>
    <phoneticPr fontId="2" type="noConversion"/>
  </si>
  <si>
    <r>
      <t xml:space="preserve">32 </t>
    </r>
    <r>
      <rPr>
        <sz val="10"/>
        <color rgb="FF000000"/>
        <rFont val="標楷體"/>
        <family val="4"/>
        <charset val="136"/>
      </rPr>
      <t>其他部件装配测试_x000D_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</si>
  <si>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扬声器_x000D_</t>
    </r>
    <phoneticPr fontId="2" type="noConversion"/>
  </si>
  <si>
    <r>
      <t>33 VESA mount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</si>
  <si>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 xml:space="preserve">    VESA mount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</si>
  <si>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 xml:space="preserve">34 </t>
    </r>
    <r>
      <rPr>
        <sz val="10"/>
        <rFont val="標楷體"/>
        <family val="4"/>
        <charset val="136"/>
      </rPr>
      <t>后盖装配测试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</si>
  <si>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36 </t>
    </r>
    <r>
      <rPr>
        <sz val="10"/>
        <color rgb="FF000000"/>
        <rFont val="標楷體"/>
        <family val="4"/>
        <charset val="136"/>
      </rPr>
      <t>整体外观_x000D_</t>
    </r>
    <phoneticPr fontId="2" type="noConversion"/>
  </si>
  <si>
    <r>
      <t xml:space="preserve">    Monitor stand </t>
    </r>
    <r>
      <rPr>
        <sz val="10"/>
        <color rgb="FF000000"/>
        <rFont val="標楷體"/>
        <family val="4"/>
        <charset val="136"/>
      </rPr>
      <t>稳定性检查_x000D_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</si>
  <si>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前操作面板与侧面板检查_x000D_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</si>
  <si>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面板上所有</t>
    </r>
    <r>
      <rPr>
        <sz val="10"/>
        <color rgb="FF000000"/>
        <rFont val="Calibri"/>
        <family val="2"/>
      </rPr>
      <t>button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</si>
  <si>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安装拆卸测试_x000D_</t>
    </r>
    <phoneticPr fontId="2" type="noConversion"/>
  </si>
  <si>
    <r>
      <rPr>
        <sz val="10"/>
        <color theme="1"/>
        <rFont val="細明體"/>
        <family val="3"/>
        <charset val="136"/>
      </rPr>
      <t>与</t>
    </r>
    <r>
      <rPr>
        <sz val="10"/>
        <color theme="1"/>
        <rFont val="Calibri"/>
        <family val="2"/>
      </rPr>
      <t>BIOS</t>
    </r>
    <r>
      <rPr>
        <sz val="10"/>
        <color theme="1"/>
        <rFont val="細明體"/>
        <family val="3"/>
        <charset val="136"/>
      </rPr>
      <t>刷新相关的功能验证</t>
    </r>
  </si>
  <si>
    <r>
      <t>SVP Test</t>
    </r>
    <r>
      <rPr>
        <sz val="10"/>
        <color rgb="FF000000"/>
        <rFont val="Arial"/>
        <family val="2"/>
      </rPr>
      <t>（</t>
    </r>
    <r>
      <rPr>
        <sz val="10"/>
        <color rgb="FF000000"/>
        <rFont val="Calibri"/>
        <family val="2"/>
      </rPr>
      <t>PAP Test</t>
    </r>
    <r>
      <rPr>
        <sz val="10"/>
        <color rgb="FF000000"/>
        <rFont val="Arial"/>
        <family val="2"/>
      </rPr>
      <t>）</t>
    </r>
  </si>
  <si>
    <r>
      <t xml:space="preserve">Intel DPTF </t>
    </r>
    <r>
      <rPr>
        <sz val="10"/>
        <color rgb="FF000000"/>
        <rFont val="Arial"/>
        <family val="2"/>
      </rPr>
      <t>功能验证</t>
    </r>
  </si>
  <si>
    <r>
      <t>AMD DPTC</t>
    </r>
    <r>
      <rPr>
        <sz val="10"/>
        <color rgb="FF000000"/>
        <rFont val="Arial"/>
        <family val="2"/>
      </rPr>
      <t>功能验证</t>
    </r>
  </si>
  <si>
    <r>
      <t xml:space="preserve">Legacy </t>
    </r>
    <r>
      <rPr>
        <sz val="10"/>
        <color rgb="FF000000"/>
        <rFont val="Arial"/>
        <family val="2"/>
      </rPr>
      <t>工厂工具验证</t>
    </r>
  </si>
  <si>
    <r>
      <t xml:space="preserve">UEFI </t>
    </r>
    <r>
      <rPr>
        <sz val="10"/>
        <color theme="1"/>
        <rFont val="標楷體"/>
        <family val="4"/>
        <charset val="136"/>
      </rPr>
      <t>工厂工具验证_x000D_</t>
    </r>
  </si>
  <si>
    <r>
      <rPr>
        <sz val="10"/>
        <color theme="1"/>
        <rFont val="標楷體"/>
        <family val="4"/>
        <charset val="136"/>
      </rPr>
      <t>东方亿盟</t>
    </r>
    <r>
      <rPr>
        <sz val="10"/>
        <color theme="1"/>
        <rFont val="Calibri"/>
        <family val="2"/>
      </rPr>
      <t>EDU(2017</t>
    </r>
    <r>
      <rPr>
        <sz val="10"/>
        <color theme="1"/>
        <rFont val="標楷體"/>
        <family val="4"/>
        <charset val="136"/>
      </rPr>
      <t>年开始出货的</t>
    </r>
    <r>
      <rPr>
        <sz val="10"/>
        <color theme="1"/>
        <rFont val="Calibri"/>
        <family val="2"/>
      </rPr>
      <t>KT/QT</t>
    </r>
    <r>
      <rPr>
        <sz val="10"/>
        <color theme="1"/>
        <rFont val="標楷體"/>
        <family val="4"/>
        <charset val="136"/>
      </rPr>
      <t>新品</t>
    </r>
    <r>
      <rPr>
        <sz val="10"/>
        <color theme="1"/>
        <rFont val="Calibri"/>
        <family val="2"/>
      </rPr>
      <t>)</t>
    </r>
  </si>
  <si>
    <r>
      <t>06 WES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WES7 and WIN10 IoT</t>
    </r>
    <r>
      <rPr>
        <sz val="10"/>
        <color rgb="FF000000"/>
        <rFont val="標楷體"/>
        <family val="4"/>
        <charset val="136"/>
      </rPr>
      <t>）</t>
    </r>
  </si>
  <si>
    <r>
      <t>XTU</t>
    </r>
    <r>
      <rPr>
        <sz val="10"/>
        <color rgb="FF000000"/>
        <rFont val="標楷體"/>
        <family val="4"/>
        <charset val="136"/>
      </rPr>
      <t>软件启动、退出</t>
    </r>
  </si>
  <si>
    <r>
      <t>OC Button</t>
    </r>
    <r>
      <rPr>
        <sz val="10"/>
        <color rgb="FF000000"/>
        <rFont val="標楷體"/>
        <family val="4"/>
        <charset val="136"/>
      </rPr>
      <t>状态切换</t>
    </r>
  </si>
  <si>
    <r>
      <t>OC Basic/Primium/Extreme</t>
    </r>
    <r>
      <rPr>
        <sz val="10"/>
        <color rgb="FF000000"/>
        <rFont val="標楷體"/>
        <family val="4"/>
        <charset val="136"/>
      </rPr>
      <t>档位切换</t>
    </r>
  </si>
  <si>
    <r>
      <t>CPU</t>
    </r>
    <r>
      <rPr>
        <sz val="10"/>
        <color rgb="FF000000"/>
        <rFont val="標楷體"/>
        <family val="4"/>
        <charset val="136"/>
      </rPr>
      <t>重载测试</t>
    </r>
  </si>
  <si>
    <r>
      <t>OC</t>
    </r>
    <r>
      <rPr>
        <sz val="10"/>
        <color rgb="FF000000"/>
        <rFont val="標楷體"/>
        <family val="4"/>
        <charset val="136"/>
      </rPr>
      <t>功能开通验证</t>
    </r>
  </si>
  <si>
    <r>
      <t xml:space="preserve">OC locked </t>
    </r>
    <r>
      <rPr>
        <sz val="10"/>
        <color rgb="FF000000"/>
        <rFont val="標楷體"/>
        <family val="4"/>
        <charset val="136"/>
      </rPr>
      <t>功能验证</t>
    </r>
  </si>
  <si>
    <r>
      <t>CPU OC</t>
    </r>
    <r>
      <rPr>
        <sz val="10"/>
        <color rgb="FF000000"/>
        <rFont val="標楷體"/>
        <family val="4"/>
        <charset val="136"/>
      </rPr>
      <t>的基本功能测试</t>
    </r>
  </si>
  <si>
    <r>
      <t>CPU OC</t>
    </r>
    <r>
      <rPr>
        <sz val="10"/>
        <color rgb="FF000000"/>
        <rFont val="標楷體"/>
        <family val="4"/>
        <charset val="136"/>
      </rPr>
      <t>基本功能</t>
    </r>
  </si>
  <si>
    <r>
      <t>Memory OC</t>
    </r>
    <r>
      <rPr>
        <sz val="10"/>
        <color rgb="FF000000"/>
        <rFont val="標楷體"/>
        <family val="4"/>
        <charset val="136"/>
      </rPr>
      <t>基本功能</t>
    </r>
  </si>
  <si>
    <r>
      <t>CPU</t>
    </r>
    <r>
      <rPr>
        <sz val="10"/>
        <color rgb="FF000000"/>
        <rFont val="標楷體"/>
        <family val="4"/>
        <charset val="136"/>
      </rPr>
      <t>利用率测试</t>
    </r>
  </si>
  <si>
    <r>
      <t xml:space="preserve">Microcode Version &amp; CPUID </t>
    </r>
    <r>
      <rPr>
        <sz val="10"/>
        <color rgb="FF000000"/>
        <rFont val="標楷體"/>
        <family val="4"/>
        <charset val="136"/>
      </rPr>
      <t>检查</t>
    </r>
  </si>
  <si>
    <r>
      <t>Enable</t>
    </r>
    <r>
      <rPr>
        <sz val="10"/>
        <color rgb="FF000000"/>
        <rFont val="標楷體"/>
        <family val="4"/>
        <charset val="136"/>
      </rPr>
      <t>后的功能检查</t>
    </r>
  </si>
  <si>
    <r>
      <t>S3</t>
    </r>
    <r>
      <rPr>
        <sz val="10"/>
        <color rgb="FF000000"/>
        <rFont val="標楷體"/>
        <family val="4"/>
        <charset val="136"/>
      </rPr>
      <t>状态的唤醒检查</t>
    </r>
  </si>
  <si>
    <r>
      <t xml:space="preserve">Disable </t>
    </r>
    <r>
      <rPr>
        <sz val="10"/>
        <color rgb="FF000000"/>
        <rFont val="標楷體"/>
        <family val="4"/>
        <charset val="136"/>
      </rPr>
      <t>后的功能检测</t>
    </r>
  </si>
  <si>
    <r>
      <t>DPM</t>
    </r>
    <r>
      <rPr>
        <sz val="10"/>
        <color rgb="FF000000"/>
        <rFont val="標楷體"/>
        <family val="4"/>
        <charset val="136"/>
      </rPr>
      <t>充电模式的检查</t>
    </r>
  </si>
  <si>
    <r>
      <t>G3</t>
    </r>
    <r>
      <rPr>
        <sz val="10"/>
        <color rgb="FF000000"/>
        <rFont val="標楷體"/>
        <family val="4"/>
        <charset val="136"/>
      </rPr>
      <t>之后的充电状态检查</t>
    </r>
  </si>
  <si>
    <r>
      <t>S3</t>
    </r>
    <r>
      <rPr>
        <sz val="10"/>
        <color rgb="FF000000"/>
        <rFont val="標楷體"/>
        <family val="4"/>
        <charset val="136"/>
      </rPr>
      <t>状态下断电检查</t>
    </r>
  </si>
  <si>
    <r>
      <t>OS</t>
    </r>
    <r>
      <rPr>
        <sz val="10"/>
        <color rgb="FF000000"/>
        <rFont val="標楷體"/>
        <family val="4"/>
        <charset val="136"/>
      </rPr>
      <t>登陆界面下的检查</t>
    </r>
  </si>
  <si>
    <r>
      <t>Yoga Home-LED</t>
    </r>
    <r>
      <rPr>
        <sz val="10"/>
        <color rgb="FF000000"/>
        <rFont val="標楷體"/>
        <family val="4"/>
        <charset val="136"/>
      </rPr>
      <t>灯色检查</t>
    </r>
  </si>
  <si>
    <r>
      <t>Intel Installation Readme check(</t>
    </r>
    <r>
      <rPr>
        <sz val="10"/>
        <rFont val="標楷體"/>
        <family val="4"/>
        <charset val="136"/>
      </rPr>
      <t>本项只在样品测试的最后一个阶段勾选</t>
    </r>
    <r>
      <rPr>
        <sz val="10"/>
        <rFont val="Calibri"/>
        <family val="2"/>
      </rPr>
      <t>)</t>
    </r>
    <phoneticPr fontId="5" type="noConversion"/>
  </si>
  <si>
    <r>
      <t xml:space="preserve">Silent install(Preload </t>
    </r>
    <r>
      <rPr>
        <sz val="10"/>
        <rFont val="標楷體"/>
        <family val="4"/>
        <charset val="136"/>
      </rPr>
      <t>的系统且</t>
    </r>
    <r>
      <rPr>
        <sz val="10"/>
        <rFont val="Calibri"/>
        <family val="2"/>
      </rPr>
      <t>driver</t>
    </r>
    <r>
      <rPr>
        <sz val="10"/>
        <rFont val="標楷體"/>
        <family val="4"/>
        <charset val="136"/>
      </rPr>
      <t>版本是最新的可以不勾选此项</t>
    </r>
    <r>
      <rPr>
        <sz val="10"/>
        <rFont val="Calibri"/>
        <family val="2"/>
      </rPr>
      <t>)</t>
    </r>
    <phoneticPr fontId="5" type="noConversion"/>
  </si>
  <si>
    <r>
      <t>DX12 --Time Spy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Win10 only, Premium/Gaming</t>
    </r>
    <r>
      <rPr>
        <sz val="10"/>
        <rFont val="標楷體"/>
        <family val="4"/>
        <charset val="136"/>
      </rPr>
      <t>产品</t>
    </r>
    <r>
      <rPr>
        <sz val="10"/>
        <rFont val="Calibri"/>
        <family val="2"/>
      </rPr>
      <t>&amp;</t>
    </r>
    <r>
      <rPr>
        <sz val="10"/>
        <rFont val="標楷體"/>
        <family val="4"/>
        <charset val="136"/>
      </rPr>
      <t>独显</t>
    </r>
    <r>
      <rPr>
        <sz val="10"/>
        <rFont val="Calibri"/>
        <family val="2"/>
      </rPr>
      <t>with 3G</t>
    </r>
    <r>
      <rPr>
        <sz val="10"/>
        <rFont val="標楷體"/>
        <family val="4"/>
        <charset val="136"/>
      </rPr>
      <t>及以上显存）</t>
    </r>
    <phoneticPr fontId="5" type="noConversion"/>
  </si>
  <si>
    <r>
      <t>Need For Speed -- Premium+</t>
    </r>
    <r>
      <rPr>
        <sz val="10"/>
        <rFont val="標楷體"/>
        <family val="4"/>
        <charset val="136"/>
      </rPr>
      <t>独显</t>
    </r>
    <r>
      <rPr>
        <sz val="10"/>
        <rFont val="Calibri"/>
        <family val="2"/>
      </rPr>
      <t>&amp;Mainstream+</t>
    </r>
    <r>
      <rPr>
        <sz val="10"/>
        <rFont val="標楷體"/>
        <family val="4"/>
        <charset val="136"/>
      </rPr>
      <t>独显</t>
    </r>
    <phoneticPr fontId="5" type="noConversion"/>
  </si>
  <si>
    <r>
      <t>Tomb Raider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Olny for Game PC</t>
    </r>
    <r>
      <rPr>
        <sz val="10"/>
        <rFont val="標楷體"/>
        <family val="4"/>
        <charset val="136"/>
      </rPr>
      <t>）</t>
    </r>
    <phoneticPr fontId="5" type="noConversion"/>
  </si>
  <si>
    <r>
      <t>POST Display Check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 xml:space="preserve">on-board DP </t>
    </r>
    <r>
      <rPr>
        <sz val="10"/>
        <rFont val="標楷體"/>
        <family val="4"/>
        <charset val="136"/>
      </rPr>
      <t>口</t>
    </r>
    <r>
      <rPr>
        <sz val="10"/>
        <rFont val="Calibri"/>
        <family val="2"/>
      </rPr>
      <t xml:space="preserve"> or </t>
    </r>
    <r>
      <rPr>
        <sz val="10"/>
        <rFont val="標楷體"/>
        <family val="4"/>
        <charset val="136"/>
      </rPr>
      <t>独立显卡</t>
    </r>
    <r>
      <rPr>
        <sz val="10"/>
        <rFont val="Calibri"/>
        <family val="2"/>
      </rPr>
      <t>DP</t>
    </r>
    <r>
      <rPr>
        <sz val="10"/>
        <rFont val="標楷體"/>
        <family val="4"/>
        <charset val="136"/>
      </rPr>
      <t>口</t>
    </r>
    <r>
      <rPr>
        <sz val="10"/>
        <rFont val="Calibri"/>
        <family val="2"/>
      </rPr>
      <t>)</t>
    </r>
    <phoneticPr fontId="5" type="noConversion"/>
  </si>
  <si>
    <r>
      <t>Audio Test by DP</t>
    </r>
    <r>
      <rPr>
        <sz val="10"/>
        <rFont val="標楷體"/>
        <family val="4"/>
        <charset val="136"/>
      </rPr>
      <t>（连接一台带声音输出的</t>
    </r>
    <r>
      <rPr>
        <sz val="10"/>
        <rFont val="Calibri"/>
        <family val="2"/>
      </rPr>
      <t>DP</t>
    </r>
    <r>
      <rPr>
        <sz val="10"/>
        <rFont val="標楷體"/>
        <family val="4"/>
        <charset val="136"/>
      </rPr>
      <t>显示器）</t>
    </r>
    <phoneticPr fontId="5" type="noConversion"/>
  </si>
  <si>
    <r>
      <t xml:space="preserve">Audio Test by HDMI </t>
    </r>
    <r>
      <rPr>
        <sz val="10"/>
        <rFont val="標楷體"/>
        <family val="4"/>
        <charset val="136"/>
      </rPr>
      <t>（接一台带声音输出的</t>
    </r>
    <r>
      <rPr>
        <sz val="10"/>
        <rFont val="Calibri"/>
        <family val="2"/>
      </rPr>
      <t>HDMI</t>
    </r>
    <r>
      <rPr>
        <sz val="10"/>
        <rFont val="標楷體"/>
        <family val="4"/>
        <charset val="136"/>
      </rPr>
      <t>显示器）</t>
    </r>
    <phoneticPr fontId="5" type="noConversion"/>
  </si>
  <si>
    <r>
      <t>3Dmark Fire Strike Ultra mode</t>
    </r>
    <r>
      <rPr>
        <sz val="10"/>
        <rFont val="標楷體"/>
        <family val="4"/>
        <charset val="136"/>
      </rPr>
      <t>（需外接电源的大显卡，电源和显卡的配置</t>
    </r>
    <r>
      <rPr>
        <sz val="10"/>
        <rFont val="Calibri"/>
        <family val="2"/>
      </rPr>
      <t>follow T3</t>
    </r>
    <r>
      <rPr>
        <sz val="10"/>
        <rFont val="標楷體"/>
        <family val="4"/>
        <charset val="136"/>
      </rPr>
      <t>）</t>
    </r>
    <phoneticPr fontId="5" type="noConversion"/>
  </si>
  <si>
    <r>
      <t>3D Mark-FireStrike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 xml:space="preserve">2G </t>
    </r>
    <r>
      <rPr>
        <sz val="10"/>
        <rFont val="標楷體"/>
        <family val="4"/>
        <charset val="136"/>
      </rPr>
      <t>以上显卡</t>
    </r>
    <r>
      <rPr>
        <sz val="10"/>
        <rFont val="Calibri"/>
        <family val="2"/>
      </rPr>
      <t>--DX11</t>
    </r>
    <r>
      <rPr>
        <sz val="10"/>
        <rFont val="標楷體"/>
        <family val="4"/>
        <charset val="136"/>
      </rPr>
      <t>）</t>
    </r>
    <phoneticPr fontId="5" type="noConversion"/>
  </si>
  <si>
    <r>
      <t xml:space="preserve">Performance test for Gaming </t>
    </r>
    <r>
      <rPr>
        <sz val="10"/>
        <rFont val="標楷體"/>
        <family val="4"/>
        <charset val="136"/>
      </rPr>
      <t>（具体游戏请以</t>
    </r>
    <r>
      <rPr>
        <sz val="10"/>
        <rFont val="Calibri"/>
        <family val="2"/>
      </rPr>
      <t>VE</t>
    </r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 xml:space="preserve"> TPM</t>
    </r>
    <r>
      <rPr>
        <sz val="10"/>
        <rFont val="標楷體"/>
        <family val="4"/>
        <charset val="136"/>
      </rPr>
      <t>，</t>
    </r>
    <r>
      <rPr>
        <sz val="10"/>
        <rFont val="Calibri"/>
        <family val="2"/>
      </rPr>
      <t>MKT</t>
    </r>
    <r>
      <rPr>
        <sz val="10"/>
        <rFont val="標楷體"/>
        <family val="4"/>
        <charset val="136"/>
      </rPr>
      <t>讨论为准）</t>
    </r>
    <phoneticPr fontId="5" type="noConversion"/>
  </si>
  <si>
    <r>
      <t xml:space="preserve">  Mosaic 2*2 (</t>
    </r>
    <r>
      <rPr>
        <sz val="10"/>
        <rFont val="標楷體"/>
        <family val="4"/>
        <charset val="136"/>
      </rPr>
      <t>马赛克</t>
    </r>
    <r>
      <rPr>
        <sz val="10"/>
        <rFont val="Calibri"/>
        <family val="2"/>
      </rPr>
      <t>--NV Quadro card)</t>
    </r>
    <phoneticPr fontId="5" type="noConversion"/>
  </si>
  <si>
    <r>
      <rPr>
        <sz val="10"/>
        <rFont val="標楷體"/>
        <family val="4"/>
        <charset val="136"/>
      </rPr>
      <t>影音体验</t>
    </r>
    <phoneticPr fontId="5" type="noConversion"/>
  </si>
  <si>
    <r>
      <t xml:space="preserve"> LOL(</t>
    </r>
    <r>
      <rPr>
        <sz val="10"/>
        <rFont val="標楷體"/>
        <family val="4"/>
        <charset val="136"/>
      </rPr>
      <t>在线游戏体验</t>
    </r>
    <r>
      <rPr>
        <sz val="10"/>
        <rFont val="Calibri"/>
        <family val="2"/>
      </rPr>
      <t>)</t>
    </r>
    <phoneticPr fontId="5" type="noConversion"/>
  </si>
  <si>
    <r>
      <t>Linux--</t>
    </r>
    <r>
      <rPr>
        <sz val="10"/>
        <rFont val="標楷體"/>
        <family val="4"/>
        <charset val="136"/>
      </rPr>
      <t>中兴新支点系统</t>
    </r>
    <phoneticPr fontId="5" type="noConversion"/>
  </si>
  <si>
    <r>
      <t xml:space="preserve"> GFX </t>
    </r>
    <r>
      <rPr>
        <sz val="10"/>
        <rFont val="標楷體"/>
        <family val="4"/>
        <charset val="136"/>
      </rPr>
      <t>基本功能测试</t>
    </r>
    <phoneticPr fontId="5" type="noConversion"/>
  </si>
  <si>
    <r>
      <t xml:space="preserve"> </t>
    </r>
    <r>
      <rPr>
        <sz val="10"/>
        <rFont val="標楷體"/>
        <family val="4"/>
        <charset val="136"/>
      </rPr>
      <t>多</t>
    </r>
    <r>
      <rPr>
        <sz val="10"/>
        <rFont val="Calibri"/>
        <family val="2"/>
      </rPr>
      <t>GPU</t>
    </r>
    <r>
      <rPr>
        <sz val="10"/>
        <rFont val="標楷體"/>
        <family val="4"/>
        <charset val="136"/>
      </rPr>
      <t>多显测试</t>
    </r>
    <phoneticPr fontId="5" type="noConversion"/>
  </si>
  <si>
    <r>
      <t xml:space="preserve">  </t>
    </r>
    <r>
      <rPr>
        <sz val="10"/>
        <rFont val="標楷體"/>
        <family val="4"/>
        <charset val="136"/>
      </rPr>
      <t>同一厂商</t>
    </r>
    <r>
      <rPr>
        <sz val="10"/>
        <rFont val="Calibri"/>
        <family val="2"/>
      </rPr>
      <t>Panel</t>
    </r>
    <r>
      <rPr>
        <sz val="10"/>
        <rFont val="標楷體"/>
        <family val="4"/>
        <charset val="136"/>
      </rPr>
      <t>的色彩一致性</t>
    </r>
    <phoneticPr fontId="5" type="noConversion"/>
  </si>
  <si>
    <r>
      <t xml:space="preserve">   S0</t>
    </r>
    <r>
      <rPr>
        <sz val="10"/>
        <rFont val="標楷體"/>
        <family val="4"/>
        <charset val="136"/>
      </rPr>
      <t>状态连接</t>
    </r>
    <r>
      <rPr>
        <sz val="10"/>
        <rFont val="Calibri"/>
        <family val="2"/>
      </rPr>
      <t>PC</t>
    </r>
    <r>
      <rPr>
        <sz val="10"/>
        <rFont val="標楷體"/>
        <family val="4"/>
        <charset val="136"/>
      </rPr>
      <t>主机测试</t>
    </r>
    <phoneticPr fontId="5" type="noConversion"/>
  </si>
  <si>
    <r>
      <t xml:space="preserve">  VIVE Port</t>
    </r>
    <r>
      <rPr>
        <sz val="10"/>
        <rFont val="標楷體"/>
        <family val="4"/>
        <charset val="136"/>
      </rPr>
      <t>应用</t>
    </r>
    <r>
      <rPr>
        <sz val="10"/>
        <rFont val="Calibri"/>
        <family val="2"/>
      </rPr>
      <t xml:space="preserve"> </t>
    </r>
    <phoneticPr fontId="5" type="noConversion"/>
  </si>
  <si>
    <r>
      <t xml:space="preserve">  </t>
    </r>
    <r>
      <rPr>
        <sz val="10"/>
        <rFont val="標楷體"/>
        <family val="4"/>
        <charset val="136"/>
      </rPr>
      <t>不同环境中显示检查</t>
    </r>
    <r>
      <rPr>
        <sz val="10"/>
        <rFont val="Calibri"/>
        <family val="2"/>
      </rPr>
      <t xml:space="preserve"> </t>
    </r>
    <phoneticPr fontId="5" type="noConversion"/>
  </si>
  <si>
    <r>
      <t xml:space="preserve">  ACPI</t>
    </r>
    <r>
      <rPr>
        <sz val="10"/>
        <rFont val="標楷體"/>
        <family val="4"/>
        <charset val="136"/>
      </rPr>
      <t>检查</t>
    </r>
    <r>
      <rPr>
        <sz val="10"/>
        <rFont val="Calibri"/>
        <family val="2"/>
      </rPr>
      <t xml:space="preserve"> </t>
    </r>
    <phoneticPr fontId="5" type="noConversion"/>
  </si>
  <si>
    <r>
      <t xml:space="preserve"> </t>
    </r>
    <r>
      <rPr>
        <sz val="10"/>
        <color rgb="FF000000"/>
        <rFont val="標楷體"/>
        <family val="4"/>
        <charset val="136"/>
      </rPr>
      <t>唤醒测试</t>
    </r>
    <phoneticPr fontId="15" type="noConversion"/>
  </si>
  <si>
    <r>
      <rPr>
        <sz val="10"/>
        <color rgb="FF000000"/>
        <rFont val="標楷體"/>
        <family val="4"/>
        <charset val="136"/>
      </rPr>
      <t>开关机测试</t>
    </r>
    <phoneticPr fontId="15" type="noConversion"/>
  </si>
  <si>
    <r>
      <t xml:space="preserve">01 </t>
    </r>
    <r>
      <rPr>
        <sz val="10"/>
        <color theme="1"/>
        <rFont val="標楷體"/>
        <family val="4"/>
        <charset val="136"/>
      </rPr>
      <t>软件调用</t>
    </r>
    <phoneticPr fontId="5" type="noConversion"/>
  </si>
  <si>
    <r>
      <rPr>
        <sz val="10"/>
        <color theme="1"/>
        <rFont val="標楷體"/>
        <family val="4"/>
        <charset val="136"/>
      </rPr>
      <t>软件调用</t>
    </r>
    <phoneticPr fontId="5" type="noConversion"/>
  </si>
  <si>
    <r>
      <t>02</t>
    </r>
    <r>
      <rPr>
        <sz val="10"/>
        <color theme="1"/>
        <rFont val="標楷體"/>
        <family val="4"/>
        <charset val="136"/>
      </rPr>
      <t>安静的会议室环境测试</t>
    </r>
    <phoneticPr fontId="5" type="noConversion"/>
  </si>
  <si>
    <r>
      <t>03</t>
    </r>
    <r>
      <rPr>
        <sz val="10"/>
        <color theme="1"/>
        <rFont val="標楷體"/>
        <family val="4"/>
        <charset val="136"/>
      </rPr>
      <t>实际的较嘈杂的试验室</t>
    </r>
    <phoneticPr fontId="5" type="noConversion"/>
  </si>
  <si>
    <r>
      <t xml:space="preserve">04 </t>
    </r>
    <r>
      <rPr>
        <sz val="10"/>
        <color theme="1"/>
        <rFont val="標楷體"/>
        <family val="4"/>
        <charset val="136"/>
      </rPr>
      <t>稳定性测试</t>
    </r>
    <phoneticPr fontId="5" type="noConversion"/>
  </si>
  <si>
    <r>
      <t xml:space="preserve"> Master Lu(</t>
    </r>
    <r>
      <rPr>
        <sz val="10"/>
        <color theme="1"/>
        <rFont val="標楷體"/>
        <family val="4"/>
        <charset val="136"/>
      </rPr>
      <t>鲁大师</t>
    </r>
    <r>
      <rPr>
        <sz val="10"/>
        <color theme="1"/>
        <rFont val="Calibri"/>
        <family val="2"/>
      </rPr>
      <t>)Test(</t>
    </r>
    <r>
      <rPr>
        <sz val="10"/>
        <color theme="1"/>
        <rFont val="標楷體"/>
        <family val="4"/>
        <charset val="136"/>
      </rPr>
      <t>仅</t>
    </r>
    <r>
      <rPr>
        <sz val="10"/>
        <color theme="1"/>
        <rFont val="Calibri"/>
        <family val="2"/>
      </rPr>
      <t>Gaming</t>
    </r>
    <r>
      <rPr>
        <sz val="10"/>
        <color theme="1"/>
        <rFont val="標楷體"/>
        <family val="4"/>
        <charset val="136"/>
      </rPr>
      <t>和消费机型需要消费</t>
    </r>
    <r>
      <rPr>
        <sz val="10"/>
        <color theme="1"/>
        <rFont val="Calibri"/>
        <family val="2"/>
      </rPr>
      <t>)</t>
    </r>
    <phoneticPr fontId="15" type="noConversion"/>
  </si>
  <si>
    <r>
      <t>07 Linux Performance Test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</si>
  <si>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 </t>
    </r>
    <r>
      <rPr>
        <sz val="10"/>
        <color theme="1"/>
        <rFont val="標楷體"/>
        <family val="4"/>
        <charset val="136"/>
      </rPr>
      <t>用户常规静置机器检查场景</t>
    </r>
    <r>
      <rPr>
        <sz val="10"/>
        <color theme="1"/>
        <rFont val="Calibri"/>
        <family val="2"/>
      </rPr>
      <t>1</t>
    </r>
    <phoneticPr fontId="15" type="noConversion"/>
  </si>
  <si>
    <r>
      <t xml:space="preserve">02 </t>
    </r>
    <r>
      <rPr>
        <sz val="10"/>
        <color theme="1"/>
        <rFont val="標楷體"/>
        <family val="4"/>
        <charset val="136"/>
      </rPr>
      <t>在线联网直播及游戏场景</t>
    </r>
    <phoneticPr fontId="5" type="noConversion"/>
  </si>
  <si>
    <r>
      <rPr>
        <sz val="10"/>
        <color theme="1"/>
        <rFont val="標楷體"/>
        <family val="4"/>
        <charset val="136"/>
      </rPr>
      <t>在线联网直播及游戏场景</t>
    </r>
    <phoneticPr fontId="5" type="noConversion"/>
  </si>
  <si>
    <r>
      <t>03 PC</t>
    </r>
    <r>
      <rPr>
        <sz val="10"/>
        <color theme="1"/>
        <rFont val="標楷體"/>
        <family val="4"/>
        <charset val="136"/>
      </rPr>
      <t>与智能家电兼容场景检查</t>
    </r>
    <r>
      <rPr>
        <b/>
        <sz val="10"/>
        <color indexed="8"/>
        <rFont val="Calibri"/>
        <family val="2"/>
        <charset val="134"/>
      </rPr>
      <t/>
    </r>
    <phoneticPr fontId="5" type="noConversion"/>
  </si>
  <si>
    <r>
      <t>PC</t>
    </r>
    <r>
      <rPr>
        <sz val="10"/>
        <color theme="1"/>
        <rFont val="標楷體"/>
        <family val="4"/>
        <charset val="136"/>
      </rPr>
      <t>与智能家电兼容场景检查</t>
    </r>
    <phoneticPr fontId="5" type="noConversion"/>
  </si>
  <si>
    <r>
      <t>04 LED</t>
    </r>
    <r>
      <rPr>
        <sz val="10"/>
        <color theme="1"/>
        <rFont val="標楷體"/>
        <family val="4"/>
        <charset val="136"/>
      </rPr>
      <t>指示灯及</t>
    </r>
    <r>
      <rPr>
        <sz val="10"/>
        <color theme="1"/>
        <rFont val="Calibri"/>
        <family val="2"/>
      </rPr>
      <t>OSD</t>
    </r>
    <r>
      <rPr>
        <sz val="10"/>
        <color theme="1"/>
        <rFont val="標楷體"/>
        <family val="4"/>
        <charset val="136"/>
      </rPr>
      <t>菜单检查</t>
    </r>
    <phoneticPr fontId="5" type="noConversion"/>
  </si>
  <si>
    <r>
      <t xml:space="preserve"> LED</t>
    </r>
    <r>
      <rPr>
        <sz val="10"/>
        <color theme="1"/>
        <rFont val="標楷體"/>
        <family val="4"/>
        <charset val="136"/>
      </rPr>
      <t>指示灯及</t>
    </r>
    <r>
      <rPr>
        <sz val="10"/>
        <color theme="1"/>
        <rFont val="Calibri"/>
        <family val="2"/>
      </rPr>
      <t>OSD</t>
    </r>
    <r>
      <rPr>
        <sz val="10"/>
        <color theme="1"/>
        <rFont val="標楷體"/>
        <family val="4"/>
        <charset val="136"/>
      </rPr>
      <t>菜单检查</t>
    </r>
    <phoneticPr fontId="5" type="noConversion"/>
  </si>
  <si>
    <r>
      <t xml:space="preserve"> LED</t>
    </r>
    <r>
      <rPr>
        <sz val="10"/>
        <color theme="1"/>
        <rFont val="標楷體"/>
        <family val="4"/>
        <charset val="136"/>
      </rPr>
      <t>指示灯及</t>
    </r>
    <r>
      <rPr>
        <sz val="10"/>
        <color theme="1"/>
        <rFont val="Calibri"/>
        <family val="2"/>
      </rPr>
      <t>OSD</t>
    </r>
    <r>
      <rPr>
        <sz val="10"/>
        <color theme="1"/>
        <rFont val="標楷體"/>
        <family val="4"/>
        <charset val="136"/>
      </rPr>
      <t>菜单检查</t>
    </r>
    <phoneticPr fontId="15" type="noConversion"/>
  </si>
  <si>
    <r>
      <t xml:space="preserve">05 </t>
    </r>
    <r>
      <rPr>
        <sz val="10"/>
        <color theme="1"/>
        <rFont val="標楷體"/>
        <family val="4"/>
        <charset val="136"/>
      </rPr>
      <t>键鼠功能体验</t>
    </r>
    <phoneticPr fontId="5" type="noConversion"/>
  </si>
  <si>
    <r>
      <rPr>
        <sz val="10"/>
        <color theme="1"/>
        <rFont val="標楷體"/>
        <family val="4"/>
        <charset val="136"/>
      </rPr>
      <t>键鼠功能体验</t>
    </r>
    <phoneticPr fontId="5" type="noConversion"/>
  </si>
  <si>
    <r>
      <t>06 Low Temp Power On/Off(5</t>
    </r>
    <r>
      <rPr>
        <sz val="10"/>
        <color rgb="FF000000"/>
        <rFont val="標楷體"/>
        <family val="4"/>
        <charset val="136"/>
      </rPr>
      <t>℃</t>
    </r>
    <r>
      <rPr>
        <sz val="10"/>
        <color rgb="FF000000"/>
        <rFont val="Calibri"/>
        <family val="2"/>
      </rPr>
      <t>)</t>
    </r>
    <phoneticPr fontId="15" type="noConversion"/>
  </si>
  <si>
    <r>
      <rPr>
        <sz val="10"/>
        <color rgb="FF000000"/>
        <rFont val="標楷體"/>
        <family val="4"/>
        <charset val="136"/>
      </rPr>
      <t>手动</t>
    </r>
    <r>
      <rPr>
        <sz val="10"/>
        <color rgb="FF000000"/>
        <rFont val="Calibri"/>
        <family val="2"/>
      </rPr>
      <t>S4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 xml:space="preserve"> 5 times</t>
    </r>
    <phoneticPr fontId="15" type="noConversion"/>
  </si>
  <si>
    <r>
      <t xml:space="preserve">01 </t>
    </r>
    <r>
      <rPr>
        <sz val="10"/>
        <rFont val="標楷體"/>
        <family val="4"/>
        <charset val="136"/>
      </rPr>
      <t>母盘制作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检查</t>
    </r>
    <phoneticPr fontId="25" type="noConversion"/>
  </si>
  <si>
    <r>
      <t>03 DOS</t>
    </r>
    <r>
      <rPr>
        <sz val="10"/>
        <rFont val="標楷體"/>
        <family val="4"/>
        <charset val="136"/>
      </rPr>
      <t>自动开关机</t>
    </r>
    <r>
      <rPr>
        <sz val="10"/>
        <rFont val="Calibri"/>
        <family val="2"/>
      </rPr>
      <t>1</t>
    </r>
    <r>
      <rPr>
        <sz val="10"/>
        <rFont val="標楷體"/>
        <family val="4"/>
        <charset val="136"/>
      </rPr>
      <t>小时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</si>
  <si>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DOS</t>
    </r>
    <r>
      <rPr>
        <sz val="10"/>
        <rFont val="標楷體"/>
        <family val="4"/>
        <charset val="136"/>
      </rPr>
      <t>自动开关机</t>
    </r>
    <r>
      <rPr>
        <sz val="10"/>
        <rFont val="Calibri"/>
        <family val="2"/>
      </rPr>
      <t>1</t>
    </r>
    <r>
      <rPr>
        <sz val="10"/>
        <rFont val="標楷體"/>
        <family val="4"/>
        <charset val="136"/>
      </rPr>
      <t>小时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</si>
  <si>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04 linux reboot Test (12hour)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℃以上进行_x000D_</t>
    </r>
    <phoneticPr fontId="2" type="noConversion"/>
  </si>
  <si>
    <r>
      <t>linux reboot Test (12hour)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℃以上进行_x000D_</t>
    </r>
    <phoneticPr fontId="2" type="noConversion"/>
  </si>
  <si>
    <r>
      <t>05 Unigine_Heaven(12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</si>
  <si>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Unigine_Heaven(12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</si>
  <si>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S3(12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</si>
  <si>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 xml:space="preserve">07 </t>
    </r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S4(12 hours)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linux</t>
    </r>
    <r>
      <rPr>
        <sz val="10"/>
        <rFont val="標楷體"/>
        <family val="4"/>
        <charset val="136"/>
      </rPr>
      <t>系统无</t>
    </r>
    <r>
      <rPr>
        <sz val="10"/>
        <rFont val="Calibri"/>
        <family val="2"/>
      </rPr>
      <t>S4</t>
    </r>
    <r>
      <rPr>
        <sz val="10"/>
        <rFont val="標楷體"/>
        <family val="4"/>
        <charset val="136"/>
      </rPr>
      <t>功能可以不测此项）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</si>
  <si>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S4(12 hours)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linux</t>
    </r>
    <r>
      <rPr>
        <sz val="10"/>
        <rFont val="標楷體"/>
        <family val="4"/>
        <charset val="136"/>
      </rPr>
      <t>系统无</t>
    </r>
    <r>
      <rPr>
        <sz val="10"/>
        <rFont val="Calibri"/>
        <family val="2"/>
      </rPr>
      <t>S4</t>
    </r>
    <r>
      <rPr>
        <sz val="10"/>
        <rFont val="標楷體"/>
        <family val="4"/>
        <charset val="136"/>
      </rPr>
      <t>功能可以不测此项）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</si>
  <si>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08 BurnIn test 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</si>
  <si>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BurnIn test 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</si>
  <si>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rPr>
        <sz val="10"/>
        <rFont val="標楷體"/>
        <family val="4"/>
        <charset val="136"/>
      </rPr>
      <t>需要</t>
    </r>
    <r>
      <rPr>
        <sz val="10"/>
        <rFont val="Calibri"/>
        <family val="2"/>
      </rPr>
      <t>EC</t>
    </r>
    <r>
      <rPr>
        <sz val="10"/>
        <rFont val="標楷體"/>
        <family val="4"/>
        <charset val="136"/>
      </rPr>
      <t>支持的</t>
    </r>
    <r>
      <rPr>
        <sz val="10"/>
        <rFont val="Calibri"/>
        <family val="2"/>
      </rPr>
      <t xml:space="preserve">Type-C </t>
    </r>
    <r>
      <rPr>
        <sz val="10"/>
        <rFont val="標楷體"/>
        <family val="4"/>
        <charset val="136"/>
      </rPr>
      <t>快速充电</t>
    </r>
    <r>
      <rPr>
        <sz val="10"/>
        <rFont val="Calibri"/>
        <family val="2"/>
      </rPr>
      <t xml:space="preserve"> </t>
    </r>
    <r>
      <rPr>
        <sz val="10"/>
        <rFont val="標楷體"/>
        <family val="4"/>
        <charset val="136"/>
      </rPr>
      <t>功能检查</t>
    </r>
    <phoneticPr fontId="5" type="noConversion"/>
  </si>
  <si>
    <r>
      <rPr>
        <sz val="10"/>
        <color rgb="FF000000"/>
        <rFont val="標楷體"/>
        <family val="4"/>
        <charset val="136"/>
      </rPr>
      <t>基本功能测试_x000D_</t>
    </r>
    <phoneticPr fontId="2" type="noConversion"/>
  </si>
  <si>
    <r>
      <t xml:space="preserve">01 </t>
    </r>
    <r>
      <rPr>
        <sz val="10"/>
        <color rgb="FF000000"/>
        <rFont val="標楷體"/>
        <family val="4"/>
        <charset val="136"/>
      </rPr>
      <t>主板部件级安装_x000D_</t>
    </r>
    <phoneticPr fontId="2" type="noConversion"/>
  </si>
  <si>
    <r>
      <rPr>
        <sz val="10"/>
        <color rgb="FF000000"/>
        <rFont val="標楷體"/>
        <family val="4"/>
        <charset val="136"/>
      </rPr>
      <t>内存安装检查_x000D_</t>
    </r>
    <phoneticPr fontId="2" type="noConversion"/>
  </si>
  <si>
    <r>
      <t>02 3.5</t>
    </r>
    <r>
      <rPr>
        <sz val="10"/>
        <rFont val="標楷體"/>
        <family val="4"/>
        <charset val="136"/>
      </rPr>
      <t>寸硬盘安装检查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</si>
  <si>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 PCI-E 16x</t>
    </r>
    <r>
      <rPr>
        <sz val="10"/>
        <rFont val="標楷體"/>
        <family val="4"/>
        <charset val="136"/>
      </rPr>
      <t>显卡安装检查</t>
    </r>
    <r>
      <rPr>
        <sz val="10"/>
        <rFont val="Calibri"/>
        <family val="2"/>
      </rPr>
      <t xml:space="preserve">--   </t>
    </r>
    <r>
      <rPr>
        <sz val="10"/>
        <color rgb="FF000000"/>
        <rFont val="標楷體"/>
        <family val="4"/>
        <charset val="136"/>
      </rPr>
      <t>将显卡安装至主板</t>
    </r>
    <r>
      <rPr>
        <sz val="10"/>
        <color rgb="FF000000"/>
        <rFont val="Calibri"/>
        <family val="2"/>
      </rPr>
      <t>PCI-E 16X</t>
    </r>
    <r>
      <rPr>
        <sz val="10"/>
        <color rgb="FF000000"/>
        <rFont val="標楷體"/>
        <family val="4"/>
        <charset val="136"/>
      </rPr>
      <t>插槽上_x000D_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</si>
  <si>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显卡输出口与</t>
    </r>
    <r>
      <rPr>
        <sz val="10"/>
        <color rgb="FF000000"/>
        <rFont val="Calibri"/>
        <family val="2"/>
      </rPr>
      <t>cable</t>
    </r>
    <r>
      <rPr>
        <sz val="10"/>
        <color rgb="FF000000"/>
        <rFont val="標楷體"/>
        <family val="4"/>
        <charset val="136"/>
      </rPr>
      <t>配合检查_x000D_</t>
    </r>
    <phoneticPr fontId="2" type="noConversion"/>
  </si>
  <si>
    <r>
      <t xml:space="preserve">     PCI-E 1x </t>
    </r>
    <r>
      <rPr>
        <sz val="10"/>
        <rFont val="標楷體"/>
        <family val="4"/>
        <charset val="136"/>
      </rPr>
      <t>卡安装检查（包含</t>
    </r>
    <r>
      <rPr>
        <sz val="10"/>
        <rFont val="Calibri"/>
        <family val="2"/>
      </rPr>
      <t xml:space="preserve">PCI </t>
    </r>
    <r>
      <rPr>
        <sz val="10"/>
        <rFont val="標楷體"/>
        <family val="4"/>
        <charset val="136"/>
      </rPr>
      <t>网卡</t>
    </r>
    <r>
      <rPr>
        <sz val="10"/>
        <rFont val="Calibri"/>
        <family val="2"/>
      </rPr>
      <t>,modem</t>
    </r>
    <r>
      <rPr>
        <sz val="10"/>
        <rFont val="標楷體"/>
        <family val="4"/>
        <charset val="136"/>
      </rPr>
      <t xml:space="preserve">卡，串口卡，并口卡）
</t>
    </r>
    <r>
      <rPr>
        <sz val="10"/>
        <rFont val="Calibri"/>
        <family val="2"/>
      </rPr>
      <t xml:space="preserve">-- </t>
    </r>
    <r>
      <rPr>
        <sz val="10"/>
        <color rgb="FF000000"/>
        <rFont val="標楷體"/>
        <family val="4"/>
        <charset val="136"/>
      </rPr>
      <t>将待测卡安装至主板</t>
    </r>
    <r>
      <rPr>
        <sz val="10"/>
        <color rgb="FF000000"/>
        <rFont val="Calibri"/>
        <family val="2"/>
      </rPr>
      <t>PCI-E 1X</t>
    </r>
    <r>
      <rPr>
        <sz val="10"/>
        <color rgb="FF000000"/>
        <rFont val="標楷體"/>
        <family val="4"/>
        <charset val="136"/>
      </rPr>
      <t>插槽上_x000D_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</si>
  <si>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网卡安装后与机箱和主板的配合，测量网卡等与主板元器件之间的距离检查_x000D_</t>
    </r>
    <phoneticPr fontId="2" type="noConversion"/>
  </si>
  <si>
    <r>
      <t xml:space="preserve">      PCI-E 1x</t>
    </r>
    <r>
      <rPr>
        <sz val="10"/>
        <rFont val="標楷體"/>
        <family val="4"/>
        <charset val="136"/>
      </rPr>
      <t xml:space="preserve">显卡固定检查
</t>
    </r>
    <r>
      <rPr>
        <sz val="10"/>
        <color rgb="FF000000"/>
        <rFont val="標楷體"/>
        <family val="4"/>
        <charset val="136"/>
      </rPr>
      <t>使用显卡卡扣或螺钉固定显卡_x000D_</t>
    </r>
    <phoneticPr fontId="2" type="noConversion"/>
  </si>
  <si>
    <r>
      <t xml:space="preserve">     PCI-E 1x</t>
    </r>
    <r>
      <rPr>
        <sz val="10"/>
        <rFont val="標楷體"/>
        <family val="4"/>
        <charset val="136"/>
      </rPr>
      <t>显卡挡板与</t>
    </r>
    <r>
      <rPr>
        <sz val="10"/>
        <rFont val="Calibri"/>
        <family val="2"/>
      </rPr>
      <t xml:space="preserve">I/O BARKET </t>
    </r>
    <r>
      <rPr>
        <sz val="10"/>
        <rFont val="標楷體"/>
        <family val="4"/>
        <charset val="136"/>
      </rPr>
      <t xml:space="preserve">之间缝隙检查
</t>
    </r>
    <r>
      <rPr>
        <sz val="10"/>
        <rFont val="Calibri"/>
        <family val="2"/>
      </rPr>
      <t xml:space="preserve">-- </t>
    </r>
    <r>
      <rPr>
        <sz val="10"/>
        <color rgb="FF000000"/>
        <rFont val="標楷體"/>
        <family val="4"/>
        <charset val="136"/>
      </rPr>
      <t>检查显卡挡板与</t>
    </r>
    <r>
      <rPr>
        <sz val="10"/>
        <color rgb="FF000000"/>
        <rFont val="Calibri"/>
        <family val="2"/>
      </rPr>
      <t xml:space="preserve">I/O BARKET </t>
    </r>
    <r>
      <rPr>
        <sz val="10"/>
        <color rgb="FF000000"/>
        <rFont val="標楷體"/>
        <family val="4"/>
        <charset val="136"/>
      </rPr>
      <t>之间是否有明显缝隙_x000D_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</si>
  <si>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观察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卡安装后与机箱和主板的配合，测量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卡散热器等与主板元器件之间的距离_x000D_</t>
    </r>
    <phoneticPr fontId="2" type="noConversion"/>
  </si>
  <si>
    <r>
      <t xml:space="preserve">   Headphone &amp; Speaker-- </t>
    </r>
    <r>
      <rPr>
        <sz val="10"/>
        <color rgb="FF000000"/>
        <rFont val="標楷體"/>
        <family val="4"/>
        <charset val="136"/>
      </rPr>
      <t>内置</t>
    </r>
    <r>
      <rPr>
        <sz val="10"/>
        <color rgb="FF000000"/>
        <rFont val="Calibri"/>
        <family val="2"/>
      </rPr>
      <t>speaker</t>
    </r>
    <r>
      <rPr>
        <sz val="10"/>
        <color rgb="FF000000"/>
        <rFont val="標楷體"/>
        <family val="4"/>
        <charset val="136"/>
      </rPr>
      <t>安装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拆卸过程检查_x000D_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</si>
  <si>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内部走线及机箱外部电气性能_x000D_</t>
    </r>
    <phoneticPr fontId="2" type="noConversion"/>
  </si>
  <si>
    <r>
      <t xml:space="preserve">08 </t>
    </r>
    <r>
      <rPr>
        <sz val="10"/>
        <rFont val="標楷體"/>
        <family val="4"/>
        <charset val="136"/>
      </rPr>
      <t>机箱满载安装检查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</si>
  <si>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外设满插测试_x000D_</t>
    </r>
    <phoneticPr fontId="2" type="noConversion"/>
  </si>
  <si>
    <r>
      <t xml:space="preserve">10 </t>
    </r>
    <r>
      <rPr>
        <sz val="10"/>
        <color rgb="FF000000"/>
        <rFont val="標楷體"/>
        <family val="4"/>
        <charset val="136"/>
      </rPr>
      <t>底托和底角可靠性检查_x000D_</t>
    </r>
    <phoneticPr fontId="2" type="noConversion"/>
  </si>
  <si>
    <r>
      <t xml:space="preserve">    C2-switch </t>
    </r>
    <r>
      <rPr>
        <sz val="10"/>
        <color rgb="FF000000"/>
        <rFont val="標楷體"/>
        <family val="4"/>
        <charset val="136"/>
      </rPr>
      <t>开关安装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拆卸检查_x000D_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</si>
  <si>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将主板橡胶垫贴合在机箱上后，用手向上拔胶垫_x000D_</t>
    </r>
    <phoneticPr fontId="2" type="noConversion"/>
  </si>
  <si>
    <r>
      <t xml:space="preserve">15 </t>
    </r>
    <r>
      <rPr>
        <sz val="10"/>
        <color rgb="FF000000"/>
        <rFont val="標楷體"/>
        <family val="4"/>
        <charset val="136"/>
      </rPr>
      <t>前置</t>
    </r>
    <r>
      <rPr>
        <sz val="10"/>
        <color rgb="FF000000"/>
        <rFont val="Calibri"/>
        <family val="2"/>
      </rPr>
      <t>USB,</t>
    </r>
    <r>
      <rPr>
        <sz val="10"/>
        <color rgb="FF000000"/>
        <rFont val="標楷體"/>
        <family val="4"/>
        <charset val="136"/>
      </rPr>
      <t>音频小板安装检查_x000D_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</si>
  <si>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前置</t>
    </r>
    <r>
      <rPr>
        <sz val="10"/>
        <color rgb="FF000000"/>
        <rFont val="Calibri"/>
        <family val="2"/>
      </rPr>
      <t>USB,</t>
    </r>
    <r>
      <rPr>
        <sz val="10"/>
        <color rgb="FF000000"/>
        <rFont val="標楷體"/>
        <family val="4"/>
        <charset val="136"/>
      </rPr>
      <t>音频小板与支架安装</t>
    </r>
    <r>
      <rPr>
        <sz val="10"/>
        <color rgb="FF000000"/>
        <rFont val="Calibri"/>
        <family val="2"/>
      </rPr>
      <t>/</t>
    </r>
    <r>
      <rPr>
        <sz val="10"/>
        <color rgb="FF000000"/>
        <rFont val="標楷體"/>
        <family val="4"/>
        <charset val="136"/>
      </rPr>
      <t>拆卸配合检查_x000D_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</si>
  <si>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插线检查_x000D_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</si>
  <si>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前面板扣合检查_x000D_</t>
    </r>
    <phoneticPr fontId="2" type="noConversion"/>
  </si>
  <si>
    <r>
      <t>16 USB port</t>
    </r>
    <r>
      <rPr>
        <sz val="10"/>
        <color rgb="FF000000"/>
        <rFont val="標楷體"/>
        <family val="4"/>
        <charset val="136"/>
      </rPr>
      <t>插拔力的测试_x000D_</t>
    </r>
    <phoneticPr fontId="2" type="noConversion"/>
  </si>
  <si>
    <r>
      <t xml:space="preserve">    USB port</t>
    </r>
    <r>
      <rPr>
        <sz val="10"/>
        <color rgb="FF000000"/>
        <rFont val="標楷體"/>
        <family val="4"/>
        <charset val="136"/>
      </rPr>
      <t>插拔力的测试_x000D_</t>
    </r>
    <phoneticPr fontId="2" type="noConversion"/>
  </si>
  <si>
    <r>
      <t xml:space="preserve">    power fan </t>
    </r>
    <r>
      <rPr>
        <sz val="10"/>
        <color rgb="FF000000"/>
        <rFont val="標楷體"/>
        <family val="4"/>
        <charset val="136"/>
      </rPr>
      <t>安装检查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双硬盘机型需要添加此测试）_x000D_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</si>
  <si>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前后丝印检查_x000D_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</si>
  <si>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提手安装检查_x000D_</t>
    </r>
    <phoneticPr fontId="2" type="noConversion"/>
  </si>
  <si>
    <r>
      <t xml:space="preserve">21 </t>
    </r>
    <r>
      <rPr>
        <sz val="10"/>
        <color rgb="FF000000"/>
        <rFont val="標楷體"/>
        <family val="4"/>
        <charset val="136"/>
      </rPr>
      <t>主板的基本检查_x000D_</t>
    </r>
    <phoneticPr fontId="2" type="noConversion"/>
  </si>
  <si>
    <r>
      <t xml:space="preserve">    PCH</t>
    </r>
    <r>
      <rPr>
        <sz val="10"/>
        <color rgb="FF000000"/>
        <rFont val="標楷體"/>
        <family val="4"/>
        <charset val="136"/>
      </rPr>
      <t>散热片检查_x000D_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</si>
  <si>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背板检查_x000D_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</si>
  <si>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主板上丝印检查_x000D_</t>
    </r>
    <phoneticPr fontId="2" type="noConversion"/>
  </si>
  <si>
    <r>
      <t xml:space="preserve">    Connector</t>
    </r>
    <r>
      <rPr>
        <sz val="10"/>
        <color rgb="FF000000"/>
        <rFont val="標楷體"/>
        <family val="4"/>
        <charset val="136"/>
      </rPr>
      <t>周围检查_x000D_</t>
    </r>
    <phoneticPr fontId="2" type="noConversion"/>
  </si>
  <si>
    <r>
      <t xml:space="preserve">    3.5to 2.5</t>
    </r>
    <r>
      <rPr>
        <sz val="10"/>
        <color rgb="FF000000"/>
        <rFont val="標楷體"/>
        <family val="4"/>
        <charset val="136"/>
      </rPr>
      <t>硬盘的安装_x000D_</t>
    </r>
    <phoneticPr fontId="2" type="noConversion"/>
  </si>
  <si>
    <r>
      <t xml:space="preserve">    SATA</t>
    </r>
    <r>
      <rPr>
        <sz val="10"/>
        <color rgb="FF000000"/>
        <rFont val="標楷體"/>
        <family val="4"/>
        <charset val="136"/>
      </rPr>
      <t>口检查_x000D_</t>
    </r>
    <phoneticPr fontId="2" type="noConversion"/>
  </si>
  <si>
    <r>
      <t xml:space="preserve">25 </t>
    </r>
    <r>
      <rPr>
        <sz val="10"/>
        <color rgb="FF000000"/>
        <rFont val="標楷體"/>
        <family val="4"/>
        <charset val="136"/>
      </rPr>
      <t>内存装配测试_x000D_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</si>
  <si>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光驱灯检查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若无此设备</t>
    </r>
    <r>
      <rPr>
        <sz val="10"/>
        <color rgb="FF000000"/>
        <rFont val="Calibri"/>
        <family val="2"/>
      </rPr>
      <t>,</t>
    </r>
    <r>
      <rPr>
        <sz val="10"/>
        <color rgb="FF000000"/>
        <rFont val="標楷體"/>
        <family val="4"/>
        <charset val="136"/>
      </rPr>
      <t>请忽略此项测试</t>
    </r>
    <r>
      <rPr>
        <sz val="10"/>
        <color rgb="FF000000"/>
        <rFont val="Calibri"/>
        <family val="2"/>
      </rPr>
      <t>)_x000D_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</si>
  <si>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读卡器安装_x000D_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</si>
  <si>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机箱锁_x000D_</t>
    </r>
    <phoneticPr fontId="2" type="noConversion"/>
  </si>
  <si>
    <r>
      <t xml:space="preserve">    stand back </t>
    </r>
    <r>
      <rPr>
        <sz val="10"/>
        <color rgb="FF000000"/>
        <rFont val="標楷體"/>
        <family val="4"/>
        <charset val="136"/>
      </rPr>
      <t>稳定检查_x000D_</t>
    </r>
    <phoneticPr fontId="2" type="noConversion"/>
  </si>
  <si>
    <r>
      <rPr>
        <sz val="10"/>
        <color rgb="FF000000"/>
        <rFont val="標楷體"/>
        <family val="4"/>
        <charset val="136"/>
      </rPr>
      <t>系统最大带载测试</t>
    </r>
  </si>
  <si>
    <r>
      <rPr>
        <sz val="10"/>
        <color rgb="FF000000"/>
        <rFont val="標楷體"/>
        <family val="4"/>
        <charset val="136"/>
      </rPr>
      <t>系统普通带载测试</t>
    </r>
  </si>
  <si>
    <r>
      <t>C-State(modern standby</t>
    </r>
    <r>
      <rPr>
        <sz val="10"/>
        <color rgb="FF000000"/>
        <rFont val="新細明體"/>
        <family val="2"/>
        <charset val="136"/>
      </rPr>
      <t>的机器不需要测试</t>
    </r>
    <r>
      <rPr>
        <sz val="10"/>
        <color rgb="FF000000"/>
        <rFont val="Calibri"/>
        <family val="2"/>
      </rPr>
      <t>)</t>
    </r>
  </si>
  <si>
    <r>
      <t>Driver readme check(</t>
    </r>
    <r>
      <rPr>
        <sz val="10"/>
        <color rgb="FF000000"/>
        <rFont val="新細明體"/>
        <family val="2"/>
        <charset val="136"/>
      </rPr>
      <t>本项目只需要在</t>
    </r>
    <r>
      <rPr>
        <sz val="10"/>
        <color rgb="FF000000"/>
        <rFont val="Calibri"/>
        <family val="2"/>
      </rPr>
      <t>SIT</t>
    </r>
    <r>
      <rPr>
        <sz val="10"/>
        <color rgb="FF000000"/>
        <rFont val="新細明體"/>
        <family val="2"/>
        <charset val="136"/>
      </rPr>
      <t>阶段勾选</t>
    </r>
    <r>
      <rPr>
        <sz val="10"/>
        <color rgb="FF000000"/>
        <rFont val="Calibri"/>
        <family val="2"/>
      </rPr>
      <t>)</t>
    </r>
  </si>
  <si>
    <r>
      <t xml:space="preserve">OSCheck:CPU Infromation Identification </t>
    </r>
    <r>
      <rPr>
        <sz val="10"/>
        <color rgb="FF000000"/>
        <rFont val="標楷體"/>
        <family val="4"/>
        <charset val="136"/>
      </rPr>
      <t>（此条</t>
    </r>
    <r>
      <rPr>
        <sz val="10"/>
        <color rgb="FF000000"/>
        <rFont val="Calibri"/>
        <family val="2"/>
      </rPr>
      <t xml:space="preserve">case </t>
    </r>
    <r>
      <rPr>
        <sz val="10"/>
        <color rgb="FF000000"/>
        <rFont val="標楷體"/>
        <family val="4"/>
        <charset val="136"/>
      </rPr>
      <t>需要</t>
    </r>
    <r>
      <rPr>
        <sz val="10"/>
        <color rgb="FF000000"/>
        <rFont val="Calibri"/>
        <family val="2"/>
      </rPr>
      <t>Cover MRD</t>
    </r>
    <r>
      <rPr>
        <sz val="10"/>
        <color rgb="FF000000"/>
        <rFont val="標楷體"/>
        <family val="4"/>
        <charset val="136"/>
      </rPr>
      <t>中涉及到的所有</t>
    </r>
    <r>
      <rPr>
        <sz val="10"/>
        <color rgb="FF000000"/>
        <rFont val="Calibri"/>
        <family val="2"/>
      </rPr>
      <t>OS</t>
    </r>
    <r>
      <rPr>
        <sz val="10"/>
        <color rgb="FF000000"/>
        <rFont val="標楷體"/>
        <family val="4"/>
        <charset val="136"/>
      </rPr>
      <t>）</t>
    </r>
  </si>
  <si>
    <r>
      <rPr>
        <sz val="10"/>
        <color rgb="FF000000"/>
        <rFont val="標楷體"/>
        <family val="4"/>
        <charset val="136"/>
      </rPr>
      <t>系统</t>
    </r>
    <r>
      <rPr>
        <sz val="10"/>
        <color rgb="FF000000"/>
        <rFont val="Calibri"/>
        <family val="2"/>
      </rPr>
      <t>Idel Test</t>
    </r>
  </si>
  <si>
    <r>
      <t>S3&amp;S4</t>
    </r>
    <r>
      <rPr>
        <sz val="10"/>
        <color rgb="FF000000"/>
        <rFont val="標楷體"/>
        <family val="4"/>
        <charset val="136"/>
      </rPr>
      <t>稳定性测试</t>
    </r>
    <r>
      <rPr>
        <sz val="10"/>
        <color rgb="FF000000"/>
        <rFont val="Calibri"/>
        <family val="2"/>
      </rPr>
      <t>(12h)</t>
    </r>
  </si>
  <si>
    <r>
      <t>Reboot</t>
    </r>
    <r>
      <rPr>
        <sz val="10"/>
        <color rgb="FF000000"/>
        <rFont val="標楷體"/>
        <family val="4"/>
        <charset val="136"/>
      </rPr>
      <t>稳定性测试</t>
    </r>
    <r>
      <rPr>
        <sz val="10"/>
        <color rgb="FF000000"/>
        <rFont val="Calibri"/>
        <family val="2"/>
      </rPr>
      <t>(12h)</t>
    </r>
  </si>
  <si>
    <r>
      <t>Driver update install(</t>
    </r>
    <r>
      <rPr>
        <sz val="10"/>
        <color rgb="FF000000"/>
        <rFont val="新細明體"/>
        <family val="2"/>
        <charset val="136"/>
      </rPr>
      <t>覆盖安装旧版本驱动</t>
    </r>
    <r>
      <rPr>
        <sz val="10"/>
        <color rgb="FF000000"/>
        <rFont val="Calibri"/>
        <family val="2"/>
      </rPr>
      <t>)</t>
    </r>
  </si>
  <si>
    <r>
      <t xml:space="preserve">Intel RST(SSD </t>
    </r>
    <r>
      <rPr>
        <sz val="10"/>
        <color rgb="FF000000"/>
        <rFont val="標楷體"/>
        <family val="4"/>
        <charset val="136"/>
      </rPr>
      <t>加速，</t>
    </r>
    <r>
      <rPr>
        <sz val="10"/>
        <color rgb="FF000000"/>
        <rFont val="Calibri"/>
        <family val="2"/>
      </rPr>
      <t>only for 2015 year before project )</t>
    </r>
  </si>
  <si>
    <r>
      <t>Under RMT Mode S4</t>
    </r>
    <r>
      <rPr>
        <sz val="10"/>
        <color rgb="FF000000"/>
        <rFont val="標楷體"/>
        <family val="4"/>
        <charset val="136"/>
      </rPr>
      <t>、</t>
    </r>
    <r>
      <rPr>
        <sz val="10"/>
        <color rgb="FF000000"/>
        <rFont val="Calibri"/>
        <family val="2"/>
      </rPr>
      <t>S5&amp;Restart check</t>
    </r>
  </si>
  <si>
    <r>
      <rPr>
        <sz val="10"/>
        <color rgb="FF000000"/>
        <rFont val="標楷體"/>
        <family val="4"/>
        <charset val="136"/>
      </rPr>
      <t>通讯软件测试</t>
    </r>
  </si>
  <si>
    <r>
      <t>Do Not Disturb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免打扰期间进入睡眠的按钮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关闭</t>
    </r>
    <r>
      <rPr>
        <sz val="10"/>
        <color rgb="FF000000"/>
        <rFont val="Calibri"/>
        <family val="2"/>
      </rPr>
      <t>)</t>
    </r>
  </si>
  <si>
    <r>
      <t>Do Not Disturb</t>
    </r>
    <r>
      <rPr>
        <sz val="10"/>
        <color rgb="FF000000"/>
        <rFont val="標楷體"/>
        <family val="4"/>
        <charset val="136"/>
      </rPr>
      <t>测试</t>
    </r>
    <r>
      <rPr>
        <sz val="10"/>
        <color rgb="FF000000"/>
        <rFont val="Calibri"/>
        <family val="2"/>
      </rPr>
      <t>—</t>
    </r>
    <r>
      <rPr>
        <sz val="10"/>
        <color rgb="FF000000"/>
        <rFont val="標楷體"/>
        <family val="4"/>
        <charset val="136"/>
      </rPr>
      <t>免打扰期间进入睡眠的按钮</t>
    </r>
    <r>
      <rPr>
        <sz val="10"/>
        <color rgb="FF000000"/>
        <rFont val="Calibri"/>
        <family val="2"/>
      </rPr>
      <t>(</t>
    </r>
    <r>
      <rPr>
        <sz val="10"/>
        <color rgb="FF000000"/>
        <rFont val="標楷體"/>
        <family val="4"/>
        <charset val="136"/>
      </rPr>
      <t>打开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</si>
  <si>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异常测试</t>
    </r>
  </si>
  <si>
    <r>
      <rPr>
        <sz val="10"/>
        <color rgb="FF000000"/>
        <rFont val="標楷體"/>
        <family val="4"/>
        <charset val="136"/>
      </rPr>
      <t>稳定性测试</t>
    </r>
    <r>
      <rPr>
        <sz val="10"/>
        <color rgb="FF000000"/>
        <rFont val="Calibri"/>
        <family val="2"/>
      </rPr>
      <t xml:space="preserve">1--Ready mode Data </t>
    </r>
    <r>
      <rPr>
        <sz val="10"/>
        <color rgb="FF000000"/>
        <rFont val="標楷體"/>
        <family val="4"/>
        <charset val="136"/>
      </rPr>
      <t>读写</t>
    </r>
  </si>
  <si>
    <r>
      <rPr>
        <sz val="10"/>
        <color rgb="FF000000"/>
        <rFont val="標楷體"/>
        <family val="4"/>
        <charset val="136"/>
      </rPr>
      <t>稳定性测试</t>
    </r>
    <r>
      <rPr>
        <sz val="10"/>
        <color rgb="FF000000"/>
        <rFont val="Calibri"/>
        <family val="2"/>
      </rPr>
      <t>2-Ready Mode</t>
    </r>
  </si>
  <si>
    <r>
      <rPr>
        <sz val="10"/>
        <color rgb="FF000000"/>
        <rFont val="標楷體"/>
        <family val="4"/>
        <charset val="136"/>
      </rPr>
      <t>稳定性测试</t>
    </r>
    <r>
      <rPr>
        <sz val="10"/>
        <color rgb="FF000000"/>
        <rFont val="Calibri"/>
        <family val="2"/>
      </rPr>
      <t>3--DnD mode</t>
    </r>
  </si>
  <si>
    <r>
      <t>G3--</t>
    </r>
    <r>
      <rPr>
        <sz val="10"/>
        <color rgb="FF000000"/>
        <rFont val="標楷體"/>
        <family val="4"/>
        <charset val="136"/>
      </rPr>
      <t>》</t>
    </r>
    <r>
      <rPr>
        <sz val="10"/>
        <color rgb="FF000000"/>
        <rFont val="Calibri"/>
        <family val="2"/>
      </rPr>
      <t>S5</t>
    </r>
    <r>
      <rPr>
        <sz val="10"/>
        <color rgb="FF000000"/>
        <rFont val="標楷體"/>
        <family val="4"/>
        <charset val="136"/>
      </rPr>
      <t>后的开机功能检查</t>
    </r>
  </si>
  <si>
    <r>
      <t>BIOS</t>
    </r>
    <r>
      <rPr>
        <sz val="10"/>
        <color rgb="FF000000"/>
        <rFont val="標楷體"/>
        <family val="4"/>
        <charset val="136"/>
      </rPr>
      <t>中</t>
    </r>
    <r>
      <rPr>
        <sz val="10"/>
        <color rgb="FF000000"/>
        <rFont val="Calibri"/>
        <family val="2"/>
      </rPr>
      <t>Disable USB support</t>
    </r>
    <r>
      <rPr>
        <sz val="10"/>
        <color rgb="FF000000"/>
        <rFont val="標楷體"/>
        <family val="4"/>
        <charset val="136"/>
      </rPr>
      <t>后的开机功能检查</t>
    </r>
  </si>
  <si>
    <r>
      <rPr>
        <sz val="10"/>
        <color rgb="FF000000"/>
        <rFont val="標楷體"/>
        <family val="4"/>
        <charset val="136"/>
      </rPr>
      <t>关闭</t>
    </r>
    <r>
      <rPr>
        <sz val="10"/>
        <color rgb="FF000000"/>
        <rFont val="Calibri"/>
        <family val="2"/>
      </rPr>
      <t xml:space="preserve">Smart power on </t>
    </r>
    <r>
      <rPr>
        <sz val="10"/>
        <color rgb="FF000000"/>
        <rFont val="標楷體"/>
        <family val="4"/>
        <charset val="136"/>
      </rPr>
      <t>后的唤醒功能检查</t>
    </r>
  </si>
  <si>
    <r>
      <t>G3--</t>
    </r>
    <r>
      <rPr>
        <sz val="10"/>
        <color rgb="FF000000"/>
        <rFont val="標楷體"/>
        <family val="4"/>
        <charset val="136"/>
      </rPr>
      <t>》</t>
    </r>
    <r>
      <rPr>
        <sz val="10"/>
        <color rgb="FF000000"/>
        <rFont val="Calibri"/>
        <family val="2"/>
      </rPr>
      <t>S5</t>
    </r>
    <r>
      <rPr>
        <sz val="10"/>
        <color rgb="FF000000"/>
        <rFont val="標楷體"/>
        <family val="4"/>
        <charset val="136"/>
      </rPr>
      <t>的唤醒功能检查</t>
    </r>
  </si>
  <si>
    <r>
      <rPr>
        <sz val="10"/>
        <color rgb="FF000000"/>
        <rFont val="標楷體"/>
        <family val="4"/>
        <charset val="136"/>
      </rPr>
      <t>超级节能模式</t>
    </r>
  </si>
  <si>
    <r>
      <rPr>
        <sz val="10"/>
        <color rgb="FF000000"/>
        <rFont val="標楷體"/>
        <family val="4"/>
        <charset val="136"/>
      </rPr>
      <t>超级节能电源模式下的开机功能检查</t>
    </r>
  </si>
  <si>
    <r>
      <rPr>
        <sz val="10"/>
        <color rgb="FF000000"/>
        <rFont val="標楷體"/>
        <family val="4"/>
        <charset val="136"/>
      </rPr>
      <t>超级节能电源模式下，拔掉</t>
    </r>
    <r>
      <rPr>
        <sz val="10"/>
        <color rgb="FF000000"/>
        <rFont val="Calibri"/>
        <family val="2"/>
      </rPr>
      <t xml:space="preserve">AC </t>
    </r>
    <r>
      <rPr>
        <sz val="10"/>
        <color rgb="FF000000"/>
        <rFont val="標楷體"/>
        <family val="4"/>
        <charset val="136"/>
      </rPr>
      <t>后，再次插上</t>
    </r>
    <r>
      <rPr>
        <sz val="10"/>
        <color rgb="FF000000"/>
        <rFont val="Calibri"/>
        <family val="2"/>
      </rPr>
      <t>AC</t>
    </r>
    <r>
      <rPr>
        <sz val="10"/>
        <color rgb="FF000000"/>
        <rFont val="標楷體"/>
        <family val="4"/>
        <charset val="136"/>
      </rPr>
      <t>电</t>
    </r>
  </si>
  <si>
    <r>
      <rPr>
        <sz val="10"/>
        <color rgb="FF000000"/>
        <rFont val="標楷體"/>
        <family val="4"/>
        <charset val="136"/>
      </rPr>
      <t>热插拔之后的充电检查</t>
    </r>
  </si>
  <si>
    <r>
      <t>S3</t>
    </r>
    <r>
      <rPr>
        <sz val="10"/>
        <color rgb="FF000000"/>
        <rFont val="標楷體"/>
        <family val="4"/>
        <charset val="136"/>
      </rPr>
      <t>下的</t>
    </r>
    <r>
      <rPr>
        <sz val="10"/>
        <color rgb="FF000000"/>
        <rFont val="Calibri"/>
        <family val="2"/>
      </rPr>
      <t xml:space="preserve">  LS KB/Mouse</t>
    </r>
    <r>
      <rPr>
        <sz val="10"/>
        <color rgb="FF000000"/>
        <rFont val="標楷體"/>
        <family val="4"/>
        <charset val="136"/>
      </rPr>
      <t>唤醒检查和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设别的识别传输检查</t>
    </r>
  </si>
  <si>
    <r>
      <rPr>
        <sz val="10"/>
        <color rgb="FF000000"/>
        <rFont val="標楷體"/>
        <family val="4"/>
        <charset val="136"/>
      </rPr>
      <t>快速充电口的丝印检查</t>
    </r>
  </si>
  <si>
    <r>
      <rPr>
        <sz val="10"/>
        <color rgb="FF000000"/>
        <rFont val="標楷體"/>
        <family val="4"/>
        <charset val="136"/>
      </rPr>
      <t>节能模式（</t>
    </r>
    <r>
      <rPr>
        <sz val="10"/>
        <color rgb="FF000000"/>
        <rFont val="Calibri"/>
        <family val="2"/>
      </rPr>
      <t>Deep  sleep</t>
    </r>
    <r>
      <rPr>
        <sz val="10"/>
        <color rgb="FF000000"/>
        <rFont val="標楷體"/>
        <family val="4"/>
        <charset val="136"/>
      </rPr>
      <t>）模式下的充电检查</t>
    </r>
  </si>
  <si>
    <r>
      <rPr>
        <sz val="10"/>
        <color rgb="FF000000"/>
        <rFont val="標楷體"/>
        <family val="4"/>
        <charset val="136"/>
      </rPr>
      <t>非法断电</t>
    </r>
  </si>
  <si>
    <r>
      <t>Disable DCP in S4&amp;S5(2017</t>
    </r>
    <r>
      <rPr>
        <sz val="10"/>
        <color rgb="FF000000"/>
        <rFont val="標楷體"/>
        <family val="4"/>
        <charset val="1"/>
      </rPr>
      <t>年以后项目没有</t>
    </r>
    <r>
      <rPr>
        <sz val="10"/>
        <color rgb="FF000000"/>
        <rFont val="Calibri"/>
        <family val="2"/>
      </rPr>
      <t>DPM</t>
    </r>
    <r>
      <rPr>
        <sz val="10"/>
        <color rgb="FF000000"/>
        <rFont val="標楷體"/>
        <family val="4"/>
        <charset val="1"/>
      </rPr>
      <t>软件，不用勾选此项</t>
    </r>
    <r>
      <rPr>
        <sz val="10"/>
        <color rgb="FF000000"/>
        <rFont val="Calibri"/>
        <family val="2"/>
      </rPr>
      <t>)</t>
    </r>
  </si>
  <si>
    <r>
      <t>Enable DCP Mode in S0(2017</t>
    </r>
    <r>
      <rPr>
        <sz val="10"/>
        <color rgb="FF000000"/>
        <rFont val="標楷體"/>
        <family val="4"/>
        <charset val="136"/>
      </rPr>
      <t>年以后项目没有</t>
    </r>
    <r>
      <rPr>
        <sz val="10"/>
        <color rgb="FF000000"/>
        <rFont val="Calibri"/>
        <family val="2"/>
      </rPr>
      <t>DPM</t>
    </r>
    <r>
      <rPr>
        <sz val="10"/>
        <color rgb="FF000000"/>
        <rFont val="標楷體"/>
        <family val="4"/>
        <charset val="136"/>
      </rPr>
      <t>软件，不用勾选此项</t>
    </r>
    <r>
      <rPr>
        <sz val="10"/>
        <color rgb="FF000000"/>
        <rFont val="Calibri"/>
        <family val="2"/>
      </rPr>
      <t>)</t>
    </r>
  </si>
  <si>
    <r>
      <t>Type-C</t>
    </r>
    <r>
      <rPr>
        <sz val="10"/>
        <color rgb="FF000000"/>
        <rFont val="標楷體"/>
        <family val="4"/>
        <charset val="136"/>
      </rPr>
      <t>支持快速充电功能的节能模式下的充电检查</t>
    </r>
    <r>
      <rPr>
        <sz val="10"/>
        <color rgb="FF000000"/>
        <rFont val="Calibri"/>
        <family val="2"/>
      </rPr>
      <t>(BIOS</t>
    </r>
    <r>
      <rPr>
        <sz val="10"/>
        <color rgb="FF000000"/>
        <rFont val="標楷體"/>
        <family val="4"/>
        <charset val="136"/>
      </rPr>
      <t>不支持则不需要勾选和测试，找</t>
    </r>
    <r>
      <rPr>
        <sz val="10"/>
        <color rgb="FF000000"/>
        <rFont val="Calibri"/>
        <family val="2"/>
      </rPr>
      <t>VE</t>
    </r>
    <r>
      <rPr>
        <sz val="10"/>
        <color rgb="FF000000"/>
        <rFont val="標楷體"/>
        <family val="4"/>
        <charset val="136"/>
      </rPr>
      <t>确认</t>
    </r>
    <r>
      <rPr>
        <sz val="10"/>
        <color rgb="FF000000"/>
        <rFont val="Calibri"/>
        <family val="2"/>
      </rPr>
      <t>)</t>
    </r>
  </si>
  <si>
    <r>
      <rPr>
        <sz val="10"/>
        <color rgb="FF000000"/>
        <rFont val="標楷體"/>
        <family val="4"/>
        <charset val="136"/>
      </rPr>
      <t>重启过程中断电测试</t>
    </r>
  </si>
  <si>
    <r>
      <t>S4</t>
    </r>
    <r>
      <rPr>
        <sz val="10"/>
        <color rgb="FF000000"/>
        <rFont val="標楷體"/>
        <family val="4"/>
        <charset val="136"/>
      </rPr>
      <t>和</t>
    </r>
    <r>
      <rPr>
        <sz val="10"/>
        <color rgb="FF000000"/>
        <rFont val="Calibri"/>
        <family val="2"/>
      </rPr>
      <t>S5</t>
    </r>
    <r>
      <rPr>
        <sz val="10"/>
        <color rgb="FF000000"/>
        <rFont val="標楷體"/>
        <family val="4"/>
        <charset val="136"/>
      </rPr>
      <t>状态下拔掉适配器，用电池供电检查</t>
    </r>
  </si>
  <si>
    <r>
      <rPr>
        <sz val="10"/>
        <color rgb="FF000000"/>
        <rFont val="標楷體"/>
        <family val="4"/>
        <charset val="136"/>
      </rPr>
      <t>进入系统登录界面断电检查</t>
    </r>
  </si>
  <si>
    <r>
      <rPr>
        <sz val="10"/>
        <color rgb="FF000000"/>
        <rFont val="標楷體"/>
        <family val="4"/>
        <charset val="136"/>
      </rPr>
      <t>低水平电量测试准备</t>
    </r>
  </si>
  <si>
    <r>
      <rPr>
        <sz val="10"/>
        <color rgb="FF000000"/>
        <rFont val="標楷體"/>
        <family val="4"/>
        <charset val="136"/>
      </rPr>
      <t>低水平电量测试</t>
    </r>
  </si>
  <si>
    <r>
      <rPr>
        <sz val="10"/>
        <color rgb="FF000000"/>
        <rFont val="標楷體"/>
        <family val="4"/>
        <charset val="136"/>
      </rPr>
      <t>关键水平电量测试准备</t>
    </r>
  </si>
  <si>
    <r>
      <rPr>
        <sz val="10"/>
        <color rgb="FF000000"/>
        <rFont val="標楷體"/>
        <family val="4"/>
        <charset val="136"/>
      </rPr>
      <t>关键水平电量测试</t>
    </r>
  </si>
  <si>
    <r>
      <rPr>
        <sz val="10"/>
        <color rgb="FF000000"/>
        <rFont val="標楷體"/>
        <family val="4"/>
        <charset val="136"/>
      </rPr>
      <t>电源管理设置</t>
    </r>
  </si>
  <si>
    <r>
      <t xml:space="preserve">06 EC </t>
    </r>
    <r>
      <rPr>
        <sz val="10"/>
        <color rgb="FF000000"/>
        <rFont val="標楷體"/>
        <family val="4"/>
        <charset val="136"/>
      </rPr>
      <t>相关的</t>
    </r>
    <r>
      <rPr>
        <sz val="10"/>
        <color rgb="FF000000"/>
        <rFont val="Calibri"/>
        <family val="2"/>
      </rPr>
      <t xml:space="preserve"> User Scenario Test</t>
    </r>
  </si>
  <si>
    <r>
      <t xml:space="preserve">EC </t>
    </r>
    <r>
      <rPr>
        <sz val="10"/>
        <color rgb="FF000000"/>
        <rFont val="標楷體"/>
        <family val="4"/>
        <charset val="136"/>
      </rPr>
      <t>相关的</t>
    </r>
    <r>
      <rPr>
        <sz val="10"/>
        <color rgb="FF000000"/>
        <rFont val="Calibri"/>
        <family val="2"/>
      </rPr>
      <t xml:space="preserve"> User Scenario Test</t>
    </r>
  </si>
  <si>
    <r>
      <t xml:space="preserve">07 </t>
    </r>
    <r>
      <rPr>
        <sz val="10"/>
        <color rgb="FF000000"/>
        <rFont val="新細明體"/>
        <family val="2"/>
        <charset val="136"/>
      </rPr>
      <t>长按</t>
    </r>
    <r>
      <rPr>
        <sz val="10"/>
        <color rgb="FF000000"/>
        <rFont val="Calibri"/>
        <family val="2"/>
      </rPr>
      <t>power button 8</t>
    </r>
    <r>
      <rPr>
        <sz val="10"/>
        <color rgb="FF000000"/>
        <rFont val="新細明體"/>
        <family val="2"/>
        <charset val="136"/>
      </rPr>
      <t>秒以上</t>
    </r>
    <r>
      <rPr>
        <sz val="10"/>
        <color rgb="FF000000"/>
        <rFont val="Calibri"/>
        <family val="2"/>
      </rPr>
      <t>clear CMOS</t>
    </r>
  </si>
  <si>
    <r>
      <rPr>
        <sz val="10"/>
        <color rgb="FF000000"/>
        <rFont val="新細明體"/>
        <family val="2"/>
        <charset val="136"/>
      </rPr>
      <t>长按</t>
    </r>
    <r>
      <rPr>
        <sz val="10"/>
        <color rgb="FF000000"/>
        <rFont val="Calibri"/>
        <family val="2"/>
      </rPr>
      <t>power button 8</t>
    </r>
    <r>
      <rPr>
        <sz val="10"/>
        <color rgb="FF000000"/>
        <rFont val="新細明體"/>
        <family val="2"/>
        <charset val="136"/>
      </rPr>
      <t>秒以上</t>
    </r>
    <r>
      <rPr>
        <sz val="10"/>
        <color rgb="FF000000"/>
        <rFont val="Calibri"/>
        <family val="2"/>
      </rPr>
      <t>clear CMOS</t>
    </r>
  </si>
  <si>
    <r>
      <rPr>
        <sz val="10"/>
        <color rgb="FF000000"/>
        <rFont val="標楷體"/>
        <family val="4"/>
        <charset val="136"/>
      </rPr>
      <t>长按</t>
    </r>
    <r>
      <rPr>
        <sz val="10"/>
        <color rgb="FF000000"/>
        <rFont val="Calibri"/>
        <family val="2"/>
      </rPr>
      <t>power button 8</t>
    </r>
    <r>
      <rPr>
        <sz val="10"/>
        <color rgb="FF000000"/>
        <rFont val="標楷體"/>
        <family val="4"/>
        <charset val="136"/>
      </rPr>
      <t>秒以上</t>
    </r>
    <r>
      <rPr>
        <sz val="10"/>
        <color rgb="FF000000"/>
        <rFont val="Calibri"/>
        <family val="2"/>
      </rPr>
      <t>clear CMOS</t>
    </r>
  </si>
  <si>
    <r>
      <t xml:space="preserve">08  </t>
    </r>
    <r>
      <rPr>
        <sz val="10"/>
        <color rgb="FF000000"/>
        <rFont val="新細明體"/>
        <family val="2"/>
        <charset val="136"/>
      </rPr>
      <t>使用键盘的空格键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新細明體"/>
        <family val="2"/>
        <charset val="136"/>
      </rPr>
      <t>实现快速开机</t>
    </r>
  </si>
  <si>
    <r>
      <rPr>
        <sz val="10"/>
        <color rgb="FF000000"/>
        <rFont val="新細明體"/>
        <family val="2"/>
        <charset val="136"/>
      </rPr>
      <t>使用键盘的空格键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新細明體"/>
        <family val="2"/>
        <charset val="136"/>
      </rPr>
      <t>实现快速开机</t>
    </r>
  </si>
  <si>
    <r>
      <rPr>
        <sz val="10"/>
        <color rgb="FF000000"/>
        <rFont val="標楷體"/>
        <family val="4"/>
        <charset val="136"/>
      </rPr>
      <t>使用键盘的空格键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標楷體"/>
        <family val="4"/>
        <charset val="136"/>
      </rPr>
      <t>实现快速开机</t>
    </r>
  </si>
  <si>
    <r>
      <t>08 AIO</t>
    </r>
    <r>
      <rPr>
        <sz val="10"/>
        <color rgb="FF000000"/>
        <rFont val="新細明體"/>
        <family val="2"/>
        <charset val="136"/>
      </rPr>
      <t>机型特殊的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新細明體"/>
        <family val="2"/>
        <charset val="136"/>
      </rPr>
      <t>口实现键盘开机功能</t>
    </r>
  </si>
  <si>
    <r>
      <t>AIO</t>
    </r>
    <r>
      <rPr>
        <sz val="10"/>
        <color rgb="FF000000"/>
        <rFont val="新細明體"/>
        <family val="2"/>
        <charset val="136"/>
      </rPr>
      <t>机型特殊的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新細明體"/>
        <family val="2"/>
        <charset val="136"/>
      </rPr>
      <t>口实现键盘开机功能</t>
    </r>
  </si>
  <si>
    <r>
      <t>AIO</t>
    </r>
    <r>
      <rPr>
        <sz val="10"/>
        <color rgb="FF000000"/>
        <rFont val="標楷體"/>
        <family val="4"/>
        <charset val="136"/>
      </rPr>
      <t>机型特殊的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口实现键盘开机功能</t>
    </r>
  </si>
  <si>
    <r>
      <t>LOL --Entry All&amp;Premium</t>
    </r>
    <r>
      <rPr>
        <sz val="10"/>
        <rFont val="標楷體"/>
        <family val="4"/>
        <charset val="136"/>
      </rPr>
      <t>集显</t>
    </r>
    <r>
      <rPr>
        <sz val="10"/>
        <rFont val="Calibri"/>
        <family val="2"/>
      </rPr>
      <t>&amp;Mainstream</t>
    </r>
    <r>
      <rPr>
        <sz val="10"/>
        <rFont val="標楷體"/>
        <family val="4"/>
        <charset val="136"/>
      </rPr>
      <t>集显</t>
    </r>
    <phoneticPr fontId="5" type="noConversion"/>
  </si>
  <si>
    <r>
      <t>Performance--Premium</t>
    </r>
    <r>
      <rPr>
        <sz val="10"/>
        <rFont val="標楷體"/>
        <family val="4"/>
        <charset val="136"/>
      </rPr>
      <t>独显</t>
    </r>
    <r>
      <rPr>
        <sz val="10"/>
        <rFont val="Calibri"/>
        <family val="2"/>
      </rPr>
      <t>&amp;Mainstream</t>
    </r>
    <r>
      <rPr>
        <sz val="10"/>
        <rFont val="標楷體"/>
        <family val="4"/>
        <charset val="136"/>
      </rPr>
      <t>独显</t>
    </r>
    <phoneticPr fontId="5" type="noConversion"/>
  </si>
  <si>
    <r>
      <rPr>
        <sz val="10"/>
        <rFont val="標楷體"/>
        <family val="4"/>
        <charset val="136"/>
      </rPr>
      <t>跨越</t>
    </r>
    <r>
      <rPr>
        <sz val="10"/>
        <rFont val="Calibri"/>
        <family val="2"/>
      </rPr>
      <t xml:space="preserve"> Collage&amp;Mosaic&amp;Eyefinity (AMD &amp; GTX &amp; on-board )</t>
    </r>
    <phoneticPr fontId="5" type="noConversion"/>
  </si>
  <si>
    <r>
      <rPr>
        <sz val="10"/>
        <rFont val="標楷體"/>
        <family val="4"/>
        <charset val="136"/>
      </rPr>
      <t>垂直跨越</t>
    </r>
    <r>
      <rPr>
        <sz val="10"/>
        <rFont val="Calibri"/>
        <family val="2"/>
      </rPr>
      <t>(Vertical Span)</t>
    </r>
    <phoneticPr fontId="5" type="noConversion"/>
  </si>
  <si>
    <r>
      <rPr>
        <sz val="10"/>
        <rFont val="標楷體"/>
        <family val="4"/>
        <charset val="136"/>
      </rPr>
      <t>水平跨越</t>
    </r>
    <r>
      <rPr>
        <sz val="10"/>
        <rFont val="Calibri"/>
        <family val="2"/>
      </rPr>
      <t>(Horizontal Span)</t>
    </r>
    <phoneticPr fontId="5" type="noConversion"/>
  </si>
  <si>
    <r>
      <t xml:space="preserve">  nView</t>
    </r>
    <r>
      <rPr>
        <sz val="10"/>
        <rFont val="標楷體"/>
        <family val="4"/>
        <charset val="136"/>
      </rPr>
      <t>功能测试</t>
    </r>
    <phoneticPr fontId="5" type="noConversion"/>
  </si>
  <si>
    <r>
      <t>MIC Mute</t>
    </r>
    <r>
      <rPr>
        <sz val="10"/>
        <rFont val="標楷體"/>
        <family val="4"/>
        <charset val="136"/>
      </rPr>
      <t>（静音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禁用）基本功能</t>
    </r>
    <phoneticPr fontId="5" type="noConversion"/>
  </si>
  <si>
    <r>
      <t>S3</t>
    </r>
    <r>
      <rPr>
        <sz val="10"/>
        <rFont val="標楷體"/>
        <family val="4"/>
        <charset val="136"/>
      </rPr>
      <t>，</t>
    </r>
    <r>
      <rPr>
        <sz val="10"/>
        <rFont val="Calibri"/>
        <family val="2"/>
      </rPr>
      <t xml:space="preserve">S4 </t>
    </r>
    <r>
      <rPr>
        <sz val="10"/>
        <rFont val="標楷體"/>
        <family val="4"/>
        <charset val="136"/>
      </rPr>
      <t>，</t>
    </r>
    <r>
      <rPr>
        <sz val="10"/>
        <rFont val="Calibri"/>
        <family val="2"/>
      </rPr>
      <t>Reboot</t>
    </r>
    <r>
      <rPr>
        <sz val="10"/>
        <rFont val="標楷體"/>
        <family val="4"/>
        <charset val="136"/>
      </rPr>
      <t>后</t>
    </r>
    <r>
      <rPr>
        <sz val="10"/>
        <rFont val="Calibri"/>
        <family val="2"/>
      </rPr>
      <t>camera</t>
    </r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 xml:space="preserve"> </t>
    </r>
    <r>
      <rPr>
        <sz val="10"/>
        <rFont val="標楷體"/>
        <family val="4"/>
        <charset val="136"/>
      </rPr>
      <t>麦克风的默认检查</t>
    </r>
    <phoneticPr fontId="5" type="noConversion"/>
  </si>
  <si>
    <r>
      <t xml:space="preserve">  dolby check</t>
    </r>
    <r>
      <rPr>
        <sz val="10"/>
        <rFont val="標楷體"/>
        <family val="4"/>
        <charset val="136"/>
      </rPr>
      <t>（支持</t>
    </r>
    <r>
      <rPr>
        <sz val="10"/>
        <rFont val="Calibri"/>
        <family val="2"/>
      </rPr>
      <t>Dolby</t>
    </r>
    <r>
      <rPr>
        <sz val="10"/>
        <rFont val="標楷體"/>
        <family val="4"/>
        <charset val="136"/>
      </rPr>
      <t>杜比音效机型需要测试）</t>
    </r>
    <phoneticPr fontId="5" type="noConversion"/>
  </si>
  <si>
    <r>
      <t xml:space="preserve"> </t>
    </r>
    <r>
      <rPr>
        <sz val="10"/>
        <rFont val="標楷體"/>
        <family val="4"/>
        <charset val="136"/>
      </rPr>
      <t>不同阻抗耳机测试</t>
    </r>
    <phoneticPr fontId="5" type="noConversion"/>
  </si>
  <si>
    <r>
      <rPr>
        <sz val="10"/>
        <rFont val="標楷體"/>
        <family val="4"/>
        <charset val="136"/>
      </rPr>
      <t>音频测试</t>
    </r>
    <phoneticPr fontId="5" type="noConversion"/>
  </si>
  <si>
    <r>
      <rPr>
        <sz val="10"/>
        <rFont val="標楷體"/>
        <family val="4"/>
        <charset val="136"/>
      </rPr>
      <t>用户使用专业耳机和音箱体验视频播放时的音频感受</t>
    </r>
    <phoneticPr fontId="5" type="noConversion"/>
  </si>
  <si>
    <r>
      <t xml:space="preserve">  </t>
    </r>
    <r>
      <rPr>
        <sz val="10"/>
        <rFont val="標楷體"/>
        <family val="4"/>
        <charset val="136"/>
      </rPr>
      <t>头显连接与软件安装</t>
    </r>
    <r>
      <rPr>
        <sz val="10"/>
        <rFont val="Calibri"/>
        <family val="2"/>
      </rPr>
      <t xml:space="preserve"> </t>
    </r>
    <phoneticPr fontId="5" type="noConversion"/>
  </si>
  <si>
    <r>
      <t xml:space="preserve">  Steam</t>
    </r>
    <r>
      <rPr>
        <sz val="10"/>
        <rFont val="標楷體"/>
        <family val="4"/>
        <charset val="136"/>
      </rPr>
      <t>客户端应用</t>
    </r>
    <r>
      <rPr>
        <sz val="10"/>
        <rFont val="Calibri"/>
        <family val="2"/>
      </rPr>
      <t xml:space="preserve"> </t>
    </r>
    <phoneticPr fontId="5" type="noConversion"/>
  </si>
  <si>
    <r>
      <t xml:space="preserve">  </t>
    </r>
    <r>
      <rPr>
        <sz val="10"/>
        <rFont val="標楷體"/>
        <family val="4"/>
        <charset val="136"/>
      </rPr>
      <t>插拔检查</t>
    </r>
    <r>
      <rPr>
        <sz val="10"/>
        <rFont val="Calibri"/>
        <family val="2"/>
      </rPr>
      <t xml:space="preserve"> </t>
    </r>
    <phoneticPr fontId="5" type="noConversion"/>
  </si>
  <si>
    <r>
      <rPr>
        <sz val="10"/>
        <color theme="1"/>
        <rFont val="標楷體"/>
        <family val="4"/>
        <charset val="136"/>
      </rPr>
      <t>安静的会议室环境测试</t>
    </r>
    <phoneticPr fontId="5" type="noConversion"/>
  </si>
  <si>
    <r>
      <rPr>
        <sz val="10"/>
        <color theme="1"/>
        <rFont val="標楷體"/>
        <family val="4"/>
        <charset val="136"/>
      </rPr>
      <t>实际的较嘈杂的试验室</t>
    </r>
    <phoneticPr fontId="5" type="noConversion"/>
  </si>
  <si>
    <r>
      <rPr>
        <sz val="10"/>
        <color theme="1"/>
        <rFont val="標楷體"/>
        <family val="4"/>
        <charset val="136"/>
      </rPr>
      <t>稳定性测试</t>
    </r>
    <phoneticPr fontId="5" type="noConversion"/>
  </si>
  <si>
    <r>
      <t>06 Master Lu(</t>
    </r>
    <r>
      <rPr>
        <sz val="10"/>
        <color theme="1"/>
        <rFont val="標楷體"/>
        <family val="4"/>
        <charset val="136"/>
      </rPr>
      <t>鲁大师</t>
    </r>
    <r>
      <rPr>
        <sz val="10"/>
        <color theme="1"/>
        <rFont val="Calibri"/>
        <family val="2"/>
      </rPr>
      <t>)Test</t>
    </r>
    <phoneticPr fontId="5" type="noConversion"/>
  </si>
  <si>
    <r>
      <t xml:space="preserve">01 </t>
    </r>
    <r>
      <rPr>
        <sz val="10"/>
        <color theme="1"/>
        <rFont val="標楷體"/>
        <family val="4"/>
        <charset val="136"/>
      </rPr>
      <t>用户常规静置机器检查场景</t>
    </r>
    <r>
      <rPr>
        <sz val="10"/>
        <color theme="1"/>
        <rFont val="Calibri"/>
        <family val="2"/>
      </rPr>
      <t>1</t>
    </r>
    <phoneticPr fontId="5" type="noConversion"/>
  </si>
  <si>
    <r>
      <rPr>
        <sz val="10"/>
        <color theme="1"/>
        <rFont val="標楷體"/>
        <family val="4"/>
        <charset val="136"/>
      </rPr>
      <t>在线联网直播及游戏场景</t>
    </r>
    <phoneticPr fontId="15" type="noConversion"/>
  </si>
  <si>
    <r>
      <rPr>
        <sz val="10"/>
        <color theme="1"/>
        <rFont val="標楷體"/>
        <family val="4"/>
        <charset val="136"/>
      </rPr>
      <t>键鼠功能体验</t>
    </r>
    <phoneticPr fontId="15" type="noConversion"/>
  </si>
  <si>
    <r>
      <rPr>
        <sz val="10"/>
        <color rgb="FF000000"/>
        <rFont val="標楷體"/>
        <family val="4"/>
        <charset val="136"/>
      </rPr>
      <t>识别测试_x000D_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</si>
  <si>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硬盘安装间隙检查_x000D_</t>
    </r>
    <phoneticPr fontId="2" type="noConversion"/>
  </si>
  <si>
    <r>
      <t xml:space="preserve">12 </t>
    </r>
    <r>
      <rPr>
        <sz val="10"/>
        <color rgb="FF000000"/>
        <rFont val="標楷體"/>
        <family val="4"/>
        <charset val="136"/>
      </rPr>
      <t>后</t>
    </r>
    <r>
      <rPr>
        <sz val="10"/>
        <color rgb="FF000000"/>
        <rFont val="Calibri"/>
        <family val="2"/>
      </rPr>
      <t>IO</t>
    </r>
    <r>
      <rPr>
        <sz val="10"/>
        <color rgb="FF000000"/>
        <rFont val="標楷體"/>
        <family val="4"/>
        <charset val="136"/>
      </rPr>
      <t>挡片安装过程_x000D_</t>
    </r>
    <phoneticPr fontId="2" type="noConversion"/>
  </si>
  <si>
    <r>
      <t xml:space="preserve"> </t>
    </r>
    <r>
      <rPr>
        <sz val="10"/>
        <rFont val="標楷體"/>
        <family val="4"/>
        <charset val="136"/>
      </rPr>
      <t>裸露式读卡器安装</t>
    </r>
    <r>
      <rPr>
        <sz val="10"/>
        <rFont val="Calibri"/>
        <family val="2"/>
      </rPr>
      <t xml:space="preserve">--   </t>
    </r>
    <r>
      <rPr>
        <sz val="10"/>
        <color rgb="FF000000"/>
        <rFont val="標楷體"/>
        <family val="4"/>
        <charset val="136"/>
      </rPr>
      <t>将读卡器安装至读卡器五金架上，并使用</t>
    </r>
    <r>
      <rPr>
        <sz val="10"/>
        <color rgb="FF000000"/>
        <rFont val="Calibri"/>
        <family val="2"/>
      </rPr>
      <t>5</t>
    </r>
    <r>
      <rPr>
        <sz val="10"/>
        <color rgb="FF000000"/>
        <rFont val="標楷體"/>
        <family val="4"/>
        <charset val="136"/>
      </rPr>
      <t>磅电动改锥进行固定_x000D_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</si>
  <si>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电源接口检查_x000D_</t>
    </r>
    <phoneticPr fontId="2" type="noConversion"/>
  </si>
  <si>
    <r>
      <t xml:space="preserve">    </t>
    </r>
    <r>
      <rPr>
        <sz val="10"/>
        <color rgb="FF000000"/>
        <rFont val="標楷體"/>
        <family val="4"/>
        <charset val="136"/>
      </rPr>
      <t>风扇线长检查_x000D_</t>
    </r>
    <phoneticPr fontId="2" type="noConversion"/>
  </si>
  <si>
    <r>
      <t xml:space="preserve">    DIMM</t>
    </r>
    <r>
      <rPr>
        <sz val="10"/>
        <color rgb="FF000000"/>
        <rFont val="標楷體"/>
        <family val="4"/>
        <charset val="136"/>
      </rPr>
      <t>丝印检查_x000D_</t>
    </r>
    <phoneticPr fontId="2" type="noConversion"/>
  </si>
  <si>
    <r>
      <t xml:space="preserve">    </t>
    </r>
    <r>
      <rPr>
        <sz val="10"/>
        <color theme="1"/>
        <rFont val="標楷體"/>
        <family val="4"/>
        <charset val="136"/>
      </rPr>
      <t>尝试使用不允许的非字母和非数字字符或超过</t>
    </r>
    <r>
      <rPr>
        <sz val="10"/>
        <color theme="1"/>
        <rFont val="Calibri"/>
        <family val="2"/>
      </rPr>
      <t>64</t>
    </r>
    <r>
      <rPr>
        <sz val="10"/>
        <color theme="1"/>
        <rFont val="標楷體"/>
        <family val="4"/>
        <charset val="136"/>
      </rPr>
      <t>位长度字符设置</t>
    </r>
    <r>
      <rPr>
        <sz val="10"/>
        <color theme="1"/>
        <rFont val="Calibri"/>
        <family val="2"/>
      </rPr>
      <t>POP Attempt to Set a POP by 1. Using Non-Alphabetic and Non-Numeric Characters which are not allowed2. Exceeding 64 character Password Length_x000D_</t>
    </r>
    <phoneticPr fontId="15" type="noConversion"/>
  </si>
  <si>
    <r>
      <rPr>
        <sz val="10"/>
        <rFont val="標楷體"/>
        <family val="4"/>
        <charset val="136"/>
      </rPr>
      <t>环绕立体声</t>
    </r>
    <phoneticPr fontId="5" type="noConversion"/>
  </si>
  <si>
    <r>
      <rPr>
        <sz val="10"/>
        <color rgb="FF000000"/>
        <rFont val="標楷體"/>
        <family val="4"/>
        <charset val="136"/>
      </rPr>
      <t>唤醒测试</t>
    </r>
    <phoneticPr fontId="15" type="noConversion"/>
  </si>
  <si>
    <r>
      <rPr>
        <sz val="10"/>
        <rFont val="標楷體"/>
        <family val="4"/>
        <charset val="136"/>
      </rPr>
      <t>功能键盘调启测试_x000D_</t>
    </r>
    <phoneticPr fontId="24" type="noConversion"/>
  </si>
  <si>
    <r>
      <t xml:space="preserve">06 </t>
    </r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S3(12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</si>
  <si>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t>Wi-Fi Common Test</t>
    <phoneticPr fontId="5" type="noConversion"/>
  </si>
  <si>
    <r>
      <t xml:space="preserve">Server </t>
    </r>
    <r>
      <rPr>
        <sz val="10"/>
        <color theme="1"/>
        <rFont val="標楷體"/>
        <family val="4"/>
        <charset val="136"/>
      </rPr>
      <t>搭建（已经搭建</t>
    </r>
    <r>
      <rPr>
        <sz val="10"/>
        <color theme="1"/>
        <rFont val="Calibri"/>
        <family val="2"/>
      </rPr>
      <t>OK</t>
    </r>
    <r>
      <rPr>
        <sz val="10"/>
        <color theme="1"/>
        <rFont val="標楷體"/>
        <family val="4"/>
        <charset val="136"/>
      </rPr>
      <t>，测试不需要勾选）</t>
    </r>
    <phoneticPr fontId="15" type="noConversion"/>
  </si>
  <si>
    <r>
      <t>Driver</t>
    </r>
    <r>
      <rPr>
        <sz val="10"/>
        <color theme="1"/>
        <rFont val="標楷體"/>
        <family val="4"/>
        <charset val="136"/>
      </rPr>
      <t>导入</t>
    </r>
    <phoneticPr fontId="15" type="noConversion"/>
  </si>
  <si>
    <r>
      <t>OS</t>
    </r>
    <r>
      <rPr>
        <sz val="10"/>
        <color theme="1"/>
        <rFont val="標楷體"/>
        <family val="4"/>
        <charset val="136"/>
      </rPr>
      <t>导入和分发</t>
    </r>
    <phoneticPr fontId="15" type="noConversion"/>
  </si>
  <si>
    <r>
      <t>Driver</t>
    </r>
    <r>
      <rPr>
        <sz val="10"/>
        <color theme="1"/>
        <rFont val="標楷體"/>
        <family val="4"/>
        <charset val="136"/>
      </rPr>
      <t>部署</t>
    </r>
    <phoneticPr fontId="15" type="noConversion"/>
  </si>
  <si>
    <r>
      <t>Driver</t>
    </r>
    <r>
      <rPr>
        <sz val="10"/>
        <color theme="1"/>
        <rFont val="標楷體"/>
        <family val="4"/>
        <charset val="136"/>
      </rPr>
      <t>检查</t>
    </r>
    <phoneticPr fontId="15" type="noConversion"/>
  </si>
  <si>
    <r>
      <t xml:space="preserve"> SCCM Server </t>
    </r>
    <r>
      <rPr>
        <sz val="10"/>
        <color theme="1"/>
        <rFont val="標楷體"/>
        <family val="4"/>
        <charset val="136"/>
      </rPr>
      <t>搭建（无需勾选，除非服务器出现问题）</t>
    </r>
    <phoneticPr fontId="15" type="noConversion"/>
  </si>
  <si>
    <r>
      <rPr>
        <sz val="10"/>
        <color theme="1"/>
        <rFont val="標楷體"/>
        <family val="4"/>
        <charset val="136"/>
      </rPr>
      <t>导入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程序和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程序包</t>
    </r>
    <phoneticPr fontId="15" type="noConversion"/>
  </si>
  <si>
    <t>AMD CPU Information Check</t>
    <phoneticPr fontId="15" type="noConversion"/>
  </si>
  <si>
    <t>COM Port fucntion</t>
    <phoneticPr fontId="5" type="noConversion"/>
  </si>
  <si>
    <t>COM port ACPI test</t>
    <phoneticPr fontId="15" type="noConversion"/>
  </si>
  <si>
    <t>PS/2 function</t>
    <phoneticPr fontId="15" type="noConversion"/>
  </si>
  <si>
    <t>Parallel port Test</t>
    <phoneticPr fontId="15" type="noConversion"/>
  </si>
  <si>
    <t>1394 Header Function</t>
    <phoneticPr fontId="15" type="noConversion"/>
  </si>
  <si>
    <t>IEEE1394 Peripheral compatibility</t>
    <phoneticPr fontId="5" type="noConversion"/>
  </si>
  <si>
    <t>PCI Slot Function</t>
    <phoneticPr fontId="15" type="noConversion"/>
  </si>
  <si>
    <t>02 LED</t>
    <phoneticPr fontId="5" type="noConversion"/>
  </si>
  <si>
    <r>
      <t xml:space="preserve">04 </t>
    </r>
    <r>
      <rPr>
        <sz val="10"/>
        <rFont val="標楷體"/>
        <family val="4"/>
        <charset val="136"/>
      </rPr>
      <t>板卡安装及检查</t>
    </r>
    <phoneticPr fontId="2" type="noConversion"/>
  </si>
  <si>
    <r>
      <t>PCI</t>
    </r>
    <r>
      <rPr>
        <sz val="10"/>
        <rFont val="標楷體"/>
        <family val="4"/>
        <charset val="136"/>
      </rPr>
      <t>卡安装检查（包含</t>
    </r>
    <r>
      <rPr>
        <sz val="10"/>
        <rFont val="Calibri"/>
        <family val="2"/>
      </rPr>
      <t xml:space="preserve">PCI </t>
    </r>
    <r>
      <rPr>
        <sz val="10"/>
        <rFont val="標楷體"/>
        <family val="4"/>
        <charset val="136"/>
      </rPr>
      <t>网卡</t>
    </r>
    <r>
      <rPr>
        <sz val="10"/>
        <rFont val="Calibri"/>
        <family val="2"/>
      </rPr>
      <t>,modem</t>
    </r>
    <r>
      <rPr>
        <sz val="10"/>
        <rFont val="標楷體"/>
        <family val="4"/>
        <charset val="136"/>
      </rPr>
      <t>，串口卡，并口卡）</t>
    </r>
    <r>
      <rPr>
        <sz val="10"/>
        <rFont val="Calibri"/>
        <family val="2"/>
      </rPr>
      <t>--</t>
    </r>
    <r>
      <rPr>
        <sz val="10"/>
        <color rgb="FF000000"/>
        <rFont val="標楷體"/>
        <family val="4"/>
        <charset val="136"/>
      </rPr>
      <t>将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卡安装至主板</t>
    </r>
    <r>
      <rPr>
        <sz val="10"/>
        <color rgb="FF000000"/>
        <rFont val="Calibri"/>
        <family val="2"/>
      </rPr>
      <t>PCI</t>
    </r>
    <r>
      <rPr>
        <sz val="10"/>
        <color rgb="FF000000"/>
        <rFont val="標楷體"/>
        <family val="4"/>
        <charset val="136"/>
      </rPr>
      <t>插槽上_x000D_</t>
    </r>
    <phoneticPr fontId="2" type="noConversion"/>
  </si>
  <si>
    <r>
      <t>05</t>
    </r>
    <r>
      <rPr>
        <sz val="10"/>
        <color rgb="FF000000"/>
        <rFont val="標楷體"/>
        <family val="4"/>
        <charset val="136"/>
      </rPr>
      <t>电源安装_x000D_</t>
    </r>
    <phoneticPr fontId="2" type="noConversion"/>
  </si>
  <si>
    <t>PCMARK 08 Test</t>
    <phoneticPr fontId="15" type="noConversion"/>
  </si>
  <si>
    <t xml:space="preserve"> System Mark 2014 Test</t>
    <phoneticPr fontId="15" type="noConversion"/>
  </si>
  <si>
    <t>System Boot and Storage Performance</t>
    <phoneticPr fontId="5" type="noConversion"/>
  </si>
  <si>
    <r>
      <t>Master Lu(</t>
    </r>
    <r>
      <rPr>
        <sz val="10"/>
        <color theme="1"/>
        <rFont val="標楷體"/>
        <family val="4"/>
        <charset val="136"/>
      </rPr>
      <t>鲁大师</t>
    </r>
    <r>
      <rPr>
        <sz val="10"/>
        <color theme="1"/>
        <rFont val="Calibri"/>
        <family val="2"/>
      </rPr>
      <t>)Test</t>
    </r>
    <phoneticPr fontId="5" type="noConversion"/>
  </si>
  <si>
    <r>
      <rPr>
        <sz val="10"/>
        <color theme="1"/>
        <rFont val="標楷體"/>
        <family val="4"/>
        <charset val="136"/>
      </rPr>
      <t>用户常规静置机器检查场景</t>
    </r>
    <r>
      <rPr>
        <sz val="10"/>
        <color theme="1"/>
        <rFont val="Calibri"/>
        <family val="2"/>
      </rPr>
      <t>1</t>
    </r>
    <phoneticPr fontId="5" type="noConversion"/>
  </si>
  <si>
    <r>
      <t>Linux Performance Test</t>
    </r>
    <r>
      <rPr>
        <sz val="10"/>
        <color rgb="FF000000"/>
        <rFont val="Calibri"/>
        <family val="2"/>
      </rPr>
      <t>_x000D_</t>
    </r>
    <phoneticPr fontId="2" type="noConversion"/>
  </si>
  <si>
    <r>
      <rPr>
        <sz val="10"/>
        <color theme="1"/>
        <rFont val="標楷體"/>
        <family val="4"/>
        <charset val="136"/>
      </rPr>
      <t>系统和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的安装</t>
    </r>
    <phoneticPr fontId="15" type="noConversion"/>
  </si>
  <si>
    <r>
      <rPr>
        <sz val="10"/>
        <color theme="1"/>
        <rFont val="標楷體"/>
        <family val="4"/>
        <charset val="136"/>
      </rPr>
      <t>删除</t>
    </r>
    <r>
      <rPr>
        <sz val="10"/>
        <color theme="1"/>
        <rFont val="Calibri"/>
        <family val="2"/>
      </rPr>
      <t>Driver</t>
    </r>
    <phoneticPr fontId="15" type="noConversion"/>
  </si>
  <si>
    <r>
      <rPr>
        <sz val="10"/>
        <color theme="1"/>
        <rFont val="標楷體"/>
        <family val="4"/>
        <charset val="136"/>
      </rPr>
      <t>操作系统镜像捕获（已经捕获</t>
    </r>
    <r>
      <rPr>
        <sz val="10"/>
        <color theme="1"/>
        <rFont val="Calibri"/>
        <family val="2"/>
      </rPr>
      <t>OK</t>
    </r>
    <r>
      <rPr>
        <sz val="10"/>
        <color theme="1"/>
        <rFont val="標楷體"/>
        <family val="4"/>
        <charset val="136"/>
      </rPr>
      <t>，测试不需要勾选））</t>
    </r>
    <phoneticPr fontId="15" type="noConversion"/>
  </si>
  <si>
    <t>Extend Test</t>
    <phoneticPr fontId="15" type="noConversion"/>
  </si>
  <si>
    <t>Gesture Test</t>
    <phoneticPr fontId="15" type="noConversion"/>
  </si>
  <si>
    <r>
      <t xml:space="preserve">21 </t>
    </r>
    <r>
      <rPr>
        <sz val="10"/>
        <rFont val="標楷體"/>
        <family val="4"/>
        <charset val="136"/>
      </rPr>
      <t>机箱周围零件检查</t>
    </r>
    <phoneticPr fontId="2" type="noConversion"/>
  </si>
  <si>
    <r>
      <t xml:space="preserve">35 </t>
    </r>
    <r>
      <rPr>
        <sz val="10"/>
        <rFont val="標楷體"/>
        <family val="4"/>
        <charset val="136"/>
      </rPr>
      <t>线缆测试</t>
    </r>
    <phoneticPr fontId="5" type="noConversion"/>
  </si>
  <si>
    <r>
      <rPr>
        <sz val="10"/>
        <color theme="1"/>
        <rFont val="細明體"/>
        <family val="3"/>
        <charset val="136"/>
      </rPr>
      <t>多种方式的</t>
    </r>
    <r>
      <rPr>
        <sz val="10"/>
        <color theme="1"/>
        <rFont val="Calibri"/>
        <family val="2"/>
      </rPr>
      <t>BIOS</t>
    </r>
    <r>
      <rPr>
        <sz val="10"/>
        <color theme="1"/>
        <rFont val="細明體"/>
        <family val="3"/>
        <charset val="136"/>
      </rPr>
      <t>刷新</t>
    </r>
    <phoneticPr fontId="15" type="noConversion"/>
  </si>
  <si>
    <t>Secure Flash</t>
    <phoneticPr fontId="15" type="noConversion"/>
  </si>
  <si>
    <r>
      <rPr>
        <sz val="10"/>
        <color theme="1"/>
        <rFont val="細明體"/>
        <family val="3"/>
        <charset val="136"/>
      </rPr>
      <t>不同版本的</t>
    </r>
    <r>
      <rPr>
        <sz val="10"/>
        <color theme="1"/>
        <rFont val="Calibri"/>
        <family val="2"/>
      </rPr>
      <t>BIOS</t>
    </r>
    <r>
      <rPr>
        <sz val="10"/>
        <color theme="1"/>
        <rFont val="細明體"/>
        <family val="3"/>
        <charset val="136"/>
      </rPr>
      <t>刷新</t>
    </r>
    <phoneticPr fontId="15" type="noConversion"/>
  </si>
  <si>
    <r>
      <t xml:space="preserve">SETUP </t>
    </r>
    <r>
      <rPr>
        <sz val="10"/>
        <color theme="1"/>
        <rFont val="細明體"/>
        <family val="3"/>
        <charset val="136"/>
      </rPr>
      <t>选项功能验证</t>
    </r>
    <phoneticPr fontId="15" type="noConversion"/>
  </si>
  <si>
    <r>
      <t>SETUP</t>
    </r>
    <r>
      <rPr>
        <sz val="10"/>
        <color theme="1"/>
        <rFont val="細明體"/>
        <family val="3"/>
        <charset val="136"/>
      </rPr>
      <t>信息检查</t>
    </r>
    <phoneticPr fontId="15" type="noConversion"/>
  </si>
  <si>
    <r>
      <t>SETUP</t>
    </r>
    <r>
      <rPr>
        <sz val="10"/>
        <color theme="1"/>
        <rFont val="細明體"/>
        <family val="3"/>
        <charset val="136"/>
      </rPr>
      <t>功能测试</t>
    </r>
    <phoneticPr fontId="15" type="noConversion"/>
  </si>
  <si>
    <t>BBR</t>
    <phoneticPr fontId="15" type="noConversion"/>
  </si>
  <si>
    <r>
      <t>BB</t>
    </r>
    <r>
      <rPr>
        <sz val="10"/>
        <color theme="1"/>
        <rFont val="細明體"/>
        <family val="3"/>
        <charset val="136"/>
      </rPr>
      <t>刷新</t>
    </r>
    <phoneticPr fontId="15" type="noConversion"/>
  </si>
  <si>
    <r>
      <t>ME</t>
    </r>
    <r>
      <rPr>
        <sz val="10"/>
        <color theme="1"/>
        <rFont val="細明體"/>
        <family val="3"/>
        <charset val="136"/>
      </rPr>
      <t>基本功能</t>
    </r>
    <phoneticPr fontId="15" type="noConversion"/>
  </si>
  <si>
    <t>回写备份工具测试</t>
    <phoneticPr fontId="15" type="noConversion"/>
  </si>
  <si>
    <r>
      <t>SIO/EC</t>
    </r>
    <r>
      <rPr>
        <sz val="10"/>
        <color theme="1"/>
        <rFont val="細明體"/>
        <family val="3"/>
        <charset val="136"/>
      </rPr>
      <t>基本功能</t>
    </r>
    <phoneticPr fontId="15" type="noConversion"/>
  </si>
  <si>
    <t>EC Secure Flash</t>
    <phoneticPr fontId="15" type="noConversion"/>
  </si>
  <si>
    <t>Intel Software Guard Extensions(SGX)</t>
    <phoneticPr fontId="15" type="noConversion"/>
  </si>
  <si>
    <t>Windows UEFI Firmware Update--BIOS</t>
    <phoneticPr fontId="15" type="noConversion"/>
  </si>
  <si>
    <t>POST Logo. Check</t>
    <phoneticPr fontId="15" type="noConversion"/>
  </si>
  <si>
    <t>POST Error Check</t>
    <phoneticPr fontId="15" type="noConversion"/>
  </si>
  <si>
    <t>Other Test</t>
    <phoneticPr fontId="15" type="noConversion"/>
  </si>
  <si>
    <t>POP test</t>
    <phoneticPr fontId="15" type="noConversion"/>
  </si>
  <si>
    <t>SMP Test(Only Think WW Request )</t>
    <phoneticPr fontId="15" type="noConversion"/>
  </si>
  <si>
    <t>Fingerprint Test</t>
    <phoneticPr fontId="15" type="noConversion"/>
  </si>
  <si>
    <t>Chassis Alert</t>
    <phoneticPr fontId="15" type="noConversion"/>
  </si>
  <si>
    <t>TPM1.2</t>
    <phoneticPr fontId="15" type="noConversion"/>
  </si>
  <si>
    <t>HDD Password</t>
    <phoneticPr fontId="15" type="noConversion"/>
  </si>
  <si>
    <t>Other test</t>
    <phoneticPr fontId="15" type="noConversion"/>
  </si>
  <si>
    <t>TPM2.0</t>
    <phoneticPr fontId="15" type="noConversion"/>
  </si>
  <si>
    <t>TCM</t>
    <phoneticPr fontId="15" type="noConversion"/>
  </si>
  <si>
    <t>Device Guard</t>
    <phoneticPr fontId="15" type="noConversion"/>
  </si>
  <si>
    <t>Wake up by alarm</t>
    <phoneticPr fontId="15" type="noConversion"/>
  </si>
  <si>
    <t>Wake up by modem</t>
    <phoneticPr fontId="15" type="noConversion"/>
  </si>
  <si>
    <t>Wake up by lan</t>
    <phoneticPr fontId="15" type="noConversion"/>
  </si>
  <si>
    <t>Other test</t>
    <phoneticPr fontId="15" type="noConversion"/>
  </si>
  <si>
    <t>Wake on alarm longrun test</t>
    <phoneticPr fontId="15" type="noConversion"/>
  </si>
  <si>
    <t>NEC BIOS</t>
    <phoneticPr fontId="15" type="noConversion"/>
  </si>
  <si>
    <t>Lenovo string</t>
    <phoneticPr fontId="15" type="noConversion"/>
  </si>
  <si>
    <t>SMBIOS information check</t>
    <phoneticPr fontId="15" type="noConversion"/>
  </si>
  <si>
    <t>OS active</t>
    <phoneticPr fontId="15" type="noConversion"/>
  </si>
  <si>
    <t>Computrace Test long run</t>
    <phoneticPr fontId="15" type="noConversion"/>
  </si>
  <si>
    <t>Computrace Test</t>
    <phoneticPr fontId="15" type="noConversion"/>
  </si>
  <si>
    <t>Grub SW test</t>
    <phoneticPr fontId="15" type="noConversion"/>
  </si>
  <si>
    <t>Lenovo Diagnostics</t>
    <phoneticPr fontId="15" type="noConversion"/>
  </si>
  <si>
    <t>Remote BIOS Management</t>
    <phoneticPr fontId="15" type="noConversion"/>
  </si>
  <si>
    <t>USB port</t>
    <phoneticPr fontId="15" type="noConversion"/>
  </si>
  <si>
    <t>SATA Port</t>
    <phoneticPr fontId="15" type="noConversion"/>
  </si>
  <si>
    <t>USB Protect Test</t>
    <phoneticPr fontId="15" type="noConversion"/>
  </si>
  <si>
    <t>BIOS Flash</t>
    <phoneticPr fontId="15" type="noConversion"/>
  </si>
  <si>
    <t>EC/SIO test</t>
    <phoneticPr fontId="15" type="noConversion"/>
  </si>
  <si>
    <t>Linear Test</t>
    <phoneticPr fontId="15" type="noConversion"/>
  </si>
  <si>
    <t>Point Test</t>
    <phoneticPr fontId="15" type="noConversion"/>
  </si>
  <si>
    <t>Multi Finger Test</t>
    <phoneticPr fontId="15" type="noConversion"/>
  </si>
  <si>
    <t>Touch Device Check Test</t>
    <phoneticPr fontId="15" type="noConversion"/>
  </si>
  <si>
    <t>Stress Test</t>
    <phoneticPr fontId="15" type="noConversion"/>
  </si>
  <si>
    <t>WHCK</t>
    <phoneticPr fontId="15" type="noConversion"/>
  </si>
  <si>
    <t>Touch Driver Test</t>
    <phoneticPr fontId="15" type="noConversion"/>
  </si>
  <si>
    <t>Configration</t>
    <phoneticPr fontId="15" type="noConversion"/>
  </si>
  <si>
    <t>Abnormal Test</t>
    <phoneticPr fontId="15" type="noConversion"/>
  </si>
  <si>
    <t>Abnormal Test</t>
    <phoneticPr fontId="15" type="noConversion"/>
  </si>
  <si>
    <t>Stability</t>
    <phoneticPr fontId="15" type="noConversion"/>
  </si>
  <si>
    <t>Compatibility</t>
    <phoneticPr fontId="15" type="noConversion"/>
  </si>
  <si>
    <t>Performance Test</t>
    <phoneticPr fontId="15" type="noConversion"/>
  </si>
  <si>
    <t>Basic Function</t>
    <phoneticPr fontId="15" type="noConversion"/>
  </si>
  <si>
    <t>Chipset Driver Test</t>
    <phoneticPr fontId="15" type="noConversion"/>
  </si>
  <si>
    <t>Driver Test</t>
    <phoneticPr fontId="15" type="noConversion"/>
  </si>
  <si>
    <t>Stability Test</t>
    <phoneticPr fontId="15" type="noConversion"/>
  </si>
  <si>
    <t>AMD CPU Loading Test</t>
    <phoneticPr fontId="15" type="noConversion"/>
  </si>
  <si>
    <t>AMD CPU Function Test</t>
    <phoneticPr fontId="15" type="noConversion"/>
  </si>
  <si>
    <t>Intel CPU Information Check</t>
    <phoneticPr fontId="15" type="noConversion"/>
  </si>
  <si>
    <t>Intel CPU Loading Test</t>
    <phoneticPr fontId="15" type="noConversion"/>
  </si>
  <si>
    <t>Intel CPU Function Test</t>
    <phoneticPr fontId="15" type="noConversion"/>
  </si>
  <si>
    <t>OC function</t>
    <phoneticPr fontId="15" type="noConversion"/>
  </si>
  <si>
    <t>OC stability</t>
    <phoneticPr fontId="15" type="noConversion"/>
  </si>
  <si>
    <r>
      <t>OS</t>
    </r>
    <r>
      <rPr>
        <sz val="10"/>
        <color rgb="FF000000"/>
        <rFont val="標楷體"/>
        <family val="4"/>
        <charset val="136"/>
      </rPr>
      <t>功能检查</t>
    </r>
    <phoneticPr fontId="15" type="noConversion"/>
  </si>
  <si>
    <t>Letos</t>
    <phoneticPr fontId="15" type="noConversion"/>
  </si>
  <si>
    <t>S0-S3 Transition</t>
    <phoneticPr fontId="15" type="noConversion"/>
  </si>
  <si>
    <t>S5 Sequence</t>
    <phoneticPr fontId="15" type="noConversion"/>
  </si>
  <si>
    <t>S3 Test</t>
    <phoneticPr fontId="15" type="noConversion"/>
  </si>
  <si>
    <t>S3 Sequence</t>
    <phoneticPr fontId="15" type="noConversion"/>
  </si>
  <si>
    <t>OS functional test</t>
    <phoneticPr fontId="15" type="noConversion"/>
  </si>
  <si>
    <t>OS installation</t>
    <phoneticPr fontId="15" type="noConversion"/>
  </si>
  <si>
    <t>Driver test</t>
    <phoneticPr fontId="15" type="noConversion"/>
  </si>
  <si>
    <t>Exception Test</t>
    <phoneticPr fontId="15" type="noConversion"/>
  </si>
  <si>
    <t>Win10 S4 overnight</t>
    <phoneticPr fontId="15" type="noConversion"/>
  </si>
  <si>
    <r>
      <t>Bitlocker with TPM(HOME</t>
    </r>
    <r>
      <rPr>
        <sz val="10"/>
        <color rgb="FF000000"/>
        <rFont val="標楷體"/>
        <family val="4"/>
        <charset val="136"/>
      </rPr>
      <t>版</t>
    </r>
    <r>
      <rPr>
        <sz val="10"/>
        <color rgb="FF000000"/>
        <rFont val="Calibri"/>
        <family val="2"/>
      </rPr>
      <t>win10</t>
    </r>
    <r>
      <rPr>
        <sz val="10"/>
        <color rgb="FF000000"/>
        <rFont val="標楷體"/>
        <family val="4"/>
        <charset val="136"/>
      </rPr>
      <t>不支持</t>
    </r>
    <r>
      <rPr>
        <sz val="10"/>
        <color rgb="FF000000"/>
        <rFont val="Calibri"/>
        <family val="2"/>
      </rPr>
      <t>bitlocker</t>
    </r>
    <r>
      <rPr>
        <sz val="10"/>
        <color rgb="FF000000"/>
        <rFont val="標楷體"/>
        <family val="4"/>
        <charset val="136"/>
      </rPr>
      <t>功能</t>
    </r>
    <r>
      <rPr>
        <sz val="10"/>
        <color rgb="FF000000"/>
        <rFont val="Calibri"/>
        <family val="2"/>
      </rPr>
      <t>)</t>
    </r>
    <phoneticPr fontId="15" type="noConversion"/>
  </si>
  <si>
    <t>Win10 S4 Looping</t>
    <phoneticPr fontId="15" type="noConversion"/>
  </si>
  <si>
    <t>Win10 S3 overnight</t>
    <phoneticPr fontId="15" type="noConversion"/>
  </si>
  <si>
    <t>Win10 S3 Looping</t>
    <phoneticPr fontId="15" type="noConversion"/>
  </si>
  <si>
    <t>Win10 S5 looping</t>
    <phoneticPr fontId="15" type="noConversion"/>
  </si>
  <si>
    <t>Win10 S5 Sequence</t>
    <phoneticPr fontId="15" type="noConversion"/>
  </si>
  <si>
    <t>Win10 S4 Test</t>
    <phoneticPr fontId="15" type="noConversion"/>
  </si>
  <si>
    <t>Win10 S4 Sequence</t>
    <phoneticPr fontId="15" type="noConversion"/>
  </si>
  <si>
    <t>Win10 S3 Test</t>
    <phoneticPr fontId="15" type="noConversion"/>
  </si>
  <si>
    <t>Win10  S3 Sequence</t>
    <phoneticPr fontId="15" type="noConversion"/>
  </si>
  <si>
    <t>Win10 OS functional test</t>
    <phoneticPr fontId="15" type="noConversion"/>
  </si>
  <si>
    <t>Win10 OS installation</t>
    <phoneticPr fontId="15" type="noConversion"/>
  </si>
  <si>
    <t>Win8.x OS Basic-Windows Media Player</t>
    <phoneticPr fontId="15" type="noConversion"/>
  </si>
  <si>
    <t>Win8.x bitlocker with TPM1.2</t>
    <phoneticPr fontId="15" type="noConversion"/>
  </si>
  <si>
    <t>Win8.x bitlocker without TPM</t>
    <phoneticPr fontId="15" type="noConversion"/>
  </si>
  <si>
    <t>OA2/OA3 test</t>
    <phoneticPr fontId="15" type="noConversion"/>
  </si>
  <si>
    <t>BIOS basic function check</t>
    <phoneticPr fontId="15" type="noConversion"/>
  </si>
  <si>
    <r>
      <rPr>
        <sz val="10"/>
        <color theme="1"/>
        <rFont val="標楷體"/>
        <family val="4"/>
        <charset val="136"/>
      </rPr>
      <t>操作系统功能测试</t>
    </r>
    <r>
      <rPr>
        <sz val="10"/>
        <color theme="1"/>
        <rFont val="Calibri"/>
        <family val="2"/>
      </rPr>
      <t>(Windows OS Function Test)_x000D_</t>
    </r>
    <phoneticPr fontId="15" type="noConversion"/>
  </si>
  <si>
    <r>
      <rPr>
        <sz val="10"/>
        <color theme="1"/>
        <rFont val="標楷體"/>
        <family val="4"/>
        <charset val="136"/>
      </rPr>
      <t>来料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验证_x000D_</t>
    </r>
    <phoneticPr fontId="15" type="noConversion"/>
  </si>
  <si>
    <t>BIOS sub function test</t>
    <phoneticPr fontId="15" type="noConversion"/>
  </si>
  <si>
    <r>
      <t>LC</t>
    </r>
    <r>
      <rPr>
        <sz val="10"/>
        <color theme="1"/>
        <rFont val="標楷體"/>
        <family val="4"/>
        <charset val="136"/>
      </rPr>
      <t>特色功能检查_x000D_</t>
    </r>
    <phoneticPr fontId="15" type="noConversion"/>
  </si>
  <si>
    <r>
      <rPr>
        <sz val="10"/>
        <color theme="1"/>
        <rFont val="標楷體"/>
        <family val="4"/>
        <charset val="136"/>
      </rPr>
      <t>外</t>
    </r>
    <r>
      <rPr>
        <sz val="10"/>
        <color theme="1"/>
        <rFont val="Calibri"/>
        <family val="2"/>
      </rPr>
      <t>team</t>
    </r>
    <r>
      <rPr>
        <sz val="10"/>
        <color theme="1"/>
        <rFont val="標楷體"/>
        <family val="4"/>
        <charset val="136"/>
      </rPr>
      <t>验证部分_x000D_</t>
    </r>
    <phoneticPr fontId="15" type="noConversion"/>
  </si>
  <si>
    <r>
      <rPr>
        <sz val="10"/>
        <color theme="1"/>
        <rFont val="標楷體"/>
        <family val="4"/>
        <charset val="136"/>
      </rPr>
      <t>重点问题验证（包括</t>
    </r>
    <r>
      <rPr>
        <sz val="10"/>
        <color theme="1"/>
        <rFont val="Calibri"/>
        <family val="2"/>
      </rPr>
      <t>releasnote</t>
    </r>
    <r>
      <rPr>
        <sz val="10"/>
        <color theme="1"/>
        <rFont val="標楷體"/>
        <family val="4"/>
        <charset val="136"/>
      </rPr>
      <t>内</t>
    </r>
    <r>
      <rPr>
        <sz val="10"/>
        <color theme="1"/>
        <rFont val="Calibri"/>
        <family val="2"/>
      </rPr>
      <t>BUG</t>
    </r>
    <r>
      <rPr>
        <sz val="10"/>
        <color theme="1"/>
        <rFont val="標楷體"/>
        <family val="4"/>
        <charset val="136"/>
      </rPr>
      <t>以及由此涉及的其它问题）_x000D_</t>
    </r>
    <phoneticPr fontId="15" type="noConversion"/>
  </si>
  <si>
    <r>
      <rPr>
        <sz val="10"/>
        <color theme="1"/>
        <rFont val="標楷體"/>
        <family val="4"/>
        <charset val="136"/>
      </rPr>
      <t>特配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测试_x000D_</t>
    </r>
    <phoneticPr fontId="15" type="noConversion"/>
  </si>
  <si>
    <t>DOS Test</t>
    <phoneticPr fontId="15" type="noConversion"/>
  </si>
  <si>
    <t>Ubuntu Linux</t>
    <phoneticPr fontId="15" type="noConversion"/>
  </si>
  <si>
    <t>SUSE Linux</t>
    <phoneticPr fontId="15" type="noConversion"/>
  </si>
  <si>
    <t>Stability Test</t>
    <phoneticPr fontId="15" type="noConversion"/>
  </si>
  <si>
    <t>S3 Looping</t>
    <phoneticPr fontId="15" type="noConversion"/>
  </si>
  <si>
    <t>S3 overnight</t>
    <phoneticPr fontId="15" type="noConversion"/>
  </si>
  <si>
    <t>Win8.x S4 overnight</t>
    <phoneticPr fontId="15" type="noConversion"/>
  </si>
  <si>
    <t>Win8.x S4 Looping</t>
    <phoneticPr fontId="15" type="noConversion"/>
  </si>
  <si>
    <t>Win8.x S3 overnight</t>
    <phoneticPr fontId="15" type="noConversion"/>
  </si>
  <si>
    <t>Win8.x S3 Looping</t>
    <phoneticPr fontId="15" type="noConversion"/>
  </si>
  <si>
    <t>Win8.x S0-S3-S4 Transition</t>
    <phoneticPr fontId="15" type="noConversion"/>
  </si>
  <si>
    <t>Win8.x S5 Sequence</t>
    <phoneticPr fontId="15" type="noConversion"/>
  </si>
  <si>
    <t>Win8.x S4 Test</t>
    <phoneticPr fontId="15" type="noConversion"/>
  </si>
  <si>
    <t>Win8.x S4 Sequence</t>
    <phoneticPr fontId="15" type="noConversion"/>
  </si>
  <si>
    <t>Win8.x S3 Test</t>
    <phoneticPr fontId="15" type="noConversion"/>
  </si>
  <si>
    <t>Win8.x  S3 Sequence</t>
    <phoneticPr fontId="15" type="noConversion"/>
  </si>
  <si>
    <t>Hybrid sleep setting check</t>
    <phoneticPr fontId="15" type="noConversion"/>
  </si>
  <si>
    <t>Win7 OS Basic-Windows Media Player</t>
    <phoneticPr fontId="15" type="noConversion"/>
  </si>
  <si>
    <r>
      <rPr>
        <sz val="10"/>
        <rFont val="標楷體"/>
        <family val="4"/>
        <charset val="136"/>
      </rPr>
      <t>功能键盘（对于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  <phoneticPr fontId="15" type="noConversion"/>
  </si>
  <si>
    <r>
      <rPr>
        <sz val="10"/>
        <rFont val="標楷體"/>
        <family val="4"/>
        <charset val="136"/>
      </rPr>
      <t>功能鼠标（对于</t>
    </r>
    <r>
      <rPr>
        <sz val="10"/>
        <rFont val="Calibri"/>
        <family val="2"/>
      </rPr>
      <t>BOM</t>
    </r>
    <r>
      <rPr>
        <sz val="10"/>
        <rFont val="標楷體"/>
        <family val="4"/>
        <charset val="136"/>
      </rPr>
      <t>中没有键鼠维护的，需要</t>
    </r>
    <r>
      <rPr>
        <sz val="10"/>
        <rFont val="Calibri"/>
        <family val="2"/>
      </rPr>
      <t>TPM</t>
    </r>
    <r>
      <rPr>
        <sz val="10"/>
        <rFont val="標楷體"/>
        <family val="4"/>
        <charset val="136"/>
      </rPr>
      <t>提供测试键鼠和测试范围。）</t>
    </r>
    <phoneticPr fontId="15" type="noConversion"/>
  </si>
  <si>
    <t>Fedora Linux</t>
    <phoneticPr fontId="15" type="noConversion"/>
  </si>
  <si>
    <t>Turbo Linux</t>
    <phoneticPr fontId="15" type="noConversion"/>
  </si>
  <si>
    <t>EDU8.0</t>
    <phoneticPr fontId="15" type="noConversion"/>
  </si>
  <si>
    <t>Redhat Linux</t>
    <phoneticPr fontId="15" type="noConversion"/>
  </si>
  <si>
    <t>Other Linux OS</t>
    <phoneticPr fontId="15" type="noConversion"/>
  </si>
  <si>
    <t>Win7 OS installation</t>
    <phoneticPr fontId="15" type="noConversion"/>
  </si>
  <si>
    <t>Win7 OS functional test</t>
    <phoneticPr fontId="15" type="noConversion"/>
  </si>
  <si>
    <t>Win 7  S3 Sequence</t>
    <phoneticPr fontId="15" type="noConversion"/>
  </si>
  <si>
    <t>WIN7 S3 Test</t>
    <phoneticPr fontId="15" type="noConversion"/>
  </si>
  <si>
    <t>Win 7 S4 Sequence</t>
    <phoneticPr fontId="15" type="noConversion"/>
  </si>
  <si>
    <t>Win7 S4 Test</t>
    <phoneticPr fontId="15" type="noConversion"/>
  </si>
  <si>
    <t>Win 7 S5 Sequence</t>
    <phoneticPr fontId="15" type="noConversion"/>
  </si>
  <si>
    <t>Win 7 S0-S3-S4 Transition</t>
    <phoneticPr fontId="15" type="noConversion"/>
  </si>
  <si>
    <t>WIN7 S3 Looping</t>
    <phoneticPr fontId="15" type="noConversion"/>
  </si>
  <si>
    <t>WIN7 S3 overnight</t>
    <phoneticPr fontId="15" type="noConversion"/>
  </si>
  <si>
    <t>WIN7 S4 Looping</t>
    <phoneticPr fontId="15" type="noConversion"/>
  </si>
  <si>
    <t>WIN7 S4 overnight</t>
    <phoneticPr fontId="15" type="noConversion"/>
  </si>
  <si>
    <t>Exception Test</t>
    <phoneticPr fontId="15" type="noConversion"/>
  </si>
  <si>
    <r>
      <t>Bitlocker with TPM(</t>
    </r>
    <r>
      <rPr>
        <sz val="10"/>
        <color rgb="FF000000"/>
        <rFont val="標楷體"/>
        <family val="4"/>
        <charset val="136"/>
      </rPr>
      <t>仅支持旗舰版</t>
    </r>
    <r>
      <rPr>
        <sz val="10"/>
        <color rgb="FF000000"/>
        <rFont val="Calibri"/>
        <family val="2"/>
      </rPr>
      <t>win7)</t>
    </r>
    <phoneticPr fontId="15" type="noConversion"/>
  </si>
  <si>
    <t>Driver test</t>
    <phoneticPr fontId="15" type="noConversion"/>
  </si>
  <si>
    <t>10 APP</t>
    <phoneticPr fontId="15" type="noConversion"/>
  </si>
  <si>
    <t>01 OS</t>
    <phoneticPr fontId="15" type="noConversion"/>
  </si>
  <si>
    <t>01 Win10 OS Test</t>
    <phoneticPr fontId="15" type="noConversion"/>
  </si>
  <si>
    <t>Cortana</t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</si>
  <si>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</t>
    </r>
    <r>
      <rPr>
        <sz val="10"/>
        <color theme="1"/>
        <rFont val="Calibri"/>
        <family val="2"/>
      </rPr>
      <t>Cortana</t>
    </r>
    <r>
      <rPr>
        <sz val="10"/>
        <color theme="1"/>
        <rFont val="MingLiU"/>
        <family val="3"/>
        <charset val="136"/>
      </rPr>
      <t>调起与应用</t>
    </r>
    <r>
      <rPr>
        <sz val="10"/>
        <color theme="1"/>
        <rFont val="Calibri"/>
        <family val="2"/>
      </rPr>
      <t>+TypeN</t>
    </r>
    <phoneticPr fontId="15" type="noConversion"/>
  </si>
  <si>
    <t>2019-08-27</t>
    <phoneticPr fontId="15" type="noConversion"/>
  </si>
  <si>
    <t>all sku</t>
    <phoneticPr fontId="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</si>
  <si>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</t>
    </r>
    <r>
      <rPr>
        <sz val="10"/>
        <color theme="1"/>
        <rFont val="Calibri"/>
        <family val="2"/>
      </rPr>
      <t>Cortana on lock screen+TypeN</t>
    </r>
    <phoneticPr fontId="15" type="noConversion"/>
  </si>
  <si>
    <t>2019-10-29</t>
    <phoneticPr fontId="15" type="noConversion"/>
  </si>
  <si>
    <t>Windows Hello</t>
    <phoneticPr fontId="15" type="noConversion"/>
  </si>
  <si>
    <r>
      <t>3D/IR Camera Windows Hello</t>
    </r>
    <r>
      <rPr>
        <sz val="10"/>
        <color theme="1"/>
        <rFont val="MingLiU"/>
        <family val="3"/>
        <charset val="136"/>
      </rPr>
      <t>解锁</t>
    </r>
    <r>
      <rPr>
        <sz val="10"/>
        <color theme="1"/>
        <rFont val="Calibri"/>
        <family val="2"/>
      </rPr>
      <t>+TypeN</t>
    </r>
    <phoneticPr fontId="15" type="noConversion"/>
  </si>
  <si>
    <t>2019-05-20</t>
    <phoneticPr fontId="15" type="noConversion"/>
  </si>
  <si>
    <t>all IR camera sku</t>
    <phoneticPr fontId="5" type="noConversion"/>
  </si>
  <si>
    <r>
      <t xml:space="preserve">3D/IR Camera </t>
    </r>
    <r>
      <rPr>
        <sz val="10"/>
        <color theme="1"/>
        <rFont val="MingLiU"/>
        <family val="3"/>
        <charset val="136"/>
      </rPr>
      <t>灯闪烁时间</t>
    </r>
    <r>
      <rPr>
        <sz val="10"/>
        <color theme="1"/>
        <rFont val="Calibri"/>
        <family val="2"/>
      </rPr>
      <t>+TypeN</t>
    </r>
    <phoneticPr fontId="15" type="noConversion"/>
  </si>
  <si>
    <t>2019-05-21</t>
    <phoneticPr fontId="15" type="noConversion"/>
  </si>
  <si>
    <r>
      <rPr>
        <sz val="10"/>
        <color theme="1"/>
        <rFont val="MingLiU"/>
        <family val="3"/>
        <charset val="136"/>
      </rPr>
      <t>光线因素</t>
    </r>
    <r>
      <rPr>
        <sz val="10"/>
        <color theme="1"/>
        <rFont val="Calibri"/>
        <family val="2"/>
      </rPr>
      <t>-3D/IR Camera Windows Hello</t>
    </r>
    <r>
      <rPr>
        <sz val="10"/>
        <color theme="1"/>
        <rFont val="MingLiU"/>
        <family val="3"/>
        <charset val="136"/>
      </rPr>
      <t>解锁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</si>
  <si>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MingLiU"/>
        <family val="3"/>
        <charset val="136"/>
      </rPr>
      <t>背景色因素</t>
    </r>
    <r>
      <rPr>
        <sz val="10"/>
        <color theme="1"/>
        <rFont val="Calibri"/>
        <family val="2"/>
      </rPr>
      <t>-3D/IR Camera Windows Hello</t>
    </r>
    <r>
      <rPr>
        <sz val="10"/>
        <color theme="1"/>
        <rFont val="MingLiU"/>
        <family val="3"/>
        <charset val="136"/>
      </rPr>
      <t>解锁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</si>
  <si>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MingLiU"/>
        <family val="3"/>
        <charset val="136"/>
      </rPr>
      <t>其他方式</t>
    </r>
    <r>
      <rPr>
        <sz val="10"/>
        <color theme="1"/>
        <rFont val="Calibri"/>
        <family val="2"/>
      </rPr>
      <t>Windows Hello</t>
    </r>
    <r>
      <rPr>
        <sz val="10"/>
        <color theme="1"/>
        <rFont val="MingLiU"/>
        <family val="3"/>
        <charset val="136"/>
      </rPr>
      <t>解锁</t>
    </r>
    <r>
      <rPr>
        <sz val="10"/>
        <color theme="1"/>
        <rFont val="Calibri"/>
        <family val="2"/>
      </rPr>
      <t>+TypeN</t>
    </r>
    <phoneticPr fontId="15" type="noConversion"/>
  </si>
  <si>
    <t>Microsoft Edge</t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</si>
  <si>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</t>
    </r>
    <r>
      <rPr>
        <sz val="10"/>
        <color theme="1"/>
        <rFont val="Calibri"/>
        <family val="2"/>
      </rPr>
      <t>Microsoft Edge+Type1</t>
    </r>
    <phoneticPr fontId="15" type="noConversion"/>
  </si>
  <si>
    <t>2019-06-24</t>
    <phoneticPr fontId="15" type="noConversion"/>
  </si>
  <si>
    <t>People+Type1</t>
    <phoneticPr fontId="15" type="noConversion"/>
  </si>
  <si>
    <t>Movies</t>
    <phoneticPr fontId="15" type="noConversion"/>
  </si>
  <si>
    <t>Movies &amp; TV+TypeN</t>
    <phoneticPr fontId="15" type="noConversion"/>
  </si>
  <si>
    <r>
      <t>Sandbox (19H1</t>
    </r>
    <r>
      <rPr>
        <sz val="10"/>
        <color theme="1"/>
        <rFont val="MingLiU"/>
        <family val="3"/>
        <charset val="136"/>
      </rPr>
      <t>及以上</t>
    </r>
    <r>
      <rPr>
        <sz val="10"/>
        <color theme="1"/>
        <rFont val="Calibri"/>
        <family val="2"/>
      </rPr>
      <t>)+TypeN</t>
    </r>
    <phoneticPr fontId="15" type="noConversion"/>
  </si>
  <si>
    <t>2019-09-18</t>
    <phoneticPr fontId="15" type="noConversion"/>
  </si>
  <si>
    <t>02 Lenovo APP</t>
    <phoneticPr fontId="15" type="noConversion"/>
  </si>
  <si>
    <t>01 Lenovo Vantage3.0 - Type N</t>
    <phoneticPr fontId="15" type="noConversion"/>
  </si>
  <si>
    <t>预安装状态检查</t>
    <phoneticPr fontId="15" type="noConversion"/>
  </si>
  <si>
    <t>2019-10-22</t>
    <phoneticPr fontId="15" type="noConversion"/>
  </si>
  <si>
    <t>检查欢迎界面（需要联网）</t>
    <phoneticPr fontId="15" type="noConversion"/>
  </si>
  <si>
    <t>P1</t>
    <phoneticPr fontId="15" type="noConversion"/>
  </si>
  <si>
    <t>2019-10-16</t>
    <phoneticPr fontId="15" type="noConversion"/>
  </si>
  <si>
    <t>DQA</t>
    <phoneticPr fontId="15" type="noConversion"/>
  </si>
  <si>
    <t>V</t>
    <phoneticPr fontId="15" type="noConversion"/>
  </si>
  <si>
    <t>all sku</t>
    <phoneticPr fontId="5" type="noConversion"/>
  </si>
  <si>
    <t>查看界面和链接</t>
    <phoneticPr fontId="15" type="noConversion"/>
  </si>
  <si>
    <t>2019-11-12</t>
    <phoneticPr fontId="15" type="noConversion"/>
  </si>
  <si>
    <t>保修服务和用户手册检查</t>
    <phoneticPr fontId="15" type="noConversion"/>
  </si>
  <si>
    <t>2019-11-22</t>
    <phoneticPr fontId="15" type="noConversion"/>
  </si>
  <si>
    <t>硬件信息检查</t>
    <phoneticPr fontId="15" type="noConversion"/>
  </si>
  <si>
    <t>2019-09-25</t>
    <phoneticPr fontId="15" type="noConversion"/>
  </si>
  <si>
    <t>硬件设置检查</t>
    <phoneticPr fontId="15" type="noConversion"/>
  </si>
  <si>
    <r>
      <rPr>
        <sz val="10"/>
        <color theme="1"/>
        <rFont val="MingLiU"/>
        <family val="3"/>
        <charset val="136"/>
      </rPr>
      <t>系统更新检查</t>
    </r>
    <r>
      <rPr>
        <sz val="10"/>
        <color theme="1"/>
        <rFont val="Calibri"/>
        <family val="2"/>
      </rPr>
      <t xml:space="preserve"> (</t>
    </r>
    <r>
      <rPr>
        <sz val="10"/>
        <color theme="1"/>
        <rFont val="MingLiU"/>
        <family val="3"/>
        <charset val="136"/>
      </rPr>
      <t>确保测试机已刷正确的</t>
    </r>
    <r>
      <rPr>
        <sz val="10"/>
        <color theme="1"/>
        <rFont val="Calibri"/>
        <family val="2"/>
      </rPr>
      <t>MTM,SN)</t>
    </r>
    <phoneticPr fontId="15" type="noConversion"/>
  </si>
  <si>
    <r>
      <rPr>
        <sz val="10"/>
        <color theme="1"/>
        <rFont val="MingLiU"/>
        <family val="3"/>
        <charset val="136"/>
      </rPr>
      <t>卸载</t>
    </r>
    <r>
      <rPr>
        <sz val="10"/>
        <color theme="1"/>
        <rFont val="Calibri"/>
        <family val="2"/>
      </rPr>
      <t xml:space="preserve"> Lenovo Vantage</t>
    </r>
    <phoneticPr fontId="15" type="noConversion"/>
  </si>
  <si>
    <t>预安装状态检查</t>
    <phoneticPr fontId="15" type="noConversion"/>
  </si>
  <si>
    <t>2019-10-22</t>
    <phoneticPr fontId="15" type="noConversion"/>
  </si>
  <si>
    <t>检查欢迎界面</t>
    <phoneticPr fontId="15" type="noConversion"/>
  </si>
  <si>
    <r>
      <t xml:space="preserve">Gaming </t>
    </r>
    <r>
      <rPr>
        <sz val="10"/>
        <color theme="1"/>
        <rFont val="MingLiU"/>
        <family val="3"/>
        <charset val="136"/>
      </rPr>
      <t>机器主题检查</t>
    </r>
    <phoneticPr fontId="15" type="noConversion"/>
  </si>
  <si>
    <t>2019-09-27</t>
    <phoneticPr fontId="15" type="noConversion"/>
  </si>
  <si>
    <t>'2019-09-27</t>
    <phoneticPr fontId="15" type="noConversion"/>
  </si>
  <si>
    <r>
      <t>CPU / RAM</t>
    </r>
    <r>
      <rPr>
        <sz val="10"/>
        <color theme="1"/>
        <rFont val="MingLiU"/>
        <family val="3"/>
        <charset val="136"/>
      </rPr>
      <t>超频功能检查</t>
    </r>
    <phoneticPr fontId="15" type="noConversion"/>
  </si>
  <si>
    <t>首页灯效检查</t>
    <phoneticPr fontId="15" type="noConversion"/>
  </si>
  <si>
    <r>
      <t>LED</t>
    </r>
    <r>
      <rPr>
        <sz val="10"/>
        <color theme="1"/>
        <rFont val="MingLiU"/>
        <family val="3"/>
        <charset val="136"/>
      </rPr>
      <t>灯效设置</t>
    </r>
    <phoneticPr fontId="15" type="noConversion"/>
  </si>
  <si>
    <r>
      <t>RGB</t>
    </r>
    <r>
      <rPr>
        <sz val="10"/>
        <color theme="1"/>
        <rFont val="MingLiU"/>
        <family val="3"/>
        <charset val="136"/>
      </rPr>
      <t>灯效设置</t>
    </r>
    <phoneticPr fontId="15" type="noConversion"/>
  </si>
  <si>
    <t>亮度设置</t>
    <phoneticPr fontId="15" type="noConversion"/>
  </si>
  <si>
    <t>恢复默认值</t>
    <phoneticPr fontId="15" type="noConversion"/>
  </si>
  <si>
    <r>
      <t>Led-1</t>
    </r>
    <r>
      <rPr>
        <sz val="10"/>
        <color theme="1"/>
        <rFont val="MingLiU"/>
        <family val="3"/>
        <charset val="136"/>
      </rPr>
      <t>和</t>
    </r>
    <r>
      <rPr>
        <sz val="10"/>
        <color theme="1"/>
        <rFont val="Calibri"/>
        <family val="2"/>
      </rPr>
      <t>Led-2</t>
    </r>
    <phoneticPr fontId="15" type="noConversion"/>
  </si>
  <si>
    <r>
      <rPr>
        <sz val="10"/>
        <color theme="1"/>
        <rFont val="MingLiU"/>
        <family val="3"/>
        <charset val="136"/>
      </rPr>
      <t>魔术</t>
    </r>
    <r>
      <rPr>
        <sz val="10"/>
        <color theme="1"/>
        <rFont val="Calibri"/>
        <family val="2"/>
      </rPr>
      <t>Y</t>
    </r>
    <r>
      <rPr>
        <sz val="10"/>
        <color theme="1"/>
        <rFont val="MingLiU"/>
        <family val="3"/>
        <charset val="136"/>
      </rPr>
      <t>键显示</t>
    </r>
    <phoneticPr fontId="15" type="noConversion"/>
  </si>
  <si>
    <t>帮助页面</t>
    <phoneticPr fontId="15" type="noConversion"/>
  </si>
  <si>
    <r>
      <t>RAM</t>
    </r>
    <r>
      <rPr>
        <sz val="10"/>
        <color theme="1"/>
        <rFont val="MingLiU"/>
        <family val="3"/>
        <charset val="136"/>
      </rPr>
      <t>超频状态为</t>
    </r>
    <r>
      <rPr>
        <sz val="10"/>
        <color theme="1"/>
        <rFont val="Calibri"/>
        <family val="2"/>
      </rPr>
      <t>“On”</t>
    </r>
    <r>
      <rPr>
        <sz val="10"/>
        <color theme="1"/>
        <rFont val="MingLiU"/>
        <family val="3"/>
        <charset val="136"/>
      </rPr>
      <t>时，</t>
    </r>
    <r>
      <rPr>
        <sz val="10"/>
        <color theme="1"/>
        <rFont val="Calibri"/>
        <family val="2"/>
      </rPr>
      <t>CPU</t>
    </r>
    <r>
      <rPr>
        <sz val="10"/>
        <color theme="1"/>
        <rFont val="MingLiU"/>
        <family val="3"/>
        <charset val="136"/>
      </rPr>
      <t>超频检查</t>
    </r>
    <phoneticPr fontId="15" type="noConversion"/>
  </si>
  <si>
    <r>
      <rPr>
        <sz val="10"/>
        <color theme="1"/>
        <rFont val="MingLiU"/>
        <family val="3"/>
        <charset val="136"/>
      </rPr>
      <t>使用</t>
    </r>
    <r>
      <rPr>
        <sz val="10"/>
        <color theme="1"/>
        <rFont val="Calibri"/>
        <family val="2"/>
      </rPr>
      <t>XTU</t>
    </r>
    <r>
      <rPr>
        <sz val="10"/>
        <color theme="1"/>
        <rFont val="MingLiU"/>
        <family val="3"/>
        <charset val="136"/>
      </rPr>
      <t>工具检查超频参数</t>
    </r>
    <phoneticPr fontId="15" type="noConversion"/>
  </si>
  <si>
    <r>
      <t>G-sync</t>
    </r>
    <r>
      <rPr>
        <sz val="10"/>
        <color theme="1"/>
        <rFont val="MingLiU"/>
        <family val="3"/>
        <charset val="136"/>
      </rPr>
      <t>模式</t>
    </r>
    <phoneticPr fontId="15" type="noConversion"/>
  </si>
  <si>
    <t>触摸板</t>
    <phoneticPr fontId="15" type="noConversion"/>
  </si>
  <si>
    <r>
      <rPr>
        <sz val="10"/>
        <color theme="1"/>
        <rFont val="MingLiU"/>
        <family val="3"/>
        <charset val="136"/>
      </rPr>
      <t>兼容性检查</t>
    </r>
    <r>
      <rPr>
        <sz val="10"/>
        <color theme="1"/>
        <rFont val="Calibri"/>
        <family val="2"/>
      </rPr>
      <t xml:space="preserve"> - S3, S4</t>
    </r>
    <r>
      <rPr>
        <sz val="10"/>
        <color theme="1"/>
        <rFont val="MingLiU"/>
        <family val="3"/>
        <charset val="136"/>
      </rPr>
      <t>唤醒</t>
    </r>
    <phoneticPr fontId="15" type="noConversion"/>
  </si>
  <si>
    <t>02 Lenovo Welcome(Except SC&amp;Think) -- TypeN</t>
    <phoneticPr fontId="15" type="noConversion"/>
  </si>
  <si>
    <t>Home page – TypeN</t>
    <phoneticPr fontId="15" type="noConversion"/>
  </si>
  <si>
    <t>2019-06-12</t>
    <phoneticPr fontId="15" type="noConversion"/>
  </si>
  <si>
    <t>DQA</t>
    <phoneticPr fontId="15" type="noConversion"/>
  </si>
  <si>
    <t>V</t>
    <phoneticPr fontId="15" type="noConversion"/>
  </si>
  <si>
    <t>all sku</t>
    <phoneticPr fontId="5" type="noConversion"/>
  </si>
  <si>
    <t>Lenovo Vantage page – TypeN</t>
    <phoneticPr fontId="15" type="noConversion"/>
  </si>
  <si>
    <t>2019-11-15</t>
    <phoneticPr fontId="15" type="noConversion"/>
  </si>
  <si>
    <t>Apps for you – TypeN</t>
    <phoneticPr fontId="15" type="noConversion"/>
  </si>
  <si>
    <t>Dropbox page – TypeN</t>
    <phoneticPr fontId="15" type="noConversion"/>
  </si>
  <si>
    <t>Migration page – TypeN</t>
    <phoneticPr fontId="15" type="noConversion"/>
  </si>
  <si>
    <t>Lenovo ID page – TypeN</t>
    <phoneticPr fontId="15" type="noConversion"/>
  </si>
  <si>
    <t>All done page – TypeN</t>
    <phoneticPr fontId="15" type="noConversion"/>
  </si>
  <si>
    <t>Close app – TypeN</t>
    <phoneticPr fontId="15" type="noConversion"/>
  </si>
  <si>
    <r>
      <t>03 Lenovo User Guide(</t>
    </r>
    <r>
      <rPr>
        <sz val="10"/>
        <color theme="1"/>
        <rFont val="MingLiU"/>
        <family val="3"/>
        <charset val="136"/>
      </rPr>
      <t>用户说明书</t>
    </r>
    <r>
      <rPr>
        <sz val="10"/>
        <color theme="1"/>
        <rFont val="Calibri"/>
        <family val="2"/>
      </rPr>
      <t>)_Win7&amp;Win10+Type1</t>
    </r>
    <phoneticPr fontId="15" type="noConversion"/>
  </si>
  <si>
    <t>Lenovo User Guide+Type1 (Think M, Lenovo V only)</t>
    <phoneticPr fontId="15" type="noConversion"/>
  </si>
  <si>
    <t>P2</t>
    <phoneticPr fontId="15" type="noConversion"/>
  </si>
  <si>
    <t>2019-11-01</t>
    <phoneticPr fontId="15" type="noConversion"/>
  </si>
  <si>
    <r>
      <t>Lenovo User Guide + Type1 (Consumer</t>
    </r>
    <r>
      <rPr>
        <sz val="10"/>
        <color theme="1"/>
        <rFont val="MingLiU"/>
        <family val="3"/>
        <charset val="136"/>
      </rPr>
      <t>、</t>
    </r>
    <r>
      <rPr>
        <sz val="10"/>
        <color theme="1"/>
        <rFont val="Calibri"/>
        <family val="2"/>
      </rPr>
      <t>ThinkE)</t>
    </r>
    <phoneticPr fontId="15" type="noConversion"/>
  </si>
  <si>
    <t>2019-11-20</t>
    <phoneticPr fontId="15" type="noConversion"/>
  </si>
  <si>
    <r>
      <rPr>
        <sz val="10"/>
        <color theme="1"/>
        <rFont val="MingLiU"/>
        <family val="3"/>
        <charset val="136"/>
      </rPr>
      <t>本地化（语言）检查</t>
    </r>
    <r>
      <rPr>
        <sz val="10"/>
        <color theme="1"/>
        <rFont val="Calibri"/>
        <family val="2"/>
      </rPr>
      <t>+Type1 (Think M, Lenovo V Only)</t>
    </r>
    <phoneticPr fontId="15" type="noConversion"/>
  </si>
  <si>
    <t>2019-06-20</t>
    <phoneticPr fontId="15" type="noConversion"/>
  </si>
  <si>
    <r>
      <rPr>
        <sz val="10"/>
        <color theme="1"/>
        <rFont val="MingLiU"/>
        <family val="3"/>
        <charset val="136"/>
      </rPr>
      <t>本地化（语言）检查</t>
    </r>
    <r>
      <rPr>
        <sz val="10"/>
        <color theme="1"/>
        <rFont val="Calibri"/>
        <family val="2"/>
      </rPr>
      <t>+Type1 (Consumer)</t>
    </r>
    <phoneticPr fontId="15" type="noConversion"/>
  </si>
  <si>
    <t>04 Power2Go for lenovo - Type N</t>
    <phoneticPr fontId="15" type="noConversion"/>
  </si>
  <si>
    <t>Power2Go - Type N</t>
    <phoneticPr fontId="15" type="noConversion"/>
  </si>
  <si>
    <t>Power2Go UWP version</t>
    <phoneticPr fontId="15" type="noConversion"/>
  </si>
  <si>
    <t>2018-10-10</t>
    <phoneticPr fontId="15" type="noConversion"/>
  </si>
  <si>
    <t>all ODD sku</t>
    <phoneticPr fontId="5" type="noConversion"/>
  </si>
  <si>
    <t>Power2Go Win32 version</t>
    <phoneticPr fontId="15" type="noConversion"/>
  </si>
  <si>
    <t>05 PowerDVD 14 for Lenovo - Type N</t>
    <phoneticPr fontId="15" type="noConversion"/>
  </si>
  <si>
    <t>Powerdvd - Type N</t>
    <phoneticPr fontId="15" type="noConversion"/>
  </si>
  <si>
    <t>PowerDVD SD Win32 version</t>
    <phoneticPr fontId="15" type="noConversion"/>
  </si>
  <si>
    <t>PowerDVD BD&amp;SD UWP version</t>
    <phoneticPr fontId="15" type="noConversion"/>
  </si>
  <si>
    <t>06 Lenovo Audit Date -Type1</t>
    <phoneticPr fontId="15" type="noConversion"/>
  </si>
  <si>
    <t>Remove Check - Type1</t>
    <phoneticPr fontId="15" type="noConversion"/>
  </si>
  <si>
    <t>2019-06-19</t>
    <phoneticPr fontId="15" type="noConversion"/>
  </si>
  <si>
    <t>Control Panel Check - Type1</t>
    <phoneticPr fontId="15" type="noConversion"/>
  </si>
  <si>
    <t>Register info Check -Type1</t>
    <phoneticPr fontId="15" type="noConversion"/>
  </si>
  <si>
    <t>2019-10-08</t>
    <phoneticPr fontId="15" type="noConversion"/>
  </si>
  <si>
    <r>
      <t xml:space="preserve">07 </t>
    </r>
    <r>
      <rPr>
        <sz val="10"/>
        <color theme="1"/>
        <rFont val="MingLiU"/>
        <family val="3"/>
        <charset val="136"/>
      </rPr>
      <t>联想电脑管家</t>
    </r>
    <r>
      <rPr>
        <sz val="10"/>
        <color theme="1"/>
        <rFont val="Calibri"/>
        <family val="2"/>
      </rPr>
      <t>(2.8.80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) + TypeN</t>
    </r>
    <phoneticPr fontId="15" type="noConversion"/>
  </si>
  <si>
    <r>
      <rPr>
        <sz val="10"/>
        <color theme="1"/>
        <rFont val="MingLiU"/>
        <family val="3"/>
        <charset val="136"/>
      </rPr>
      <t>调起</t>
    </r>
    <r>
      <rPr>
        <sz val="10"/>
        <color theme="1"/>
        <rFont val="Calibri"/>
        <family val="2"/>
      </rPr>
      <t>+Type1</t>
    </r>
    <phoneticPr fontId="15" type="noConversion"/>
  </si>
  <si>
    <t>P1</t>
    <phoneticPr fontId="15" type="noConversion"/>
  </si>
  <si>
    <t>2019-11-19</t>
    <phoneticPr fontId="15" type="noConversion"/>
  </si>
  <si>
    <r>
      <rPr>
        <sz val="10"/>
        <color theme="1"/>
        <rFont val="MingLiU"/>
        <family val="3"/>
        <charset val="136"/>
      </rPr>
      <t>主页检查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</si>
  <si>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MingLiU"/>
        <family val="3"/>
        <charset val="136"/>
      </rPr>
      <t>调起和登录</t>
    </r>
    <r>
      <rPr>
        <sz val="10"/>
        <color theme="1"/>
        <rFont val="Calibri"/>
        <family val="2"/>
      </rPr>
      <t>+TypeN</t>
    </r>
    <phoneticPr fontId="15" type="noConversion"/>
  </si>
  <si>
    <t>2019-08-21</t>
    <phoneticPr fontId="15" type="noConversion"/>
  </si>
  <si>
    <r>
      <rPr>
        <sz val="10"/>
        <color theme="1"/>
        <rFont val="MingLiU"/>
        <family val="3"/>
        <charset val="136"/>
      </rPr>
      <t>优化加速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</si>
  <si>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MingLiU"/>
        <family val="3"/>
        <charset val="136"/>
      </rPr>
      <t>垃圾清理</t>
    </r>
    <r>
      <rPr>
        <sz val="10"/>
        <color theme="1"/>
        <rFont val="Calibri"/>
        <family val="2"/>
      </rPr>
      <t>+TypeN</t>
    </r>
    <phoneticPr fontId="15" type="noConversion"/>
  </si>
  <si>
    <t>2019-11-22</t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</si>
  <si>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</si>
  <si>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MingLiU"/>
        <family val="3"/>
        <charset val="136"/>
      </rPr>
      <t>软件商店</t>
    </r>
    <r>
      <rPr>
        <sz val="10"/>
        <color theme="1"/>
        <rFont val="Calibri"/>
        <family val="2"/>
      </rPr>
      <t>+Type N</t>
    </r>
    <phoneticPr fontId="15" type="noConversion"/>
  </si>
  <si>
    <r>
      <rPr>
        <sz val="10"/>
        <color theme="1"/>
        <rFont val="MingLiU"/>
        <family val="3"/>
        <charset val="136"/>
      </rPr>
      <t>硬件驱动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</si>
  <si>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MingLiU"/>
        <family val="3"/>
        <charset val="136"/>
      </rPr>
      <t>联想客服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</si>
  <si>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MingLiU"/>
        <family val="3"/>
        <charset val="136"/>
      </rPr>
      <t>工具箱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</si>
  <si>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MingLiU"/>
        <family val="3"/>
        <charset val="136"/>
      </rPr>
      <t>反馈、换肤、主菜单</t>
    </r>
    <r>
      <rPr>
        <sz val="10"/>
        <color theme="1"/>
        <rFont val="Calibri"/>
        <family val="2"/>
      </rPr>
      <t>+Type1</t>
    </r>
    <phoneticPr fontId="15" type="noConversion"/>
  </si>
  <si>
    <t>2019-10-09</t>
    <phoneticPr fontId="15" type="noConversion"/>
  </si>
  <si>
    <r>
      <t xml:space="preserve">08 </t>
    </r>
    <r>
      <rPr>
        <sz val="10"/>
        <color theme="1"/>
        <rFont val="MingLiU"/>
        <family val="3"/>
        <charset val="136"/>
      </rPr>
      <t>联想电脑管家（</t>
    </r>
    <r>
      <rPr>
        <sz val="10"/>
        <color theme="1"/>
        <rFont val="Calibri"/>
        <family val="2"/>
      </rPr>
      <t>2.8.80</t>
    </r>
    <r>
      <rPr>
        <sz val="10"/>
        <color theme="1"/>
        <rFont val="MingLiU"/>
        <family val="3"/>
        <charset val="136"/>
      </rPr>
      <t>版本）（</t>
    </r>
    <r>
      <rPr>
        <sz val="10"/>
        <color theme="1"/>
        <rFont val="Calibri"/>
        <family val="2"/>
      </rPr>
      <t>SMB</t>
    </r>
    <r>
      <rPr>
        <sz val="10"/>
        <color theme="1"/>
        <rFont val="MingLiU"/>
        <family val="3"/>
        <charset val="136"/>
      </rPr>
      <t>）</t>
    </r>
    <r>
      <rPr>
        <sz val="10"/>
        <color theme="1"/>
        <rFont val="Calibri"/>
        <family val="2"/>
      </rPr>
      <t>for YT Only + TypeN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</si>
  <si>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新建文件保险箱</t>
    </r>
    <r>
      <rPr>
        <sz val="10"/>
        <color theme="1"/>
        <rFont val="Calibri"/>
        <family val="2"/>
      </rPr>
      <t xml:space="preserve">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</si>
  <si>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操作文件保险箱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</si>
  <si>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备份文件保险箱</t>
    </r>
    <r>
      <rPr>
        <sz val="10"/>
        <color theme="1"/>
        <rFont val="Calibri"/>
        <family val="2"/>
      </rPr>
      <t xml:space="preserve">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</si>
  <si>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删除文件保险箱</t>
    </r>
    <r>
      <rPr>
        <sz val="10"/>
        <color theme="1"/>
        <rFont val="Calibri"/>
        <family val="2"/>
      </rPr>
      <t xml:space="preserve">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</si>
  <si>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修改密码</t>
    </r>
    <r>
      <rPr>
        <sz val="10"/>
        <color theme="1"/>
        <rFont val="Calibri"/>
        <family val="2"/>
      </rPr>
      <t xml:space="preserve">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 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</si>
  <si>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文件保险箱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恢复文件保险箱</t>
    </r>
    <r>
      <rPr>
        <sz val="10"/>
        <color theme="1"/>
        <rFont val="Calibri"/>
        <family val="2"/>
      </rPr>
      <t>+ 3.0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</si>
  <si>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—</t>
    </r>
    <r>
      <rPr>
        <sz val="10"/>
        <color theme="1"/>
        <rFont val="MingLiU"/>
        <family val="3"/>
        <charset val="136"/>
      </rPr>
      <t>数据粉碎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文件粉碎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</si>
  <si>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数据粉碎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分区粉碎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</si>
  <si>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制作安全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</si>
  <si>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t>2019-10-14</t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</si>
  <si>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打开安全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</si>
  <si>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恢复安全</t>
    </r>
    <r>
      <rPr>
        <sz val="10"/>
        <color theme="1"/>
        <rFont val="Calibri"/>
        <family val="2"/>
      </rPr>
      <t>U</t>
    </r>
    <r>
      <rPr>
        <sz val="10"/>
        <color theme="1"/>
        <rFont val="MingLiU"/>
        <family val="3"/>
        <charset val="136"/>
      </rPr>
      <t>盘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</si>
  <si>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非</t>
    </r>
    <r>
      <rPr>
        <sz val="10"/>
        <color theme="1"/>
        <rFont val="Calibri"/>
        <family val="2"/>
      </rPr>
      <t>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禁用</t>
    </r>
    <r>
      <rPr>
        <sz val="10"/>
        <color theme="1"/>
        <rFont val="Calibri"/>
        <family val="2"/>
      </rPr>
      <t>1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</si>
  <si>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非</t>
    </r>
    <r>
      <rPr>
        <sz val="10"/>
        <color theme="1"/>
        <rFont val="Calibri"/>
        <family val="2"/>
      </rPr>
      <t>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只读</t>
    </r>
    <r>
      <rPr>
        <sz val="10"/>
        <color theme="1"/>
        <rFont val="Calibri"/>
        <family val="2"/>
      </rPr>
      <t>1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</si>
  <si>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非</t>
    </r>
    <r>
      <rPr>
        <sz val="10"/>
        <color theme="1"/>
        <rFont val="Calibri"/>
        <family val="2"/>
      </rPr>
      <t>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正常</t>
    </r>
    <r>
      <rPr>
        <sz val="10"/>
        <color theme="1"/>
        <rFont val="Calibri"/>
        <family val="2"/>
      </rPr>
      <t>1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</si>
  <si>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-Smart USB-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 xml:space="preserve">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 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</si>
  <si>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禁用</t>
    </r>
    <r>
      <rPr>
        <sz val="10"/>
        <color theme="1"/>
        <rFont val="Calibri"/>
        <family val="2"/>
      </rPr>
      <t>2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</si>
  <si>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正常</t>
    </r>
    <r>
      <rPr>
        <sz val="10"/>
        <color theme="1"/>
        <rFont val="Calibri"/>
        <family val="2"/>
      </rPr>
      <t>2 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</si>
  <si>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 xml:space="preserve">- </t>
    </r>
    <r>
      <rPr>
        <sz val="10"/>
        <color theme="1"/>
        <rFont val="MingLiU"/>
        <family val="3"/>
        <charset val="136"/>
      </rPr>
      <t>智能</t>
    </r>
    <r>
      <rPr>
        <sz val="10"/>
        <color theme="1"/>
        <rFont val="Calibri"/>
        <family val="2"/>
      </rPr>
      <t>USB</t>
    </r>
    <r>
      <rPr>
        <sz val="10"/>
        <color theme="1"/>
        <rFont val="MingLiU"/>
        <family val="3"/>
        <charset val="136"/>
      </rPr>
      <t>保护</t>
    </r>
    <r>
      <rPr>
        <sz val="10"/>
        <color theme="1"/>
        <rFont val="Calibri"/>
        <family val="2"/>
      </rPr>
      <t>-Smart USB</t>
    </r>
    <r>
      <rPr>
        <sz val="10"/>
        <color theme="1"/>
        <rFont val="MingLiU"/>
        <family val="3"/>
        <charset val="136"/>
      </rPr>
      <t>策略管理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只读</t>
    </r>
    <r>
      <rPr>
        <sz val="10"/>
        <color theme="1"/>
        <rFont val="Calibri"/>
        <family val="2"/>
      </rPr>
      <t>1+3.0</t>
    </r>
    <r>
      <rPr>
        <sz val="10"/>
        <color theme="1"/>
        <rFont val="MingLiU"/>
        <family val="3"/>
        <charset val="136"/>
      </rPr>
      <t>版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</si>
  <si>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指纹助手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创建指纹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</si>
  <si>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指纹助手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添加应用</t>
    </r>
    <r>
      <rPr>
        <sz val="10"/>
        <color theme="1"/>
        <rFont val="Calibri"/>
        <family val="2"/>
      </rPr>
      <t xml:space="preserve">/ </t>
    </r>
    <r>
      <rPr>
        <sz val="10"/>
        <color theme="1"/>
        <rFont val="MingLiU"/>
        <family val="3"/>
        <charset val="136"/>
      </rPr>
      <t>网站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</si>
  <si>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指纹助手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手指绑定应用或</t>
    </r>
    <r>
      <rPr>
        <sz val="10"/>
        <color theme="1"/>
        <rFont val="Calibri"/>
        <family val="2"/>
      </rPr>
      <t xml:space="preserve">URL / </t>
    </r>
    <r>
      <rPr>
        <sz val="10"/>
        <color theme="1"/>
        <rFont val="MingLiU"/>
        <family val="3"/>
        <charset val="136"/>
      </rPr>
      <t>移除绑定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</si>
  <si>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指纹助手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移除应用</t>
    </r>
    <r>
      <rPr>
        <sz val="10"/>
        <color theme="1"/>
        <rFont val="Calibri"/>
        <family val="2"/>
      </rPr>
      <t>/URL</t>
    </r>
    <r>
      <rPr>
        <sz val="10"/>
        <color theme="1"/>
        <rFont val="MingLiU"/>
        <family val="3"/>
        <charset val="136"/>
      </rPr>
      <t>、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MingLiU"/>
        <family val="3"/>
        <charset val="136"/>
      </rPr>
      <t>移除指纹绑定</t>
    </r>
    <r>
      <rPr>
        <sz val="10"/>
        <color theme="1"/>
        <rFont val="Calibri"/>
        <family val="2"/>
      </rPr>
      <t>+3.0</t>
    </r>
    <r>
      <rPr>
        <sz val="10"/>
        <color theme="1"/>
        <rFont val="MingLiU"/>
        <family val="3"/>
        <charset val="136"/>
      </rPr>
      <t>版本</t>
    </r>
    <r>
      <rPr>
        <sz val="10"/>
        <color theme="1"/>
        <rFont val="Calibri"/>
        <family val="2"/>
      </rPr>
      <t>LBV+Type1</t>
    </r>
    <phoneticPr fontId="15" type="noConversion"/>
  </si>
  <si>
    <r>
      <rPr>
        <sz val="10"/>
        <color theme="1"/>
        <rFont val="MingLiU"/>
        <family val="3"/>
        <charset val="136"/>
      </rPr>
      <t>安全中心</t>
    </r>
    <r>
      <rPr>
        <sz val="10"/>
        <color theme="1"/>
        <rFont val="Calibri"/>
        <family val="2"/>
      </rPr>
      <t>--</t>
    </r>
    <r>
      <rPr>
        <sz val="10"/>
        <color theme="1"/>
        <rFont val="MingLiU"/>
        <family val="3"/>
        <charset val="136"/>
      </rPr>
      <t>安全防护</t>
    </r>
    <r>
      <rPr>
        <sz val="10"/>
        <color theme="1"/>
        <rFont val="Calibri"/>
        <family val="2"/>
      </rPr>
      <t xml:space="preserve"> +TypeN</t>
    </r>
    <phoneticPr fontId="15" type="noConversion"/>
  </si>
  <si>
    <r>
      <rPr>
        <sz val="10"/>
        <color theme="1"/>
        <rFont val="MingLiU"/>
        <family val="3"/>
        <charset val="136"/>
      </rPr>
      <t>软件商店</t>
    </r>
    <r>
      <rPr>
        <sz val="10"/>
        <color theme="1"/>
        <rFont val="Calibri"/>
        <family val="2"/>
      </rPr>
      <t>+TypeN</t>
    </r>
    <phoneticPr fontId="15" type="noConversion"/>
  </si>
  <si>
    <r>
      <t>09 SMB Cloud Service (website)</t>
    </r>
    <r>
      <rPr>
        <sz val="10"/>
        <color theme="1"/>
        <rFont val="MingLiU"/>
        <family val="3"/>
        <charset val="136"/>
      </rPr>
      <t>（联想智汇中心）</t>
    </r>
    <r>
      <rPr>
        <sz val="10"/>
        <color theme="1"/>
        <rFont val="Calibri"/>
        <family val="2"/>
      </rPr>
      <t xml:space="preserve"> +Type N</t>
    </r>
    <phoneticPr fontId="15" type="noConversion"/>
  </si>
  <si>
    <r>
      <rPr>
        <sz val="10"/>
        <color theme="1"/>
        <rFont val="MingLiU"/>
        <family val="3"/>
        <charset val="136"/>
      </rPr>
      <t>调起及图标检查</t>
    </r>
    <r>
      <rPr>
        <sz val="10"/>
        <color theme="1"/>
        <rFont val="Calibri"/>
        <family val="2"/>
      </rPr>
      <t>+TypeN</t>
    </r>
    <phoneticPr fontId="15" type="noConversion"/>
  </si>
  <si>
    <t>2019-09-04</t>
    <phoneticPr fontId="15" type="noConversion"/>
  </si>
  <si>
    <t>10 Lenovo Dial Assistant-Type1</t>
    <phoneticPr fontId="15" type="noConversion"/>
  </si>
  <si>
    <t>状态检查</t>
    <phoneticPr fontId="15" type="noConversion"/>
  </si>
  <si>
    <t>2018-11-21</t>
    <phoneticPr fontId="15" type="noConversion"/>
  </si>
  <si>
    <t>启动检查</t>
    <phoneticPr fontId="15" type="noConversion"/>
  </si>
  <si>
    <t>2018-12-20</t>
    <phoneticPr fontId="15" type="noConversion"/>
  </si>
  <si>
    <t>界面检查</t>
    <phoneticPr fontId="15" type="noConversion"/>
  </si>
  <si>
    <t>主界面</t>
    <phoneticPr fontId="15" type="noConversion"/>
  </si>
  <si>
    <t>2018-09-29</t>
    <phoneticPr fontId="15" type="noConversion"/>
  </si>
  <si>
    <t>帮助界面</t>
    <phoneticPr fontId="15" type="noConversion"/>
  </si>
  <si>
    <r>
      <t>Dial</t>
    </r>
    <r>
      <rPr>
        <sz val="10"/>
        <color theme="1"/>
        <rFont val="MingLiU"/>
        <family val="3"/>
        <charset val="136"/>
      </rPr>
      <t>设备操作</t>
    </r>
    <phoneticPr fontId="15" type="noConversion"/>
  </si>
  <si>
    <t>键盘操作</t>
    <phoneticPr fontId="15" type="noConversion"/>
  </si>
  <si>
    <t>鼠标操作</t>
    <phoneticPr fontId="15" type="noConversion"/>
  </si>
  <si>
    <r>
      <t xml:space="preserve">Touch </t>
    </r>
    <r>
      <rPr>
        <sz val="10"/>
        <color theme="1"/>
        <rFont val="MingLiU"/>
        <family val="3"/>
        <charset val="136"/>
      </rPr>
      <t>和</t>
    </r>
    <r>
      <rPr>
        <sz val="10"/>
        <color theme="1"/>
        <rFont val="Calibri"/>
        <family val="2"/>
      </rPr>
      <t xml:space="preserve"> Pen</t>
    </r>
    <r>
      <rPr>
        <sz val="10"/>
        <color theme="1"/>
        <rFont val="MingLiU"/>
        <family val="3"/>
        <charset val="136"/>
      </rPr>
      <t>操作</t>
    </r>
    <phoneticPr fontId="15" type="noConversion"/>
  </si>
  <si>
    <t>Windows</t>
    <phoneticPr fontId="15" type="noConversion"/>
  </si>
  <si>
    <t>Word</t>
    <phoneticPr fontId="15" type="noConversion"/>
  </si>
  <si>
    <t>Excel</t>
    <phoneticPr fontId="15" type="noConversion"/>
  </si>
  <si>
    <t>PowerPoint</t>
    <phoneticPr fontId="15" type="noConversion"/>
  </si>
  <si>
    <t>Photoshop</t>
    <phoneticPr fontId="15" type="noConversion"/>
  </si>
  <si>
    <t>Photoshop Elements</t>
    <phoneticPr fontId="15" type="noConversion"/>
  </si>
  <si>
    <t>SketchBook</t>
    <phoneticPr fontId="15" type="noConversion"/>
  </si>
  <si>
    <t>Lightroom</t>
    <phoneticPr fontId="15" type="noConversion"/>
  </si>
  <si>
    <t>Illustrator</t>
    <phoneticPr fontId="15" type="noConversion"/>
  </si>
  <si>
    <t>Premiere Pro</t>
    <phoneticPr fontId="15" type="noConversion"/>
  </si>
  <si>
    <t>软件之间切换</t>
    <phoneticPr fontId="15" type="noConversion"/>
  </si>
  <si>
    <t>锁屏兼容性</t>
    <phoneticPr fontId="15" type="noConversion"/>
  </si>
  <si>
    <t>2018-10-26</t>
    <phoneticPr fontId="15" type="noConversion"/>
  </si>
  <si>
    <r>
      <t>S3</t>
    </r>
    <r>
      <rPr>
        <sz val="10"/>
        <color theme="1"/>
        <rFont val="MingLiU"/>
        <family val="3"/>
        <charset val="136"/>
      </rPr>
      <t>兼容性</t>
    </r>
    <phoneticPr fontId="15" type="noConversion"/>
  </si>
  <si>
    <r>
      <t>S4</t>
    </r>
    <r>
      <rPr>
        <sz val="10"/>
        <color theme="1"/>
        <rFont val="MingLiU"/>
        <family val="3"/>
        <charset val="136"/>
      </rPr>
      <t>兼容性</t>
    </r>
    <phoneticPr fontId="15" type="noConversion"/>
  </si>
  <si>
    <r>
      <t>USB</t>
    </r>
    <r>
      <rPr>
        <sz val="10"/>
        <color theme="1"/>
        <rFont val="MingLiU"/>
        <family val="3"/>
        <charset val="136"/>
      </rPr>
      <t>设备</t>
    </r>
    <phoneticPr fontId="15" type="noConversion"/>
  </si>
  <si>
    <t>多桌面支持</t>
    <phoneticPr fontId="15" type="noConversion"/>
  </si>
  <si>
    <t>DPI</t>
    <phoneticPr fontId="15" type="noConversion"/>
  </si>
  <si>
    <t>分辨率</t>
    <phoneticPr fontId="15" type="noConversion"/>
  </si>
  <si>
    <t>扩展显示器</t>
    <phoneticPr fontId="15" type="noConversion"/>
  </si>
  <si>
    <t>长时间兼容性</t>
    <phoneticPr fontId="15" type="noConversion"/>
  </si>
  <si>
    <t>P2</t>
    <phoneticPr fontId="15" type="noConversion"/>
  </si>
  <si>
    <t>2018-09-29</t>
    <phoneticPr fontId="15" type="noConversion"/>
  </si>
  <si>
    <t>所有程序处卸载</t>
    <phoneticPr fontId="15" type="noConversion"/>
  </si>
  <si>
    <t>应用列表卸载</t>
    <phoneticPr fontId="15" type="noConversion"/>
  </si>
  <si>
    <t>Cortana</t>
    <phoneticPr fontId="15" type="noConversion"/>
  </si>
  <si>
    <t>2018-10-26</t>
    <phoneticPr fontId="15" type="noConversion"/>
  </si>
  <si>
    <t>03 3rd-party</t>
    <phoneticPr fontId="15" type="noConversion"/>
  </si>
  <si>
    <t>01 McAfee LiveSafe &amp; Internet Security -Type N</t>
    <phoneticPr fontId="15" type="noConversion"/>
  </si>
  <si>
    <t>McAfee LiveSafe &amp; Internet Security -Type N</t>
    <phoneticPr fontId="15" type="noConversion"/>
  </si>
  <si>
    <t>2019-06-20</t>
    <phoneticPr fontId="15" type="noConversion"/>
  </si>
  <si>
    <t>02 McAfee Security(Win10 S Mode) -- Type1</t>
    <phoneticPr fontId="15" type="noConversion"/>
  </si>
  <si>
    <t>Pre-Installation</t>
    <phoneticPr fontId="15" type="noConversion"/>
  </si>
  <si>
    <t>Installed Status</t>
    <phoneticPr fontId="15" type="noConversion"/>
  </si>
  <si>
    <t>2019-10-28</t>
    <phoneticPr fontId="15" type="noConversion"/>
  </si>
  <si>
    <t>Homepage check</t>
    <phoneticPr fontId="15" type="noConversion"/>
  </si>
  <si>
    <t>Function Check</t>
    <phoneticPr fontId="15" type="noConversion"/>
  </si>
  <si>
    <t>Web Protection</t>
    <phoneticPr fontId="15" type="noConversion"/>
  </si>
  <si>
    <t>2019-10-29</t>
    <phoneticPr fontId="15" type="noConversion"/>
  </si>
  <si>
    <t>Password Manager</t>
    <phoneticPr fontId="15" type="noConversion"/>
  </si>
  <si>
    <t>McAfee LiveSafe</t>
    <phoneticPr fontId="15" type="noConversion"/>
  </si>
  <si>
    <t>2019-06-21</t>
    <phoneticPr fontId="15" type="noConversion"/>
  </si>
  <si>
    <t>Uninstallation</t>
    <phoneticPr fontId="15" type="noConversion"/>
  </si>
  <si>
    <t>Uninstall</t>
    <phoneticPr fontId="15" type="noConversion"/>
  </si>
  <si>
    <t>2019-04-17</t>
    <phoneticPr fontId="15" type="noConversion"/>
  </si>
  <si>
    <t>03 Microsoft Office -TypeN</t>
    <phoneticPr fontId="15" type="noConversion"/>
  </si>
  <si>
    <t>Office V1910 - TypeN</t>
    <phoneticPr fontId="15" type="noConversion"/>
  </si>
  <si>
    <t>Microsoft Office v1910 - TypeN</t>
    <phoneticPr fontId="15" type="noConversion"/>
  </si>
  <si>
    <t>2019-10-23</t>
    <phoneticPr fontId="15" type="noConversion"/>
  </si>
  <si>
    <r>
      <t xml:space="preserve">04 </t>
    </r>
    <r>
      <rPr>
        <sz val="10"/>
        <color theme="1"/>
        <rFont val="MingLiU"/>
        <family val="3"/>
        <charset val="136"/>
      </rPr>
      <t>联想杀毒</t>
    </r>
    <r>
      <rPr>
        <sz val="10"/>
        <color theme="1"/>
        <rFont val="Calibri"/>
        <family val="2"/>
      </rPr>
      <t>+win10+TypeN(SC Only)</t>
    </r>
    <phoneticPr fontId="15" type="noConversion"/>
  </si>
  <si>
    <r>
      <rPr>
        <sz val="10"/>
        <color theme="1"/>
        <rFont val="MingLiU"/>
        <family val="3"/>
        <charset val="136"/>
      </rPr>
      <t>软件预装及确认</t>
    </r>
    <r>
      <rPr>
        <sz val="10"/>
        <color theme="1"/>
        <rFont val="Calibri"/>
        <family val="2"/>
      </rPr>
      <t>+Type1</t>
    </r>
    <phoneticPr fontId="15" type="noConversion"/>
  </si>
  <si>
    <t>2019-04-15</t>
    <phoneticPr fontId="15" type="noConversion"/>
  </si>
  <si>
    <r>
      <rPr>
        <sz val="10"/>
        <color theme="1"/>
        <rFont val="MingLiU"/>
        <family val="3"/>
        <charset val="136"/>
      </rPr>
      <t>主界面检查</t>
    </r>
    <r>
      <rPr>
        <sz val="10"/>
        <color theme="1"/>
        <rFont val="Calibri"/>
        <family val="2"/>
      </rPr>
      <t>+Type1</t>
    </r>
    <phoneticPr fontId="15" type="noConversion"/>
  </si>
  <si>
    <t>2018-03-16</t>
    <phoneticPr fontId="15" type="noConversion"/>
  </si>
  <si>
    <r>
      <t>[Internet Connected]</t>
    </r>
    <r>
      <rPr>
        <sz val="10"/>
        <color theme="1"/>
        <rFont val="MingLiU"/>
        <family val="3"/>
        <charset val="136"/>
      </rPr>
      <t>功能设置检查</t>
    </r>
    <r>
      <rPr>
        <sz val="10"/>
        <color theme="1"/>
        <rFont val="Calibri"/>
        <family val="2"/>
      </rPr>
      <t>+Tpye1</t>
    </r>
    <phoneticPr fontId="15" type="noConversion"/>
  </si>
  <si>
    <t>2019-05-29</t>
    <phoneticPr fontId="15" type="noConversion"/>
  </si>
  <si>
    <r>
      <t>[Internet Connected]</t>
    </r>
    <r>
      <rPr>
        <sz val="10"/>
        <color theme="1"/>
        <rFont val="MingLiU"/>
        <family val="3"/>
        <charset val="136"/>
      </rPr>
      <t>扫描检查</t>
    </r>
    <r>
      <rPr>
        <sz val="10"/>
        <color theme="1"/>
        <rFont val="Calibri"/>
        <family val="2"/>
      </rPr>
      <t>+TypeN</t>
    </r>
    <phoneticPr fontId="15" type="noConversion"/>
  </si>
  <si>
    <t>2019-06-24</t>
    <phoneticPr fontId="15" type="noConversion"/>
  </si>
  <si>
    <r>
      <rPr>
        <sz val="10"/>
        <color theme="1"/>
        <rFont val="MingLiU"/>
        <family val="3"/>
        <charset val="136"/>
      </rPr>
      <t>卸载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</si>
  <si>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MingLiU"/>
        <family val="3"/>
        <charset val="136"/>
      </rPr>
      <t>所有程序处卸载</t>
    </r>
    <r>
      <rPr>
        <sz val="10"/>
        <color theme="1"/>
        <rFont val="Calibri"/>
        <family val="2"/>
      </rPr>
      <t>+Type1</t>
    </r>
    <phoneticPr fontId="15" type="noConversion"/>
  </si>
  <si>
    <t>2018-03-08</t>
    <phoneticPr fontId="15" type="noConversion"/>
  </si>
  <si>
    <t>05 Amazon Alexa+TypeN(EN Only)</t>
    <phoneticPr fontId="15" type="noConversion"/>
  </si>
  <si>
    <t>Alexa toast message test</t>
    <phoneticPr fontId="15" type="noConversion"/>
  </si>
  <si>
    <t>2019-01-07</t>
    <phoneticPr fontId="15" type="noConversion"/>
  </si>
  <si>
    <t>Alexa+TypeN(USA_EN Only)</t>
    <phoneticPr fontId="15" type="noConversion"/>
  </si>
  <si>
    <t>2019-01-03</t>
    <phoneticPr fontId="15" type="noConversion"/>
  </si>
  <si>
    <t>06 WPS Office Type1</t>
    <phoneticPr fontId="15" type="noConversion"/>
  </si>
  <si>
    <r>
      <rPr>
        <sz val="10"/>
        <color theme="1"/>
        <rFont val="MingLiU"/>
        <family val="3"/>
        <charset val="136"/>
      </rPr>
      <t>安装检查</t>
    </r>
    <r>
      <rPr>
        <sz val="10"/>
        <color theme="1"/>
        <rFont val="Calibri"/>
        <family val="2"/>
      </rPr>
      <t>+Type1</t>
    </r>
    <phoneticPr fontId="15" type="noConversion"/>
  </si>
  <si>
    <t>2019-10-24</t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</si>
  <si>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】基本功能检查</t>
    </r>
    <r>
      <rPr>
        <sz val="10"/>
        <color theme="1"/>
        <rFont val="Calibri"/>
        <family val="2"/>
      </rPr>
      <t>+Type1</t>
    </r>
    <phoneticPr fontId="15" type="noConversion"/>
  </si>
  <si>
    <t>2019-11-14</t>
    <phoneticPr fontId="15" type="noConversion"/>
  </si>
  <si>
    <t>2019-09-18</t>
    <phoneticPr fontId="15" type="noConversion"/>
  </si>
  <si>
    <r>
      <t xml:space="preserve">07 </t>
    </r>
    <r>
      <rPr>
        <sz val="10"/>
        <color theme="1"/>
        <rFont val="MingLiU"/>
        <family val="3"/>
        <charset val="136"/>
      </rPr>
      <t>爱奇艺</t>
    </r>
    <r>
      <rPr>
        <sz val="10"/>
        <color theme="1"/>
        <rFont val="Calibri"/>
        <family val="2"/>
      </rPr>
      <t xml:space="preserve"> - TypeN</t>
    </r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</si>
  <si>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】软件调用</t>
    </r>
    <r>
      <rPr>
        <sz val="10"/>
        <color theme="1"/>
        <rFont val="Calibri"/>
        <family val="2"/>
      </rPr>
      <t>-Type1</t>
    </r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</si>
  <si>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】主界面检查</t>
    </r>
    <r>
      <rPr>
        <sz val="10"/>
        <color theme="1"/>
        <rFont val="Calibri"/>
        <family val="2"/>
      </rPr>
      <t>-Type1</t>
    </r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</si>
  <si>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】视频播放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</si>
  <si>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】卸载</t>
    </r>
    <r>
      <rPr>
        <sz val="10"/>
        <color theme="1"/>
        <rFont val="Calibri"/>
        <family val="2"/>
      </rPr>
      <t>-Type1</t>
    </r>
    <phoneticPr fontId="15" type="noConversion"/>
  </si>
  <si>
    <r>
      <t xml:space="preserve">08 </t>
    </r>
    <r>
      <rPr>
        <sz val="10"/>
        <color theme="1"/>
        <rFont val="MingLiU"/>
        <family val="3"/>
        <charset val="136"/>
      </rPr>
      <t>腾讯视频</t>
    </r>
    <r>
      <rPr>
        <sz val="10"/>
        <color theme="1"/>
        <rFont val="Calibri"/>
        <family val="2"/>
      </rPr>
      <t>-TypeN</t>
    </r>
    <phoneticPr fontId="15" type="noConversion"/>
  </si>
  <si>
    <t>2019-10-15</t>
    <phoneticPr fontId="15" type="noConversion"/>
  </si>
  <si>
    <t>09 Mirkat_Type1</t>
    <phoneticPr fontId="15" type="noConversion"/>
  </si>
  <si>
    <t>Pre-Installation_Type1</t>
    <phoneticPr fontId="15" type="noConversion"/>
  </si>
  <si>
    <t>Installed Status_Type1</t>
    <phoneticPr fontId="15" type="noConversion"/>
  </si>
  <si>
    <t>Offline_Type1</t>
    <phoneticPr fontId="15" type="noConversion"/>
  </si>
  <si>
    <t>Offine_Type1</t>
    <phoneticPr fontId="15" type="noConversion"/>
  </si>
  <si>
    <t>Sing up_Type1</t>
    <phoneticPr fontId="15" type="noConversion"/>
  </si>
  <si>
    <t>Dashboard_Type1</t>
    <phoneticPr fontId="15" type="noConversion"/>
  </si>
  <si>
    <t>Settings_Type1</t>
    <phoneticPr fontId="15" type="noConversion"/>
  </si>
  <si>
    <t>Main_Type1</t>
    <phoneticPr fontId="15" type="noConversion"/>
  </si>
  <si>
    <t>Reopen_Type1</t>
    <phoneticPr fontId="15" type="noConversion"/>
  </si>
  <si>
    <t>Uninstallation_Type1</t>
    <phoneticPr fontId="15" type="noConversion"/>
  </si>
  <si>
    <t>Uninstall_Type1</t>
    <phoneticPr fontId="15" type="noConversion"/>
  </si>
  <si>
    <t>10 Dolby Vision-Type1</t>
    <phoneticPr fontId="15" type="noConversion"/>
  </si>
  <si>
    <t>版本及软件入口</t>
    <phoneticPr fontId="15" type="noConversion"/>
  </si>
  <si>
    <t>2019-06-26</t>
    <phoneticPr fontId="15" type="noConversion"/>
  </si>
  <si>
    <t>2018-12-14</t>
    <phoneticPr fontId="15" type="noConversion"/>
  </si>
  <si>
    <t>播放效果</t>
    <phoneticPr fontId="15" type="noConversion"/>
  </si>
  <si>
    <t>锁屏检查</t>
    <phoneticPr fontId="15" type="noConversion"/>
  </si>
  <si>
    <r>
      <rPr>
        <sz val="10"/>
        <color theme="1"/>
        <rFont val="MingLiU"/>
        <family val="3"/>
        <charset val="136"/>
      </rPr>
      <t>手动进入</t>
    </r>
    <r>
      <rPr>
        <sz val="10"/>
        <color theme="1"/>
        <rFont val="Calibri"/>
        <family val="2"/>
      </rPr>
      <t>S3</t>
    </r>
    <phoneticPr fontId="15" type="noConversion"/>
  </si>
  <si>
    <r>
      <rPr>
        <sz val="10"/>
        <color theme="1"/>
        <rFont val="MingLiU"/>
        <family val="3"/>
        <charset val="136"/>
      </rPr>
      <t>手动进入</t>
    </r>
    <r>
      <rPr>
        <sz val="10"/>
        <color theme="1"/>
        <rFont val="Calibri"/>
        <family val="2"/>
      </rPr>
      <t>S4</t>
    </r>
    <phoneticPr fontId="15" type="noConversion"/>
  </si>
  <si>
    <t>扩展屏下的播放</t>
    <phoneticPr fontId="15" type="noConversion"/>
  </si>
  <si>
    <t>长时间播放</t>
    <phoneticPr fontId="15" type="noConversion"/>
  </si>
  <si>
    <t>长时间静置</t>
    <phoneticPr fontId="15" type="noConversion"/>
  </si>
  <si>
    <r>
      <t>Dolby Vision</t>
    </r>
    <r>
      <rPr>
        <sz val="10"/>
        <color theme="1"/>
        <rFont val="MingLiU"/>
        <family val="3"/>
        <charset val="136"/>
      </rPr>
      <t>卸载</t>
    </r>
    <phoneticPr fontId="15" type="noConversion"/>
  </si>
  <si>
    <t>卸载后的测试</t>
    <phoneticPr fontId="15" type="noConversion"/>
  </si>
  <si>
    <t>2018-09-21</t>
    <phoneticPr fontId="15" type="noConversion"/>
  </si>
  <si>
    <t>11 Tobii Experience -TypeN</t>
    <phoneticPr fontId="15" type="noConversion"/>
  </si>
  <si>
    <t>2019-02-27</t>
    <phoneticPr fontId="15" type="noConversion"/>
  </si>
  <si>
    <t>all IR camera sku</t>
    <phoneticPr fontId="5" type="noConversion"/>
  </si>
  <si>
    <t>GUI</t>
    <phoneticPr fontId="15" type="noConversion"/>
  </si>
  <si>
    <t>Giftbox page</t>
    <phoneticPr fontId="15" type="noConversion"/>
  </si>
  <si>
    <t>My Tobii</t>
    <phoneticPr fontId="15" type="noConversion"/>
  </si>
  <si>
    <t>Experience</t>
    <phoneticPr fontId="15" type="noConversion"/>
  </si>
  <si>
    <t>Power optimization</t>
    <phoneticPr fontId="15" type="noConversion"/>
  </si>
  <si>
    <t>Security &amp; Privacy</t>
    <phoneticPr fontId="15" type="noConversion"/>
  </si>
  <si>
    <t>Mouse enhancements</t>
    <phoneticPr fontId="15" type="noConversion"/>
  </si>
  <si>
    <t>Dim screen</t>
    <phoneticPr fontId="15" type="noConversion"/>
  </si>
  <si>
    <t>Turn on screen</t>
    <phoneticPr fontId="15" type="noConversion"/>
  </si>
  <si>
    <t>Stay awake</t>
    <phoneticPr fontId="15" type="noConversion"/>
  </si>
  <si>
    <t>Security and Privacy</t>
    <phoneticPr fontId="15" type="noConversion"/>
  </si>
  <si>
    <t>Privacy screen</t>
    <phoneticPr fontId="15" type="noConversion"/>
  </si>
  <si>
    <t>Face ID</t>
    <phoneticPr fontId="15" type="noConversion"/>
  </si>
  <si>
    <t>Auto-lock</t>
    <phoneticPr fontId="15" type="noConversion"/>
  </si>
  <si>
    <t>Windows Hello</t>
    <phoneticPr fontId="15" type="noConversion"/>
  </si>
  <si>
    <t>Duplicate mode</t>
    <phoneticPr fontId="15" type="noConversion"/>
  </si>
  <si>
    <t>Extend mode</t>
    <phoneticPr fontId="15" type="noConversion"/>
  </si>
  <si>
    <t>Mouse movement</t>
    <phoneticPr fontId="15" type="noConversion"/>
  </si>
  <si>
    <t>NLS Keyboard(NLS only)</t>
    <phoneticPr fontId="15" type="noConversion"/>
  </si>
  <si>
    <t>Power Status</t>
    <phoneticPr fontId="15" type="noConversion"/>
  </si>
  <si>
    <t>Sleep</t>
    <phoneticPr fontId="15" type="noConversion"/>
  </si>
  <si>
    <t>Restart</t>
    <phoneticPr fontId="15" type="noConversion"/>
  </si>
  <si>
    <t>Shut down</t>
    <phoneticPr fontId="15" type="noConversion"/>
  </si>
  <si>
    <t>Camera Disabled</t>
    <phoneticPr fontId="15" type="noConversion"/>
  </si>
  <si>
    <t>Camera Privacy</t>
    <phoneticPr fontId="15" type="noConversion"/>
  </si>
  <si>
    <t>Environment</t>
    <phoneticPr fontId="15" type="noConversion"/>
  </si>
  <si>
    <t>Bright Light</t>
    <phoneticPr fontId="15" type="noConversion"/>
  </si>
  <si>
    <t>Weak Light</t>
    <phoneticPr fontId="15" type="noConversion"/>
  </si>
  <si>
    <t>Multi-Desktop</t>
    <phoneticPr fontId="15" type="noConversion"/>
  </si>
  <si>
    <t>Long run</t>
    <phoneticPr fontId="15" type="noConversion"/>
  </si>
  <si>
    <t>04 Miscellaneous Test</t>
    <phoneticPr fontId="15" type="noConversion"/>
  </si>
  <si>
    <t>01 OKR 9.0 Win10/Win7--TypeN</t>
    <phoneticPr fontId="15" type="noConversion"/>
  </si>
  <si>
    <r>
      <t>F2</t>
    </r>
    <r>
      <rPr>
        <sz val="10"/>
        <color theme="1"/>
        <rFont val="MingLiU"/>
        <family val="3"/>
        <charset val="136"/>
      </rPr>
      <t>键调用方式</t>
    </r>
    <r>
      <rPr>
        <sz val="10"/>
        <color theme="1"/>
        <rFont val="Calibri"/>
        <family val="2"/>
      </rPr>
      <t>-Type1</t>
    </r>
    <phoneticPr fontId="15" type="noConversion"/>
  </si>
  <si>
    <t>2019-06-05</t>
    <phoneticPr fontId="15" type="noConversion"/>
  </si>
  <si>
    <r>
      <t>[Internet Connected]</t>
    </r>
    <r>
      <rPr>
        <sz val="10"/>
        <color theme="1"/>
        <rFont val="MingLiU"/>
        <family val="3"/>
        <charset val="136"/>
      </rPr>
      <t>崩溃救援（只适用于扬天非税控）</t>
    </r>
    <r>
      <rPr>
        <sz val="10"/>
        <color theme="1"/>
        <rFont val="Calibri"/>
        <family val="2"/>
      </rPr>
      <t>+Type1 (SC Only)</t>
    </r>
    <phoneticPr fontId="15" type="noConversion"/>
  </si>
  <si>
    <t>2019-10-25</t>
    <phoneticPr fontId="15" type="noConversion"/>
  </si>
  <si>
    <r>
      <t>UI</t>
    </r>
    <r>
      <rPr>
        <sz val="10"/>
        <color theme="1"/>
        <rFont val="MingLiU"/>
        <family val="3"/>
        <charset val="136"/>
      </rPr>
      <t>界面检查</t>
    </r>
    <r>
      <rPr>
        <sz val="10"/>
        <color theme="1"/>
        <rFont val="Calibri"/>
        <family val="2"/>
      </rPr>
      <t>--Type1</t>
    </r>
    <phoneticPr fontId="15" type="noConversion"/>
  </si>
  <si>
    <r>
      <rPr>
        <sz val="10"/>
        <color theme="1"/>
        <rFont val="MingLiU"/>
        <family val="3"/>
        <charset val="136"/>
      </rPr>
      <t>版本信息检查</t>
    </r>
    <r>
      <rPr>
        <sz val="10"/>
        <color theme="1"/>
        <rFont val="Calibri"/>
        <family val="2"/>
      </rPr>
      <t>-Type1</t>
    </r>
    <phoneticPr fontId="15" type="noConversion"/>
  </si>
  <si>
    <t>2017-03-23</t>
    <phoneticPr fontId="15" type="noConversion"/>
  </si>
  <si>
    <r>
      <rPr>
        <sz val="10"/>
        <color theme="1"/>
        <rFont val="MingLiU"/>
        <family val="3"/>
        <charset val="136"/>
      </rPr>
      <t>帮助信息检查</t>
    </r>
    <r>
      <rPr>
        <sz val="10"/>
        <color theme="1"/>
        <rFont val="Calibri"/>
        <family val="2"/>
      </rPr>
      <t>-Type1</t>
    </r>
    <phoneticPr fontId="15" type="noConversion"/>
  </si>
  <si>
    <t>2018-04-20</t>
    <phoneticPr fontId="15" type="noConversion"/>
  </si>
  <si>
    <r>
      <rPr>
        <sz val="10"/>
        <color theme="1"/>
        <rFont val="MingLiU"/>
        <family val="3"/>
        <charset val="136"/>
      </rPr>
      <t>单硬盘单</t>
    </r>
    <r>
      <rPr>
        <sz val="10"/>
        <color theme="1"/>
        <rFont val="Calibri"/>
        <family val="2"/>
      </rPr>
      <t>C</t>
    </r>
    <r>
      <rPr>
        <sz val="10"/>
        <color theme="1"/>
        <rFont val="MingLiU"/>
        <family val="3"/>
        <charset val="136"/>
      </rPr>
      <t>系统备份检查</t>
    </r>
    <r>
      <rPr>
        <sz val="10"/>
        <color theme="1"/>
        <rFont val="Calibri"/>
        <family val="2"/>
      </rPr>
      <t>-TypeN</t>
    </r>
    <phoneticPr fontId="15" type="noConversion"/>
  </si>
  <si>
    <t>2019-06-06</t>
    <phoneticPr fontId="15" type="noConversion"/>
  </si>
  <si>
    <r>
      <rPr>
        <sz val="10"/>
        <color theme="1"/>
        <rFont val="MingLiU"/>
        <family val="3"/>
        <charset val="136"/>
      </rPr>
      <t>多盘符</t>
    </r>
    <r>
      <rPr>
        <sz val="10"/>
        <color theme="1"/>
        <rFont val="Calibri"/>
        <family val="2"/>
      </rPr>
      <t>(C+D</t>
    </r>
    <r>
      <rPr>
        <sz val="10"/>
        <color theme="1"/>
        <rFont val="MingLiU"/>
        <family val="3"/>
        <charset val="136"/>
      </rPr>
      <t>或</t>
    </r>
    <r>
      <rPr>
        <sz val="10"/>
        <color theme="1"/>
        <rFont val="Calibri"/>
        <family val="2"/>
      </rPr>
      <t>C+D+E)</t>
    </r>
    <r>
      <rPr>
        <sz val="10"/>
        <color theme="1"/>
        <rFont val="MingLiU"/>
        <family val="3"/>
        <charset val="136"/>
      </rPr>
      <t>系统备份恢复检查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移动硬盘</t>
    </r>
    <r>
      <rPr>
        <sz val="10"/>
        <color theme="1"/>
        <rFont val="Calibri"/>
        <family val="2"/>
      </rPr>
      <t>-TypeN</t>
    </r>
    <phoneticPr fontId="15" type="noConversion"/>
  </si>
  <si>
    <t>2019-06-06</t>
    <phoneticPr fontId="15" type="noConversion"/>
  </si>
  <si>
    <r>
      <rPr>
        <sz val="10"/>
        <color theme="1"/>
        <rFont val="MingLiU"/>
        <family val="3"/>
        <charset val="136"/>
      </rPr>
      <t>多盘符</t>
    </r>
    <r>
      <rPr>
        <sz val="10"/>
        <color theme="1"/>
        <rFont val="Calibri"/>
        <family val="2"/>
      </rPr>
      <t>(C+D</t>
    </r>
    <r>
      <rPr>
        <sz val="10"/>
        <color theme="1"/>
        <rFont val="MingLiU"/>
        <family val="3"/>
        <charset val="136"/>
      </rPr>
      <t>或</t>
    </r>
    <r>
      <rPr>
        <sz val="10"/>
        <color theme="1"/>
        <rFont val="Calibri"/>
        <family val="2"/>
      </rPr>
      <t>C+D+E)</t>
    </r>
    <r>
      <rPr>
        <sz val="10"/>
        <color theme="1"/>
        <rFont val="MingLiU"/>
        <family val="3"/>
        <charset val="136"/>
      </rPr>
      <t>系统备份恢复检查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本地硬盘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</si>
  <si>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单</t>
    </r>
    <r>
      <rPr>
        <sz val="10"/>
        <color theme="1"/>
        <rFont val="Calibri"/>
        <family val="2"/>
      </rPr>
      <t>C</t>
    </r>
    <r>
      <rPr>
        <sz val="10"/>
        <color theme="1"/>
        <rFont val="MingLiU"/>
        <family val="3"/>
        <charset val="136"/>
      </rPr>
      <t>系统初始备份恢复检查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</si>
  <si>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多盘符</t>
    </r>
    <r>
      <rPr>
        <sz val="10"/>
        <color theme="1"/>
        <rFont val="Calibri"/>
        <family val="2"/>
      </rPr>
      <t>(C+D</t>
    </r>
    <r>
      <rPr>
        <sz val="10"/>
        <color theme="1"/>
        <rFont val="MingLiU"/>
        <family val="3"/>
        <charset val="136"/>
      </rPr>
      <t>或</t>
    </r>
    <r>
      <rPr>
        <sz val="10"/>
        <color theme="1"/>
        <rFont val="Calibri"/>
        <family val="2"/>
      </rPr>
      <t>C+D+E)</t>
    </r>
    <r>
      <rPr>
        <sz val="10"/>
        <color theme="1"/>
        <rFont val="MingLiU"/>
        <family val="3"/>
        <charset val="136"/>
      </rPr>
      <t>系统初始备份恢复检查</t>
    </r>
    <r>
      <rPr>
        <sz val="10"/>
        <color theme="1"/>
        <rFont val="Calibri"/>
        <family val="2"/>
      </rPr>
      <t>-TypeN</t>
    </r>
    <phoneticPr fontId="15" type="noConversion"/>
  </si>
  <si>
    <r>
      <t>Bitlocker</t>
    </r>
    <r>
      <rPr>
        <sz val="10"/>
        <color theme="1"/>
        <rFont val="MingLiU"/>
        <family val="3"/>
        <charset val="136"/>
      </rPr>
      <t>加解密检查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</si>
  <si>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备份点删除检查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</si>
  <si>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系统恢复</t>
    </r>
    <r>
      <rPr>
        <sz val="10"/>
        <color theme="1"/>
        <rFont val="Calibri"/>
        <family val="2"/>
      </rPr>
      <t>-C</t>
    </r>
    <r>
      <rPr>
        <sz val="10"/>
        <color theme="1"/>
        <rFont val="MingLiU"/>
        <family val="3"/>
        <charset val="136"/>
      </rPr>
      <t>盘空间调整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</si>
  <si>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MingLiU"/>
        <family val="3"/>
        <charset val="136"/>
      </rPr>
      <t>系统恢复</t>
    </r>
    <r>
      <rPr>
        <sz val="10"/>
        <color theme="1"/>
        <rFont val="Calibri"/>
        <family val="2"/>
      </rPr>
      <t>-</t>
    </r>
    <r>
      <rPr>
        <sz val="10"/>
        <color theme="1"/>
        <rFont val="MingLiU"/>
        <family val="3"/>
        <charset val="136"/>
      </rPr>
      <t>强制恢复检查</t>
    </r>
    <r>
      <rPr>
        <sz val="10"/>
        <color theme="1"/>
        <rFont val="Calibri"/>
        <family val="2"/>
      </rPr>
      <t>(Win10 Only)-TypeN</t>
    </r>
    <phoneticPr fontId="15" type="noConversion"/>
  </si>
  <si>
    <r>
      <t>OS</t>
    </r>
    <r>
      <rPr>
        <sz val="10"/>
        <color theme="1"/>
        <rFont val="MingLiU"/>
        <family val="3"/>
        <charset val="136"/>
      </rPr>
      <t>分区删除检查</t>
    </r>
    <r>
      <rPr>
        <sz val="10"/>
        <color theme="1"/>
        <rFont val="Calibri"/>
        <family val="2"/>
      </rPr>
      <t>-TypeN</t>
    </r>
    <phoneticPr fontId="15" type="noConversion"/>
  </si>
  <si>
    <t>2019-05-29</t>
    <phoneticPr fontId="15" type="noConversion"/>
  </si>
  <si>
    <r>
      <rPr>
        <sz val="10"/>
        <color theme="1"/>
        <rFont val="MingLiU"/>
        <family val="3"/>
        <charset val="136"/>
      </rPr>
      <t>系统恢复</t>
    </r>
    <r>
      <rPr>
        <sz val="10"/>
        <color theme="1"/>
        <rFont val="Calibri"/>
        <family val="2"/>
      </rPr>
      <t>-OS</t>
    </r>
    <r>
      <rPr>
        <sz val="10"/>
        <color theme="1"/>
        <rFont val="MingLiU"/>
        <family val="3"/>
        <charset val="136"/>
      </rPr>
      <t>重装</t>
    </r>
    <r>
      <rPr>
        <sz val="10"/>
        <color theme="1"/>
        <rFont val="Calibri"/>
        <family val="2"/>
      </rPr>
      <t>(Optane Non-Support)-TypeN</t>
    </r>
    <phoneticPr fontId="15" type="noConversion"/>
  </si>
  <si>
    <t>MB</t>
    <phoneticPr fontId="15" type="noConversion"/>
  </si>
  <si>
    <t>RAM</t>
    <phoneticPr fontId="15" type="noConversion"/>
  </si>
  <si>
    <t>HDD</t>
    <phoneticPr fontId="15" type="noConversion"/>
  </si>
  <si>
    <t>ODD</t>
    <phoneticPr fontId="15" type="noConversion"/>
  </si>
  <si>
    <t>Panel</t>
    <phoneticPr fontId="15" type="noConversion"/>
  </si>
  <si>
    <t>TPM</t>
    <phoneticPr fontId="15" type="noConversion"/>
  </si>
  <si>
    <t>Overnight setting</t>
    <phoneticPr fontId="15" type="noConversion"/>
  </si>
  <si>
    <t>2010/7</t>
    <phoneticPr fontId="15" type="noConversion"/>
  </si>
  <si>
    <t>all sku</t>
    <phoneticPr fontId="15" type="noConversion"/>
  </si>
  <si>
    <t>Common Stress</t>
    <phoneticPr fontId="15" type="noConversion"/>
  </si>
  <si>
    <t>Common stress</t>
    <phoneticPr fontId="15" type="noConversion"/>
  </si>
  <si>
    <t>Coldboot_250</t>
    <phoneticPr fontId="15" type="noConversion"/>
  </si>
  <si>
    <t>2018/3</t>
    <phoneticPr fontId="15" type="noConversion"/>
  </si>
  <si>
    <t>Warmboot_250</t>
    <phoneticPr fontId="15" type="noConversion"/>
  </si>
  <si>
    <t>S3_250</t>
    <phoneticPr fontId="15" type="noConversion"/>
  </si>
  <si>
    <t>S4_250</t>
    <phoneticPr fontId="15" type="noConversion"/>
  </si>
  <si>
    <t>Hybrid shut down_250</t>
    <phoneticPr fontId="15" type="noConversion"/>
  </si>
  <si>
    <t>S0i3_250</t>
    <phoneticPr fontId="15" type="noConversion"/>
  </si>
  <si>
    <t>Burnin</t>
    <phoneticPr fontId="15" type="noConversion"/>
  </si>
  <si>
    <t>Copy&amp;Compare</t>
    <phoneticPr fontId="15" type="noConversion"/>
  </si>
  <si>
    <t>2015/9</t>
    <phoneticPr fontId="15" type="noConversion"/>
  </si>
  <si>
    <t>Multi-task</t>
    <phoneticPr fontId="15" type="noConversion"/>
  </si>
  <si>
    <t>2009/4</t>
    <phoneticPr fontId="15" type="noConversion"/>
  </si>
  <si>
    <t>Play DVD</t>
    <phoneticPr fontId="15" type="noConversion"/>
  </si>
  <si>
    <t>Overnight setting_DCT1</t>
    <phoneticPr fontId="15" type="noConversion"/>
  </si>
  <si>
    <t>2019/9</t>
    <phoneticPr fontId="15" type="noConversion"/>
  </si>
  <si>
    <t>2019/1</t>
    <phoneticPr fontId="15" type="noConversion"/>
  </si>
  <si>
    <t>OS</t>
    <phoneticPr fontId="15" type="noConversion"/>
  </si>
  <si>
    <t>CPU</t>
    <phoneticPr fontId="15" type="noConversion"/>
  </si>
  <si>
    <t>LAN</t>
    <phoneticPr fontId="15" type="noConversion"/>
  </si>
  <si>
    <t>Touch</t>
    <phoneticPr fontId="15" type="noConversion"/>
  </si>
  <si>
    <t>键盘/指纹键盘</t>
    <phoneticPr fontId="15" type="noConversion"/>
  </si>
  <si>
    <t>特殊设备</t>
    <phoneticPr fontId="15" type="noConversion"/>
  </si>
  <si>
    <r>
      <rPr>
        <sz val="10"/>
        <color theme="1"/>
        <rFont val="標楷體"/>
        <family val="4"/>
        <charset val="136"/>
      </rPr>
      <t>搭建一台机器</t>
    </r>
    <phoneticPr fontId="5" type="noConversion"/>
  </si>
  <si>
    <r>
      <rPr>
        <sz val="10"/>
        <color rgb="FF000000"/>
        <rFont val="標楷體"/>
        <family val="4"/>
        <charset val="136"/>
      </rPr>
      <t>硬盘安装干涉检查_x000D_</t>
    </r>
    <phoneticPr fontId="2" type="noConversion"/>
  </si>
  <si>
    <r>
      <rPr>
        <sz val="10"/>
        <color theme="1"/>
        <rFont val="細明體"/>
        <family val="3"/>
        <charset val="136"/>
      </rPr>
      <t>刷新包检查</t>
    </r>
    <phoneticPr fontId="15" type="noConversion"/>
  </si>
  <si>
    <r>
      <rPr>
        <sz val="10"/>
        <color theme="1"/>
        <rFont val="細明體"/>
        <family val="3"/>
        <charset val="136"/>
      </rPr>
      <t>启动选项验证</t>
    </r>
    <phoneticPr fontId="15" type="noConversion"/>
  </si>
  <si>
    <r>
      <rPr>
        <sz val="10"/>
        <color theme="1"/>
        <rFont val="細明體"/>
        <family val="3"/>
        <charset val="136"/>
      </rPr>
      <t>其他工具</t>
    </r>
    <phoneticPr fontId="15" type="noConversion"/>
  </si>
  <si>
    <r>
      <rPr>
        <sz val="10"/>
        <color theme="1"/>
        <rFont val="標楷體"/>
        <family val="4"/>
        <charset val="136"/>
      </rPr>
      <t>工厂流程测试_x000D_</t>
    </r>
    <phoneticPr fontId="15" type="noConversion"/>
  </si>
  <si>
    <r>
      <rPr>
        <sz val="10"/>
        <color theme="1"/>
        <rFont val="標楷體"/>
        <family val="4"/>
        <charset val="136"/>
      </rPr>
      <t>其他_x000D_</t>
    </r>
    <phoneticPr fontId="15" type="noConversion"/>
  </si>
  <si>
    <r>
      <rPr>
        <sz val="10"/>
        <color rgb="FF000000"/>
        <rFont val="標楷體"/>
        <family val="4"/>
        <charset val="136"/>
      </rPr>
      <t>格式化重装系统</t>
    </r>
    <phoneticPr fontId="15" type="noConversion"/>
  </si>
  <si>
    <r>
      <rPr>
        <sz val="10"/>
        <color rgb="FF000000"/>
        <rFont val="標楷體"/>
        <family val="4"/>
        <charset val="136"/>
      </rPr>
      <t>信息检查</t>
    </r>
    <phoneticPr fontId="15" type="noConversion"/>
  </si>
  <si>
    <r>
      <rPr>
        <sz val="10"/>
        <color rgb="FF000000"/>
        <rFont val="標楷體"/>
        <family val="4"/>
        <charset val="136"/>
      </rPr>
      <t>主机功能检查</t>
    </r>
    <phoneticPr fontId="15" type="noConversion"/>
  </si>
  <si>
    <r>
      <rPr>
        <sz val="10"/>
        <color rgb="FF000000"/>
        <rFont val="標楷體"/>
        <family val="4"/>
        <charset val="136"/>
      </rPr>
      <t>办公软件检验</t>
    </r>
    <phoneticPr fontId="15" type="noConversion"/>
  </si>
  <si>
    <r>
      <rPr>
        <sz val="10"/>
        <color rgb="FF000000"/>
        <rFont val="標楷體"/>
        <family val="4"/>
        <charset val="136"/>
      </rPr>
      <t>性能检查</t>
    </r>
    <phoneticPr fontId="15" type="noConversion"/>
  </si>
  <si>
    <r>
      <rPr>
        <sz val="10"/>
        <color rgb="FF000000"/>
        <rFont val="標楷體"/>
        <family val="4"/>
        <charset val="136"/>
      </rPr>
      <t>稳定性检查</t>
    </r>
    <phoneticPr fontId="15" type="noConversion"/>
  </si>
  <si>
    <r>
      <rPr>
        <sz val="10"/>
        <color rgb="FF000000"/>
        <rFont val="標楷體"/>
        <family val="4"/>
        <charset val="136"/>
      </rPr>
      <t>驱动卸载</t>
    </r>
    <phoneticPr fontId="15" type="noConversion"/>
  </si>
  <si>
    <r>
      <rPr>
        <sz val="10"/>
        <color rgb="FF000000"/>
        <rFont val="標楷體"/>
        <family val="4"/>
        <charset val="136"/>
      </rPr>
      <t>二次格式化重装系统</t>
    </r>
    <phoneticPr fontId="15" type="noConversion"/>
  </si>
  <si>
    <r>
      <t xml:space="preserve"> </t>
    </r>
    <r>
      <rPr>
        <sz val="10"/>
        <rFont val="標楷體"/>
        <family val="4"/>
        <charset val="136"/>
      </rPr>
      <t>色度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色温</t>
    </r>
    <r>
      <rPr>
        <sz val="10"/>
        <rFont val="Calibri"/>
        <family val="2"/>
      </rPr>
      <t>ColorChromaticit</t>
    </r>
    <phoneticPr fontId="15" type="noConversion"/>
  </si>
  <si>
    <r>
      <rPr>
        <sz val="10"/>
        <rFont val="標楷體"/>
        <family val="4"/>
        <charset val="136"/>
      </rPr>
      <t>手機拍攝測試</t>
    </r>
    <phoneticPr fontId="5" type="noConversion"/>
  </si>
  <si>
    <r>
      <t xml:space="preserve"> </t>
    </r>
    <r>
      <rPr>
        <sz val="10"/>
        <rFont val="標楷體"/>
        <family val="4"/>
        <charset val="136"/>
      </rPr>
      <t>手機拍攝測試</t>
    </r>
    <phoneticPr fontId="5" type="noConversion"/>
  </si>
  <si>
    <r>
      <rPr>
        <sz val="10"/>
        <rFont val="標楷體"/>
        <family val="4"/>
        <charset val="136"/>
      </rPr>
      <t>色域</t>
    </r>
    <r>
      <rPr>
        <sz val="10"/>
        <rFont val="Calibri"/>
        <family val="2"/>
      </rPr>
      <t>&amp;Gamma&amp;</t>
    </r>
    <r>
      <rPr>
        <sz val="10"/>
        <rFont val="標楷體"/>
        <family val="4"/>
        <charset val="136"/>
      </rPr>
      <t>可视角度测试</t>
    </r>
    <phoneticPr fontId="5" type="noConversion"/>
  </si>
  <si>
    <r>
      <rPr>
        <sz val="10"/>
        <color rgb="FFFF0000"/>
        <rFont val="標楷體"/>
        <family val="4"/>
        <charset val="136"/>
      </rPr>
      <t>防窥检查</t>
    </r>
    <phoneticPr fontId="15" type="noConversion"/>
  </si>
  <si>
    <r>
      <rPr>
        <sz val="10"/>
        <rFont val="標楷體"/>
        <family val="4"/>
        <charset val="136"/>
      </rPr>
      <t>自定义测试项</t>
    </r>
    <phoneticPr fontId="15" type="noConversion"/>
  </si>
  <si>
    <r>
      <rPr>
        <sz val="10"/>
        <color theme="1"/>
        <rFont val="標楷體"/>
        <family val="4"/>
        <charset val="136"/>
      </rPr>
      <t>创建和分发任务序列</t>
    </r>
    <phoneticPr fontId="15" type="noConversion"/>
  </si>
  <si>
    <t>Lenovo User guide</t>
    <phoneticPr fontId="15" type="noConversion"/>
  </si>
  <si>
    <t>Lenovo Welcome(Except SC&amp;Think) -- TypeN</t>
    <phoneticPr fontId="15" type="noConversion"/>
  </si>
  <si>
    <t>Lenovo Audit Date -Type1</t>
    <phoneticPr fontId="15" type="noConversion"/>
  </si>
  <si>
    <r>
      <t>SMB Cloud Service (website)</t>
    </r>
    <r>
      <rPr>
        <sz val="10"/>
        <color theme="1"/>
        <rFont val="細明體"/>
        <family val="3"/>
        <charset val="136"/>
      </rPr>
      <t>（联想智汇中心）</t>
    </r>
    <r>
      <rPr>
        <sz val="10"/>
        <color theme="1"/>
        <rFont val="Calibri"/>
        <family val="2"/>
      </rPr>
      <t xml:space="preserve"> +Type N</t>
    </r>
    <phoneticPr fontId="15" type="noConversion"/>
  </si>
  <si>
    <t>Amazon Alexa+TypeN(EN Only)</t>
    <phoneticPr fontId="15" type="noConversion"/>
  </si>
  <si>
    <t>WPS Office Type1</t>
    <phoneticPr fontId="15" type="noConversion"/>
  </si>
  <si>
    <r>
      <rPr>
        <sz val="10"/>
        <color theme="1"/>
        <rFont val="MingLiU"/>
        <family val="3"/>
        <charset val="136"/>
      </rPr>
      <t>爱奇艺</t>
    </r>
    <r>
      <rPr>
        <sz val="10"/>
        <color theme="1"/>
        <rFont val="Calibri"/>
        <family val="2"/>
      </rPr>
      <t xml:space="preserve"> - TypeN</t>
    </r>
    <phoneticPr fontId="15" type="noConversion"/>
  </si>
  <si>
    <r>
      <rPr>
        <sz val="10"/>
        <color theme="1"/>
        <rFont val="MingLiU"/>
        <family val="3"/>
        <charset val="136"/>
      </rPr>
      <t>腾讯视频</t>
    </r>
    <r>
      <rPr>
        <sz val="10"/>
        <color theme="1"/>
        <rFont val="Calibri"/>
        <family val="2"/>
      </rPr>
      <t>-TypeN</t>
    </r>
    <phoneticPr fontId="15" type="noConversion"/>
  </si>
  <si>
    <t xml:space="preserve">UMA </t>
    <phoneticPr fontId="15" type="noConversion"/>
  </si>
  <si>
    <t>Discrete</t>
    <phoneticPr fontId="15" type="noConversion"/>
  </si>
  <si>
    <t>UMA &amp; Discrete</t>
    <phoneticPr fontId="15" type="noConversion"/>
  </si>
  <si>
    <t>All panel vendor</t>
    <phoneticPr fontId="15" type="noConversion"/>
  </si>
  <si>
    <t>All camera Vendor</t>
    <phoneticPr fontId="15" type="noConversion"/>
  </si>
  <si>
    <t>All Speaker &amp; MIC Vendor</t>
    <phoneticPr fontId="15" type="noConversion"/>
  </si>
  <si>
    <t>All TV Tuner Vendor</t>
    <phoneticPr fontId="15" type="noConversion"/>
  </si>
  <si>
    <t>All USB connector source</t>
    <phoneticPr fontId="15" type="noConversion"/>
  </si>
  <si>
    <t>All Type-C connector source</t>
    <phoneticPr fontId="15" type="noConversion"/>
  </si>
  <si>
    <t>HDD SKU</t>
    <phoneticPr fontId="15" type="noConversion"/>
  </si>
  <si>
    <t>Dual SSD SKU</t>
    <phoneticPr fontId="15" type="noConversion"/>
  </si>
  <si>
    <t>Legacy iRST Utility test (Intel RAID only)</t>
    <phoneticPr fontId="15" type="noConversion"/>
  </si>
  <si>
    <t>HDD&amp;SSD SKU</t>
    <phoneticPr fontId="15" type="noConversion"/>
  </si>
  <si>
    <t>All SSD SKU</t>
    <phoneticPr fontId="15" type="noConversion"/>
  </si>
  <si>
    <t>All PCI-E connector source</t>
    <phoneticPr fontId="15" type="noConversion"/>
  </si>
  <si>
    <t>All ODD vendor</t>
    <phoneticPr fontId="15" type="noConversion"/>
  </si>
  <si>
    <t>All adapter vendor</t>
    <phoneticPr fontId="15" type="noConversion"/>
  </si>
  <si>
    <t>All audio Jack source</t>
    <phoneticPr fontId="15" type="noConversion"/>
  </si>
  <si>
    <t>All USB Keyboard vendor</t>
    <phoneticPr fontId="15" type="noConversion"/>
  </si>
  <si>
    <t>All USB Mouse vendor</t>
    <phoneticPr fontId="15" type="noConversion"/>
  </si>
  <si>
    <t>All USB source</t>
    <phoneticPr fontId="15" type="noConversion"/>
  </si>
  <si>
    <t>10 COM Port Card</t>
    <phoneticPr fontId="15" type="noConversion"/>
  </si>
  <si>
    <t>All Card reader source</t>
    <phoneticPr fontId="15" type="noConversion"/>
  </si>
  <si>
    <t>12 Express Card</t>
    <phoneticPr fontId="15" type="noConversion"/>
  </si>
  <si>
    <t>All Express Card source</t>
    <phoneticPr fontId="15" type="noConversion"/>
  </si>
  <si>
    <t>All COM port source</t>
    <phoneticPr fontId="15" type="noConversion"/>
  </si>
  <si>
    <t>14 Network Security Isolat</t>
    <phoneticPr fontId="15" type="noConversion"/>
  </si>
  <si>
    <t>All Network Security source</t>
    <phoneticPr fontId="15" type="noConversion"/>
  </si>
  <si>
    <t>All DOM Card source</t>
    <phoneticPr fontId="15" type="noConversion"/>
  </si>
  <si>
    <r>
      <t>UEFI diag test</t>
    </r>
    <r>
      <rPr>
        <sz val="10"/>
        <color rgb="FF000000"/>
        <rFont val="標楷體"/>
        <family val="4"/>
        <charset val="136"/>
      </rPr>
      <t>（只针对</t>
    </r>
    <r>
      <rPr>
        <sz val="10"/>
        <color rgb="FF000000"/>
        <rFont val="Calibri"/>
        <family val="2"/>
      </rPr>
      <t>AVL</t>
    </r>
    <r>
      <rPr>
        <sz val="10"/>
        <color rgb="FF000000"/>
        <rFont val="標楷體"/>
        <family val="4"/>
        <charset val="136"/>
      </rPr>
      <t>中不同</t>
    </r>
    <r>
      <rPr>
        <sz val="10"/>
        <color rgb="FF000000"/>
        <rFont val="Calibri"/>
        <family val="2"/>
      </rPr>
      <t>HDD/Memory</t>
    </r>
    <r>
      <rPr>
        <sz val="10"/>
        <color rgb="FF000000"/>
        <rFont val="標楷體"/>
        <family val="4"/>
        <charset val="136"/>
      </rPr>
      <t>进行测试）</t>
    </r>
    <phoneticPr fontId="15" type="noConversion"/>
  </si>
  <si>
    <t>All SKU</t>
    <phoneticPr fontId="15" type="noConversion"/>
  </si>
  <si>
    <t>All project source</t>
    <phoneticPr fontId="15" type="noConversion"/>
  </si>
  <si>
    <t>All memory vendor SKU</t>
    <phoneticPr fontId="15" type="noConversion"/>
  </si>
  <si>
    <t>All 1394 connector source</t>
    <phoneticPr fontId="15" type="noConversion"/>
  </si>
  <si>
    <t>All PCI connector source</t>
    <phoneticPr fontId="15" type="noConversion"/>
  </si>
  <si>
    <t>All SSD vendor SKU</t>
    <phoneticPr fontId="15" type="noConversion"/>
  </si>
  <si>
    <t xml:space="preserve">All SSD&amp;HDD vendor </t>
    <phoneticPr fontId="15" type="noConversion"/>
  </si>
  <si>
    <t>UMA&amp;Discrete</t>
    <phoneticPr fontId="15" type="noConversion"/>
  </si>
  <si>
    <t>All TBT connector source</t>
    <phoneticPr fontId="15" type="noConversion"/>
  </si>
  <si>
    <t>All E-Lock connector source</t>
    <phoneticPr fontId="15" type="noConversion"/>
  </si>
  <si>
    <t>All finger print source</t>
    <phoneticPr fontId="15" type="noConversion"/>
  </si>
  <si>
    <t>All LAN chip source</t>
    <phoneticPr fontId="15" type="noConversion"/>
  </si>
  <si>
    <t>All WLAN card vendor</t>
    <phoneticPr fontId="15" type="noConversion"/>
  </si>
  <si>
    <t>All NFC source</t>
    <phoneticPr fontId="15" type="noConversion"/>
  </si>
  <si>
    <t>All wireless adapter source</t>
    <phoneticPr fontId="15" type="noConversion"/>
  </si>
  <si>
    <t>All Wireless KB&amp;MS vendor</t>
    <phoneticPr fontId="15" type="noConversion"/>
  </si>
  <si>
    <t>08Wireless Charging</t>
    <phoneticPr fontId="15" type="noConversion"/>
  </si>
  <si>
    <t>All Wireless Charging source</t>
    <phoneticPr fontId="15" type="noConversion"/>
  </si>
  <si>
    <t>02 Parallel Port</t>
    <phoneticPr fontId="15" type="noConversion"/>
  </si>
  <si>
    <t>All Parallel Port source</t>
    <phoneticPr fontId="15" type="noConversion"/>
  </si>
  <si>
    <t>All PS/2 port source</t>
    <phoneticPr fontId="15" type="noConversion"/>
  </si>
  <si>
    <t>Category</t>
    <phoneticPr fontId="15" type="noConversion"/>
  </si>
  <si>
    <t>Time</t>
    <phoneticPr fontId="15" type="noConversion"/>
  </si>
  <si>
    <t>Base time</t>
    <phoneticPr fontId="15" type="noConversion"/>
  </si>
  <si>
    <t xml:space="preserve">Base time-support </t>
    <phoneticPr fontId="15" type="noConversion"/>
  </si>
  <si>
    <t>Time w/ Config-follow matrix (?SKU)</t>
    <phoneticPr fontId="15" type="noConversion"/>
  </si>
  <si>
    <t>Config-Automation time</t>
    <phoneticPr fontId="15" type="noConversion"/>
  </si>
  <si>
    <t>Config-Leverage time</t>
  </si>
  <si>
    <t>Config-Smart Time</t>
    <phoneticPr fontId="15" type="noConversion"/>
  </si>
  <si>
    <t>Attend time-Optimize</t>
  </si>
  <si>
    <t>Config-Retest time</t>
    <phoneticPr fontId="15" type="noConversion"/>
  </si>
  <si>
    <t>H/C</t>
    <phoneticPr fontId="15" type="noConversion"/>
  </si>
  <si>
    <t>H/C+OT</t>
    <phoneticPr fontId="15" type="noConversion"/>
  </si>
  <si>
    <t>.Hrs</t>
  </si>
  <si>
    <t>SDV DQMS Attend Time</t>
    <phoneticPr fontId="15" type="noConversion"/>
  </si>
  <si>
    <t>NO.</t>
    <phoneticPr fontId="15" type="noConversion"/>
  </si>
  <si>
    <t>Item</t>
    <phoneticPr fontId="15" type="noConversion"/>
  </si>
  <si>
    <t>Comments</t>
    <phoneticPr fontId="15" type="noConversion"/>
  </si>
  <si>
    <t>測試報告的序列號</t>
    <phoneticPr fontId="15" type="noConversion"/>
  </si>
  <si>
    <t>Release date</t>
    <phoneticPr fontId="15" type="noConversion"/>
  </si>
  <si>
    <t>測試報告最新更新的日期</t>
    <phoneticPr fontId="15" type="noConversion"/>
  </si>
  <si>
    <t>Owner</t>
    <phoneticPr fontId="15" type="noConversion"/>
  </si>
  <si>
    <r>
      <rPr>
        <sz val="12"/>
        <rFont val="標楷體"/>
        <family val="4"/>
        <charset val="136"/>
      </rPr>
      <t>如果</t>
    </r>
    <r>
      <rPr>
        <sz val="12"/>
        <rFont val="Calibri"/>
        <family val="2"/>
      </rPr>
      <t>LNV</t>
    </r>
    <r>
      <rPr>
        <sz val="12"/>
        <rFont val="標楷體"/>
        <family val="4"/>
        <charset val="136"/>
      </rPr>
      <t>有新增</t>
    </r>
    <r>
      <rPr>
        <sz val="12"/>
        <rFont val="Calibri"/>
        <family val="2"/>
      </rPr>
      <t>/</t>
    </r>
    <r>
      <rPr>
        <sz val="12"/>
        <rFont val="標楷體"/>
        <family val="4"/>
        <charset val="136"/>
      </rPr>
      <t>刪除測項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或更新測試報告優先級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會及時更新</t>
    </r>
    <r>
      <rPr>
        <sz val="12"/>
        <rFont val="Calibri"/>
        <family val="2"/>
      </rPr>
      <t>;</t>
    </r>
    <phoneticPr fontId="15" type="noConversion"/>
  </si>
  <si>
    <t>Priority</t>
    <phoneticPr fontId="15" type="noConversion"/>
  </si>
  <si>
    <r>
      <t>測試報告的測試優先級;</t>
    </r>
    <r>
      <rPr>
        <sz val="12"/>
        <rFont val="Calibri"/>
        <family val="2"/>
      </rPr>
      <t xml:space="preserve"> P1, P2; P1 </t>
    </r>
    <r>
      <rPr>
        <sz val="12"/>
        <rFont val="標楷體"/>
        <family val="4"/>
        <charset val="136"/>
      </rPr>
      <t>的項目需要在轉案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前完成</t>
    </r>
    <phoneticPr fontId="15" type="noConversion"/>
  </si>
  <si>
    <r>
      <rPr>
        <sz val="12"/>
        <rFont val="標楷體"/>
        <family val="4"/>
        <charset val="136"/>
      </rPr>
      <t>如果</t>
    </r>
    <r>
      <rPr>
        <sz val="12"/>
        <rFont val="Calibri"/>
        <family val="2"/>
      </rPr>
      <t>LNV</t>
    </r>
    <r>
      <rPr>
        <sz val="12"/>
        <rFont val="標楷體"/>
        <family val="4"/>
        <charset val="136"/>
      </rPr>
      <t>測試報告中的時間有增加或減少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會及時</t>
    </r>
    <r>
      <rPr>
        <sz val="12"/>
        <rFont val="標楷體"/>
        <family val="4"/>
        <charset val="136"/>
      </rPr>
      <t>更新</t>
    </r>
    <r>
      <rPr>
        <sz val="12"/>
        <rFont val="Calibri"/>
        <family val="2"/>
      </rPr>
      <t>;</t>
    </r>
    <phoneticPr fontId="15" type="noConversion"/>
  </si>
  <si>
    <t>測試報告中所有人工參與的時間</t>
    <phoneticPr fontId="15" type="noConversion"/>
  </si>
  <si>
    <t>測試報告中所有非人工參與的時間</t>
    <phoneticPr fontId="15" type="noConversion"/>
  </si>
  <si>
    <t>測試報告中一台機器自動化節省的時間</t>
    <phoneticPr fontId="15" type="noConversion"/>
  </si>
  <si>
    <r>
      <t>無需更新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定期會與自動化成員確認自動化項目及時間</t>
    </r>
    <phoneticPr fontId="15" type="noConversion"/>
  </si>
  <si>
    <t>Feature Support 
(1UUT)</t>
  </si>
  <si>
    <t>此專案有支援那些功能</t>
    <phoneticPr fontId="15" type="noConversion"/>
  </si>
  <si>
    <t>--</t>
    <phoneticPr fontId="15" type="noConversion"/>
  </si>
  <si>
    <t>Base time-support
(1UUT)</t>
    <phoneticPr fontId="15" type="noConversion"/>
  </si>
  <si>
    <t>專案支援的功能在一台機器上的手動測試時間</t>
    <phoneticPr fontId="15" type="noConversion"/>
  </si>
  <si>
    <r>
      <t>公式帶出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無需編輯</t>
    </r>
    <phoneticPr fontId="15" type="noConversion"/>
  </si>
  <si>
    <t>TE</t>
    <phoneticPr fontId="15" type="noConversion"/>
  </si>
  <si>
    <t>測試工程師</t>
    <phoneticPr fontId="15" type="noConversion"/>
  </si>
  <si>
    <t>Schedule</t>
  </si>
  <si>
    <r>
      <rPr>
        <sz val="12"/>
        <rFont val="標楷體"/>
        <family val="4"/>
        <charset val="136"/>
      </rPr>
      <t>測試時間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部分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相關的項目需要再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前完成</t>
    </r>
    <phoneticPr fontId="15" type="noConversion"/>
  </si>
  <si>
    <r>
      <rPr>
        <sz val="12"/>
        <rFont val="標楷體"/>
        <family val="4"/>
        <charset val="136"/>
      </rPr>
      <t>根據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安排的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需要測試的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15" type="noConversion"/>
  </si>
  <si>
    <r>
      <rPr>
        <sz val="12"/>
        <rFont val="標楷體"/>
        <family val="4"/>
        <charset val="136"/>
      </rPr>
      <t>根據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安排的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需要的人工測試時間</t>
    </r>
    <phoneticPr fontId="15" type="noConversion"/>
  </si>
  <si>
    <t>Config-Automation Item</t>
    <phoneticPr fontId="15" type="noConversion"/>
  </si>
  <si>
    <t>測試報告中可以自動化的項目</t>
    <phoneticPr fontId="15" type="noConversion"/>
  </si>
  <si>
    <t>Config-Automation time</t>
    <phoneticPr fontId="15" type="noConversion"/>
  </si>
  <si>
    <t>總測試機器被自動化後所節省的時間</t>
    <phoneticPr fontId="15" type="noConversion"/>
  </si>
  <si>
    <t>Config-Leverage Item</t>
    <phoneticPr fontId="15" type="noConversion"/>
  </si>
  <si>
    <t>Config-Leverage time</t>
    <phoneticPr fontId="15" type="noConversion"/>
  </si>
  <si>
    <r>
      <rPr>
        <sz val="12"/>
        <rFont val="標楷體"/>
        <family val="4"/>
        <charset val="136"/>
      </rPr>
      <t>做</t>
    </r>
    <r>
      <rPr>
        <sz val="12"/>
        <rFont val="Calibri"/>
        <family val="2"/>
      </rPr>
      <t>Leverage</t>
    </r>
    <r>
      <rPr>
        <sz val="12"/>
        <rFont val="標楷體"/>
        <family val="4"/>
        <charset val="136"/>
      </rPr>
      <t>的測項節省的時間</t>
    </r>
    <phoneticPr fontId="15" type="noConversion"/>
  </si>
  <si>
    <t>Config-Smart Item</t>
    <phoneticPr fontId="15" type="noConversion"/>
  </si>
  <si>
    <r>
      <rPr>
        <sz val="12"/>
        <rFont val="標楷體"/>
        <family val="4"/>
        <charset val="136"/>
      </rPr>
      <t>熟悉</t>
    </r>
    <r>
      <rPr>
        <sz val="12"/>
        <rFont val="Calibri"/>
        <family val="2"/>
      </rPr>
      <t xml:space="preserve">LNV SW test matrix, </t>
    </r>
    <r>
      <rPr>
        <sz val="12"/>
        <rFont val="標楷體"/>
        <family val="4"/>
        <charset val="136"/>
      </rPr>
      <t>並了解各測試報告與那些方面相關，合理的進行安排</t>
    </r>
    <phoneticPr fontId="15" type="noConversion"/>
  </si>
  <si>
    <r>
      <t>Config-Smart Item</t>
    </r>
    <r>
      <rPr>
        <sz val="12"/>
        <rFont val="標楷體"/>
        <family val="4"/>
        <charset val="136"/>
      </rPr>
      <t>占总</t>
    </r>
    <r>
      <rPr>
        <sz val="12"/>
        <rFont val="Calibri"/>
        <family val="2"/>
      </rPr>
      <t>case</t>
    </r>
    <r>
      <rPr>
        <sz val="12"/>
        <rFont val="標楷體"/>
        <family val="4"/>
        <charset val="136"/>
      </rPr>
      <t>比例</t>
    </r>
    <phoneticPr fontId="15" type="noConversion"/>
  </si>
  <si>
    <r>
      <t>Smart</t>
    </r>
    <r>
      <rPr>
        <sz val="12"/>
        <rFont val="標楷體"/>
        <family val="4"/>
        <charset val="136"/>
      </rPr>
      <t>的项目占总报告的百分比</t>
    </r>
    <phoneticPr fontId="15" type="noConversion"/>
  </si>
  <si>
    <t>Config-Smart time</t>
    <phoneticPr fontId="15" type="noConversion"/>
  </si>
  <si>
    <t>Project test SKU-Optimize</t>
    <phoneticPr fontId="15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</si>
  <si>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</t>
    </r>
    <r>
      <rPr>
        <sz val="12"/>
        <rFont val="標楷體"/>
        <family val="4"/>
        <charset val="136"/>
      </rPr>
      <t>之後需要測試的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15" type="noConversion"/>
  </si>
  <si>
    <t>Attend time-Optimize</t>
    <phoneticPr fontId="15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</si>
  <si>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Reduction, Automation</t>
    </r>
    <r>
      <rPr>
        <sz val="12"/>
        <rFont val="標楷體"/>
        <family val="4"/>
        <charset val="136"/>
      </rPr>
      <t>之後的人工測試時間</t>
    </r>
    <phoneticPr fontId="15" type="noConversion"/>
  </si>
  <si>
    <t>Planning after Optimize</t>
    <phoneticPr fontId="15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</si>
  <si>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Reduction, Automation</t>
    </r>
    <r>
      <rPr>
        <sz val="12"/>
        <rFont val="標楷體"/>
        <family val="4"/>
        <charset val="136"/>
      </rPr>
      <t>之後的</t>
    </r>
    <r>
      <rPr>
        <sz val="12"/>
        <rFont val="Calibri"/>
        <family val="2"/>
      </rPr>
      <t>Test plan</t>
    </r>
    <phoneticPr fontId="15" type="noConversion"/>
  </si>
  <si>
    <t>Config-Retest Cycle</t>
    <phoneticPr fontId="15" type="noConversion"/>
  </si>
  <si>
    <r>
      <t>NPI phase</t>
    </r>
    <r>
      <rPr>
        <sz val="12"/>
        <rFont val="標楷體"/>
        <family val="4"/>
        <charset val="136"/>
      </rPr>
      <t>中</t>
    </r>
    <r>
      <rPr>
        <sz val="12"/>
        <rFont val="Calibri"/>
        <family val="2"/>
      </rPr>
      <t>retest</t>
    </r>
    <r>
      <rPr>
        <sz val="12"/>
        <rFont val="標楷體"/>
        <family val="4"/>
        <charset val="136"/>
      </rPr>
      <t>的次数</t>
    </r>
    <phoneticPr fontId="15" type="noConversion"/>
  </si>
  <si>
    <t>Config-Retest SKU</t>
    <phoneticPr fontId="15" type="noConversion"/>
  </si>
  <si>
    <r>
      <rPr>
        <sz val="12"/>
        <rFont val="標楷體"/>
        <family val="4"/>
        <charset val="136"/>
      </rPr>
      <t>更新專案過程中</t>
    </r>
    <r>
      <rPr>
        <sz val="12"/>
        <rFont val="Calibri"/>
        <family val="2"/>
      </rPr>
      <t>retest</t>
    </r>
    <r>
      <rPr>
        <sz val="12"/>
        <rFont val="標楷體"/>
        <family val="4"/>
        <charset val="136"/>
      </rPr>
      <t>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15" type="noConversion"/>
  </si>
  <si>
    <r>
      <t>Retest</t>
    </r>
    <r>
      <rPr>
        <sz val="12"/>
        <rFont val="標楷體"/>
        <family val="4"/>
        <charset val="136"/>
      </rPr>
      <t>之后所花费的时间</t>
    </r>
    <phoneticPr fontId="15" type="noConversion"/>
  </si>
  <si>
    <r>
      <t xml:space="preserve">01 </t>
    </r>
    <r>
      <rPr>
        <sz val="10"/>
        <color rgb="FF000000"/>
        <rFont val="標楷體"/>
        <family val="4"/>
        <charset val="136"/>
      </rPr>
      <t>主板部件级安装_x000D_</t>
    </r>
    <phoneticPr fontId="2" type="noConversion"/>
  </si>
  <si>
    <r>
      <t xml:space="preserve">09 </t>
    </r>
    <r>
      <rPr>
        <sz val="10"/>
        <color rgb="FF000000"/>
        <rFont val="標楷體"/>
        <family val="4"/>
        <charset val="136"/>
      </rPr>
      <t>上盖或外壳安装检查_x000D_</t>
    </r>
    <phoneticPr fontId="2" type="noConversion"/>
  </si>
  <si>
    <r>
      <t>16 USB port</t>
    </r>
    <r>
      <rPr>
        <sz val="10"/>
        <color rgb="FF000000"/>
        <rFont val="標楷體"/>
        <family val="4"/>
        <charset val="136"/>
      </rPr>
      <t>插拔力的测试_x000D_</t>
    </r>
    <phoneticPr fontId="2" type="noConversion"/>
  </si>
  <si>
    <r>
      <t xml:space="preserve">23 </t>
    </r>
    <r>
      <rPr>
        <sz val="10"/>
        <color rgb="FF000000"/>
        <rFont val="標楷體"/>
        <family val="4"/>
        <charset val="136"/>
      </rPr>
      <t>硬盘装配测试_x000D_</t>
    </r>
    <phoneticPr fontId="2" type="noConversion"/>
  </si>
  <si>
    <r>
      <t>Bitlocker with TPM(</t>
    </r>
    <r>
      <rPr>
        <sz val="10"/>
        <color rgb="FF000000"/>
        <rFont val="標楷體"/>
        <family val="4"/>
        <charset val="136"/>
      </rPr>
      <t>仅支持旗舰版</t>
    </r>
    <r>
      <rPr>
        <sz val="10"/>
        <color rgb="FF000000"/>
        <rFont val="Calibri"/>
        <family val="2"/>
      </rPr>
      <t>win7)</t>
    </r>
    <phoneticPr fontId="15" type="noConversion"/>
  </si>
  <si>
    <r>
      <rPr>
        <sz val="10"/>
        <color rgb="FF000000"/>
        <rFont val="標楷體"/>
        <family val="4"/>
        <charset val="136"/>
      </rPr>
      <t>稳定性检查</t>
    </r>
    <phoneticPr fontId="15" type="noConversion"/>
  </si>
  <si>
    <r>
      <t xml:space="preserve">Server </t>
    </r>
    <r>
      <rPr>
        <sz val="10"/>
        <color theme="1"/>
        <rFont val="標楷體"/>
        <family val="4"/>
        <charset val="136"/>
      </rPr>
      <t>搭建（已经搭建</t>
    </r>
    <r>
      <rPr>
        <sz val="10"/>
        <color theme="1"/>
        <rFont val="Calibri"/>
        <family val="2"/>
      </rPr>
      <t>OK</t>
    </r>
    <r>
      <rPr>
        <sz val="10"/>
        <color theme="1"/>
        <rFont val="標楷體"/>
        <family val="4"/>
        <charset val="136"/>
      </rPr>
      <t>，测试不需要勾选）</t>
    </r>
    <phoneticPr fontId="15" type="noConversion"/>
  </si>
  <si>
    <r>
      <t>04 LED</t>
    </r>
    <r>
      <rPr>
        <sz val="10"/>
        <color theme="1"/>
        <rFont val="標楷體"/>
        <family val="4"/>
        <charset val="136"/>
      </rPr>
      <t>指示灯及</t>
    </r>
    <r>
      <rPr>
        <sz val="10"/>
        <color theme="1"/>
        <rFont val="Calibri"/>
        <family val="2"/>
      </rPr>
      <t>OSD</t>
    </r>
    <r>
      <rPr>
        <sz val="10"/>
        <color theme="1"/>
        <rFont val="標楷體"/>
        <family val="4"/>
        <charset val="136"/>
      </rPr>
      <t>菜单检查</t>
    </r>
    <phoneticPr fontId="5" type="noConversion"/>
  </si>
  <si>
    <r>
      <t xml:space="preserve">25 </t>
    </r>
    <r>
      <rPr>
        <sz val="10"/>
        <color rgb="FF000000"/>
        <rFont val="標楷體"/>
        <family val="4"/>
        <charset val="136"/>
      </rPr>
      <t>内存装配测试_x000D_</t>
    </r>
    <phoneticPr fontId="2" type="noConversion"/>
  </si>
  <si>
    <r>
      <rPr>
        <sz val="10"/>
        <color theme="1"/>
        <rFont val="標楷體"/>
        <family val="4"/>
        <charset val="136"/>
      </rPr>
      <t>多种方式的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</t>
    </r>
    <phoneticPr fontId="15" type="noConversion"/>
  </si>
  <si>
    <r>
      <rPr>
        <sz val="10"/>
        <color theme="1"/>
        <rFont val="標楷體"/>
        <family val="4"/>
        <charset val="136"/>
      </rPr>
      <t>与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刷新相关的功能验证</t>
    </r>
  </si>
  <si>
    <r>
      <t xml:space="preserve">SETUP </t>
    </r>
    <r>
      <rPr>
        <sz val="10"/>
        <color theme="1"/>
        <rFont val="標楷體"/>
        <family val="4"/>
        <charset val="136"/>
      </rPr>
      <t>选项功能验证</t>
    </r>
    <phoneticPr fontId="15" type="noConversion"/>
  </si>
  <si>
    <r>
      <t>BB</t>
    </r>
    <r>
      <rPr>
        <sz val="10"/>
        <color theme="1"/>
        <rFont val="標楷體"/>
        <family val="4"/>
        <charset val="136"/>
      </rPr>
      <t>刷新</t>
    </r>
    <phoneticPr fontId="15" type="noConversion"/>
  </si>
  <si>
    <r>
      <t>SIO/EC</t>
    </r>
    <r>
      <rPr>
        <sz val="10"/>
        <color theme="1"/>
        <rFont val="標楷體"/>
        <family val="4"/>
        <charset val="136"/>
      </rPr>
      <t>基本功能</t>
    </r>
    <phoneticPr fontId="15" type="noConversion"/>
  </si>
  <si>
    <r>
      <rPr>
        <sz val="10"/>
        <color theme="1"/>
        <rFont val="標楷體"/>
        <family val="4"/>
        <charset val="136"/>
      </rPr>
      <t>回写备份工具测试</t>
    </r>
    <phoneticPr fontId="15" type="noConversion"/>
  </si>
  <si>
    <r>
      <t>SVP Test</t>
    </r>
    <r>
      <rPr>
        <sz val="10"/>
        <color rgb="FF000000"/>
        <rFont val="標楷體"/>
        <family val="4"/>
        <charset val="136"/>
      </rPr>
      <t>（</t>
    </r>
    <r>
      <rPr>
        <sz val="10"/>
        <color rgb="FF000000"/>
        <rFont val="Calibri"/>
        <family val="2"/>
      </rPr>
      <t>PAP Test</t>
    </r>
    <r>
      <rPr>
        <sz val="10"/>
        <color rgb="FF000000"/>
        <rFont val="標楷體"/>
        <family val="4"/>
        <charset val="136"/>
      </rPr>
      <t>）</t>
    </r>
  </si>
  <si>
    <r>
      <t xml:space="preserve">Intel DPTF </t>
    </r>
    <r>
      <rPr>
        <sz val="10"/>
        <color rgb="FF000000"/>
        <rFont val="標楷體"/>
        <family val="4"/>
        <charset val="136"/>
      </rPr>
      <t>功能验证</t>
    </r>
  </si>
  <si>
    <r>
      <t>AMD DPTC</t>
    </r>
    <r>
      <rPr>
        <sz val="10"/>
        <color rgb="FF000000"/>
        <rFont val="標楷體"/>
        <family val="4"/>
        <charset val="136"/>
      </rPr>
      <t>功能验证</t>
    </r>
  </si>
  <si>
    <r>
      <t xml:space="preserve">Legacy </t>
    </r>
    <r>
      <rPr>
        <sz val="10"/>
        <color rgb="FF000000"/>
        <rFont val="標楷體"/>
        <family val="4"/>
        <charset val="136"/>
      </rPr>
      <t>工厂工具验证</t>
    </r>
  </si>
  <si>
    <r>
      <t xml:space="preserve">07 </t>
    </r>
    <r>
      <rPr>
        <sz val="10"/>
        <color rgb="FF000000"/>
        <rFont val="標楷體"/>
        <family val="4"/>
        <charset val="136"/>
      </rPr>
      <t>长按</t>
    </r>
    <r>
      <rPr>
        <sz val="10"/>
        <color rgb="FF000000"/>
        <rFont val="Calibri"/>
        <family val="2"/>
      </rPr>
      <t>power button 8</t>
    </r>
    <r>
      <rPr>
        <sz val="10"/>
        <color rgb="FF000000"/>
        <rFont val="標楷體"/>
        <family val="4"/>
        <charset val="136"/>
      </rPr>
      <t>秒以上</t>
    </r>
    <r>
      <rPr>
        <sz val="10"/>
        <color rgb="FF000000"/>
        <rFont val="Calibri"/>
        <family val="2"/>
      </rPr>
      <t>clear CMOS</t>
    </r>
  </si>
  <si>
    <r>
      <t xml:space="preserve">08  </t>
    </r>
    <r>
      <rPr>
        <sz val="10"/>
        <color rgb="FF000000"/>
        <rFont val="標楷體"/>
        <family val="4"/>
        <charset val="136"/>
      </rPr>
      <t>使用键盘的空格键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標楷體"/>
        <family val="4"/>
        <charset val="136"/>
      </rPr>
      <t>实现快速开机</t>
    </r>
  </si>
  <si>
    <r>
      <t>08 AIO</t>
    </r>
    <r>
      <rPr>
        <sz val="10"/>
        <color rgb="FF000000"/>
        <rFont val="標楷體"/>
        <family val="4"/>
        <charset val="136"/>
      </rPr>
      <t>机型特殊的</t>
    </r>
    <r>
      <rPr>
        <sz val="10"/>
        <color rgb="FF000000"/>
        <rFont val="Calibri"/>
        <family val="2"/>
      </rPr>
      <t>USB</t>
    </r>
    <r>
      <rPr>
        <sz val="10"/>
        <color rgb="FF000000"/>
        <rFont val="標楷體"/>
        <family val="4"/>
        <charset val="136"/>
      </rPr>
      <t>口实现键盘开机功能</t>
    </r>
  </si>
  <si>
    <r>
      <rPr>
        <sz val="10"/>
        <rFont val="標楷體"/>
        <family val="4"/>
        <charset val="136"/>
      </rPr>
      <t>测试前准备</t>
    </r>
  </si>
  <si>
    <r>
      <t>DDC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</si>
  <si>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开机画面测试</t>
    </r>
  </si>
  <si>
    <r>
      <rPr>
        <sz val="10"/>
        <rFont val="標楷體"/>
        <family val="4"/>
        <charset val="136"/>
      </rPr>
      <t>插拔测试</t>
    </r>
  </si>
  <si>
    <r>
      <rPr>
        <sz val="10"/>
        <rFont val="標楷體"/>
        <family val="4"/>
        <charset val="136"/>
      </rPr>
      <t>画面测试</t>
    </r>
  </si>
  <si>
    <r>
      <rPr>
        <sz val="10"/>
        <rFont val="標楷體"/>
        <family val="4"/>
        <charset val="136"/>
      </rPr>
      <t>亮度测试</t>
    </r>
  </si>
  <si>
    <r>
      <rPr>
        <sz val="10"/>
        <rFont val="標楷體"/>
        <family val="4"/>
        <charset val="136"/>
      </rPr>
      <t>对比度测试</t>
    </r>
  </si>
  <si>
    <r>
      <t>HDMI-in mode</t>
    </r>
    <r>
      <rPr>
        <sz val="10"/>
        <rFont val="標楷體"/>
        <family val="4"/>
        <charset val="136"/>
      </rPr>
      <t>测试</t>
    </r>
  </si>
  <si>
    <r>
      <rPr>
        <sz val="10"/>
        <rFont val="標楷體"/>
        <family val="4"/>
        <charset val="136"/>
      </rPr>
      <t>被测机在</t>
    </r>
    <r>
      <rPr>
        <sz val="10"/>
        <rFont val="Calibri"/>
        <family val="2"/>
      </rPr>
      <t>S0/S3/S4/S5</t>
    </r>
    <r>
      <rPr>
        <sz val="10"/>
        <rFont val="標楷體"/>
        <family val="4"/>
        <charset val="136"/>
      </rPr>
      <t>下的测试</t>
    </r>
  </si>
  <si>
    <r>
      <t>USB</t>
    </r>
    <r>
      <rPr>
        <sz val="10"/>
        <color rgb="FF000000"/>
        <rFont val="標楷體"/>
        <family val="4"/>
        <charset val="136"/>
      </rPr>
      <t>扫描仪和打印机兼容性测试</t>
    </r>
  </si>
  <si>
    <r>
      <t>USB</t>
    </r>
    <r>
      <rPr>
        <sz val="10"/>
        <color rgb="FF000000"/>
        <rFont val="標楷體"/>
        <family val="4"/>
        <charset val="136"/>
      </rPr>
      <t>摄像头兼容性测试</t>
    </r>
  </si>
  <si>
    <r>
      <t>USB</t>
    </r>
    <r>
      <rPr>
        <sz val="10"/>
        <color rgb="FF000000"/>
        <rFont val="標楷體"/>
        <family val="4"/>
        <charset val="136"/>
      </rPr>
      <t>音箱兼容性测试</t>
    </r>
  </si>
  <si>
    <r>
      <t>USB</t>
    </r>
    <r>
      <rPr>
        <sz val="10"/>
        <color rgb="FF000000"/>
        <rFont val="標楷體"/>
        <family val="4"/>
        <charset val="136"/>
      </rPr>
      <t>游戏手柄兼容性测试</t>
    </r>
  </si>
  <si>
    <r>
      <t>USB</t>
    </r>
    <r>
      <rPr>
        <sz val="10"/>
        <color rgb="FF000000"/>
        <rFont val="標楷體"/>
        <family val="4"/>
        <charset val="136"/>
      </rPr>
      <t>网卡</t>
    </r>
    <r>
      <rPr>
        <sz val="10"/>
        <color rgb="FF000000"/>
        <rFont val="Calibri"/>
        <family val="2"/>
      </rPr>
      <t>/USB</t>
    </r>
    <r>
      <rPr>
        <sz val="10"/>
        <color rgb="FF000000"/>
        <rFont val="標楷體"/>
        <family val="4"/>
        <charset val="136"/>
      </rPr>
      <t>无线网卡兼容性测试</t>
    </r>
  </si>
  <si>
    <r>
      <t>USB</t>
    </r>
    <r>
      <rPr>
        <sz val="10"/>
        <color rgb="FF000000"/>
        <rFont val="標楷體"/>
        <family val="4"/>
        <charset val="136"/>
      </rPr>
      <t>集线器兼容性测试</t>
    </r>
  </si>
  <si>
    <r>
      <t>USB</t>
    </r>
    <r>
      <rPr>
        <sz val="10"/>
        <color rgb="FF000000"/>
        <rFont val="標楷體"/>
        <family val="4"/>
        <charset val="136"/>
      </rPr>
      <t>读卡器兼容性测试</t>
    </r>
  </si>
  <si>
    <r>
      <t>USB</t>
    </r>
    <r>
      <rPr>
        <sz val="10"/>
        <color rgb="FF000000"/>
        <rFont val="標楷體"/>
        <family val="4"/>
        <charset val="136"/>
      </rPr>
      <t>光驱兼容性测试</t>
    </r>
  </si>
  <si>
    <r>
      <rPr>
        <sz val="10"/>
        <color rgb="FF000000"/>
        <rFont val="標楷體"/>
        <family val="4"/>
        <charset val="136"/>
      </rPr>
      <t>游戏鼠标测试</t>
    </r>
  </si>
  <si>
    <r>
      <rPr>
        <sz val="10"/>
        <color rgb="FF000000"/>
        <rFont val="標楷體"/>
        <family val="4"/>
        <charset val="136"/>
      </rPr>
      <t>部件拆装</t>
    </r>
  </si>
  <si>
    <r>
      <t>Pairing Test(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</si>
  <si>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標楷體"/>
        <family val="4"/>
        <charset val="136"/>
      </rPr>
      <t>特殊用户场景测试</t>
    </r>
    <r>
      <rPr>
        <sz val="10"/>
        <color indexed="8"/>
        <rFont val="Calibri"/>
        <family val="2"/>
      </rPr>
      <t>(</t>
    </r>
    <r>
      <rPr>
        <sz val="10"/>
        <color indexed="8"/>
        <rFont val="標楷體"/>
        <family val="4"/>
        <charset val="136"/>
      </rPr>
      <t>需确认项目是否支持</t>
    </r>
    <r>
      <rPr>
        <sz val="10"/>
        <color indexed="8"/>
        <rFont val="Calibri"/>
        <family val="2"/>
      </rPr>
      <t>)</t>
    </r>
  </si>
  <si>
    <r>
      <t>PC</t>
    </r>
    <r>
      <rPr>
        <sz val="10"/>
        <color theme="1"/>
        <rFont val="標楷體"/>
        <family val="4"/>
        <charset val="136"/>
      </rPr>
      <t>与智能家电兼容场景检查</t>
    </r>
    <phoneticPr fontId="5" type="noConversion"/>
  </si>
  <si>
    <r>
      <t>Lenovo Vantage for Gaming DT-</t>
    </r>
    <r>
      <rPr>
        <sz val="10"/>
        <color theme="1"/>
        <rFont val="標楷體"/>
        <family val="4"/>
        <charset val="136"/>
      </rPr>
      <t>联网测试</t>
    </r>
    <r>
      <rPr>
        <sz val="10"/>
        <color theme="1"/>
        <rFont val="Calibri"/>
        <family val="2"/>
      </rPr>
      <t>- Type N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</si>
  <si>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】更多功能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</si>
  <si>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標楷體"/>
        <family val="4"/>
        <charset val="136"/>
      </rPr>
      <t>预装检查</t>
    </r>
    <phoneticPr fontId="15" type="noConversion"/>
  </si>
  <si>
    <r>
      <rPr>
        <sz val="10"/>
        <color theme="1"/>
        <rFont val="標楷體"/>
        <family val="4"/>
        <charset val="136"/>
      </rPr>
      <t>调起</t>
    </r>
    <phoneticPr fontId="15" type="noConversion"/>
  </si>
  <si>
    <r>
      <rPr>
        <sz val="10"/>
        <color theme="1"/>
        <rFont val="標楷體"/>
        <family val="4"/>
        <charset val="136"/>
      </rPr>
      <t>显示兼容性</t>
    </r>
    <phoneticPr fontId="15" type="noConversion"/>
  </si>
  <si>
    <r>
      <rPr>
        <sz val="10"/>
        <color theme="1"/>
        <rFont val="標楷體"/>
        <family val="4"/>
        <charset val="136"/>
      </rPr>
      <t>灯效</t>
    </r>
    <phoneticPr fontId="15" type="noConversion"/>
  </si>
  <si>
    <r>
      <rPr>
        <sz val="10"/>
        <color theme="1"/>
        <rFont val="標楷體"/>
        <family val="4"/>
        <charset val="136"/>
      </rPr>
      <t>软件预装及确认</t>
    </r>
    <r>
      <rPr>
        <sz val="10"/>
        <color theme="1"/>
        <rFont val="Calibri"/>
        <family val="2"/>
      </rPr>
      <t>+Type1</t>
    </r>
    <phoneticPr fontId="15" type="noConversion"/>
  </si>
  <si>
    <r>
      <t xml:space="preserve">07 </t>
    </r>
    <r>
      <rPr>
        <sz val="10"/>
        <color theme="1"/>
        <rFont val="標楷體"/>
        <family val="4"/>
        <charset val="136"/>
      </rPr>
      <t>爱奇艺</t>
    </r>
    <r>
      <rPr>
        <sz val="10"/>
        <color theme="1"/>
        <rFont val="Calibri"/>
        <family val="2"/>
      </rPr>
      <t xml:space="preserve"> - TypeN</t>
    </r>
    <phoneticPr fontId="15" type="noConversion"/>
  </si>
  <si>
    <r>
      <rPr>
        <sz val="10"/>
        <color theme="1"/>
        <rFont val="標楷體"/>
        <family val="4"/>
        <charset val="136"/>
      </rPr>
      <t>爱奇艺</t>
    </r>
    <r>
      <rPr>
        <sz val="10"/>
        <color theme="1"/>
        <rFont val="Calibri"/>
        <family val="2"/>
      </rPr>
      <t xml:space="preserve"> - TypeN</t>
    </r>
    <phoneticPr fontId="15" type="noConversion"/>
  </si>
  <si>
    <r>
      <rPr>
        <sz val="10"/>
        <color theme="1"/>
        <rFont val="標楷體"/>
        <family val="4"/>
        <charset val="136"/>
      </rPr>
      <t>功能检查</t>
    </r>
    <phoneticPr fontId="15" type="noConversion"/>
  </si>
  <si>
    <r>
      <rPr>
        <sz val="10"/>
        <color theme="1"/>
        <rFont val="標楷體"/>
        <family val="4"/>
        <charset val="136"/>
      </rPr>
      <t>扩展显示兼容性</t>
    </r>
    <phoneticPr fontId="15" type="noConversion"/>
  </si>
  <si>
    <r>
      <t>03 ODD</t>
    </r>
    <r>
      <rPr>
        <sz val="10"/>
        <color rgb="FF000000"/>
        <rFont val="標楷體"/>
        <family val="4"/>
        <charset val="136"/>
      </rPr>
      <t>位置检查_x000D_</t>
    </r>
    <phoneticPr fontId="2" type="noConversion"/>
  </si>
  <si>
    <r>
      <t>05</t>
    </r>
    <r>
      <rPr>
        <sz val="10"/>
        <color rgb="FF000000"/>
        <rFont val="標楷體"/>
        <family val="4"/>
        <charset val="136"/>
      </rPr>
      <t>电源安装_x000D_</t>
    </r>
    <phoneticPr fontId="2" type="noConversion"/>
  </si>
  <si>
    <r>
      <t xml:space="preserve">07 </t>
    </r>
    <r>
      <rPr>
        <sz val="10"/>
        <rFont val="標楷體"/>
        <family val="4"/>
        <charset val="136"/>
      </rPr>
      <t>内部走线及机箱外部电气性能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</si>
  <si>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10 </t>
    </r>
    <r>
      <rPr>
        <sz val="10"/>
        <color rgb="FF000000"/>
        <rFont val="標楷體"/>
        <family val="4"/>
        <charset val="136"/>
      </rPr>
      <t>底托和底角可靠性检查_x000D_</t>
    </r>
    <phoneticPr fontId="2" type="noConversion"/>
  </si>
  <si>
    <r>
      <t xml:space="preserve">12 </t>
    </r>
    <r>
      <rPr>
        <sz val="10"/>
        <color rgb="FF000000"/>
        <rFont val="標楷體"/>
        <family val="4"/>
        <charset val="136"/>
      </rPr>
      <t>后</t>
    </r>
    <r>
      <rPr>
        <sz val="10"/>
        <color rgb="FF000000"/>
        <rFont val="Calibri"/>
        <family val="2"/>
      </rPr>
      <t>IO</t>
    </r>
    <r>
      <rPr>
        <sz val="10"/>
        <color rgb="FF000000"/>
        <rFont val="標楷體"/>
        <family val="4"/>
        <charset val="136"/>
      </rPr>
      <t>挡片安装过程_x000D_</t>
    </r>
    <phoneticPr fontId="2" type="noConversion"/>
  </si>
  <si>
    <r>
      <t xml:space="preserve">14 </t>
    </r>
    <r>
      <rPr>
        <sz val="10"/>
        <color rgb="FF000000"/>
        <rFont val="標楷體"/>
        <family val="4"/>
        <charset val="136"/>
      </rPr>
      <t>读卡器安装检查_x000D_</t>
    </r>
    <phoneticPr fontId="2" type="noConversion"/>
  </si>
  <si>
    <r>
      <t xml:space="preserve">15 </t>
    </r>
    <r>
      <rPr>
        <sz val="10"/>
        <color rgb="FF000000"/>
        <rFont val="標楷體"/>
        <family val="4"/>
        <charset val="136"/>
      </rPr>
      <t>前置</t>
    </r>
    <r>
      <rPr>
        <sz val="10"/>
        <color rgb="FF000000"/>
        <rFont val="Calibri"/>
        <family val="2"/>
      </rPr>
      <t>USB,</t>
    </r>
    <r>
      <rPr>
        <sz val="10"/>
        <color rgb="FF000000"/>
        <rFont val="標楷體"/>
        <family val="4"/>
        <charset val="136"/>
      </rPr>
      <t>音频小板安装检查_x000D_</t>
    </r>
    <phoneticPr fontId="2" type="noConversion"/>
  </si>
  <si>
    <r>
      <t xml:space="preserve">17 </t>
    </r>
    <r>
      <rPr>
        <sz val="10"/>
        <color rgb="FF000000"/>
        <rFont val="標楷體"/>
        <family val="4"/>
        <charset val="136"/>
      </rPr>
      <t>温感线安装检查_x000D_</t>
    </r>
    <phoneticPr fontId="2" type="noConversion"/>
  </si>
  <si>
    <r>
      <t xml:space="preserve">20 </t>
    </r>
    <r>
      <rPr>
        <sz val="10"/>
        <color rgb="FF000000"/>
        <rFont val="標楷體"/>
        <family val="4"/>
        <charset val="136"/>
      </rPr>
      <t>外观检查_x000D_</t>
    </r>
    <phoneticPr fontId="2" type="noConversion"/>
  </si>
  <si>
    <r>
      <t xml:space="preserve">21 </t>
    </r>
    <r>
      <rPr>
        <sz val="10"/>
        <rFont val="標楷體"/>
        <family val="4"/>
        <charset val="136"/>
      </rPr>
      <t>机箱周围零件检查</t>
    </r>
    <phoneticPr fontId="2" type="noConversion"/>
  </si>
  <si>
    <r>
      <t xml:space="preserve">21 </t>
    </r>
    <r>
      <rPr>
        <sz val="10"/>
        <color rgb="FF000000"/>
        <rFont val="標楷體"/>
        <family val="4"/>
        <charset val="136"/>
      </rPr>
      <t>主板的基本检查_x000D_</t>
    </r>
    <phoneticPr fontId="2" type="noConversion"/>
  </si>
  <si>
    <r>
      <t xml:space="preserve">22 </t>
    </r>
    <r>
      <rPr>
        <sz val="10"/>
        <color rgb="FF000000"/>
        <rFont val="標楷體"/>
        <family val="4"/>
        <charset val="136"/>
      </rPr>
      <t>电源装配测试_x000D_</t>
    </r>
    <phoneticPr fontId="2" type="noConversion"/>
  </si>
  <si>
    <r>
      <t xml:space="preserve">27 </t>
    </r>
    <r>
      <rPr>
        <sz val="10"/>
        <rFont val="標楷體"/>
        <family val="4"/>
        <charset val="136"/>
      </rPr>
      <t>光驱装配测试</t>
    </r>
    <r>
      <rPr>
        <sz val="10"/>
        <color rgb="FF000000"/>
        <rFont val="Calibri"/>
        <family val="2"/>
      </rPr>
      <t>_x000D_</t>
    </r>
    <phoneticPr fontId="2" type="noConversion"/>
  </si>
  <si>
    <r>
      <t xml:space="preserve">32 </t>
    </r>
    <r>
      <rPr>
        <sz val="10"/>
        <color rgb="FF000000"/>
        <rFont val="標楷體"/>
        <family val="4"/>
        <charset val="136"/>
      </rPr>
      <t>其他部件装配测试_x000D_</t>
    </r>
    <phoneticPr fontId="2" type="noConversion"/>
  </si>
  <si>
    <r>
      <t>33 VESA mount</t>
    </r>
    <r>
      <rPr>
        <sz val="10"/>
        <color rgb="FF000000"/>
        <rFont val="標楷體"/>
        <family val="4"/>
        <charset val="136"/>
      </rPr>
      <t>检查_x000D_</t>
    </r>
    <phoneticPr fontId="2" type="noConversion"/>
  </si>
  <si>
    <r>
      <rPr>
        <sz val="10"/>
        <color theme="1"/>
        <rFont val="標楷體"/>
        <family val="4"/>
        <charset val="136"/>
      </rPr>
      <t>不同版本的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刷新</t>
    </r>
    <phoneticPr fontId="15" type="noConversion"/>
  </si>
  <si>
    <r>
      <rPr>
        <sz val="10"/>
        <color theme="1"/>
        <rFont val="標楷體"/>
        <family val="4"/>
        <charset val="136"/>
      </rPr>
      <t>刷新包检查</t>
    </r>
    <phoneticPr fontId="15" type="noConversion"/>
  </si>
  <si>
    <r>
      <t>SETUP</t>
    </r>
    <r>
      <rPr>
        <sz val="10"/>
        <color theme="1"/>
        <rFont val="標楷體"/>
        <family val="4"/>
        <charset val="136"/>
      </rPr>
      <t>信息检查</t>
    </r>
    <phoneticPr fontId="15" type="noConversion"/>
  </si>
  <si>
    <r>
      <rPr>
        <sz val="10"/>
        <color theme="1"/>
        <rFont val="標楷體"/>
        <family val="4"/>
        <charset val="136"/>
      </rPr>
      <t>启动选项验证</t>
    </r>
    <phoneticPr fontId="15" type="noConversion"/>
  </si>
  <si>
    <r>
      <t>SETUP</t>
    </r>
    <r>
      <rPr>
        <sz val="10"/>
        <color theme="1"/>
        <rFont val="標楷體"/>
        <family val="4"/>
        <charset val="136"/>
      </rPr>
      <t>功能测试</t>
    </r>
    <phoneticPr fontId="15" type="noConversion"/>
  </si>
  <si>
    <r>
      <t>ME</t>
    </r>
    <r>
      <rPr>
        <sz val="10"/>
        <color theme="1"/>
        <rFont val="標楷體"/>
        <family val="4"/>
        <charset val="136"/>
      </rPr>
      <t>基本功能</t>
    </r>
    <phoneticPr fontId="15" type="noConversion"/>
  </si>
  <si>
    <r>
      <rPr>
        <sz val="10"/>
        <color theme="1"/>
        <rFont val="標楷體"/>
        <family val="4"/>
        <charset val="136"/>
      </rPr>
      <t>其他工具</t>
    </r>
    <phoneticPr fontId="15" type="noConversion"/>
  </si>
  <si>
    <r>
      <rPr>
        <sz val="10"/>
        <color theme="1"/>
        <rFont val="標楷體"/>
        <family val="4"/>
        <charset val="136"/>
      </rPr>
      <t>工厂流程测试_x000D_</t>
    </r>
    <phoneticPr fontId="15" type="noConversion"/>
  </si>
  <si>
    <r>
      <rPr>
        <sz val="10"/>
        <color theme="1"/>
        <rFont val="標楷體"/>
        <family val="4"/>
        <charset val="136"/>
      </rPr>
      <t>操作系统功能测试</t>
    </r>
    <r>
      <rPr>
        <sz val="10"/>
        <color theme="1"/>
        <rFont val="Calibri"/>
        <family val="2"/>
      </rPr>
      <t>(Windows OS Function Test)_x000D_</t>
    </r>
    <phoneticPr fontId="15" type="noConversion"/>
  </si>
  <si>
    <r>
      <rPr>
        <sz val="10"/>
        <color theme="1"/>
        <rFont val="標楷體"/>
        <family val="4"/>
        <charset val="136"/>
      </rPr>
      <t>来料</t>
    </r>
    <r>
      <rPr>
        <sz val="10"/>
        <color theme="1"/>
        <rFont val="Calibri"/>
        <family val="2"/>
      </rPr>
      <t>BIOS</t>
    </r>
    <r>
      <rPr>
        <sz val="10"/>
        <color theme="1"/>
        <rFont val="標楷體"/>
        <family val="4"/>
        <charset val="136"/>
      </rPr>
      <t>验证_x000D_</t>
    </r>
    <phoneticPr fontId="15" type="noConversion"/>
  </si>
  <si>
    <r>
      <rPr>
        <sz val="10"/>
        <color theme="1"/>
        <rFont val="標楷體"/>
        <family val="4"/>
        <charset val="136"/>
      </rPr>
      <t>重点问题验证（包括</t>
    </r>
    <r>
      <rPr>
        <sz val="10"/>
        <color theme="1"/>
        <rFont val="Calibri"/>
        <family val="2"/>
      </rPr>
      <t>releasnote</t>
    </r>
    <r>
      <rPr>
        <sz val="10"/>
        <color theme="1"/>
        <rFont val="標楷體"/>
        <family val="4"/>
        <charset val="136"/>
      </rPr>
      <t>内</t>
    </r>
    <r>
      <rPr>
        <sz val="10"/>
        <color theme="1"/>
        <rFont val="Calibri"/>
        <family val="2"/>
      </rPr>
      <t>BUG</t>
    </r>
    <r>
      <rPr>
        <sz val="10"/>
        <color theme="1"/>
        <rFont val="標楷體"/>
        <family val="4"/>
        <charset val="136"/>
      </rPr>
      <t>以及由此涉及的其它问题）_x000D_</t>
    </r>
    <phoneticPr fontId="15" type="noConversion"/>
  </si>
  <si>
    <r>
      <rPr>
        <sz val="10"/>
        <color theme="1"/>
        <rFont val="標楷體"/>
        <family val="4"/>
        <charset val="136"/>
      </rPr>
      <t>外</t>
    </r>
    <r>
      <rPr>
        <sz val="10"/>
        <color theme="1"/>
        <rFont val="Calibri"/>
        <family val="2"/>
      </rPr>
      <t>team</t>
    </r>
    <r>
      <rPr>
        <sz val="10"/>
        <color theme="1"/>
        <rFont val="標楷體"/>
        <family val="4"/>
        <charset val="136"/>
      </rPr>
      <t>验证部分_x000D_</t>
    </r>
    <phoneticPr fontId="15" type="noConversion"/>
  </si>
  <si>
    <r>
      <rPr>
        <sz val="10"/>
        <color rgb="FF000000"/>
        <rFont val="標楷體"/>
        <family val="4"/>
        <charset val="136"/>
      </rPr>
      <t>格式化重装系统</t>
    </r>
    <phoneticPr fontId="15" type="noConversion"/>
  </si>
  <si>
    <r>
      <t>Bitlocker with TPM(HOME</t>
    </r>
    <r>
      <rPr>
        <sz val="10"/>
        <color rgb="FF000000"/>
        <rFont val="標楷體"/>
        <family val="4"/>
        <charset val="136"/>
      </rPr>
      <t>版</t>
    </r>
    <r>
      <rPr>
        <sz val="10"/>
        <color rgb="FF000000"/>
        <rFont val="Calibri"/>
        <family val="2"/>
      </rPr>
      <t>win10</t>
    </r>
    <r>
      <rPr>
        <sz val="10"/>
        <color rgb="FF000000"/>
        <rFont val="標楷體"/>
        <family val="4"/>
        <charset val="136"/>
      </rPr>
      <t>不支持</t>
    </r>
    <r>
      <rPr>
        <sz val="10"/>
        <color rgb="FF000000"/>
        <rFont val="Calibri"/>
        <family val="2"/>
      </rPr>
      <t>bitlocker</t>
    </r>
    <r>
      <rPr>
        <sz val="10"/>
        <color rgb="FF000000"/>
        <rFont val="標楷體"/>
        <family val="4"/>
        <charset val="136"/>
      </rPr>
      <t>功能</t>
    </r>
    <r>
      <rPr>
        <sz val="10"/>
        <color rgb="FF000000"/>
        <rFont val="Calibri"/>
        <family val="2"/>
      </rPr>
      <t>)</t>
    </r>
    <phoneticPr fontId="15" type="noConversion"/>
  </si>
  <si>
    <r>
      <rPr>
        <sz val="10"/>
        <color rgb="FF000000"/>
        <rFont val="標楷體"/>
        <family val="4"/>
        <charset val="136"/>
      </rPr>
      <t>信息检查</t>
    </r>
    <phoneticPr fontId="15" type="noConversion"/>
  </si>
  <si>
    <r>
      <rPr>
        <sz val="10"/>
        <color rgb="FF000000"/>
        <rFont val="標楷體"/>
        <family val="4"/>
        <charset val="136"/>
      </rPr>
      <t>信息检查</t>
    </r>
    <phoneticPr fontId="15" type="noConversion"/>
  </si>
  <si>
    <r>
      <rPr>
        <sz val="10"/>
        <color rgb="FF000000"/>
        <rFont val="標楷體"/>
        <family val="4"/>
        <charset val="136"/>
      </rPr>
      <t>办公软件检验</t>
    </r>
    <phoneticPr fontId="15" type="noConversion"/>
  </si>
  <si>
    <r>
      <t xml:space="preserve">01 </t>
    </r>
    <r>
      <rPr>
        <sz val="10"/>
        <color theme="1"/>
        <rFont val="標楷體"/>
        <family val="4"/>
        <charset val="136"/>
      </rPr>
      <t>软件调用</t>
    </r>
    <phoneticPr fontId="5" type="noConversion"/>
  </si>
  <si>
    <r>
      <rPr>
        <sz val="10"/>
        <color theme="1"/>
        <rFont val="標楷體"/>
        <family val="4"/>
        <charset val="136"/>
      </rPr>
      <t>实际的较嘈杂的试验室</t>
    </r>
    <phoneticPr fontId="5" type="noConversion"/>
  </si>
  <si>
    <r>
      <t xml:space="preserve">04 </t>
    </r>
    <r>
      <rPr>
        <sz val="10"/>
        <color theme="1"/>
        <rFont val="標楷體"/>
        <family val="4"/>
        <charset val="136"/>
      </rPr>
      <t>稳定性测试</t>
    </r>
    <phoneticPr fontId="5" type="noConversion"/>
  </si>
  <si>
    <r>
      <rPr>
        <sz val="10"/>
        <color theme="1"/>
        <rFont val="標楷體"/>
        <family val="4"/>
        <charset val="136"/>
      </rPr>
      <t>操作系统镜像捕获（已经捕获</t>
    </r>
    <r>
      <rPr>
        <sz val="10"/>
        <color theme="1"/>
        <rFont val="Calibri"/>
        <family val="2"/>
      </rPr>
      <t>OK</t>
    </r>
    <r>
      <rPr>
        <sz val="10"/>
        <color theme="1"/>
        <rFont val="標楷體"/>
        <family val="4"/>
        <charset val="136"/>
      </rPr>
      <t>，测试不需要勾选））</t>
    </r>
    <phoneticPr fontId="15" type="noConversion"/>
  </si>
  <si>
    <r>
      <rPr>
        <sz val="10"/>
        <color theme="1"/>
        <rFont val="標楷體"/>
        <family val="4"/>
        <charset val="136"/>
      </rPr>
      <t>系统和</t>
    </r>
    <r>
      <rPr>
        <sz val="10"/>
        <color theme="1"/>
        <rFont val="Calibri"/>
        <family val="2"/>
      </rPr>
      <t>Driver</t>
    </r>
    <r>
      <rPr>
        <sz val="10"/>
        <color theme="1"/>
        <rFont val="標楷體"/>
        <family val="4"/>
        <charset val="136"/>
      </rPr>
      <t>的安装</t>
    </r>
    <phoneticPr fontId="15" type="noConversion"/>
  </si>
  <si>
    <r>
      <rPr>
        <sz val="10"/>
        <color theme="1"/>
        <rFont val="標楷體"/>
        <family val="4"/>
        <charset val="136"/>
      </rPr>
      <t>删除</t>
    </r>
    <r>
      <rPr>
        <sz val="10"/>
        <color theme="1"/>
        <rFont val="Calibri"/>
        <family val="2"/>
      </rPr>
      <t>Driver</t>
    </r>
    <phoneticPr fontId="15" type="noConversion"/>
  </si>
  <si>
    <r>
      <t>Master Lu(</t>
    </r>
    <r>
      <rPr>
        <sz val="10"/>
        <color theme="1"/>
        <rFont val="標楷體"/>
        <family val="4"/>
        <charset val="136"/>
      </rPr>
      <t>鲁大师</t>
    </r>
    <r>
      <rPr>
        <sz val="10"/>
        <color theme="1"/>
        <rFont val="Calibri"/>
        <family val="2"/>
      </rPr>
      <t>)Test</t>
    </r>
    <phoneticPr fontId="5" type="noConversion"/>
  </si>
  <si>
    <r>
      <t xml:space="preserve">01 </t>
    </r>
    <r>
      <rPr>
        <sz val="10"/>
        <color theme="1"/>
        <rFont val="標楷體"/>
        <family val="4"/>
        <charset val="136"/>
      </rPr>
      <t>用户常规静置机器检查场景</t>
    </r>
    <r>
      <rPr>
        <sz val="10"/>
        <color theme="1"/>
        <rFont val="Calibri"/>
        <family val="2"/>
      </rPr>
      <t>1</t>
    </r>
    <phoneticPr fontId="5" type="noConversion"/>
  </si>
  <si>
    <r>
      <t xml:space="preserve">02 </t>
    </r>
    <r>
      <rPr>
        <sz val="10"/>
        <color theme="1"/>
        <rFont val="標楷體"/>
        <family val="4"/>
        <charset val="136"/>
      </rPr>
      <t>在线联网直播及游戏场景</t>
    </r>
    <phoneticPr fontId="5" type="noConversion"/>
  </si>
  <si>
    <r>
      <t xml:space="preserve"> LED</t>
    </r>
    <r>
      <rPr>
        <sz val="10"/>
        <color theme="1"/>
        <rFont val="標楷體"/>
        <family val="4"/>
        <charset val="136"/>
      </rPr>
      <t>指示灯及</t>
    </r>
    <r>
      <rPr>
        <sz val="10"/>
        <color theme="1"/>
        <rFont val="Calibri"/>
        <family val="2"/>
      </rPr>
      <t>OSD</t>
    </r>
    <r>
      <rPr>
        <sz val="10"/>
        <color theme="1"/>
        <rFont val="標楷體"/>
        <family val="4"/>
        <charset val="136"/>
      </rPr>
      <t>菜单检查</t>
    </r>
    <phoneticPr fontId="5" type="noConversion"/>
  </si>
  <si>
    <r>
      <t xml:space="preserve">05 </t>
    </r>
    <r>
      <rPr>
        <sz val="10"/>
        <color theme="1"/>
        <rFont val="標楷體"/>
        <family val="4"/>
        <charset val="136"/>
      </rPr>
      <t>键鼠功能体验</t>
    </r>
    <phoneticPr fontId="5" type="noConversion"/>
  </si>
  <si>
    <r>
      <rPr>
        <sz val="10"/>
        <color theme="1"/>
        <rFont val="標楷體"/>
        <family val="4"/>
        <charset val="136"/>
      </rPr>
      <t>键鼠功能体验</t>
    </r>
    <phoneticPr fontId="5" type="noConversion"/>
  </si>
  <si>
    <r>
      <t xml:space="preserve">01 </t>
    </r>
    <r>
      <rPr>
        <sz val="10"/>
        <rFont val="標楷體"/>
        <family val="4"/>
        <charset val="136"/>
      </rPr>
      <t>母盘制作</t>
    </r>
    <r>
      <rPr>
        <sz val="10"/>
        <rFont val="Calibri"/>
        <family val="2"/>
      </rPr>
      <t>/</t>
    </r>
    <r>
      <rPr>
        <sz val="10"/>
        <rFont val="標楷體"/>
        <family val="4"/>
        <charset val="136"/>
      </rPr>
      <t>检查</t>
    </r>
    <phoneticPr fontId="25" type="noConversion"/>
  </si>
  <si>
    <r>
      <t>DOS</t>
    </r>
    <r>
      <rPr>
        <sz val="10"/>
        <rFont val="標楷體"/>
        <family val="4"/>
        <charset val="136"/>
      </rPr>
      <t>自动开关机</t>
    </r>
    <r>
      <rPr>
        <sz val="10"/>
        <rFont val="Calibri"/>
        <family val="2"/>
      </rPr>
      <t>1</t>
    </r>
    <r>
      <rPr>
        <sz val="10"/>
        <rFont val="標楷體"/>
        <family val="4"/>
        <charset val="136"/>
      </rPr>
      <t>小时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</si>
  <si>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04 linux reboot Test (12hour)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℃以上进行_x000D_</t>
    </r>
    <phoneticPr fontId="2" type="noConversion"/>
  </si>
  <si>
    <r>
      <t xml:space="preserve">06 </t>
    </r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S3(12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</si>
  <si>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S3(12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</si>
  <si>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 xml:space="preserve">07 </t>
    </r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S4(12 hours)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linux</t>
    </r>
    <r>
      <rPr>
        <sz val="10"/>
        <rFont val="標楷體"/>
        <family val="4"/>
        <charset val="136"/>
      </rPr>
      <t>系统无</t>
    </r>
    <r>
      <rPr>
        <sz val="10"/>
        <rFont val="Calibri"/>
        <family val="2"/>
      </rPr>
      <t>S4</t>
    </r>
    <r>
      <rPr>
        <sz val="10"/>
        <rFont val="標楷體"/>
        <family val="4"/>
        <charset val="136"/>
      </rPr>
      <t>功能可以不测此项）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</si>
  <si>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rPr>
        <sz val="10"/>
        <rFont val="標楷體"/>
        <family val="4"/>
        <charset val="136"/>
      </rPr>
      <t>长时间</t>
    </r>
    <r>
      <rPr>
        <sz val="10"/>
        <rFont val="Calibri"/>
        <family val="2"/>
      </rPr>
      <t>S4(12 hours)</t>
    </r>
    <r>
      <rPr>
        <sz val="10"/>
        <rFont val="標楷體"/>
        <family val="4"/>
        <charset val="136"/>
      </rPr>
      <t>（</t>
    </r>
    <r>
      <rPr>
        <sz val="10"/>
        <rFont val="Calibri"/>
        <family val="2"/>
      </rPr>
      <t>linux</t>
    </r>
    <r>
      <rPr>
        <sz val="10"/>
        <rFont val="標楷體"/>
        <family val="4"/>
        <charset val="136"/>
      </rPr>
      <t>系统无</t>
    </r>
    <r>
      <rPr>
        <sz val="10"/>
        <rFont val="Calibri"/>
        <family val="2"/>
      </rPr>
      <t>S4</t>
    </r>
    <r>
      <rPr>
        <sz val="10"/>
        <rFont val="標楷體"/>
        <family val="4"/>
        <charset val="136"/>
      </rPr>
      <t>功能可以不测此项）</t>
    </r>
    <r>
      <rPr>
        <sz val="10"/>
        <rFont val="Calibri"/>
        <family val="2"/>
      </rPr>
      <t>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</si>
  <si>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08 BurnIn test 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</si>
  <si>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BurnIn test (12 hours)(</t>
    </r>
    <r>
      <rPr>
        <sz val="10"/>
        <rFont val="標楷體"/>
        <family val="4"/>
        <charset val="136"/>
      </rPr>
      <t>下面测试均在高温</t>
    </r>
    <r>
      <rPr>
        <sz val="10"/>
        <rFont val="Calibri"/>
        <family val="2"/>
      </rPr>
      <t>35</t>
    </r>
    <r>
      <rPr>
        <sz val="10"/>
        <rFont val="標楷體"/>
        <family val="4"/>
        <charset val="136"/>
      </rPr>
      <t>℃以上进行</t>
    </r>
    <r>
      <rPr>
        <sz val="10"/>
        <rFont val="Calibri"/>
        <family val="2"/>
      </rPr>
      <t>)_x000D_</t>
    </r>
    <phoneticPr fontId="2" type="noConversion"/>
  </si>
  <si>
    <r>
      <t>Sandbox (19H1</t>
    </r>
    <r>
      <rPr>
        <sz val="10"/>
        <color theme="1"/>
        <rFont val="標楷體"/>
        <family val="4"/>
        <charset val="136"/>
      </rPr>
      <t>及以上</t>
    </r>
    <r>
      <rPr>
        <sz val="10"/>
        <color theme="1"/>
        <rFont val="Calibri"/>
        <family val="2"/>
      </rPr>
      <t>)+TypeN</t>
    </r>
    <phoneticPr fontId="15" type="noConversion"/>
  </si>
  <si>
    <r>
      <t>Lenovo Vantage for Desktop-</t>
    </r>
    <r>
      <rPr>
        <sz val="10"/>
        <color theme="1"/>
        <rFont val="標楷體"/>
        <family val="4"/>
        <charset val="136"/>
      </rPr>
      <t>联网测试</t>
    </r>
    <r>
      <rPr>
        <sz val="10"/>
        <color theme="1"/>
        <rFont val="Calibri"/>
        <family val="2"/>
      </rPr>
      <t>- Type N</t>
    </r>
    <phoneticPr fontId="15" type="noConversion"/>
  </si>
  <si>
    <r>
      <t>03 Lenovo User Guide(</t>
    </r>
    <r>
      <rPr>
        <sz val="10"/>
        <color theme="1"/>
        <rFont val="標楷體"/>
        <family val="4"/>
        <charset val="136"/>
      </rPr>
      <t>用户说明书</t>
    </r>
    <r>
      <rPr>
        <sz val="10"/>
        <color theme="1"/>
        <rFont val="Calibri"/>
        <family val="2"/>
      </rPr>
      <t>)_Win7&amp;Win10+Type1</t>
    </r>
    <phoneticPr fontId="15" type="noConversion"/>
  </si>
  <si>
    <r>
      <t xml:space="preserve">07 </t>
    </r>
    <r>
      <rPr>
        <sz val="10"/>
        <color theme="1"/>
        <rFont val="標楷體"/>
        <family val="4"/>
        <charset val="136"/>
      </rPr>
      <t>联想电脑管家</t>
    </r>
    <r>
      <rPr>
        <sz val="10"/>
        <color theme="1"/>
        <rFont val="Calibri"/>
        <family val="2"/>
      </rPr>
      <t>(2.8.80</t>
    </r>
    <r>
      <rPr>
        <sz val="10"/>
        <color theme="1"/>
        <rFont val="標楷體"/>
        <family val="4"/>
        <charset val="136"/>
      </rPr>
      <t>版本</t>
    </r>
    <r>
      <rPr>
        <sz val="10"/>
        <color theme="1"/>
        <rFont val="Calibri"/>
        <family val="2"/>
      </rPr>
      <t>) + TypeN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</si>
  <si>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】智慧联想浏览器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</si>
  <si>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】调起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</si>
  <si>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】主要功能</t>
    </r>
    <r>
      <rPr>
        <sz val="10"/>
        <color theme="1"/>
        <rFont val="Calibri"/>
        <family val="2"/>
      </rPr>
      <t>+TypeN</t>
    </r>
    <phoneticPr fontId="15" type="noConversion"/>
  </si>
  <si>
    <r>
      <t xml:space="preserve">08 </t>
    </r>
    <r>
      <rPr>
        <sz val="10"/>
        <color theme="1"/>
        <rFont val="標楷體"/>
        <family val="4"/>
        <charset val="136"/>
      </rPr>
      <t>联想电脑管家（</t>
    </r>
    <r>
      <rPr>
        <sz val="10"/>
        <color theme="1"/>
        <rFont val="Calibri"/>
        <family val="2"/>
      </rPr>
      <t>2.8.80</t>
    </r>
    <r>
      <rPr>
        <sz val="10"/>
        <color theme="1"/>
        <rFont val="標楷體"/>
        <family val="4"/>
        <charset val="136"/>
      </rPr>
      <t>版本）（</t>
    </r>
    <r>
      <rPr>
        <sz val="10"/>
        <color theme="1"/>
        <rFont val="Calibri"/>
        <family val="2"/>
      </rPr>
      <t>SMB</t>
    </r>
    <r>
      <rPr>
        <sz val="10"/>
        <color theme="1"/>
        <rFont val="標楷體"/>
        <family val="4"/>
        <charset val="136"/>
      </rPr>
      <t>）</t>
    </r>
    <r>
      <rPr>
        <sz val="10"/>
        <color theme="1"/>
        <rFont val="Calibri"/>
        <family val="2"/>
      </rPr>
      <t>for YT Only + TypeN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</si>
  <si>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】调起</t>
    </r>
    <r>
      <rPr>
        <sz val="10"/>
        <color theme="1"/>
        <rFont val="Calibri"/>
        <family val="2"/>
      </rPr>
      <t>+Type1</t>
    </r>
    <phoneticPr fontId="15" type="noConversion"/>
  </si>
  <si>
    <r>
      <rPr>
        <sz val="10"/>
        <color theme="1"/>
        <rFont val="標楷體"/>
        <family val="4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標楷體"/>
        <family val="4"/>
        <charset val="136"/>
      </rPr>
      <t>】主要功能</t>
    </r>
    <r>
      <rPr>
        <sz val="10"/>
        <color theme="1"/>
        <rFont val="Calibri"/>
        <family val="2"/>
      </rPr>
      <t>+Type1</t>
    </r>
    <phoneticPr fontId="15" type="noConversion"/>
  </si>
  <si>
    <r>
      <t>09 SMB Cloud Service (website)</t>
    </r>
    <r>
      <rPr>
        <sz val="10"/>
        <color theme="1"/>
        <rFont val="標楷體"/>
        <family val="4"/>
        <charset val="136"/>
      </rPr>
      <t>（联想智汇中心）</t>
    </r>
    <r>
      <rPr>
        <sz val="10"/>
        <color theme="1"/>
        <rFont val="Calibri"/>
        <family val="2"/>
      </rPr>
      <t xml:space="preserve"> +Type N</t>
    </r>
    <phoneticPr fontId="15" type="noConversion"/>
  </si>
  <si>
    <r>
      <t>SMB Cloud Service (website)</t>
    </r>
    <r>
      <rPr>
        <sz val="10"/>
        <color theme="1"/>
        <rFont val="標楷體"/>
        <family val="4"/>
        <charset val="136"/>
      </rPr>
      <t>（联想智汇中心）</t>
    </r>
    <r>
      <rPr>
        <sz val="10"/>
        <color theme="1"/>
        <rFont val="Calibri"/>
        <family val="2"/>
      </rPr>
      <t xml:space="preserve"> +Type N</t>
    </r>
    <phoneticPr fontId="15" type="noConversion"/>
  </si>
  <si>
    <r>
      <rPr>
        <sz val="10"/>
        <color theme="1"/>
        <rFont val="標楷體"/>
        <family val="4"/>
        <charset val="136"/>
      </rPr>
      <t>界面检查</t>
    </r>
    <phoneticPr fontId="15" type="noConversion"/>
  </si>
  <si>
    <r>
      <rPr>
        <sz val="10"/>
        <color theme="1"/>
        <rFont val="標楷體"/>
        <family val="4"/>
        <charset val="136"/>
      </rPr>
      <t>界面操作</t>
    </r>
    <phoneticPr fontId="15" type="noConversion"/>
  </si>
  <si>
    <r>
      <rPr>
        <sz val="10"/>
        <color theme="1"/>
        <rFont val="標楷體"/>
        <family val="4"/>
        <charset val="136"/>
      </rPr>
      <t>软件支持</t>
    </r>
    <phoneticPr fontId="15" type="noConversion"/>
  </si>
  <si>
    <r>
      <t>Power</t>
    </r>
    <r>
      <rPr>
        <sz val="10"/>
        <color theme="1"/>
        <rFont val="標楷體"/>
        <family val="4"/>
        <charset val="136"/>
      </rPr>
      <t>状态兼容性</t>
    </r>
    <phoneticPr fontId="15" type="noConversion"/>
  </si>
  <si>
    <r>
      <rPr>
        <sz val="10"/>
        <color theme="1"/>
        <rFont val="標楷體"/>
        <family val="4"/>
        <charset val="136"/>
      </rPr>
      <t>设备兼容性</t>
    </r>
    <phoneticPr fontId="15" type="noConversion"/>
  </si>
  <si>
    <r>
      <rPr>
        <sz val="10"/>
        <color theme="1"/>
        <rFont val="標楷體"/>
        <family val="4"/>
        <charset val="136"/>
      </rPr>
      <t>多桌面</t>
    </r>
    <phoneticPr fontId="15" type="noConversion"/>
  </si>
  <si>
    <r>
      <rPr>
        <sz val="10"/>
        <color theme="1"/>
        <rFont val="標楷體"/>
        <family val="4"/>
        <charset val="136"/>
      </rPr>
      <t>长时间</t>
    </r>
    <phoneticPr fontId="15" type="noConversion"/>
  </si>
  <si>
    <r>
      <rPr>
        <sz val="10"/>
        <color theme="1"/>
        <rFont val="標楷體"/>
        <family val="4"/>
        <charset val="136"/>
      </rPr>
      <t>卸载</t>
    </r>
    <phoneticPr fontId="15" type="noConversion"/>
  </si>
  <si>
    <r>
      <t xml:space="preserve">04 </t>
    </r>
    <r>
      <rPr>
        <sz val="10"/>
        <color theme="1"/>
        <rFont val="標楷體"/>
        <family val="4"/>
        <charset val="136"/>
      </rPr>
      <t>联想杀毒</t>
    </r>
    <r>
      <rPr>
        <sz val="10"/>
        <color theme="1"/>
        <rFont val="Calibri"/>
        <family val="2"/>
      </rPr>
      <t>+win10+TypeN(SC Only)</t>
    </r>
    <phoneticPr fontId="15" type="noConversion"/>
  </si>
  <si>
    <r>
      <rPr>
        <sz val="10"/>
        <color theme="1"/>
        <rFont val="標楷體"/>
        <family val="4"/>
        <charset val="136"/>
      </rPr>
      <t>主界面</t>
    </r>
    <r>
      <rPr>
        <sz val="10"/>
        <color theme="1"/>
        <rFont val="Calibri"/>
        <family val="2"/>
      </rPr>
      <t>+Type1</t>
    </r>
    <phoneticPr fontId="15" type="noConversion"/>
  </si>
  <si>
    <r>
      <t>[Internet Connected]</t>
    </r>
    <r>
      <rPr>
        <sz val="10"/>
        <color theme="1"/>
        <rFont val="標楷體"/>
        <family val="4"/>
        <charset val="136"/>
      </rPr>
      <t>功能状态检查</t>
    </r>
    <r>
      <rPr>
        <sz val="10"/>
        <color theme="1"/>
        <rFont val="Calibri"/>
        <family val="2"/>
      </rPr>
      <t>+Type1</t>
    </r>
    <phoneticPr fontId="15" type="noConversion"/>
  </si>
  <si>
    <r>
      <t>[Internet Connected]</t>
    </r>
    <r>
      <rPr>
        <sz val="10"/>
        <color theme="1"/>
        <rFont val="標楷體"/>
        <family val="4"/>
        <charset val="136"/>
      </rPr>
      <t>扫描兼容性</t>
    </r>
    <r>
      <rPr>
        <sz val="10"/>
        <color theme="1"/>
        <rFont val="Calibri"/>
        <family val="2"/>
      </rPr>
      <t>+TypeN</t>
    </r>
    <phoneticPr fontId="15" type="noConversion"/>
  </si>
  <si>
    <r>
      <rPr>
        <sz val="10"/>
        <color theme="1"/>
        <rFont val="標楷體"/>
        <family val="4"/>
        <charset val="136"/>
      </rPr>
      <t>卸载</t>
    </r>
    <r>
      <rPr>
        <sz val="10"/>
        <color theme="1"/>
        <rFont val="Calibri"/>
        <family val="2"/>
      </rPr>
      <t>+Type1</t>
    </r>
    <phoneticPr fontId="15" type="noConversion"/>
  </si>
  <si>
    <r>
      <t xml:space="preserve">08 </t>
    </r>
    <r>
      <rPr>
        <sz val="10"/>
        <color theme="1"/>
        <rFont val="標楷體"/>
        <family val="4"/>
        <charset val="136"/>
      </rPr>
      <t>腾讯视频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</si>
  <si>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標楷體"/>
        <family val="4"/>
        <charset val="136"/>
      </rPr>
      <t>腾讯视频</t>
    </r>
    <r>
      <rPr>
        <sz val="10"/>
        <color theme="1"/>
        <rFont val="Calibri"/>
        <family val="2"/>
      </rPr>
      <t>-TypeN</t>
    </r>
    <phoneticPr fontId="15" type="noConversion"/>
  </si>
  <si>
    <r>
      <rPr>
        <sz val="10"/>
        <color theme="1"/>
        <rFont val="標楷體"/>
        <family val="4"/>
        <charset val="136"/>
      </rPr>
      <t>调用</t>
    </r>
    <phoneticPr fontId="15" type="noConversion"/>
  </si>
  <si>
    <r>
      <rPr>
        <sz val="10"/>
        <color theme="1"/>
        <rFont val="標楷體"/>
        <family val="4"/>
        <charset val="136"/>
      </rPr>
      <t>系统状态兼容性</t>
    </r>
    <phoneticPr fontId="15" type="noConversion"/>
  </si>
  <si>
    <t>Common Stress_DCT</t>
    <phoneticPr fontId="15" type="noConversion"/>
  </si>
  <si>
    <t>11 Common Stress</t>
    <phoneticPr fontId="15" type="noConversion"/>
  </si>
  <si>
    <t>02 System Gerber Test</t>
    <phoneticPr fontId="15" type="noConversion"/>
  </si>
  <si>
    <t>E-SATA test1</t>
    <phoneticPr fontId="15" type="noConversion"/>
  </si>
  <si>
    <t>E-SATA test2</t>
    <phoneticPr fontId="15" type="noConversion"/>
  </si>
  <si>
    <t>.Mins</t>
  </si>
  <si>
    <t xml:space="preserve">01 System Unit For Test Perpare </t>
    <phoneticPr fontId="4" type="noConversion"/>
  </si>
  <si>
    <t xml:space="preserve">01 System Unit For Test Perpare </t>
    <phoneticPr fontId="4" type="noConversion"/>
  </si>
  <si>
    <t>Feature Support</t>
    <phoneticPr fontId="15" type="noConversion"/>
  </si>
  <si>
    <t>Base time-support</t>
    <phoneticPr fontId="15" type="noConversion"/>
  </si>
  <si>
    <t>Schedule</t>
    <phoneticPr fontId="15" type="noConversion"/>
  </si>
  <si>
    <t>Automation</t>
    <phoneticPr fontId="15" type="noConversion"/>
  </si>
  <si>
    <r>
      <t>Config-Smart Item</t>
    </r>
    <r>
      <rPr>
        <b/>
        <sz val="11"/>
        <color theme="0"/>
        <rFont val="標楷體"/>
        <family val="4"/>
        <charset val="136"/>
      </rPr>
      <t>占总</t>
    </r>
    <r>
      <rPr>
        <b/>
        <sz val="11"/>
        <color theme="0"/>
        <rFont val="Calibri"/>
        <family val="2"/>
      </rPr>
      <t>case</t>
    </r>
    <r>
      <rPr>
        <b/>
        <sz val="11"/>
        <color theme="0"/>
        <rFont val="標楷體"/>
        <family val="4"/>
        <charset val="136"/>
      </rPr>
      <t>比例</t>
    </r>
    <phoneticPr fontId="15" type="noConversion"/>
  </si>
  <si>
    <t>SKU2</t>
  </si>
  <si>
    <t>SKU3</t>
  </si>
  <si>
    <t>SKU4</t>
  </si>
  <si>
    <t>SKU5</t>
  </si>
  <si>
    <t>SKU6</t>
  </si>
  <si>
    <t>SKU7</t>
  </si>
  <si>
    <t>SKU8</t>
  </si>
  <si>
    <t>SKU9</t>
  </si>
  <si>
    <t>SKU10</t>
  </si>
  <si>
    <t>SKU1</t>
    <phoneticPr fontId="15" type="noConversion"/>
  </si>
  <si>
    <t>UMA</t>
    <phoneticPr fontId="15" type="noConversion"/>
  </si>
  <si>
    <t>FOC31</t>
    <phoneticPr fontId="15" type="noConversion"/>
  </si>
  <si>
    <t>02 PCI Express (mini-PCIe, PCIe)</t>
    <phoneticPr fontId="5" type="noConversion"/>
  </si>
  <si>
    <t>02 PCI Express (mini-PCIe, PCIe)</t>
    <phoneticPr fontId="5" type="noConversion"/>
  </si>
  <si>
    <t>02 PCI Express (mini-PCIe, PCIe)</t>
    <phoneticPr fontId="5" type="noConversion"/>
  </si>
  <si>
    <t>01 Cortana</t>
    <phoneticPr fontId="15" type="noConversion"/>
  </si>
  <si>
    <t>02 Windows Hello</t>
    <phoneticPr fontId="15" type="noConversion"/>
  </si>
  <si>
    <t>03 Microsoft Edge</t>
    <phoneticPr fontId="15" type="noConversion"/>
  </si>
  <si>
    <t>04 People+Type1</t>
    <phoneticPr fontId="15" type="noConversion"/>
  </si>
  <si>
    <t>05 Movies</t>
    <phoneticPr fontId="15" type="noConversion"/>
  </si>
  <si>
    <r>
      <t>06 Sandbox (19H1</t>
    </r>
    <r>
      <rPr>
        <sz val="10"/>
        <color theme="1"/>
        <rFont val="MingLiU"/>
        <family val="3"/>
        <charset val="136"/>
      </rPr>
      <t>及以上</t>
    </r>
    <r>
      <rPr>
        <sz val="10"/>
        <color theme="1"/>
        <rFont val="Calibri"/>
        <family val="2"/>
      </rPr>
      <t>)+TypeN</t>
    </r>
    <phoneticPr fontId="15" type="noConversion"/>
  </si>
  <si>
    <r>
      <t>01 Lenovo Vantage for Desktop-</t>
    </r>
    <r>
      <rPr>
        <sz val="10"/>
        <color theme="1"/>
        <rFont val="MingLiU"/>
        <family val="3"/>
        <charset val="136"/>
      </rPr>
      <t>联网测试</t>
    </r>
    <r>
      <rPr>
        <sz val="10"/>
        <color theme="1"/>
        <rFont val="Calibri"/>
        <family val="2"/>
      </rPr>
      <t>- Type N</t>
    </r>
    <phoneticPr fontId="15" type="noConversion"/>
  </si>
  <si>
    <r>
      <t>02 Lenovo Vantage for Gaming DT-</t>
    </r>
    <r>
      <rPr>
        <sz val="10"/>
        <color theme="1"/>
        <rFont val="MingLiU"/>
        <family val="3"/>
        <charset val="136"/>
      </rPr>
      <t>联网测试</t>
    </r>
    <r>
      <rPr>
        <sz val="10"/>
        <color theme="1"/>
        <rFont val="Calibri"/>
        <family val="2"/>
      </rPr>
      <t>- Type N</t>
    </r>
    <phoneticPr fontId="15" type="noConversion"/>
  </si>
  <si>
    <t>Lenovo Welcome(Except SC&amp;Think) -- TypeN</t>
    <phoneticPr fontId="15" type="noConversion"/>
  </si>
  <si>
    <r>
      <t>01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】智慧联想浏览器</t>
    </r>
    <r>
      <rPr>
        <sz val="10"/>
        <color theme="1"/>
        <rFont val="Calibri"/>
        <family val="2"/>
      </rPr>
      <t>+Type1</t>
    </r>
    <phoneticPr fontId="15" type="noConversion"/>
  </si>
  <si>
    <r>
      <t>02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】调起</t>
    </r>
    <r>
      <rPr>
        <sz val="10"/>
        <color theme="1"/>
        <rFont val="Calibri"/>
        <family val="2"/>
      </rPr>
      <t>+TypeN</t>
    </r>
    <phoneticPr fontId="15" type="noConversion"/>
  </si>
  <si>
    <r>
      <t>03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】主要功能</t>
    </r>
    <r>
      <rPr>
        <sz val="10"/>
        <color theme="1"/>
        <rFont val="Calibri"/>
        <family val="2"/>
      </rPr>
      <t>+TypeN</t>
    </r>
    <phoneticPr fontId="15" type="noConversion"/>
  </si>
  <si>
    <r>
      <t>04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】更多功能</t>
    </r>
    <r>
      <rPr>
        <sz val="10"/>
        <color theme="1"/>
        <rFont val="Calibri"/>
        <family val="2"/>
      </rPr>
      <t>+Type1</t>
    </r>
    <phoneticPr fontId="15" type="noConversion"/>
  </si>
  <si>
    <r>
      <t>01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】调起</t>
    </r>
    <r>
      <rPr>
        <sz val="10"/>
        <color theme="1"/>
        <rFont val="Calibri"/>
        <family val="2"/>
      </rPr>
      <t>+Type1</t>
    </r>
    <phoneticPr fontId="15" type="noConversion"/>
  </si>
  <si>
    <r>
      <t>02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】主要功能</t>
    </r>
    <r>
      <rPr>
        <sz val="10"/>
        <color theme="1"/>
        <rFont val="Calibri"/>
        <family val="2"/>
      </rPr>
      <t>+Type1</t>
    </r>
    <phoneticPr fontId="15" type="noConversion"/>
  </si>
  <si>
    <r>
      <t>03</t>
    </r>
    <r>
      <rPr>
        <sz val="10"/>
        <color theme="1"/>
        <rFont val="MingLiU"/>
        <family val="3"/>
        <charset val="136"/>
      </rPr>
      <t>【</t>
    </r>
    <r>
      <rPr>
        <sz val="10"/>
        <color theme="1"/>
        <rFont val="Calibri"/>
        <family val="2"/>
      </rPr>
      <t>Internet Connected</t>
    </r>
    <r>
      <rPr>
        <sz val="10"/>
        <color theme="1"/>
        <rFont val="MingLiU"/>
        <family val="3"/>
        <charset val="136"/>
      </rPr>
      <t>】更多功能</t>
    </r>
    <r>
      <rPr>
        <sz val="10"/>
        <color theme="1"/>
        <rFont val="Calibri"/>
        <family val="2"/>
      </rPr>
      <t>+Type1</t>
    </r>
    <phoneticPr fontId="15" type="noConversion"/>
  </si>
  <si>
    <t>01 预装检查</t>
    <phoneticPr fontId="15" type="noConversion"/>
  </si>
  <si>
    <t>02 调起</t>
    <phoneticPr fontId="15" type="noConversion"/>
  </si>
  <si>
    <t>03 界面检查</t>
    <phoneticPr fontId="15" type="noConversion"/>
  </si>
  <si>
    <t>04 界面操作</t>
    <phoneticPr fontId="15" type="noConversion"/>
  </si>
  <si>
    <t>05 软件支持</t>
    <phoneticPr fontId="15" type="noConversion"/>
  </si>
  <si>
    <r>
      <t>06 Power</t>
    </r>
    <r>
      <rPr>
        <sz val="10"/>
        <color theme="1"/>
        <rFont val="MingLiU"/>
        <family val="3"/>
        <charset val="136"/>
      </rPr>
      <t>状态兼容性</t>
    </r>
    <phoneticPr fontId="15" type="noConversion"/>
  </si>
  <si>
    <t>07 设备兼容性</t>
    <phoneticPr fontId="15" type="noConversion"/>
  </si>
  <si>
    <t>08 多桌面</t>
    <phoneticPr fontId="15" type="noConversion"/>
  </si>
  <si>
    <t>09 显示兼容性</t>
    <phoneticPr fontId="15" type="noConversion"/>
  </si>
  <si>
    <t>10 长时间</t>
    <phoneticPr fontId="15" type="noConversion"/>
  </si>
  <si>
    <t>11 卸载</t>
    <phoneticPr fontId="15" type="noConversion"/>
  </si>
  <si>
    <t>12 灯效</t>
    <phoneticPr fontId="15" type="noConversion"/>
  </si>
  <si>
    <t>01 Pre-Installation</t>
    <phoneticPr fontId="15" type="noConversion"/>
  </si>
  <si>
    <t>02 Function Check</t>
    <phoneticPr fontId="15" type="noConversion"/>
  </si>
  <si>
    <t>03 Uninstallation</t>
    <phoneticPr fontId="15" type="noConversion"/>
  </si>
  <si>
    <r>
      <t xml:space="preserve">01 </t>
    </r>
    <r>
      <rPr>
        <sz val="10"/>
        <color theme="1"/>
        <rFont val="MingLiU"/>
        <family val="3"/>
        <charset val="136"/>
      </rPr>
      <t>软件预装及确认</t>
    </r>
    <r>
      <rPr>
        <sz val="10"/>
        <color theme="1"/>
        <rFont val="Calibri"/>
        <family val="2"/>
      </rPr>
      <t>+Type1</t>
    </r>
    <phoneticPr fontId="15" type="noConversion"/>
  </si>
  <si>
    <r>
      <t xml:space="preserve">02 </t>
    </r>
    <r>
      <rPr>
        <sz val="10"/>
        <color theme="1"/>
        <rFont val="MingLiU"/>
        <family val="3"/>
        <charset val="136"/>
      </rPr>
      <t>主界面</t>
    </r>
    <r>
      <rPr>
        <sz val="10"/>
        <color theme="1"/>
        <rFont val="Calibri"/>
        <family val="2"/>
      </rPr>
      <t>+Type1</t>
    </r>
    <phoneticPr fontId="15" type="noConversion"/>
  </si>
  <si>
    <r>
      <t>03 [Internet Connected]</t>
    </r>
    <r>
      <rPr>
        <sz val="10"/>
        <color theme="1"/>
        <rFont val="MingLiU"/>
        <family val="3"/>
        <charset val="136"/>
      </rPr>
      <t>功能状态检查</t>
    </r>
    <r>
      <rPr>
        <sz val="10"/>
        <color theme="1"/>
        <rFont val="Calibri"/>
        <family val="2"/>
      </rPr>
      <t>+Type1</t>
    </r>
    <phoneticPr fontId="15" type="noConversion"/>
  </si>
  <si>
    <r>
      <t>04 [Internet Connected]</t>
    </r>
    <r>
      <rPr>
        <sz val="10"/>
        <color theme="1"/>
        <rFont val="MingLiU"/>
        <family val="3"/>
        <charset val="136"/>
      </rPr>
      <t>扫描兼容性</t>
    </r>
    <r>
      <rPr>
        <sz val="10"/>
        <color theme="1"/>
        <rFont val="Calibri"/>
        <family val="2"/>
      </rPr>
      <t>+TypeN</t>
    </r>
    <phoneticPr fontId="15" type="noConversion"/>
  </si>
  <si>
    <r>
      <t xml:space="preserve">05 </t>
    </r>
    <r>
      <rPr>
        <sz val="10"/>
        <color theme="1"/>
        <rFont val="MingLiU"/>
        <family val="3"/>
        <charset val="136"/>
      </rPr>
      <t>卸载</t>
    </r>
    <r>
      <rPr>
        <sz val="10"/>
        <color theme="1"/>
        <rFont val="Calibri"/>
        <family val="2"/>
      </rPr>
      <t>+Type1</t>
    </r>
    <phoneticPr fontId="15" type="noConversion"/>
  </si>
  <si>
    <t>Amazon Alexa+TypeN(EN Only)</t>
    <phoneticPr fontId="15" type="noConversion"/>
  </si>
  <si>
    <t>01 Pre-Installation_Type1</t>
    <phoneticPr fontId="15" type="noConversion"/>
  </si>
  <si>
    <t>02 Offline_Type1</t>
    <phoneticPr fontId="15" type="noConversion"/>
  </si>
  <si>
    <t>03 Sing up_Type1</t>
    <phoneticPr fontId="15" type="noConversion"/>
  </si>
  <si>
    <t>04 Dashboard_Type1</t>
    <phoneticPr fontId="15" type="noConversion"/>
  </si>
  <si>
    <t>05 Uninstallation_Type1</t>
    <phoneticPr fontId="15" type="noConversion"/>
  </si>
  <si>
    <t>02 调用</t>
    <phoneticPr fontId="15" type="noConversion"/>
  </si>
  <si>
    <t>03 功能检查</t>
    <phoneticPr fontId="15" type="noConversion"/>
  </si>
  <si>
    <t>04 系统状态兼容性</t>
    <phoneticPr fontId="15" type="noConversion"/>
  </si>
  <si>
    <t>05 扩展显示兼容性</t>
    <phoneticPr fontId="15" type="noConversion"/>
  </si>
  <si>
    <t>06 长时间</t>
    <phoneticPr fontId="15" type="noConversion"/>
  </si>
  <si>
    <t>07 卸载</t>
    <phoneticPr fontId="15" type="noConversion"/>
  </si>
  <si>
    <t>08 Pre-Installation</t>
    <phoneticPr fontId="15" type="noConversion"/>
  </si>
  <si>
    <t>09 GUI</t>
    <phoneticPr fontId="15" type="noConversion"/>
  </si>
  <si>
    <t>10 Power optimization</t>
    <phoneticPr fontId="15" type="noConversion"/>
  </si>
  <si>
    <t>11 Security and Privacy</t>
    <phoneticPr fontId="15" type="noConversion"/>
  </si>
  <si>
    <t>12 Mouse enhancements</t>
    <phoneticPr fontId="15" type="noConversion"/>
  </si>
  <si>
    <t>13 NLS Keyboard(NLS only)</t>
    <phoneticPr fontId="15" type="noConversion"/>
  </si>
  <si>
    <t>14 Power Status</t>
    <phoneticPr fontId="15" type="noConversion"/>
  </si>
  <si>
    <t>15 Camera Disabled</t>
    <phoneticPr fontId="15" type="noConversion"/>
  </si>
  <si>
    <t>16 Environment</t>
    <phoneticPr fontId="15" type="noConversion"/>
  </si>
  <si>
    <t>17 Multi-Desktop</t>
    <phoneticPr fontId="15" type="noConversion"/>
  </si>
  <si>
    <t>18 Long run</t>
    <phoneticPr fontId="15" type="noConversion"/>
  </si>
  <si>
    <t>19 Uninstallation</t>
    <phoneticPr fontId="15" type="noConversion"/>
  </si>
  <si>
    <t>OKR 9.0 Win10/Win7--TypeN</t>
    <phoneticPr fontId="15" type="noConversion"/>
  </si>
  <si>
    <t>03 3rd-party</t>
    <phoneticPr fontId="15" type="noConversion"/>
  </si>
  <si>
    <t>03 3rd-party</t>
    <phoneticPr fontId="15" type="noConversion"/>
  </si>
  <si>
    <t>McAfee LiveSafe &amp; Internet Security -Type N</t>
    <phoneticPr fontId="15" type="noConversion"/>
  </si>
  <si>
    <t>11 APP</t>
  </si>
  <si>
    <t>Common stress</t>
    <phoneticPr fontId="15" type="noConversion"/>
  </si>
  <si>
    <t>01 SCCM</t>
    <phoneticPr fontId="15" type="noConversion"/>
  </si>
  <si>
    <t>01 SCCM</t>
    <phoneticPr fontId="15" type="noConversion"/>
  </si>
  <si>
    <t>1,05</t>
    <phoneticPr fontId="15" type="noConversion"/>
  </si>
  <si>
    <t>04 Miscellaneous Test</t>
    <phoneticPr fontId="15" type="noConversion"/>
  </si>
  <si>
    <t>01  OKR 9.0 Win10/Win7--TypeN</t>
    <phoneticPr fontId="15" type="noConversion"/>
  </si>
  <si>
    <t>OKR 9.0 Win10/Win7--TypeN</t>
    <phoneticPr fontId="15" type="noConversion"/>
  </si>
  <si>
    <t>P1</t>
    <phoneticPr fontId="15" type="noConversion"/>
  </si>
  <si>
    <t>NV Gfx UI Check</t>
    <phoneticPr fontId="15" type="noConversion"/>
  </si>
  <si>
    <t>vBIOS GOP check</t>
    <phoneticPr fontId="5" type="noConversion"/>
  </si>
  <si>
    <t>DOS</t>
    <phoneticPr fontId="15" type="noConversion"/>
  </si>
  <si>
    <t>Desktop Rotation</t>
    <phoneticPr fontId="5" type="noConversion"/>
  </si>
  <si>
    <t>BurnIn Test for 2D &amp; 3D</t>
    <phoneticPr fontId="15" type="noConversion"/>
  </si>
  <si>
    <t>SDK DX11 -- only for Win7</t>
    <phoneticPr fontId="5" type="noConversion"/>
  </si>
  <si>
    <t>OpenGL Veiwer</t>
    <phoneticPr fontId="15" type="noConversion"/>
  </si>
  <si>
    <t>2D Video Playback</t>
    <phoneticPr fontId="15" type="noConversion"/>
  </si>
  <si>
    <t>Game test</t>
    <phoneticPr fontId="5" type="noConversion"/>
  </si>
  <si>
    <t>HotKey Test</t>
    <phoneticPr fontId="15" type="noConversion"/>
  </si>
  <si>
    <t>Display Port Function Test</t>
    <phoneticPr fontId="15" type="noConversion"/>
  </si>
  <si>
    <t>HDMI Function Test</t>
    <phoneticPr fontId="15" type="noConversion"/>
  </si>
  <si>
    <t>DVI Test</t>
    <phoneticPr fontId="15" type="noConversion"/>
  </si>
  <si>
    <t>15M VGA cable Function Test</t>
    <phoneticPr fontId="15" type="noConversion"/>
  </si>
  <si>
    <t>Long Run(L)</t>
    <phoneticPr fontId="5" type="noConversion"/>
  </si>
  <si>
    <t>Dongle Test</t>
    <phoneticPr fontId="15" type="noConversion"/>
  </si>
  <si>
    <t>GFX performance</t>
    <phoneticPr fontId="5" type="noConversion"/>
  </si>
  <si>
    <t>Extend/Clone mode</t>
    <phoneticPr fontId="15" type="noConversion"/>
  </si>
  <si>
    <t>Multiple Display Test</t>
    <phoneticPr fontId="15" type="noConversion"/>
  </si>
  <si>
    <t>AMD Dual Graphics( APU+DGPU cross fire)</t>
    <phoneticPr fontId="5" type="noConversion"/>
  </si>
  <si>
    <t>Dual DGPU CrossFireX/SLI</t>
    <phoneticPr fontId="5" type="noConversion"/>
  </si>
  <si>
    <t xml:space="preserve"> 01 Graphics</t>
    <phoneticPr fontId="5" type="noConversion"/>
  </si>
  <si>
    <t>Switch Graphic</t>
    <phoneticPr fontId="15" type="noConversion"/>
  </si>
  <si>
    <t>05 Function User Scenario Test</t>
    <phoneticPr fontId="5" type="noConversion"/>
  </si>
  <si>
    <t>Function User Scenario Test</t>
    <phoneticPr fontId="5" type="noConversion"/>
  </si>
  <si>
    <t>Linux--Common</t>
    <phoneticPr fontId="5" type="noConversion"/>
  </si>
  <si>
    <t xml:space="preserve"> 2019-11-26  </t>
    <phoneticPr fontId="15" type="noConversion"/>
  </si>
  <si>
    <t xml:space="preserve"> 2019-11-26 </t>
    <phoneticPr fontId="15" type="noConversion"/>
  </si>
  <si>
    <t>05 Monitor_Display In and out c/  Auto Detect DP In &amp; Out</t>
    <phoneticPr fontId="5" type="noConversion"/>
  </si>
  <si>
    <t xml:space="preserve"> 2018-04-16 </t>
    <phoneticPr fontId="15" type="noConversion"/>
  </si>
  <si>
    <t>06 AIO DP/HDMI In (Monitor mode)</t>
    <phoneticPr fontId="5" type="noConversion"/>
  </si>
  <si>
    <t>DP/HDMI in run HD DVD</t>
    <phoneticPr fontId="5" type="noConversion"/>
  </si>
  <si>
    <t>DP/HDMI in Audio test</t>
    <phoneticPr fontId="5" type="noConversion"/>
  </si>
  <si>
    <t>07 Display out</t>
    <phoneticPr fontId="5" type="noConversion"/>
  </si>
  <si>
    <t>08 OSD Menu</t>
    <phoneticPr fontId="5" type="noConversion"/>
  </si>
  <si>
    <t>Graphics Properties</t>
    <phoneticPr fontId="5" type="noConversion"/>
  </si>
  <si>
    <t>Hot key</t>
    <phoneticPr fontId="5" type="noConversion"/>
  </si>
  <si>
    <t>NV Gfx UI Check</t>
    <phoneticPr fontId="5" type="noConversion"/>
  </si>
  <si>
    <t>New UI check</t>
    <phoneticPr fontId="5" type="noConversion"/>
  </si>
  <si>
    <t>only for vBIOS/GOP update test</t>
    <phoneticPr fontId="5" type="noConversion"/>
  </si>
  <si>
    <t>V</t>
    <phoneticPr fontId="15" type="noConversion"/>
  </si>
  <si>
    <t>04 Multi-Media</t>
    <phoneticPr fontId="5" type="noConversion"/>
  </si>
  <si>
    <t>01 Single Display</t>
    <phoneticPr fontId="5" type="noConversion"/>
  </si>
  <si>
    <t>DOS</t>
    <phoneticPr fontId="15" type="noConversion"/>
  </si>
  <si>
    <r>
      <t xml:space="preserve">01:DOS mode (for </t>
    </r>
    <r>
      <rPr>
        <sz val="10"/>
        <rFont val="標楷體"/>
        <family val="4"/>
        <charset val="136"/>
      </rPr>
      <t>带有</t>
    </r>
    <r>
      <rPr>
        <sz val="10"/>
        <rFont val="Calibri"/>
        <family val="2"/>
      </rPr>
      <t>VGA</t>
    </r>
    <r>
      <rPr>
        <sz val="10"/>
        <rFont val="標楷體"/>
        <family val="4"/>
        <charset val="136"/>
      </rPr>
      <t>或者</t>
    </r>
    <r>
      <rPr>
        <sz val="10"/>
        <rFont val="Calibri"/>
        <family val="2"/>
      </rPr>
      <t>HDMI</t>
    </r>
    <r>
      <rPr>
        <sz val="10"/>
        <rFont val="標楷體"/>
        <family val="4"/>
        <charset val="136"/>
      </rPr>
      <t>的独立显卡</t>
    </r>
    <r>
      <rPr>
        <sz val="10"/>
        <rFont val="Calibri"/>
        <family val="2"/>
      </rPr>
      <t>)</t>
    </r>
    <phoneticPr fontId="5" type="noConversion"/>
  </si>
  <si>
    <t>P1</t>
    <phoneticPr fontId="5" type="noConversion"/>
  </si>
  <si>
    <t>90/180/270 Degree Rotation</t>
    <phoneticPr fontId="5" type="noConversion"/>
  </si>
  <si>
    <t>Power on/off</t>
    <phoneticPr fontId="5" type="noConversion"/>
  </si>
  <si>
    <t>S4 Wake Up(Hibernate 30mins)</t>
    <phoneticPr fontId="5" type="noConversion"/>
  </si>
  <si>
    <t>S3 Wake Up(Standby 30mins)</t>
    <phoneticPr fontId="5" type="noConversion"/>
  </si>
  <si>
    <t>02:ACPI Stress(12hrs)</t>
    <phoneticPr fontId="5" type="noConversion"/>
  </si>
  <si>
    <t>Auto run by timer</t>
    <phoneticPr fontId="5" type="noConversion"/>
  </si>
  <si>
    <t>3D test</t>
    <phoneticPr fontId="5" type="noConversion"/>
  </si>
  <si>
    <t>VRAM teat (Only for on board Intel GFX)</t>
    <phoneticPr fontId="5" type="noConversion"/>
  </si>
  <si>
    <t>2D test</t>
    <phoneticPr fontId="5" type="noConversion"/>
  </si>
  <si>
    <t>SubD11 (high level)</t>
    <phoneticPr fontId="5" type="noConversion"/>
  </si>
  <si>
    <t>DetailTessellation11 (middle level)</t>
    <phoneticPr fontId="5" type="noConversion"/>
  </si>
  <si>
    <t>OpenGL Viewer Test</t>
    <phoneticPr fontId="5" type="noConversion"/>
  </si>
  <si>
    <t>MPEG2 DVD playback</t>
    <phoneticPr fontId="5" type="noConversion"/>
  </si>
  <si>
    <t>AVI/MPEG playback</t>
    <phoneticPr fontId="5" type="noConversion"/>
  </si>
  <si>
    <t>GTA5 4K DX11 (Olny for Game PC)</t>
    <phoneticPr fontId="5" type="noConversion"/>
  </si>
  <si>
    <t>FarCry 4 DX11( 64bit OS &amp; GamePC only)</t>
    <phoneticPr fontId="5" type="noConversion"/>
  </si>
  <si>
    <t>Game Test for Gaming PC</t>
    <phoneticPr fontId="5" type="noConversion"/>
  </si>
  <si>
    <t>01:Hotkey Test for Win 7</t>
    <phoneticPr fontId="5" type="noConversion"/>
  </si>
  <si>
    <t xml:space="preserve"> ACPI Test</t>
    <phoneticPr fontId="5" type="noConversion"/>
  </si>
  <si>
    <t>4K/1080p File Playback</t>
    <phoneticPr fontId="5" type="noConversion"/>
  </si>
  <si>
    <t>Play BlueRay DVD(0.5hrs)</t>
    <phoneticPr fontId="5" type="noConversion"/>
  </si>
  <si>
    <t>POST Display Check</t>
    <phoneticPr fontId="5" type="noConversion"/>
  </si>
  <si>
    <t>4K/1080I File Playback</t>
    <phoneticPr fontId="5" type="noConversion"/>
  </si>
  <si>
    <t>DVI HotPlugDetec</t>
    <phoneticPr fontId="5" type="noConversion"/>
  </si>
  <si>
    <t>POSTDisplayCheck</t>
    <phoneticPr fontId="5" type="noConversion"/>
  </si>
  <si>
    <t>HDCP APP Test</t>
    <phoneticPr fontId="5" type="noConversion"/>
  </si>
  <si>
    <t>15M VGA Cable Function Test</t>
    <phoneticPr fontId="5" type="noConversion"/>
  </si>
  <si>
    <t>Unigine Heaven for NV ATI Intel Gfx</t>
    <phoneticPr fontId="5" type="noConversion"/>
  </si>
  <si>
    <t>Media Playback</t>
    <phoneticPr fontId="5" type="noConversion"/>
  </si>
  <si>
    <t>DVI to VGA</t>
    <phoneticPr fontId="5" type="noConversion"/>
  </si>
  <si>
    <t>HDMI/DP to DVI</t>
    <phoneticPr fontId="5" type="noConversion"/>
  </si>
  <si>
    <t>To 2DP/2HDMI</t>
    <phoneticPr fontId="5" type="noConversion"/>
  </si>
  <si>
    <t>DP to HDMI</t>
    <phoneticPr fontId="5" type="noConversion"/>
  </si>
  <si>
    <t>HDMI/DP to VGA</t>
    <phoneticPr fontId="5" type="noConversion"/>
  </si>
  <si>
    <t>4K test only for AMD platform on-board DP&amp;HDMI--Bristol Ridge &amp; Stoney Ridge&amp; Summit Ridge</t>
    <phoneticPr fontId="5" type="noConversion"/>
  </si>
  <si>
    <t>4K Monitor request for gaming project or Project with AMD&amp;NV high performance GFX</t>
    <phoneticPr fontId="5" type="noConversion"/>
  </si>
  <si>
    <t>Driver Install</t>
    <phoneticPr fontId="5" type="noConversion"/>
  </si>
  <si>
    <t>Clone Mode basic function check</t>
    <phoneticPr fontId="5" type="noConversion"/>
  </si>
  <si>
    <t>Audio Test in Extend mode</t>
    <phoneticPr fontId="5" type="noConversion"/>
  </si>
  <si>
    <t>Scaling Test</t>
    <phoneticPr fontId="5" type="noConversion"/>
  </si>
  <si>
    <t>HotPlug and HotUnplug Testing in extand mode</t>
    <phoneticPr fontId="5" type="noConversion"/>
  </si>
  <si>
    <t>Extended Mode Auto turn off monitor</t>
    <phoneticPr fontId="5" type="noConversion"/>
  </si>
  <si>
    <t>Media validation in Extended Mode</t>
    <phoneticPr fontId="5" type="noConversion"/>
  </si>
  <si>
    <t>Driver Installation for AMD platform</t>
    <phoneticPr fontId="5" type="noConversion"/>
  </si>
  <si>
    <t>Driver Installation for Intel platform</t>
    <phoneticPr fontId="5" type="noConversion"/>
  </si>
  <si>
    <t>Working Model Transition</t>
    <phoneticPr fontId="5" type="noConversion"/>
  </si>
  <si>
    <t>Sanity Check</t>
    <phoneticPr fontId="5" type="noConversion"/>
  </si>
  <si>
    <t>Playback after S3</t>
    <phoneticPr fontId="5" type="noConversion"/>
  </si>
  <si>
    <t>Playback after S4</t>
    <phoneticPr fontId="5" type="noConversion"/>
  </si>
  <si>
    <t>Monitor on/off and Hot plug in extend</t>
    <phoneticPr fontId="5" type="noConversion"/>
  </si>
  <si>
    <t>Monitor on/off and Hot plug in clone</t>
    <phoneticPr fontId="5" type="noConversion"/>
  </si>
  <si>
    <t>Multiple audio output Test</t>
    <phoneticPr fontId="5" type="noConversion"/>
  </si>
  <si>
    <t>Stress Test s3 s4</t>
    <phoneticPr fontId="5" type="noConversion"/>
  </si>
  <si>
    <t>Stress Test reboot in extand</t>
    <phoneticPr fontId="5" type="noConversion"/>
  </si>
  <si>
    <t>Stress Test burnin 2D</t>
    <phoneticPr fontId="5" type="noConversion"/>
  </si>
  <si>
    <t>Stress Test burnin 3D</t>
    <phoneticPr fontId="5" type="noConversion"/>
  </si>
  <si>
    <t>Stress Test Uniginheaven</t>
    <phoneticPr fontId="5" type="noConversion"/>
  </si>
  <si>
    <t>Common Display Settings</t>
    <phoneticPr fontId="5" type="noConversion"/>
  </si>
  <si>
    <t>HotPlug and HotUnplug Testing</t>
    <phoneticPr fontId="5" type="noConversion"/>
  </si>
  <si>
    <t>HDCP Test</t>
    <phoneticPr fontId="5" type="noConversion"/>
  </si>
  <si>
    <t>Build AMD Radeon Dual Graphics (DG)</t>
    <phoneticPr fontId="5" type="noConversion"/>
  </si>
  <si>
    <t>Install Driver</t>
    <phoneticPr fontId="5" type="noConversion"/>
  </si>
  <si>
    <t>ACPI Test</t>
    <phoneticPr fontId="5" type="noConversion"/>
  </si>
  <si>
    <t>Uniginheaven</t>
    <phoneticPr fontId="5" type="noConversion"/>
  </si>
  <si>
    <t>Build Hybird CrossFireX</t>
    <phoneticPr fontId="5" type="noConversion"/>
  </si>
  <si>
    <t>UniginHeaven(12hrs)</t>
    <phoneticPr fontId="5" type="noConversion"/>
  </si>
  <si>
    <t>UI display</t>
    <phoneticPr fontId="5" type="noConversion"/>
  </si>
  <si>
    <t>driver UI setting</t>
    <phoneticPr fontId="5" type="noConversion"/>
  </si>
  <si>
    <t>HDCP</t>
    <phoneticPr fontId="5" type="noConversion"/>
  </si>
  <si>
    <t>Unigin heaven</t>
    <phoneticPr fontId="5" type="noConversion"/>
  </si>
  <si>
    <t>2D 3D test</t>
    <phoneticPr fontId="5" type="noConversion"/>
  </si>
  <si>
    <t>Performance</t>
    <phoneticPr fontId="5" type="noConversion"/>
  </si>
  <si>
    <t>AIO stress test</t>
    <phoneticPr fontId="5" type="noConversion"/>
  </si>
  <si>
    <t xml:space="preserve">  Video -Single GPU test</t>
    <phoneticPr fontId="5" type="noConversion"/>
  </si>
  <si>
    <t xml:space="preserve">  Video -Multi GPU test</t>
    <phoneticPr fontId="5" type="noConversion"/>
  </si>
  <si>
    <t xml:space="preserve">  Special Computing Card--NV</t>
    <phoneticPr fontId="5" type="noConversion"/>
  </si>
  <si>
    <t xml:space="preserve"> 2016-01-13 </t>
    <phoneticPr fontId="15" type="noConversion"/>
  </si>
  <si>
    <t xml:space="preserve"> 2014-12-22 </t>
    <phoneticPr fontId="15" type="noConversion"/>
  </si>
  <si>
    <t>03:DP out and DP in wrong Position</t>
    <phoneticPr fontId="15" type="noConversion"/>
  </si>
  <si>
    <t>All finger print source</t>
    <phoneticPr fontId="15" type="noConversion"/>
  </si>
  <si>
    <t>P2</t>
    <phoneticPr fontId="15" type="noConversion"/>
  </si>
  <si>
    <t>V</t>
    <phoneticPr fontId="15" type="noConversion"/>
  </si>
  <si>
    <t>All finger print source</t>
    <phoneticPr fontId="15" type="noConversion"/>
  </si>
  <si>
    <t>P2</t>
    <phoneticPr fontId="15" type="noConversion"/>
  </si>
  <si>
    <t>V</t>
    <phoneticPr fontId="15" type="noConversion"/>
  </si>
  <si>
    <t>All finger print source</t>
    <phoneticPr fontId="15" type="noConversion"/>
  </si>
  <si>
    <t xml:space="preserve">P1 </t>
    <phoneticPr fontId="15" type="noConversion"/>
  </si>
  <si>
    <t>All LAN chip source</t>
    <phoneticPr fontId="15" type="noConversion"/>
  </si>
  <si>
    <t xml:space="preserve">P1 </t>
    <phoneticPr fontId="15" type="noConversion"/>
  </si>
  <si>
    <t>All LAN chip source</t>
    <phoneticPr fontId="15" type="noConversion"/>
  </si>
  <si>
    <t>Extreme Boot Check</t>
    <phoneticPr fontId="15" type="noConversion"/>
  </si>
  <si>
    <r>
      <t>UMA&amp;DIS</t>
    </r>
    <r>
      <rPr>
        <sz val="10"/>
        <color theme="1"/>
        <rFont val="細明體"/>
        <family val="3"/>
        <charset val="136"/>
      </rPr>
      <t>，</t>
    </r>
    <r>
      <rPr>
        <sz val="10"/>
        <color theme="1"/>
        <rFont val="Calibri"/>
        <family val="2"/>
      </rPr>
      <t>cover SSD&amp;HDD config</t>
    </r>
    <phoneticPr fontId="15" type="noConversion"/>
  </si>
  <si>
    <t>UMA&amp;DIS, coverSSD&amp;HDD Config</t>
    <phoneticPr fontId="15" type="noConversion"/>
  </si>
  <si>
    <t>QA</t>
    <phoneticPr fontId="15" type="noConversion"/>
  </si>
  <si>
    <t>DQA</t>
    <phoneticPr fontId="15" type="noConversion"/>
  </si>
  <si>
    <t>DQA</t>
    <phoneticPr fontId="15" type="noConversion"/>
  </si>
  <si>
    <t>P2</t>
    <phoneticPr fontId="15" type="noConversion"/>
  </si>
  <si>
    <t>QA</t>
    <phoneticPr fontId="15" type="noConversion"/>
  </si>
  <si>
    <t>03 SIT EELP+ Test-stage2</t>
    <phoneticPr fontId="15" type="noConversion"/>
  </si>
  <si>
    <t>All Touch vender</t>
    <phoneticPr fontId="15" type="noConversion"/>
  </si>
  <si>
    <t>All speaker vender</t>
    <phoneticPr fontId="15" type="noConversion"/>
  </si>
  <si>
    <t>All  IR Camera vender</t>
    <phoneticPr fontId="15" type="noConversion"/>
  </si>
  <si>
    <t>UMA&amp;Discrete</t>
    <phoneticPr fontId="15" type="noConversion"/>
  </si>
  <si>
    <t>All sku</t>
    <phoneticPr fontId="15" type="noConversion"/>
  </si>
  <si>
    <t>All WLAN card vendor</t>
    <phoneticPr fontId="15" type="noConversion"/>
  </si>
  <si>
    <t>All EELP SKU</t>
    <phoneticPr fontId="15" type="noConversion"/>
  </si>
  <si>
    <t>Test Units
/Config</t>
    <phoneticPr fontId="15" type="noConversion"/>
  </si>
  <si>
    <t>Total time
(A+U)</t>
    <phoneticPr fontId="15" type="noConversion"/>
  </si>
  <si>
    <t>Attend Time</t>
    <phoneticPr fontId="4" type="noConversion"/>
  </si>
  <si>
    <t>Config-all test units</t>
    <phoneticPr fontId="15" type="noConversion"/>
  </si>
  <si>
    <t>Smart Item</t>
    <phoneticPr fontId="15" type="noConversion"/>
  </si>
  <si>
    <t>打X以外的SKU数量</t>
    <phoneticPr fontId="15" type="noConversion"/>
  </si>
  <si>
    <t>打L的SKU数量</t>
    <phoneticPr fontId="15" type="noConversion"/>
  </si>
  <si>
    <t>Leverage测项的时间</t>
    <phoneticPr fontId="15" type="noConversion"/>
  </si>
  <si>
    <t>所有优化后的测试时间</t>
    <phoneticPr fontId="15" type="noConversion"/>
  </si>
  <si>
    <t xml:space="preserve">Full function duration: </t>
    <phoneticPr fontId="15" type="noConversion"/>
  </si>
  <si>
    <t xml:space="preserve">Gerber for SVT </t>
  </si>
  <si>
    <t>DQMS Test Plan</t>
    <phoneticPr fontId="4" type="noConversion"/>
  </si>
  <si>
    <t>03 OS &amp; Platform</t>
    <phoneticPr fontId="15" type="noConversion"/>
  </si>
  <si>
    <t>03 OS &amp; Platform</t>
    <phoneticPr fontId="15" type="noConversion"/>
  </si>
  <si>
    <t>04 Multi-Media</t>
    <phoneticPr fontId="15" type="noConversion"/>
  </si>
  <si>
    <t>05 Standard Interface</t>
    <phoneticPr fontId="15" type="noConversion"/>
  </si>
  <si>
    <t>05 Standard Interface</t>
    <phoneticPr fontId="15" type="noConversion"/>
  </si>
  <si>
    <t>打A的SKU数量</t>
    <phoneticPr fontId="15" type="noConversion"/>
  </si>
  <si>
    <t>Config-all test time</t>
    <phoneticPr fontId="15" type="noConversion"/>
  </si>
  <si>
    <t>Project test SKU-Optimize</t>
    <phoneticPr fontId="15" type="noConversion"/>
  </si>
  <si>
    <t>Attend time-Optimize</t>
    <phoneticPr fontId="15" type="noConversion"/>
  </si>
  <si>
    <t>Comments</t>
    <phoneticPr fontId="15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</si>
  <si>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15" type="noConversion"/>
  </si>
  <si>
    <r>
      <rPr>
        <b/>
        <sz val="12"/>
        <color rgb="FF993300"/>
        <rFont val="標楷體"/>
        <family val="4"/>
        <charset val="136"/>
      </rPr>
      <t>無需編輯</t>
    </r>
    <phoneticPr fontId="15" type="noConversion"/>
  </si>
  <si>
    <r>
      <rPr>
        <b/>
        <sz val="12"/>
        <color rgb="FF993300"/>
        <rFont val="標楷體"/>
        <family val="4"/>
        <charset val="136"/>
      </rPr>
      <t>參考</t>
    </r>
    <r>
      <rPr>
        <b/>
        <sz val="12"/>
        <color rgb="FF993300"/>
        <rFont val="Calibri"/>
        <family val="2"/>
      </rPr>
      <t>,</t>
    </r>
    <r>
      <rPr>
        <b/>
        <sz val="12"/>
        <color rgb="FF993300"/>
        <rFont val="標楷體"/>
        <family val="4"/>
        <charset val="136"/>
      </rPr>
      <t>無需編輯</t>
    </r>
    <phoneticPr fontId="15" type="noConversion"/>
  </si>
  <si>
    <r>
      <t xml:space="preserve">LNV SW Test plan Matrix for Planning </t>
    </r>
    <r>
      <rPr>
        <b/>
        <sz val="12"/>
        <color rgb="FF993300"/>
        <rFont val="標楷體"/>
        <family val="4"/>
        <charset val="136"/>
      </rPr>
      <t>僅參考</t>
    </r>
    <r>
      <rPr>
        <b/>
        <sz val="12"/>
        <color rgb="FF993300"/>
        <rFont val="Calibri"/>
        <family val="2"/>
      </rPr>
      <t>,</t>
    </r>
    <r>
      <rPr>
        <b/>
        <sz val="12"/>
        <color rgb="FF993300"/>
        <rFont val="標楷體"/>
        <family val="4"/>
        <charset val="136"/>
      </rPr>
      <t>無需編輯</t>
    </r>
    <phoneticPr fontId="15" type="noConversion"/>
  </si>
  <si>
    <t>DQMS Calculation Time</t>
    <phoneticPr fontId="15" type="noConversion"/>
  </si>
  <si>
    <t>DQA Items total time</t>
    <phoneticPr fontId="15" type="noConversion"/>
  </si>
  <si>
    <r>
      <rPr>
        <sz val="10"/>
        <rFont val="標楷體"/>
        <family val="4"/>
        <charset val="136"/>
      </rPr>
      <t>防窥检查</t>
    </r>
    <phoneticPr fontId="15" type="noConversion"/>
  </si>
  <si>
    <r>
      <t xml:space="preserve">21 </t>
    </r>
    <r>
      <rPr>
        <sz val="10"/>
        <rFont val="標楷體"/>
        <family val="4"/>
        <charset val="136"/>
      </rPr>
      <t>面板灯效测试</t>
    </r>
  </si>
  <si>
    <r>
      <t xml:space="preserve">H110 </t>
    </r>
    <r>
      <rPr>
        <sz val="10"/>
        <rFont val="標楷體"/>
        <family val="4"/>
        <charset val="136"/>
      </rPr>
      <t>灯效测试</t>
    </r>
  </si>
  <si>
    <r>
      <rPr>
        <sz val="10"/>
        <rFont val="標楷體"/>
        <family val="4"/>
        <charset val="136"/>
      </rPr>
      <t>拯救者</t>
    </r>
    <r>
      <rPr>
        <sz val="10"/>
        <rFont val="Calibri"/>
        <family val="2"/>
      </rPr>
      <t xml:space="preserve"> Y530Cube-19ICB</t>
    </r>
    <r>
      <rPr>
        <sz val="10"/>
        <rFont val="標楷體"/>
        <family val="4"/>
        <charset val="136"/>
      </rPr>
      <t>灯效</t>
    </r>
  </si>
  <si>
    <r>
      <t>Lenovo Legion T530-28ICB&amp;</t>
    </r>
    <r>
      <rPr>
        <sz val="10"/>
        <rFont val="標楷體"/>
        <family val="4"/>
        <charset val="136"/>
      </rPr>
      <t>拯救者</t>
    </r>
    <r>
      <rPr>
        <sz val="10"/>
        <rFont val="Calibri"/>
        <family val="2"/>
      </rPr>
      <t xml:space="preserve"> </t>
    </r>
    <r>
      <rPr>
        <sz val="10"/>
        <rFont val="標楷體"/>
        <family val="4"/>
        <charset val="136"/>
      </rPr>
      <t>极</t>
    </r>
    <r>
      <rPr>
        <sz val="10"/>
        <rFont val="Calibri"/>
        <family val="2"/>
      </rPr>
      <t>MAX-28APR</t>
    </r>
    <r>
      <rPr>
        <sz val="10"/>
        <rFont val="標楷體"/>
        <family val="4"/>
        <charset val="136"/>
      </rPr>
      <t>灯效</t>
    </r>
  </si>
  <si>
    <r>
      <rPr>
        <sz val="10"/>
        <rFont val="標楷體"/>
        <family val="4"/>
        <charset val="136"/>
      </rPr>
      <t>刃</t>
    </r>
    <r>
      <rPr>
        <sz val="10"/>
        <rFont val="Calibri"/>
        <family val="2"/>
      </rPr>
      <t>7000-28ICB</t>
    </r>
    <r>
      <rPr>
        <sz val="10"/>
        <rFont val="標楷體"/>
        <family val="4"/>
        <charset val="136"/>
      </rPr>
      <t>灯效</t>
    </r>
  </si>
  <si>
    <r>
      <t xml:space="preserve">IdeaCentre G5 14IMB05 </t>
    </r>
    <r>
      <rPr>
        <sz val="10"/>
        <rFont val="標楷體"/>
        <family val="4"/>
        <charset val="136"/>
      </rPr>
      <t>灯效</t>
    </r>
  </si>
  <si>
    <r>
      <rPr>
        <sz val="10"/>
        <rFont val="標楷體"/>
        <family val="4"/>
        <charset val="136"/>
      </rPr>
      <t>无线配对</t>
    </r>
  </si>
  <si>
    <r>
      <rPr>
        <sz val="10"/>
        <rFont val="標楷體"/>
        <family val="4"/>
        <charset val="136"/>
      </rPr>
      <t>有效距离测试</t>
    </r>
  </si>
  <si>
    <t>06 Communication</t>
    <phoneticPr fontId="15" type="noConversion"/>
  </si>
  <si>
    <r>
      <rPr>
        <sz val="10"/>
        <rFont val="標楷體"/>
        <family val="4"/>
        <charset val="136"/>
      </rPr>
      <t>网络环境体验</t>
    </r>
  </si>
  <si>
    <r>
      <rPr>
        <sz val="10"/>
        <rFont val="標楷體"/>
        <family val="4"/>
        <charset val="136"/>
      </rPr>
      <t>随机接收器检查</t>
    </r>
  </si>
  <si>
    <r>
      <rPr>
        <sz val="10"/>
        <rFont val="標楷體"/>
        <family val="4"/>
        <charset val="136"/>
      </rPr>
      <t>休闲娱乐体验</t>
    </r>
  </si>
  <si>
    <r>
      <rPr>
        <sz val="10"/>
        <rFont val="標楷體"/>
        <family val="4"/>
        <charset val="136"/>
      </rPr>
      <t>识别测试</t>
    </r>
  </si>
  <si>
    <r>
      <rPr>
        <sz val="10"/>
        <rFont val="標楷體"/>
        <family val="4"/>
        <charset val="136"/>
      </rPr>
      <t>组建</t>
    </r>
    <r>
      <rPr>
        <sz val="10"/>
        <rFont val="Calibri"/>
        <family val="2"/>
      </rPr>
      <t>Zigbee</t>
    </r>
    <r>
      <rPr>
        <sz val="10"/>
        <rFont val="標楷體"/>
        <family val="4"/>
        <charset val="136"/>
      </rPr>
      <t>网络</t>
    </r>
  </si>
  <si>
    <r>
      <rPr>
        <sz val="10"/>
        <rFont val="標楷體"/>
        <family val="4"/>
        <charset val="136"/>
      </rPr>
      <t>测试</t>
    </r>
    <r>
      <rPr>
        <sz val="10"/>
        <rFont val="Calibri"/>
        <family val="2"/>
      </rPr>
      <t xml:space="preserve"> Zigbee</t>
    </r>
    <r>
      <rPr>
        <sz val="10"/>
        <rFont val="標楷體"/>
        <family val="4"/>
        <charset val="136"/>
      </rPr>
      <t>模块</t>
    </r>
    <r>
      <rPr>
        <sz val="10"/>
        <rFont val="Calibri"/>
        <family val="2"/>
      </rPr>
      <t>,</t>
    </r>
    <r>
      <rPr>
        <sz val="10"/>
        <rFont val="標楷體"/>
        <family val="4"/>
        <charset val="136"/>
      </rPr>
      <t>外围设备功能</t>
    </r>
  </si>
  <si>
    <r>
      <t>Q190 Zigbee</t>
    </r>
    <r>
      <rPr>
        <sz val="10"/>
        <rFont val="標楷體"/>
        <family val="4"/>
        <charset val="136"/>
      </rPr>
      <t>网络系统的抗干扰能力测试</t>
    </r>
  </si>
  <si>
    <r>
      <rPr>
        <sz val="10"/>
        <rFont val="標楷體"/>
        <family val="4"/>
        <charset val="136"/>
      </rPr>
      <t>开关机</t>
    </r>
    <r>
      <rPr>
        <sz val="10"/>
        <rFont val="Calibri"/>
        <family val="2"/>
      </rPr>
      <t>,</t>
    </r>
    <r>
      <rPr>
        <sz val="10"/>
        <rFont val="標楷體"/>
        <family val="4"/>
        <charset val="136"/>
      </rPr>
      <t>休眠唤醒测试</t>
    </r>
  </si>
  <si>
    <r>
      <t>Q190 Zigbee</t>
    </r>
    <r>
      <rPr>
        <sz val="10"/>
        <rFont val="標楷體"/>
        <family val="4"/>
        <charset val="136"/>
      </rPr>
      <t>重载测试</t>
    </r>
    <r>
      <rPr>
        <sz val="10"/>
        <rFont val="Calibri"/>
        <family val="2"/>
      </rPr>
      <t>.</t>
    </r>
  </si>
  <si>
    <r>
      <t>01 Wireless Disply in(</t>
    </r>
    <r>
      <rPr>
        <sz val="10"/>
        <rFont val="標楷體"/>
        <family val="4"/>
        <charset val="136"/>
      </rPr>
      <t>有</t>
    </r>
    <r>
      <rPr>
        <sz val="10"/>
        <rFont val="Calibri"/>
        <family val="2"/>
      </rPr>
      <t>wifi</t>
    </r>
    <r>
      <rPr>
        <sz val="10"/>
        <rFont val="標楷體"/>
        <family val="4"/>
        <charset val="136"/>
      </rPr>
      <t>卡</t>
    </r>
    <r>
      <rPr>
        <sz val="10"/>
        <rFont val="Calibri"/>
        <family val="2"/>
      </rPr>
      <t xml:space="preserve">+Win10 </t>
    </r>
    <r>
      <rPr>
        <sz val="10"/>
        <rFont val="標楷體"/>
        <family val="4"/>
        <charset val="136"/>
      </rPr>
      <t>就要测试</t>
    </r>
    <r>
      <rPr>
        <sz val="10"/>
        <rFont val="Calibri"/>
        <family val="2"/>
      </rPr>
      <t xml:space="preserve">. </t>
    </r>
    <r>
      <rPr>
        <sz val="10"/>
        <rFont val="標楷體"/>
        <family val="4"/>
        <charset val="136"/>
      </rPr>
      <t>注意</t>
    </r>
    <r>
      <rPr>
        <sz val="10"/>
        <rFont val="Calibri"/>
        <family val="2"/>
      </rPr>
      <t xml:space="preserve">: AMD Oland </t>
    </r>
    <r>
      <rPr>
        <sz val="10"/>
        <rFont val="標楷體"/>
        <family val="4"/>
        <charset val="136"/>
      </rPr>
      <t>核心</t>
    </r>
    <r>
      <rPr>
        <sz val="10"/>
        <rFont val="Calibri"/>
        <family val="2"/>
      </rPr>
      <t>GPU</t>
    </r>
    <r>
      <rPr>
        <sz val="10"/>
        <rFont val="標楷體"/>
        <family val="4"/>
        <charset val="136"/>
      </rPr>
      <t>不支持</t>
    </r>
    <r>
      <rPr>
        <sz val="10"/>
        <rFont val="Calibri"/>
        <family val="2"/>
      </rPr>
      <t>, NV GT730</t>
    </r>
    <r>
      <rPr>
        <sz val="10"/>
        <rFont val="標楷體"/>
        <family val="4"/>
        <charset val="136"/>
      </rPr>
      <t>不支持</t>
    </r>
  </si>
  <si>
    <r>
      <t>Wireless Display Out(</t>
    </r>
    <r>
      <rPr>
        <sz val="10"/>
        <rFont val="標楷體"/>
        <family val="4"/>
        <charset val="136"/>
      </rPr>
      <t>有</t>
    </r>
    <r>
      <rPr>
        <sz val="10"/>
        <rFont val="Calibri"/>
        <family val="2"/>
      </rPr>
      <t>wifi</t>
    </r>
    <r>
      <rPr>
        <sz val="10"/>
        <rFont val="標楷體"/>
        <family val="4"/>
        <charset val="136"/>
      </rPr>
      <t>卡</t>
    </r>
    <r>
      <rPr>
        <sz val="10"/>
        <rFont val="Calibri"/>
        <family val="2"/>
      </rPr>
      <t xml:space="preserve">+Win10 </t>
    </r>
    <r>
      <rPr>
        <sz val="10"/>
        <rFont val="標楷體"/>
        <family val="4"/>
        <charset val="136"/>
      </rPr>
      <t>就要测试</t>
    </r>
    <r>
      <rPr>
        <sz val="10"/>
        <rFont val="Calibri"/>
        <family val="2"/>
      </rPr>
      <t xml:space="preserve">. </t>
    </r>
    <r>
      <rPr>
        <sz val="10"/>
        <rFont val="標楷體"/>
        <family val="4"/>
        <charset val="136"/>
      </rPr>
      <t>注意</t>
    </r>
    <r>
      <rPr>
        <sz val="10"/>
        <rFont val="Calibri"/>
        <family val="2"/>
      </rPr>
      <t xml:space="preserve">: AMD Oland </t>
    </r>
    <r>
      <rPr>
        <sz val="10"/>
        <rFont val="標楷體"/>
        <family val="4"/>
        <charset val="136"/>
      </rPr>
      <t>核心</t>
    </r>
    <r>
      <rPr>
        <sz val="10"/>
        <rFont val="Calibri"/>
        <family val="2"/>
      </rPr>
      <t>GPU</t>
    </r>
    <r>
      <rPr>
        <sz val="10"/>
        <rFont val="標楷體"/>
        <family val="4"/>
        <charset val="136"/>
      </rPr>
      <t>不支持</t>
    </r>
    <r>
      <rPr>
        <sz val="10"/>
        <rFont val="Calibri"/>
        <family val="2"/>
      </rPr>
      <t>, NV GT730</t>
    </r>
    <r>
      <rPr>
        <sz val="10"/>
        <rFont val="標楷體"/>
        <family val="4"/>
        <charset val="136"/>
      </rPr>
      <t>不支持</t>
    </r>
    <r>
      <rPr>
        <sz val="10"/>
        <rFont val="Calibri"/>
        <family val="2"/>
      </rPr>
      <t>)</t>
    </r>
  </si>
  <si>
    <r>
      <t xml:space="preserve">2.4G </t>
    </r>
    <r>
      <rPr>
        <sz val="10"/>
        <rFont val="標楷體"/>
        <family val="4"/>
        <charset val="136"/>
      </rPr>
      <t>和</t>
    </r>
    <r>
      <rPr>
        <sz val="10"/>
        <rFont val="Calibri"/>
        <family val="2"/>
      </rPr>
      <t xml:space="preserve"> 5G Switch Test</t>
    </r>
  </si>
  <si>
    <t>07 Natural User Interface</t>
    <phoneticPr fontId="15" type="noConversion"/>
  </si>
  <si>
    <t>08 Special Test</t>
    <phoneticPr fontId="5" type="noConversion"/>
  </si>
  <si>
    <t>08 Special Test</t>
    <phoneticPr fontId="15" type="noConversion"/>
  </si>
  <si>
    <t>10 APP</t>
    <phoneticPr fontId="15" type="noConversion"/>
  </si>
  <si>
    <t>11 Common Stress</t>
    <phoneticPr fontId="15" type="noConversion"/>
  </si>
  <si>
    <t>12 Common Stress_DCT</t>
    <phoneticPr fontId="15" type="noConversion"/>
  </si>
  <si>
    <t>12 Common Stress_DCT</t>
    <phoneticPr fontId="15" type="noConversion"/>
  </si>
  <si>
    <t>总测试时间</t>
    <phoneticPr fontId="15" type="noConversion"/>
  </si>
  <si>
    <t>乘以自动化取代的时间</t>
    <phoneticPr fontId="15" type="noConversion"/>
  </si>
  <si>
    <t>如果此项测试可以smart test，则打V 的SKU数量*测试机台数/ 2</t>
    <phoneticPr fontId="15" type="noConversion"/>
  </si>
  <si>
    <t>打V的SKU数量</t>
    <phoneticPr fontId="15" type="noConversion"/>
  </si>
  <si>
    <t>Ver.</t>
    <phoneticPr fontId="25" type="noConversion"/>
  </si>
  <si>
    <t>Date</t>
    <phoneticPr fontId="25" type="noConversion"/>
  </si>
  <si>
    <t>Author</t>
    <phoneticPr fontId="25" type="noConversion"/>
  </si>
  <si>
    <t>Approver</t>
    <phoneticPr fontId="25" type="noConversion"/>
  </si>
  <si>
    <t>Change Item ( Add / Remove / Modify )</t>
    <phoneticPr fontId="25" type="noConversion"/>
  </si>
  <si>
    <t>Initial release</t>
    <phoneticPr fontId="15" type="noConversion"/>
  </si>
  <si>
    <t>[C38_All In One] LNV SW Test planning Template</t>
    <phoneticPr fontId="15" type="noConversion"/>
  </si>
  <si>
    <t>[C38_All In One] SW Test case planning Readme</t>
    <phoneticPr fontId="15" type="noConversion"/>
  </si>
  <si>
    <t>[C38_All In One]SW Test case Attend time for xxxxxx
(Customer project code_Compal project code)</t>
    <phoneticPr fontId="15" type="noConversion"/>
  </si>
  <si>
    <t>B(SDV) Schedule</t>
    <phoneticPr fontId="15" type="noConversion"/>
  </si>
  <si>
    <t>NO</t>
    <phoneticPr fontId="15" type="noConversion"/>
  </si>
  <si>
    <t>Category</t>
    <phoneticPr fontId="15" type="noConversion"/>
  </si>
  <si>
    <t>Category</t>
    <phoneticPr fontId="4" type="noConversion"/>
  </si>
  <si>
    <t>Test Title</t>
    <phoneticPr fontId="5" type="noConversion"/>
  </si>
  <si>
    <t>Test Title</t>
    <phoneticPr fontId="4" type="noConversion"/>
  </si>
  <si>
    <t>Sub test title</t>
    <phoneticPr fontId="15" type="noConversion"/>
  </si>
  <si>
    <t>Sub test title</t>
    <phoneticPr fontId="4" type="noConversion"/>
  </si>
  <si>
    <t>Test Item</t>
    <phoneticPr fontId="15" type="noConversion"/>
  </si>
  <si>
    <t>Test Item</t>
    <phoneticPr fontId="15" type="noConversion"/>
  </si>
  <si>
    <t>測試報告名稱</t>
    <phoneticPr fontId="4" type="noConversion"/>
  </si>
  <si>
    <t>測試報告种类</t>
    <phoneticPr fontId="4" type="noConversion"/>
  </si>
  <si>
    <t>測試報告名稱</t>
    <phoneticPr fontId="4" type="noConversion"/>
  </si>
  <si>
    <t>Total time(A+U)</t>
    <phoneticPr fontId="15" type="noConversion"/>
  </si>
  <si>
    <r>
      <t>DQMS</t>
    </r>
    <r>
      <rPr>
        <sz val="12"/>
        <rFont val="標楷體"/>
        <family val="4"/>
        <charset val="136"/>
      </rPr>
      <t>系統中所有測試報告的總測試時間</t>
    </r>
    <r>
      <rPr>
        <sz val="12"/>
        <rFont val="Calibri"/>
        <family val="2"/>
      </rPr>
      <t xml:space="preserve"> (Attend time + Unattend time)</t>
    </r>
    <phoneticPr fontId="15" type="noConversion"/>
  </si>
  <si>
    <t>Attend Time</t>
    <phoneticPr fontId="15" type="noConversion"/>
  </si>
  <si>
    <t>Unattend Time</t>
    <phoneticPr fontId="4" type="noConversion"/>
  </si>
  <si>
    <t>Unattended 
time</t>
    <phoneticPr fontId="15" type="noConversion"/>
  </si>
  <si>
    <t>Automation(1UUT)</t>
    <phoneticPr fontId="15" type="noConversion"/>
  </si>
  <si>
    <t>Test Units</t>
    <phoneticPr fontId="4" type="noConversion"/>
  </si>
  <si>
    <t>Time w/ Tetst units</t>
    <phoneticPr fontId="4" type="noConversion"/>
  </si>
  <si>
    <r>
      <t>更新</t>
    </r>
    <r>
      <rPr>
        <sz val="12"/>
        <rFont val="Calibri"/>
        <family val="2"/>
      </rPr>
      <t>Leverage/Smart</t>
    </r>
    <r>
      <rPr>
        <sz val="12"/>
        <rFont val="標楷體"/>
        <family val="4"/>
        <charset val="136"/>
      </rPr>
      <t>项目的考量因素</t>
    </r>
    <phoneticPr fontId="15" type="noConversion"/>
  </si>
  <si>
    <r>
      <t>測試報告所屬的部門</t>
    </r>
    <r>
      <rPr>
        <sz val="12"/>
        <rFont val="Calibri"/>
        <family val="2"/>
      </rPr>
      <t>: DQA, QA,RD</t>
    </r>
    <phoneticPr fontId="15" type="noConversion"/>
  </si>
  <si>
    <r>
      <rPr>
        <sz val="12"/>
        <rFont val="標楷體"/>
        <family val="4"/>
        <charset val="136"/>
      </rPr>
      <t>從專案的</t>
    </r>
    <r>
      <rPr>
        <sz val="12"/>
        <rFont val="Calibri"/>
        <family val="2"/>
      </rPr>
      <t>Platform, VGA, 21''/24'', keyparts</t>
    </r>
    <r>
      <rPr>
        <sz val="12"/>
        <rFont val="標楷體"/>
        <family val="4"/>
        <charset val="136"/>
      </rPr>
      <t>等方面確認是否能與其他專案進行</t>
    </r>
    <r>
      <rPr>
        <sz val="12"/>
        <rFont val="Calibri"/>
        <family val="2"/>
      </rPr>
      <t>Leverage</t>
    </r>
    <r>
      <rPr>
        <sz val="12"/>
        <rFont val="標楷體"/>
        <family val="4"/>
        <charset val="136"/>
      </rPr>
      <t>的部分</t>
    </r>
    <r>
      <rPr>
        <sz val="12"/>
        <rFont val="Calibri"/>
        <family val="2"/>
      </rPr>
      <t xml:space="preserve">; </t>
    </r>
    <r>
      <rPr>
        <sz val="12"/>
        <rFont val="標楷體"/>
        <family val="4"/>
        <charset val="136"/>
      </rPr>
      <t>合理安排</t>
    </r>
    <r>
      <rPr>
        <sz val="12"/>
        <rFont val="Calibri"/>
        <family val="2"/>
      </rPr>
      <t>Test plan</t>
    </r>
    <phoneticPr fontId="15" type="noConversion"/>
  </si>
  <si>
    <t>Test Units/Config</t>
    <phoneticPr fontId="4" type="noConversion"/>
  </si>
  <si>
    <t>Smart Item</t>
    <phoneticPr fontId="4" type="noConversion"/>
  </si>
  <si>
    <t>Cusumer</t>
    <phoneticPr fontId="4" type="noConversion"/>
  </si>
  <si>
    <t>Commercial</t>
    <phoneticPr fontId="4" type="noConversion"/>
  </si>
  <si>
    <t>SDV</t>
    <phoneticPr fontId="4" type="noConversion"/>
  </si>
  <si>
    <t>SIT</t>
    <phoneticPr fontId="4" type="noConversion"/>
  </si>
  <si>
    <t>Coverage</t>
    <phoneticPr fontId="4" type="noConversion"/>
  </si>
  <si>
    <r>
      <t>DQMS</t>
    </r>
    <r>
      <rPr>
        <sz val="12"/>
        <rFont val="標楷體"/>
        <family val="4"/>
        <charset val="136"/>
      </rPr>
      <t>系統中该测项规定的最低测试机台数</t>
    </r>
    <r>
      <rPr>
        <sz val="12"/>
        <rFont val="Calibri"/>
        <family val="2"/>
      </rPr>
      <t>/config</t>
    </r>
    <phoneticPr fontId="15" type="noConversion"/>
  </si>
  <si>
    <r>
      <rPr>
        <sz val="12"/>
        <rFont val="標楷體"/>
        <family val="4"/>
        <charset val="136"/>
      </rPr>
      <t>測試報告在安排</t>
    </r>
    <r>
      <rPr>
        <sz val="12"/>
        <rFont val="Calibri"/>
        <family val="2"/>
      </rPr>
      <t>plan</t>
    </r>
    <r>
      <rPr>
        <sz val="12"/>
        <rFont val="標楷體"/>
        <family val="4"/>
        <charset val="136"/>
      </rPr>
      <t>的時候要注意此項測試會對那些方面有影響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有影響的部分在</t>
    </r>
    <r>
      <rPr>
        <sz val="12"/>
        <rFont val="Calibri"/>
        <family val="2"/>
      </rPr>
      <t>planning</t>
    </r>
    <r>
      <rPr>
        <sz val="12"/>
        <rFont val="標楷體"/>
        <family val="4"/>
        <charset val="136"/>
      </rPr>
      <t>的時候都需要涵蓋</t>
    </r>
    <phoneticPr fontId="15" type="noConversion"/>
  </si>
  <si>
    <r>
      <rPr>
        <sz val="12"/>
        <rFont val="標楷體"/>
        <family val="4"/>
        <charset val="136"/>
      </rPr>
      <t>做</t>
    </r>
    <r>
      <rPr>
        <sz val="12"/>
        <rFont val="Calibri"/>
        <family val="2"/>
      </rPr>
      <t>Reduction</t>
    </r>
    <r>
      <rPr>
        <sz val="12"/>
        <rFont val="標楷體"/>
        <family val="4"/>
        <charset val="136"/>
      </rPr>
      <t>的測項節省的時間</t>
    </r>
    <phoneticPr fontId="15" type="noConversion"/>
  </si>
  <si>
    <r>
      <t>DQMS</t>
    </r>
    <r>
      <rPr>
        <sz val="12"/>
        <rFont val="標楷體"/>
        <family val="4"/>
        <charset val="136"/>
      </rPr>
      <t>系統中该测项是否可以</t>
    </r>
    <r>
      <rPr>
        <sz val="12"/>
        <rFont val="Calibri"/>
        <family val="2"/>
      </rPr>
      <t>3L</t>
    </r>
    <phoneticPr fontId="15" type="noConversion"/>
  </si>
  <si>
    <t>消费机测项</t>
    <phoneticPr fontId="4" type="noConversion"/>
  </si>
  <si>
    <t>商务机测项</t>
    <phoneticPr fontId="4" type="noConversion"/>
  </si>
  <si>
    <t>B phase测项</t>
    <phoneticPr fontId="4" type="noConversion"/>
  </si>
  <si>
    <t>C phase测项</t>
    <phoneticPr fontId="4" type="noConversion"/>
  </si>
  <si>
    <t xml:space="preserve">LNV SW Test plan Matrix 带出,後續會根據LNV test matrix來更新; </t>
    <phoneticPr fontId="4" type="noConversion"/>
  </si>
  <si>
    <r>
      <rPr>
        <sz val="12"/>
        <rFont val="標楷體"/>
        <family val="4"/>
        <charset val="136"/>
      </rPr>
      <t>測試報告相關信息</t>
    </r>
    <r>
      <rPr>
        <sz val="12"/>
        <rFont val="Calibri"/>
        <family val="2"/>
      </rPr>
      <t>,</t>
    </r>
    <r>
      <rPr>
        <sz val="12"/>
        <rFont val="標楷體"/>
        <family val="4"/>
        <charset val="136"/>
      </rPr>
      <t>會定期檢查</t>
    </r>
    <r>
      <rPr>
        <sz val="12"/>
        <rFont val="Calibri"/>
        <family val="2"/>
      </rPr>
      <t>DQMS</t>
    </r>
    <r>
      <rPr>
        <sz val="12"/>
        <rFont val="標楷體"/>
        <family val="4"/>
        <charset val="136"/>
      </rPr>
      <t>系統中的狀況並更新版本</t>
    </r>
    <r>
      <rPr>
        <sz val="12"/>
        <rFont val="Calibri"/>
        <family val="2"/>
      </rPr>
      <t>;</t>
    </r>
    <phoneticPr fontId="15" type="noConversion"/>
  </si>
  <si>
    <t>Y</t>
  </si>
  <si>
    <t>SIT DQMS Attend Time</t>
    <phoneticPr fontId="15" type="noConversion"/>
  </si>
  <si>
    <t>C(SIT) Schedule</t>
    <phoneticPr fontId="15" type="noConversion"/>
  </si>
  <si>
    <r>
      <t xml:space="preserve">[C38_All In One] SW Test case planning for XXXXXX </t>
    </r>
    <r>
      <rPr>
        <b/>
        <sz val="18"/>
        <color rgb="FFFF0000"/>
        <rFont val="Calibri"/>
        <family val="2"/>
      </rPr>
      <t xml:space="preserve">SIT </t>
    </r>
    <r>
      <rPr>
        <b/>
        <sz val="18"/>
        <color rgb="FF0000FF"/>
        <rFont val="Calibri"/>
        <family val="2"/>
      </rPr>
      <t>Phase
(Customer project code_Compal project code + Phase )</t>
    </r>
    <phoneticPr fontId="15" type="noConversion"/>
  </si>
  <si>
    <r>
      <t xml:space="preserve">[C38_All In One] SW Test case planning for XXXXXX </t>
    </r>
    <r>
      <rPr>
        <b/>
        <sz val="18"/>
        <color rgb="FFFF0000"/>
        <rFont val="Calibri"/>
        <family val="2"/>
      </rPr>
      <t xml:space="preserve">SDV </t>
    </r>
    <r>
      <rPr>
        <b/>
        <sz val="18"/>
        <color rgb="FF0000FF"/>
        <rFont val="Calibri"/>
        <family val="2"/>
      </rPr>
      <t>Phase
(Customer project code_Compal project code + Phase )</t>
    </r>
    <phoneticPr fontId="15" type="noConversion"/>
  </si>
  <si>
    <t>10 APP</t>
    <phoneticPr fontId="4" type="noConversion"/>
  </si>
  <si>
    <t>11 Common Stress</t>
    <phoneticPr fontId="4" type="noConversion"/>
  </si>
  <si>
    <t>12 Common Stress_DCT</t>
    <phoneticPr fontId="4" type="noConversion"/>
  </si>
  <si>
    <t>11 Common Stress</t>
    <phoneticPr fontId="4" type="noConversion"/>
  </si>
  <si>
    <t>12 Common Stress_DCT</t>
    <phoneticPr fontId="4" type="noConversion"/>
  </si>
  <si>
    <t>EELP+ DQMS Attend Time</t>
    <phoneticPr fontId="15" type="noConversion"/>
  </si>
  <si>
    <t>10 APP</t>
    <phoneticPr fontId="15" type="noConversion"/>
  </si>
  <si>
    <t>12 Common Stress_DCT</t>
    <phoneticPr fontId="15" type="noConversion"/>
  </si>
  <si>
    <t>10 APP</t>
    <phoneticPr fontId="15" type="noConversion"/>
  </si>
  <si>
    <t>02 System Stability</t>
    <phoneticPr fontId="15" type="noConversion"/>
  </si>
  <si>
    <t>01 SDV EELP+ Test</t>
  </si>
  <si>
    <t>01 SDV EELP+ Test</t>
    <phoneticPr fontId="4" type="noConversion"/>
  </si>
  <si>
    <t>02 SIT EELP+  Test</t>
    <phoneticPr fontId="4" type="noConversion"/>
  </si>
  <si>
    <t>02 SIT EELP+ Test-stage1</t>
    <phoneticPr fontId="15" type="noConversion"/>
  </si>
  <si>
    <t>04 SIT EELP+ Test-stage3</t>
    <phoneticPr fontId="15" type="noConversion"/>
  </si>
  <si>
    <t>05 Combined stress tes</t>
    <phoneticPr fontId="15" type="noConversion"/>
  </si>
  <si>
    <t>06  SIT EELP+ Test (Linux)</t>
    <phoneticPr fontId="25" type="noConversion"/>
  </si>
  <si>
    <t>01 SDV EELP+ Test</t>
    <phoneticPr fontId="4" type="noConversion"/>
  </si>
  <si>
    <t>02 SIT EELP+ Test</t>
    <phoneticPr fontId="4" type="noConversion"/>
  </si>
  <si>
    <t>01 SDV EELP+ Test</t>
    <phoneticPr fontId="15" type="noConversion"/>
  </si>
  <si>
    <t>02 SIT EELP+ Test</t>
    <phoneticPr fontId="15" type="noConversion"/>
  </si>
  <si>
    <t>V1.0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</si>
</sst>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176" formatCode="[$-409]d/mmm/yy;@"/>
    <numFmt numFmtId="177" formatCode="0.00_ "/>
    <numFmt numFmtId="178" formatCode="0_);[Red]\(0\)"/>
    <numFmt numFmtId="179" formatCode="0.00_);[Red]\(0.00\)"/>
    <numFmt numFmtId="180" formatCode="0.00_);\(0.00\)"/>
    <numFmt numFmtId="181" formatCode="0.00;[Red]0.00"/>
    <numFmt numFmtId="182" formatCode="yyyy/m/d;@"/>
    <numFmt numFmtId="183" formatCode="yyyy\-mm\-dd"/>
    <numFmt numFmtId="184" formatCode="d/mmm/yy;@"/>
    <numFmt numFmtId="185" formatCode="m/d/yyyy"/>
    <numFmt numFmtId="186" formatCode="[$NT$-404]#,##0.00;[Red]\-[$NT$-404]#,##0.00"/>
    <numFmt numFmtId="187" formatCode="0_ "/>
    <numFmt numFmtId="188" formatCode="0.0_);[Red]\(0.0\)"/>
    <numFmt numFmtId="189" formatCode="m/d;@"/>
    <numFmt numFmtId="190" formatCode="0_);\(0\)"/>
    <numFmt numFmtId="191" formatCode="0.0_ "/>
    <numFmt numFmtId="192" formatCode="yyyy/mm/dd"/>
  </numFmts>
  <fonts count="71">
    <font>
      <sz val="12"/>
      <color theme="1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12"/>
      <name val="新細明體"/>
      <family val="1"/>
      <charset val="136"/>
    </font>
    <font>
      <b/>
      <sz val="10"/>
      <color theme="1"/>
      <name val="Calibri"/>
      <family val="2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0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0"/>
      <color theme="1"/>
      <name val="標楷體"/>
      <family val="4"/>
      <charset val="136"/>
    </font>
    <font>
      <sz val="10"/>
      <name val="Calibri"/>
      <family val="2"/>
    </font>
    <font>
      <sz val="12"/>
      <color theme="1"/>
      <name val="新細明體"/>
      <family val="1"/>
      <scheme val="minor"/>
    </font>
    <font>
      <sz val="9"/>
      <color indexed="81"/>
      <name val="細明體"/>
      <family val="3"/>
      <charset val="136"/>
    </font>
    <font>
      <sz val="9"/>
      <name val="細明體"/>
      <family val="3"/>
      <charset val="136"/>
    </font>
    <font>
      <sz val="10"/>
      <color rgb="FFFF0000"/>
      <name val="Calibri"/>
      <family val="2"/>
    </font>
    <font>
      <sz val="10"/>
      <color rgb="FF000000"/>
      <name val="Calibri"/>
      <family val="2"/>
    </font>
    <font>
      <sz val="10"/>
      <color indexed="8"/>
      <name val="Calibri"/>
      <family val="2"/>
    </font>
    <font>
      <sz val="10"/>
      <name val="標楷體"/>
      <family val="4"/>
      <charset val="136"/>
    </font>
    <font>
      <sz val="10"/>
      <color rgb="FFFF0000"/>
      <name val="標楷體"/>
      <family val="4"/>
      <charset val="136"/>
    </font>
    <font>
      <sz val="10"/>
      <color rgb="FF000000"/>
      <name val="標楷體"/>
      <family val="4"/>
      <charset val="136"/>
    </font>
    <font>
      <sz val="10"/>
      <color indexed="8"/>
      <name val="標楷體"/>
      <family val="4"/>
      <charset val="136"/>
    </font>
    <font>
      <b/>
      <sz val="10"/>
      <color indexed="8"/>
      <name val="Calibri"/>
      <family val="2"/>
      <charset val="134"/>
    </font>
    <font>
      <sz val="12"/>
      <color rgb="FF000000"/>
      <name val="新細明體"/>
      <family val="1"/>
      <charset val="136"/>
    </font>
    <font>
      <sz val="9"/>
      <name val="新細明體"/>
      <family val="1"/>
      <charset val="136"/>
    </font>
    <font>
      <strike/>
      <sz val="10"/>
      <color rgb="FFFF0000"/>
      <name val="Calibri"/>
      <family val="2"/>
    </font>
    <font>
      <sz val="12"/>
      <color theme="1"/>
      <name val="新細明體"/>
      <family val="1"/>
      <charset val="136"/>
      <scheme val="minor"/>
    </font>
    <font>
      <sz val="10"/>
      <color theme="1"/>
      <name val="細明體"/>
      <family val="3"/>
      <charset val="136"/>
    </font>
    <font>
      <sz val="10"/>
      <color rgb="FF000000"/>
      <name val="Arial"/>
      <family val="2"/>
    </font>
    <font>
      <sz val="12"/>
      <color rgb="FF000000"/>
      <name val="新細明體"/>
      <family val="2"/>
      <charset val="136"/>
    </font>
    <font>
      <i/>
      <sz val="12"/>
      <color rgb="FF7F7F7F"/>
      <name val="新細明體"/>
      <family val="2"/>
      <charset val="136"/>
    </font>
    <font>
      <sz val="10"/>
      <color rgb="FF000000"/>
      <name val="新細明體"/>
      <family val="2"/>
      <charset val="136"/>
    </font>
    <font>
      <sz val="10"/>
      <color rgb="FF000000"/>
      <name val="標楷體"/>
      <family val="4"/>
      <charset val="1"/>
    </font>
    <font>
      <sz val="10"/>
      <color theme="1"/>
      <name val="MingLiU"/>
      <family val="3"/>
      <charset val="136"/>
    </font>
    <font>
      <sz val="12"/>
      <color theme="1"/>
      <name val="Calibri"/>
      <family val="2"/>
    </font>
    <font>
      <b/>
      <sz val="16"/>
      <color rgb="FF0000FF"/>
      <name val="Calibri"/>
      <family val="2"/>
    </font>
    <font>
      <b/>
      <sz val="16"/>
      <color rgb="FF993300"/>
      <name val="Calibri"/>
      <family val="2"/>
    </font>
    <font>
      <b/>
      <sz val="16"/>
      <color rgb="FFC0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333333"/>
      <name val="Calibri"/>
      <family val="2"/>
    </font>
    <font>
      <b/>
      <sz val="11"/>
      <color theme="1"/>
      <name val="Calibri"/>
      <family val="2"/>
    </font>
    <font>
      <sz val="12"/>
      <name val="宋体"/>
      <family val="3"/>
      <charset val="136"/>
    </font>
    <font>
      <b/>
      <sz val="10"/>
      <name val="Calibri"/>
      <family val="2"/>
    </font>
    <font>
      <b/>
      <sz val="18"/>
      <color rgb="FF0000FF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name val="標楷體"/>
      <family val="4"/>
      <charset val="136"/>
    </font>
    <font>
      <b/>
      <sz val="11"/>
      <color rgb="FF333333"/>
      <name val="宋体"/>
    </font>
    <font>
      <b/>
      <sz val="10"/>
      <color rgb="FF333333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標楷體"/>
      <family val="4"/>
      <charset val="136"/>
    </font>
    <font>
      <b/>
      <sz val="9"/>
      <color theme="0"/>
      <name val="Calibri"/>
      <family val="2"/>
    </font>
    <font>
      <sz val="10"/>
      <color rgb="FF000000"/>
      <name val="Calibri"/>
      <family val="2"/>
      <charset val="1"/>
    </font>
    <font>
      <sz val="10"/>
      <color indexed="8"/>
      <name val="Calibri"/>
      <family val="2"/>
      <charset val="134"/>
    </font>
    <font>
      <sz val="10"/>
      <name val="細明體"/>
      <family val="3"/>
      <charset val="136"/>
    </font>
    <font>
      <b/>
      <sz val="18"/>
      <color rgb="FFFF0000"/>
      <name val="Calibri"/>
      <family val="2"/>
    </font>
    <font>
      <b/>
      <sz val="16"/>
      <color theme="1"/>
      <name val="Calibri"/>
      <family val="2"/>
    </font>
    <font>
      <b/>
      <sz val="12"/>
      <color rgb="FF993300"/>
      <name val="Calibri"/>
      <family val="2"/>
    </font>
    <font>
      <b/>
      <sz val="12"/>
      <color rgb="FF993300"/>
      <name val="標楷體"/>
      <family val="4"/>
      <charset val="136"/>
    </font>
    <font>
      <b/>
      <sz val="11"/>
      <color indexed="81"/>
      <name val="Calibri"/>
      <family val="2"/>
    </font>
    <font>
      <sz val="11"/>
      <color indexed="81"/>
      <name val="Calibri"/>
      <family val="2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9"/>
      <color indexed="81"/>
      <name val="標楷體"/>
      <family val="4"/>
      <charset val="136"/>
    </font>
    <font>
      <sz val="11"/>
      <color indexed="81"/>
      <name val="標楷體"/>
      <family val="4"/>
      <charset val="136"/>
    </font>
    <font>
      <sz val="10"/>
      <name val="Calibri"/>
      <family val="2"/>
      <charset val="1"/>
    </font>
    <font>
      <sz val="10"/>
      <name val="Calibri"/>
      <family val="2"/>
      <charset val="134"/>
    </font>
    <font>
      <b/>
      <sz val="14"/>
      <color rgb="FF333333"/>
      <name val="Calibri"/>
      <family val="2"/>
    </font>
    <font>
      <sz val="11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theme="0"/>
        <bgColor rgb="FFB2B2B2"/>
      </patternFill>
    </fill>
    <fill>
      <patternFill patternType="solid">
        <fgColor theme="0"/>
        <bgColor rgb="FFCCFFFF"/>
      </patternFill>
    </fill>
    <fill>
      <patternFill patternType="solid">
        <fgColor theme="0"/>
        <bgColor rgb="FFFFF200"/>
      </patternFill>
    </fill>
    <fill>
      <patternFill patternType="solid">
        <fgColor theme="0"/>
        <bgColor rgb="FFA6A6A6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13"/>
      </patternFill>
    </fill>
    <fill>
      <patternFill patternType="solid">
        <fgColor theme="0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97470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FF"/>
        <bgColor rgb="FFCCFFFF"/>
      </patternFill>
    </fill>
    <fill>
      <patternFill patternType="solid">
        <fgColor rgb="FF92D050"/>
        <bgColor rgb="FFC0C0C0"/>
      </patternFill>
    </fill>
    <fill>
      <patternFill patternType="solid">
        <fgColor rgb="FFFFC000"/>
        <bgColor rgb="FFC0C0C0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6" tint="-0.249977111117893"/>
        <bgColor rgb="FFCCFFFF"/>
      </patternFill>
    </fill>
    <fill>
      <patternFill patternType="solid">
        <fgColor theme="9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FFFFFF"/>
        <bgColor rgb="FFCCFFFF"/>
      </patternFill>
    </fill>
    <fill>
      <patternFill patternType="solid">
        <fgColor indexed="9"/>
        <bgColor indexed="26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rgb="FFCCFFFF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CCFF"/>
        <bgColor rgb="FFCCCCFF"/>
      </patternFill>
    </fill>
    <fill>
      <patternFill patternType="solid">
        <fgColor rgb="FF0000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4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176" fontId="2" fillId="0" borderId="0">
      <alignment vertical="center"/>
    </xf>
    <xf numFmtId="176" fontId="9" fillId="0" borderId="0">
      <alignment vertical="center"/>
    </xf>
    <xf numFmtId="0" fontId="10" fillId="0" borderId="0">
      <alignment vertical="center"/>
    </xf>
    <xf numFmtId="0" fontId="13" fillId="0" borderId="0"/>
    <xf numFmtId="0" fontId="10" fillId="0" borderId="0">
      <alignment vertical="center"/>
    </xf>
    <xf numFmtId="0" fontId="10" fillId="0" borderId="0">
      <alignment vertical="center"/>
    </xf>
    <xf numFmtId="0" fontId="27" fillId="0" borderId="0"/>
    <xf numFmtId="0" fontId="27" fillId="0" borderId="0"/>
    <xf numFmtId="0" fontId="30" fillId="0" borderId="0">
      <alignment vertical="center"/>
    </xf>
    <xf numFmtId="0" fontId="31" fillId="0" borderId="0" applyBorder="0" applyProtection="0">
      <alignment vertical="center"/>
    </xf>
    <xf numFmtId="176" fontId="10" fillId="0" borderId="0">
      <alignment vertical="center"/>
    </xf>
    <xf numFmtId="0" fontId="2" fillId="0" borderId="0">
      <alignment vertical="center"/>
    </xf>
  </cellStyleXfs>
  <cellXfs count="658">
    <xf numFmtId="0" fontId="0" fillId="0" borderId="0" xfId="0">
      <alignment vertical="center"/>
    </xf>
    <xf numFmtId="177" fontId="6" fillId="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8" fontId="12" fillId="2" borderId="2" xfId="1" applyNumberFormat="1" applyFont="1" applyFill="1" applyBorder="1" applyAlignment="1">
      <alignment horizontal="center" vertical="center"/>
    </xf>
    <xf numFmtId="178" fontId="6" fillId="0" borderId="2" xfId="2" applyNumberFormat="1" applyFont="1" applyFill="1" applyBorder="1" applyAlignment="1">
      <alignment horizontal="center" vertical="center" wrapText="1"/>
    </xf>
    <xf numFmtId="176" fontId="6" fillId="0" borderId="2" xfId="3" applyFont="1" applyFill="1" applyBorder="1" applyAlignment="1">
      <alignment vertical="center" wrapText="1"/>
    </xf>
    <xf numFmtId="176" fontId="6" fillId="0" borderId="2" xfId="3" applyNumberFormat="1" applyFont="1" applyFill="1" applyBorder="1" applyAlignment="1">
      <alignment vertical="center" wrapText="1"/>
    </xf>
    <xf numFmtId="49" fontId="6" fillId="0" borderId="2" xfId="4" applyNumberFormat="1" applyFont="1" applyFill="1" applyBorder="1" applyAlignment="1">
      <alignment horizontal="left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176" fontId="3" fillId="3" borderId="1" xfId="2" applyFont="1" applyFill="1" applyBorder="1" applyAlignment="1">
      <alignment horizontal="center" vertical="center" wrapText="1"/>
    </xf>
    <xf numFmtId="178" fontId="12" fillId="2" borderId="2" xfId="2" applyNumberFormat="1" applyFont="1" applyFill="1" applyBorder="1" applyAlignment="1">
      <alignment horizontal="center" vertical="center" wrapText="1"/>
    </xf>
    <xf numFmtId="176" fontId="12" fillId="2" borderId="2" xfId="3" applyFont="1" applyFill="1" applyBorder="1" applyAlignment="1">
      <alignment vertical="center" wrapText="1"/>
    </xf>
    <xf numFmtId="176" fontId="12" fillId="2" borderId="2" xfId="3" applyNumberFormat="1" applyFont="1" applyFill="1" applyBorder="1" applyAlignment="1">
      <alignment vertical="center" wrapText="1"/>
    </xf>
    <xf numFmtId="49" fontId="12" fillId="2" borderId="2" xfId="4" applyNumberFormat="1" applyFont="1" applyFill="1" applyBorder="1" applyAlignment="1">
      <alignment horizontal="left" vertical="center" wrapText="1"/>
    </xf>
    <xf numFmtId="49" fontId="12" fillId="2" borderId="2" xfId="0" applyNumberFormat="1" applyFont="1" applyFill="1" applyBorder="1" applyAlignment="1">
      <alignment horizontal="center" vertical="center" wrapText="1"/>
    </xf>
    <xf numFmtId="177" fontId="12" fillId="4" borderId="1" xfId="0" applyNumberFormat="1" applyFont="1" applyFill="1" applyBorder="1" applyAlignment="1">
      <alignment horizontal="center" vertical="center" wrapText="1"/>
    </xf>
    <xf numFmtId="177" fontId="12" fillId="2" borderId="2" xfId="0" applyNumberFormat="1" applyFont="1" applyFill="1" applyBorder="1" applyAlignment="1">
      <alignment horizontal="center" vertical="center" wrapText="1"/>
    </xf>
    <xf numFmtId="14" fontId="12" fillId="2" borderId="2" xfId="0" applyNumberFormat="1" applyFont="1" applyFill="1" applyBorder="1" applyAlignment="1">
      <alignment horizontal="center" vertical="center" wrapText="1"/>
    </xf>
    <xf numFmtId="177" fontId="16" fillId="4" borderId="1" xfId="0" applyNumberFormat="1" applyFont="1" applyFill="1" applyBorder="1" applyAlignment="1">
      <alignment horizontal="center" vertical="center" wrapText="1"/>
    </xf>
    <xf numFmtId="177" fontId="16" fillId="2" borderId="2" xfId="0" applyNumberFormat="1" applyFont="1" applyFill="1" applyBorder="1" applyAlignment="1">
      <alignment horizontal="center" vertical="center" wrapText="1"/>
    </xf>
    <xf numFmtId="14" fontId="16" fillId="2" borderId="2" xfId="0" applyNumberFormat="1" applyFont="1" applyFill="1" applyBorder="1" applyAlignment="1">
      <alignment horizontal="center" vertical="center" wrapText="1"/>
    </xf>
    <xf numFmtId="178" fontId="6" fillId="2" borderId="2" xfId="2" applyNumberFormat="1" applyFont="1" applyFill="1" applyBorder="1" applyAlignment="1">
      <alignment horizontal="center" vertical="center" wrapText="1"/>
    </xf>
    <xf numFmtId="0" fontId="17" fillId="5" borderId="1" xfId="0" applyFont="1" applyFill="1" applyBorder="1" applyAlignment="1" applyProtection="1">
      <alignment vertical="center" wrapText="1"/>
    </xf>
    <xf numFmtId="49" fontId="17" fillId="5" borderId="1" xfId="0" applyNumberFormat="1" applyFont="1" applyFill="1" applyBorder="1" applyAlignment="1" applyProtection="1">
      <alignment horizontal="left" vertical="center" wrapText="1"/>
    </xf>
    <xf numFmtId="49" fontId="17" fillId="6" borderId="1" xfId="0" applyNumberFormat="1" applyFont="1" applyFill="1" applyBorder="1" applyAlignment="1">
      <alignment horizontal="left" vertical="center" wrapText="1"/>
    </xf>
    <xf numFmtId="179" fontId="6" fillId="2" borderId="1" xfId="4" applyNumberFormat="1" applyFont="1" applyFill="1" applyBorder="1" applyAlignment="1">
      <alignment horizontal="center" vertical="center" wrapText="1"/>
    </xf>
    <xf numFmtId="180" fontId="6" fillId="2" borderId="1" xfId="0" applyNumberFormat="1" applyFont="1" applyFill="1" applyBorder="1" applyAlignment="1">
      <alignment horizontal="center" vertical="center" wrapText="1"/>
    </xf>
    <xf numFmtId="177" fontId="6" fillId="2" borderId="2" xfId="0" applyNumberFormat="1" applyFont="1" applyFill="1" applyBorder="1" applyAlignment="1">
      <alignment horizontal="center" vertical="center" wrapText="1"/>
    </xf>
    <xf numFmtId="14" fontId="17" fillId="6" borderId="1" xfId="0" applyNumberFormat="1" applyFont="1" applyFill="1" applyBorder="1" applyAlignment="1">
      <alignment horizontal="center" vertical="center" wrapText="1"/>
    </xf>
    <xf numFmtId="176" fontId="6" fillId="2" borderId="2" xfId="3" applyFont="1" applyFill="1" applyBorder="1" applyAlignment="1">
      <alignment vertical="center" wrapText="1"/>
    </xf>
    <xf numFmtId="176" fontId="6" fillId="2" borderId="2" xfId="3" applyNumberFormat="1" applyFont="1" applyFill="1" applyBorder="1" applyAlignment="1">
      <alignment vertical="center" wrapText="1"/>
    </xf>
    <xf numFmtId="49" fontId="6" fillId="2" borderId="2" xfId="4" applyNumberFormat="1" applyFont="1" applyFill="1" applyBorder="1" applyAlignment="1">
      <alignment horizontal="left" vertical="center" wrapText="1"/>
    </xf>
    <xf numFmtId="49" fontId="17" fillId="7" borderId="1" xfId="0" applyNumberFormat="1" applyFont="1" applyFill="1" applyBorder="1" applyAlignment="1">
      <alignment horizontal="left" vertical="center" wrapText="1"/>
    </xf>
    <xf numFmtId="0" fontId="17" fillId="5" borderId="1" xfId="0" applyFont="1" applyFill="1" applyBorder="1" applyAlignment="1" applyProtection="1">
      <alignment horizontal="left" vertical="center"/>
    </xf>
    <xf numFmtId="14" fontId="17" fillId="6" borderId="1" xfId="0" applyNumberFormat="1" applyFont="1" applyFill="1" applyBorder="1" applyAlignment="1" applyProtection="1">
      <alignment horizontal="center" vertical="center" wrapText="1"/>
    </xf>
    <xf numFmtId="14" fontId="17" fillId="7" borderId="1" xfId="0" applyNumberFormat="1" applyFont="1" applyFill="1" applyBorder="1" applyAlignment="1">
      <alignment horizontal="center" vertical="center" wrapText="1"/>
    </xf>
    <xf numFmtId="0" fontId="17" fillId="5" borderId="1" xfId="0" applyFont="1" applyFill="1" applyBorder="1" applyAlignment="1" applyProtection="1">
      <alignment horizontal="left" vertical="center" wrapText="1"/>
    </xf>
    <xf numFmtId="14" fontId="6" fillId="2" borderId="2" xfId="0" applyNumberFormat="1" applyFont="1" applyFill="1" applyBorder="1" applyAlignment="1">
      <alignment horizontal="center" vertical="center" wrapText="1"/>
    </xf>
    <xf numFmtId="0" fontId="17" fillId="5" borderId="1" xfId="0" applyFont="1" applyFill="1" applyBorder="1" applyAlignment="1" applyProtection="1">
      <alignment vertical="center"/>
    </xf>
    <xf numFmtId="0" fontId="17" fillId="7" borderId="1" xfId="0" applyFont="1" applyFill="1" applyBorder="1" applyAlignment="1" applyProtection="1">
      <alignment vertical="center" wrapText="1"/>
    </xf>
    <xf numFmtId="49" fontId="17" fillId="7" borderId="1" xfId="0" applyNumberFormat="1" applyFont="1" applyFill="1" applyBorder="1" applyAlignment="1">
      <alignment vertical="center" wrapText="1"/>
    </xf>
    <xf numFmtId="49" fontId="16" fillId="8" borderId="1" xfId="0" applyNumberFormat="1" applyFont="1" applyFill="1" applyBorder="1" applyAlignment="1">
      <alignment vertical="center" wrapText="1"/>
    </xf>
    <xf numFmtId="49" fontId="16" fillId="8" borderId="1" xfId="0" applyNumberFormat="1" applyFont="1" applyFill="1" applyBorder="1" applyAlignment="1">
      <alignment horizontal="left" vertical="center" wrapText="1"/>
    </xf>
    <xf numFmtId="49" fontId="16" fillId="2" borderId="2" xfId="0" applyNumberFormat="1" applyFont="1" applyFill="1" applyBorder="1" applyAlignment="1">
      <alignment horizontal="center" vertical="center" wrapText="1"/>
    </xf>
    <xf numFmtId="179" fontId="16" fillId="2" borderId="1" xfId="4" applyNumberFormat="1" applyFont="1" applyFill="1" applyBorder="1" applyAlignment="1">
      <alignment horizontal="center" vertical="center" wrapText="1"/>
    </xf>
    <xf numFmtId="180" fontId="16" fillId="2" borderId="1" xfId="0" applyNumberFormat="1" applyFont="1" applyFill="1" applyBorder="1" applyAlignment="1">
      <alignment horizontal="center" vertical="center" wrapText="1"/>
    </xf>
    <xf numFmtId="14" fontId="16" fillId="8" borderId="1" xfId="0" applyNumberFormat="1" applyFont="1" applyFill="1" applyBorder="1" applyAlignment="1">
      <alignment horizontal="center" vertical="center" wrapText="1"/>
    </xf>
    <xf numFmtId="176" fontId="16" fillId="2" borderId="2" xfId="3" applyNumberFormat="1" applyFont="1" applyFill="1" applyBorder="1" applyAlignment="1">
      <alignment vertical="center" wrapText="1"/>
    </xf>
    <xf numFmtId="49" fontId="16" fillId="2" borderId="2" xfId="4" applyNumberFormat="1" applyFont="1" applyFill="1" applyBorder="1" applyAlignment="1">
      <alignment horizontal="left" vertical="center" wrapText="1"/>
    </xf>
    <xf numFmtId="14" fontId="17" fillId="9" borderId="1" xfId="0" applyNumberFormat="1" applyFont="1" applyFill="1" applyBorder="1" applyAlignment="1">
      <alignment horizontal="center" vertical="center" wrapText="1"/>
    </xf>
    <xf numFmtId="49" fontId="17" fillId="9" borderId="1" xfId="0" applyNumberFormat="1" applyFont="1" applyFill="1" applyBorder="1" applyAlignment="1">
      <alignment horizontal="left" vertical="center" wrapText="1"/>
    </xf>
    <xf numFmtId="49" fontId="17" fillId="9" borderId="1" xfId="0" applyNumberFormat="1" applyFont="1" applyFill="1" applyBorder="1" applyAlignment="1" applyProtection="1">
      <alignment horizontal="left" vertical="center" wrapText="1"/>
    </xf>
    <xf numFmtId="14" fontId="17" fillId="9" borderId="1" xfId="0" applyNumberFormat="1" applyFont="1" applyFill="1" applyBorder="1" applyAlignment="1" applyProtection="1">
      <alignment horizontal="center" vertical="center" wrapText="1"/>
    </xf>
    <xf numFmtId="14" fontId="17" fillId="6" borderId="1" xfId="0" applyNumberFormat="1" applyFont="1" applyFill="1" applyBorder="1" applyAlignment="1">
      <alignment horizontal="center" vertical="center"/>
    </xf>
    <xf numFmtId="14" fontId="16" fillId="8" borderId="1" xfId="0" applyNumberFormat="1" applyFont="1" applyFill="1" applyBorder="1" applyAlignment="1">
      <alignment horizontal="center" vertical="center"/>
    </xf>
    <xf numFmtId="177" fontId="17" fillId="9" borderId="1" xfId="0" applyNumberFormat="1" applyFont="1" applyFill="1" applyBorder="1" applyAlignment="1">
      <alignment horizontal="center" vertical="center" wrapText="1"/>
    </xf>
    <xf numFmtId="14" fontId="17" fillId="9" borderId="1" xfId="0" applyNumberFormat="1" applyFont="1" applyFill="1" applyBorder="1" applyAlignment="1">
      <alignment horizontal="center" vertical="center"/>
    </xf>
    <xf numFmtId="49" fontId="17" fillId="5" borderId="1" xfId="0" applyNumberFormat="1" applyFont="1" applyFill="1" applyBorder="1" applyAlignment="1">
      <alignment horizontal="left" vertical="center" wrapText="1"/>
    </xf>
    <xf numFmtId="176" fontId="18" fillId="2" borderId="1" xfId="3" applyFont="1" applyFill="1" applyBorder="1" applyAlignment="1">
      <alignment vertical="center" wrapText="1"/>
    </xf>
    <xf numFmtId="176" fontId="18" fillId="2" borderId="1" xfId="3" applyNumberFormat="1" applyFont="1" applyFill="1" applyBorder="1" applyAlignment="1">
      <alignment vertical="center" wrapText="1"/>
    </xf>
    <xf numFmtId="49" fontId="18" fillId="2" borderId="1" xfId="6" applyNumberFormat="1" applyFont="1" applyFill="1" applyBorder="1" applyAlignment="1">
      <alignment horizontal="left" vertical="center" wrapText="1"/>
    </xf>
    <xf numFmtId="49" fontId="18" fillId="2" borderId="1" xfId="4" applyNumberFormat="1" applyFont="1" applyFill="1" applyBorder="1" applyAlignment="1">
      <alignment horizontal="left" vertical="center" wrapText="1"/>
    </xf>
    <xf numFmtId="14" fontId="18" fillId="2" borderId="1" xfId="3" applyNumberFormat="1" applyFont="1" applyFill="1" applyBorder="1" applyAlignment="1">
      <alignment horizontal="center" vertical="center" wrapText="1"/>
    </xf>
    <xf numFmtId="176" fontId="12" fillId="2" borderId="1" xfId="3" applyNumberFormat="1" applyFont="1" applyFill="1" applyBorder="1" applyAlignment="1">
      <alignment vertical="center" wrapText="1"/>
    </xf>
    <xf numFmtId="49" fontId="18" fillId="2" borderId="1" xfId="3" applyNumberFormat="1" applyFont="1" applyFill="1" applyBorder="1" applyAlignment="1">
      <alignment vertical="center" wrapText="1"/>
    </xf>
    <xf numFmtId="49" fontId="16" fillId="2" borderId="1" xfId="6" applyNumberFormat="1" applyFont="1" applyFill="1" applyBorder="1" applyAlignment="1">
      <alignment horizontal="left" vertical="center" wrapText="1"/>
    </xf>
    <xf numFmtId="14" fontId="16" fillId="2" borderId="1" xfId="3" applyNumberFormat="1" applyFont="1" applyFill="1" applyBorder="1" applyAlignment="1">
      <alignment horizontal="center" vertical="center" wrapText="1"/>
    </xf>
    <xf numFmtId="0" fontId="18" fillId="2" borderId="0" xfId="6" applyFont="1" applyFill="1" applyAlignment="1">
      <alignment vertical="center"/>
    </xf>
    <xf numFmtId="14" fontId="18" fillId="10" borderId="1" xfId="6" applyNumberFormat="1" applyFont="1" applyFill="1" applyBorder="1" applyAlignment="1">
      <alignment horizontal="center" vertical="center" wrapText="1"/>
    </xf>
    <xf numFmtId="176" fontId="16" fillId="2" borderId="1" xfId="3" applyNumberFormat="1" applyFont="1" applyFill="1" applyBorder="1" applyAlignment="1">
      <alignment vertical="center" wrapText="1"/>
    </xf>
    <xf numFmtId="14" fontId="16" fillId="10" borderId="1" xfId="6" applyNumberFormat="1" applyFont="1" applyFill="1" applyBorder="1" applyAlignment="1">
      <alignment horizontal="center" vertical="center" wrapText="1"/>
    </xf>
    <xf numFmtId="49" fontId="18" fillId="11" borderId="1" xfId="6" applyNumberFormat="1" applyFont="1" applyFill="1" applyBorder="1" applyAlignment="1">
      <alignment horizontal="left" vertical="center" wrapText="1"/>
    </xf>
    <xf numFmtId="0" fontId="18" fillId="11" borderId="1" xfId="6" applyFont="1" applyFill="1" applyBorder="1" applyAlignment="1">
      <alignment vertical="center" wrapText="1"/>
    </xf>
    <xf numFmtId="49" fontId="18" fillId="12" borderId="1" xfId="6" applyNumberFormat="1" applyFont="1" applyFill="1" applyBorder="1" applyAlignment="1">
      <alignment horizontal="left" vertical="center" wrapText="1"/>
    </xf>
    <xf numFmtId="14" fontId="18" fillId="10" borderId="1" xfId="1" applyNumberFormat="1" applyFont="1" applyFill="1" applyBorder="1" applyAlignment="1">
      <alignment horizontal="center" vertical="center" wrapText="1"/>
    </xf>
    <xf numFmtId="14" fontId="18" fillId="2" borderId="1" xfId="1" applyNumberFormat="1" applyFont="1" applyFill="1" applyBorder="1" applyAlignment="1">
      <alignment horizontal="center" vertical="center" wrapText="1"/>
    </xf>
    <xf numFmtId="0" fontId="18" fillId="2" borderId="1" xfId="3" applyNumberFormat="1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14" fontId="6" fillId="2" borderId="1" xfId="4" applyNumberFormat="1" applyFont="1" applyFill="1" applyBorder="1" applyAlignment="1">
      <alignment horizontal="center" vertical="center" wrapText="1"/>
    </xf>
    <xf numFmtId="179" fontId="6" fillId="0" borderId="1" xfId="4" applyNumberFormat="1" applyFont="1" applyFill="1" applyBorder="1" applyAlignment="1">
      <alignment horizontal="center" vertical="center" wrapText="1"/>
    </xf>
    <xf numFmtId="0" fontId="6" fillId="2" borderId="1" xfId="4" applyNumberFormat="1" applyFont="1" applyFill="1" applyBorder="1" applyAlignment="1">
      <alignment horizontal="center" vertical="center" wrapText="1"/>
    </xf>
    <xf numFmtId="49" fontId="6" fillId="2" borderId="1" xfId="4" applyNumberFormat="1" applyFont="1" applyFill="1" applyBorder="1" applyAlignment="1">
      <alignment horizontal="left" vertical="center" wrapText="1"/>
    </xf>
    <xf numFmtId="179" fontId="6" fillId="13" borderId="1" xfId="4" applyNumberFormat="1" applyFont="1" applyFill="1" applyBorder="1" applyAlignment="1">
      <alignment horizontal="center" vertical="center" wrapText="1"/>
    </xf>
    <xf numFmtId="179" fontId="6" fillId="2" borderId="1" xfId="4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6" fillId="2" borderId="1" xfId="4" applyFont="1" applyFill="1" applyBorder="1" applyAlignment="1">
      <alignment vertical="center"/>
    </xf>
    <xf numFmtId="179" fontId="6" fillId="13" borderId="1" xfId="0" applyNumberFormat="1" applyFont="1" applyFill="1" applyBorder="1" applyAlignment="1">
      <alignment horizontal="center" vertical="center" wrapText="1"/>
    </xf>
    <xf numFmtId="182" fontId="6" fillId="0" borderId="2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179" fontId="6" fillId="0" borderId="1" xfId="0" applyNumberFormat="1" applyFont="1" applyBorder="1" applyAlignment="1">
      <alignment horizontal="center" vertical="center"/>
    </xf>
    <xf numFmtId="179" fontId="6" fillId="2" borderId="1" xfId="0" applyNumberFormat="1" applyFont="1" applyFill="1" applyBorder="1" applyAlignment="1" applyProtection="1">
      <alignment horizontal="center" vertical="center"/>
    </xf>
    <xf numFmtId="178" fontId="6" fillId="0" borderId="3" xfId="2" applyNumberFormat="1" applyFont="1" applyFill="1" applyBorder="1" applyAlignment="1">
      <alignment horizontal="center" vertical="center" wrapText="1"/>
    </xf>
    <xf numFmtId="179" fontId="6" fillId="0" borderId="1" xfId="0" applyNumberFormat="1" applyFont="1" applyFill="1" applyBorder="1" applyAlignment="1" applyProtection="1">
      <alignment horizontal="center" vertical="center"/>
    </xf>
    <xf numFmtId="0" fontId="6" fillId="0" borderId="1" xfId="7" applyFont="1" applyBorder="1" applyAlignment="1">
      <alignment horizontal="left" vertical="center"/>
    </xf>
    <xf numFmtId="179" fontId="6" fillId="0" borderId="1" xfId="7" applyNumberFormat="1" applyFont="1" applyFill="1" applyBorder="1" applyAlignment="1" applyProtection="1">
      <alignment horizontal="center"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horizontal="center" vertical="center"/>
    </xf>
    <xf numFmtId="179" fontId="12" fillId="15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79" fontId="6" fillId="2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left" vertical="center"/>
    </xf>
    <xf numFmtId="0" fontId="6" fillId="0" borderId="1" xfId="7" applyFont="1" applyBorder="1" applyAlignment="1">
      <alignment horizontal="center" vertical="center"/>
    </xf>
    <xf numFmtId="179" fontId="6" fillId="0" borderId="1" xfId="7" applyNumberFormat="1" applyFont="1" applyBorder="1" applyAlignment="1">
      <alignment horizontal="center" vertical="center"/>
    </xf>
    <xf numFmtId="183" fontId="17" fillId="0" borderId="1" xfId="1" applyNumberFormat="1" applyFont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center" vertical="center" wrapText="1"/>
    </xf>
    <xf numFmtId="178" fontId="12" fillId="2" borderId="1" xfId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6" fillId="2" borderId="1" xfId="4" applyFont="1" applyFill="1" applyBorder="1" applyAlignment="1">
      <alignment horizontal="left" vertical="center"/>
    </xf>
    <xf numFmtId="0" fontId="6" fillId="2" borderId="1" xfId="4" applyFont="1" applyFill="1" applyBorder="1" applyAlignment="1">
      <alignment vertical="center" wrapText="1"/>
    </xf>
    <xf numFmtId="179" fontId="6" fillId="2" borderId="1" xfId="4" applyNumberFormat="1" applyFont="1" applyFill="1" applyBorder="1" applyAlignment="1">
      <alignment horizontal="left" vertical="center" wrapText="1"/>
    </xf>
    <xf numFmtId="179" fontId="6" fillId="2" borderId="1" xfId="4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 applyProtection="1">
      <alignment vertical="center"/>
    </xf>
    <xf numFmtId="49" fontId="6" fillId="2" borderId="1" xfId="0" applyNumberFormat="1" applyFont="1" applyFill="1" applyBorder="1" applyAlignment="1" applyProtection="1">
      <alignment horizontal="left" vertical="center" wrapText="1"/>
    </xf>
    <xf numFmtId="0" fontId="6" fillId="2" borderId="1" xfId="0" applyFont="1" applyFill="1" applyBorder="1" applyAlignment="1" applyProtection="1">
      <alignment horizontal="left" vertical="center"/>
    </xf>
    <xf numFmtId="176" fontId="6" fillId="2" borderId="1" xfId="3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left" vertical="center"/>
    </xf>
    <xf numFmtId="0" fontId="17" fillId="2" borderId="1" xfId="1" applyNumberFormat="1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 wrapText="1"/>
    </xf>
    <xf numFmtId="0" fontId="6" fillId="2" borderId="1" xfId="0" applyFont="1" applyFill="1" applyBorder="1">
      <alignment vertical="center"/>
    </xf>
    <xf numFmtId="178" fontId="6" fillId="0" borderId="1" xfId="2" applyNumberFormat="1" applyFont="1" applyFill="1" applyBorder="1" applyAlignment="1">
      <alignment horizontal="center" vertical="center" wrapText="1"/>
    </xf>
    <xf numFmtId="176" fontId="6" fillId="0" borderId="1" xfId="3" applyFont="1" applyFill="1" applyBorder="1" applyAlignment="1">
      <alignment vertical="center" wrapText="1"/>
    </xf>
    <xf numFmtId="176" fontId="6" fillId="0" borderId="1" xfId="3" applyNumberFormat="1" applyFont="1" applyFill="1" applyBorder="1" applyAlignment="1">
      <alignment vertical="center" wrapText="1"/>
    </xf>
    <xf numFmtId="49" fontId="6" fillId="0" borderId="1" xfId="4" applyNumberFormat="1" applyFont="1" applyFill="1" applyBorder="1" applyAlignment="1">
      <alignment horizontal="left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178" fontId="12" fillId="0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12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horizontal="center" vertical="center"/>
    </xf>
    <xf numFmtId="177" fontId="12" fillId="0" borderId="1" xfId="0" applyNumberFormat="1" applyFont="1" applyFill="1" applyBorder="1" applyAlignment="1">
      <alignment horizontal="center" vertical="center" wrapText="1"/>
    </xf>
    <xf numFmtId="176" fontId="12" fillId="0" borderId="1" xfId="0" applyNumberFormat="1" applyFont="1" applyFill="1" applyBorder="1" applyAlignment="1">
      <alignment horizontal="center" vertical="center" wrapText="1"/>
    </xf>
    <xf numFmtId="176" fontId="12" fillId="0" borderId="1" xfId="0" applyNumberFormat="1" applyFont="1" applyFill="1" applyBorder="1" applyAlignment="1">
      <alignment vertical="center" wrapText="1"/>
    </xf>
    <xf numFmtId="176" fontId="12" fillId="0" borderId="1" xfId="0" applyNumberFormat="1" applyFont="1" applyFill="1" applyBorder="1" applyAlignment="1">
      <alignment vertical="center"/>
    </xf>
    <xf numFmtId="176" fontId="12" fillId="0" borderId="1" xfId="0" applyNumberFormat="1" applyFont="1" applyFill="1" applyBorder="1" applyAlignment="1">
      <alignment horizontal="left" vertical="center" wrapText="1"/>
    </xf>
    <xf numFmtId="49" fontId="12" fillId="0" borderId="1" xfId="0" applyNumberFormat="1" applyFont="1" applyFill="1" applyBorder="1" applyAlignment="1">
      <alignment horizontal="left" vertical="center" wrapText="1"/>
    </xf>
    <xf numFmtId="179" fontId="12" fillId="0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 wrapText="1"/>
    </xf>
    <xf numFmtId="177" fontId="12" fillId="0" borderId="1" xfId="0" applyNumberFormat="1" applyFont="1" applyFill="1" applyBorder="1" applyAlignment="1">
      <alignment horizontal="center" vertical="center"/>
    </xf>
    <xf numFmtId="177" fontId="26" fillId="0" borderId="1" xfId="0" applyNumberFormat="1" applyFont="1" applyFill="1" applyBorder="1" applyAlignment="1">
      <alignment horizontal="center" vertical="center"/>
    </xf>
    <xf numFmtId="181" fontId="12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left" vertical="center" wrapText="1"/>
    </xf>
    <xf numFmtId="49" fontId="17" fillId="0" borderId="1" xfId="0" applyNumberFormat="1" applyFont="1" applyFill="1" applyBorder="1" applyAlignment="1">
      <alignment vertical="center" wrapText="1"/>
    </xf>
    <xf numFmtId="179" fontId="12" fillId="0" borderId="1" xfId="0" applyNumberFormat="1" applyFont="1" applyFill="1" applyBorder="1" applyAlignment="1">
      <alignment horizontal="center" vertical="center"/>
    </xf>
    <xf numFmtId="178" fontId="12" fillId="0" borderId="2" xfId="1" applyNumberFormat="1" applyFont="1" applyFill="1" applyBorder="1" applyAlignment="1">
      <alignment horizontal="center" vertical="center"/>
    </xf>
    <xf numFmtId="0" fontId="6" fillId="0" borderId="0" xfId="0" applyFont="1" applyFill="1">
      <alignment vertical="center"/>
    </xf>
    <xf numFmtId="49" fontId="6" fillId="0" borderId="1" xfId="8" applyNumberFormat="1" applyFont="1" applyFill="1" applyBorder="1" applyAlignment="1">
      <alignment horizontal="center" vertical="center" wrapText="1"/>
    </xf>
    <xf numFmtId="179" fontId="6" fillId="0" borderId="1" xfId="8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 wrapText="1"/>
    </xf>
    <xf numFmtId="0" fontId="17" fillId="0" borderId="0" xfId="0" applyFont="1" applyFill="1">
      <alignment vertical="center"/>
    </xf>
    <xf numFmtId="49" fontId="6" fillId="0" borderId="1" xfId="8" applyNumberFormat="1" applyFont="1" applyFill="1" applyBorder="1" applyAlignment="1">
      <alignment horizontal="left" vertical="center" wrapText="1"/>
    </xf>
    <xf numFmtId="0" fontId="6" fillId="0" borderId="1" xfId="8" applyFont="1" applyFill="1" applyBorder="1" applyAlignment="1">
      <alignment horizontal="center" vertical="center" wrapText="1"/>
    </xf>
    <xf numFmtId="0" fontId="6" fillId="0" borderId="1" xfId="8" applyFont="1" applyFill="1" applyBorder="1" applyAlignment="1">
      <alignment vertical="center"/>
    </xf>
    <xf numFmtId="0" fontId="12" fillId="0" borderId="1" xfId="8" applyFont="1" applyFill="1" applyBorder="1" applyAlignment="1">
      <alignment horizontal="center" vertical="center"/>
    </xf>
    <xf numFmtId="0" fontId="6" fillId="0" borderId="0" xfId="8" applyFont="1" applyFill="1" applyAlignment="1">
      <alignment horizontal="center" vertical="center"/>
    </xf>
    <xf numFmtId="0" fontId="6" fillId="0" borderId="1" xfId="8" applyFont="1" applyFill="1" applyBorder="1" applyAlignment="1">
      <alignment horizontal="center" vertical="center"/>
    </xf>
    <xf numFmtId="177" fontId="6" fillId="0" borderId="3" xfId="0" applyNumberFormat="1" applyFont="1" applyFill="1" applyBorder="1" applyAlignment="1">
      <alignment horizontal="center" vertical="center" wrapText="1"/>
    </xf>
    <xf numFmtId="14" fontId="17" fillId="0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>
      <alignment vertical="center"/>
    </xf>
    <xf numFmtId="179" fontId="6" fillId="0" borderId="1" xfId="9" applyNumberFormat="1" applyFont="1" applyFill="1" applyBorder="1" applyAlignment="1">
      <alignment horizontal="center" vertical="center" wrapText="1"/>
    </xf>
    <xf numFmtId="179" fontId="6" fillId="0" borderId="1" xfId="9" applyNumberFormat="1" applyFont="1" applyFill="1" applyBorder="1" applyAlignment="1">
      <alignment horizontal="center" vertical="center"/>
    </xf>
    <xf numFmtId="179" fontId="6" fillId="0" borderId="1" xfId="8" applyNumberFormat="1" applyFont="1" applyFill="1" applyBorder="1" applyAlignment="1">
      <alignment horizontal="center" vertical="center"/>
    </xf>
    <xf numFmtId="0" fontId="6" fillId="0" borderId="1" xfId="8" applyFont="1" applyFill="1" applyBorder="1" applyAlignment="1">
      <alignment horizontal="left" vertical="center"/>
    </xf>
    <xf numFmtId="178" fontId="12" fillId="0" borderId="2" xfId="2" applyNumberFormat="1" applyFont="1" applyFill="1" applyBorder="1" applyAlignment="1">
      <alignment horizontal="center" vertical="center" wrapText="1"/>
    </xf>
    <xf numFmtId="0" fontId="12" fillId="0" borderId="1" xfId="8" applyFont="1" applyFill="1" applyBorder="1" applyAlignment="1">
      <alignment horizontal="left" vertical="center"/>
    </xf>
    <xf numFmtId="179" fontId="12" fillId="0" borderId="1" xfId="8" applyNumberFormat="1" applyFont="1" applyFill="1" applyBorder="1" applyAlignment="1">
      <alignment horizontal="center" vertical="center" wrapText="1"/>
    </xf>
    <xf numFmtId="177" fontId="12" fillId="0" borderId="2" xfId="0" applyNumberFormat="1" applyFont="1" applyFill="1" applyBorder="1" applyAlignment="1">
      <alignment horizontal="center" vertical="center" wrapText="1"/>
    </xf>
    <xf numFmtId="177" fontId="12" fillId="0" borderId="3" xfId="0" applyNumberFormat="1" applyFont="1" applyFill="1" applyBorder="1" applyAlignment="1">
      <alignment horizontal="center" vertical="center" wrapText="1"/>
    </xf>
    <xf numFmtId="14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>
      <alignment vertical="center"/>
    </xf>
    <xf numFmtId="0" fontId="12" fillId="0" borderId="0" xfId="0" applyFont="1" applyFill="1">
      <alignment vertical="center"/>
    </xf>
    <xf numFmtId="49" fontId="12" fillId="0" borderId="1" xfId="8" applyNumberFormat="1" applyFont="1" applyFill="1" applyBorder="1" applyAlignment="1">
      <alignment horizontal="center" vertical="center" wrapText="1"/>
    </xf>
    <xf numFmtId="14" fontId="17" fillId="0" borderId="5" xfId="0" applyNumberFormat="1" applyFont="1" applyFill="1" applyBorder="1" applyAlignment="1">
      <alignment horizontal="center" vertical="center"/>
    </xf>
    <xf numFmtId="14" fontId="17" fillId="0" borderId="0" xfId="0" applyNumberFormat="1" applyFont="1" applyFill="1">
      <alignment vertical="center"/>
    </xf>
    <xf numFmtId="0" fontId="17" fillId="0" borderId="1" xfId="0" applyFont="1" applyFill="1" applyBorder="1" applyAlignment="1">
      <alignment vertical="center" wrapText="1"/>
    </xf>
    <xf numFmtId="49" fontId="12" fillId="0" borderId="1" xfId="9" applyNumberFormat="1" applyFont="1" applyFill="1" applyBorder="1" applyAlignment="1">
      <alignment horizontal="left" vertical="center" wrapText="1"/>
    </xf>
    <xf numFmtId="179" fontId="12" fillId="0" borderId="1" xfId="9" applyNumberFormat="1" applyFont="1" applyFill="1" applyBorder="1" applyAlignment="1">
      <alignment horizontal="center" vertical="center" wrapText="1"/>
    </xf>
    <xf numFmtId="49" fontId="6" fillId="0" borderId="1" xfId="9" applyNumberFormat="1" applyFont="1" applyFill="1" applyBorder="1" applyAlignment="1">
      <alignment horizontal="left" vertical="center" wrapText="1"/>
    </xf>
    <xf numFmtId="0" fontId="6" fillId="0" borderId="1" xfId="9" applyFont="1" applyFill="1" applyBorder="1" applyAlignment="1">
      <alignment horizontal="center" vertical="center" wrapText="1"/>
    </xf>
    <xf numFmtId="49" fontId="6" fillId="0" borderId="1" xfId="5" applyNumberFormat="1" applyFont="1" applyFill="1" applyBorder="1" applyAlignment="1">
      <alignment horizontal="left" vertical="center" wrapText="1"/>
    </xf>
    <xf numFmtId="179" fontId="6" fillId="0" borderId="1" xfId="5" applyNumberFormat="1" applyFont="1" applyFill="1" applyBorder="1" applyAlignment="1">
      <alignment horizontal="center" vertical="center" wrapText="1"/>
    </xf>
    <xf numFmtId="0" fontId="6" fillId="0" borderId="1" xfId="5" applyFont="1" applyFill="1" applyBorder="1" applyAlignment="1">
      <alignment horizontal="center" vertical="center"/>
    </xf>
    <xf numFmtId="0" fontId="6" fillId="0" borderId="1" xfId="5" applyFont="1" applyFill="1" applyBorder="1" applyAlignment="1">
      <alignment horizontal="left" vertical="center"/>
    </xf>
    <xf numFmtId="177" fontId="6" fillId="0" borderId="6" xfId="0" applyNumberFormat="1" applyFont="1" applyFill="1" applyBorder="1" applyAlignment="1">
      <alignment horizontal="center" vertical="center" wrapText="1"/>
    </xf>
    <xf numFmtId="49" fontId="6" fillId="0" borderId="3" xfId="4" applyNumberFormat="1" applyFont="1" applyFill="1" applyBorder="1" applyAlignment="1">
      <alignment horizontal="left" vertical="center" wrapText="1"/>
    </xf>
    <xf numFmtId="49" fontId="6" fillId="0" borderId="1" xfId="5" applyNumberFormat="1" applyFont="1" applyFill="1" applyBorder="1" applyAlignment="1">
      <alignment horizontal="center" vertical="center" wrapText="1"/>
    </xf>
    <xf numFmtId="0" fontId="12" fillId="0" borderId="1" xfId="5" applyFont="1" applyFill="1" applyBorder="1" applyAlignment="1">
      <alignment horizontal="center" vertical="center"/>
    </xf>
    <xf numFmtId="179" fontId="6" fillId="0" borderId="1" xfId="5" applyNumberFormat="1" applyFont="1" applyFill="1" applyBorder="1" applyAlignment="1">
      <alignment horizontal="center" vertical="center"/>
    </xf>
    <xf numFmtId="0" fontId="6" fillId="0" borderId="1" xfId="5" applyFont="1" applyFill="1" applyBorder="1" applyAlignment="1">
      <alignment vertical="center"/>
    </xf>
    <xf numFmtId="178" fontId="6" fillId="0" borderId="1" xfId="5" applyNumberFormat="1" applyFont="1" applyFill="1" applyBorder="1" applyAlignment="1">
      <alignment horizontal="center" vertical="center" wrapText="1"/>
    </xf>
    <xf numFmtId="49" fontId="17" fillId="0" borderId="1" xfId="10" applyNumberFormat="1" applyFont="1" applyFill="1" applyBorder="1" applyAlignment="1">
      <alignment horizontal="left" vertical="center" wrapText="1"/>
    </xf>
    <xf numFmtId="49" fontId="12" fillId="0" borderId="2" xfId="10" applyNumberFormat="1" applyFont="1" applyFill="1" applyBorder="1" applyAlignment="1">
      <alignment horizontal="center" vertical="center" wrapText="1"/>
    </xf>
    <xf numFmtId="177" fontId="17" fillId="0" borderId="2" xfId="10" applyNumberFormat="1" applyFont="1" applyFill="1" applyBorder="1" applyAlignment="1">
      <alignment horizontal="center" vertical="center" wrapText="1"/>
    </xf>
    <xf numFmtId="179" fontId="17" fillId="0" borderId="1" xfId="10" applyNumberFormat="1" applyFont="1" applyFill="1" applyBorder="1" applyAlignment="1">
      <alignment horizontal="center" vertical="center" wrapText="1"/>
    </xf>
    <xf numFmtId="14" fontId="17" fillId="0" borderId="2" xfId="10" applyNumberFormat="1" applyFont="1" applyFill="1" applyBorder="1" applyAlignment="1">
      <alignment horizontal="center" vertical="center" wrapText="1"/>
    </xf>
    <xf numFmtId="0" fontId="17" fillId="0" borderId="1" xfId="10" applyFont="1" applyFill="1" applyBorder="1">
      <alignment vertical="center"/>
    </xf>
    <xf numFmtId="0" fontId="17" fillId="0" borderId="2" xfId="10" applyFont="1" applyFill="1" applyBorder="1" applyAlignment="1">
      <alignment vertical="center" wrapText="1"/>
    </xf>
    <xf numFmtId="49" fontId="17" fillId="0" borderId="2" xfId="10" applyNumberFormat="1" applyFont="1" applyFill="1" applyBorder="1" applyAlignment="1">
      <alignment horizontal="left" vertical="center" wrapText="1"/>
    </xf>
    <xf numFmtId="0" fontId="17" fillId="0" borderId="1" xfId="10" applyFont="1" applyFill="1" applyBorder="1" applyAlignment="1">
      <alignment vertical="center" wrapText="1"/>
    </xf>
    <xf numFmtId="0" fontId="17" fillId="0" borderId="4" xfId="10" applyFont="1" applyFill="1" applyBorder="1">
      <alignment vertical="center"/>
    </xf>
    <xf numFmtId="177" fontId="17" fillId="0" borderId="1" xfId="10" applyNumberFormat="1" applyFont="1" applyFill="1" applyBorder="1" applyAlignment="1">
      <alignment horizontal="center" vertical="center" wrapText="1"/>
    </xf>
    <xf numFmtId="0" fontId="17" fillId="0" borderId="1" xfId="10" applyFont="1" applyFill="1" applyBorder="1" applyAlignment="1">
      <alignment horizontal="left" vertical="center"/>
    </xf>
    <xf numFmtId="179" fontId="17" fillId="0" borderId="1" xfId="10" applyNumberFormat="1" applyFont="1" applyFill="1" applyBorder="1" applyAlignment="1">
      <alignment horizontal="center" vertical="center"/>
    </xf>
    <xf numFmtId="0" fontId="17" fillId="0" borderId="7" xfId="10" applyFont="1" applyFill="1" applyBorder="1">
      <alignment vertical="center"/>
    </xf>
    <xf numFmtId="0" fontId="17" fillId="0" borderId="8" xfId="10" applyFont="1" applyFill="1" applyBorder="1">
      <alignment vertical="center"/>
    </xf>
    <xf numFmtId="0" fontId="17" fillId="0" borderId="1" xfId="10" applyFont="1" applyFill="1" applyBorder="1" applyAlignment="1">
      <alignment vertical="center"/>
    </xf>
    <xf numFmtId="177" fontId="17" fillId="0" borderId="1" xfId="10" applyNumberFormat="1" applyFont="1" applyFill="1" applyBorder="1" applyAlignment="1">
      <alignment horizontal="center" vertical="center"/>
    </xf>
    <xf numFmtId="0" fontId="17" fillId="0" borderId="4" xfId="10" applyFont="1" applyFill="1" applyBorder="1" applyAlignment="1">
      <alignment vertical="center" wrapText="1"/>
    </xf>
    <xf numFmtId="176" fontId="12" fillId="2" borderId="6" xfId="3" applyNumberFormat="1" applyFont="1" applyFill="1" applyBorder="1" applyAlignment="1">
      <alignment vertical="center" wrapText="1"/>
    </xf>
    <xf numFmtId="178" fontId="12" fillId="2" borderId="1" xfId="2" applyNumberFormat="1" applyFont="1" applyFill="1" applyBorder="1" applyAlignment="1">
      <alignment horizontal="center" vertical="center" wrapText="1"/>
    </xf>
    <xf numFmtId="176" fontId="12" fillId="2" borderId="1" xfId="3" applyFont="1" applyFill="1" applyBorder="1" applyAlignment="1">
      <alignment vertical="center" wrapText="1"/>
    </xf>
    <xf numFmtId="49" fontId="6" fillId="0" borderId="1" xfId="4" applyNumberFormat="1" applyFont="1" applyFill="1" applyBorder="1" applyAlignment="1">
      <alignment vertical="center"/>
    </xf>
    <xf numFmtId="49" fontId="12" fillId="0" borderId="1" xfId="0" applyNumberFormat="1" applyFont="1" applyFill="1" applyBorder="1" applyAlignment="1">
      <alignment vertical="center"/>
    </xf>
    <xf numFmtId="49" fontId="12" fillId="0" borderId="1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vertical="center"/>
    </xf>
    <xf numFmtId="49" fontId="6" fillId="0" borderId="2" xfId="4" applyNumberFormat="1" applyFont="1" applyFill="1" applyBorder="1" applyAlignment="1">
      <alignment horizontal="left" vertical="center"/>
    </xf>
    <xf numFmtId="49" fontId="6" fillId="0" borderId="1" xfId="9" applyNumberFormat="1" applyFont="1" applyFill="1" applyBorder="1" applyAlignment="1">
      <alignment horizontal="left" vertical="top"/>
    </xf>
    <xf numFmtId="0" fontId="17" fillId="0" borderId="0" xfId="0" applyFont="1" applyFill="1" applyAlignment="1">
      <alignment vertical="center"/>
    </xf>
    <xf numFmtId="49" fontId="6" fillId="0" borderId="1" xfId="9" applyNumberFormat="1" applyFont="1" applyFill="1" applyBorder="1" applyAlignment="1">
      <alignment horizontal="center" vertical="center"/>
    </xf>
    <xf numFmtId="49" fontId="6" fillId="0" borderId="1" xfId="8" applyNumberFormat="1" applyFont="1" applyFill="1" applyBorder="1" applyAlignment="1">
      <alignment horizontal="left" vertical="center"/>
    </xf>
    <xf numFmtId="49" fontId="6" fillId="0" borderId="1" xfId="8" applyNumberFormat="1" applyFont="1" applyFill="1" applyBorder="1" applyAlignment="1">
      <alignment horizontal="center" vertical="top"/>
    </xf>
    <xf numFmtId="0" fontId="17" fillId="0" borderId="1" xfId="0" applyFont="1" applyFill="1" applyBorder="1" applyAlignment="1">
      <alignment vertical="center"/>
    </xf>
    <xf numFmtId="49" fontId="6" fillId="0" borderId="1" xfId="8" applyNumberFormat="1" applyFont="1" applyFill="1" applyBorder="1" applyAlignment="1">
      <alignment vertical="center"/>
    </xf>
    <xf numFmtId="49" fontId="6" fillId="0" borderId="1" xfId="8" applyNumberFormat="1" applyFont="1" applyFill="1" applyBorder="1" applyAlignment="1">
      <alignment vertical="top"/>
    </xf>
    <xf numFmtId="49" fontId="6" fillId="0" borderId="1" xfId="8" applyNumberFormat="1" applyFont="1" applyFill="1" applyBorder="1" applyAlignment="1">
      <alignment horizontal="center" vertical="center"/>
    </xf>
    <xf numFmtId="49" fontId="12" fillId="0" borderId="1" xfId="8" applyNumberFormat="1" applyFont="1" applyFill="1" applyBorder="1" applyAlignment="1">
      <alignment vertical="center"/>
    </xf>
    <xf numFmtId="49" fontId="12" fillId="0" borderId="1" xfId="9" applyNumberFormat="1" applyFont="1" applyFill="1" applyBorder="1" applyAlignment="1">
      <alignment horizontal="left" vertical="center"/>
    </xf>
    <xf numFmtId="49" fontId="6" fillId="0" borderId="1" xfId="9" applyNumberFormat="1" applyFont="1" applyFill="1" applyBorder="1" applyAlignment="1">
      <alignment horizontal="left" vertical="center"/>
    </xf>
    <xf numFmtId="0" fontId="6" fillId="0" borderId="1" xfId="9" applyFont="1" applyFill="1" applyBorder="1" applyAlignment="1">
      <alignment horizontal="left" vertical="center"/>
    </xf>
    <xf numFmtId="49" fontId="6" fillId="0" borderId="1" xfId="5" applyNumberFormat="1" applyFont="1" applyFill="1" applyBorder="1" applyAlignment="1">
      <alignment horizontal="left" vertical="center"/>
    </xf>
    <xf numFmtId="49" fontId="17" fillId="0" borderId="1" xfId="10" applyNumberFormat="1" applyFont="1" applyFill="1" applyBorder="1" applyAlignment="1">
      <alignment horizontal="left" vertical="center"/>
    </xf>
    <xf numFmtId="49" fontId="12" fillId="2" borderId="2" xfId="4" applyNumberFormat="1" applyFont="1" applyFill="1" applyBorder="1" applyAlignment="1">
      <alignment horizontal="left" vertical="center"/>
    </xf>
    <xf numFmtId="49" fontId="16" fillId="2" borderId="2" xfId="4" applyNumberFormat="1" applyFont="1" applyFill="1" applyBorder="1" applyAlignment="1">
      <alignment horizontal="left" vertical="center"/>
    </xf>
    <xf numFmtId="49" fontId="17" fillId="6" borderId="1" xfId="0" applyNumberFormat="1" applyFont="1" applyFill="1" applyBorder="1" applyAlignment="1">
      <alignment horizontal="left" vertical="center"/>
    </xf>
    <xf numFmtId="49" fontId="17" fillId="7" borderId="1" xfId="0" applyNumberFormat="1" applyFont="1" applyFill="1" applyBorder="1" applyAlignment="1">
      <alignment horizontal="left" vertical="center"/>
    </xf>
    <xf numFmtId="49" fontId="17" fillId="6" borderId="1" xfId="0" applyNumberFormat="1" applyFont="1" applyFill="1" applyBorder="1" applyAlignment="1" applyProtection="1">
      <alignment horizontal="left" vertical="center"/>
    </xf>
    <xf numFmtId="49" fontId="17" fillId="7" borderId="1" xfId="0" applyNumberFormat="1" applyFont="1" applyFill="1" applyBorder="1" applyAlignment="1" applyProtection="1">
      <alignment horizontal="left" vertical="center"/>
    </xf>
    <xf numFmtId="49" fontId="16" fillId="8" borderId="1" xfId="0" applyNumberFormat="1" applyFont="1" applyFill="1" applyBorder="1" applyAlignment="1">
      <alignment horizontal="left" vertical="center"/>
    </xf>
    <xf numFmtId="49" fontId="17" fillId="9" borderId="1" xfId="0" applyNumberFormat="1" applyFont="1" applyFill="1" applyBorder="1" applyAlignment="1">
      <alignment horizontal="left" vertical="center"/>
    </xf>
    <xf numFmtId="49" fontId="17" fillId="9" borderId="1" xfId="0" applyNumberFormat="1" applyFont="1" applyFill="1" applyBorder="1" applyAlignment="1" applyProtection="1">
      <alignment horizontal="left" vertical="center"/>
    </xf>
    <xf numFmtId="49" fontId="18" fillId="2" borderId="1" xfId="4" applyNumberFormat="1" applyFont="1" applyFill="1" applyBorder="1" applyAlignment="1">
      <alignment horizontal="left" vertical="center"/>
    </xf>
    <xf numFmtId="49" fontId="18" fillId="2" borderId="1" xfId="6" applyNumberFormat="1" applyFont="1" applyFill="1" applyBorder="1" applyAlignment="1">
      <alignment horizontal="left" vertical="center"/>
    </xf>
    <xf numFmtId="49" fontId="16" fillId="2" borderId="1" xfId="4" applyNumberFormat="1" applyFont="1" applyFill="1" applyBorder="1" applyAlignment="1">
      <alignment horizontal="left" vertical="center"/>
    </xf>
    <xf numFmtId="49" fontId="18" fillId="2" borderId="1" xfId="3" applyNumberFormat="1" applyFont="1" applyFill="1" applyBorder="1" applyAlignment="1">
      <alignment vertical="center"/>
    </xf>
    <xf numFmtId="49" fontId="18" fillId="11" borderId="1" xfId="6" applyNumberFormat="1" applyFont="1" applyFill="1" applyBorder="1" applyAlignment="1">
      <alignment horizontal="left" vertical="center"/>
    </xf>
    <xf numFmtId="181" fontId="18" fillId="11" borderId="1" xfId="6" applyNumberFormat="1" applyFont="1" applyFill="1" applyBorder="1" applyAlignment="1">
      <alignment horizontal="center" vertical="center"/>
    </xf>
    <xf numFmtId="49" fontId="18" fillId="10" borderId="1" xfId="1" applyNumberFormat="1" applyFont="1" applyFill="1" applyBorder="1" applyAlignment="1">
      <alignment horizontal="left" vertical="center"/>
    </xf>
    <xf numFmtId="0" fontId="18" fillId="10" borderId="1" xfId="1" applyNumberFormat="1" applyFont="1" applyFill="1" applyBorder="1" applyAlignment="1">
      <alignment horizontal="left" vertical="center"/>
    </xf>
    <xf numFmtId="49" fontId="6" fillId="13" borderId="1" xfId="4" applyNumberFormat="1" applyFont="1" applyFill="1" applyBorder="1" applyAlignment="1">
      <alignment horizontal="left" vertical="center"/>
    </xf>
    <xf numFmtId="49" fontId="6" fillId="2" borderId="1" xfId="4" applyNumberFormat="1" applyFont="1" applyFill="1" applyBorder="1" applyAlignment="1">
      <alignment horizontal="left" vertical="center"/>
    </xf>
    <xf numFmtId="49" fontId="6" fillId="13" borderId="1" xfId="0" applyNumberFormat="1" applyFont="1" applyFill="1" applyBorder="1" applyAlignment="1">
      <alignment horizontal="left" vertical="center"/>
    </xf>
    <xf numFmtId="0" fontId="17" fillId="0" borderId="1" xfId="1" applyNumberFormat="1" applyFont="1" applyBorder="1" applyAlignment="1">
      <alignment horizontal="left" vertical="center"/>
    </xf>
    <xf numFmtId="0" fontId="17" fillId="0" borderId="0" xfId="1" applyNumberFormat="1" applyFont="1" applyAlignment="1">
      <alignment vertical="center"/>
    </xf>
    <xf numFmtId="0" fontId="12" fillId="0" borderId="1" xfId="0" applyFont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176" fontId="6" fillId="0" borderId="1" xfId="8" applyNumberFormat="1" applyFont="1" applyFill="1" applyBorder="1" applyAlignment="1">
      <alignment horizontal="left" vertical="center" wrapText="1"/>
    </xf>
    <xf numFmtId="49" fontId="6" fillId="0" borderId="2" xfId="4" applyNumberFormat="1" applyFont="1" applyFill="1" applyBorder="1" applyAlignment="1">
      <alignment vertical="center" wrapText="1"/>
    </xf>
    <xf numFmtId="49" fontId="12" fillId="0" borderId="2" xfId="4" applyNumberFormat="1" applyFont="1" applyFill="1" applyBorder="1" applyAlignment="1">
      <alignment horizontal="left" vertical="center" wrapText="1"/>
    </xf>
    <xf numFmtId="176" fontId="6" fillId="0" borderId="1" xfId="8" applyNumberFormat="1" applyFont="1" applyFill="1" applyBorder="1" applyAlignment="1">
      <alignment horizontal="left" vertical="center"/>
    </xf>
    <xf numFmtId="176" fontId="6" fillId="0" borderId="1" xfId="5" applyNumberFormat="1" applyFont="1" applyFill="1" applyBorder="1" applyAlignment="1">
      <alignment vertical="center" wrapText="1"/>
    </xf>
    <xf numFmtId="184" fontId="17" fillId="0" borderId="1" xfId="10" applyNumberFormat="1" applyFont="1" applyFill="1" applyBorder="1" applyAlignment="1">
      <alignment vertical="center" wrapText="1"/>
    </xf>
    <xf numFmtId="0" fontId="17" fillId="0" borderId="4" xfId="10" applyFont="1" applyFill="1" applyBorder="1" applyAlignment="1">
      <alignment vertical="center"/>
    </xf>
    <xf numFmtId="184" fontId="17" fillId="0" borderId="1" xfId="0" applyNumberFormat="1" applyFont="1" applyFill="1" applyBorder="1" applyAlignment="1">
      <alignment vertical="center" wrapText="1"/>
    </xf>
    <xf numFmtId="0" fontId="17" fillId="0" borderId="4" xfId="0" applyFont="1" applyFill="1" applyBorder="1" applyAlignment="1">
      <alignment vertical="center"/>
    </xf>
    <xf numFmtId="0" fontId="17" fillId="0" borderId="1" xfId="0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 vertical="center"/>
    </xf>
    <xf numFmtId="177" fontId="17" fillId="0" borderId="2" xfId="0" applyNumberFormat="1" applyFont="1" applyFill="1" applyBorder="1" applyAlignment="1">
      <alignment horizontal="center" vertical="center" wrapText="1"/>
    </xf>
    <xf numFmtId="185" fontId="17" fillId="0" borderId="2" xfId="0" applyNumberFormat="1" applyFont="1" applyFill="1" applyBorder="1" applyAlignment="1">
      <alignment horizontal="center" vertical="center" wrapText="1"/>
    </xf>
    <xf numFmtId="178" fontId="12" fillId="0" borderId="2" xfId="1" applyNumberFormat="1" applyFont="1" applyFill="1" applyBorder="1" applyAlignment="1" applyProtection="1">
      <alignment horizontal="center" vertical="center"/>
    </xf>
    <xf numFmtId="185" fontId="17" fillId="0" borderId="2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 wrapText="1"/>
    </xf>
    <xf numFmtId="0" fontId="17" fillId="0" borderId="2" xfId="0" applyFont="1" applyFill="1" applyBorder="1" applyAlignment="1">
      <alignment vertical="center" wrapText="1"/>
    </xf>
    <xf numFmtId="49" fontId="17" fillId="0" borderId="2" xfId="0" applyNumberFormat="1" applyFont="1" applyFill="1" applyBorder="1" applyAlignment="1">
      <alignment horizontal="left" vertical="center" wrapText="1"/>
    </xf>
    <xf numFmtId="179" fontId="17" fillId="0" borderId="1" xfId="0" applyNumberFormat="1" applyFont="1" applyFill="1" applyBorder="1" applyAlignment="1">
      <alignment horizontal="left" vertical="center" wrapText="1"/>
    </xf>
    <xf numFmtId="179" fontId="17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9" fontId="17" fillId="0" borderId="1" xfId="0" applyNumberFormat="1" applyFont="1" applyFill="1" applyBorder="1" applyAlignment="1">
      <alignment horizontal="center" vertical="center" wrapText="1"/>
    </xf>
    <xf numFmtId="178" fontId="12" fillId="0" borderId="1" xfId="1" applyNumberFormat="1" applyFont="1" applyFill="1" applyBorder="1" applyAlignment="1" applyProtection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184" fontId="17" fillId="0" borderId="4" xfId="0" applyNumberFormat="1" applyFont="1" applyFill="1" applyBorder="1" applyAlignment="1">
      <alignment vertical="center" wrapText="1"/>
    </xf>
    <xf numFmtId="179" fontId="17" fillId="0" borderId="4" xfId="0" applyNumberFormat="1" applyFont="1" applyFill="1" applyBorder="1" applyAlignment="1">
      <alignment horizontal="left" vertical="center" wrapText="1"/>
    </xf>
    <xf numFmtId="0" fontId="17" fillId="0" borderId="1" xfId="1" applyNumberFormat="1" applyFont="1" applyBorder="1" applyAlignment="1">
      <alignment horizontal="center" vertical="center"/>
    </xf>
    <xf numFmtId="179" fontId="17" fillId="0" borderId="1" xfId="1" applyNumberFormat="1" applyFont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/>
    </xf>
    <xf numFmtId="0" fontId="6" fillId="0" borderId="1" xfId="0" applyFont="1" applyBorder="1">
      <alignment vertical="center"/>
    </xf>
    <xf numFmtId="0" fontId="6" fillId="0" borderId="7" xfId="0" applyFont="1" applyFill="1" applyBorder="1">
      <alignment vertical="center"/>
    </xf>
    <xf numFmtId="0" fontId="6" fillId="0" borderId="8" xfId="0" applyFont="1" applyFill="1" applyBorder="1">
      <alignment vertical="center"/>
    </xf>
    <xf numFmtId="0" fontId="12" fillId="2" borderId="1" xfId="0" applyFont="1" applyFill="1" applyBorder="1">
      <alignment vertical="center"/>
    </xf>
    <xf numFmtId="14" fontId="6" fillId="0" borderId="1" xfId="0" applyNumberFormat="1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3" borderId="1" xfId="0" applyFont="1" applyFill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>
      <alignment vertical="center"/>
    </xf>
    <xf numFmtId="49" fontId="28" fillId="0" borderId="2" xfId="4" applyNumberFormat="1" applyFont="1" applyFill="1" applyBorder="1" applyAlignment="1">
      <alignment horizontal="left" vertical="center" wrapText="1"/>
    </xf>
    <xf numFmtId="0" fontId="0" fillId="0" borderId="0" xfId="0" applyFill="1">
      <alignment vertical="center"/>
    </xf>
    <xf numFmtId="177" fontId="6" fillId="0" borderId="2" xfId="0" quotePrefix="1" applyNumberFormat="1" applyFont="1" applyFill="1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49" fontId="34" fillId="0" borderId="2" xfId="4" applyNumberFormat="1" applyFont="1" applyFill="1" applyBorder="1" applyAlignment="1">
      <alignment horizontal="left" vertical="center" wrapText="1"/>
    </xf>
    <xf numFmtId="176" fontId="6" fillId="2" borderId="1" xfId="3" applyNumberFormat="1" applyFont="1" applyFill="1" applyBorder="1" applyAlignment="1">
      <alignment vertical="center" wrapText="1"/>
    </xf>
    <xf numFmtId="177" fontId="6" fillId="15" borderId="2" xfId="0" applyNumberFormat="1" applyFont="1" applyFill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/>
    </xf>
    <xf numFmtId="177" fontId="6" fillId="0" borderId="2" xfId="0" applyNumberFormat="1" applyFont="1" applyFill="1" applyBorder="1" applyAlignment="1">
      <alignment horizontal="left" vertical="center" wrapText="1"/>
    </xf>
    <xf numFmtId="177" fontId="3" fillId="3" borderId="9" xfId="0" applyNumberFormat="1" applyFont="1" applyFill="1" applyBorder="1" applyAlignment="1">
      <alignment horizontal="center" vertical="center" wrapText="1"/>
    </xf>
    <xf numFmtId="0" fontId="6" fillId="0" borderId="9" xfId="0" applyFont="1" applyFill="1" applyBorder="1">
      <alignment vertical="center"/>
    </xf>
    <xf numFmtId="0" fontId="12" fillId="0" borderId="9" xfId="0" applyFont="1" applyFill="1" applyBorder="1">
      <alignment vertical="center"/>
    </xf>
    <xf numFmtId="0" fontId="17" fillId="0" borderId="9" xfId="10" applyFont="1" applyFill="1" applyBorder="1">
      <alignment vertical="center"/>
    </xf>
    <xf numFmtId="0" fontId="17" fillId="0" borderId="10" xfId="10" applyFont="1" applyFill="1" applyBorder="1">
      <alignment vertical="center"/>
    </xf>
    <xf numFmtId="0" fontId="6" fillId="0" borderId="10" xfId="0" applyFont="1" applyFill="1" applyBorder="1">
      <alignment vertical="center"/>
    </xf>
    <xf numFmtId="0" fontId="12" fillId="2" borderId="9" xfId="0" applyFont="1" applyFill="1" applyBorder="1">
      <alignment vertical="center"/>
    </xf>
    <xf numFmtId="0" fontId="6" fillId="2" borderId="9" xfId="0" applyFont="1" applyFill="1" applyBorder="1">
      <alignment vertical="center"/>
    </xf>
    <xf numFmtId="0" fontId="6" fillId="0" borderId="9" xfId="0" applyFont="1" applyBorder="1">
      <alignment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6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  <xf numFmtId="177" fontId="6" fillId="0" borderId="1" xfId="0" applyNumberFormat="1" applyFont="1" applyFill="1" applyBorder="1" applyAlignment="1">
      <alignment horizontal="center" vertical="center"/>
    </xf>
    <xf numFmtId="179" fontId="6" fillId="0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86" fontId="37" fillId="0" borderId="0" xfId="1" applyNumberFormat="1" applyFont="1" applyFill="1" applyBorder="1" applyAlignment="1">
      <alignment vertical="center" wrapText="1"/>
    </xf>
    <xf numFmtId="186" fontId="38" fillId="0" borderId="0" xfId="1" applyNumberFormat="1" applyFont="1" applyFill="1" applyBorder="1" applyAlignment="1">
      <alignment horizontal="center" vertical="center" wrapText="1"/>
    </xf>
    <xf numFmtId="186" fontId="37" fillId="0" borderId="0" xfId="1" applyNumberFormat="1" applyFont="1" applyFill="1" applyBorder="1" applyAlignment="1">
      <alignment horizontal="center" vertical="center" wrapText="1"/>
    </xf>
    <xf numFmtId="0" fontId="39" fillId="16" borderId="1" xfId="0" applyNumberFormat="1" applyFont="1" applyFill="1" applyBorder="1" applyAlignment="1">
      <alignment horizontal="center" vertical="center"/>
    </xf>
    <xf numFmtId="0" fontId="39" fillId="17" borderId="1" xfId="0" applyNumberFormat="1" applyFont="1" applyFill="1" applyBorder="1" applyAlignment="1">
      <alignment horizontal="center" vertical="center" wrapText="1"/>
    </xf>
    <xf numFmtId="0" fontId="40" fillId="18" borderId="1" xfId="0" applyNumberFormat="1" applyFont="1" applyFill="1" applyBorder="1" applyAlignment="1">
      <alignment horizontal="center" vertical="center" wrapText="1"/>
    </xf>
    <xf numFmtId="0" fontId="40" fillId="19" borderId="1" xfId="0" applyNumberFormat="1" applyFont="1" applyFill="1" applyBorder="1" applyAlignment="1">
      <alignment horizontal="center" vertical="center" wrapText="1"/>
    </xf>
    <xf numFmtId="0" fontId="40" fillId="20" borderId="1" xfId="0" applyNumberFormat="1" applyFont="1" applyFill="1" applyBorder="1" applyAlignment="1">
      <alignment horizontal="center" vertical="center" wrapText="1"/>
    </xf>
    <xf numFmtId="0" fontId="40" fillId="21" borderId="1" xfId="0" applyNumberFormat="1" applyFont="1" applyFill="1" applyBorder="1" applyAlignment="1">
      <alignment horizontal="center" vertical="center" wrapText="1"/>
    </xf>
    <xf numFmtId="0" fontId="39" fillId="15" borderId="1" xfId="0" applyNumberFormat="1" applyFont="1" applyFill="1" applyBorder="1" applyAlignment="1">
      <alignment horizontal="center" vertical="center"/>
    </xf>
    <xf numFmtId="0" fontId="41" fillId="22" borderId="1" xfId="0" applyNumberFormat="1" applyFont="1" applyFill="1" applyBorder="1" applyAlignment="1">
      <alignment vertical="center" wrapText="1"/>
    </xf>
    <xf numFmtId="187" fontId="41" fillId="22" borderId="1" xfId="0" applyNumberFormat="1" applyFont="1" applyFill="1" applyBorder="1" applyAlignment="1">
      <alignment horizontal="center" vertical="center" wrapText="1"/>
    </xf>
    <xf numFmtId="0" fontId="42" fillId="2" borderId="1" xfId="0" applyNumberFormat="1" applyFont="1" applyFill="1" applyBorder="1" applyAlignment="1">
      <alignment vertical="center" wrapText="1"/>
    </xf>
    <xf numFmtId="187" fontId="42" fillId="2" borderId="1" xfId="0" applyNumberFormat="1" applyFont="1" applyFill="1" applyBorder="1" applyAlignment="1">
      <alignment horizontal="center" vertical="center"/>
    </xf>
    <xf numFmtId="178" fontId="43" fillId="2" borderId="0" xfId="0" applyNumberFormat="1" applyFont="1" applyFill="1" applyAlignment="1">
      <alignment horizontal="center" vertical="center"/>
    </xf>
    <xf numFmtId="186" fontId="45" fillId="0" borderId="0" xfId="1" applyNumberFormat="1" applyFont="1" applyFill="1" applyBorder="1" applyAlignment="1">
      <alignment vertical="center"/>
    </xf>
    <xf numFmtId="186" fontId="45" fillId="0" borderId="0" xfId="1" applyNumberFormat="1" applyFont="1" applyFill="1" applyBorder="1" applyAlignment="1">
      <alignment vertical="center" wrapText="1"/>
    </xf>
    <xf numFmtId="0" fontId="46" fillId="0" borderId="0" xfId="0" applyFont="1">
      <alignment vertical="center"/>
    </xf>
    <xf numFmtId="0" fontId="46" fillId="0" borderId="0" xfId="0" applyNumberFormat="1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7" fillId="0" borderId="1" xfId="0" applyNumberFormat="1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6" fillId="0" borderId="1" xfId="0" applyNumberFormat="1" applyFont="1" applyBorder="1" applyAlignment="1">
      <alignment horizontal="center" vertical="center"/>
    </xf>
    <xf numFmtId="0" fontId="46" fillId="23" borderId="1" xfId="0" applyNumberFormat="1" applyFont="1" applyFill="1" applyBorder="1" applyAlignment="1">
      <alignment vertical="center"/>
    </xf>
    <xf numFmtId="0" fontId="48" fillId="23" borderId="1" xfId="0" applyFont="1" applyFill="1" applyBorder="1">
      <alignment vertical="center"/>
    </xf>
    <xf numFmtId="0" fontId="46" fillId="23" borderId="1" xfId="0" applyFont="1" applyFill="1" applyBorder="1" applyAlignment="1">
      <alignment vertical="center"/>
    </xf>
    <xf numFmtId="0" fontId="46" fillId="23" borderId="1" xfId="0" applyFont="1" applyFill="1" applyBorder="1">
      <alignment vertical="center"/>
    </xf>
    <xf numFmtId="0" fontId="48" fillId="0" borderId="2" xfId="0" quotePrefix="1" applyFont="1" applyBorder="1" applyAlignment="1">
      <alignment vertical="center" wrapText="1"/>
    </xf>
    <xf numFmtId="0" fontId="46" fillId="23" borderId="1" xfId="0" applyFont="1" applyFill="1" applyBorder="1" applyAlignment="1">
      <alignment vertical="center" wrapText="1"/>
    </xf>
    <xf numFmtId="0" fontId="46" fillId="0" borderId="1" xfId="0" applyFont="1" applyFill="1" applyBorder="1" applyAlignment="1">
      <alignment vertical="center"/>
    </xf>
    <xf numFmtId="0" fontId="48" fillId="0" borderId="1" xfId="0" applyFont="1" applyFill="1" applyBorder="1">
      <alignment vertical="center"/>
    </xf>
    <xf numFmtId="0" fontId="46" fillId="0" borderId="1" xfId="0" quotePrefix="1" applyFont="1" applyFill="1" applyBorder="1" applyAlignment="1">
      <alignment horizontal="left" vertical="center" wrapText="1"/>
    </xf>
    <xf numFmtId="0" fontId="48" fillId="23" borderId="1" xfId="0" applyFont="1" applyFill="1" applyBorder="1" applyAlignment="1">
      <alignment vertical="center" wrapText="1"/>
    </xf>
    <xf numFmtId="0" fontId="46" fillId="0" borderId="1" xfId="0" applyFont="1" applyFill="1" applyBorder="1">
      <alignment vertical="center"/>
    </xf>
    <xf numFmtId="0" fontId="48" fillId="0" borderId="1" xfId="0" applyFont="1" applyFill="1" applyBorder="1" applyAlignment="1">
      <alignment vertical="center" wrapText="1"/>
    </xf>
    <xf numFmtId="186" fontId="49" fillId="0" borderId="0" xfId="1" applyNumberFormat="1" applyFont="1" applyBorder="1" applyAlignment="1">
      <alignment vertical="center"/>
    </xf>
    <xf numFmtId="0" fontId="46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76" fontId="6" fillId="0" borderId="1" xfId="3" applyNumberFormat="1" applyFont="1" applyFill="1" applyBorder="1" applyAlignment="1">
      <alignment vertical="center"/>
    </xf>
    <xf numFmtId="0" fontId="17" fillId="7" borderId="1" xfId="0" applyFont="1" applyFill="1" applyBorder="1" applyAlignment="1" applyProtection="1">
      <alignment vertical="center"/>
    </xf>
    <xf numFmtId="176" fontId="18" fillId="2" borderId="1" xfId="3" applyNumberFormat="1" applyFont="1" applyFill="1" applyBorder="1" applyAlignment="1">
      <alignment vertical="center"/>
    </xf>
    <xf numFmtId="176" fontId="18" fillId="2" borderId="1" xfId="3" applyFont="1" applyFill="1" applyBorder="1" applyAlignment="1">
      <alignment vertical="center"/>
    </xf>
    <xf numFmtId="0" fontId="18" fillId="11" borderId="1" xfId="6" applyFont="1" applyFill="1" applyBorder="1" applyAlignment="1">
      <alignment vertical="center"/>
    </xf>
    <xf numFmtId="176" fontId="6" fillId="0" borderId="1" xfId="3" applyFont="1" applyFill="1" applyBorder="1" applyAlignment="1">
      <alignment vertical="center"/>
    </xf>
    <xf numFmtId="176" fontId="6" fillId="2" borderId="1" xfId="3" applyFont="1" applyFill="1" applyBorder="1" applyAlignment="1">
      <alignment vertical="center"/>
    </xf>
    <xf numFmtId="176" fontId="6" fillId="2" borderId="1" xfId="3" applyNumberFormat="1" applyFont="1" applyFill="1" applyBorder="1" applyAlignment="1">
      <alignment vertical="center"/>
    </xf>
    <xf numFmtId="176" fontId="6" fillId="0" borderId="2" xfId="3" applyFont="1" applyFill="1" applyBorder="1" applyAlignment="1">
      <alignment vertical="center"/>
    </xf>
    <xf numFmtId="184" fontId="17" fillId="0" borderId="1" xfId="10" applyNumberFormat="1" applyFont="1" applyFill="1" applyBorder="1" applyAlignment="1">
      <alignment vertical="center"/>
    </xf>
    <xf numFmtId="184" fontId="17" fillId="0" borderId="1" xfId="0" applyNumberFormat="1" applyFont="1" applyFill="1" applyBorder="1" applyAlignment="1">
      <alignment vertical="center"/>
    </xf>
    <xf numFmtId="176" fontId="12" fillId="2" borderId="1" xfId="3" applyFont="1" applyFill="1" applyBorder="1" applyAlignment="1">
      <alignment vertical="center"/>
    </xf>
    <xf numFmtId="176" fontId="12" fillId="0" borderId="1" xfId="0" applyNumberFormat="1" applyFont="1" applyFill="1" applyBorder="1" applyAlignment="1">
      <alignment horizontal="left" vertical="center"/>
    </xf>
    <xf numFmtId="176" fontId="6" fillId="0" borderId="1" xfId="5" applyNumberFormat="1" applyFont="1" applyFill="1" applyBorder="1" applyAlignment="1">
      <alignment vertical="center"/>
    </xf>
    <xf numFmtId="179" fontId="17" fillId="0" borderId="1" xfId="0" applyNumberFormat="1" applyFont="1" applyFill="1" applyBorder="1" applyAlignment="1">
      <alignment horizontal="left" vertical="center"/>
    </xf>
    <xf numFmtId="49" fontId="17" fillId="7" borderId="1" xfId="0" applyNumberFormat="1" applyFont="1" applyFill="1" applyBorder="1" applyAlignment="1">
      <alignment vertical="center"/>
    </xf>
    <xf numFmtId="176" fontId="12" fillId="2" borderId="1" xfId="3" applyNumberFormat="1" applyFont="1" applyFill="1" applyBorder="1" applyAlignment="1">
      <alignment vertical="center"/>
    </xf>
    <xf numFmtId="49" fontId="6" fillId="0" borderId="1" xfId="4" applyNumberFormat="1" applyFont="1" applyFill="1" applyBorder="1" applyAlignment="1">
      <alignment horizontal="left" vertical="center"/>
    </xf>
    <xf numFmtId="49" fontId="6" fillId="0" borderId="2" xfId="4" applyNumberFormat="1" applyFont="1" applyFill="1" applyBorder="1" applyAlignment="1">
      <alignment vertical="center"/>
    </xf>
    <xf numFmtId="49" fontId="12" fillId="0" borderId="1" xfId="9" applyNumberFormat="1" applyFont="1" applyFill="1" applyBorder="1" applyAlignment="1">
      <alignment vertical="center"/>
    </xf>
    <xf numFmtId="49" fontId="6" fillId="0" borderId="1" xfId="9" applyNumberFormat="1" applyFont="1" applyFill="1" applyBorder="1" applyAlignment="1">
      <alignment vertical="center"/>
    </xf>
    <xf numFmtId="49" fontId="6" fillId="0" borderId="1" xfId="5" applyNumberFormat="1" applyFont="1" applyFill="1" applyBorder="1" applyAlignment="1">
      <alignment vertical="center"/>
    </xf>
    <xf numFmtId="49" fontId="17" fillId="0" borderId="1" xfId="10" applyNumberFormat="1" applyFont="1" applyFill="1" applyBorder="1" applyAlignment="1">
      <alignment vertical="center"/>
    </xf>
    <xf numFmtId="179" fontId="17" fillId="0" borderId="1" xfId="0" applyNumberFormat="1" applyFont="1" applyFill="1" applyBorder="1" applyAlignment="1">
      <alignment vertical="center"/>
    </xf>
    <xf numFmtId="49" fontId="17" fillId="5" borderId="1" xfId="0" applyNumberFormat="1" applyFont="1" applyFill="1" applyBorder="1" applyAlignment="1" applyProtection="1">
      <alignment vertical="center"/>
    </xf>
    <xf numFmtId="49" fontId="17" fillId="6" borderId="1" xfId="0" applyNumberFormat="1" applyFont="1" applyFill="1" applyBorder="1" applyAlignment="1">
      <alignment vertical="center"/>
    </xf>
    <xf numFmtId="49" fontId="17" fillId="9" borderId="1" xfId="0" applyNumberFormat="1" applyFont="1" applyFill="1" applyBorder="1" applyAlignment="1">
      <alignment vertical="center"/>
    </xf>
    <xf numFmtId="49" fontId="17" fillId="9" borderId="1" xfId="0" applyNumberFormat="1" applyFont="1" applyFill="1" applyBorder="1" applyAlignment="1" applyProtection="1">
      <alignment vertical="center"/>
    </xf>
    <xf numFmtId="49" fontId="18" fillId="2" borderId="1" xfId="6" applyNumberFormat="1" applyFont="1" applyFill="1" applyBorder="1" applyAlignment="1">
      <alignment vertical="center"/>
    </xf>
    <xf numFmtId="49" fontId="18" fillId="2" borderId="1" xfId="4" applyNumberFormat="1" applyFont="1" applyFill="1" applyBorder="1" applyAlignment="1">
      <alignment vertical="center"/>
    </xf>
    <xf numFmtId="49" fontId="18" fillId="11" borderId="1" xfId="6" applyNumberFormat="1" applyFont="1" applyFill="1" applyBorder="1" applyAlignment="1">
      <alignment vertical="center"/>
    </xf>
    <xf numFmtId="49" fontId="18" fillId="12" borderId="1" xfId="6" applyNumberFormat="1" applyFont="1" applyFill="1" applyBorder="1" applyAlignment="1">
      <alignment vertical="center"/>
    </xf>
    <xf numFmtId="49" fontId="6" fillId="2" borderId="1" xfId="4" applyNumberFormat="1" applyFont="1" applyFill="1" applyBorder="1" applyAlignment="1">
      <alignment vertical="center"/>
    </xf>
    <xf numFmtId="179" fontId="6" fillId="2" borderId="1" xfId="4" applyNumberFormat="1" applyFont="1" applyFill="1" applyBorder="1" applyAlignment="1">
      <alignment vertical="center"/>
    </xf>
    <xf numFmtId="49" fontId="6" fillId="2" borderId="1" xfId="0" applyNumberFormat="1" applyFont="1" applyFill="1" applyBorder="1" applyAlignment="1" applyProtection="1">
      <alignment vertical="center"/>
    </xf>
    <xf numFmtId="49" fontId="12" fillId="0" borderId="1" xfId="4" applyNumberFormat="1" applyFont="1" applyFill="1" applyBorder="1" applyAlignment="1">
      <alignment vertical="center"/>
    </xf>
    <xf numFmtId="185" fontId="17" fillId="0" borderId="1" xfId="0" applyNumberFormat="1" applyFont="1" applyFill="1" applyBorder="1" applyAlignment="1">
      <alignment horizontal="center" vertical="center"/>
    </xf>
    <xf numFmtId="49" fontId="12" fillId="2" borderId="1" xfId="4" applyNumberFormat="1" applyFont="1" applyFill="1" applyBorder="1" applyAlignment="1">
      <alignment vertical="center"/>
    </xf>
    <xf numFmtId="49" fontId="12" fillId="2" borderId="1" xfId="4" applyNumberFormat="1" applyFont="1" applyFill="1" applyBorder="1" applyAlignment="1">
      <alignment horizontal="left" vertical="center"/>
    </xf>
    <xf numFmtId="178" fontId="6" fillId="0" borderId="1" xfId="2" applyNumberFormat="1" applyFont="1" applyFill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49" fontId="12" fillId="0" borderId="1" xfId="8" applyNumberFormat="1" applyFont="1" applyFill="1" applyBorder="1" applyAlignment="1">
      <alignment horizontal="center" vertical="center"/>
    </xf>
    <xf numFmtId="179" fontId="12" fillId="0" borderId="1" xfId="9" applyNumberFormat="1" applyFont="1" applyFill="1" applyBorder="1" applyAlignment="1">
      <alignment horizontal="center" vertical="center"/>
    </xf>
    <xf numFmtId="49" fontId="6" fillId="0" borderId="1" xfId="5" applyNumberFormat="1" applyFont="1" applyFill="1" applyBorder="1" applyAlignment="1">
      <alignment horizontal="center" vertical="center"/>
    </xf>
    <xf numFmtId="178" fontId="6" fillId="0" borderId="1" xfId="5" applyNumberFormat="1" applyFont="1" applyFill="1" applyBorder="1" applyAlignment="1">
      <alignment horizontal="center" vertical="center"/>
    </xf>
    <xf numFmtId="49" fontId="12" fillId="0" borderId="1" xfId="10" applyNumberFormat="1" applyFont="1" applyFill="1" applyBorder="1" applyAlignment="1">
      <alignment horizontal="center" vertical="center"/>
    </xf>
    <xf numFmtId="14" fontId="17" fillId="0" borderId="1" xfId="10" applyNumberFormat="1" applyFont="1" applyFill="1" applyBorder="1" applyAlignment="1">
      <alignment horizontal="center" vertical="center"/>
    </xf>
    <xf numFmtId="177" fontId="17" fillId="0" borderId="1" xfId="0" applyNumberFormat="1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center" vertical="center"/>
    </xf>
    <xf numFmtId="177" fontId="12" fillId="2" borderId="1" xfId="0" applyNumberFormat="1" applyFon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horizontal="center" vertical="center"/>
    </xf>
    <xf numFmtId="177" fontId="6" fillId="2" borderId="1" xfId="0" applyNumberFormat="1" applyFont="1" applyFill="1" applyBorder="1" applyAlignment="1">
      <alignment horizontal="center" vertical="center"/>
    </xf>
    <xf numFmtId="14" fontId="17" fillId="6" borderId="1" xfId="0" applyNumberFormat="1" applyFont="1" applyFill="1" applyBorder="1" applyAlignment="1" applyProtection="1">
      <alignment horizontal="center" vertical="center"/>
    </xf>
    <xf numFmtId="14" fontId="17" fillId="7" borderId="1" xfId="0" applyNumberFormat="1" applyFont="1" applyFill="1" applyBorder="1" applyAlignment="1">
      <alignment horizontal="center" vertical="center"/>
    </xf>
    <xf numFmtId="14" fontId="17" fillId="9" borderId="1" xfId="0" applyNumberFormat="1" applyFont="1" applyFill="1" applyBorder="1" applyAlignment="1" applyProtection="1">
      <alignment horizontal="center" vertical="center"/>
    </xf>
    <xf numFmtId="14" fontId="18" fillId="2" borderId="1" xfId="3" applyNumberFormat="1" applyFont="1" applyFill="1" applyBorder="1" applyAlignment="1">
      <alignment horizontal="center" vertical="center"/>
    </xf>
    <xf numFmtId="14" fontId="18" fillId="10" borderId="1" xfId="6" applyNumberFormat="1" applyFont="1" applyFill="1" applyBorder="1" applyAlignment="1">
      <alignment horizontal="center" vertical="center"/>
    </xf>
    <xf numFmtId="14" fontId="18" fillId="10" borderId="1" xfId="1" applyNumberFormat="1" applyFont="1" applyFill="1" applyBorder="1" applyAlignment="1">
      <alignment horizontal="center" vertical="center"/>
    </xf>
    <xf numFmtId="14" fontId="18" fillId="2" borderId="1" xfId="1" applyNumberFormat="1" applyFont="1" applyFill="1" applyBorder="1" applyAlignment="1">
      <alignment horizontal="center" vertical="center"/>
    </xf>
    <xf numFmtId="49" fontId="6" fillId="14" borderId="1" xfId="0" applyNumberFormat="1" applyFont="1" applyFill="1" applyBorder="1" applyAlignment="1">
      <alignment horizontal="center" vertical="center"/>
    </xf>
    <xf numFmtId="14" fontId="6" fillId="2" borderId="1" xfId="4" applyNumberFormat="1" applyFont="1" applyFill="1" applyBorder="1" applyAlignment="1">
      <alignment horizontal="center" vertical="center"/>
    </xf>
    <xf numFmtId="0" fontId="6" fillId="2" borderId="1" xfId="4" applyNumberFormat="1" applyFont="1" applyFill="1" applyBorder="1" applyAlignment="1">
      <alignment horizontal="center" vertical="center"/>
    </xf>
    <xf numFmtId="179" fontId="6" fillId="13" borderId="1" xfId="4" applyNumberFormat="1" applyFont="1" applyFill="1" applyBorder="1" applyAlignment="1">
      <alignment horizontal="center" vertical="center"/>
    </xf>
    <xf numFmtId="179" fontId="6" fillId="13" borderId="1" xfId="0" applyNumberFormat="1" applyFont="1" applyFill="1" applyBorder="1" applyAlignment="1">
      <alignment horizontal="center" vertical="center"/>
    </xf>
    <xf numFmtId="182" fontId="6" fillId="0" borderId="1" xfId="0" applyNumberFormat="1" applyFont="1" applyFill="1" applyBorder="1" applyAlignment="1">
      <alignment horizontal="center" vertical="center"/>
    </xf>
    <xf numFmtId="177" fontId="6" fillId="0" borderId="1" xfId="0" quotePrefix="1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left" vertical="center"/>
    </xf>
    <xf numFmtId="176" fontId="3" fillId="24" borderId="1" xfId="2" applyFont="1" applyFill="1" applyBorder="1" applyAlignment="1">
      <alignment horizontal="center" vertical="center"/>
    </xf>
    <xf numFmtId="177" fontId="3" fillId="24" borderId="1" xfId="0" applyNumberFormat="1" applyFont="1" applyFill="1" applyBorder="1" applyAlignment="1">
      <alignment horizontal="center" vertical="center"/>
    </xf>
    <xf numFmtId="176" fontId="3" fillId="22" borderId="1" xfId="2" applyFont="1" applyFill="1" applyBorder="1" applyAlignment="1">
      <alignment horizontal="center" vertical="center"/>
    </xf>
    <xf numFmtId="177" fontId="3" fillId="22" borderId="1" xfId="0" applyNumberFormat="1" applyFont="1" applyFill="1" applyBorder="1" applyAlignment="1">
      <alignment horizontal="center" vertical="center"/>
    </xf>
    <xf numFmtId="188" fontId="50" fillId="25" borderId="1" xfId="1" applyNumberFormat="1" applyFont="1" applyFill="1" applyBorder="1" applyAlignment="1">
      <alignment horizontal="center" vertical="center" wrapText="1"/>
    </xf>
    <xf numFmtId="178" fontId="50" fillId="25" borderId="1" xfId="1" applyNumberFormat="1" applyFont="1" applyFill="1" applyBorder="1" applyAlignment="1">
      <alignment horizontal="center" vertical="center" wrapText="1"/>
    </xf>
    <xf numFmtId="177" fontId="3" fillId="22" borderId="1" xfId="0" quotePrefix="1" applyNumberFormat="1" applyFont="1" applyFill="1" applyBorder="1" applyAlignment="1">
      <alignment horizontal="center" vertical="center"/>
    </xf>
    <xf numFmtId="177" fontId="3" fillId="24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2" fillId="0" borderId="1" xfId="1" applyNumberFormat="1" applyFont="1" applyBorder="1" applyAlignment="1">
      <alignment horizontal="center" vertical="center"/>
    </xf>
    <xf numFmtId="183" fontId="12" fillId="0" borderId="1" xfId="1" applyNumberFormat="1" applyFont="1" applyBorder="1" applyAlignment="1">
      <alignment horizontal="center" vertical="center"/>
    </xf>
    <xf numFmtId="185" fontId="12" fillId="0" borderId="1" xfId="0" applyNumberFormat="1" applyFont="1" applyFill="1" applyBorder="1" applyAlignment="1">
      <alignment horizontal="center" vertical="center"/>
    </xf>
    <xf numFmtId="179" fontId="12" fillId="0" borderId="1" xfId="1" applyNumberFormat="1" applyFont="1" applyBorder="1" applyAlignment="1">
      <alignment horizontal="center" vertical="center"/>
    </xf>
    <xf numFmtId="0" fontId="12" fillId="5" borderId="1" xfId="0" applyFont="1" applyFill="1" applyBorder="1" applyAlignment="1" applyProtection="1">
      <alignment vertical="center" wrapText="1"/>
    </xf>
    <xf numFmtId="0" fontId="12" fillId="0" borderId="1" xfId="1" applyNumberFormat="1" applyFont="1" applyBorder="1" applyAlignment="1">
      <alignment horizontal="left" vertical="center"/>
    </xf>
    <xf numFmtId="176" fontId="6" fillId="2" borderId="2" xfId="3" applyFont="1" applyFill="1" applyBorder="1" applyAlignment="1">
      <alignment vertical="center"/>
    </xf>
    <xf numFmtId="176" fontId="6" fillId="2" borderId="2" xfId="3" applyNumberFormat="1" applyFont="1" applyFill="1" applyBorder="1" applyAlignment="1">
      <alignment vertical="center"/>
    </xf>
    <xf numFmtId="177" fontId="17" fillId="31" borderId="1" xfId="0" applyNumberFormat="1" applyFont="1" applyFill="1" applyBorder="1" applyAlignment="1">
      <alignment horizontal="center" vertical="center" wrapText="1"/>
    </xf>
    <xf numFmtId="180" fontId="17" fillId="31" borderId="1" xfId="0" applyNumberFormat="1" applyFont="1" applyFill="1" applyBorder="1" applyAlignment="1">
      <alignment horizontal="center" vertical="center" wrapText="1"/>
    </xf>
    <xf numFmtId="179" fontId="6" fillId="2" borderId="1" xfId="12" applyNumberFormat="1" applyFont="1" applyFill="1" applyBorder="1" applyAlignment="1">
      <alignment horizontal="center" vertical="center" wrapText="1"/>
    </xf>
    <xf numFmtId="180" fontId="6" fillId="2" borderId="1" xfId="12" applyNumberFormat="1" applyFont="1" applyFill="1" applyBorder="1" applyAlignment="1">
      <alignment horizontal="center" vertical="center" wrapText="1"/>
    </xf>
    <xf numFmtId="180" fontId="12" fillId="2" borderId="1" xfId="0" applyNumberFormat="1" applyFont="1" applyFill="1" applyBorder="1" applyAlignment="1">
      <alignment horizontal="center" vertical="center" wrapText="1"/>
    </xf>
    <xf numFmtId="180" fontId="6" fillId="0" borderId="1" xfId="0" applyNumberFormat="1" applyFont="1" applyBorder="1" applyAlignment="1">
      <alignment horizontal="center" vertical="center" wrapText="1"/>
    </xf>
    <xf numFmtId="180" fontId="6" fillId="14" borderId="1" xfId="0" applyNumberFormat="1" applyFont="1" applyFill="1" applyBorder="1" applyAlignment="1">
      <alignment horizontal="center" vertical="center" wrapText="1"/>
    </xf>
    <xf numFmtId="180" fontId="6" fillId="31" borderId="1" xfId="0" applyNumberFormat="1" applyFont="1" applyFill="1" applyBorder="1" applyAlignment="1">
      <alignment horizontal="center" vertical="center" wrapText="1"/>
    </xf>
    <xf numFmtId="179" fontId="6" fillId="31" borderId="1" xfId="0" applyNumberFormat="1" applyFont="1" applyFill="1" applyBorder="1" applyAlignment="1">
      <alignment horizontal="center" vertical="center"/>
    </xf>
    <xf numFmtId="180" fontId="6" fillId="31" borderId="1" xfId="0" applyNumberFormat="1" applyFont="1" applyFill="1" applyBorder="1" applyAlignment="1">
      <alignment horizontal="center" vertical="center"/>
    </xf>
    <xf numFmtId="179" fontId="6" fillId="2" borderId="1" xfId="12" applyNumberFormat="1" applyFont="1" applyFill="1" applyBorder="1" applyAlignment="1">
      <alignment horizontal="center" vertical="center"/>
    </xf>
    <xf numFmtId="180" fontId="6" fillId="2" borderId="1" xfId="12" applyNumberFormat="1" applyFont="1" applyFill="1" applyBorder="1" applyAlignment="1">
      <alignment horizontal="center" vertical="center"/>
    </xf>
    <xf numFmtId="180" fontId="17" fillId="0" borderId="1" xfId="0" applyNumberFormat="1" applyFont="1" applyBorder="1" applyAlignment="1">
      <alignment horizontal="center" vertical="center" wrapText="1"/>
    </xf>
    <xf numFmtId="0" fontId="6" fillId="2" borderId="1" xfId="12" applyNumberFormat="1" applyFont="1" applyFill="1" applyBorder="1" applyAlignment="1">
      <alignment horizontal="center" vertical="center" wrapText="1"/>
    </xf>
    <xf numFmtId="4" fontId="17" fillId="31" borderId="1" xfId="0" applyNumberFormat="1" applyFont="1" applyFill="1" applyBorder="1" applyAlignment="1">
      <alignment horizontal="center" vertical="center" wrapText="1"/>
    </xf>
    <xf numFmtId="177" fontId="6" fillId="2" borderId="1" xfId="0" applyNumberFormat="1" applyFont="1" applyFill="1" applyBorder="1" applyAlignment="1">
      <alignment horizontal="center" vertical="center" wrapText="1"/>
    </xf>
    <xf numFmtId="179" fontId="6" fillId="2" borderId="1" xfId="0" applyNumberFormat="1" applyFont="1" applyFill="1" applyBorder="1" applyAlignment="1">
      <alignment horizontal="center" vertical="center" wrapText="1"/>
    </xf>
    <xf numFmtId="179" fontId="6" fillId="2" borderId="1" xfId="0" applyNumberFormat="1" applyFont="1" applyFill="1" applyBorder="1" applyAlignment="1" applyProtection="1">
      <alignment horizontal="center" vertical="center" wrapText="1"/>
    </xf>
    <xf numFmtId="179" fontId="54" fillId="32" borderId="1" xfId="0" applyNumberFormat="1" applyFont="1" applyFill="1" applyBorder="1" applyAlignment="1">
      <alignment horizontal="center" vertical="center" wrapText="1"/>
    </xf>
    <xf numFmtId="179" fontId="54" fillId="32" borderId="1" xfId="0" applyNumberFormat="1" applyFont="1" applyFill="1" applyBorder="1" applyAlignment="1" applyProtection="1">
      <alignment horizontal="center" vertical="center" wrapText="1"/>
    </xf>
    <xf numFmtId="0" fontId="54" fillId="32" borderId="1" xfId="0" applyFont="1" applyFill="1" applyBorder="1" applyAlignment="1">
      <alignment horizontal="center" vertical="center" wrapText="1"/>
    </xf>
    <xf numFmtId="177" fontId="54" fillId="32" borderId="1" xfId="0" applyNumberFormat="1" applyFont="1" applyFill="1" applyBorder="1" applyAlignment="1">
      <alignment horizontal="center" vertical="center"/>
    </xf>
    <xf numFmtId="181" fontId="54" fillId="32" borderId="1" xfId="0" applyNumberFormat="1" applyFont="1" applyFill="1" applyBorder="1" applyAlignment="1">
      <alignment horizontal="center" vertical="center" wrapText="1"/>
    </xf>
    <xf numFmtId="181" fontId="55" fillId="13" borderId="1" xfId="3" applyNumberFormat="1" applyFont="1" applyFill="1" applyBorder="1" applyAlignment="1">
      <alignment horizontal="center" vertical="center" wrapText="1"/>
    </xf>
    <xf numFmtId="180" fontId="6" fillId="0" borderId="1" xfId="0" applyNumberFormat="1" applyFont="1" applyFill="1" applyBorder="1" applyAlignment="1">
      <alignment horizontal="center" vertical="center" wrapText="1"/>
    </xf>
    <xf numFmtId="181" fontId="55" fillId="0" borderId="1" xfId="3" applyNumberFormat="1" applyFont="1" applyFill="1" applyBorder="1" applyAlignment="1">
      <alignment horizontal="center" vertical="center" wrapText="1"/>
    </xf>
    <xf numFmtId="181" fontId="55" fillId="33" borderId="1" xfId="1" applyNumberFormat="1" applyFont="1" applyFill="1" applyBorder="1" applyAlignment="1">
      <alignment horizontal="center" vertical="center" wrapText="1"/>
    </xf>
    <xf numFmtId="49" fontId="12" fillId="34" borderId="2" xfId="4" applyNumberFormat="1" applyFont="1" applyFill="1" applyBorder="1" applyAlignment="1">
      <alignment horizontal="left" vertical="center" wrapText="1"/>
    </xf>
    <xf numFmtId="49" fontId="12" fillId="34" borderId="2" xfId="4" applyNumberFormat="1" applyFont="1" applyFill="1" applyBorder="1" applyAlignment="1">
      <alignment horizontal="left" vertical="center"/>
    </xf>
    <xf numFmtId="177" fontId="56" fillId="2" borderId="2" xfId="0" applyNumberFormat="1" applyFont="1" applyFill="1" applyBorder="1" applyAlignment="1">
      <alignment horizontal="center" vertical="center" wrapText="1"/>
    </xf>
    <xf numFmtId="180" fontId="6" fillId="13" borderId="1" xfId="0" applyNumberFormat="1" applyFont="1" applyFill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179" fontId="55" fillId="13" borderId="1" xfId="4" applyNumberFormat="1" applyFont="1" applyFill="1" applyBorder="1" applyAlignment="1">
      <alignment horizontal="center" vertical="center" wrapText="1"/>
    </xf>
    <xf numFmtId="176" fontId="6" fillId="15" borderId="1" xfId="3" applyFont="1" applyFill="1" applyBorder="1" applyAlignment="1">
      <alignment vertical="center"/>
    </xf>
    <xf numFmtId="176" fontId="6" fillId="15" borderId="1" xfId="3" applyNumberFormat="1" applyFont="1" applyFill="1" applyBorder="1" applyAlignment="1">
      <alignment vertical="center"/>
    </xf>
    <xf numFmtId="49" fontId="6" fillId="15" borderId="1" xfId="4" applyNumberFormat="1" applyFont="1" applyFill="1" applyBorder="1" applyAlignment="1">
      <alignment vertical="center"/>
    </xf>
    <xf numFmtId="179" fontId="12" fillId="0" borderId="2" xfId="8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53" fillId="36" borderId="1" xfId="0" applyFont="1" applyFill="1" applyBorder="1" applyAlignment="1">
      <alignment horizontal="center" vertical="center" wrapText="1"/>
    </xf>
    <xf numFmtId="178" fontId="0" fillId="0" borderId="0" xfId="0" applyNumberFormat="1" applyAlignment="1">
      <alignment vertical="center" wrapText="1"/>
    </xf>
    <xf numFmtId="178" fontId="3" fillId="24" borderId="1" xfId="0" applyNumberFormat="1" applyFont="1" applyFill="1" applyBorder="1" applyAlignment="1">
      <alignment horizontal="center" vertical="center"/>
    </xf>
    <xf numFmtId="178" fontId="3" fillId="22" borderId="1" xfId="0" quotePrefix="1" applyNumberFormat="1" applyFont="1" applyFill="1" applyBorder="1" applyAlignment="1">
      <alignment horizontal="center" vertical="center"/>
    </xf>
    <xf numFmtId="178" fontId="3" fillId="22" borderId="1" xfId="0" applyNumberFormat="1" applyFont="1" applyFill="1" applyBorder="1" applyAlignment="1">
      <alignment horizontal="center" vertical="center"/>
    </xf>
    <xf numFmtId="178" fontId="6" fillId="0" borderId="1" xfId="0" applyNumberFormat="1" applyFont="1" applyFill="1" applyBorder="1" applyAlignment="1">
      <alignment horizontal="center" vertical="center"/>
    </xf>
    <xf numFmtId="178" fontId="6" fillId="0" borderId="1" xfId="8" applyNumberFormat="1" applyFont="1" applyFill="1" applyBorder="1" applyAlignment="1">
      <alignment horizontal="center" vertical="center"/>
    </xf>
    <xf numFmtId="178" fontId="12" fillId="0" borderId="1" xfId="0" applyNumberFormat="1" applyFont="1" applyFill="1" applyBorder="1" applyAlignment="1">
      <alignment horizontal="center" vertical="center"/>
    </xf>
    <xf numFmtId="178" fontId="12" fillId="0" borderId="1" xfId="8" applyNumberFormat="1" applyFont="1" applyFill="1" applyBorder="1" applyAlignment="1">
      <alignment horizontal="center" vertical="center"/>
    </xf>
    <xf numFmtId="178" fontId="17" fillId="31" borderId="1" xfId="0" applyNumberFormat="1" applyFont="1" applyFill="1" applyBorder="1" applyAlignment="1">
      <alignment horizontal="center" vertical="center" wrapText="1"/>
    </xf>
    <xf numFmtId="178" fontId="6" fillId="2" borderId="1" xfId="0" applyNumberFormat="1" applyFont="1" applyFill="1" applyBorder="1" applyAlignment="1">
      <alignment horizontal="center" vertical="center" wrapText="1"/>
    </xf>
    <xf numFmtId="178" fontId="6" fillId="2" borderId="1" xfId="12" applyNumberFormat="1" applyFont="1" applyFill="1" applyBorder="1" applyAlignment="1">
      <alignment horizontal="center" vertical="center" wrapText="1"/>
    </xf>
    <xf numFmtId="178" fontId="12" fillId="4" borderId="1" xfId="0" applyNumberFormat="1" applyFont="1" applyFill="1" applyBorder="1" applyAlignment="1">
      <alignment horizontal="center" vertical="center" wrapText="1"/>
    </xf>
    <xf numFmtId="178" fontId="12" fillId="2" borderId="1" xfId="0" applyNumberFormat="1" applyFont="1" applyFill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 wrapText="1"/>
    </xf>
    <xf numFmtId="178" fontId="6" fillId="14" borderId="1" xfId="0" applyNumberFormat="1" applyFont="1" applyFill="1" applyBorder="1" applyAlignment="1">
      <alignment horizontal="center" vertical="center" wrapText="1"/>
    </xf>
    <xf numFmtId="178" fontId="6" fillId="31" borderId="1" xfId="0" applyNumberFormat="1" applyFont="1" applyFill="1" applyBorder="1" applyAlignment="1">
      <alignment horizontal="center" vertical="center" wrapText="1"/>
    </xf>
    <xf numFmtId="178" fontId="6" fillId="31" borderId="1" xfId="0" applyNumberFormat="1" applyFont="1" applyFill="1" applyBorder="1" applyAlignment="1">
      <alignment horizontal="center" vertical="center"/>
    </xf>
    <xf numFmtId="178" fontId="6" fillId="2" borderId="1" xfId="12" applyNumberFormat="1" applyFont="1" applyFill="1" applyBorder="1" applyAlignment="1">
      <alignment horizontal="center" vertical="center"/>
    </xf>
    <xf numFmtId="178" fontId="17" fillId="0" borderId="1" xfId="0" applyNumberFormat="1" applyFont="1" applyBorder="1" applyAlignment="1">
      <alignment horizontal="center" vertical="center" wrapText="1"/>
    </xf>
    <xf numFmtId="178" fontId="6" fillId="2" borderId="1" xfId="0" applyNumberFormat="1" applyFont="1" applyFill="1" applyBorder="1" applyAlignment="1" applyProtection="1">
      <alignment horizontal="center" vertical="center" wrapText="1"/>
    </xf>
    <xf numFmtId="178" fontId="54" fillId="32" borderId="1" xfId="0" applyNumberFormat="1" applyFont="1" applyFill="1" applyBorder="1" applyAlignment="1">
      <alignment horizontal="center" vertical="center" wrapText="1"/>
    </xf>
    <xf numFmtId="178" fontId="54" fillId="32" borderId="1" xfId="0" applyNumberFormat="1" applyFont="1" applyFill="1" applyBorder="1" applyAlignment="1" applyProtection="1">
      <alignment horizontal="center" vertical="center" wrapText="1"/>
    </xf>
    <xf numFmtId="178" fontId="54" fillId="32" borderId="1" xfId="0" applyNumberFormat="1" applyFont="1" applyFill="1" applyBorder="1" applyAlignment="1">
      <alignment horizontal="center" vertical="center"/>
    </xf>
    <xf numFmtId="178" fontId="55" fillId="13" borderId="1" xfId="3" applyNumberFormat="1" applyFont="1" applyFill="1" applyBorder="1" applyAlignment="1">
      <alignment horizontal="center" vertical="center" wrapText="1"/>
    </xf>
    <xf numFmtId="178" fontId="6" fillId="0" borderId="1" xfId="0" applyNumberFormat="1" applyFont="1" applyFill="1" applyBorder="1" applyAlignment="1">
      <alignment horizontal="center" vertical="center" wrapText="1"/>
    </xf>
    <xf numFmtId="178" fontId="55" fillId="0" borderId="1" xfId="3" applyNumberFormat="1" applyFont="1" applyFill="1" applyBorder="1" applyAlignment="1">
      <alignment horizontal="center" vertical="center" wrapText="1"/>
    </xf>
    <xf numFmtId="178" fontId="55" fillId="33" borderId="1" xfId="1" applyNumberFormat="1" applyFont="1" applyFill="1" applyBorder="1" applyAlignment="1">
      <alignment horizontal="center" vertical="center" wrapText="1"/>
    </xf>
    <xf numFmtId="178" fontId="6" fillId="2" borderId="1" xfId="4" applyNumberFormat="1" applyFont="1" applyFill="1" applyBorder="1" applyAlignment="1">
      <alignment horizontal="center" vertical="center"/>
    </xf>
    <xf numFmtId="178" fontId="6" fillId="13" borderId="1" xfId="4" applyNumberFormat="1" applyFont="1" applyFill="1" applyBorder="1" applyAlignment="1">
      <alignment horizontal="center" vertical="center"/>
    </xf>
    <xf numFmtId="178" fontId="6" fillId="13" borderId="1" xfId="0" applyNumberFormat="1" applyFont="1" applyFill="1" applyBorder="1" applyAlignment="1">
      <alignment horizontal="center" vertical="center" wrapText="1"/>
    </xf>
    <xf numFmtId="178" fontId="6" fillId="13" borderId="1" xfId="0" applyNumberFormat="1" applyFont="1" applyFill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8" fontId="6" fillId="0" borderId="1" xfId="7" applyNumberFormat="1" applyFont="1" applyFill="1" applyBorder="1" applyAlignment="1" applyProtection="1">
      <alignment horizontal="center" vertical="center"/>
    </xf>
    <xf numFmtId="178" fontId="6" fillId="0" borderId="2" xfId="0" applyNumberFormat="1" applyFont="1" applyFill="1" applyBorder="1" applyAlignment="1">
      <alignment horizontal="center" vertical="center" wrapText="1"/>
    </xf>
    <xf numFmtId="178" fontId="6" fillId="0" borderId="1" xfId="7" applyNumberFormat="1" applyFont="1" applyBorder="1" applyAlignment="1">
      <alignment horizontal="center" vertical="center"/>
    </xf>
    <xf numFmtId="178" fontId="12" fillId="0" borderId="1" xfId="1" applyNumberFormat="1" applyFont="1" applyBorder="1" applyAlignment="1">
      <alignment horizontal="center" vertical="center"/>
    </xf>
    <xf numFmtId="178" fontId="17" fillId="0" borderId="1" xfId="1" applyNumberFormat="1" applyFont="1" applyBorder="1" applyAlignment="1">
      <alignment horizontal="center" vertical="center"/>
    </xf>
    <xf numFmtId="49" fontId="6" fillId="0" borderId="1" xfId="4" applyNumberFormat="1" applyFont="1" applyFill="1" applyBorder="1" applyAlignment="1">
      <alignment horizontal="center" vertical="center"/>
    </xf>
    <xf numFmtId="177" fontId="6" fillId="22" borderId="1" xfId="0" applyNumberFormat="1" applyFont="1" applyFill="1" applyBorder="1" applyAlignment="1">
      <alignment horizontal="center" vertical="center"/>
    </xf>
    <xf numFmtId="186" fontId="44" fillId="0" borderId="0" xfId="1" applyNumberFormat="1" applyFont="1" applyBorder="1" applyAlignment="1">
      <alignment horizontal="left" vertical="center"/>
    </xf>
    <xf numFmtId="186" fontId="58" fillId="0" borderId="0" xfId="1" applyNumberFormat="1" applyFont="1" applyFill="1" applyBorder="1" applyAlignment="1">
      <alignment horizontal="center" vertical="center" wrapText="1"/>
    </xf>
    <xf numFmtId="0" fontId="46" fillId="0" borderId="0" xfId="13" applyFont="1" applyAlignment="1">
      <alignment horizontal="left" vertical="center"/>
    </xf>
    <xf numFmtId="0" fontId="44" fillId="0" borderId="0" xfId="1" applyNumberFormat="1" applyFont="1" applyBorder="1" applyAlignment="1">
      <alignment horizontal="left" vertical="center"/>
    </xf>
    <xf numFmtId="0" fontId="46" fillId="0" borderId="0" xfId="13" applyNumberFormat="1" applyFont="1" applyAlignment="1">
      <alignment horizontal="left" vertical="center"/>
    </xf>
    <xf numFmtId="189" fontId="44" fillId="0" borderId="0" xfId="1" applyNumberFormat="1" applyFont="1" applyBorder="1" applyAlignment="1">
      <alignment horizontal="left" vertical="center"/>
    </xf>
    <xf numFmtId="0" fontId="37" fillId="0" borderId="0" xfId="1" applyNumberFormat="1" applyFont="1" applyFill="1" applyBorder="1" applyAlignment="1">
      <alignment horizontal="center" vertical="center" wrapText="1"/>
    </xf>
    <xf numFmtId="178" fontId="58" fillId="2" borderId="0" xfId="1" applyNumberFormat="1" applyFont="1" applyFill="1" applyBorder="1" applyAlignment="1">
      <alignment horizontal="center" vertical="center" wrapText="1"/>
    </xf>
    <xf numFmtId="49" fontId="12" fillId="8" borderId="1" xfId="0" applyNumberFormat="1" applyFont="1" applyFill="1" applyBorder="1" applyAlignment="1">
      <alignment vertical="center"/>
    </xf>
    <xf numFmtId="14" fontId="12" fillId="8" borderId="1" xfId="0" applyNumberFormat="1" applyFont="1" applyFill="1" applyBorder="1" applyAlignment="1">
      <alignment horizontal="center" vertical="center"/>
    </xf>
    <xf numFmtId="179" fontId="12" fillId="2" borderId="1" xfId="4" applyNumberFormat="1" applyFont="1" applyFill="1" applyBorder="1" applyAlignment="1">
      <alignment horizontal="center" vertical="center" wrapText="1"/>
    </xf>
    <xf numFmtId="49" fontId="6" fillId="2" borderId="1" xfId="8" applyNumberFormat="1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vertical="center"/>
    </xf>
    <xf numFmtId="179" fontId="12" fillId="2" borderId="1" xfId="8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186" fontId="59" fillId="38" borderId="1" xfId="1" applyNumberFormat="1" applyFont="1" applyFill="1" applyBorder="1" applyAlignment="1">
      <alignment horizontal="center" vertical="center"/>
    </xf>
    <xf numFmtId="0" fontId="46" fillId="0" borderId="5" xfId="0" quotePrefix="1" applyFont="1" applyBorder="1" applyAlignment="1">
      <alignment vertical="center" wrapText="1"/>
    </xf>
    <xf numFmtId="0" fontId="46" fillId="0" borderId="5" xfId="0" applyNumberFormat="1" applyFont="1" applyBorder="1" applyAlignment="1">
      <alignment vertical="center" wrapText="1"/>
    </xf>
    <xf numFmtId="0" fontId="46" fillId="0" borderId="11" xfId="0" applyNumberFormat="1" applyFont="1" applyBorder="1" applyAlignment="1">
      <alignment vertical="center" wrapText="1"/>
    </xf>
    <xf numFmtId="0" fontId="46" fillId="0" borderId="2" xfId="0" applyNumberFormat="1" applyFont="1" applyBorder="1" applyAlignment="1">
      <alignment vertical="center" wrapText="1"/>
    </xf>
    <xf numFmtId="190" fontId="6" fillId="0" borderId="1" xfId="0" applyNumberFormat="1" applyFont="1" applyFill="1" applyBorder="1" applyAlignment="1">
      <alignment horizontal="center" vertical="center"/>
    </xf>
    <xf numFmtId="186" fontId="37" fillId="37" borderId="0" xfId="1" applyNumberFormat="1" applyFont="1" applyFill="1" applyBorder="1" applyAlignment="1">
      <alignment horizontal="center" vertical="center" wrapText="1"/>
    </xf>
    <xf numFmtId="0" fontId="0" fillId="37" borderId="0" xfId="0" applyFill="1" applyAlignment="1">
      <alignment vertical="center" wrapText="1"/>
    </xf>
    <xf numFmtId="186" fontId="60" fillId="0" borderId="0" xfId="1" applyNumberFormat="1" applyFont="1" applyFill="1" applyBorder="1" applyAlignment="1">
      <alignment vertical="center"/>
    </xf>
    <xf numFmtId="186" fontId="59" fillId="39" borderId="1" xfId="1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 applyProtection="1">
      <alignment vertical="center"/>
    </xf>
    <xf numFmtId="49" fontId="12" fillId="5" borderId="1" xfId="0" applyNumberFormat="1" applyFont="1" applyFill="1" applyBorder="1" applyAlignment="1" applyProtection="1">
      <alignment vertical="center"/>
    </xf>
    <xf numFmtId="14" fontId="12" fillId="6" borderId="1" xfId="0" applyNumberFormat="1" applyFont="1" applyFill="1" applyBorder="1" applyAlignment="1">
      <alignment horizontal="center" vertical="center"/>
    </xf>
    <xf numFmtId="177" fontId="67" fillId="32" borderId="1" xfId="0" applyNumberFormat="1" applyFont="1" applyFill="1" applyBorder="1" applyAlignment="1">
      <alignment horizontal="center" vertical="center"/>
    </xf>
    <xf numFmtId="178" fontId="67" fillId="32" borderId="1" xfId="0" applyNumberFormat="1" applyFont="1" applyFill="1" applyBorder="1" applyAlignment="1">
      <alignment horizontal="center" vertical="center"/>
    </xf>
    <xf numFmtId="14" fontId="12" fillId="9" borderId="1" xfId="0" applyNumberFormat="1" applyFont="1" applyFill="1" applyBorder="1" applyAlignment="1">
      <alignment horizontal="center" vertical="center"/>
    </xf>
    <xf numFmtId="177" fontId="12" fillId="9" borderId="1" xfId="0" applyNumberFormat="1" applyFont="1" applyFill="1" applyBorder="1" applyAlignment="1">
      <alignment horizontal="center" vertical="center" wrapText="1"/>
    </xf>
    <xf numFmtId="178" fontId="12" fillId="9" borderId="1" xfId="0" applyNumberFormat="1" applyFont="1" applyFill="1" applyBorder="1" applyAlignment="1">
      <alignment horizontal="center" vertical="center" wrapText="1"/>
    </xf>
    <xf numFmtId="49" fontId="12" fillId="5" borderId="1" xfId="0" applyNumberFormat="1" applyFont="1" applyFill="1" applyBorder="1" applyAlignment="1">
      <alignment vertical="center"/>
    </xf>
    <xf numFmtId="49" fontId="12" fillId="2" borderId="1" xfId="3" applyNumberFormat="1" applyFont="1" applyFill="1" applyBorder="1" applyAlignment="1">
      <alignment vertical="center"/>
    </xf>
    <xf numFmtId="49" fontId="12" fillId="2" borderId="1" xfId="6" applyNumberFormat="1" applyFont="1" applyFill="1" applyBorder="1" applyAlignment="1">
      <alignment vertical="center"/>
    </xf>
    <xf numFmtId="14" fontId="12" fillId="2" borderId="1" xfId="3" applyNumberFormat="1" applyFont="1" applyFill="1" applyBorder="1" applyAlignment="1">
      <alignment horizontal="center" vertical="center"/>
    </xf>
    <xf numFmtId="181" fontId="68" fillId="0" borderId="1" xfId="3" applyNumberFormat="1" applyFont="1" applyFill="1" applyBorder="1" applyAlignment="1">
      <alignment horizontal="center" vertical="center" wrapText="1"/>
    </xf>
    <xf numFmtId="178" fontId="68" fillId="0" borderId="1" xfId="3" applyNumberFormat="1" applyFont="1" applyFill="1" applyBorder="1" applyAlignment="1">
      <alignment horizontal="center" vertical="center" wrapText="1"/>
    </xf>
    <xf numFmtId="181" fontId="68" fillId="13" borderId="1" xfId="3" applyNumberFormat="1" applyFont="1" applyFill="1" applyBorder="1" applyAlignment="1">
      <alignment horizontal="center" vertical="center" wrapText="1"/>
    </xf>
    <xf numFmtId="178" fontId="68" fillId="13" borderId="1" xfId="3" applyNumberFormat="1" applyFont="1" applyFill="1" applyBorder="1" applyAlignment="1">
      <alignment horizontal="center" vertical="center" wrapText="1"/>
    </xf>
    <xf numFmtId="14" fontId="12" fillId="10" borderId="1" xfId="6" applyNumberFormat="1" applyFont="1" applyFill="1" applyBorder="1" applyAlignment="1">
      <alignment horizontal="center" vertical="center"/>
    </xf>
    <xf numFmtId="0" fontId="51" fillId="41" borderId="1" xfId="4" applyFont="1" applyFill="1" applyBorder="1" applyAlignment="1">
      <alignment vertical="center"/>
    </xf>
    <xf numFmtId="0" fontId="51" fillId="41" borderId="1" xfId="4" applyFont="1" applyFill="1" applyBorder="1" applyAlignment="1">
      <alignment horizontal="left" vertical="center"/>
    </xf>
    <xf numFmtId="191" fontId="70" fillId="0" borderId="1" xfId="4" applyNumberFormat="1" applyFont="1" applyBorder="1" applyAlignment="1">
      <alignment vertical="center" wrapText="1"/>
    </xf>
    <xf numFmtId="192" fontId="70" fillId="0" borderId="1" xfId="4" applyNumberFormat="1" applyFont="1" applyBorder="1" applyAlignment="1">
      <alignment horizontal="left" vertical="center" wrapText="1"/>
    </xf>
    <xf numFmtId="0" fontId="70" fillId="0" borderId="1" xfId="4" applyFont="1" applyBorder="1" applyAlignment="1">
      <alignment vertical="center" wrapText="1"/>
    </xf>
    <xf numFmtId="186" fontId="59" fillId="38" borderId="1" xfId="1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186" fontId="59" fillId="38" borderId="1" xfId="1" applyNumberFormat="1" applyFont="1" applyFill="1" applyBorder="1" applyAlignment="1">
      <alignment horizontal="center" vertical="center"/>
    </xf>
    <xf numFmtId="186" fontId="69" fillId="40" borderId="9" xfId="1" applyNumberFormat="1" applyFont="1" applyFill="1" applyBorder="1" applyAlignment="1">
      <alignment horizontal="center" vertical="center"/>
    </xf>
    <xf numFmtId="186" fontId="69" fillId="40" borderId="14" xfId="1" applyNumberFormat="1" applyFont="1" applyFill="1" applyBorder="1" applyAlignment="1">
      <alignment horizontal="center" vertical="center"/>
    </xf>
    <xf numFmtId="186" fontId="69" fillId="40" borderId="4" xfId="1" applyNumberFormat="1" applyFont="1" applyFill="1" applyBorder="1" applyAlignment="1">
      <alignment horizontal="center" vertical="center"/>
    </xf>
    <xf numFmtId="0" fontId="36" fillId="0" borderId="0" xfId="1" applyNumberFormat="1" applyFont="1" applyFill="1" applyBorder="1" applyAlignment="1">
      <alignment vertical="center" wrapText="1"/>
    </xf>
    <xf numFmtId="176" fontId="3" fillId="22" borderId="15" xfId="2" applyFont="1" applyFill="1" applyBorder="1" applyAlignment="1">
      <alignment horizontal="center" vertical="center"/>
    </xf>
    <xf numFmtId="176" fontId="3" fillId="22" borderId="12" xfId="2" applyFont="1" applyFill="1" applyBorder="1" applyAlignment="1">
      <alignment horizontal="center" vertical="center"/>
    </xf>
    <xf numFmtId="176" fontId="3" fillId="22" borderId="16" xfId="2" applyFont="1" applyFill="1" applyBorder="1" applyAlignment="1">
      <alignment horizontal="center" vertical="center"/>
    </xf>
    <xf numFmtId="176" fontId="3" fillId="22" borderId="3" xfId="2" applyFont="1" applyFill="1" applyBorder="1" applyAlignment="1">
      <alignment horizontal="center" vertical="center"/>
    </xf>
    <xf numFmtId="176" fontId="3" fillId="22" borderId="13" xfId="2" applyFont="1" applyFill="1" applyBorder="1" applyAlignment="1">
      <alignment horizontal="center" vertical="center"/>
    </xf>
    <xf numFmtId="176" fontId="3" fillId="22" borderId="6" xfId="2" applyFont="1" applyFill="1" applyBorder="1" applyAlignment="1">
      <alignment horizontal="center" vertical="center"/>
    </xf>
    <xf numFmtId="178" fontId="44" fillId="28" borderId="5" xfId="1" applyNumberFormat="1" applyFont="1" applyFill="1" applyBorder="1" applyAlignment="1">
      <alignment horizontal="center" vertical="center" wrapText="1"/>
    </xf>
    <xf numFmtId="178" fontId="44" fillId="28" borderId="11" xfId="1" applyNumberFormat="1" applyFont="1" applyFill="1" applyBorder="1" applyAlignment="1">
      <alignment horizontal="center" vertical="center" wrapText="1"/>
    </xf>
    <xf numFmtId="178" fontId="44" fillId="28" borderId="2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178" fontId="3" fillId="3" borderId="5" xfId="0" applyNumberFormat="1" applyFont="1" applyFill="1" applyBorder="1" applyAlignment="1">
      <alignment horizontal="center" vertical="center" wrapText="1"/>
    </xf>
    <xf numFmtId="178" fontId="3" fillId="3" borderId="11" xfId="0" applyNumberFormat="1" applyFont="1" applyFill="1" applyBorder="1" applyAlignment="1">
      <alignment horizontal="center" vertical="center"/>
    </xf>
    <xf numFmtId="178" fontId="3" fillId="3" borderId="2" xfId="0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76" fontId="3" fillId="3" borderId="5" xfId="2" applyFont="1" applyFill="1" applyBorder="1" applyAlignment="1">
      <alignment horizontal="center" vertical="center"/>
    </xf>
    <xf numFmtId="176" fontId="3" fillId="3" borderId="11" xfId="2" applyFont="1" applyFill="1" applyBorder="1" applyAlignment="1">
      <alignment horizontal="center" vertical="center"/>
    </xf>
    <xf numFmtId="176" fontId="3" fillId="3" borderId="2" xfId="2" applyFont="1" applyFill="1" applyBorder="1" applyAlignment="1">
      <alignment horizontal="center" vertical="center"/>
    </xf>
    <xf numFmtId="177" fontId="3" fillId="3" borderId="5" xfId="0" applyNumberFormat="1" applyFont="1" applyFill="1" applyBorder="1" applyAlignment="1">
      <alignment horizontal="center" vertical="center" wrapText="1"/>
    </xf>
    <xf numFmtId="177" fontId="3" fillId="3" borderId="2" xfId="0" applyNumberFormat="1" applyFont="1" applyFill="1" applyBorder="1" applyAlignment="1">
      <alignment horizontal="center" vertical="center" wrapText="1"/>
    </xf>
    <xf numFmtId="186" fontId="59" fillId="38" borderId="1" xfId="1" applyNumberFormat="1" applyFont="1" applyFill="1" applyBorder="1" applyAlignment="1">
      <alignment horizontal="center" vertical="center"/>
    </xf>
    <xf numFmtId="186" fontId="59" fillId="38" borderId="1" xfId="1" applyNumberFormat="1" applyFont="1" applyFill="1" applyBorder="1" applyAlignment="1">
      <alignment horizontal="center" vertical="center" wrapText="1"/>
    </xf>
    <xf numFmtId="186" fontId="51" fillId="29" borderId="1" xfId="1" applyNumberFormat="1" applyFont="1" applyFill="1" applyBorder="1" applyAlignment="1">
      <alignment horizontal="center" vertical="center" wrapText="1"/>
    </xf>
    <xf numFmtId="178" fontId="44" fillId="26" borderId="5" xfId="1" applyNumberFormat="1" applyFont="1" applyFill="1" applyBorder="1" applyAlignment="1">
      <alignment horizontal="center" vertical="center" wrapText="1"/>
    </xf>
    <xf numFmtId="178" fontId="44" fillId="26" borderId="11" xfId="1" applyNumberFormat="1" applyFont="1" applyFill="1" applyBorder="1" applyAlignment="1">
      <alignment horizontal="center" vertical="center" wrapText="1"/>
    </xf>
    <xf numFmtId="178" fontId="44" fillId="26" borderId="2" xfId="1" applyNumberFormat="1" applyFont="1" applyFill="1" applyBorder="1" applyAlignment="1">
      <alignment horizontal="center" vertical="center" wrapText="1"/>
    </xf>
    <xf numFmtId="178" fontId="44" fillId="27" borderId="5" xfId="1" applyNumberFormat="1" applyFont="1" applyFill="1" applyBorder="1" applyAlignment="1">
      <alignment horizontal="center" vertical="center" wrapText="1"/>
    </xf>
    <xf numFmtId="178" fontId="44" fillId="27" borderId="11" xfId="1" applyNumberFormat="1" applyFont="1" applyFill="1" applyBorder="1" applyAlignment="1">
      <alignment horizontal="center" vertical="center" wrapText="1"/>
    </xf>
    <xf numFmtId="178" fontId="44" fillId="27" borderId="2" xfId="1" applyNumberFormat="1" applyFont="1" applyFill="1" applyBorder="1" applyAlignment="1">
      <alignment horizontal="center" vertical="center" wrapText="1"/>
    </xf>
    <xf numFmtId="177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78" fontId="51" fillId="30" borderId="1" xfId="1" applyNumberFormat="1" applyFont="1" applyFill="1" applyBorder="1" applyAlignment="1">
      <alignment horizontal="center" vertical="center" wrapText="1"/>
    </xf>
    <xf numFmtId="186" fontId="59" fillId="39" borderId="9" xfId="1" applyNumberFormat="1" applyFont="1" applyFill="1" applyBorder="1" applyAlignment="1">
      <alignment horizontal="center" vertical="center"/>
    </xf>
    <xf numFmtId="186" fontId="59" fillId="39" borderId="14" xfId="1" applyNumberFormat="1" applyFont="1" applyFill="1" applyBorder="1" applyAlignment="1">
      <alignment horizontal="center" vertical="center"/>
    </xf>
    <xf numFmtId="186" fontId="59" fillId="39" borderId="4" xfId="1" applyNumberFormat="1" applyFont="1" applyFill="1" applyBorder="1" applyAlignment="1">
      <alignment horizontal="center" vertical="center"/>
    </xf>
    <xf numFmtId="178" fontId="51" fillId="29" borderId="1" xfId="1" applyNumberFormat="1" applyFont="1" applyFill="1" applyBorder="1" applyAlignment="1">
      <alignment horizontal="center" vertical="center" wrapText="1"/>
    </xf>
    <xf numFmtId="178" fontId="51" fillId="29" borderId="5" xfId="1" applyNumberFormat="1" applyFont="1" applyFill="1" applyBorder="1" applyAlignment="1">
      <alignment horizontal="center" vertical="center" wrapText="1"/>
    </xf>
    <xf numFmtId="178" fontId="51" fillId="29" borderId="11" xfId="1" applyNumberFormat="1" applyFont="1" applyFill="1" applyBorder="1" applyAlignment="1">
      <alignment horizontal="center" vertical="center" wrapText="1"/>
    </xf>
    <xf numFmtId="178" fontId="51" fillId="29" borderId="2" xfId="1" applyNumberFormat="1" applyFont="1" applyFill="1" applyBorder="1" applyAlignment="1">
      <alignment horizontal="center" vertical="center" wrapText="1"/>
    </xf>
    <xf numFmtId="186" fontId="51" fillId="35" borderId="1" xfId="1" applyNumberFormat="1" applyFont="1" applyFill="1" applyBorder="1" applyAlignment="1">
      <alignment horizontal="center" vertical="center" wrapText="1"/>
    </xf>
    <xf numFmtId="186" fontId="45" fillId="0" borderId="0" xfId="1" applyNumberFormat="1" applyFont="1" applyFill="1" applyBorder="1" applyAlignment="1">
      <alignment horizontal="center" vertical="center" wrapText="1"/>
    </xf>
    <xf numFmtId="176" fontId="3" fillId="24" borderId="15" xfId="2" applyFont="1" applyFill="1" applyBorder="1" applyAlignment="1">
      <alignment horizontal="center" vertical="center"/>
    </xf>
    <xf numFmtId="176" fontId="3" fillId="24" borderId="12" xfId="2" applyFont="1" applyFill="1" applyBorder="1" applyAlignment="1">
      <alignment horizontal="center" vertical="center"/>
    </xf>
    <xf numFmtId="176" fontId="3" fillId="24" borderId="16" xfId="2" applyFont="1" applyFill="1" applyBorder="1" applyAlignment="1">
      <alignment horizontal="center" vertical="center"/>
    </xf>
    <xf numFmtId="176" fontId="3" fillId="24" borderId="3" xfId="2" applyFont="1" applyFill="1" applyBorder="1" applyAlignment="1">
      <alignment horizontal="center" vertical="center"/>
    </xf>
    <xf numFmtId="176" fontId="3" fillId="24" borderId="13" xfId="2" applyFont="1" applyFill="1" applyBorder="1" applyAlignment="1">
      <alignment horizontal="center" vertical="center"/>
    </xf>
    <xf numFmtId="176" fontId="3" fillId="24" borderId="6" xfId="2" applyFont="1" applyFill="1" applyBorder="1" applyAlignment="1">
      <alignment horizontal="center" vertical="center"/>
    </xf>
    <xf numFmtId="176" fontId="3" fillId="3" borderId="1" xfId="2" applyFont="1" applyFill="1" applyBorder="1" applyAlignment="1">
      <alignment horizontal="center" vertical="center"/>
    </xf>
    <xf numFmtId="176" fontId="3" fillId="3" borderId="5" xfId="2" applyFont="1" applyFill="1" applyBorder="1" applyAlignment="1">
      <alignment horizontal="center" vertical="center" wrapText="1"/>
    </xf>
    <xf numFmtId="176" fontId="3" fillId="3" borderId="2" xfId="2" applyFont="1" applyFill="1" applyBorder="1" applyAlignment="1">
      <alignment horizontal="center" vertical="center" wrapText="1"/>
    </xf>
    <xf numFmtId="0" fontId="48" fillId="0" borderId="5" xfId="0" quotePrefix="1" applyFont="1" applyBorder="1" applyAlignment="1">
      <alignment horizontal="left" vertical="center" wrapText="1"/>
    </xf>
    <xf numFmtId="0" fontId="48" fillId="0" borderId="11" xfId="0" quotePrefix="1" applyFont="1" applyBorder="1" applyAlignment="1">
      <alignment horizontal="left" vertical="center" wrapText="1"/>
    </xf>
    <xf numFmtId="0" fontId="48" fillId="0" borderId="2" xfId="0" quotePrefix="1" applyFont="1" applyBorder="1" applyAlignment="1">
      <alignment horizontal="left" vertical="center" wrapText="1"/>
    </xf>
    <xf numFmtId="0" fontId="47" fillId="0" borderId="1" xfId="0" applyFont="1" applyBorder="1" applyAlignment="1">
      <alignment horizontal="center" vertical="center"/>
    </xf>
    <xf numFmtId="0" fontId="46" fillId="0" borderId="5" xfId="0" applyFont="1" applyBorder="1" applyAlignment="1">
      <alignment horizontal="left" vertical="center" wrapText="1"/>
    </xf>
    <xf numFmtId="0" fontId="46" fillId="0" borderId="11" xfId="0" applyFont="1" applyBorder="1" applyAlignment="1">
      <alignment horizontal="left" vertical="center" wrapText="1"/>
    </xf>
    <xf numFmtId="0" fontId="46" fillId="0" borderId="2" xfId="0" applyFont="1" applyBorder="1" applyAlignment="1">
      <alignment horizontal="left" vertical="center" wrapText="1"/>
    </xf>
    <xf numFmtId="0" fontId="46" fillId="0" borderId="5" xfId="0" quotePrefix="1" applyFont="1" applyBorder="1" applyAlignment="1">
      <alignment vertical="center" wrapText="1"/>
    </xf>
    <xf numFmtId="0" fontId="46" fillId="0" borderId="11" xfId="0" quotePrefix="1" applyFont="1" applyBorder="1" applyAlignment="1">
      <alignment vertical="center" wrapText="1"/>
    </xf>
    <xf numFmtId="0" fontId="46" fillId="0" borderId="2" xfId="0" quotePrefix="1" applyFont="1" applyBorder="1" applyAlignment="1">
      <alignment vertical="center" wrapText="1"/>
    </xf>
  </cellXfs>
  <cellStyles count="14">
    <cellStyle name="一般" xfId="0" builtinId="0"/>
    <cellStyle name="一般 11" xfId="8"/>
    <cellStyle name="一般 12" xfId="5"/>
    <cellStyle name="一般 13" xfId="9"/>
    <cellStyle name="一般 13 3" xfId="13"/>
    <cellStyle name="一般 14" xfId="10"/>
    <cellStyle name="一般 2" xfId="4"/>
    <cellStyle name="一般 3" xfId="6"/>
    <cellStyle name="一般 6" xfId="12"/>
    <cellStyle name="一般 6 2" xfId="2"/>
    <cellStyle name="一般 8" xfId="7"/>
    <cellStyle name="一般_Test_Planning_U3S_by_SDV_WW07_0216" xfId="3"/>
    <cellStyle name="說明文字" xfId="1" builtinId="53"/>
    <cellStyle name="說明文字 2" xfId="11"/>
  </cellStyles>
  <dxfs count="8827"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alignment horizontal="general" vertical="bottom" textRotation="0" wrapText="0" indent="0" shrinkToFit="0" readingOrder="1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theme="0" tint="-0.499984740745262"/>
        </patternFill>
      </fill>
    </dxf>
    <dxf>
      <font>
        <b/>
        <i val="0"/>
      </font>
      <fill>
        <patternFill patternType="solid">
          <bgColor theme="6" tint="0.39991454817346722"/>
        </patternFill>
      </fill>
    </dxf>
    <dxf>
      <font>
        <b/>
        <i val="0"/>
      </font>
      <fill>
        <patternFill patternType="solid">
          <bgColor rgb="FFFFC000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 patternType="solid">
          <bgColor theme="0" tint="-0.149937437055574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FF99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(C38_Notebook)%20LNV%20SW%20Test%20Planning%20Template%20v2.1_20200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Summary"/>
      <sheetName val="SW Test planning"/>
      <sheetName val="SW Test planning-FFRT"/>
      <sheetName val="Readme"/>
      <sheetName val="Phas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s://dtdldqms.lenovo.com/DQMS/VP/Spec/00/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dtdldqms.lenovo.com/DQMS/VP/Spec/00/" TargetMode="External"/><Relationship Id="rId1" Type="http://schemas.openxmlformats.org/officeDocument/2006/relationships/hyperlink" Target="https://dtdldqms.lenovo.com/DQMS/VP/Spec/00/" TargetMode="External"/><Relationship Id="rId6" Type="http://schemas.openxmlformats.org/officeDocument/2006/relationships/hyperlink" Target="https://dtdldqms.lenovo.com/DQMS/VP/Spec/00/" TargetMode="External"/><Relationship Id="rId5" Type="http://schemas.openxmlformats.org/officeDocument/2006/relationships/hyperlink" Target="https://dtdldqms.lenovo.com/DQMS/VP/Spec/00/" TargetMode="External"/><Relationship Id="rId4" Type="http://schemas.openxmlformats.org/officeDocument/2006/relationships/hyperlink" Target="https://dtdldqms.lenovo.com/DQMS/VP/Spec/00/" TargetMode="External"/><Relationship Id="rId9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F7"/>
  <sheetViews>
    <sheetView workbookViewId="0">
      <selection activeCell="C28" sqref="C28"/>
    </sheetView>
  </sheetViews>
  <sheetFormatPr defaultColWidth="9.6640625" defaultRowHeight="16.2"/>
  <cols>
    <col min="1" max="1" width="1.77734375" style="372" customWidth="1"/>
    <col min="2" max="2" width="8.6640625" style="372" bestFit="1" customWidth="1"/>
    <col min="3" max="3" width="14.88671875" style="2" customWidth="1"/>
    <col min="4" max="4" width="13.33203125" style="372" customWidth="1"/>
    <col min="5" max="5" width="18.5546875" style="372" customWidth="1"/>
    <col min="6" max="6" width="68.5546875" style="372" customWidth="1"/>
    <col min="7" max="16384" width="9.6640625" style="372"/>
  </cols>
  <sheetData>
    <row r="2" spans="2:6" ht="18">
      <c r="B2" s="590" t="s">
        <v>4336</v>
      </c>
      <c r="C2" s="591"/>
      <c r="D2" s="591"/>
      <c r="E2" s="591"/>
      <c r="F2" s="592"/>
    </row>
    <row r="3" spans="2:6">
      <c r="B3" s="582" t="s">
        <v>4330</v>
      </c>
      <c r="C3" s="583" t="s">
        <v>4331</v>
      </c>
      <c r="D3" s="582" t="s">
        <v>4332</v>
      </c>
      <c r="E3" s="582" t="s">
        <v>4333</v>
      </c>
      <c r="F3" s="582" t="s">
        <v>4334</v>
      </c>
    </row>
    <row r="4" spans="2:6">
      <c r="B4" s="584" t="s">
        <v>4406</v>
      </c>
      <c r="C4" s="585"/>
      <c r="D4" s="586"/>
      <c r="E4" s="586"/>
      <c r="F4" s="586" t="s">
        <v>4335</v>
      </c>
    </row>
    <row r="6" spans="2:6">
      <c r="C6" s="372"/>
    </row>
    <row r="7" spans="2:6">
      <c r="C7" s="372"/>
    </row>
  </sheetData>
  <mergeCells count="1">
    <mergeCell ref="B2:F2"/>
  </mergeCells>
  <phoneticPr fontId="4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7"/>
  <sheetViews>
    <sheetView tabSelected="1" zoomScaleNormal="100" workbookViewId="0">
      <selection activeCell="N8" sqref="N8"/>
    </sheetView>
  </sheetViews>
  <sheetFormatPr defaultRowHeight="16.2"/>
  <cols>
    <col min="1" max="1" width="1.88671875" customWidth="1"/>
    <col min="2" max="2" width="36.6640625" customWidth="1"/>
    <col min="3" max="3" width="6.88671875" customWidth="1"/>
    <col min="4" max="4" width="12.6640625" customWidth="1"/>
    <col min="5" max="5" width="11.88671875" customWidth="1"/>
    <col min="6" max="6" width="17.33203125" customWidth="1"/>
    <col min="7" max="7" width="15.88671875" customWidth="1"/>
    <col min="8" max="8" width="13.109375" customWidth="1"/>
    <col min="9" max="9" width="11.33203125" customWidth="1"/>
    <col min="10" max="10" width="16.109375" customWidth="1"/>
    <col min="11" max="13" width="11.109375" customWidth="1"/>
  </cols>
  <sheetData>
    <row r="1" spans="2:20" ht="6.9" customHeight="1"/>
    <row r="2" spans="2:20" ht="45" customHeight="1">
      <c r="B2" s="593" t="s">
        <v>4338</v>
      </c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334"/>
      <c r="N2" s="334"/>
      <c r="O2" s="334"/>
      <c r="P2" s="334"/>
      <c r="Q2" s="334"/>
      <c r="R2" s="334"/>
      <c r="S2" s="334"/>
      <c r="T2" s="334"/>
    </row>
    <row r="3" spans="2:20" ht="12" customHeight="1">
      <c r="B3" s="335"/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</row>
    <row r="4" spans="2:20" ht="29.1" customHeight="1">
      <c r="B4" s="337" t="s">
        <v>3815</v>
      </c>
      <c r="C4" s="337" t="s">
        <v>3816</v>
      </c>
      <c r="D4" s="338" t="s">
        <v>3817</v>
      </c>
      <c r="E4" s="338" t="s">
        <v>3818</v>
      </c>
      <c r="F4" s="339" t="s">
        <v>3819</v>
      </c>
      <c r="G4" s="340" t="s">
        <v>3820</v>
      </c>
      <c r="H4" s="340" t="s">
        <v>3821</v>
      </c>
      <c r="I4" s="340" t="s">
        <v>3822</v>
      </c>
      <c r="J4" s="341" t="s">
        <v>3823</v>
      </c>
      <c r="K4" s="342" t="s">
        <v>3824</v>
      </c>
      <c r="L4" s="342" t="s">
        <v>3825</v>
      </c>
      <c r="M4" s="342" t="s">
        <v>3826</v>
      </c>
    </row>
    <row r="5" spans="2:20">
      <c r="B5" s="343" t="s">
        <v>3828</v>
      </c>
      <c r="C5" s="344" t="s">
        <v>3827</v>
      </c>
      <c r="D5" s="345">
        <f t="shared" ref="D5:M5" ca="1" si="0">SUM(D6:D17)</f>
        <v>1339.7116666666668</v>
      </c>
      <c r="E5" s="345">
        <f t="shared" si="0"/>
        <v>0</v>
      </c>
      <c r="F5" s="345">
        <f t="shared" si="0"/>
        <v>0</v>
      </c>
      <c r="G5" s="345">
        <f t="shared" si="0"/>
        <v>0</v>
      </c>
      <c r="H5" s="345">
        <f t="shared" si="0"/>
        <v>0</v>
      </c>
      <c r="I5" s="345">
        <f t="shared" si="0"/>
        <v>0</v>
      </c>
      <c r="J5" s="345">
        <f t="shared" si="0"/>
        <v>0</v>
      </c>
      <c r="K5" s="345">
        <f t="shared" si="0"/>
        <v>0</v>
      </c>
      <c r="L5" s="345">
        <f t="shared" si="0"/>
        <v>0</v>
      </c>
      <c r="M5" s="345">
        <f t="shared" si="0"/>
        <v>0</v>
      </c>
    </row>
    <row r="6" spans="2:20" ht="17.100000000000001" customHeight="1">
      <c r="B6" s="440" t="s">
        <v>15</v>
      </c>
      <c r="C6" s="346" t="s">
        <v>3827</v>
      </c>
      <c r="D6" s="347">
        <f>'SDV SW Test planning'!K11</f>
        <v>8.3000000000000007</v>
      </c>
      <c r="E6" s="347">
        <f>'SDV SW Test planning'!X11</f>
        <v>0</v>
      </c>
      <c r="F6" s="347">
        <f>'SDV SW Test planning'!AB11</f>
        <v>0</v>
      </c>
      <c r="G6" s="347">
        <f>'SDV SW Test planning'!AD11</f>
        <v>0</v>
      </c>
      <c r="H6" s="347">
        <f>'SDV SW Test planning'!AF11</f>
        <v>0</v>
      </c>
      <c r="I6" s="347">
        <f>'SDV SW Test planning'!AH11</f>
        <v>0</v>
      </c>
      <c r="J6" s="347">
        <f>'SDV SW Test planning'!AK11</f>
        <v>0</v>
      </c>
      <c r="K6" s="347">
        <f>'SDV SW Test planning'!AV11</f>
        <v>0</v>
      </c>
      <c r="L6" s="347">
        <f>IFERROR(J6/6/'SDV SW Test planning'!$D$3,0)</f>
        <v>0</v>
      </c>
      <c r="M6" s="347">
        <f t="shared" ref="M6:M17" si="1">$L6*6/7</f>
        <v>0</v>
      </c>
    </row>
    <row r="7" spans="2:20" ht="17.100000000000001" customHeight="1">
      <c r="B7" s="440" t="s">
        <v>21</v>
      </c>
      <c r="C7" s="346" t="s">
        <v>3827</v>
      </c>
      <c r="D7" s="347">
        <f>'SDV SW Test planning'!K15</f>
        <v>60.45</v>
      </c>
      <c r="E7" s="347">
        <f>'SDV SW Test planning'!X15</f>
        <v>0</v>
      </c>
      <c r="F7" s="347">
        <f>'SDV SW Test planning'!AB15</f>
        <v>0</v>
      </c>
      <c r="G7" s="347">
        <f>'SDV SW Test planning'!AD15</f>
        <v>0</v>
      </c>
      <c r="H7" s="347">
        <f>'SDV SW Test planning'!AF15</f>
        <v>0</v>
      </c>
      <c r="I7" s="347">
        <f>'SDV SW Test planning'!AH15</f>
        <v>0</v>
      </c>
      <c r="J7" s="347">
        <f>'SDV SW Test planning'!AK15</f>
        <v>0</v>
      </c>
      <c r="K7" s="347">
        <f>'SDV SW Test planning'!AV15</f>
        <v>0</v>
      </c>
      <c r="L7" s="347">
        <f>IFERROR(J7/6/'SDV SW Test planning'!$D$3,0)</f>
        <v>0</v>
      </c>
      <c r="M7" s="347">
        <f t="shared" si="1"/>
        <v>0</v>
      </c>
    </row>
    <row r="8" spans="2:20" ht="17.100000000000001" customHeight="1">
      <c r="B8" s="440" t="s">
        <v>22</v>
      </c>
      <c r="C8" s="346" t="s">
        <v>3827</v>
      </c>
      <c r="D8" s="347">
        <f>'SDV SW Test planning'!K101</f>
        <v>622.64333333333343</v>
      </c>
      <c r="E8" s="347">
        <f>'SDV SW Test planning'!X101</f>
        <v>0</v>
      </c>
      <c r="F8" s="347">
        <f>'SDV SW Test planning'!AB101</f>
        <v>0</v>
      </c>
      <c r="G8" s="347">
        <f>'SDV SW Test planning'!AD101</f>
        <v>0</v>
      </c>
      <c r="H8" s="347">
        <f>'SDV SW Test planning'!AF101</f>
        <v>0</v>
      </c>
      <c r="I8" s="347">
        <f>'SDV SW Test planning'!AH101</f>
        <v>0</v>
      </c>
      <c r="J8" s="347">
        <f>'SDV SW Test planning'!AK101</f>
        <v>0</v>
      </c>
      <c r="K8" s="347">
        <f>'SDV SW Test planning'!AV101</f>
        <v>0</v>
      </c>
      <c r="L8" s="347">
        <f>IFERROR(J8/6/'SDV SW Test planning'!$D$3,0)</f>
        <v>0</v>
      </c>
      <c r="M8" s="347">
        <f t="shared" si="1"/>
        <v>0</v>
      </c>
    </row>
    <row r="9" spans="2:20" ht="17.100000000000001" customHeight="1">
      <c r="B9" s="440" t="s">
        <v>23</v>
      </c>
      <c r="C9" s="346" t="s">
        <v>3827</v>
      </c>
      <c r="D9" s="347">
        <f>'SDV SW Test planning'!K332</f>
        <v>258.02000000000004</v>
      </c>
      <c r="E9" s="347">
        <f>'SDV SW Test planning'!X332</f>
        <v>0</v>
      </c>
      <c r="F9" s="347">
        <f>'SDV SW Test planning'!AB332</f>
        <v>0</v>
      </c>
      <c r="G9" s="347">
        <f>'SDV SW Test planning'!AD332</f>
        <v>0</v>
      </c>
      <c r="H9" s="347">
        <f>'SDV SW Test planning'!AF332</f>
        <v>0</v>
      </c>
      <c r="I9" s="347">
        <f>'SDV SW Test planning'!AH332</f>
        <v>0</v>
      </c>
      <c r="J9" s="347">
        <f>'SDV SW Test planning'!AK332</f>
        <v>0</v>
      </c>
      <c r="K9" s="347">
        <f>'SDV SW Test planning'!AV332</f>
        <v>0</v>
      </c>
      <c r="L9" s="347">
        <f>IFERROR(J9/6/'SDV SW Test planning'!$D$3,0)</f>
        <v>0</v>
      </c>
      <c r="M9" s="347">
        <f t="shared" si="1"/>
        <v>0</v>
      </c>
    </row>
    <row r="10" spans="2:20" ht="17.100000000000001" customHeight="1">
      <c r="B10" s="440" t="s">
        <v>24</v>
      </c>
      <c r="C10" s="346" t="s">
        <v>3827</v>
      </c>
      <c r="D10" s="347">
        <f>'SDV SW Test planning'!K486</f>
        <v>153.85</v>
      </c>
      <c r="E10" s="347">
        <f>'SDV SW Test planning'!X486</f>
        <v>0</v>
      </c>
      <c r="F10" s="347">
        <f>'SDV SW Test planning'!AB486</f>
        <v>0</v>
      </c>
      <c r="G10" s="347">
        <f>'SDV SW Test planning'!AD486</f>
        <v>0</v>
      </c>
      <c r="H10" s="347">
        <f>'SDV SW Test planning'!AF486</f>
        <v>0</v>
      </c>
      <c r="I10" s="347">
        <f>'SDV SW Test planning'!AH486</f>
        <v>0</v>
      </c>
      <c r="J10" s="347">
        <f>'SDV SW Test planning'!AK486</f>
        <v>0</v>
      </c>
      <c r="K10" s="347">
        <f>'SDV SW Test planning'!AV486</f>
        <v>0</v>
      </c>
      <c r="L10" s="347">
        <f>IFERROR(J10/6/'SDV SW Test planning'!$D$3,0)</f>
        <v>0</v>
      </c>
      <c r="M10" s="347">
        <f t="shared" si="1"/>
        <v>0</v>
      </c>
    </row>
    <row r="11" spans="2:20" ht="17.100000000000001" customHeight="1">
      <c r="B11" s="440" t="s">
        <v>25</v>
      </c>
      <c r="C11" s="346" t="s">
        <v>3827</v>
      </c>
      <c r="D11" s="347">
        <f>'SDV SW Test planning'!K629</f>
        <v>105.09</v>
      </c>
      <c r="E11" s="347">
        <f>'SDV SW Test planning'!X629</f>
        <v>0</v>
      </c>
      <c r="F11" s="347">
        <f>'SDV SW Test planning'!AB629</f>
        <v>0</v>
      </c>
      <c r="G11" s="347">
        <f>'SDV SW Test planning'!AD629</f>
        <v>0</v>
      </c>
      <c r="H11" s="347">
        <f>'SDV SW Test planning'!AF629</f>
        <v>0</v>
      </c>
      <c r="I11" s="347">
        <f>'SDV SW Test planning'!AH629</f>
        <v>0</v>
      </c>
      <c r="J11" s="347">
        <f>'SDV SW Test planning'!AK629</f>
        <v>0</v>
      </c>
      <c r="K11" s="347">
        <f>'SDV SW Test planning'!AV629</f>
        <v>0</v>
      </c>
      <c r="L11" s="347">
        <f>IFERROR(J11/6/'SDV SW Test planning'!$D$3,0)</f>
        <v>0</v>
      </c>
      <c r="M11" s="347">
        <f t="shared" si="1"/>
        <v>0</v>
      </c>
    </row>
    <row r="12" spans="2:20" ht="17.100000000000001" customHeight="1">
      <c r="B12" s="440" t="s">
        <v>28</v>
      </c>
      <c r="C12" s="346" t="s">
        <v>3827</v>
      </c>
      <c r="D12" s="347">
        <f>'SDV SW Test planning'!K766</f>
        <v>30.8</v>
      </c>
      <c r="E12" s="347">
        <f>'SDV SW Test planning'!X766</f>
        <v>0</v>
      </c>
      <c r="F12" s="347">
        <f>'SDV SW Test planning'!AB766</f>
        <v>0</v>
      </c>
      <c r="G12" s="347">
        <f>'SDV SW Test planning'!AD766</f>
        <v>0</v>
      </c>
      <c r="H12" s="347">
        <f>'SDV SW Test planning'!AF766</f>
        <v>0</v>
      </c>
      <c r="I12" s="347">
        <f>'SDV SW Test planning'!AH766</f>
        <v>0</v>
      </c>
      <c r="J12" s="347">
        <f>'SDV SW Test planning'!AK766</f>
        <v>0</v>
      </c>
      <c r="K12" s="347">
        <f>'SDV SW Test planning'!AV766</f>
        <v>0</v>
      </c>
      <c r="L12" s="347">
        <f>IFERROR(J12/6/'SDV SW Test planning'!$D$3,0)</f>
        <v>0</v>
      </c>
      <c r="M12" s="347">
        <f t="shared" si="1"/>
        <v>0</v>
      </c>
    </row>
    <row r="13" spans="2:20" ht="17.100000000000001" customHeight="1">
      <c r="B13" s="440" t="s">
        <v>26</v>
      </c>
      <c r="C13" s="346" t="s">
        <v>3827</v>
      </c>
      <c r="D13" s="347">
        <f>'SDV SW Test planning'!K799</f>
        <v>26</v>
      </c>
      <c r="E13" s="347">
        <f>'SDV SW Test planning'!X799</f>
        <v>0</v>
      </c>
      <c r="F13" s="347">
        <f>'SDV SW Test planning'!AB799</f>
        <v>0</v>
      </c>
      <c r="G13" s="347">
        <f>'SDV SW Test planning'!AD799</f>
        <v>0</v>
      </c>
      <c r="H13" s="347">
        <f>'SDV SW Test planning'!AF799</f>
        <v>0</v>
      </c>
      <c r="I13" s="347">
        <f>'SDV SW Test planning'!AH799</f>
        <v>0</v>
      </c>
      <c r="J13" s="347">
        <f>'SDV SW Test planning'!AK799</f>
        <v>0</v>
      </c>
      <c r="K13" s="347">
        <f>'SDV SW Test planning'!AV799</f>
        <v>0</v>
      </c>
      <c r="L13" s="347">
        <f>IFERROR(J13/6/'SDV SW Test planning'!$D$3,0)</f>
        <v>0</v>
      </c>
      <c r="M13" s="347">
        <f>$L13*6/7</f>
        <v>0</v>
      </c>
    </row>
    <row r="14" spans="2:20" ht="17.100000000000001" customHeight="1">
      <c r="B14" s="440" t="s">
        <v>27</v>
      </c>
      <c r="C14" s="346" t="s">
        <v>3827</v>
      </c>
      <c r="D14" s="347">
        <f>'SDV SW Test planning'!K832</f>
        <v>7.4</v>
      </c>
      <c r="E14" s="347">
        <f>'SDV SW Test planning'!X832</f>
        <v>0</v>
      </c>
      <c r="F14" s="347">
        <f>'SDV SW Test planning'!AB832</f>
        <v>0</v>
      </c>
      <c r="G14" s="347">
        <f>'SDV SW Test planning'!AD832</f>
        <v>0</v>
      </c>
      <c r="H14" s="347">
        <f>'SDV SW Test planning'!AF832</f>
        <v>0</v>
      </c>
      <c r="I14" s="347">
        <f>'SDV SW Test planning'!AH832</f>
        <v>0</v>
      </c>
      <c r="J14" s="347">
        <f>'SDV SW Test planning'!AK832</f>
        <v>0</v>
      </c>
      <c r="K14" s="347">
        <f>'SDV SW Test planning'!AV832</f>
        <v>0</v>
      </c>
      <c r="L14" s="347">
        <f>IFERROR(J14/6/'SDV SW Test planning'!$D$3,0)</f>
        <v>0</v>
      </c>
      <c r="M14" s="347">
        <f t="shared" si="1"/>
        <v>0</v>
      </c>
    </row>
    <row r="15" spans="2:20" ht="17.100000000000001" customHeight="1">
      <c r="B15" s="440" t="s">
        <v>4385</v>
      </c>
      <c r="C15" s="346" t="s">
        <v>3827</v>
      </c>
      <c r="D15" s="347">
        <f>'SDV SW Test planning'!K852</f>
        <v>65.966666666666669</v>
      </c>
      <c r="E15" s="347">
        <f>'SDV SW Test planning'!X852</f>
        <v>0</v>
      </c>
      <c r="F15" s="347">
        <f>'SDV SW Test planning'!AB852</f>
        <v>0</v>
      </c>
      <c r="G15" s="347">
        <f>'SDV SW Test planning'!AD852</f>
        <v>0</v>
      </c>
      <c r="H15" s="347">
        <f>'SDV SW Test planning'!AF852</f>
        <v>0</v>
      </c>
      <c r="I15" s="347">
        <f>'SDV SW Test planning'!AH852</f>
        <v>0</v>
      </c>
      <c r="J15" s="347">
        <f>'SDV SW Test planning'!AK852</f>
        <v>0</v>
      </c>
      <c r="K15" s="347">
        <f>'SDV SW Test planning'!AV852</f>
        <v>0</v>
      </c>
      <c r="L15" s="347">
        <f>IFERROR(J15/6/'SDV SW Test planning'!$D$3,0)</f>
        <v>0</v>
      </c>
      <c r="M15" s="347">
        <f t="shared" si="1"/>
        <v>0</v>
      </c>
    </row>
    <row r="16" spans="2:20" ht="17.100000000000001" customHeight="1">
      <c r="B16" s="440" t="s">
        <v>4386</v>
      </c>
      <c r="C16" s="346" t="s">
        <v>3827</v>
      </c>
      <c r="D16" s="347">
        <f>'SDV SW Test planning'!K926</f>
        <v>0.27500000000000002</v>
      </c>
      <c r="E16" s="347">
        <f>'SDV SW Test planning'!X926</f>
        <v>0</v>
      </c>
      <c r="F16" s="347">
        <f>'SDV SW Test planning'!AB926</f>
        <v>0</v>
      </c>
      <c r="G16" s="347">
        <f>'SDV SW Test planning'!AD926</f>
        <v>0</v>
      </c>
      <c r="H16" s="347">
        <f>'SDV SW Test planning'!AF926</f>
        <v>0</v>
      </c>
      <c r="I16" s="347">
        <f>'SDV SW Test planning'!AH926</f>
        <v>0</v>
      </c>
      <c r="J16" s="347">
        <f>'SDV SW Test planning'!AK926</f>
        <v>0</v>
      </c>
      <c r="K16" s="347">
        <f>'SDV SW Test planning'!AV926</f>
        <v>0</v>
      </c>
      <c r="L16" s="347">
        <f>IFERROR(J16/6/'SDV SW Test planning'!$D$3,0)</f>
        <v>0</v>
      </c>
      <c r="M16" s="347">
        <f t="shared" si="1"/>
        <v>0</v>
      </c>
    </row>
    <row r="17" spans="2:13">
      <c r="B17" s="440" t="s">
        <v>4387</v>
      </c>
      <c r="C17" s="346" t="s">
        <v>3827</v>
      </c>
      <c r="D17" s="347">
        <f ca="1">'SDV SW Test planning'!K939</f>
        <v>0.91666666666666663</v>
      </c>
      <c r="E17" s="347">
        <f>'SDV SW Test planning'!X939</f>
        <v>0</v>
      </c>
      <c r="F17" s="347">
        <f>'SDV SW Test planning'!AB939</f>
        <v>0</v>
      </c>
      <c r="G17" s="347">
        <f>'SDV SW Test planning'!AD939</f>
        <v>0</v>
      </c>
      <c r="H17" s="347">
        <f>'SDV SW Test planning'!AF939</f>
        <v>0</v>
      </c>
      <c r="I17" s="347">
        <f>'SDV SW Test planning'!AH939</f>
        <v>0</v>
      </c>
      <c r="J17" s="347">
        <f>'SDV SW Test planning'!AK939</f>
        <v>0</v>
      </c>
      <c r="K17" s="347">
        <f>'SDV SW Test planning'!AV939</f>
        <v>0</v>
      </c>
      <c r="L17" s="347">
        <f>IFERROR(J17/6/'SDV SW Test planning'!$D$3,0)</f>
        <v>0</v>
      </c>
      <c r="M17" s="347">
        <f t="shared" si="1"/>
        <v>0</v>
      </c>
    </row>
    <row r="18" spans="2:13">
      <c r="D18" s="348"/>
      <c r="E18" s="348"/>
      <c r="F18" s="348"/>
      <c r="G18" s="348"/>
      <c r="H18" s="348"/>
      <c r="I18" s="348"/>
      <c r="J18" s="348"/>
      <c r="K18" s="348"/>
      <c r="L18" s="348"/>
      <c r="M18" s="348"/>
    </row>
    <row r="19" spans="2:13" ht="43.2">
      <c r="B19" s="337" t="s">
        <v>3815</v>
      </c>
      <c r="C19" s="337" t="s">
        <v>3816</v>
      </c>
      <c r="D19" s="338" t="s">
        <v>3817</v>
      </c>
      <c r="E19" s="338" t="s">
        <v>3818</v>
      </c>
      <c r="F19" s="339" t="s">
        <v>3819</v>
      </c>
      <c r="G19" s="340" t="s">
        <v>3820</v>
      </c>
      <c r="H19" s="340" t="s">
        <v>3821</v>
      </c>
      <c r="I19" s="340" t="s">
        <v>3822</v>
      </c>
      <c r="J19" s="341" t="s">
        <v>3823</v>
      </c>
      <c r="K19" s="342" t="s">
        <v>3824</v>
      </c>
      <c r="L19" s="342" t="s">
        <v>3825</v>
      </c>
      <c r="M19" s="342" t="s">
        <v>3826</v>
      </c>
    </row>
    <row r="20" spans="2:13">
      <c r="B20" s="343" t="s">
        <v>4381</v>
      </c>
      <c r="C20" s="344" t="s">
        <v>3827</v>
      </c>
      <c r="D20" s="345">
        <f t="shared" ref="D20:M20" ca="1" si="2">SUM(D21:D32)</f>
        <v>1339.7116666666668</v>
      </c>
      <c r="E20" s="345">
        <f t="shared" si="2"/>
        <v>0</v>
      </c>
      <c r="F20" s="345">
        <f t="shared" si="2"/>
        <v>0</v>
      </c>
      <c r="G20" s="345">
        <f t="shared" si="2"/>
        <v>0</v>
      </c>
      <c r="H20" s="345">
        <f t="shared" si="2"/>
        <v>0</v>
      </c>
      <c r="I20" s="345">
        <f t="shared" si="2"/>
        <v>0</v>
      </c>
      <c r="J20" s="345">
        <f t="shared" si="2"/>
        <v>0</v>
      </c>
      <c r="K20" s="345">
        <f t="shared" si="2"/>
        <v>0</v>
      </c>
      <c r="L20" s="345">
        <f t="shared" si="2"/>
        <v>0</v>
      </c>
      <c r="M20" s="345">
        <f t="shared" si="2"/>
        <v>0</v>
      </c>
    </row>
    <row r="21" spans="2:13">
      <c r="B21" s="440" t="s">
        <v>15</v>
      </c>
      <c r="C21" s="346" t="s">
        <v>3827</v>
      </c>
      <c r="D21" s="347">
        <f>'SIT SW Test planning'!K11</f>
        <v>8.3000000000000007</v>
      </c>
      <c r="E21" s="347">
        <f>'SIT SW Test planning'!X11</f>
        <v>0</v>
      </c>
      <c r="F21" s="347">
        <f>'SIT SW Test planning'!AB11</f>
        <v>0</v>
      </c>
      <c r="G21" s="347">
        <f>'SIT SW Test planning'!AD11</f>
        <v>0</v>
      </c>
      <c r="H21" s="347">
        <f>'SIT SW Test planning'!AF11</f>
        <v>0</v>
      </c>
      <c r="I21" s="347">
        <f>'SIT SW Test planning'!AH11</f>
        <v>0</v>
      </c>
      <c r="J21" s="347">
        <f>'SIT SW Test planning'!AK11</f>
        <v>0</v>
      </c>
      <c r="K21" s="347">
        <f>'SIT SW Test planning'!AV11</f>
        <v>0</v>
      </c>
      <c r="L21" s="347">
        <f>IFERROR(J21/6/'SIT SW Test planning'!$D$3,0)</f>
        <v>0</v>
      </c>
      <c r="M21" s="347">
        <f t="shared" ref="M21:M32" si="3">$L21*6/7</f>
        <v>0</v>
      </c>
    </row>
    <row r="22" spans="2:13">
      <c r="B22" s="440" t="s">
        <v>21</v>
      </c>
      <c r="C22" s="346" t="s">
        <v>3827</v>
      </c>
      <c r="D22" s="347">
        <f>'SIT SW Test planning'!K15</f>
        <v>60.45</v>
      </c>
      <c r="E22" s="347">
        <f>'SIT SW Test planning'!X15</f>
        <v>0</v>
      </c>
      <c r="F22" s="347">
        <f>'SIT SW Test planning'!AB15</f>
        <v>0</v>
      </c>
      <c r="G22" s="347">
        <f>'SIT SW Test planning'!AD15</f>
        <v>0</v>
      </c>
      <c r="H22" s="347">
        <f>'SIT SW Test planning'!AF15</f>
        <v>0</v>
      </c>
      <c r="I22" s="347">
        <f>'SIT SW Test planning'!AH15</f>
        <v>0</v>
      </c>
      <c r="J22" s="347">
        <f>'SIT SW Test planning'!AK15</f>
        <v>0</v>
      </c>
      <c r="K22" s="347">
        <f>'SIT SW Test planning'!AV15</f>
        <v>0</v>
      </c>
      <c r="L22" s="347">
        <f>IFERROR(J22/6/'SIT SW Test planning'!$D$3,0)</f>
        <v>0</v>
      </c>
      <c r="M22" s="347">
        <f t="shared" si="3"/>
        <v>0</v>
      </c>
    </row>
    <row r="23" spans="2:13">
      <c r="B23" s="440" t="s">
        <v>22</v>
      </c>
      <c r="C23" s="346" t="s">
        <v>3827</v>
      </c>
      <c r="D23" s="347">
        <f>'SIT SW Test planning'!K101</f>
        <v>622.64333333333343</v>
      </c>
      <c r="E23" s="347">
        <f>'SIT SW Test planning'!X101</f>
        <v>0</v>
      </c>
      <c r="F23" s="347">
        <f>'SIT SW Test planning'!AB101</f>
        <v>0</v>
      </c>
      <c r="G23" s="347">
        <f>'SIT SW Test planning'!AD101</f>
        <v>0</v>
      </c>
      <c r="H23" s="347">
        <f>'SIT SW Test planning'!AF101</f>
        <v>0</v>
      </c>
      <c r="I23" s="347">
        <f>'SIT SW Test planning'!AH101</f>
        <v>0</v>
      </c>
      <c r="J23" s="347">
        <f>'SIT SW Test planning'!AK101</f>
        <v>0</v>
      </c>
      <c r="K23" s="347">
        <f>'SIT SW Test planning'!AV101</f>
        <v>0</v>
      </c>
      <c r="L23" s="347">
        <f>IFERROR(J23/6/'SIT SW Test planning'!$D$3,0)</f>
        <v>0</v>
      </c>
      <c r="M23" s="347">
        <f t="shared" si="3"/>
        <v>0</v>
      </c>
    </row>
    <row r="24" spans="2:13">
      <c r="B24" s="440" t="s">
        <v>23</v>
      </c>
      <c r="C24" s="346" t="s">
        <v>3827</v>
      </c>
      <c r="D24" s="347">
        <f>'SIT SW Test planning'!K332</f>
        <v>258.02000000000004</v>
      </c>
      <c r="E24" s="347">
        <f>'SIT SW Test planning'!X332</f>
        <v>0</v>
      </c>
      <c r="F24" s="347">
        <f>'SIT SW Test planning'!AB332</f>
        <v>0</v>
      </c>
      <c r="G24" s="347">
        <f>'SIT SW Test planning'!AD332</f>
        <v>0</v>
      </c>
      <c r="H24" s="347">
        <f>'SIT SW Test planning'!AF332</f>
        <v>0</v>
      </c>
      <c r="I24" s="347">
        <f>'SIT SW Test planning'!AH332</f>
        <v>0</v>
      </c>
      <c r="J24" s="347">
        <f>'SIT SW Test planning'!AK332</f>
        <v>0</v>
      </c>
      <c r="K24" s="347">
        <f>'SIT SW Test planning'!AV332</f>
        <v>0</v>
      </c>
      <c r="L24" s="347">
        <f>IFERROR(J24/6/'SIT SW Test planning'!$D$3,0)</f>
        <v>0</v>
      </c>
      <c r="M24" s="347">
        <f t="shared" si="3"/>
        <v>0</v>
      </c>
    </row>
    <row r="25" spans="2:13">
      <c r="B25" s="440" t="s">
        <v>24</v>
      </c>
      <c r="C25" s="346" t="s">
        <v>3827</v>
      </c>
      <c r="D25" s="347">
        <f>'SIT SW Test planning'!K486</f>
        <v>153.85</v>
      </c>
      <c r="E25" s="347">
        <f>'SIT SW Test planning'!X486</f>
        <v>0</v>
      </c>
      <c r="F25" s="347">
        <f>'SIT SW Test planning'!AB486</f>
        <v>0</v>
      </c>
      <c r="G25" s="347">
        <f>'SIT SW Test planning'!AD486</f>
        <v>0</v>
      </c>
      <c r="H25" s="347">
        <f>'SIT SW Test planning'!AF486</f>
        <v>0</v>
      </c>
      <c r="I25" s="347">
        <f>'SIT SW Test planning'!AH486</f>
        <v>0</v>
      </c>
      <c r="J25" s="347">
        <f>'SIT SW Test planning'!AK486</f>
        <v>0</v>
      </c>
      <c r="K25" s="347">
        <f>'SIT SW Test planning'!AV486</f>
        <v>0</v>
      </c>
      <c r="L25" s="347">
        <f>IFERROR(J25/6/'SIT SW Test planning'!$D$3,0)</f>
        <v>0</v>
      </c>
      <c r="M25" s="347">
        <f t="shared" si="3"/>
        <v>0</v>
      </c>
    </row>
    <row r="26" spans="2:13">
      <c r="B26" s="440" t="s">
        <v>25</v>
      </c>
      <c r="C26" s="346" t="s">
        <v>3827</v>
      </c>
      <c r="D26" s="347">
        <f>'SIT SW Test planning'!K629</f>
        <v>105.09</v>
      </c>
      <c r="E26" s="347">
        <f>'SIT SW Test planning'!X629</f>
        <v>0</v>
      </c>
      <c r="F26" s="347">
        <f>'SIT SW Test planning'!AB629</f>
        <v>0</v>
      </c>
      <c r="G26" s="347">
        <f>'SIT SW Test planning'!AD629</f>
        <v>0</v>
      </c>
      <c r="H26" s="347">
        <f>'SIT SW Test planning'!AF629</f>
        <v>0</v>
      </c>
      <c r="I26" s="347">
        <f>'SIT SW Test planning'!AH629</f>
        <v>0</v>
      </c>
      <c r="J26" s="347">
        <f>'SIT SW Test planning'!AK629</f>
        <v>0</v>
      </c>
      <c r="K26" s="347">
        <f>'SIT SW Test planning'!AV629</f>
        <v>0</v>
      </c>
      <c r="L26" s="347">
        <f>IFERROR(J26/6/'SIT SW Test planning'!$D$3,0)</f>
        <v>0</v>
      </c>
      <c r="M26" s="347">
        <f t="shared" si="3"/>
        <v>0</v>
      </c>
    </row>
    <row r="27" spans="2:13">
      <c r="B27" s="440" t="s">
        <v>28</v>
      </c>
      <c r="C27" s="346" t="s">
        <v>3827</v>
      </c>
      <c r="D27" s="347">
        <f>'SIT SW Test planning'!K766</f>
        <v>30.8</v>
      </c>
      <c r="E27" s="347">
        <f>'SIT SW Test planning'!X766</f>
        <v>0</v>
      </c>
      <c r="F27" s="347">
        <f>'SIT SW Test planning'!AB766</f>
        <v>0</v>
      </c>
      <c r="G27" s="347">
        <f>'SIT SW Test planning'!AD766</f>
        <v>0</v>
      </c>
      <c r="H27" s="347">
        <f>'SIT SW Test planning'!AF766</f>
        <v>0</v>
      </c>
      <c r="I27" s="347">
        <f>'SIT SW Test planning'!AH766</f>
        <v>0</v>
      </c>
      <c r="J27" s="347">
        <f>'SIT SW Test planning'!AK766</f>
        <v>0</v>
      </c>
      <c r="K27" s="347">
        <f>'SIT SW Test planning'!AV766</f>
        <v>0</v>
      </c>
      <c r="L27" s="347">
        <f>IFERROR(J27/6/'SIT SW Test planning'!$D$3,0)</f>
        <v>0</v>
      </c>
      <c r="M27" s="347">
        <f t="shared" si="3"/>
        <v>0</v>
      </c>
    </row>
    <row r="28" spans="2:13">
      <c r="B28" s="440" t="s">
        <v>26</v>
      </c>
      <c r="C28" s="346" t="s">
        <v>3827</v>
      </c>
      <c r="D28" s="347">
        <f>'SIT SW Test planning'!K799</f>
        <v>26</v>
      </c>
      <c r="E28" s="347">
        <f>'SIT SW Test planning'!X799</f>
        <v>0</v>
      </c>
      <c r="F28" s="347">
        <f>'SIT SW Test planning'!AB799</f>
        <v>0</v>
      </c>
      <c r="G28" s="347">
        <f>'SIT SW Test planning'!AD799</f>
        <v>0</v>
      </c>
      <c r="H28" s="347">
        <f>'SIT SW Test planning'!AF799</f>
        <v>0</v>
      </c>
      <c r="I28" s="347">
        <f>'SIT SW Test planning'!AH799</f>
        <v>0</v>
      </c>
      <c r="J28" s="347">
        <f>'SIT SW Test planning'!AK799</f>
        <v>0</v>
      </c>
      <c r="K28" s="347">
        <f>'SIT SW Test planning'!AV799</f>
        <v>0</v>
      </c>
      <c r="L28" s="347">
        <f>IFERROR(J28/6/'SIT SW Test planning'!$D$3,0)</f>
        <v>0</v>
      </c>
      <c r="M28" s="347">
        <f>$L28*6/7</f>
        <v>0</v>
      </c>
    </row>
    <row r="29" spans="2:13">
      <c r="B29" s="440" t="s">
        <v>27</v>
      </c>
      <c r="C29" s="346" t="s">
        <v>3827</v>
      </c>
      <c r="D29" s="347">
        <f>'SIT SW Test planning'!K832</f>
        <v>7.4</v>
      </c>
      <c r="E29" s="347">
        <f>'SIT SW Test planning'!X832</f>
        <v>0</v>
      </c>
      <c r="F29" s="347">
        <f>'SIT SW Test planning'!AB832</f>
        <v>0</v>
      </c>
      <c r="G29" s="347">
        <f>'SIT SW Test planning'!AD832</f>
        <v>0</v>
      </c>
      <c r="H29" s="347">
        <f>'SIT SW Test planning'!AF832</f>
        <v>0</v>
      </c>
      <c r="I29" s="347">
        <f>'SIT SW Test planning'!AH832</f>
        <v>0</v>
      </c>
      <c r="J29" s="347">
        <f>'SIT SW Test planning'!AK832</f>
        <v>0</v>
      </c>
      <c r="K29" s="347">
        <f>'SIT SW Test planning'!AV832</f>
        <v>0</v>
      </c>
      <c r="L29" s="347">
        <f>IFERROR(J29/6/'SIT SW Test planning'!$D$3,0)</f>
        <v>0</v>
      </c>
      <c r="M29" s="347">
        <f t="shared" si="3"/>
        <v>0</v>
      </c>
    </row>
    <row r="30" spans="2:13">
      <c r="B30" s="440" t="s">
        <v>4385</v>
      </c>
      <c r="C30" s="346" t="s">
        <v>3827</v>
      </c>
      <c r="D30" s="347">
        <f>'SIT SW Test planning'!K852</f>
        <v>65.966666666666669</v>
      </c>
      <c r="E30" s="347">
        <f>'SIT SW Test planning'!X852</f>
        <v>0</v>
      </c>
      <c r="F30" s="347">
        <f>'SIT SW Test planning'!AB852</f>
        <v>0</v>
      </c>
      <c r="G30" s="347">
        <f>'SIT SW Test planning'!AD852</f>
        <v>0</v>
      </c>
      <c r="H30" s="347">
        <f>'SIT SW Test planning'!AF852</f>
        <v>0</v>
      </c>
      <c r="I30" s="347">
        <f>'SIT SW Test planning'!AH852</f>
        <v>0</v>
      </c>
      <c r="J30" s="347">
        <f>'SIT SW Test planning'!AK852</f>
        <v>0</v>
      </c>
      <c r="K30" s="347">
        <f>'SIT SW Test planning'!AV852</f>
        <v>0</v>
      </c>
      <c r="L30" s="347">
        <f>IFERROR(J30/6/'SIT SW Test planning'!$D$3,0)</f>
        <v>0</v>
      </c>
      <c r="M30" s="347">
        <f t="shared" si="3"/>
        <v>0</v>
      </c>
    </row>
    <row r="31" spans="2:13">
      <c r="B31" s="440" t="s">
        <v>4388</v>
      </c>
      <c r="C31" s="346" t="s">
        <v>3827</v>
      </c>
      <c r="D31" s="347">
        <f>'SIT SW Test planning'!K926</f>
        <v>0.27500000000000002</v>
      </c>
      <c r="E31" s="347">
        <f>'SIT SW Test planning'!X926</f>
        <v>0</v>
      </c>
      <c r="F31" s="347">
        <f>'SIT SW Test planning'!AB926</f>
        <v>0</v>
      </c>
      <c r="G31" s="347">
        <f>'SIT SW Test planning'!AD926</f>
        <v>0</v>
      </c>
      <c r="H31" s="347">
        <f>'SIT SW Test planning'!AF926</f>
        <v>0</v>
      </c>
      <c r="I31" s="347">
        <f>'SIT SW Test planning'!AH926</f>
        <v>0</v>
      </c>
      <c r="J31" s="347">
        <f>'SIT SW Test planning'!AK926</f>
        <v>0</v>
      </c>
      <c r="K31" s="347">
        <f>'SIT SW Test planning'!AV926</f>
        <v>0</v>
      </c>
      <c r="L31" s="347">
        <f>IFERROR(J31/6/'SIT SW Test planning'!$D$3,0)</f>
        <v>0</v>
      </c>
      <c r="M31" s="347">
        <f t="shared" si="3"/>
        <v>0</v>
      </c>
    </row>
    <row r="32" spans="2:13">
      <c r="B32" s="440" t="s">
        <v>4389</v>
      </c>
      <c r="C32" s="346" t="s">
        <v>3827</v>
      </c>
      <c r="D32" s="347">
        <f ca="1">'SIT SW Test planning'!K939</f>
        <v>0.91666666666666663</v>
      </c>
      <c r="E32" s="347">
        <f>'SIT SW Test planning'!X939</f>
        <v>0</v>
      </c>
      <c r="F32" s="347">
        <f>'SIT SW Test planning'!AB939</f>
        <v>0</v>
      </c>
      <c r="G32" s="347">
        <f>'SIT SW Test planning'!AD939</f>
        <v>0</v>
      </c>
      <c r="H32" s="347">
        <f>'SIT SW Test planning'!AF939</f>
        <v>0</v>
      </c>
      <c r="I32" s="347">
        <f>'SIT SW Test planning'!AH939</f>
        <v>0</v>
      </c>
      <c r="J32" s="347">
        <f>'SIT SW Test planning'!AK939</f>
        <v>0</v>
      </c>
      <c r="K32" s="347">
        <f>'SIT SW Test planning'!AV939</f>
        <v>0</v>
      </c>
      <c r="L32" s="347">
        <f>IFERROR(J32/6/'SIT SW Test planning'!$D$3,0)</f>
        <v>0</v>
      </c>
      <c r="M32" s="347">
        <f t="shared" si="3"/>
        <v>0</v>
      </c>
    </row>
    <row r="34" spans="2:13" ht="43.2">
      <c r="B34" s="337" t="s">
        <v>3815</v>
      </c>
      <c r="C34" s="337" t="s">
        <v>3816</v>
      </c>
      <c r="D34" s="338" t="s">
        <v>3817</v>
      </c>
      <c r="E34" s="338" t="s">
        <v>3818</v>
      </c>
      <c r="F34" s="339" t="s">
        <v>3819</v>
      </c>
      <c r="G34" s="340" t="s">
        <v>3820</v>
      </c>
      <c r="H34" s="340" t="s">
        <v>3821</v>
      </c>
      <c r="I34" s="340" t="s">
        <v>3822</v>
      </c>
      <c r="J34" s="341" t="s">
        <v>3823</v>
      </c>
      <c r="K34" s="342" t="s">
        <v>3824</v>
      </c>
      <c r="L34" s="342" t="s">
        <v>3825</v>
      </c>
      <c r="M34" s="342" t="s">
        <v>3826</v>
      </c>
    </row>
    <row r="35" spans="2:13">
      <c r="B35" s="343" t="s">
        <v>4390</v>
      </c>
      <c r="C35" s="344" t="s">
        <v>3827</v>
      </c>
      <c r="D35" s="345">
        <f t="shared" ref="D35:M35" si="4">SUM(D36:D37)</f>
        <v>143.3833333333333</v>
      </c>
      <c r="E35" s="345">
        <f t="shared" si="4"/>
        <v>0</v>
      </c>
      <c r="F35" s="345">
        <f t="shared" si="4"/>
        <v>0</v>
      </c>
      <c r="G35" s="345">
        <f t="shared" si="4"/>
        <v>0</v>
      </c>
      <c r="H35" s="345">
        <f t="shared" si="4"/>
        <v>0</v>
      </c>
      <c r="I35" s="345">
        <f t="shared" si="4"/>
        <v>0</v>
      </c>
      <c r="J35" s="345">
        <f t="shared" si="4"/>
        <v>0</v>
      </c>
      <c r="K35" s="345">
        <f t="shared" si="4"/>
        <v>0</v>
      </c>
      <c r="L35" s="345">
        <f t="shared" si="4"/>
        <v>0</v>
      </c>
      <c r="M35" s="345">
        <f t="shared" si="4"/>
        <v>0</v>
      </c>
    </row>
    <row r="36" spans="2:13">
      <c r="B36" s="440" t="s">
        <v>4395</v>
      </c>
      <c r="C36" s="346" t="s">
        <v>3827</v>
      </c>
      <c r="D36" s="347">
        <f>'EELP+ Test planning'!K11</f>
        <v>14.983333333333333</v>
      </c>
      <c r="E36" s="347">
        <f>'EELP+ Test planning'!X11</f>
        <v>0</v>
      </c>
      <c r="F36" s="347">
        <f>'EELP+ Test planning'!AB11</f>
        <v>0</v>
      </c>
      <c r="G36" s="347">
        <f>'EELP+ Test planning'!AD11</f>
        <v>0</v>
      </c>
      <c r="H36" s="347">
        <f>'EELP+ Test planning'!AF11</f>
        <v>0</v>
      </c>
      <c r="I36" s="347">
        <f>'EELP+ Test planning'!AH11</f>
        <v>0</v>
      </c>
      <c r="J36" s="347">
        <f>'EELP+ Test planning'!AK11</f>
        <v>0</v>
      </c>
      <c r="K36" s="347">
        <f>'EELP+ Test planning'!AV11</f>
        <v>0</v>
      </c>
      <c r="L36" s="347">
        <f>IFERROR(J36/6/'EELP+ Test planning'!$D$3,0)</f>
        <v>0</v>
      </c>
      <c r="M36" s="347">
        <f t="shared" ref="M36:M37" si="5">$L36*6/7</f>
        <v>0</v>
      </c>
    </row>
    <row r="37" spans="2:13">
      <c r="B37" s="440" t="s">
        <v>4403</v>
      </c>
      <c r="C37" s="346" t="s">
        <v>3827</v>
      </c>
      <c r="D37" s="347">
        <f>'EELP+ Test planning'!K32</f>
        <v>128.39999999999998</v>
      </c>
      <c r="E37" s="347">
        <f>'EELP+ Test planning'!X32</f>
        <v>0</v>
      </c>
      <c r="F37" s="347">
        <f>'EELP+ Test planning'!AB32</f>
        <v>0</v>
      </c>
      <c r="G37" s="347">
        <f>'EELP+ Test planning'!AD32</f>
        <v>0</v>
      </c>
      <c r="H37" s="347">
        <f>'EELP+ Test planning'!AF32</f>
        <v>0</v>
      </c>
      <c r="I37" s="347">
        <f>'EELP+ Test planning'!AH32</f>
        <v>0</v>
      </c>
      <c r="J37" s="347">
        <f>'EELP+ Test planning'!AK32</f>
        <v>0</v>
      </c>
      <c r="K37" s="347">
        <f>'EELP+ Test planning'!AV32</f>
        <v>0</v>
      </c>
      <c r="L37" s="347">
        <f>IFERROR(J37/6/'EELP+ Test planning'!$D$3,0)</f>
        <v>0</v>
      </c>
      <c r="M37" s="347">
        <f t="shared" si="5"/>
        <v>0</v>
      </c>
    </row>
  </sheetData>
  <protectedRanges>
    <protectedRange sqref="B2 M5 L4:L5 M20 L19:L20 M35 L34:L35" name="範圍1"/>
    <protectedRange sqref="L21:L32 L6:L17 L36:L37" name="範圍1_1"/>
  </protectedRanges>
  <mergeCells count="1">
    <mergeCell ref="B2:L2"/>
  </mergeCells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X950"/>
  <sheetViews>
    <sheetView zoomScale="70" zoomScaleNormal="70" workbookViewId="0">
      <pane xSplit="9" ySplit="10" topLeftCell="J11" activePane="bottomRight" state="frozen"/>
      <selection pane="topRight" activeCell="J1" sqref="J1"/>
      <selection pane="bottomLeft" activeCell="A11" sqref="A11"/>
      <selection pane="bottomRight" activeCell="O2" sqref="O2"/>
    </sheetView>
  </sheetViews>
  <sheetFormatPr defaultColWidth="9" defaultRowHeight="16.2" outlineLevelCol="1"/>
  <cols>
    <col min="1" max="1" width="1.6640625" style="371" customWidth="1"/>
    <col min="2" max="2" width="6.109375" style="371" bestFit="1" customWidth="1"/>
    <col min="3" max="3" width="22.44140625" style="372" customWidth="1"/>
    <col min="4" max="4" width="20.6640625" style="372" customWidth="1"/>
    <col min="5" max="5" width="25.6640625" style="372" customWidth="1"/>
    <col min="6" max="6" width="26" style="372" customWidth="1"/>
    <col min="7" max="7" width="6.77734375" style="371" customWidth="1"/>
    <col min="8" max="8" width="11.21875" style="371" bestFit="1" customWidth="1"/>
    <col min="9" max="9" width="9" style="371"/>
    <col min="10" max="13" width="9.44140625" style="371" customWidth="1"/>
    <col min="14" max="14" width="11.44140625" style="371" customWidth="1"/>
    <col min="15" max="15" width="11.6640625" style="371" customWidth="1"/>
    <col min="16" max="16" width="9.109375" style="498" hidden="1" customWidth="1" outlineLevel="1"/>
    <col min="17" max="17" width="7.44140625" style="371" hidden="1" customWidth="1" outlineLevel="1"/>
    <col min="18" max="21" width="7" style="449" hidden="1" customWidth="1" outlineLevel="1"/>
    <col min="22" max="22" width="20.5546875" style="449" hidden="1" customWidth="1" outlineLevel="1"/>
    <col min="23" max="23" width="7.6640625" style="449" customWidth="1" collapsed="1"/>
    <col min="24" max="24" width="8.77734375" style="449" customWidth="1"/>
    <col min="25" max="25" width="9.6640625" style="371" customWidth="1"/>
    <col min="26" max="26" width="8.44140625" style="371" customWidth="1"/>
    <col min="27" max="32" width="13.21875" style="449" customWidth="1"/>
    <col min="33" max="33" width="13.77734375" style="371" customWidth="1"/>
    <col min="34" max="34" width="13.21875" style="449" customWidth="1"/>
    <col min="35" max="35" width="26.6640625" style="371" customWidth="1"/>
    <col min="36" max="36" width="13.21875" style="496" customWidth="1"/>
    <col min="37" max="37" width="13.21875" style="449" customWidth="1"/>
    <col min="38" max="47" width="9" style="371"/>
    <col min="48" max="50" width="13.21875" style="371" customWidth="1"/>
    <col min="51" max="16384" width="9" style="371"/>
  </cols>
  <sheetData>
    <row r="1" spans="2:50" ht="16.8" customHeight="1">
      <c r="C1" s="638" t="s">
        <v>4384</v>
      </c>
      <c r="D1" s="638"/>
      <c r="E1" s="638"/>
      <c r="F1" s="638"/>
      <c r="G1" s="638"/>
      <c r="H1" s="638"/>
      <c r="I1" s="638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AI1" s="562"/>
    </row>
    <row r="2" spans="2:50" ht="21">
      <c r="C2" s="537" t="s">
        <v>4339</v>
      </c>
      <c r="D2" s="537"/>
      <c r="E2" s="336"/>
      <c r="F2" s="336"/>
      <c r="G2" s="336"/>
      <c r="H2" s="336"/>
      <c r="I2" s="336"/>
      <c r="J2" s="336"/>
      <c r="K2" s="336"/>
      <c r="L2" s="538"/>
      <c r="M2" s="336"/>
      <c r="N2" s="336"/>
      <c r="O2" s="336"/>
      <c r="P2" s="336"/>
      <c r="Q2" s="336"/>
      <c r="R2" s="336"/>
      <c r="S2" s="336"/>
      <c r="T2" s="336"/>
    </row>
    <row r="3" spans="2:50" ht="21">
      <c r="C3" s="539" t="s">
        <v>4278</v>
      </c>
      <c r="D3" s="540"/>
      <c r="E3" s="336"/>
      <c r="F3" s="336"/>
      <c r="G3" s="336"/>
      <c r="H3" s="336"/>
      <c r="I3" s="336"/>
      <c r="J3" s="336"/>
      <c r="K3" s="336"/>
      <c r="L3" s="538"/>
      <c r="M3" s="336"/>
      <c r="N3" s="336"/>
      <c r="O3" s="336"/>
      <c r="P3" s="336"/>
      <c r="Q3" s="336"/>
      <c r="R3" s="336"/>
      <c r="S3" s="336"/>
      <c r="T3" s="336"/>
      <c r="AA3" s="588"/>
      <c r="AB3" s="588"/>
    </row>
    <row r="4" spans="2:50" ht="27" customHeight="1">
      <c r="C4" s="541" t="s">
        <v>4279</v>
      </c>
      <c r="D4" s="542"/>
      <c r="E4" s="543"/>
      <c r="F4" s="543"/>
      <c r="G4" s="543"/>
      <c r="H4" s="543"/>
      <c r="I4" s="543"/>
      <c r="J4" s="543"/>
      <c r="K4" s="543"/>
      <c r="L4" s="544"/>
      <c r="M4" s="543"/>
      <c r="N4" s="543"/>
      <c r="O4" s="543"/>
      <c r="P4" s="543"/>
      <c r="Q4" s="543"/>
      <c r="R4" s="543"/>
      <c r="S4" s="543"/>
      <c r="T4" s="543"/>
      <c r="AA4" s="449" t="s">
        <v>4274</v>
      </c>
      <c r="AB4" s="449" t="s">
        <v>4326</v>
      </c>
      <c r="AC4" s="449" t="s">
        <v>4286</v>
      </c>
      <c r="AD4" s="449" t="s">
        <v>4327</v>
      </c>
      <c r="AE4" s="449" t="s">
        <v>4275</v>
      </c>
      <c r="AF4" s="449" t="s">
        <v>4276</v>
      </c>
      <c r="AG4" s="449"/>
      <c r="AH4" s="449" t="s">
        <v>4328</v>
      </c>
      <c r="AJ4" s="449" t="s">
        <v>4329</v>
      </c>
      <c r="AK4" s="449" t="s">
        <v>4277</v>
      </c>
      <c r="AL4" s="563"/>
      <c r="AM4" s="563"/>
      <c r="AN4" s="563"/>
      <c r="AO4" s="563"/>
      <c r="AP4" s="563"/>
      <c r="AQ4" s="563"/>
      <c r="AR4" s="563"/>
      <c r="AS4" s="563"/>
      <c r="AT4" s="563"/>
      <c r="AU4" s="563"/>
    </row>
    <row r="5" spans="2:50" ht="27" customHeight="1">
      <c r="J5" s="618" t="s">
        <v>4293</v>
      </c>
      <c r="K5" s="618"/>
      <c r="L5" s="618"/>
      <c r="M5" s="618"/>
      <c r="N5" s="618"/>
      <c r="O5" s="618"/>
      <c r="P5" s="619" t="s">
        <v>4294</v>
      </c>
      <c r="Q5" s="619"/>
      <c r="R5" s="619"/>
      <c r="S5" s="619"/>
      <c r="T5" s="619"/>
      <c r="U5" s="619"/>
      <c r="V5" s="619"/>
      <c r="W5" s="564" t="s">
        <v>4291</v>
      </c>
      <c r="X5" s="555" t="s">
        <v>4292</v>
      </c>
      <c r="Y5" s="564" t="s">
        <v>4291</v>
      </c>
      <c r="Z5" s="564" t="s">
        <v>4291</v>
      </c>
      <c r="AA5" s="555" t="s">
        <v>4292</v>
      </c>
      <c r="AB5" s="555" t="s">
        <v>4292</v>
      </c>
      <c r="AC5" s="555" t="s">
        <v>4292</v>
      </c>
      <c r="AD5" s="555" t="s">
        <v>4292</v>
      </c>
      <c r="AE5" s="555" t="s">
        <v>4292</v>
      </c>
      <c r="AF5" s="555" t="s">
        <v>4292</v>
      </c>
      <c r="AG5" s="555" t="s">
        <v>4292</v>
      </c>
      <c r="AH5" s="555" t="s">
        <v>4292</v>
      </c>
      <c r="AI5" s="564" t="s">
        <v>4291</v>
      </c>
      <c r="AJ5" s="555" t="s">
        <v>4292</v>
      </c>
      <c r="AK5" s="555" t="s">
        <v>4292</v>
      </c>
      <c r="AL5" s="630" t="s">
        <v>4291</v>
      </c>
      <c r="AM5" s="631"/>
      <c r="AN5" s="631"/>
      <c r="AO5" s="631"/>
      <c r="AP5" s="631"/>
      <c r="AQ5" s="631"/>
      <c r="AR5" s="631"/>
      <c r="AS5" s="631"/>
      <c r="AT5" s="631"/>
      <c r="AU5" s="632"/>
      <c r="AV5" s="564" t="s">
        <v>4291</v>
      </c>
      <c r="AW5" s="564" t="s">
        <v>4291</v>
      </c>
      <c r="AX5" s="564" t="s">
        <v>4291</v>
      </c>
    </row>
    <row r="6" spans="2:50" ht="16.5" customHeight="1">
      <c r="B6" s="645" t="s">
        <v>0</v>
      </c>
      <c r="C6" s="645" t="s">
        <v>4341</v>
      </c>
      <c r="D6" s="613" t="s">
        <v>4343</v>
      </c>
      <c r="E6" s="613" t="s">
        <v>4345</v>
      </c>
      <c r="F6" s="645" t="s">
        <v>4347</v>
      </c>
      <c r="G6" s="645" t="s">
        <v>14</v>
      </c>
      <c r="H6" s="613" t="s">
        <v>7</v>
      </c>
      <c r="I6" s="613" t="s">
        <v>5</v>
      </c>
      <c r="J6" s="603" t="s">
        <v>8</v>
      </c>
      <c r="K6" s="603"/>
      <c r="L6" s="603"/>
      <c r="M6" s="603"/>
      <c r="N6" s="603" t="s">
        <v>4280</v>
      </c>
      <c r="O6" s="603"/>
      <c r="P6" s="604" t="s">
        <v>4269</v>
      </c>
      <c r="Q6" s="604" t="s">
        <v>4273</v>
      </c>
      <c r="R6" s="607" t="s">
        <v>30</v>
      </c>
      <c r="S6" s="608"/>
      <c r="T6" s="608"/>
      <c r="U6" s="608"/>
      <c r="V6" s="609"/>
      <c r="W6" s="600" t="s">
        <v>4024</v>
      </c>
      <c r="X6" s="621" t="s">
        <v>4025</v>
      </c>
      <c r="Y6" s="624" t="s">
        <v>3850</v>
      </c>
      <c r="Z6" s="624" t="s">
        <v>4026</v>
      </c>
      <c r="AA6" s="620" t="s">
        <v>4272</v>
      </c>
      <c r="AB6" s="620" t="s">
        <v>4287</v>
      </c>
      <c r="AC6" s="620" t="s">
        <v>3856</v>
      </c>
      <c r="AD6" s="633" t="s">
        <v>3858</v>
      </c>
      <c r="AE6" s="620" t="s">
        <v>3860</v>
      </c>
      <c r="AF6" s="633" t="s">
        <v>3861</v>
      </c>
      <c r="AG6" s="620" t="s">
        <v>4028</v>
      </c>
      <c r="AH6" s="633" t="s">
        <v>3867</v>
      </c>
      <c r="AI6" s="624" t="s">
        <v>4290</v>
      </c>
      <c r="AJ6" s="634" t="s">
        <v>4288</v>
      </c>
      <c r="AK6" s="633" t="s">
        <v>4289</v>
      </c>
      <c r="AL6" s="637" t="s">
        <v>3872</v>
      </c>
      <c r="AM6" s="637"/>
      <c r="AN6" s="637"/>
      <c r="AO6" s="637"/>
      <c r="AP6" s="637"/>
      <c r="AQ6" s="637"/>
      <c r="AR6" s="637"/>
      <c r="AS6" s="637"/>
      <c r="AT6" s="637"/>
      <c r="AU6" s="637"/>
      <c r="AV6" s="629" t="s">
        <v>3874</v>
      </c>
      <c r="AW6" s="629" t="s">
        <v>3876</v>
      </c>
      <c r="AX6" s="629" t="s">
        <v>3824</v>
      </c>
    </row>
    <row r="7" spans="2:50" ht="16.5" customHeight="1">
      <c r="B7" s="645"/>
      <c r="C7" s="645"/>
      <c r="D7" s="614"/>
      <c r="E7" s="614"/>
      <c r="F7" s="645"/>
      <c r="G7" s="645"/>
      <c r="H7" s="614"/>
      <c r="I7" s="614"/>
      <c r="J7" s="628" t="s">
        <v>4270</v>
      </c>
      <c r="K7" s="627" t="s">
        <v>4271</v>
      </c>
      <c r="L7" s="627" t="s">
        <v>4355</v>
      </c>
      <c r="M7" s="627" t="s">
        <v>4027</v>
      </c>
      <c r="N7" s="616" t="s">
        <v>10</v>
      </c>
      <c r="O7" s="616" t="s">
        <v>11</v>
      </c>
      <c r="P7" s="605"/>
      <c r="Q7" s="605"/>
      <c r="R7" s="610"/>
      <c r="S7" s="611"/>
      <c r="T7" s="611"/>
      <c r="U7" s="611"/>
      <c r="V7" s="612"/>
      <c r="W7" s="601"/>
      <c r="X7" s="622"/>
      <c r="Y7" s="625"/>
      <c r="Z7" s="625"/>
      <c r="AA7" s="620"/>
      <c r="AB7" s="620"/>
      <c r="AC7" s="620"/>
      <c r="AD7" s="633"/>
      <c r="AE7" s="620"/>
      <c r="AF7" s="633"/>
      <c r="AG7" s="620"/>
      <c r="AH7" s="633"/>
      <c r="AI7" s="625"/>
      <c r="AJ7" s="635"/>
      <c r="AK7" s="633"/>
      <c r="AL7" s="497" t="s">
        <v>4040</v>
      </c>
      <c r="AM7" s="497" t="s">
        <v>4040</v>
      </c>
      <c r="AN7" s="497" t="s">
        <v>4040</v>
      </c>
      <c r="AO7" s="497" t="s">
        <v>4040</v>
      </c>
      <c r="AP7" s="497" t="s">
        <v>4040</v>
      </c>
      <c r="AQ7" s="497" t="s">
        <v>4040</v>
      </c>
      <c r="AR7" s="497" t="s">
        <v>4040</v>
      </c>
      <c r="AS7" s="497" t="s">
        <v>4040</v>
      </c>
      <c r="AT7" s="497" t="s">
        <v>4040</v>
      </c>
      <c r="AU7" s="497" t="s">
        <v>4040</v>
      </c>
      <c r="AV7" s="629"/>
      <c r="AW7" s="629"/>
      <c r="AX7" s="629"/>
    </row>
    <row r="8" spans="2:50">
      <c r="B8" s="645"/>
      <c r="C8" s="645"/>
      <c r="D8" s="615"/>
      <c r="E8" s="615"/>
      <c r="F8" s="645"/>
      <c r="G8" s="645"/>
      <c r="H8" s="615"/>
      <c r="I8" s="615"/>
      <c r="J8" s="628"/>
      <c r="K8" s="627"/>
      <c r="L8" s="627"/>
      <c r="M8" s="627"/>
      <c r="N8" s="617"/>
      <c r="O8" s="617"/>
      <c r="P8" s="606"/>
      <c r="Q8" s="606"/>
      <c r="R8" s="301" t="s">
        <v>32</v>
      </c>
      <c r="S8" s="301" t="s">
        <v>33</v>
      </c>
      <c r="T8" s="301" t="s">
        <v>34</v>
      </c>
      <c r="U8" s="301" t="s">
        <v>35</v>
      </c>
      <c r="V8" s="301" t="s">
        <v>36</v>
      </c>
      <c r="W8" s="602"/>
      <c r="X8" s="623"/>
      <c r="Y8" s="626"/>
      <c r="Z8" s="626"/>
      <c r="AA8" s="620"/>
      <c r="AB8" s="620"/>
      <c r="AC8" s="620"/>
      <c r="AD8" s="633"/>
      <c r="AE8" s="620"/>
      <c r="AF8" s="633"/>
      <c r="AG8" s="620"/>
      <c r="AH8" s="633"/>
      <c r="AI8" s="626"/>
      <c r="AJ8" s="636"/>
      <c r="AK8" s="633"/>
      <c r="AL8" s="497" t="s">
        <v>4038</v>
      </c>
      <c r="AM8" s="497" t="s">
        <v>4029</v>
      </c>
      <c r="AN8" s="497" t="s">
        <v>4030</v>
      </c>
      <c r="AO8" s="497" t="s">
        <v>4031</v>
      </c>
      <c r="AP8" s="497" t="s">
        <v>4032</v>
      </c>
      <c r="AQ8" s="497" t="s">
        <v>4033</v>
      </c>
      <c r="AR8" s="497" t="s">
        <v>4034</v>
      </c>
      <c r="AS8" s="497" t="s">
        <v>4035</v>
      </c>
      <c r="AT8" s="497" t="s">
        <v>4036</v>
      </c>
      <c r="AU8" s="497" t="s">
        <v>4037</v>
      </c>
      <c r="AV8" s="629"/>
      <c r="AW8" s="629"/>
      <c r="AX8" s="629"/>
    </row>
    <row r="9" spans="2:50">
      <c r="B9" s="639" t="s">
        <v>4295</v>
      </c>
      <c r="C9" s="640"/>
      <c r="D9" s="640"/>
      <c r="E9" s="640"/>
      <c r="F9" s="641"/>
      <c r="G9" s="639" t="s">
        <v>4296</v>
      </c>
      <c r="H9" s="641"/>
      <c r="I9" s="441" t="s">
        <v>3827</v>
      </c>
      <c r="J9" s="442">
        <f ca="1">SUM(K9:L9)</f>
        <v>5584.501666666667</v>
      </c>
      <c r="K9" s="442">
        <f ca="1">K11+K15+K101+K332+K486+K629+K766+K799+K832+K852+K926+K939</f>
        <v>1339.7116666666668</v>
      </c>
      <c r="L9" s="442">
        <f ca="1">L11+L15+L101+L332+L486+L629+L766+L799+L832+L852+L926+L939</f>
        <v>4244.79</v>
      </c>
      <c r="M9" s="442">
        <f ca="1">M11+M15+M101+M332+M486+M629+M766+M799+M832+M852+M926+M939</f>
        <v>59.5</v>
      </c>
      <c r="N9" s="442">
        <f ca="1">N11+N15+N101+N332+N486+N629+N766+N799+N832+N852+N926+N939</f>
        <v>1237.2100000000003</v>
      </c>
      <c r="O9" s="442">
        <f ca="1">O11+O15+O101+O332+O486+O629+O766+O799+O832+O852+O926+O939</f>
        <v>3284.4008333333336</v>
      </c>
      <c r="P9" s="499"/>
      <c r="Q9" s="448"/>
      <c r="R9" s="442"/>
      <c r="S9" s="442"/>
      <c r="T9" s="442"/>
      <c r="U9" s="442"/>
      <c r="V9" s="442"/>
      <c r="W9" s="448"/>
      <c r="X9" s="442">
        <f>X11+X15+X101+X332+X486+X629+X766+X799+X832+X852+X926+X939</f>
        <v>0</v>
      </c>
      <c r="Y9" s="448"/>
      <c r="Z9" s="448"/>
      <c r="AA9" s="448"/>
      <c r="AB9" s="442">
        <f>AB11+AB15+AB101+AB332+AB486+AB629+AB766+AB799+AB832+AB852+AB926+AB939</f>
        <v>0</v>
      </c>
      <c r="AC9" s="448"/>
      <c r="AD9" s="442">
        <f>AD11+AD15+AD101+AD332+AD486+AD629+AD766+AD799+AD832+AD852+AD926+AD939</f>
        <v>0</v>
      </c>
      <c r="AE9" s="448"/>
      <c r="AF9" s="442">
        <f>AF11+AF15+AF101+AF332+AF486+AF629+AF766+AF799+AF832+AF852+AF926+AF939</f>
        <v>0</v>
      </c>
      <c r="AG9" s="448"/>
      <c r="AH9" s="442">
        <f>AH11+AH15+AH101+AH332+AH486+AH629+AH766+AH799+AH832+AH852+AH926+AH939</f>
        <v>0</v>
      </c>
      <c r="AI9" s="448"/>
      <c r="AJ9" s="448"/>
      <c r="AK9" s="442">
        <f>AK11+AK15+AK101+AK332+AK486+AK629+AK766+AK799+AK832+AK852+AK926+AK939</f>
        <v>0</v>
      </c>
      <c r="AL9" s="442" t="s">
        <v>4039</v>
      </c>
      <c r="AM9" s="442"/>
      <c r="AN9" s="442"/>
      <c r="AO9" s="442" t="s">
        <v>4039</v>
      </c>
      <c r="AP9" s="442"/>
      <c r="AQ9" s="442"/>
      <c r="AR9" s="442" t="s">
        <v>4039</v>
      </c>
      <c r="AS9" s="442"/>
      <c r="AT9" s="442"/>
      <c r="AU9" s="442"/>
      <c r="AV9" s="448"/>
      <c r="AW9" s="448"/>
      <c r="AX9" s="442">
        <f>AX11+AX15+AX101+AX332+AX486+AX629+AX766+AX799+AX832+AX852+AX926+AX939</f>
        <v>0</v>
      </c>
    </row>
    <row r="10" spans="2:50">
      <c r="B10" s="642"/>
      <c r="C10" s="643"/>
      <c r="D10" s="643"/>
      <c r="E10" s="643"/>
      <c r="F10" s="644"/>
      <c r="G10" s="642"/>
      <c r="H10" s="644"/>
      <c r="I10" s="441" t="s">
        <v>4021</v>
      </c>
      <c r="J10" s="442">
        <f ca="1">SUM(K10:L10)</f>
        <v>325917.09999999998</v>
      </c>
      <c r="K10" s="442">
        <f ca="1">K12+K16+K102+K333+K487+K630+K767+K800+K833+K853+K927+K940</f>
        <v>80382.7</v>
      </c>
      <c r="L10" s="442">
        <f>L12+L102+L333+L487+L630+L767+L800+L833+L853+L927</f>
        <v>245534.4</v>
      </c>
      <c r="M10" s="442">
        <f>M12+M102+M333+M487+M630+M767+M800+M833+M853+M927</f>
        <v>3570</v>
      </c>
      <c r="N10" s="442">
        <f>N12+N102+N333+N487+N630+N767+N800+N833+N853+N927</f>
        <v>70278.60000000002</v>
      </c>
      <c r="O10" s="442">
        <f>O12+O102+O333+O487+O630+O767+O800+O833+O853+O927</f>
        <v>176453.01666666669</v>
      </c>
      <c r="P10" s="499"/>
      <c r="Q10" s="442"/>
      <c r="R10" s="442"/>
      <c r="S10" s="442"/>
      <c r="T10" s="442"/>
      <c r="U10" s="442"/>
      <c r="V10" s="442"/>
      <c r="W10" s="442"/>
      <c r="X10" s="442">
        <f>X12+X102+X333+X487+X630+X767+X800+X833+X853+X927</f>
        <v>0</v>
      </c>
      <c r="Y10" s="442"/>
      <c r="Z10" s="442"/>
      <c r="AA10" s="442"/>
      <c r="AB10" s="442">
        <f>AB102+AB333+AB487+AB630+AB767+AB800+AB833+AB853+AB927</f>
        <v>0</v>
      </c>
      <c r="AC10" s="442"/>
      <c r="AD10" s="442">
        <f>AD12+AD102+AD333+AD487+AD630+AD767+AD800+AD833+AD853+AD927</f>
        <v>0</v>
      </c>
      <c r="AE10" s="442"/>
      <c r="AF10" s="442">
        <f>AF12+AF102+AF333+AF487+AF630+AF767+AF800+AF833+AF853+AF927</f>
        <v>0</v>
      </c>
      <c r="AG10" s="442"/>
      <c r="AH10" s="442">
        <f>AH12+AH102+AH333+AH487+AH630+AH767+AH800+AH833+AH853+AH927</f>
        <v>0</v>
      </c>
      <c r="AI10" s="442"/>
      <c r="AJ10" s="442"/>
      <c r="AK10" s="442">
        <f>AK12+AK102+AK333+AK487+AK630+AK767+AK800+AK833+AK853+AK927</f>
        <v>0</v>
      </c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2"/>
      <c r="AW10" s="442"/>
      <c r="AX10" s="442">
        <f>AX12+AX102+AX333+AX487+AX630+AX767+AX800+AX833+AX853+AX927</f>
        <v>0</v>
      </c>
    </row>
    <row r="11" spans="2:50">
      <c r="B11" s="594" t="s">
        <v>4023</v>
      </c>
      <c r="C11" s="595"/>
      <c r="D11" s="595"/>
      <c r="E11" s="595"/>
      <c r="F11" s="596"/>
      <c r="G11" s="443"/>
      <c r="H11" s="443"/>
      <c r="I11" s="445" t="s">
        <v>3827</v>
      </c>
      <c r="J11" s="444">
        <f t="shared" ref="J11:J74" si="0">SUM(K11:L11)</f>
        <v>8.3000000000000007</v>
      </c>
      <c r="K11" s="444">
        <f>K12/60</f>
        <v>8.3000000000000007</v>
      </c>
      <c r="L11" s="444">
        <f t="shared" ref="L11:M11" si="1">SUMIF($I13:$I14,"DQA",L13:L14)</f>
        <v>0</v>
      </c>
      <c r="M11" s="444">
        <f t="shared" si="1"/>
        <v>0</v>
      </c>
      <c r="N11" s="447">
        <f>SUMIF(I13:I14,"DQA",N13:N14)</f>
        <v>8.5</v>
      </c>
      <c r="O11" s="447">
        <f>SUMIF(K13:K14,"DQA",O13:O14)</f>
        <v>0</v>
      </c>
      <c r="P11" s="500"/>
      <c r="Q11" s="444"/>
      <c r="R11" s="444"/>
      <c r="S11" s="444"/>
      <c r="T11" s="444"/>
      <c r="U11" s="444"/>
      <c r="V11" s="444"/>
      <c r="W11" s="444"/>
      <c r="X11" s="444">
        <f>X12/60</f>
        <v>0</v>
      </c>
      <c r="Y11" s="444"/>
      <c r="Z11" s="444"/>
      <c r="AA11" s="444"/>
      <c r="AB11" s="444">
        <f t="shared" ref="AB11:AF11" si="2">AB12/60</f>
        <v>0</v>
      </c>
      <c r="AC11" s="444"/>
      <c r="AD11" s="444">
        <f t="shared" si="2"/>
        <v>0</v>
      </c>
      <c r="AE11" s="444"/>
      <c r="AF11" s="444">
        <f t="shared" si="2"/>
        <v>0</v>
      </c>
      <c r="AG11" s="444"/>
      <c r="AH11" s="444">
        <f>AH12/60</f>
        <v>0</v>
      </c>
      <c r="AI11" s="444"/>
      <c r="AJ11" s="444"/>
      <c r="AK11" s="444">
        <f>AK12/60</f>
        <v>0</v>
      </c>
      <c r="AL11" s="444"/>
      <c r="AM11" s="444"/>
      <c r="AN11" s="444"/>
      <c r="AO11" s="444"/>
      <c r="AP11" s="444"/>
      <c r="AQ11" s="444"/>
      <c r="AR11" s="444"/>
      <c r="AS11" s="444"/>
      <c r="AT11" s="444"/>
      <c r="AU11" s="444"/>
      <c r="AV11" s="444"/>
      <c r="AW11" s="444"/>
      <c r="AX11" s="444">
        <f>AX12/60</f>
        <v>0</v>
      </c>
    </row>
    <row r="12" spans="2:50">
      <c r="B12" s="597"/>
      <c r="C12" s="598"/>
      <c r="D12" s="598"/>
      <c r="E12" s="598"/>
      <c r="F12" s="599"/>
      <c r="G12" s="443"/>
      <c r="H12" s="443"/>
      <c r="I12" s="446" t="s">
        <v>4021</v>
      </c>
      <c r="J12" s="444">
        <f t="shared" si="0"/>
        <v>498</v>
      </c>
      <c r="K12" s="444">
        <f>SUMIF($I13:$I14,"DQA",K13:K14)</f>
        <v>498</v>
      </c>
      <c r="L12" s="444">
        <f>SUMIF($I13:$I14,"DQA",L13:L14)</f>
        <v>0</v>
      </c>
      <c r="M12" s="444">
        <f>SUMIF($I13:$I14,"DQA",M13:M14)</f>
        <v>0</v>
      </c>
      <c r="N12" s="444">
        <f>N11*60</f>
        <v>510</v>
      </c>
      <c r="O12" s="444">
        <f t="shared" ref="O12" si="3">O11/60</f>
        <v>0</v>
      </c>
      <c r="P12" s="501"/>
      <c r="Q12" s="444"/>
      <c r="R12" s="444"/>
      <c r="S12" s="444"/>
      <c r="T12" s="444"/>
      <c r="U12" s="444"/>
      <c r="V12" s="444"/>
      <c r="W12" s="444"/>
      <c r="X12" s="444">
        <f>SUM(X13:X14)</f>
        <v>0</v>
      </c>
      <c r="Y12" s="444"/>
      <c r="Z12" s="444"/>
      <c r="AA12" s="444"/>
      <c r="AB12" s="444">
        <f t="shared" ref="AB12:AF12" si="4">SUM(AB13:AB14)</f>
        <v>0</v>
      </c>
      <c r="AC12" s="444"/>
      <c r="AD12" s="444">
        <f t="shared" si="4"/>
        <v>0</v>
      </c>
      <c r="AE12" s="444"/>
      <c r="AF12" s="444">
        <f t="shared" si="4"/>
        <v>0</v>
      </c>
      <c r="AG12" s="444"/>
      <c r="AH12" s="444">
        <f>SUM(AH13:AH14)</f>
        <v>0</v>
      </c>
      <c r="AI12" s="444"/>
      <c r="AJ12" s="444"/>
      <c r="AK12" s="444">
        <f>SUM(AK13:AK14)</f>
        <v>0</v>
      </c>
      <c r="AL12" s="444"/>
      <c r="AM12" s="444"/>
      <c r="AN12" s="444"/>
      <c r="AO12" s="444"/>
      <c r="AP12" s="444"/>
      <c r="AQ12" s="444"/>
      <c r="AR12" s="444"/>
      <c r="AS12" s="444"/>
      <c r="AT12" s="444"/>
      <c r="AU12" s="444"/>
      <c r="AV12" s="444"/>
      <c r="AW12" s="444"/>
      <c r="AX12" s="444">
        <f>SUM(AX13:AX14)</f>
        <v>0</v>
      </c>
    </row>
    <row r="13" spans="2:50">
      <c r="B13" s="412">
        <v>1</v>
      </c>
      <c r="C13" s="378" t="s">
        <v>4022</v>
      </c>
      <c r="D13" s="373" t="s">
        <v>15</v>
      </c>
      <c r="E13" s="373" t="s">
        <v>15</v>
      </c>
      <c r="F13" s="217" t="s">
        <v>16</v>
      </c>
      <c r="G13" s="413" t="s">
        <v>17</v>
      </c>
      <c r="H13" s="414">
        <v>42814</v>
      </c>
      <c r="I13" s="329" t="s">
        <v>1758</v>
      </c>
      <c r="J13" s="425">
        <f t="shared" si="0"/>
        <v>480</v>
      </c>
      <c r="K13" s="425">
        <v>480</v>
      </c>
      <c r="L13" s="425">
        <v>0</v>
      </c>
      <c r="M13" s="425"/>
      <c r="N13" s="425">
        <v>8</v>
      </c>
      <c r="O13" s="329">
        <v>0</v>
      </c>
      <c r="P13" s="502">
        <v>1</v>
      </c>
      <c r="Q13" s="282"/>
      <c r="R13" s="128" t="s">
        <v>31</v>
      </c>
      <c r="S13" s="128" t="s">
        <v>31</v>
      </c>
      <c r="T13" s="128" t="s">
        <v>31</v>
      </c>
      <c r="U13" s="128" t="s">
        <v>31</v>
      </c>
      <c r="V13" s="282" t="s">
        <v>1759</v>
      </c>
      <c r="W13" s="282"/>
      <c r="X13" s="282">
        <f>SUMIF(W13,"Y",K13)</f>
        <v>0</v>
      </c>
      <c r="Y13" s="260"/>
      <c r="Z13" s="260"/>
      <c r="AA13" s="502">
        <f>(COUNTA(AL13:AU13)-COUNTIF(AL13:AU13, "X"))</f>
        <v>0</v>
      </c>
      <c r="AB13" s="282">
        <f>(COUNTA(AL13:AU13)-COUNTIF(AL13:AU13, "X"))*P13*K13</f>
        <v>0</v>
      </c>
      <c r="AC13" s="282">
        <f>COUNTIF(AL13:AU13,"A")</f>
        <v>0</v>
      </c>
      <c r="AD13" s="282">
        <f>COUNTIF(AL13:AU13,"V")*P13*M13</f>
        <v>0</v>
      </c>
      <c r="AE13" s="282">
        <f>COUNTIF(AL13:AU13,"L")</f>
        <v>0</v>
      </c>
      <c r="AF13" s="282">
        <f>COUNTIF(AL13:AU13,"L")*K13*P13</f>
        <v>0</v>
      </c>
      <c r="AG13" s="107">
        <f>IF(Q13="Y",1,0)</f>
        <v>0</v>
      </c>
      <c r="AH13" s="282">
        <f>IF(Q13="Y", AA13, 0)*K13*P13/2</f>
        <v>0</v>
      </c>
      <c r="AI13" s="260"/>
      <c r="AJ13" s="282">
        <f>COUNTIF(AL13:AU13, "V")</f>
        <v>0</v>
      </c>
      <c r="AK13" s="282">
        <f>AB13-AD13-AF13-AH13</f>
        <v>0</v>
      </c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495"/>
      <c r="AW13" s="495"/>
      <c r="AX13" s="495"/>
    </row>
    <row r="14" spans="2:50">
      <c r="B14" s="412">
        <v>2</v>
      </c>
      <c r="C14" s="378" t="s">
        <v>15</v>
      </c>
      <c r="D14" s="373" t="s">
        <v>18</v>
      </c>
      <c r="E14" s="373" t="s">
        <v>19</v>
      </c>
      <c r="F14" s="217" t="s">
        <v>20</v>
      </c>
      <c r="G14" s="413" t="s">
        <v>17</v>
      </c>
      <c r="H14" s="414">
        <v>43245</v>
      </c>
      <c r="I14" s="329" t="s">
        <v>1758</v>
      </c>
      <c r="J14" s="329">
        <f t="shared" si="0"/>
        <v>18</v>
      </c>
      <c r="K14" s="329">
        <v>18</v>
      </c>
      <c r="L14" s="329">
        <v>0</v>
      </c>
      <c r="M14" s="329"/>
      <c r="N14" s="329">
        <v>0.5</v>
      </c>
      <c r="O14" s="329">
        <v>0</v>
      </c>
      <c r="P14" s="502">
        <v>1</v>
      </c>
      <c r="Q14" s="282"/>
      <c r="R14" s="128" t="s">
        <v>31</v>
      </c>
      <c r="S14" s="128" t="s">
        <v>31</v>
      </c>
      <c r="T14" s="128" t="s">
        <v>31</v>
      </c>
      <c r="U14" s="128" t="s">
        <v>31</v>
      </c>
      <c r="V14" s="282" t="s">
        <v>1759</v>
      </c>
      <c r="W14" s="282"/>
      <c r="X14" s="282">
        <f>SUMIF(W14,"Y",K14)</f>
        <v>0</v>
      </c>
      <c r="Y14" s="260"/>
      <c r="Z14" s="260"/>
      <c r="AA14" s="502">
        <f>(COUNTA(AL14:AU14)-COUNTIF(AL14:AU14, "X"))</f>
        <v>0</v>
      </c>
      <c r="AB14" s="282">
        <f>(COUNTA(AL14:AU14)-COUNTIF(AL14:AU14, "X"))*P14*K14</f>
        <v>0</v>
      </c>
      <c r="AC14" s="282">
        <f>COUNTIF(AL14:AU14,"A")</f>
        <v>0</v>
      </c>
      <c r="AD14" s="282">
        <f>COUNTIF(AL14:AU14,"V")*P14*M14</f>
        <v>0</v>
      </c>
      <c r="AE14" s="282">
        <f>COUNTIF(AL14:AU14,"L")</f>
        <v>0</v>
      </c>
      <c r="AF14" s="282">
        <f>COUNTIF(AL14:AU14,"L")*K14*P14</f>
        <v>0</v>
      </c>
      <c r="AG14" s="107">
        <f>IF(Q14="Y",1,0)</f>
        <v>0</v>
      </c>
      <c r="AH14" s="282">
        <f>IF(Q14="Y", AA14, 0)*K14*P14/2</f>
        <v>0</v>
      </c>
      <c r="AI14" s="260"/>
      <c r="AJ14" s="282">
        <f>COUNTIF(AL14:AU14, "V")</f>
        <v>0</v>
      </c>
      <c r="AK14" s="282">
        <f>AB14-AD14-AF14-AH14</f>
        <v>0</v>
      </c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495"/>
      <c r="AW14" s="495"/>
      <c r="AX14" s="495"/>
    </row>
    <row r="15" spans="2:50">
      <c r="B15" s="594" t="s">
        <v>4018</v>
      </c>
      <c r="C15" s="595"/>
      <c r="D15" s="595"/>
      <c r="E15" s="595"/>
      <c r="F15" s="596"/>
      <c r="G15" s="443"/>
      <c r="H15" s="443"/>
      <c r="I15" s="445" t="s">
        <v>3827</v>
      </c>
      <c r="J15" s="444">
        <f t="shared" si="0"/>
        <v>107.75</v>
      </c>
      <c r="K15" s="444">
        <f>K16/60</f>
        <v>60.45</v>
      </c>
      <c r="L15" s="444">
        <f t="shared" ref="L15:M15" si="5">L16/60</f>
        <v>47.3</v>
      </c>
      <c r="M15" s="444">
        <f t="shared" si="5"/>
        <v>0</v>
      </c>
      <c r="N15" s="444">
        <f>SUMIF($I17:$I100,"DQA",N17:N100)</f>
        <v>65.900000000000034</v>
      </c>
      <c r="O15" s="444">
        <f>SUMIF($I17:$I100,"DQA",O17:O100)</f>
        <v>45.6</v>
      </c>
      <c r="P15" s="501"/>
      <c r="Q15" s="444"/>
      <c r="R15" s="444"/>
      <c r="S15" s="444"/>
      <c r="T15" s="444"/>
      <c r="U15" s="444"/>
      <c r="V15" s="444"/>
      <c r="W15" s="444"/>
      <c r="X15" s="444">
        <f>X16/60</f>
        <v>0</v>
      </c>
      <c r="Y15" s="444"/>
      <c r="Z15" s="444"/>
      <c r="AA15" s="444"/>
      <c r="AB15" s="444">
        <f t="shared" ref="AB15:AF15" si="6">AB16/60</f>
        <v>0</v>
      </c>
      <c r="AC15" s="444"/>
      <c r="AD15" s="444">
        <f t="shared" si="6"/>
        <v>0</v>
      </c>
      <c r="AE15" s="444"/>
      <c r="AF15" s="444">
        <f t="shared" si="6"/>
        <v>0</v>
      </c>
      <c r="AG15" s="444"/>
      <c r="AH15" s="444">
        <f>AH16/60</f>
        <v>0</v>
      </c>
      <c r="AI15" s="444"/>
      <c r="AJ15" s="444"/>
      <c r="AK15" s="444">
        <f>AK16/60</f>
        <v>0</v>
      </c>
      <c r="AL15" s="444"/>
      <c r="AM15" s="444"/>
      <c r="AN15" s="444"/>
      <c r="AO15" s="444"/>
      <c r="AP15" s="444"/>
      <c r="AQ15" s="444"/>
      <c r="AR15" s="444"/>
      <c r="AS15" s="444"/>
      <c r="AT15" s="444"/>
      <c r="AU15" s="444"/>
      <c r="AV15" s="444"/>
      <c r="AW15" s="444"/>
      <c r="AX15" s="444">
        <f>AX16/60</f>
        <v>0</v>
      </c>
    </row>
    <row r="16" spans="2:50">
      <c r="B16" s="597"/>
      <c r="C16" s="598"/>
      <c r="D16" s="598"/>
      <c r="E16" s="598"/>
      <c r="F16" s="599"/>
      <c r="G16" s="443"/>
      <c r="H16" s="443"/>
      <c r="I16" s="446" t="s">
        <v>4021</v>
      </c>
      <c r="J16" s="444">
        <f t="shared" si="0"/>
        <v>6465</v>
      </c>
      <c r="K16" s="444">
        <f t="shared" ref="K16:M16" si="7">SUMIF($I17:$I100,"DQA",K17:K100)</f>
        <v>3627</v>
      </c>
      <c r="L16" s="444">
        <f t="shared" si="7"/>
        <v>2838</v>
      </c>
      <c r="M16" s="444">
        <f t="shared" si="7"/>
        <v>0</v>
      </c>
      <c r="N16" s="444">
        <f>N15*60</f>
        <v>3954.0000000000018</v>
      </c>
      <c r="O16" s="444">
        <f>O15*60</f>
        <v>2736</v>
      </c>
      <c r="P16" s="501"/>
      <c r="Q16" s="444"/>
      <c r="R16" s="444"/>
      <c r="S16" s="444"/>
      <c r="T16" s="444"/>
      <c r="U16" s="444"/>
      <c r="V16" s="444"/>
      <c r="W16" s="444"/>
      <c r="X16" s="444">
        <f>SUM(X17:X100)</f>
        <v>0</v>
      </c>
      <c r="Y16" s="444"/>
      <c r="Z16" s="444"/>
      <c r="AA16" s="444"/>
      <c r="AB16" s="444">
        <f t="shared" ref="AB16:AK16" si="8">SUM(AB17:AB100)</f>
        <v>0</v>
      </c>
      <c r="AC16" s="444"/>
      <c r="AD16" s="444">
        <f t="shared" si="8"/>
        <v>0</v>
      </c>
      <c r="AE16" s="444"/>
      <c r="AF16" s="444">
        <f t="shared" si="8"/>
        <v>0</v>
      </c>
      <c r="AG16" s="444"/>
      <c r="AH16" s="444">
        <f t="shared" si="8"/>
        <v>0</v>
      </c>
      <c r="AI16" s="444"/>
      <c r="AJ16" s="444"/>
      <c r="AK16" s="444">
        <f t="shared" si="8"/>
        <v>0</v>
      </c>
      <c r="AL16" s="444"/>
      <c r="AM16" s="444"/>
      <c r="AN16" s="444"/>
      <c r="AO16" s="444"/>
      <c r="AP16" s="444"/>
      <c r="AQ16" s="444"/>
      <c r="AR16" s="444"/>
      <c r="AS16" s="444"/>
      <c r="AT16" s="444"/>
      <c r="AU16" s="444"/>
      <c r="AV16" s="444"/>
      <c r="AW16" s="444"/>
      <c r="AX16" s="444">
        <f>SUM(AX17:AX100)</f>
        <v>0</v>
      </c>
    </row>
    <row r="17" spans="2:50">
      <c r="B17" s="412">
        <v>3</v>
      </c>
      <c r="C17" s="378" t="s">
        <v>4018</v>
      </c>
      <c r="D17" s="373" t="s">
        <v>1762</v>
      </c>
      <c r="E17" s="373" t="s">
        <v>1763</v>
      </c>
      <c r="F17" s="217" t="s">
        <v>2887</v>
      </c>
      <c r="G17" s="413" t="s">
        <v>17</v>
      </c>
      <c r="H17" s="414">
        <v>42272</v>
      </c>
      <c r="I17" s="329" t="s">
        <v>1758</v>
      </c>
      <c r="J17" s="329">
        <f t="shared" si="0"/>
        <v>6</v>
      </c>
      <c r="K17" s="329">
        <v>6</v>
      </c>
      <c r="L17" s="329">
        <v>0</v>
      </c>
      <c r="M17" s="329"/>
      <c r="N17" s="329">
        <v>0.1</v>
      </c>
      <c r="O17" s="329">
        <v>0</v>
      </c>
      <c r="P17" s="502">
        <v>1</v>
      </c>
      <c r="Q17" s="282"/>
      <c r="R17" s="128" t="s">
        <v>31</v>
      </c>
      <c r="S17" s="128" t="s">
        <v>31</v>
      </c>
      <c r="T17" s="128" t="s">
        <v>31</v>
      </c>
      <c r="U17" s="128" t="s">
        <v>31</v>
      </c>
      <c r="V17" s="282" t="s">
        <v>1764</v>
      </c>
      <c r="W17" s="282"/>
      <c r="X17" s="282">
        <f t="shared" ref="X17:X80" si="9">SUMIF(W17,"Y",K17)</f>
        <v>0</v>
      </c>
      <c r="Y17" s="260"/>
      <c r="Z17" s="260"/>
      <c r="AA17" s="502">
        <f t="shared" ref="AA17:AA80" si="10">(COUNTA(AL17:AU17)-COUNTIF(AL17:AU17, "X"))</f>
        <v>0</v>
      </c>
      <c r="AB17" s="282">
        <f t="shared" ref="AB17:AB48" si="11">(COUNTA(AL17:AU17)-COUNTIF(AL17:AU17, "X"))*P17*K17</f>
        <v>0</v>
      </c>
      <c r="AC17" s="282">
        <f t="shared" ref="AC17:AC80" si="12">COUNTIF(AL17:AU17,"A")</f>
        <v>0</v>
      </c>
      <c r="AD17" s="282">
        <f t="shared" ref="AD17:AD48" si="13">COUNTIF(AL17:AU17,"V")*P17*M17</f>
        <v>0</v>
      </c>
      <c r="AE17" s="282">
        <f t="shared" ref="AE17:AE80" si="14">COUNTIF(AL17:AU17,"L")</f>
        <v>0</v>
      </c>
      <c r="AF17" s="282">
        <f t="shared" ref="AF17:AF48" si="15">COUNTIF(AL17:AU17,"L")*K17*P17</f>
        <v>0</v>
      </c>
      <c r="AG17" s="107">
        <f t="shared" ref="AG17:AG48" si="16">IF(Q17="Y",1,0)</f>
        <v>0</v>
      </c>
      <c r="AH17" s="282">
        <f t="shared" ref="AH17:AH48" si="17">IF(Q17="Y", AA17, 0)*K17*P17/2</f>
        <v>0</v>
      </c>
      <c r="AI17" s="260"/>
      <c r="AJ17" s="282">
        <f t="shared" ref="AJ17:AJ80" si="18">COUNTIF(AL17:AU17, "V")</f>
        <v>0</v>
      </c>
      <c r="AK17" s="560">
        <f t="shared" ref="AK17:AK80" si="19">AB17-AD17-AF17-AH17</f>
        <v>0</v>
      </c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495"/>
      <c r="AW17" s="495"/>
      <c r="AX17" s="495"/>
    </row>
    <row r="18" spans="2:50">
      <c r="B18" s="412">
        <v>4</v>
      </c>
      <c r="C18" s="378" t="s">
        <v>21</v>
      </c>
      <c r="D18" s="373" t="s">
        <v>1765</v>
      </c>
      <c r="E18" s="373" t="s">
        <v>1766</v>
      </c>
      <c r="F18" s="217" t="s">
        <v>2889</v>
      </c>
      <c r="G18" s="131" t="s">
        <v>17</v>
      </c>
      <c r="H18" s="414">
        <v>42977</v>
      </c>
      <c r="I18" s="329" t="s">
        <v>1758</v>
      </c>
      <c r="J18" s="329">
        <f t="shared" si="0"/>
        <v>54</v>
      </c>
      <c r="K18" s="329">
        <v>54</v>
      </c>
      <c r="L18" s="329">
        <v>0</v>
      </c>
      <c r="M18" s="329"/>
      <c r="N18" s="329">
        <v>0.9</v>
      </c>
      <c r="O18" s="329">
        <v>0</v>
      </c>
      <c r="P18" s="502">
        <v>1</v>
      </c>
      <c r="Q18" s="282"/>
      <c r="R18" s="128" t="s">
        <v>31</v>
      </c>
      <c r="S18" s="128" t="s">
        <v>31</v>
      </c>
      <c r="T18" s="128" t="s">
        <v>31</v>
      </c>
      <c r="U18" s="128" t="s">
        <v>31</v>
      </c>
      <c r="V18" s="282" t="s">
        <v>1764</v>
      </c>
      <c r="W18" s="282"/>
      <c r="X18" s="282">
        <f t="shared" si="9"/>
        <v>0</v>
      </c>
      <c r="Y18" s="260"/>
      <c r="Z18" s="260"/>
      <c r="AA18" s="502">
        <f t="shared" si="10"/>
        <v>0</v>
      </c>
      <c r="AB18" s="282">
        <f t="shared" si="11"/>
        <v>0</v>
      </c>
      <c r="AC18" s="282">
        <f t="shared" si="12"/>
        <v>0</v>
      </c>
      <c r="AD18" s="282">
        <f t="shared" si="13"/>
        <v>0</v>
      </c>
      <c r="AE18" s="282">
        <f t="shared" si="14"/>
        <v>0</v>
      </c>
      <c r="AF18" s="282">
        <f t="shared" si="15"/>
        <v>0</v>
      </c>
      <c r="AG18" s="107">
        <f t="shared" si="16"/>
        <v>0</v>
      </c>
      <c r="AH18" s="282">
        <f t="shared" si="17"/>
        <v>0</v>
      </c>
      <c r="AI18" s="260"/>
      <c r="AJ18" s="282">
        <f t="shared" si="18"/>
        <v>0</v>
      </c>
      <c r="AK18" s="282">
        <f t="shared" si="19"/>
        <v>0</v>
      </c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495"/>
      <c r="AW18" s="495"/>
      <c r="AX18" s="495"/>
    </row>
    <row r="19" spans="2:50">
      <c r="B19" s="412">
        <v>5</v>
      </c>
      <c r="C19" s="135" t="s">
        <v>21</v>
      </c>
      <c r="D19" s="135" t="s">
        <v>1767</v>
      </c>
      <c r="E19" s="385" t="s">
        <v>1768</v>
      </c>
      <c r="F19" s="218" t="s">
        <v>2839</v>
      </c>
      <c r="G19" s="413" t="s">
        <v>17</v>
      </c>
      <c r="H19" s="414">
        <v>42992</v>
      </c>
      <c r="I19" s="329" t="s">
        <v>1758</v>
      </c>
      <c r="J19" s="329">
        <f t="shared" si="0"/>
        <v>66</v>
      </c>
      <c r="K19" s="329">
        <v>66</v>
      </c>
      <c r="L19" s="329">
        <v>0</v>
      </c>
      <c r="M19" s="329"/>
      <c r="N19" s="329">
        <v>1.1000000000000001</v>
      </c>
      <c r="O19" s="329">
        <v>0</v>
      </c>
      <c r="P19" s="502">
        <v>1</v>
      </c>
      <c r="Q19" s="282"/>
      <c r="R19" s="128" t="s">
        <v>31</v>
      </c>
      <c r="S19" s="128" t="s">
        <v>31</v>
      </c>
      <c r="T19" s="128" t="s">
        <v>31</v>
      </c>
      <c r="U19" s="128" t="s">
        <v>31</v>
      </c>
      <c r="V19" s="282" t="s">
        <v>1764</v>
      </c>
      <c r="W19" s="282"/>
      <c r="X19" s="282">
        <f t="shared" si="9"/>
        <v>0</v>
      </c>
      <c r="Y19" s="260"/>
      <c r="Z19" s="260"/>
      <c r="AA19" s="502">
        <f t="shared" si="10"/>
        <v>0</v>
      </c>
      <c r="AB19" s="282">
        <f t="shared" si="11"/>
        <v>0</v>
      </c>
      <c r="AC19" s="282">
        <f t="shared" si="12"/>
        <v>0</v>
      </c>
      <c r="AD19" s="282">
        <f t="shared" si="13"/>
        <v>0</v>
      </c>
      <c r="AE19" s="282">
        <f t="shared" si="14"/>
        <v>0</v>
      </c>
      <c r="AF19" s="282">
        <f t="shared" si="15"/>
        <v>0</v>
      </c>
      <c r="AG19" s="107">
        <f t="shared" si="16"/>
        <v>0</v>
      </c>
      <c r="AH19" s="282">
        <f t="shared" si="17"/>
        <v>0</v>
      </c>
      <c r="AI19" s="260"/>
      <c r="AJ19" s="282">
        <f t="shared" si="18"/>
        <v>0</v>
      </c>
      <c r="AK19" s="282">
        <f t="shared" si="19"/>
        <v>0</v>
      </c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495"/>
      <c r="AW19" s="495"/>
      <c r="AX19" s="495"/>
    </row>
    <row r="20" spans="2:50">
      <c r="B20" s="412">
        <v>6</v>
      </c>
      <c r="C20" s="135" t="s">
        <v>21</v>
      </c>
      <c r="D20" s="135" t="s">
        <v>1767</v>
      </c>
      <c r="E20" s="385" t="s">
        <v>1768</v>
      </c>
      <c r="F20" s="218" t="s">
        <v>1771</v>
      </c>
      <c r="G20" s="413" t="s">
        <v>17</v>
      </c>
      <c r="H20" s="414">
        <v>42983</v>
      </c>
      <c r="I20" s="329" t="s">
        <v>1758</v>
      </c>
      <c r="J20" s="329">
        <f t="shared" si="0"/>
        <v>246</v>
      </c>
      <c r="K20" s="329">
        <v>6</v>
      </c>
      <c r="L20" s="329">
        <v>240</v>
      </c>
      <c r="M20" s="329"/>
      <c r="N20" s="329">
        <v>0.1</v>
      </c>
      <c r="O20" s="329">
        <v>4</v>
      </c>
      <c r="P20" s="502">
        <v>1</v>
      </c>
      <c r="Q20" s="282"/>
      <c r="R20" s="128" t="s">
        <v>31</v>
      </c>
      <c r="S20" s="128" t="s">
        <v>31</v>
      </c>
      <c r="T20" s="128" t="s">
        <v>31</v>
      </c>
      <c r="U20" s="128" t="s">
        <v>31</v>
      </c>
      <c r="V20" s="282" t="s">
        <v>1764</v>
      </c>
      <c r="W20" s="282"/>
      <c r="X20" s="282">
        <f t="shared" si="9"/>
        <v>0</v>
      </c>
      <c r="Y20" s="260"/>
      <c r="Z20" s="260"/>
      <c r="AA20" s="502">
        <f t="shared" si="10"/>
        <v>0</v>
      </c>
      <c r="AB20" s="282">
        <f t="shared" si="11"/>
        <v>0</v>
      </c>
      <c r="AC20" s="282">
        <f t="shared" si="12"/>
        <v>0</v>
      </c>
      <c r="AD20" s="282">
        <f t="shared" si="13"/>
        <v>0</v>
      </c>
      <c r="AE20" s="282">
        <f t="shared" si="14"/>
        <v>0</v>
      </c>
      <c r="AF20" s="282">
        <f t="shared" si="15"/>
        <v>0</v>
      </c>
      <c r="AG20" s="107">
        <f t="shared" si="16"/>
        <v>0</v>
      </c>
      <c r="AH20" s="282">
        <f t="shared" si="17"/>
        <v>0</v>
      </c>
      <c r="AI20" s="260"/>
      <c r="AJ20" s="282">
        <f t="shared" si="18"/>
        <v>0</v>
      </c>
      <c r="AK20" s="282">
        <f t="shared" si="19"/>
        <v>0</v>
      </c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495"/>
      <c r="AW20" s="495"/>
      <c r="AX20" s="495"/>
    </row>
    <row r="21" spans="2:50">
      <c r="B21" s="412">
        <v>7</v>
      </c>
      <c r="C21" s="135" t="s">
        <v>21</v>
      </c>
      <c r="D21" s="135" t="s">
        <v>1767</v>
      </c>
      <c r="E21" s="385" t="s">
        <v>1768</v>
      </c>
      <c r="F21" s="218" t="s">
        <v>4019</v>
      </c>
      <c r="G21" s="413" t="s">
        <v>17</v>
      </c>
      <c r="H21" s="414">
        <v>42323</v>
      </c>
      <c r="I21" s="329" t="s">
        <v>1758</v>
      </c>
      <c r="J21" s="329">
        <f t="shared" si="0"/>
        <v>234</v>
      </c>
      <c r="K21" s="329">
        <v>222</v>
      </c>
      <c r="L21" s="329">
        <v>12</v>
      </c>
      <c r="M21" s="329"/>
      <c r="N21" s="329">
        <v>3.7</v>
      </c>
      <c r="O21" s="329">
        <v>0.2</v>
      </c>
      <c r="P21" s="502">
        <v>1</v>
      </c>
      <c r="Q21" s="282"/>
      <c r="R21" s="128" t="s">
        <v>31</v>
      </c>
      <c r="S21" s="128" t="s">
        <v>31</v>
      </c>
      <c r="T21" s="128" t="s">
        <v>31</v>
      </c>
      <c r="U21" s="128" t="s">
        <v>31</v>
      </c>
      <c r="V21" s="282" t="s">
        <v>1764</v>
      </c>
      <c r="W21" s="282"/>
      <c r="X21" s="282">
        <f t="shared" si="9"/>
        <v>0</v>
      </c>
      <c r="Y21" s="260"/>
      <c r="Z21" s="260"/>
      <c r="AA21" s="502">
        <f t="shared" si="10"/>
        <v>0</v>
      </c>
      <c r="AB21" s="282">
        <f t="shared" si="11"/>
        <v>0</v>
      </c>
      <c r="AC21" s="282">
        <f t="shared" si="12"/>
        <v>0</v>
      </c>
      <c r="AD21" s="282">
        <f t="shared" si="13"/>
        <v>0</v>
      </c>
      <c r="AE21" s="282">
        <f t="shared" si="14"/>
        <v>0</v>
      </c>
      <c r="AF21" s="282">
        <f t="shared" si="15"/>
        <v>0</v>
      </c>
      <c r="AG21" s="107">
        <f t="shared" si="16"/>
        <v>0</v>
      </c>
      <c r="AH21" s="282">
        <f t="shared" si="17"/>
        <v>0</v>
      </c>
      <c r="AI21" s="260"/>
      <c r="AJ21" s="282">
        <f t="shared" si="18"/>
        <v>0</v>
      </c>
      <c r="AK21" s="282">
        <f t="shared" si="19"/>
        <v>0</v>
      </c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495"/>
      <c r="AW21" s="495"/>
      <c r="AX21" s="495"/>
    </row>
    <row r="22" spans="2:50">
      <c r="B22" s="412">
        <v>8</v>
      </c>
      <c r="C22" s="135" t="s">
        <v>21</v>
      </c>
      <c r="D22" s="135" t="s">
        <v>1767</v>
      </c>
      <c r="E22" s="385" t="s">
        <v>1768</v>
      </c>
      <c r="F22" s="218" t="s">
        <v>4020</v>
      </c>
      <c r="G22" s="413" t="s">
        <v>17</v>
      </c>
      <c r="H22" s="414">
        <v>42323</v>
      </c>
      <c r="I22" s="329" t="s">
        <v>1758</v>
      </c>
      <c r="J22" s="329">
        <f t="shared" si="0"/>
        <v>2520</v>
      </c>
      <c r="K22" s="329">
        <v>360</v>
      </c>
      <c r="L22" s="329">
        <v>2160</v>
      </c>
      <c r="M22" s="329"/>
      <c r="N22" s="329">
        <v>6</v>
      </c>
      <c r="O22" s="329">
        <v>36</v>
      </c>
      <c r="P22" s="502">
        <v>1</v>
      </c>
      <c r="Q22" s="282"/>
      <c r="R22" s="128" t="s">
        <v>31</v>
      </c>
      <c r="S22" s="128" t="s">
        <v>31</v>
      </c>
      <c r="T22" s="128" t="s">
        <v>31</v>
      </c>
      <c r="U22" s="128" t="s">
        <v>31</v>
      </c>
      <c r="V22" s="282" t="s">
        <v>1764</v>
      </c>
      <c r="W22" s="282"/>
      <c r="X22" s="282">
        <f t="shared" si="9"/>
        <v>0</v>
      </c>
      <c r="Y22" s="260"/>
      <c r="Z22" s="260"/>
      <c r="AA22" s="502">
        <f t="shared" si="10"/>
        <v>0</v>
      </c>
      <c r="AB22" s="282">
        <f t="shared" si="11"/>
        <v>0</v>
      </c>
      <c r="AC22" s="282">
        <f t="shared" si="12"/>
        <v>0</v>
      </c>
      <c r="AD22" s="282">
        <f t="shared" si="13"/>
        <v>0</v>
      </c>
      <c r="AE22" s="282">
        <f t="shared" si="14"/>
        <v>0</v>
      </c>
      <c r="AF22" s="282">
        <f t="shared" si="15"/>
        <v>0</v>
      </c>
      <c r="AG22" s="107">
        <f t="shared" si="16"/>
        <v>0</v>
      </c>
      <c r="AH22" s="282">
        <f t="shared" si="17"/>
        <v>0</v>
      </c>
      <c r="AI22" s="260"/>
      <c r="AJ22" s="282">
        <f t="shared" si="18"/>
        <v>0</v>
      </c>
      <c r="AK22" s="282">
        <f t="shared" si="19"/>
        <v>0</v>
      </c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495"/>
      <c r="AW22" s="495"/>
      <c r="AX22" s="495"/>
    </row>
    <row r="23" spans="2:50">
      <c r="B23" s="412">
        <v>9</v>
      </c>
      <c r="C23" s="135" t="s">
        <v>21</v>
      </c>
      <c r="D23" s="135" t="s">
        <v>1767</v>
      </c>
      <c r="E23" s="385" t="s">
        <v>4041</v>
      </c>
      <c r="F23" s="135" t="s">
        <v>1175</v>
      </c>
      <c r="G23" s="413" t="s">
        <v>17</v>
      </c>
      <c r="H23" s="414">
        <v>42985</v>
      </c>
      <c r="I23" s="329" t="s">
        <v>1758</v>
      </c>
      <c r="J23" s="329">
        <f t="shared" si="0"/>
        <v>24</v>
      </c>
      <c r="K23" s="329">
        <v>6</v>
      </c>
      <c r="L23" s="329">
        <v>18</v>
      </c>
      <c r="M23" s="329"/>
      <c r="N23" s="329">
        <v>0.1</v>
      </c>
      <c r="O23" s="329">
        <v>0.3</v>
      </c>
      <c r="P23" s="502">
        <v>1</v>
      </c>
      <c r="Q23" s="282"/>
      <c r="R23" s="128" t="s">
        <v>31</v>
      </c>
      <c r="S23" s="128" t="s">
        <v>31</v>
      </c>
      <c r="T23" s="128" t="s">
        <v>31</v>
      </c>
      <c r="U23" s="128" t="s">
        <v>31</v>
      </c>
      <c r="V23" s="282" t="s">
        <v>1764</v>
      </c>
      <c r="W23" s="282"/>
      <c r="X23" s="282">
        <f t="shared" si="9"/>
        <v>0</v>
      </c>
      <c r="Y23" s="260"/>
      <c r="Z23" s="260"/>
      <c r="AA23" s="502">
        <f t="shared" si="10"/>
        <v>0</v>
      </c>
      <c r="AB23" s="282">
        <f t="shared" si="11"/>
        <v>0</v>
      </c>
      <c r="AC23" s="282">
        <f t="shared" si="12"/>
        <v>0</v>
      </c>
      <c r="AD23" s="282">
        <f t="shared" si="13"/>
        <v>0</v>
      </c>
      <c r="AE23" s="282">
        <f t="shared" si="14"/>
        <v>0</v>
      </c>
      <c r="AF23" s="282">
        <f t="shared" si="15"/>
        <v>0</v>
      </c>
      <c r="AG23" s="107">
        <f t="shared" si="16"/>
        <v>0</v>
      </c>
      <c r="AH23" s="282">
        <f t="shared" si="17"/>
        <v>0</v>
      </c>
      <c r="AI23" s="260"/>
      <c r="AJ23" s="282">
        <f t="shared" si="18"/>
        <v>0</v>
      </c>
      <c r="AK23" s="282">
        <f t="shared" si="19"/>
        <v>0</v>
      </c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495"/>
      <c r="AW23" s="495"/>
      <c r="AX23" s="495"/>
    </row>
    <row r="24" spans="2:50">
      <c r="B24" s="412">
        <v>10</v>
      </c>
      <c r="C24" s="135" t="s">
        <v>21</v>
      </c>
      <c r="D24" s="135" t="s">
        <v>1767</v>
      </c>
      <c r="E24" s="385" t="s">
        <v>4042</v>
      </c>
      <c r="F24" s="135" t="s">
        <v>1176</v>
      </c>
      <c r="G24" s="413" t="s">
        <v>17</v>
      </c>
      <c r="H24" s="414">
        <v>43713</v>
      </c>
      <c r="I24" s="329" t="s">
        <v>1758</v>
      </c>
      <c r="J24" s="329">
        <f t="shared" si="0"/>
        <v>24</v>
      </c>
      <c r="K24" s="329">
        <v>6</v>
      </c>
      <c r="L24" s="329">
        <v>18</v>
      </c>
      <c r="M24" s="329"/>
      <c r="N24" s="329">
        <v>0.1</v>
      </c>
      <c r="O24" s="329">
        <v>0.3</v>
      </c>
      <c r="P24" s="502">
        <v>1</v>
      </c>
      <c r="Q24" s="282"/>
      <c r="R24" s="128" t="s">
        <v>31</v>
      </c>
      <c r="S24" s="128" t="s">
        <v>31</v>
      </c>
      <c r="T24" s="128" t="s">
        <v>31</v>
      </c>
      <c r="U24" s="128" t="s">
        <v>31</v>
      </c>
      <c r="V24" s="282" t="s">
        <v>1764</v>
      </c>
      <c r="W24" s="282"/>
      <c r="X24" s="282">
        <f t="shared" si="9"/>
        <v>0</v>
      </c>
      <c r="Y24" s="260"/>
      <c r="Z24" s="260"/>
      <c r="AA24" s="502">
        <f t="shared" si="10"/>
        <v>0</v>
      </c>
      <c r="AB24" s="282">
        <f t="shared" si="11"/>
        <v>0</v>
      </c>
      <c r="AC24" s="282">
        <f t="shared" si="12"/>
        <v>0</v>
      </c>
      <c r="AD24" s="282">
        <f t="shared" si="13"/>
        <v>0</v>
      </c>
      <c r="AE24" s="282">
        <f t="shared" si="14"/>
        <v>0</v>
      </c>
      <c r="AF24" s="282">
        <f t="shared" si="15"/>
        <v>0</v>
      </c>
      <c r="AG24" s="107">
        <f t="shared" si="16"/>
        <v>0</v>
      </c>
      <c r="AH24" s="282">
        <f t="shared" si="17"/>
        <v>0</v>
      </c>
      <c r="AI24" s="260"/>
      <c r="AJ24" s="282">
        <f t="shared" si="18"/>
        <v>0</v>
      </c>
      <c r="AK24" s="282">
        <f t="shared" si="19"/>
        <v>0</v>
      </c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495"/>
      <c r="AW24" s="495"/>
      <c r="AX24" s="495"/>
    </row>
    <row r="25" spans="2:50">
      <c r="B25" s="412">
        <v>11</v>
      </c>
      <c r="C25" s="135" t="s">
        <v>21</v>
      </c>
      <c r="D25" s="135" t="s">
        <v>1767</v>
      </c>
      <c r="E25" s="385" t="s">
        <v>4043</v>
      </c>
      <c r="F25" s="135" t="s">
        <v>372</v>
      </c>
      <c r="G25" s="413" t="s">
        <v>17</v>
      </c>
      <c r="H25" s="414">
        <v>43020</v>
      </c>
      <c r="I25" s="329" t="s">
        <v>1758</v>
      </c>
      <c r="J25" s="329">
        <f t="shared" si="0"/>
        <v>24</v>
      </c>
      <c r="K25" s="329">
        <v>12</v>
      </c>
      <c r="L25" s="329">
        <v>12</v>
      </c>
      <c r="M25" s="329"/>
      <c r="N25" s="329">
        <v>0.2</v>
      </c>
      <c r="O25" s="329">
        <v>0.2</v>
      </c>
      <c r="P25" s="502">
        <v>1</v>
      </c>
      <c r="Q25" s="282"/>
      <c r="R25" s="128" t="s">
        <v>31</v>
      </c>
      <c r="S25" s="128" t="s">
        <v>31</v>
      </c>
      <c r="T25" s="128" t="s">
        <v>31</v>
      </c>
      <c r="U25" s="128" t="s">
        <v>31</v>
      </c>
      <c r="V25" s="282" t="s">
        <v>1764</v>
      </c>
      <c r="W25" s="282"/>
      <c r="X25" s="282">
        <f t="shared" si="9"/>
        <v>0</v>
      </c>
      <c r="Y25" s="260"/>
      <c r="Z25" s="260"/>
      <c r="AA25" s="502">
        <f t="shared" si="10"/>
        <v>0</v>
      </c>
      <c r="AB25" s="282">
        <f t="shared" si="11"/>
        <v>0</v>
      </c>
      <c r="AC25" s="282">
        <f t="shared" si="12"/>
        <v>0</v>
      </c>
      <c r="AD25" s="282">
        <f t="shared" si="13"/>
        <v>0</v>
      </c>
      <c r="AE25" s="282">
        <f t="shared" si="14"/>
        <v>0</v>
      </c>
      <c r="AF25" s="282">
        <f t="shared" si="15"/>
        <v>0</v>
      </c>
      <c r="AG25" s="107">
        <f t="shared" si="16"/>
        <v>0</v>
      </c>
      <c r="AH25" s="282">
        <f t="shared" si="17"/>
        <v>0</v>
      </c>
      <c r="AI25" s="260"/>
      <c r="AJ25" s="282">
        <f t="shared" si="18"/>
        <v>0</v>
      </c>
      <c r="AK25" s="282">
        <f t="shared" si="19"/>
        <v>0</v>
      </c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495"/>
      <c r="AW25" s="495"/>
      <c r="AX25" s="495"/>
    </row>
    <row r="26" spans="2:50">
      <c r="B26" s="412">
        <v>12</v>
      </c>
      <c r="C26" s="135" t="s">
        <v>21</v>
      </c>
      <c r="D26" s="135" t="s">
        <v>1767</v>
      </c>
      <c r="E26" s="385" t="s">
        <v>4043</v>
      </c>
      <c r="F26" s="135" t="s">
        <v>1177</v>
      </c>
      <c r="G26" s="413" t="s">
        <v>17</v>
      </c>
      <c r="H26" s="414">
        <v>43713</v>
      </c>
      <c r="I26" s="329" t="s">
        <v>1758</v>
      </c>
      <c r="J26" s="329">
        <f t="shared" si="0"/>
        <v>60</v>
      </c>
      <c r="K26" s="329">
        <v>60</v>
      </c>
      <c r="L26" s="329">
        <v>0</v>
      </c>
      <c r="M26" s="329"/>
      <c r="N26" s="329">
        <v>1</v>
      </c>
      <c r="O26" s="329">
        <v>0</v>
      </c>
      <c r="P26" s="502">
        <v>1</v>
      </c>
      <c r="Q26" s="282"/>
      <c r="R26" s="128" t="s">
        <v>31</v>
      </c>
      <c r="S26" s="128" t="s">
        <v>31</v>
      </c>
      <c r="T26" s="128" t="s">
        <v>31</v>
      </c>
      <c r="U26" s="128" t="s">
        <v>31</v>
      </c>
      <c r="V26" s="282" t="s">
        <v>1764</v>
      </c>
      <c r="W26" s="282"/>
      <c r="X26" s="282">
        <f t="shared" si="9"/>
        <v>0</v>
      </c>
      <c r="Y26" s="260"/>
      <c r="Z26" s="260"/>
      <c r="AA26" s="502">
        <f t="shared" si="10"/>
        <v>0</v>
      </c>
      <c r="AB26" s="282">
        <f t="shared" si="11"/>
        <v>0</v>
      </c>
      <c r="AC26" s="282">
        <f t="shared" si="12"/>
        <v>0</v>
      </c>
      <c r="AD26" s="282">
        <f t="shared" si="13"/>
        <v>0</v>
      </c>
      <c r="AE26" s="282">
        <f t="shared" si="14"/>
        <v>0</v>
      </c>
      <c r="AF26" s="282">
        <f t="shared" si="15"/>
        <v>0</v>
      </c>
      <c r="AG26" s="107">
        <f t="shared" si="16"/>
        <v>0</v>
      </c>
      <c r="AH26" s="282">
        <f t="shared" si="17"/>
        <v>0</v>
      </c>
      <c r="AI26" s="260"/>
      <c r="AJ26" s="282">
        <f t="shared" si="18"/>
        <v>0</v>
      </c>
      <c r="AK26" s="282">
        <f t="shared" si="19"/>
        <v>0</v>
      </c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495"/>
      <c r="AW26" s="495"/>
      <c r="AX26" s="495"/>
    </row>
    <row r="27" spans="2:50">
      <c r="B27" s="412">
        <v>13</v>
      </c>
      <c r="C27" s="135" t="s">
        <v>21</v>
      </c>
      <c r="D27" s="135" t="s">
        <v>1767</v>
      </c>
      <c r="E27" s="385" t="s">
        <v>1779</v>
      </c>
      <c r="F27" s="135" t="s">
        <v>1780</v>
      </c>
      <c r="G27" s="131" t="s">
        <v>1782</v>
      </c>
      <c r="H27" s="414">
        <v>42986</v>
      </c>
      <c r="I27" s="329" t="s">
        <v>1758</v>
      </c>
      <c r="J27" s="329">
        <f t="shared" si="0"/>
        <v>156</v>
      </c>
      <c r="K27" s="329">
        <v>24</v>
      </c>
      <c r="L27" s="329">
        <v>132</v>
      </c>
      <c r="M27" s="329"/>
      <c r="N27" s="329">
        <v>0.4</v>
      </c>
      <c r="O27" s="329">
        <v>2.2000000000000002</v>
      </c>
      <c r="P27" s="502">
        <v>1</v>
      </c>
      <c r="Q27" s="282"/>
      <c r="R27" s="128" t="s">
        <v>31</v>
      </c>
      <c r="S27" s="128" t="s">
        <v>31</v>
      </c>
      <c r="T27" s="128" t="s">
        <v>31</v>
      </c>
      <c r="U27" s="128" t="s">
        <v>31</v>
      </c>
      <c r="V27" s="282" t="s">
        <v>1785</v>
      </c>
      <c r="W27" s="282"/>
      <c r="X27" s="282">
        <f t="shared" si="9"/>
        <v>0</v>
      </c>
      <c r="Y27" s="260"/>
      <c r="Z27" s="260"/>
      <c r="AA27" s="502">
        <f t="shared" si="10"/>
        <v>0</v>
      </c>
      <c r="AB27" s="282">
        <f t="shared" si="11"/>
        <v>0</v>
      </c>
      <c r="AC27" s="282">
        <f t="shared" si="12"/>
        <v>0</v>
      </c>
      <c r="AD27" s="282">
        <f t="shared" si="13"/>
        <v>0</v>
      </c>
      <c r="AE27" s="282">
        <f t="shared" si="14"/>
        <v>0</v>
      </c>
      <c r="AF27" s="282">
        <f t="shared" si="15"/>
        <v>0</v>
      </c>
      <c r="AG27" s="107">
        <f t="shared" si="16"/>
        <v>0</v>
      </c>
      <c r="AH27" s="282">
        <f t="shared" si="17"/>
        <v>0</v>
      </c>
      <c r="AI27" s="260"/>
      <c r="AJ27" s="282">
        <f t="shared" si="18"/>
        <v>0</v>
      </c>
      <c r="AK27" s="282">
        <f t="shared" si="19"/>
        <v>0</v>
      </c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495"/>
      <c r="AW27" s="495"/>
      <c r="AX27" s="495"/>
    </row>
    <row r="28" spans="2:50">
      <c r="B28" s="412">
        <v>14</v>
      </c>
      <c r="C28" s="135" t="s">
        <v>21</v>
      </c>
      <c r="D28" s="135" t="s">
        <v>1767</v>
      </c>
      <c r="E28" s="385" t="s">
        <v>1779</v>
      </c>
      <c r="F28" s="135" t="s">
        <v>1788</v>
      </c>
      <c r="G28" s="131" t="s">
        <v>1246</v>
      </c>
      <c r="H28" s="414">
        <v>43712</v>
      </c>
      <c r="I28" s="329" t="s">
        <v>1758</v>
      </c>
      <c r="J28" s="329">
        <f t="shared" si="0"/>
        <v>48</v>
      </c>
      <c r="K28" s="329">
        <v>30</v>
      </c>
      <c r="L28" s="329">
        <v>18</v>
      </c>
      <c r="M28" s="329"/>
      <c r="N28" s="329">
        <v>0.5</v>
      </c>
      <c r="O28" s="329">
        <v>0.3</v>
      </c>
      <c r="P28" s="502">
        <v>1</v>
      </c>
      <c r="Q28" s="282"/>
      <c r="R28" s="128" t="s">
        <v>31</v>
      </c>
      <c r="S28" s="128" t="s">
        <v>31</v>
      </c>
      <c r="T28" s="128" t="s">
        <v>31</v>
      </c>
      <c r="U28" s="128" t="s">
        <v>31</v>
      </c>
      <c r="V28" s="282" t="s">
        <v>1790</v>
      </c>
      <c r="W28" s="282"/>
      <c r="X28" s="282">
        <f t="shared" si="9"/>
        <v>0</v>
      </c>
      <c r="Y28" s="260"/>
      <c r="Z28" s="260"/>
      <c r="AA28" s="502">
        <f t="shared" si="10"/>
        <v>0</v>
      </c>
      <c r="AB28" s="282">
        <f t="shared" si="11"/>
        <v>0</v>
      </c>
      <c r="AC28" s="282">
        <f t="shared" si="12"/>
        <v>0</v>
      </c>
      <c r="AD28" s="282">
        <f t="shared" si="13"/>
        <v>0</v>
      </c>
      <c r="AE28" s="282">
        <f t="shared" si="14"/>
        <v>0</v>
      </c>
      <c r="AF28" s="282">
        <f t="shared" si="15"/>
        <v>0</v>
      </c>
      <c r="AG28" s="107">
        <f t="shared" si="16"/>
        <v>0</v>
      </c>
      <c r="AH28" s="282">
        <f t="shared" si="17"/>
        <v>0</v>
      </c>
      <c r="AI28" s="260"/>
      <c r="AJ28" s="282">
        <f t="shared" si="18"/>
        <v>0</v>
      </c>
      <c r="AK28" s="282">
        <f t="shared" si="19"/>
        <v>0</v>
      </c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495"/>
      <c r="AW28" s="495"/>
      <c r="AX28" s="495"/>
    </row>
    <row r="29" spans="2:50">
      <c r="B29" s="412">
        <v>15</v>
      </c>
      <c r="C29" s="135" t="s">
        <v>21</v>
      </c>
      <c r="D29" s="135" t="s">
        <v>1767</v>
      </c>
      <c r="E29" s="385" t="s">
        <v>1791</v>
      </c>
      <c r="F29" s="135" t="s">
        <v>1792</v>
      </c>
      <c r="G29" s="413" t="s">
        <v>17</v>
      </c>
      <c r="H29" s="414">
        <v>42291</v>
      </c>
      <c r="I29" s="329" t="s">
        <v>1758</v>
      </c>
      <c r="J29" s="329">
        <f t="shared" si="0"/>
        <v>66</v>
      </c>
      <c r="K29" s="329">
        <v>6</v>
      </c>
      <c r="L29" s="329">
        <v>60</v>
      </c>
      <c r="M29" s="329"/>
      <c r="N29" s="329">
        <v>0.1</v>
      </c>
      <c r="O29" s="329">
        <v>1</v>
      </c>
      <c r="P29" s="502">
        <v>1</v>
      </c>
      <c r="Q29" s="282"/>
      <c r="R29" s="128" t="s">
        <v>31</v>
      </c>
      <c r="S29" s="128" t="s">
        <v>31</v>
      </c>
      <c r="T29" s="128" t="s">
        <v>31</v>
      </c>
      <c r="U29" s="128" t="s">
        <v>31</v>
      </c>
      <c r="V29" s="553" t="s">
        <v>2846</v>
      </c>
      <c r="W29" s="282"/>
      <c r="X29" s="282">
        <f t="shared" si="9"/>
        <v>0</v>
      </c>
      <c r="Y29" s="260"/>
      <c r="Z29" s="260"/>
      <c r="AA29" s="502">
        <f t="shared" si="10"/>
        <v>0</v>
      </c>
      <c r="AB29" s="282">
        <f t="shared" si="11"/>
        <v>0</v>
      </c>
      <c r="AC29" s="282">
        <f t="shared" si="12"/>
        <v>0</v>
      </c>
      <c r="AD29" s="282">
        <f t="shared" si="13"/>
        <v>0</v>
      </c>
      <c r="AE29" s="282">
        <f t="shared" si="14"/>
        <v>0</v>
      </c>
      <c r="AF29" s="282">
        <f t="shared" si="15"/>
        <v>0</v>
      </c>
      <c r="AG29" s="107">
        <f t="shared" si="16"/>
        <v>0</v>
      </c>
      <c r="AH29" s="282">
        <f t="shared" si="17"/>
        <v>0</v>
      </c>
      <c r="AI29" s="260"/>
      <c r="AJ29" s="282">
        <f t="shared" si="18"/>
        <v>0</v>
      </c>
      <c r="AK29" s="282">
        <f t="shared" si="19"/>
        <v>0</v>
      </c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495"/>
      <c r="AW29" s="495"/>
      <c r="AX29" s="495"/>
    </row>
    <row r="30" spans="2:50">
      <c r="B30" s="412">
        <v>16</v>
      </c>
      <c r="C30" s="135" t="s">
        <v>21</v>
      </c>
      <c r="D30" s="135" t="s">
        <v>1767</v>
      </c>
      <c r="E30" s="385" t="s">
        <v>1791</v>
      </c>
      <c r="F30" s="135" t="s">
        <v>1155</v>
      </c>
      <c r="G30" s="413" t="s">
        <v>17</v>
      </c>
      <c r="H30" s="414">
        <v>43027</v>
      </c>
      <c r="I30" s="329" t="s">
        <v>1758</v>
      </c>
      <c r="J30" s="329">
        <f t="shared" si="0"/>
        <v>6</v>
      </c>
      <c r="K30" s="329">
        <v>6</v>
      </c>
      <c r="L30" s="329">
        <v>0</v>
      </c>
      <c r="M30" s="329"/>
      <c r="N30" s="329">
        <v>0.1</v>
      </c>
      <c r="O30" s="329">
        <v>0</v>
      </c>
      <c r="P30" s="502">
        <v>1</v>
      </c>
      <c r="Q30" s="282"/>
      <c r="R30" s="128" t="s">
        <v>31</v>
      </c>
      <c r="S30" s="128" t="s">
        <v>31</v>
      </c>
      <c r="T30" s="128" t="s">
        <v>31</v>
      </c>
      <c r="U30" s="128" t="s">
        <v>31</v>
      </c>
      <c r="V30" s="553" t="s">
        <v>2846</v>
      </c>
      <c r="W30" s="282"/>
      <c r="X30" s="282">
        <f t="shared" si="9"/>
        <v>0</v>
      </c>
      <c r="Y30" s="260"/>
      <c r="Z30" s="260"/>
      <c r="AA30" s="502">
        <f t="shared" si="10"/>
        <v>0</v>
      </c>
      <c r="AB30" s="282">
        <f t="shared" si="11"/>
        <v>0</v>
      </c>
      <c r="AC30" s="282">
        <f t="shared" si="12"/>
        <v>0</v>
      </c>
      <c r="AD30" s="282">
        <f t="shared" si="13"/>
        <v>0</v>
      </c>
      <c r="AE30" s="282">
        <f t="shared" si="14"/>
        <v>0</v>
      </c>
      <c r="AF30" s="282">
        <f t="shared" si="15"/>
        <v>0</v>
      </c>
      <c r="AG30" s="107">
        <f t="shared" si="16"/>
        <v>0</v>
      </c>
      <c r="AH30" s="282">
        <f t="shared" si="17"/>
        <v>0</v>
      </c>
      <c r="AI30" s="260"/>
      <c r="AJ30" s="282">
        <f t="shared" si="18"/>
        <v>0</v>
      </c>
      <c r="AK30" s="282">
        <f t="shared" si="19"/>
        <v>0</v>
      </c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495"/>
      <c r="AW30" s="495"/>
      <c r="AX30" s="495"/>
    </row>
    <row r="31" spans="2:50">
      <c r="B31" s="412">
        <v>17</v>
      </c>
      <c r="C31" s="135" t="s">
        <v>21</v>
      </c>
      <c r="D31" s="135" t="s">
        <v>1767</v>
      </c>
      <c r="E31" s="385" t="s">
        <v>1791</v>
      </c>
      <c r="F31" s="135" t="s">
        <v>412</v>
      </c>
      <c r="G31" s="413" t="s">
        <v>17</v>
      </c>
      <c r="H31" s="414">
        <v>43789</v>
      </c>
      <c r="I31" s="329" t="s">
        <v>1758</v>
      </c>
      <c r="J31" s="329">
        <f t="shared" si="0"/>
        <v>126</v>
      </c>
      <c r="K31" s="329">
        <v>126</v>
      </c>
      <c r="L31" s="329">
        <v>0</v>
      </c>
      <c r="M31" s="329"/>
      <c r="N31" s="329">
        <v>1.4</v>
      </c>
      <c r="O31" s="329">
        <v>0</v>
      </c>
      <c r="P31" s="502">
        <v>1</v>
      </c>
      <c r="Q31" s="282"/>
      <c r="R31" s="128" t="s">
        <v>31</v>
      </c>
      <c r="S31" s="128" t="s">
        <v>31</v>
      </c>
      <c r="T31" s="128" t="s">
        <v>31</v>
      </c>
      <c r="U31" s="128" t="s">
        <v>31</v>
      </c>
      <c r="V31" s="553" t="s">
        <v>2846</v>
      </c>
      <c r="W31" s="282"/>
      <c r="X31" s="282">
        <f t="shared" si="9"/>
        <v>0</v>
      </c>
      <c r="Y31" s="260"/>
      <c r="Z31" s="260"/>
      <c r="AA31" s="502">
        <f t="shared" si="10"/>
        <v>0</v>
      </c>
      <c r="AB31" s="282">
        <f t="shared" si="11"/>
        <v>0</v>
      </c>
      <c r="AC31" s="282">
        <f t="shared" si="12"/>
        <v>0</v>
      </c>
      <c r="AD31" s="282">
        <f t="shared" si="13"/>
        <v>0</v>
      </c>
      <c r="AE31" s="282">
        <f t="shared" si="14"/>
        <v>0</v>
      </c>
      <c r="AF31" s="282">
        <f t="shared" si="15"/>
        <v>0</v>
      </c>
      <c r="AG31" s="107">
        <f t="shared" si="16"/>
        <v>0</v>
      </c>
      <c r="AH31" s="282">
        <f t="shared" si="17"/>
        <v>0</v>
      </c>
      <c r="AI31" s="260"/>
      <c r="AJ31" s="282">
        <f t="shared" si="18"/>
        <v>0</v>
      </c>
      <c r="AK31" s="282">
        <f t="shared" si="19"/>
        <v>0</v>
      </c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495"/>
      <c r="AW31" s="495"/>
      <c r="AX31" s="495"/>
    </row>
    <row r="32" spans="2:50">
      <c r="B32" s="412">
        <v>18</v>
      </c>
      <c r="C32" s="135" t="s">
        <v>21</v>
      </c>
      <c r="D32" s="135" t="s">
        <v>1767</v>
      </c>
      <c r="E32" s="385" t="s">
        <v>1791</v>
      </c>
      <c r="F32" s="135" t="s">
        <v>1795</v>
      </c>
      <c r="G32" s="413" t="s">
        <v>1782</v>
      </c>
      <c r="H32" s="414">
        <v>43783</v>
      </c>
      <c r="I32" s="329" t="s">
        <v>1758</v>
      </c>
      <c r="J32" s="329">
        <f t="shared" si="0"/>
        <v>108</v>
      </c>
      <c r="K32" s="329">
        <v>96</v>
      </c>
      <c r="L32" s="329">
        <v>12</v>
      </c>
      <c r="M32" s="329"/>
      <c r="N32" s="329">
        <v>1.6</v>
      </c>
      <c r="O32" s="329">
        <v>0.2</v>
      </c>
      <c r="P32" s="502">
        <v>1</v>
      </c>
      <c r="Q32" s="282"/>
      <c r="R32" s="128" t="s">
        <v>31</v>
      </c>
      <c r="S32" s="128" t="s">
        <v>31</v>
      </c>
      <c r="T32" s="128" t="s">
        <v>31</v>
      </c>
      <c r="U32" s="128" t="s">
        <v>31</v>
      </c>
      <c r="V32" s="553" t="s">
        <v>2846</v>
      </c>
      <c r="W32" s="282"/>
      <c r="X32" s="282">
        <f t="shared" si="9"/>
        <v>0</v>
      </c>
      <c r="Y32" s="260"/>
      <c r="Z32" s="260"/>
      <c r="AA32" s="502">
        <f t="shared" si="10"/>
        <v>0</v>
      </c>
      <c r="AB32" s="282">
        <f t="shared" si="11"/>
        <v>0</v>
      </c>
      <c r="AC32" s="282">
        <f t="shared" si="12"/>
        <v>0</v>
      </c>
      <c r="AD32" s="282">
        <f t="shared" si="13"/>
        <v>0</v>
      </c>
      <c r="AE32" s="282">
        <f t="shared" si="14"/>
        <v>0</v>
      </c>
      <c r="AF32" s="282">
        <f t="shared" si="15"/>
        <v>0</v>
      </c>
      <c r="AG32" s="107">
        <f t="shared" si="16"/>
        <v>0</v>
      </c>
      <c r="AH32" s="282">
        <f t="shared" si="17"/>
        <v>0</v>
      </c>
      <c r="AI32" s="260"/>
      <c r="AJ32" s="282">
        <f t="shared" si="18"/>
        <v>0</v>
      </c>
      <c r="AK32" s="282">
        <f t="shared" si="19"/>
        <v>0</v>
      </c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495"/>
      <c r="AW32" s="495"/>
      <c r="AX32" s="495"/>
    </row>
    <row r="33" spans="2:50">
      <c r="B33" s="412">
        <v>19</v>
      </c>
      <c r="C33" s="135" t="s">
        <v>21</v>
      </c>
      <c r="D33" s="135" t="s">
        <v>1767</v>
      </c>
      <c r="E33" s="385" t="s">
        <v>1791</v>
      </c>
      <c r="F33" s="135" t="s">
        <v>520</v>
      </c>
      <c r="G33" s="413" t="s">
        <v>17</v>
      </c>
      <c r="H33" s="414">
        <v>43713</v>
      </c>
      <c r="I33" s="329" t="s">
        <v>1758</v>
      </c>
      <c r="J33" s="329">
        <f t="shared" si="0"/>
        <v>60</v>
      </c>
      <c r="K33" s="329">
        <v>60</v>
      </c>
      <c r="L33" s="329">
        <v>0</v>
      </c>
      <c r="M33" s="329"/>
      <c r="N33" s="329">
        <v>1</v>
      </c>
      <c r="O33" s="329">
        <v>0</v>
      </c>
      <c r="P33" s="502">
        <v>1</v>
      </c>
      <c r="Q33" s="282"/>
      <c r="R33" s="128" t="s">
        <v>31</v>
      </c>
      <c r="S33" s="128" t="s">
        <v>31</v>
      </c>
      <c r="T33" s="128" t="s">
        <v>31</v>
      </c>
      <c r="U33" s="128" t="s">
        <v>31</v>
      </c>
      <c r="V33" s="553" t="s">
        <v>2846</v>
      </c>
      <c r="W33" s="282"/>
      <c r="X33" s="282">
        <f t="shared" si="9"/>
        <v>0</v>
      </c>
      <c r="Y33" s="260"/>
      <c r="Z33" s="260"/>
      <c r="AA33" s="502">
        <f t="shared" si="10"/>
        <v>0</v>
      </c>
      <c r="AB33" s="282">
        <f t="shared" si="11"/>
        <v>0</v>
      </c>
      <c r="AC33" s="282">
        <f t="shared" si="12"/>
        <v>0</v>
      </c>
      <c r="AD33" s="282">
        <f t="shared" si="13"/>
        <v>0</v>
      </c>
      <c r="AE33" s="282">
        <f t="shared" si="14"/>
        <v>0</v>
      </c>
      <c r="AF33" s="282">
        <f t="shared" si="15"/>
        <v>0</v>
      </c>
      <c r="AG33" s="107">
        <f t="shared" si="16"/>
        <v>0</v>
      </c>
      <c r="AH33" s="282">
        <f t="shared" si="17"/>
        <v>0</v>
      </c>
      <c r="AI33" s="260"/>
      <c r="AJ33" s="282">
        <f t="shared" si="18"/>
        <v>0</v>
      </c>
      <c r="AK33" s="282">
        <f t="shared" si="19"/>
        <v>0</v>
      </c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495"/>
      <c r="AW33" s="495"/>
      <c r="AX33" s="495"/>
    </row>
    <row r="34" spans="2:50">
      <c r="B34" s="412">
        <v>20</v>
      </c>
      <c r="C34" s="135" t="s">
        <v>21</v>
      </c>
      <c r="D34" s="135" t="s">
        <v>1767</v>
      </c>
      <c r="E34" s="385" t="s">
        <v>1791</v>
      </c>
      <c r="F34" s="135" t="s">
        <v>1800</v>
      </c>
      <c r="G34" s="413" t="s">
        <v>17</v>
      </c>
      <c r="H34" s="414">
        <v>42291</v>
      </c>
      <c r="I34" s="329" t="s">
        <v>1758</v>
      </c>
      <c r="J34" s="329">
        <f t="shared" si="0"/>
        <v>90</v>
      </c>
      <c r="K34" s="329">
        <v>90</v>
      </c>
      <c r="L34" s="329">
        <v>0</v>
      </c>
      <c r="M34" s="329"/>
      <c r="N34" s="329">
        <v>1.5</v>
      </c>
      <c r="O34" s="329">
        <v>0</v>
      </c>
      <c r="P34" s="502">
        <v>1</v>
      </c>
      <c r="Q34" s="282"/>
      <c r="R34" s="128" t="s">
        <v>31</v>
      </c>
      <c r="S34" s="128" t="s">
        <v>31</v>
      </c>
      <c r="T34" s="128" t="s">
        <v>31</v>
      </c>
      <c r="U34" s="128" t="s">
        <v>31</v>
      </c>
      <c r="V34" s="553" t="s">
        <v>2846</v>
      </c>
      <c r="W34" s="282"/>
      <c r="X34" s="282">
        <f t="shared" si="9"/>
        <v>0</v>
      </c>
      <c r="Y34" s="260"/>
      <c r="Z34" s="260"/>
      <c r="AA34" s="502">
        <f t="shared" si="10"/>
        <v>0</v>
      </c>
      <c r="AB34" s="282">
        <f t="shared" si="11"/>
        <v>0</v>
      </c>
      <c r="AC34" s="282">
        <f t="shared" si="12"/>
        <v>0</v>
      </c>
      <c r="AD34" s="282">
        <f t="shared" si="13"/>
        <v>0</v>
      </c>
      <c r="AE34" s="282">
        <f t="shared" si="14"/>
        <v>0</v>
      </c>
      <c r="AF34" s="282">
        <f t="shared" si="15"/>
        <v>0</v>
      </c>
      <c r="AG34" s="107">
        <f t="shared" si="16"/>
        <v>0</v>
      </c>
      <c r="AH34" s="282">
        <f t="shared" si="17"/>
        <v>0</v>
      </c>
      <c r="AI34" s="260"/>
      <c r="AJ34" s="282">
        <f t="shared" si="18"/>
        <v>0</v>
      </c>
      <c r="AK34" s="282">
        <f t="shared" si="19"/>
        <v>0</v>
      </c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495"/>
      <c r="AW34" s="495"/>
      <c r="AX34" s="495"/>
    </row>
    <row r="35" spans="2:50">
      <c r="B35" s="412">
        <v>21</v>
      </c>
      <c r="C35" s="135" t="s">
        <v>21</v>
      </c>
      <c r="D35" s="135" t="s">
        <v>1767</v>
      </c>
      <c r="E35" s="385" t="s">
        <v>1791</v>
      </c>
      <c r="F35" s="135" t="s">
        <v>1803</v>
      </c>
      <c r="G35" s="413" t="s">
        <v>17</v>
      </c>
      <c r="H35" s="414">
        <v>42985</v>
      </c>
      <c r="I35" s="329" t="s">
        <v>1758</v>
      </c>
      <c r="J35" s="329">
        <f t="shared" si="0"/>
        <v>72</v>
      </c>
      <c r="K35" s="329">
        <v>72</v>
      </c>
      <c r="L35" s="329">
        <v>0</v>
      </c>
      <c r="M35" s="329"/>
      <c r="N35" s="329">
        <v>1.2</v>
      </c>
      <c r="O35" s="329">
        <v>0</v>
      </c>
      <c r="P35" s="502">
        <v>1</v>
      </c>
      <c r="Q35" s="282"/>
      <c r="R35" s="128" t="s">
        <v>31</v>
      </c>
      <c r="S35" s="128" t="s">
        <v>31</v>
      </c>
      <c r="T35" s="128" t="s">
        <v>31</v>
      </c>
      <c r="U35" s="128" t="s">
        <v>31</v>
      </c>
      <c r="V35" s="553" t="s">
        <v>2846</v>
      </c>
      <c r="W35" s="282"/>
      <c r="X35" s="282">
        <f t="shared" si="9"/>
        <v>0</v>
      </c>
      <c r="Y35" s="260"/>
      <c r="Z35" s="260"/>
      <c r="AA35" s="502">
        <f t="shared" si="10"/>
        <v>0</v>
      </c>
      <c r="AB35" s="282">
        <f t="shared" si="11"/>
        <v>0</v>
      </c>
      <c r="AC35" s="282">
        <f t="shared" si="12"/>
        <v>0</v>
      </c>
      <c r="AD35" s="282">
        <f t="shared" si="13"/>
        <v>0</v>
      </c>
      <c r="AE35" s="282">
        <f t="shared" si="14"/>
        <v>0</v>
      </c>
      <c r="AF35" s="282">
        <f t="shared" si="15"/>
        <v>0</v>
      </c>
      <c r="AG35" s="107">
        <f t="shared" si="16"/>
        <v>0</v>
      </c>
      <c r="AH35" s="282">
        <f t="shared" si="17"/>
        <v>0</v>
      </c>
      <c r="AI35" s="260"/>
      <c r="AJ35" s="282">
        <f t="shared" si="18"/>
        <v>0</v>
      </c>
      <c r="AK35" s="282">
        <f t="shared" si="19"/>
        <v>0</v>
      </c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495"/>
      <c r="AW35" s="495"/>
      <c r="AX35" s="495"/>
    </row>
    <row r="36" spans="2:50">
      <c r="B36" s="412">
        <v>22</v>
      </c>
      <c r="C36" s="135" t="s">
        <v>21</v>
      </c>
      <c r="D36" s="135" t="s">
        <v>1767</v>
      </c>
      <c r="E36" s="385" t="s">
        <v>1806</v>
      </c>
      <c r="F36" s="135" t="s">
        <v>1807</v>
      </c>
      <c r="G36" s="413" t="s">
        <v>17</v>
      </c>
      <c r="H36" s="414">
        <v>43350</v>
      </c>
      <c r="I36" s="329" t="s">
        <v>1758</v>
      </c>
      <c r="J36" s="329">
        <f t="shared" si="0"/>
        <v>132</v>
      </c>
      <c r="K36" s="329">
        <v>12</v>
      </c>
      <c r="L36" s="329">
        <v>120</v>
      </c>
      <c r="M36" s="329"/>
      <c r="N36" s="329">
        <v>0.2</v>
      </c>
      <c r="O36" s="329">
        <v>0.5</v>
      </c>
      <c r="P36" s="502">
        <v>1</v>
      </c>
      <c r="Q36" s="282"/>
      <c r="R36" s="128" t="s">
        <v>31</v>
      </c>
      <c r="S36" s="128" t="s">
        <v>31</v>
      </c>
      <c r="T36" s="128" t="s">
        <v>31</v>
      </c>
      <c r="U36" s="128" t="s">
        <v>31</v>
      </c>
      <c r="V36" s="553" t="s">
        <v>1809</v>
      </c>
      <c r="W36" s="282"/>
      <c r="X36" s="282">
        <f t="shared" si="9"/>
        <v>0</v>
      </c>
      <c r="Y36" s="260"/>
      <c r="Z36" s="260"/>
      <c r="AA36" s="502">
        <f t="shared" si="10"/>
        <v>0</v>
      </c>
      <c r="AB36" s="282">
        <f t="shared" si="11"/>
        <v>0</v>
      </c>
      <c r="AC36" s="282">
        <f t="shared" si="12"/>
        <v>0</v>
      </c>
      <c r="AD36" s="282">
        <f t="shared" si="13"/>
        <v>0</v>
      </c>
      <c r="AE36" s="282">
        <f t="shared" si="14"/>
        <v>0</v>
      </c>
      <c r="AF36" s="282">
        <f t="shared" si="15"/>
        <v>0</v>
      </c>
      <c r="AG36" s="107">
        <f t="shared" si="16"/>
        <v>0</v>
      </c>
      <c r="AH36" s="282">
        <f t="shared" si="17"/>
        <v>0</v>
      </c>
      <c r="AI36" s="260"/>
      <c r="AJ36" s="282">
        <f t="shared" si="18"/>
        <v>0</v>
      </c>
      <c r="AK36" s="282">
        <f t="shared" si="19"/>
        <v>0</v>
      </c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495"/>
      <c r="AW36" s="495"/>
      <c r="AX36" s="495"/>
    </row>
    <row r="37" spans="2:50">
      <c r="B37" s="412">
        <v>23</v>
      </c>
      <c r="C37" s="135" t="s">
        <v>21</v>
      </c>
      <c r="D37" s="135" t="s">
        <v>1767</v>
      </c>
      <c r="E37" s="140" t="s">
        <v>1811</v>
      </c>
      <c r="F37" s="218" t="s">
        <v>3206</v>
      </c>
      <c r="G37" s="413" t="s">
        <v>17</v>
      </c>
      <c r="H37" s="414">
        <v>42752</v>
      </c>
      <c r="I37" s="329" t="s">
        <v>1758</v>
      </c>
      <c r="J37" s="329">
        <f t="shared" si="0"/>
        <v>54</v>
      </c>
      <c r="K37" s="329">
        <v>54</v>
      </c>
      <c r="L37" s="329">
        <v>0</v>
      </c>
      <c r="M37" s="329"/>
      <c r="N37" s="329">
        <v>0.89999999999999991</v>
      </c>
      <c r="O37" s="329">
        <v>0</v>
      </c>
      <c r="P37" s="502">
        <v>1</v>
      </c>
      <c r="Q37" s="282"/>
      <c r="R37" s="128" t="s">
        <v>31</v>
      </c>
      <c r="S37" s="128" t="s">
        <v>31</v>
      </c>
      <c r="T37" s="128" t="s">
        <v>31</v>
      </c>
      <c r="U37" s="128" t="s">
        <v>31</v>
      </c>
      <c r="V37" s="282" t="s">
        <v>1812</v>
      </c>
      <c r="W37" s="282"/>
      <c r="X37" s="282">
        <f t="shared" si="9"/>
        <v>0</v>
      </c>
      <c r="Y37" s="260"/>
      <c r="Z37" s="260"/>
      <c r="AA37" s="502">
        <f t="shared" si="10"/>
        <v>0</v>
      </c>
      <c r="AB37" s="282">
        <f t="shared" si="11"/>
        <v>0</v>
      </c>
      <c r="AC37" s="282">
        <f t="shared" si="12"/>
        <v>0</v>
      </c>
      <c r="AD37" s="282">
        <f t="shared" si="13"/>
        <v>0</v>
      </c>
      <c r="AE37" s="282">
        <f t="shared" si="14"/>
        <v>0</v>
      </c>
      <c r="AF37" s="282">
        <f t="shared" si="15"/>
        <v>0</v>
      </c>
      <c r="AG37" s="107">
        <f t="shared" si="16"/>
        <v>0</v>
      </c>
      <c r="AH37" s="282">
        <f t="shared" si="17"/>
        <v>0</v>
      </c>
      <c r="AI37" s="260"/>
      <c r="AJ37" s="282">
        <f t="shared" si="18"/>
        <v>0</v>
      </c>
      <c r="AK37" s="282">
        <f t="shared" si="19"/>
        <v>0</v>
      </c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495"/>
      <c r="AW37" s="495"/>
      <c r="AX37" s="495"/>
    </row>
    <row r="38" spans="2:50">
      <c r="B38" s="412">
        <v>24</v>
      </c>
      <c r="C38" s="135" t="s">
        <v>21</v>
      </c>
      <c r="D38" s="135" t="s">
        <v>1767</v>
      </c>
      <c r="E38" s="140" t="s">
        <v>1811</v>
      </c>
      <c r="F38" s="218" t="s">
        <v>3207</v>
      </c>
      <c r="G38" s="413" t="s">
        <v>17</v>
      </c>
      <c r="H38" s="414">
        <v>43712</v>
      </c>
      <c r="I38" s="329" t="s">
        <v>1758</v>
      </c>
      <c r="J38" s="329">
        <f t="shared" si="0"/>
        <v>120</v>
      </c>
      <c r="K38" s="329">
        <v>120</v>
      </c>
      <c r="L38" s="329">
        <v>0</v>
      </c>
      <c r="M38" s="329"/>
      <c r="N38" s="329">
        <v>2</v>
      </c>
      <c r="O38" s="329">
        <v>0</v>
      </c>
      <c r="P38" s="502">
        <v>1</v>
      </c>
      <c r="Q38" s="282"/>
      <c r="R38" s="128" t="s">
        <v>31</v>
      </c>
      <c r="S38" s="128" t="s">
        <v>31</v>
      </c>
      <c r="T38" s="128" t="s">
        <v>31</v>
      </c>
      <c r="U38" s="128" t="s">
        <v>31</v>
      </c>
      <c r="V38" s="282" t="s">
        <v>1812</v>
      </c>
      <c r="W38" s="282"/>
      <c r="X38" s="282">
        <f t="shared" si="9"/>
        <v>0</v>
      </c>
      <c r="Y38" s="260"/>
      <c r="Z38" s="260"/>
      <c r="AA38" s="502">
        <f t="shared" si="10"/>
        <v>0</v>
      </c>
      <c r="AB38" s="282">
        <f t="shared" si="11"/>
        <v>0</v>
      </c>
      <c r="AC38" s="282">
        <f t="shared" si="12"/>
        <v>0</v>
      </c>
      <c r="AD38" s="282">
        <f t="shared" si="13"/>
        <v>0</v>
      </c>
      <c r="AE38" s="282">
        <f t="shared" si="14"/>
        <v>0</v>
      </c>
      <c r="AF38" s="282">
        <f t="shared" si="15"/>
        <v>0</v>
      </c>
      <c r="AG38" s="107">
        <f t="shared" si="16"/>
        <v>0</v>
      </c>
      <c r="AH38" s="282">
        <f t="shared" si="17"/>
        <v>0</v>
      </c>
      <c r="AI38" s="260"/>
      <c r="AJ38" s="282">
        <f t="shared" si="18"/>
        <v>0</v>
      </c>
      <c r="AK38" s="282">
        <f t="shared" si="19"/>
        <v>0</v>
      </c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495"/>
      <c r="AW38" s="495"/>
      <c r="AX38" s="495"/>
    </row>
    <row r="39" spans="2:50">
      <c r="B39" s="412">
        <v>25</v>
      </c>
      <c r="C39" s="135" t="s">
        <v>21</v>
      </c>
      <c r="D39" s="135" t="s">
        <v>1767</v>
      </c>
      <c r="E39" s="140" t="s">
        <v>1811</v>
      </c>
      <c r="F39" s="218" t="s">
        <v>3209</v>
      </c>
      <c r="G39" s="413" t="s">
        <v>17</v>
      </c>
      <c r="H39" s="414">
        <v>42758</v>
      </c>
      <c r="I39" s="329" t="s">
        <v>1758</v>
      </c>
      <c r="J39" s="329">
        <f t="shared" si="0"/>
        <v>48</v>
      </c>
      <c r="K39" s="329">
        <v>48</v>
      </c>
      <c r="L39" s="329">
        <v>0</v>
      </c>
      <c r="M39" s="329"/>
      <c r="N39" s="329">
        <v>0.8</v>
      </c>
      <c r="O39" s="329">
        <v>0</v>
      </c>
      <c r="P39" s="502">
        <v>1</v>
      </c>
      <c r="Q39" s="282"/>
      <c r="R39" s="128" t="s">
        <v>31</v>
      </c>
      <c r="S39" s="128" t="s">
        <v>31</v>
      </c>
      <c r="T39" s="128" t="s">
        <v>31</v>
      </c>
      <c r="U39" s="128" t="s">
        <v>31</v>
      </c>
      <c r="V39" s="282" t="s">
        <v>1812</v>
      </c>
      <c r="W39" s="282"/>
      <c r="X39" s="282">
        <f t="shared" si="9"/>
        <v>0</v>
      </c>
      <c r="Y39" s="260"/>
      <c r="Z39" s="260"/>
      <c r="AA39" s="502">
        <f t="shared" si="10"/>
        <v>0</v>
      </c>
      <c r="AB39" s="282">
        <f t="shared" si="11"/>
        <v>0</v>
      </c>
      <c r="AC39" s="282">
        <f t="shared" si="12"/>
        <v>0</v>
      </c>
      <c r="AD39" s="282">
        <f t="shared" si="13"/>
        <v>0</v>
      </c>
      <c r="AE39" s="282">
        <f t="shared" si="14"/>
        <v>0</v>
      </c>
      <c r="AF39" s="282">
        <f t="shared" si="15"/>
        <v>0</v>
      </c>
      <c r="AG39" s="107">
        <f t="shared" si="16"/>
        <v>0</v>
      </c>
      <c r="AH39" s="282">
        <f t="shared" si="17"/>
        <v>0</v>
      </c>
      <c r="AI39" s="260"/>
      <c r="AJ39" s="282">
        <f t="shared" si="18"/>
        <v>0</v>
      </c>
      <c r="AK39" s="282">
        <f t="shared" si="19"/>
        <v>0</v>
      </c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495"/>
      <c r="AW39" s="495"/>
      <c r="AX39" s="495"/>
    </row>
    <row r="40" spans="2:50">
      <c r="B40" s="412">
        <v>26</v>
      </c>
      <c r="C40" s="135" t="s">
        <v>21</v>
      </c>
      <c r="D40" s="135" t="s">
        <v>1767</v>
      </c>
      <c r="E40" s="140" t="s">
        <v>1811</v>
      </c>
      <c r="F40" s="218" t="s">
        <v>3208</v>
      </c>
      <c r="G40" s="413" t="s">
        <v>17</v>
      </c>
      <c r="H40" s="414">
        <v>42758</v>
      </c>
      <c r="I40" s="329" t="s">
        <v>1758</v>
      </c>
      <c r="J40" s="329">
        <f t="shared" si="0"/>
        <v>54</v>
      </c>
      <c r="K40" s="329">
        <v>54</v>
      </c>
      <c r="L40" s="329">
        <v>0</v>
      </c>
      <c r="M40" s="329"/>
      <c r="N40" s="329">
        <v>0.9</v>
      </c>
      <c r="O40" s="329">
        <v>0</v>
      </c>
      <c r="P40" s="502">
        <v>1</v>
      </c>
      <c r="Q40" s="282"/>
      <c r="R40" s="128" t="s">
        <v>31</v>
      </c>
      <c r="S40" s="128" t="s">
        <v>31</v>
      </c>
      <c r="T40" s="128" t="s">
        <v>31</v>
      </c>
      <c r="U40" s="128" t="s">
        <v>31</v>
      </c>
      <c r="V40" s="282" t="s">
        <v>1812</v>
      </c>
      <c r="W40" s="282"/>
      <c r="X40" s="282">
        <f t="shared" si="9"/>
        <v>0</v>
      </c>
      <c r="Y40" s="260"/>
      <c r="Z40" s="260"/>
      <c r="AA40" s="502">
        <f t="shared" si="10"/>
        <v>0</v>
      </c>
      <c r="AB40" s="282">
        <f t="shared" si="11"/>
        <v>0</v>
      </c>
      <c r="AC40" s="282">
        <f t="shared" si="12"/>
        <v>0</v>
      </c>
      <c r="AD40" s="282">
        <f t="shared" si="13"/>
        <v>0</v>
      </c>
      <c r="AE40" s="282">
        <f t="shared" si="14"/>
        <v>0</v>
      </c>
      <c r="AF40" s="282">
        <f t="shared" si="15"/>
        <v>0</v>
      </c>
      <c r="AG40" s="107">
        <f t="shared" si="16"/>
        <v>0</v>
      </c>
      <c r="AH40" s="282">
        <f t="shared" si="17"/>
        <v>0</v>
      </c>
      <c r="AI40" s="260"/>
      <c r="AJ40" s="282">
        <f t="shared" si="18"/>
        <v>0</v>
      </c>
      <c r="AK40" s="282">
        <f t="shared" si="19"/>
        <v>0</v>
      </c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495"/>
      <c r="AW40" s="495"/>
      <c r="AX40" s="495"/>
    </row>
    <row r="41" spans="2:50">
      <c r="B41" s="412">
        <v>27</v>
      </c>
      <c r="C41" s="135" t="s">
        <v>21</v>
      </c>
      <c r="D41" s="135" t="s">
        <v>1767</v>
      </c>
      <c r="E41" s="140" t="s">
        <v>1811</v>
      </c>
      <c r="F41" s="218" t="s">
        <v>3210</v>
      </c>
      <c r="G41" s="413" t="s">
        <v>17</v>
      </c>
      <c r="H41" s="414">
        <v>42296</v>
      </c>
      <c r="I41" s="329" t="s">
        <v>1758</v>
      </c>
      <c r="J41" s="329">
        <f t="shared" si="0"/>
        <v>66</v>
      </c>
      <c r="K41" s="329">
        <v>66</v>
      </c>
      <c r="L41" s="329">
        <v>0</v>
      </c>
      <c r="M41" s="329"/>
      <c r="N41" s="329">
        <v>1.1000000000000001</v>
      </c>
      <c r="O41" s="329">
        <v>0</v>
      </c>
      <c r="P41" s="502">
        <v>1</v>
      </c>
      <c r="Q41" s="282"/>
      <c r="R41" s="128" t="s">
        <v>31</v>
      </c>
      <c r="S41" s="128" t="s">
        <v>31</v>
      </c>
      <c r="T41" s="128" t="s">
        <v>31</v>
      </c>
      <c r="U41" s="128" t="s">
        <v>31</v>
      </c>
      <c r="V41" s="282" t="s">
        <v>1812</v>
      </c>
      <c r="W41" s="282"/>
      <c r="X41" s="282">
        <f t="shared" si="9"/>
        <v>0</v>
      </c>
      <c r="Y41" s="260"/>
      <c r="Z41" s="260"/>
      <c r="AA41" s="502">
        <f t="shared" si="10"/>
        <v>0</v>
      </c>
      <c r="AB41" s="282">
        <f t="shared" si="11"/>
        <v>0</v>
      </c>
      <c r="AC41" s="282">
        <f t="shared" si="12"/>
        <v>0</v>
      </c>
      <c r="AD41" s="282">
        <f t="shared" si="13"/>
        <v>0</v>
      </c>
      <c r="AE41" s="282">
        <f t="shared" si="14"/>
        <v>0</v>
      </c>
      <c r="AF41" s="282">
        <f t="shared" si="15"/>
        <v>0</v>
      </c>
      <c r="AG41" s="107">
        <f t="shared" si="16"/>
        <v>0</v>
      </c>
      <c r="AH41" s="282">
        <f t="shared" si="17"/>
        <v>0</v>
      </c>
      <c r="AI41" s="260"/>
      <c r="AJ41" s="282">
        <f t="shared" si="18"/>
        <v>0</v>
      </c>
      <c r="AK41" s="282">
        <f t="shared" si="19"/>
        <v>0</v>
      </c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495"/>
      <c r="AW41" s="495"/>
      <c r="AX41" s="495"/>
    </row>
    <row r="42" spans="2:50">
      <c r="B42" s="412">
        <v>28</v>
      </c>
      <c r="C42" s="135" t="s">
        <v>21</v>
      </c>
      <c r="D42" s="135" t="s">
        <v>1767</v>
      </c>
      <c r="E42" s="140" t="s">
        <v>1811</v>
      </c>
      <c r="F42" s="218" t="s">
        <v>3211</v>
      </c>
      <c r="G42" s="413" t="s">
        <v>17</v>
      </c>
      <c r="H42" s="414">
        <v>42296</v>
      </c>
      <c r="I42" s="329" t="s">
        <v>1758</v>
      </c>
      <c r="J42" s="329">
        <f t="shared" si="0"/>
        <v>72</v>
      </c>
      <c r="K42" s="329">
        <v>36</v>
      </c>
      <c r="L42" s="329">
        <v>36</v>
      </c>
      <c r="M42" s="329"/>
      <c r="N42" s="329">
        <v>0.60000000000000009</v>
      </c>
      <c r="O42" s="329">
        <v>0.4</v>
      </c>
      <c r="P42" s="502">
        <v>1</v>
      </c>
      <c r="Q42" s="282"/>
      <c r="R42" s="128" t="s">
        <v>31</v>
      </c>
      <c r="S42" s="128" t="s">
        <v>31</v>
      </c>
      <c r="T42" s="128" t="s">
        <v>31</v>
      </c>
      <c r="U42" s="128" t="s">
        <v>31</v>
      </c>
      <c r="V42" s="282" t="s">
        <v>1812</v>
      </c>
      <c r="W42" s="282"/>
      <c r="X42" s="282">
        <f t="shared" si="9"/>
        <v>0</v>
      </c>
      <c r="Y42" s="260"/>
      <c r="Z42" s="260"/>
      <c r="AA42" s="502">
        <f t="shared" si="10"/>
        <v>0</v>
      </c>
      <c r="AB42" s="282">
        <f t="shared" si="11"/>
        <v>0</v>
      </c>
      <c r="AC42" s="282">
        <f t="shared" si="12"/>
        <v>0</v>
      </c>
      <c r="AD42" s="282">
        <f t="shared" si="13"/>
        <v>0</v>
      </c>
      <c r="AE42" s="282">
        <f t="shared" si="14"/>
        <v>0</v>
      </c>
      <c r="AF42" s="282">
        <f t="shared" si="15"/>
        <v>0</v>
      </c>
      <c r="AG42" s="107">
        <f t="shared" si="16"/>
        <v>0</v>
      </c>
      <c r="AH42" s="282">
        <f t="shared" si="17"/>
        <v>0</v>
      </c>
      <c r="AI42" s="260"/>
      <c r="AJ42" s="282">
        <f t="shared" si="18"/>
        <v>0</v>
      </c>
      <c r="AK42" s="282">
        <f t="shared" si="19"/>
        <v>0</v>
      </c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495"/>
      <c r="AW42" s="495"/>
      <c r="AX42" s="495"/>
    </row>
    <row r="43" spans="2:50">
      <c r="B43" s="412">
        <v>29</v>
      </c>
      <c r="C43" s="135" t="s">
        <v>21</v>
      </c>
      <c r="D43" s="135" t="s">
        <v>1767</v>
      </c>
      <c r="E43" s="140" t="s">
        <v>1811</v>
      </c>
      <c r="F43" s="218" t="s">
        <v>3212</v>
      </c>
      <c r="G43" s="413" t="s">
        <v>17</v>
      </c>
      <c r="H43" s="414">
        <v>42299</v>
      </c>
      <c r="I43" s="329" t="s">
        <v>1758</v>
      </c>
      <c r="J43" s="329">
        <f t="shared" si="0"/>
        <v>168</v>
      </c>
      <c r="K43" s="329">
        <v>168</v>
      </c>
      <c r="L43" s="329">
        <v>0</v>
      </c>
      <c r="M43" s="329"/>
      <c r="N43" s="329">
        <v>2.8</v>
      </c>
      <c r="O43" s="329">
        <v>0</v>
      </c>
      <c r="P43" s="502">
        <v>1</v>
      </c>
      <c r="Q43" s="282"/>
      <c r="R43" s="128" t="s">
        <v>31</v>
      </c>
      <c r="S43" s="128" t="s">
        <v>31</v>
      </c>
      <c r="T43" s="128" t="s">
        <v>31</v>
      </c>
      <c r="U43" s="128" t="s">
        <v>31</v>
      </c>
      <c r="V43" s="282" t="s">
        <v>1812</v>
      </c>
      <c r="W43" s="282"/>
      <c r="X43" s="282">
        <f t="shared" si="9"/>
        <v>0</v>
      </c>
      <c r="Y43" s="260"/>
      <c r="Z43" s="260"/>
      <c r="AA43" s="502">
        <f t="shared" si="10"/>
        <v>0</v>
      </c>
      <c r="AB43" s="282">
        <f t="shared" si="11"/>
        <v>0</v>
      </c>
      <c r="AC43" s="282">
        <f t="shared" si="12"/>
        <v>0</v>
      </c>
      <c r="AD43" s="282">
        <f t="shared" si="13"/>
        <v>0</v>
      </c>
      <c r="AE43" s="282">
        <f t="shared" si="14"/>
        <v>0</v>
      </c>
      <c r="AF43" s="282">
        <f t="shared" si="15"/>
        <v>0</v>
      </c>
      <c r="AG43" s="107">
        <f t="shared" si="16"/>
        <v>0</v>
      </c>
      <c r="AH43" s="282">
        <f t="shared" si="17"/>
        <v>0</v>
      </c>
      <c r="AI43" s="260"/>
      <c r="AJ43" s="282">
        <f t="shared" si="18"/>
        <v>0</v>
      </c>
      <c r="AK43" s="282">
        <f t="shared" si="19"/>
        <v>0</v>
      </c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495"/>
      <c r="AW43" s="495"/>
      <c r="AX43" s="495"/>
    </row>
    <row r="44" spans="2:50">
      <c r="B44" s="412">
        <v>30</v>
      </c>
      <c r="C44" s="135" t="s">
        <v>1814</v>
      </c>
      <c r="D44" s="140" t="s">
        <v>1815</v>
      </c>
      <c r="E44" s="140" t="s">
        <v>1816</v>
      </c>
      <c r="F44" s="218" t="s">
        <v>1817</v>
      </c>
      <c r="G44" s="413" t="s">
        <v>17</v>
      </c>
      <c r="H44" s="414">
        <v>42992</v>
      </c>
      <c r="I44" s="329" t="s">
        <v>1758</v>
      </c>
      <c r="J44" s="329">
        <f t="shared" si="0"/>
        <v>6</v>
      </c>
      <c r="K44" s="329">
        <v>6</v>
      </c>
      <c r="L44" s="329">
        <v>0</v>
      </c>
      <c r="M44" s="329"/>
      <c r="N44" s="329">
        <v>0.1</v>
      </c>
      <c r="O44" s="329">
        <v>0</v>
      </c>
      <c r="P44" s="502">
        <v>1</v>
      </c>
      <c r="Q44" s="282"/>
      <c r="R44" s="128" t="s">
        <v>31</v>
      </c>
      <c r="S44" s="128" t="s">
        <v>31</v>
      </c>
      <c r="T44" s="128" t="s">
        <v>31</v>
      </c>
      <c r="U44" s="128" t="s">
        <v>31</v>
      </c>
      <c r="V44" s="282" t="s">
        <v>1759</v>
      </c>
      <c r="W44" s="282"/>
      <c r="X44" s="282">
        <f t="shared" si="9"/>
        <v>0</v>
      </c>
      <c r="Y44" s="260"/>
      <c r="Z44" s="260"/>
      <c r="AA44" s="502">
        <f t="shared" si="10"/>
        <v>0</v>
      </c>
      <c r="AB44" s="282">
        <f t="shared" si="11"/>
        <v>0</v>
      </c>
      <c r="AC44" s="282">
        <f t="shared" si="12"/>
        <v>0</v>
      </c>
      <c r="AD44" s="282">
        <f t="shared" si="13"/>
        <v>0</v>
      </c>
      <c r="AE44" s="282">
        <f t="shared" si="14"/>
        <v>0</v>
      </c>
      <c r="AF44" s="282">
        <f t="shared" si="15"/>
        <v>0</v>
      </c>
      <c r="AG44" s="107">
        <f t="shared" si="16"/>
        <v>0</v>
      </c>
      <c r="AH44" s="282">
        <f t="shared" si="17"/>
        <v>0</v>
      </c>
      <c r="AI44" s="260"/>
      <c r="AJ44" s="282">
        <f t="shared" si="18"/>
        <v>0</v>
      </c>
      <c r="AK44" s="282">
        <f t="shared" si="19"/>
        <v>0</v>
      </c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495"/>
      <c r="AW44" s="495"/>
      <c r="AX44" s="495"/>
    </row>
    <row r="45" spans="2:50">
      <c r="B45" s="412">
        <v>31</v>
      </c>
      <c r="C45" s="135" t="s">
        <v>1814</v>
      </c>
      <c r="D45" s="140" t="s">
        <v>1815</v>
      </c>
      <c r="E45" s="140" t="s">
        <v>1816</v>
      </c>
      <c r="F45" s="218" t="s">
        <v>3213</v>
      </c>
      <c r="G45" s="413" t="s">
        <v>17</v>
      </c>
      <c r="H45" s="414">
        <v>43712</v>
      </c>
      <c r="I45" s="329" t="s">
        <v>1758</v>
      </c>
      <c r="J45" s="329">
        <f t="shared" si="0"/>
        <v>30</v>
      </c>
      <c r="K45" s="329">
        <v>30</v>
      </c>
      <c r="L45" s="329">
        <v>0</v>
      </c>
      <c r="M45" s="329"/>
      <c r="N45" s="329">
        <v>0.4</v>
      </c>
      <c r="O45" s="329">
        <v>0</v>
      </c>
      <c r="P45" s="502">
        <v>1</v>
      </c>
      <c r="Q45" s="282"/>
      <c r="R45" s="128" t="s">
        <v>31</v>
      </c>
      <c r="S45" s="128" t="s">
        <v>31</v>
      </c>
      <c r="T45" s="128" t="s">
        <v>31</v>
      </c>
      <c r="U45" s="128" t="s">
        <v>31</v>
      </c>
      <c r="V45" s="282" t="s">
        <v>1759</v>
      </c>
      <c r="W45" s="282"/>
      <c r="X45" s="282">
        <f t="shared" si="9"/>
        <v>0</v>
      </c>
      <c r="Y45" s="260"/>
      <c r="Z45" s="260"/>
      <c r="AA45" s="502">
        <f t="shared" si="10"/>
        <v>0</v>
      </c>
      <c r="AB45" s="282">
        <f t="shared" si="11"/>
        <v>0</v>
      </c>
      <c r="AC45" s="282">
        <f t="shared" si="12"/>
        <v>0</v>
      </c>
      <c r="AD45" s="282">
        <f t="shared" si="13"/>
        <v>0</v>
      </c>
      <c r="AE45" s="282">
        <f t="shared" si="14"/>
        <v>0</v>
      </c>
      <c r="AF45" s="282">
        <f t="shared" si="15"/>
        <v>0</v>
      </c>
      <c r="AG45" s="107">
        <f t="shared" si="16"/>
        <v>0</v>
      </c>
      <c r="AH45" s="282">
        <f t="shared" si="17"/>
        <v>0</v>
      </c>
      <c r="AI45" s="260"/>
      <c r="AJ45" s="282">
        <f t="shared" si="18"/>
        <v>0</v>
      </c>
      <c r="AK45" s="282">
        <f t="shared" si="19"/>
        <v>0</v>
      </c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495"/>
      <c r="AW45" s="495"/>
      <c r="AX45" s="495"/>
    </row>
    <row r="46" spans="2:50">
      <c r="B46" s="412">
        <v>32</v>
      </c>
      <c r="C46" s="135" t="s">
        <v>1814</v>
      </c>
      <c r="D46" s="140" t="s">
        <v>1815</v>
      </c>
      <c r="E46" s="140" t="s">
        <v>1816</v>
      </c>
      <c r="F46" s="218" t="s">
        <v>1824</v>
      </c>
      <c r="G46" s="413" t="s">
        <v>17</v>
      </c>
      <c r="H46" s="414">
        <v>43713</v>
      </c>
      <c r="I46" s="329" t="s">
        <v>1758</v>
      </c>
      <c r="J46" s="329">
        <f t="shared" si="0"/>
        <v>18</v>
      </c>
      <c r="K46" s="329">
        <v>18</v>
      </c>
      <c r="L46" s="329">
        <v>0</v>
      </c>
      <c r="M46" s="329"/>
      <c r="N46" s="329">
        <v>0.30000000000000004</v>
      </c>
      <c r="O46" s="329">
        <v>0</v>
      </c>
      <c r="P46" s="502">
        <v>1</v>
      </c>
      <c r="Q46" s="282"/>
      <c r="R46" s="128" t="s">
        <v>31</v>
      </c>
      <c r="S46" s="128" t="s">
        <v>31</v>
      </c>
      <c r="T46" s="128" t="s">
        <v>31</v>
      </c>
      <c r="U46" s="128" t="s">
        <v>31</v>
      </c>
      <c r="V46" s="282" t="s">
        <v>1826</v>
      </c>
      <c r="W46" s="282"/>
      <c r="X46" s="282">
        <f t="shared" si="9"/>
        <v>0</v>
      </c>
      <c r="Y46" s="260"/>
      <c r="Z46" s="260"/>
      <c r="AA46" s="502">
        <f t="shared" si="10"/>
        <v>0</v>
      </c>
      <c r="AB46" s="282">
        <f t="shared" si="11"/>
        <v>0</v>
      </c>
      <c r="AC46" s="282">
        <f t="shared" si="12"/>
        <v>0</v>
      </c>
      <c r="AD46" s="282">
        <f t="shared" si="13"/>
        <v>0</v>
      </c>
      <c r="AE46" s="282">
        <f t="shared" si="14"/>
        <v>0</v>
      </c>
      <c r="AF46" s="282">
        <f t="shared" si="15"/>
        <v>0</v>
      </c>
      <c r="AG46" s="107">
        <f t="shared" si="16"/>
        <v>0</v>
      </c>
      <c r="AH46" s="282">
        <f t="shared" si="17"/>
        <v>0</v>
      </c>
      <c r="AI46" s="260"/>
      <c r="AJ46" s="282">
        <f t="shared" si="18"/>
        <v>0</v>
      </c>
      <c r="AK46" s="282">
        <f t="shared" si="19"/>
        <v>0</v>
      </c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495"/>
      <c r="AW46" s="495"/>
      <c r="AX46" s="495"/>
    </row>
    <row r="47" spans="2:50">
      <c r="B47" s="412">
        <v>33</v>
      </c>
      <c r="C47" s="135" t="s">
        <v>1814</v>
      </c>
      <c r="D47" s="140" t="s">
        <v>1815</v>
      </c>
      <c r="E47" s="140" t="s">
        <v>1816</v>
      </c>
      <c r="F47" s="218" t="s">
        <v>1829</v>
      </c>
      <c r="G47" s="413" t="s">
        <v>17</v>
      </c>
      <c r="H47" s="414">
        <v>42992</v>
      </c>
      <c r="I47" s="329" t="s">
        <v>1758</v>
      </c>
      <c r="J47" s="329">
        <f t="shared" si="0"/>
        <v>6</v>
      </c>
      <c r="K47" s="329">
        <v>6</v>
      </c>
      <c r="L47" s="329">
        <v>0</v>
      </c>
      <c r="M47" s="329"/>
      <c r="N47" s="329">
        <v>0.1</v>
      </c>
      <c r="O47" s="329">
        <v>0</v>
      </c>
      <c r="P47" s="502">
        <v>1</v>
      </c>
      <c r="Q47" s="282"/>
      <c r="R47" s="128" t="s">
        <v>31</v>
      </c>
      <c r="S47" s="128" t="s">
        <v>31</v>
      </c>
      <c r="T47" s="128" t="s">
        <v>31</v>
      </c>
      <c r="U47" s="128" t="s">
        <v>31</v>
      </c>
      <c r="V47" s="282" t="s">
        <v>1764</v>
      </c>
      <c r="W47" s="282"/>
      <c r="X47" s="282">
        <f t="shared" si="9"/>
        <v>0</v>
      </c>
      <c r="Y47" s="260"/>
      <c r="Z47" s="260"/>
      <c r="AA47" s="502">
        <f t="shared" si="10"/>
        <v>0</v>
      </c>
      <c r="AB47" s="282">
        <f t="shared" si="11"/>
        <v>0</v>
      </c>
      <c r="AC47" s="282">
        <f t="shared" si="12"/>
        <v>0</v>
      </c>
      <c r="AD47" s="282">
        <f t="shared" si="13"/>
        <v>0</v>
      </c>
      <c r="AE47" s="282">
        <f t="shared" si="14"/>
        <v>0</v>
      </c>
      <c r="AF47" s="282">
        <f t="shared" si="15"/>
        <v>0</v>
      </c>
      <c r="AG47" s="107">
        <f t="shared" si="16"/>
        <v>0</v>
      </c>
      <c r="AH47" s="282">
        <f t="shared" si="17"/>
        <v>0</v>
      </c>
      <c r="AI47" s="260"/>
      <c r="AJ47" s="282">
        <f t="shared" si="18"/>
        <v>0</v>
      </c>
      <c r="AK47" s="282">
        <f t="shared" si="19"/>
        <v>0</v>
      </c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495"/>
      <c r="AW47" s="495"/>
      <c r="AX47" s="495"/>
    </row>
    <row r="48" spans="2:50">
      <c r="B48" s="412">
        <v>34</v>
      </c>
      <c r="C48" s="135" t="s">
        <v>1814</v>
      </c>
      <c r="D48" s="140" t="s">
        <v>1815</v>
      </c>
      <c r="E48" s="140" t="s">
        <v>1816</v>
      </c>
      <c r="F48" s="218" t="s">
        <v>1831</v>
      </c>
      <c r="G48" s="413" t="s">
        <v>17</v>
      </c>
      <c r="H48" s="414">
        <v>42992</v>
      </c>
      <c r="I48" s="329" t="s">
        <v>1758</v>
      </c>
      <c r="J48" s="329">
        <f t="shared" si="0"/>
        <v>6</v>
      </c>
      <c r="K48" s="329">
        <v>6</v>
      </c>
      <c r="L48" s="329">
        <v>0</v>
      </c>
      <c r="M48" s="329"/>
      <c r="N48" s="329">
        <v>0.1</v>
      </c>
      <c r="O48" s="329">
        <v>0</v>
      </c>
      <c r="P48" s="502">
        <v>1</v>
      </c>
      <c r="Q48" s="282"/>
      <c r="R48" s="128" t="s">
        <v>31</v>
      </c>
      <c r="S48" s="128" t="s">
        <v>31</v>
      </c>
      <c r="T48" s="128" t="s">
        <v>31</v>
      </c>
      <c r="U48" s="128" t="s">
        <v>31</v>
      </c>
      <c r="V48" s="282" t="s">
        <v>1833</v>
      </c>
      <c r="W48" s="282"/>
      <c r="X48" s="282">
        <f t="shared" si="9"/>
        <v>0</v>
      </c>
      <c r="Y48" s="260"/>
      <c r="Z48" s="260"/>
      <c r="AA48" s="502">
        <f t="shared" si="10"/>
        <v>0</v>
      </c>
      <c r="AB48" s="282">
        <f t="shared" si="11"/>
        <v>0</v>
      </c>
      <c r="AC48" s="282">
        <f t="shared" si="12"/>
        <v>0</v>
      </c>
      <c r="AD48" s="282">
        <f t="shared" si="13"/>
        <v>0</v>
      </c>
      <c r="AE48" s="282">
        <f t="shared" si="14"/>
        <v>0</v>
      </c>
      <c r="AF48" s="282">
        <f t="shared" si="15"/>
        <v>0</v>
      </c>
      <c r="AG48" s="107">
        <f t="shared" si="16"/>
        <v>0</v>
      </c>
      <c r="AH48" s="282">
        <f t="shared" si="17"/>
        <v>0</v>
      </c>
      <c r="AI48" s="260"/>
      <c r="AJ48" s="282">
        <f t="shared" si="18"/>
        <v>0</v>
      </c>
      <c r="AK48" s="282">
        <f t="shared" si="19"/>
        <v>0</v>
      </c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495"/>
      <c r="AW48" s="495"/>
      <c r="AX48" s="495"/>
    </row>
    <row r="49" spans="2:50">
      <c r="B49" s="412">
        <v>35</v>
      </c>
      <c r="C49" s="135" t="s">
        <v>1814</v>
      </c>
      <c r="D49" s="140" t="s">
        <v>1815</v>
      </c>
      <c r="E49" s="140" t="s">
        <v>1816</v>
      </c>
      <c r="F49" s="139" t="s">
        <v>1834</v>
      </c>
      <c r="G49" s="413" t="s">
        <v>17</v>
      </c>
      <c r="H49" s="414">
        <v>42992</v>
      </c>
      <c r="I49" s="329" t="s">
        <v>1758</v>
      </c>
      <c r="J49" s="329">
        <f t="shared" si="0"/>
        <v>6</v>
      </c>
      <c r="K49" s="329">
        <v>6</v>
      </c>
      <c r="L49" s="329">
        <v>0</v>
      </c>
      <c r="M49" s="329"/>
      <c r="N49" s="329">
        <v>0.1</v>
      </c>
      <c r="O49" s="329">
        <v>0</v>
      </c>
      <c r="P49" s="502">
        <v>1</v>
      </c>
      <c r="Q49" s="282"/>
      <c r="R49" s="128" t="s">
        <v>31</v>
      </c>
      <c r="S49" s="128" t="s">
        <v>31</v>
      </c>
      <c r="T49" s="128" t="s">
        <v>31</v>
      </c>
      <c r="U49" s="128" t="s">
        <v>31</v>
      </c>
      <c r="V49" s="282" t="s">
        <v>1764</v>
      </c>
      <c r="W49" s="282"/>
      <c r="X49" s="282">
        <f t="shared" si="9"/>
        <v>0</v>
      </c>
      <c r="Y49" s="260"/>
      <c r="Z49" s="260"/>
      <c r="AA49" s="502">
        <f t="shared" si="10"/>
        <v>0</v>
      </c>
      <c r="AB49" s="282">
        <f t="shared" ref="AB49:AB80" si="20">(COUNTA(AL49:AU49)-COUNTIF(AL49:AU49, "X"))*P49*K49</f>
        <v>0</v>
      </c>
      <c r="AC49" s="282">
        <f t="shared" si="12"/>
        <v>0</v>
      </c>
      <c r="AD49" s="282">
        <f t="shared" ref="AD49:AD80" si="21">COUNTIF(AL49:AU49,"V")*P49*M49</f>
        <v>0</v>
      </c>
      <c r="AE49" s="282">
        <f t="shared" si="14"/>
        <v>0</v>
      </c>
      <c r="AF49" s="282">
        <f t="shared" ref="AF49:AF80" si="22">COUNTIF(AL49:AU49,"L")*K49*P49</f>
        <v>0</v>
      </c>
      <c r="AG49" s="107">
        <f t="shared" ref="AG49:AG80" si="23">IF(Q49="Y",1,0)</f>
        <v>0</v>
      </c>
      <c r="AH49" s="282">
        <f t="shared" ref="AH49:AH80" si="24">IF(Q49="Y", AA49, 0)*K49*P49/2</f>
        <v>0</v>
      </c>
      <c r="AI49" s="260"/>
      <c r="AJ49" s="282">
        <f t="shared" si="18"/>
        <v>0</v>
      </c>
      <c r="AK49" s="282">
        <f t="shared" si="19"/>
        <v>0</v>
      </c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495"/>
      <c r="AW49" s="495"/>
      <c r="AX49" s="495"/>
    </row>
    <row r="50" spans="2:50">
      <c r="B50" s="412">
        <v>36</v>
      </c>
      <c r="C50" s="135" t="s">
        <v>1814</v>
      </c>
      <c r="D50" s="140" t="s">
        <v>1815</v>
      </c>
      <c r="E50" s="140" t="s">
        <v>1816</v>
      </c>
      <c r="F50" s="218" t="s">
        <v>1836</v>
      </c>
      <c r="G50" s="413" t="s">
        <v>17</v>
      </c>
      <c r="H50" s="414">
        <v>42992</v>
      </c>
      <c r="I50" s="329" t="s">
        <v>1758</v>
      </c>
      <c r="J50" s="329">
        <f t="shared" si="0"/>
        <v>6</v>
      </c>
      <c r="K50" s="329">
        <v>6</v>
      </c>
      <c r="L50" s="329">
        <v>0</v>
      </c>
      <c r="M50" s="329"/>
      <c r="N50" s="329">
        <v>0.1</v>
      </c>
      <c r="O50" s="329">
        <v>0</v>
      </c>
      <c r="P50" s="502">
        <v>1</v>
      </c>
      <c r="Q50" s="282"/>
      <c r="R50" s="128" t="s">
        <v>31</v>
      </c>
      <c r="S50" s="128" t="s">
        <v>31</v>
      </c>
      <c r="T50" s="128" t="s">
        <v>31</v>
      </c>
      <c r="U50" s="128" t="s">
        <v>31</v>
      </c>
      <c r="V50" s="282" t="s">
        <v>1764</v>
      </c>
      <c r="W50" s="282"/>
      <c r="X50" s="282">
        <f t="shared" si="9"/>
        <v>0</v>
      </c>
      <c r="Y50" s="260"/>
      <c r="Z50" s="260"/>
      <c r="AA50" s="502">
        <f t="shared" si="10"/>
        <v>0</v>
      </c>
      <c r="AB50" s="282">
        <f t="shared" si="20"/>
        <v>0</v>
      </c>
      <c r="AC50" s="282">
        <f t="shared" si="12"/>
        <v>0</v>
      </c>
      <c r="AD50" s="282">
        <f t="shared" si="21"/>
        <v>0</v>
      </c>
      <c r="AE50" s="282">
        <f t="shared" si="14"/>
        <v>0</v>
      </c>
      <c r="AF50" s="282">
        <f t="shared" si="22"/>
        <v>0</v>
      </c>
      <c r="AG50" s="107">
        <f t="shared" si="23"/>
        <v>0</v>
      </c>
      <c r="AH50" s="282">
        <f t="shared" si="24"/>
        <v>0</v>
      </c>
      <c r="AI50" s="260"/>
      <c r="AJ50" s="282">
        <f t="shared" si="18"/>
        <v>0</v>
      </c>
      <c r="AK50" s="282">
        <f t="shared" si="19"/>
        <v>0</v>
      </c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495"/>
      <c r="AW50" s="495"/>
      <c r="AX50" s="495"/>
    </row>
    <row r="51" spans="2:50">
      <c r="B51" s="412">
        <v>37</v>
      </c>
      <c r="C51" s="135" t="s">
        <v>1814</v>
      </c>
      <c r="D51" s="140" t="s">
        <v>1815</v>
      </c>
      <c r="E51" s="140" t="s">
        <v>1816</v>
      </c>
      <c r="F51" s="218" t="s">
        <v>1838</v>
      </c>
      <c r="G51" s="413" t="s">
        <v>17</v>
      </c>
      <c r="H51" s="414">
        <v>42992</v>
      </c>
      <c r="I51" s="329" t="s">
        <v>1758</v>
      </c>
      <c r="J51" s="329">
        <f t="shared" si="0"/>
        <v>6</v>
      </c>
      <c r="K51" s="329">
        <v>6</v>
      </c>
      <c r="L51" s="329">
        <v>0</v>
      </c>
      <c r="M51" s="329"/>
      <c r="N51" s="329">
        <v>0.1</v>
      </c>
      <c r="O51" s="329">
        <v>0</v>
      </c>
      <c r="P51" s="502">
        <v>1</v>
      </c>
      <c r="Q51" s="282"/>
      <c r="R51" s="128" t="s">
        <v>31</v>
      </c>
      <c r="S51" s="128" t="s">
        <v>31</v>
      </c>
      <c r="T51" s="128" t="s">
        <v>31</v>
      </c>
      <c r="U51" s="128" t="s">
        <v>31</v>
      </c>
      <c r="V51" s="282" t="s">
        <v>1764</v>
      </c>
      <c r="W51" s="282"/>
      <c r="X51" s="282">
        <f t="shared" si="9"/>
        <v>0</v>
      </c>
      <c r="Y51" s="260"/>
      <c r="Z51" s="260"/>
      <c r="AA51" s="502">
        <f t="shared" si="10"/>
        <v>0</v>
      </c>
      <c r="AB51" s="282">
        <f t="shared" si="20"/>
        <v>0</v>
      </c>
      <c r="AC51" s="282">
        <f t="shared" si="12"/>
        <v>0</v>
      </c>
      <c r="AD51" s="282">
        <f t="shared" si="21"/>
        <v>0</v>
      </c>
      <c r="AE51" s="282">
        <f t="shared" si="14"/>
        <v>0</v>
      </c>
      <c r="AF51" s="282">
        <f t="shared" si="22"/>
        <v>0</v>
      </c>
      <c r="AG51" s="107">
        <f t="shared" si="23"/>
        <v>0</v>
      </c>
      <c r="AH51" s="282">
        <f t="shared" si="24"/>
        <v>0</v>
      </c>
      <c r="AI51" s="260"/>
      <c r="AJ51" s="282">
        <f t="shared" si="18"/>
        <v>0</v>
      </c>
      <c r="AK51" s="282">
        <f t="shared" si="19"/>
        <v>0</v>
      </c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495"/>
      <c r="AW51" s="495"/>
      <c r="AX51" s="495"/>
    </row>
    <row r="52" spans="2:50">
      <c r="B52" s="412">
        <v>38</v>
      </c>
      <c r="C52" s="135" t="s">
        <v>1814</v>
      </c>
      <c r="D52" s="140" t="s">
        <v>1815</v>
      </c>
      <c r="E52" s="140" t="s">
        <v>1816</v>
      </c>
      <c r="F52" s="218" t="s">
        <v>1840</v>
      </c>
      <c r="G52" s="413" t="s">
        <v>17</v>
      </c>
      <c r="H52" s="414">
        <v>42992</v>
      </c>
      <c r="I52" s="329" t="s">
        <v>1758</v>
      </c>
      <c r="J52" s="329">
        <f t="shared" si="0"/>
        <v>6</v>
      </c>
      <c r="K52" s="329">
        <v>6</v>
      </c>
      <c r="L52" s="329">
        <v>0</v>
      </c>
      <c r="M52" s="329"/>
      <c r="N52" s="329">
        <v>0.1</v>
      </c>
      <c r="O52" s="329">
        <v>0</v>
      </c>
      <c r="P52" s="502">
        <v>1</v>
      </c>
      <c r="Q52" s="282"/>
      <c r="R52" s="128" t="s">
        <v>31</v>
      </c>
      <c r="S52" s="128" t="s">
        <v>31</v>
      </c>
      <c r="T52" s="128" t="s">
        <v>31</v>
      </c>
      <c r="U52" s="128" t="s">
        <v>31</v>
      </c>
      <c r="V52" s="282" t="s">
        <v>1764</v>
      </c>
      <c r="W52" s="282"/>
      <c r="X52" s="282">
        <f t="shared" si="9"/>
        <v>0</v>
      </c>
      <c r="Y52" s="260"/>
      <c r="Z52" s="260"/>
      <c r="AA52" s="502">
        <f t="shared" si="10"/>
        <v>0</v>
      </c>
      <c r="AB52" s="282">
        <f t="shared" si="20"/>
        <v>0</v>
      </c>
      <c r="AC52" s="282">
        <f t="shared" si="12"/>
        <v>0</v>
      </c>
      <c r="AD52" s="282">
        <f t="shared" si="21"/>
        <v>0</v>
      </c>
      <c r="AE52" s="282">
        <f t="shared" si="14"/>
        <v>0</v>
      </c>
      <c r="AF52" s="282">
        <f t="shared" si="22"/>
        <v>0</v>
      </c>
      <c r="AG52" s="107">
        <f t="shared" si="23"/>
        <v>0</v>
      </c>
      <c r="AH52" s="282">
        <f t="shared" si="24"/>
        <v>0</v>
      </c>
      <c r="AI52" s="260"/>
      <c r="AJ52" s="282">
        <f t="shared" si="18"/>
        <v>0</v>
      </c>
      <c r="AK52" s="282">
        <f t="shared" si="19"/>
        <v>0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495"/>
      <c r="AW52" s="495"/>
      <c r="AX52" s="495"/>
    </row>
    <row r="53" spans="2:50">
      <c r="B53" s="412">
        <v>39</v>
      </c>
      <c r="C53" s="135" t="s">
        <v>1814</v>
      </c>
      <c r="D53" s="140" t="s">
        <v>1815</v>
      </c>
      <c r="E53" s="140" t="s">
        <v>1816</v>
      </c>
      <c r="F53" s="218" t="s">
        <v>1842</v>
      </c>
      <c r="G53" s="413" t="s">
        <v>17</v>
      </c>
      <c r="H53" s="414">
        <v>42992</v>
      </c>
      <c r="I53" s="329" t="s">
        <v>1758</v>
      </c>
      <c r="J53" s="329">
        <f t="shared" si="0"/>
        <v>12</v>
      </c>
      <c r="K53" s="329">
        <v>12</v>
      </c>
      <c r="L53" s="329">
        <v>0</v>
      </c>
      <c r="M53" s="329"/>
      <c r="N53" s="329">
        <v>0.2</v>
      </c>
      <c r="O53" s="329">
        <v>0</v>
      </c>
      <c r="P53" s="502">
        <v>1</v>
      </c>
      <c r="Q53" s="282"/>
      <c r="R53" s="128" t="s">
        <v>31</v>
      </c>
      <c r="S53" s="128" t="s">
        <v>31</v>
      </c>
      <c r="T53" s="128" t="s">
        <v>31</v>
      </c>
      <c r="U53" s="128" t="s">
        <v>31</v>
      </c>
      <c r="V53" s="282" t="s">
        <v>1764</v>
      </c>
      <c r="W53" s="282"/>
      <c r="X53" s="282">
        <f t="shared" si="9"/>
        <v>0</v>
      </c>
      <c r="Y53" s="260"/>
      <c r="Z53" s="260"/>
      <c r="AA53" s="502">
        <f t="shared" si="10"/>
        <v>0</v>
      </c>
      <c r="AB53" s="282">
        <f t="shared" si="20"/>
        <v>0</v>
      </c>
      <c r="AC53" s="282">
        <f t="shared" si="12"/>
        <v>0</v>
      </c>
      <c r="AD53" s="282">
        <f t="shared" si="21"/>
        <v>0</v>
      </c>
      <c r="AE53" s="282">
        <f t="shared" si="14"/>
        <v>0</v>
      </c>
      <c r="AF53" s="282">
        <f t="shared" si="22"/>
        <v>0</v>
      </c>
      <c r="AG53" s="107">
        <f t="shared" si="23"/>
        <v>0</v>
      </c>
      <c r="AH53" s="282">
        <f t="shared" si="24"/>
        <v>0</v>
      </c>
      <c r="AI53" s="260"/>
      <c r="AJ53" s="282">
        <f t="shared" si="18"/>
        <v>0</v>
      </c>
      <c r="AK53" s="282">
        <f t="shared" si="19"/>
        <v>0</v>
      </c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495"/>
      <c r="AW53" s="495"/>
      <c r="AX53" s="495"/>
    </row>
    <row r="54" spans="2:50">
      <c r="B54" s="412">
        <v>40</v>
      </c>
      <c r="C54" s="135" t="s">
        <v>1814</v>
      </c>
      <c r="D54" s="140" t="s">
        <v>1815</v>
      </c>
      <c r="E54" s="140" t="s">
        <v>1816</v>
      </c>
      <c r="F54" s="218" t="s">
        <v>1844</v>
      </c>
      <c r="G54" s="413" t="s">
        <v>17</v>
      </c>
      <c r="H54" s="414">
        <v>43713</v>
      </c>
      <c r="I54" s="329" t="s">
        <v>1758</v>
      </c>
      <c r="J54" s="329">
        <f t="shared" si="0"/>
        <v>30</v>
      </c>
      <c r="K54" s="329">
        <v>30</v>
      </c>
      <c r="L54" s="329">
        <v>0</v>
      </c>
      <c r="M54" s="329"/>
      <c r="N54" s="329">
        <v>0.5</v>
      </c>
      <c r="O54" s="329">
        <v>0</v>
      </c>
      <c r="P54" s="502">
        <v>1</v>
      </c>
      <c r="Q54" s="282"/>
      <c r="R54" s="128" t="s">
        <v>31</v>
      </c>
      <c r="S54" s="128" t="s">
        <v>31</v>
      </c>
      <c r="T54" s="128" t="s">
        <v>31</v>
      </c>
      <c r="U54" s="128" t="s">
        <v>31</v>
      </c>
      <c r="V54" s="282" t="s">
        <v>1764</v>
      </c>
      <c r="W54" s="282"/>
      <c r="X54" s="282">
        <f t="shared" si="9"/>
        <v>0</v>
      </c>
      <c r="Y54" s="260"/>
      <c r="Z54" s="260"/>
      <c r="AA54" s="502">
        <f t="shared" si="10"/>
        <v>0</v>
      </c>
      <c r="AB54" s="282">
        <f t="shared" si="20"/>
        <v>0</v>
      </c>
      <c r="AC54" s="282">
        <f t="shared" si="12"/>
        <v>0</v>
      </c>
      <c r="AD54" s="282">
        <f t="shared" si="21"/>
        <v>0</v>
      </c>
      <c r="AE54" s="282">
        <f t="shared" si="14"/>
        <v>0</v>
      </c>
      <c r="AF54" s="282">
        <f t="shared" si="22"/>
        <v>0</v>
      </c>
      <c r="AG54" s="107">
        <f t="shared" si="23"/>
        <v>0</v>
      </c>
      <c r="AH54" s="282">
        <f t="shared" si="24"/>
        <v>0</v>
      </c>
      <c r="AI54" s="260"/>
      <c r="AJ54" s="282">
        <f t="shared" si="18"/>
        <v>0</v>
      </c>
      <c r="AK54" s="282">
        <f t="shared" si="19"/>
        <v>0</v>
      </c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495"/>
      <c r="AW54" s="495"/>
      <c r="AX54" s="495"/>
    </row>
    <row r="55" spans="2:50">
      <c r="B55" s="412">
        <v>41</v>
      </c>
      <c r="C55" s="135" t="s">
        <v>21</v>
      </c>
      <c r="D55" s="139" t="s">
        <v>1846</v>
      </c>
      <c r="E55" s="140" t="s">
        <v>1847</v>
      </c>
      <c r="F55" s="139" t="s">
        <v>1848</v>
      </c>
      <c r="G55" s="413" t="s">
        <v>17</v>
      </c>
      <c r="H55" s="414">
        <v>43712</v>
      </c>
      <c r="I55" s="329" t="s">
        <v>1758</v>
      </c>
      <c r="J55" s="329">
        <f t="shared" si="0"/>
        <v>324</v>
      </c>
      <c r="K55" s="329">
        <v>324</v>
      </c>
      <c r="L55" s="329">
        <v>0</v>
      </c>
      <c r="M55" s="329"/>
      <c r="N55" s="329">
        <v>5.4</v>
      </c>
      <c r="O55" s="329">
        <v>0</v>
      </c>
      <c r="P55" s="502">
        <v>1</v>
      </c>
      <c r="Q55" s="282"/>
      <c r="R55" s="128" t="s">
        <v>31</v>
      </c>
      <c r="S55" s="128" t="s">
        <v>31</v>
      </c>
      <c r="T55" s="128" t="s">
        <v>31</v>
      </c>
      <c r="U55" s="128" t="s">
        <v>31</v>
      </c>
      <c r="V55" s="282" t="s">
        <v>1850</v>
      </c>
      <c r="W55" s="282"/>
      <c r="X55" s="282">
        <f t="shared" si="9"/>
        <v>0</v>
      </c>
      <c r="Y55" s="260"/>
      <c r="Z55" s="260"/>
      <c r="AA55" s="502">
        <f t="shared" si="10"/>
        <v>0</v>
      </c>
      <c r="AB55" s="282">
        <f t="shared" si="20"/>
        <v>0</v>
      </c>
      <c r="AC55" s="282">
        <f t="shared" si="12"/>
        <v>0</v>
      </c>
      <c r="AD55" s="282">
        <f t="shared" si="21"/>
        <v>0</v>
      </c>
      <c r="AE55" s="282">
        <f t="shared" si="14"/>
        <v>0</v>
      </c>
      <c r="AF55" s="282">
        <f t="shared" si="22"/>
        <v>0</v>
      </c>
      <c r="AG55" s="107">
        <f t="shared" si="23"/>
        <v>0</v>
      </c>
      <c r="AH55" s="282">
        <f t="shared" si="24"/>
        <v>0</v>
      </c>
      <c r="AI55" s="260"/>
      <c r="AJ55" s="282">
        <f t="shared" si="18"/>
        <v>0</v>
      </c>
      <c r="AK55" s="282">
        <f t="shared" si="19"/>
        <v>0</v>
      </c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495"/>
      <c r="AW55" s="495"/>
      <c r="AX55" s="495"/>
    </row>
    <row r="56" spans="2:50">
      <c r="B56" s="412">
        <v>42</v>
      </c>
      <c r="C56" s="135" t="s">
        <v>21</v>
      </c>
      <c r="D56" s="139" t="s">
        <v>1861</v>
      </c>
      <c r="E56" s="385" t="s">
        <v>1862</v>
      </c>
      <c r="F56" s="218" t="s">
        <v>3197</v>
      </c>
      <c r="G56" s="413" t="s">
        <v>17</v>
      </c>
      <c r="H56" s="414">
        <v>42290</v>
      </c>
      <c r="I56" s="329" t="s">
        <v>1758</v>
      </c>
      <c r="J56" s="329">
        <f t="shared" si="0"/>
        <v>12</v>
      </c>
      <c r="K56" s="329">
        <v>12</v>
      </c>
      <c r="L56" s="329">
        <v>0</v>
      </c>
      <c r="M56" s="329"/>
      <c r="N56" s="329">
        <v>0.2</v>
      </c>
      <c r="O56" s="329">
        <v>0</v>
      </c>
      <c r="P56" s="502">
        <v>2</v>
      </c>
      <c r="Q56" s="282"/>
      <c r="R56" s="128" t="s">
        <v>31</v>
      </c>
      <c r="S56" s="128" t="s">
        <v>31</v>
      </c>
      <c r="T56" s="128" t="s">
        <v>31</v>
      </c>
      <c r="U56" s="128" t="s">
        <v>31</v>
      </c>
      <c r="V56" s="282" t="s">
        <v>1864</v>
      </c>
      <c r="W56" s="282"/>
      <c r="X56" s="282">
        <f t="shared" si="9"/>
        <v>0</v>
      </c>
      <c r="Y56" s="260"/>
      <c r="Z56" s="260"/>
      <c r="AA56" s="502">
        <f t="shared" si="10"/>
        <v>0</v>
      </c>
      <c r="AB56" s="282">
        <f t="shared" si="20"/>
        <v>0</v>
      </c>
      <c r="AC56" s="282">
        <f t="shared" si="12"/>
        <v>0</v>
      </c>
      <c r="AD56" s="282">
        <f t="shared" si="21"/>
        <v>0</v>
      </c>
      <c r="AE56" s="282">
        <f t="shared" si="14"/>
        <v>0</v>
      </c>
      <c r="AF56" s="282">
        <f t="shared" si="22"/>
        <v>0</v>
      </c>
      <c r="AG56" s="107">
        <f t="shared" si="23"/>
        <v>0</v>
      </c>
      <c r="AH56" s="282">
        <f t="shared" si="24"/>
        <v>0</v>
      </c>
      <c r="AI56" s="260"/>
      <c r="AJ56" s="282">
        <f t="shared" si="18"/>
        <v>0</v>
      </c>
      <c r="AK56" s="282">
        <f t="shared" si="19"/>
        <v>0</v>
      </c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495"/>
      <c r="AW56" s="495"/>
      <c r="AX56" s="495"/>
    </row>
    <row r="57" spans="2:50">
      <c r="B57" s="412">
        <v>43</v>
      </c>
      <c r="C57" s="135" t="s">
        <v>21</v>
      </c>
      <c r="D57" s="139" t="s">
        <v>1861</v>
      </c>
      <c r="E57" s="385" t="s">
        <v>1862</v>
      </c>
      <c r="F57" s="218" t="s">
        <v>1865</v>
      </c>
      <c r="G57" s="413" t="s">
        <v>17</v>
      </c>
      <c r="H57" s="414">
        <v>42992</v>
      </c>
      <c r="I57" s="329" t="s">
        <v>1758</v>
      </c>
      <c r="J57" s="329">
        <f t="shared" si="0"/>
        <v>6</v>
      </c>
      <c r="K57" s="329">
        <v>6</v>
      </c>
      <c r="L57" s="329">
        <v>0</v>
      </c>
      <c r="M57" s="329"/>
      <c r="N57" s="329">
        <v>0.2</v>
      </c>
      <c r="O57" s="329">
        <v>0</v>
      </c>
      <c r="P57" s="502">
        <v>2</v>
      </c>
      <c r="Q57" s="282"/>
      <c r="R57" s="128" t="s">
        <v>31</v>
      </c>
      <c r="S57" s="128" t="s">
        <v>31</v>
      </c>
      <c r="T57" s="128" t="s">
        <v>31</v>
      </c>
      <c r="U57" s="128" t="s">
        <v>31</v>
      </c>
      <c r="V57" s="282" t="s">
        <v>1864</v>
      </c>
      <c r="W57" s="282"/>
      <c r="X57" s="282">
        <f t="shared" si="9"/>
        <v>0</v>
      </c>
      <c r="Y57" s="260"/>
      <c r="Z57" s="260"/>
      <c r="AA57" s="502">
        <f t="shared" si="10"/>
        <v>0</v>
      </c>
      <c r="AB57" s="282">
        <f t="shared" si="20"/>
        <v>0</v>
      </c>
      <c r="AC57" s="282">
        <f t="shared" si="12"/>
        <v>0</v>
      </c>
      <c r="AD57" s="282">
        <f t="shared" si="21"/>
        <v>0</v>
      </c>
      <c r="AE57" s="282">
        <f t="shared" si="14"/>
        <v>0</v>
      </c>
      <c r="AF57" s="282">
        <f t="shared" si="22"/>
        <v>0</v>
      </c>
      <c r="AG57" s="107">
        <f t="shared" si="23"/>
        <v>0</v>
      </c>
      <c r="AH57" s="282">
        <f t="shared" si="24"/>
        <v>0</v>
      </c>
      <c r="AI57" s="260"/>
      <c r="AJ57" s="282">
        <f t="shared" si="18"/>
        <v>0</v>
      </c>
      <c r="AK57" s="282">
        <f t="shared" si="19"/>
        <v>0</v>
      </c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495"/>
      <c r="AW57" s="495"/>
      <c r="AX57" s="495"/>
    </row>
    <row r="58" spans="2:50">
      <c r="B58" s="412">
        <v>44</v>
      </c>
      <c r="C58" s="135" t="s">
        <v>21</v>
      </c>
      <c r="D58" s="139" t="s">
        <v>1846</v>
      </c>
      <c r="E58" s="385" t="s">
        <v>1867</v>
      </c>
      <c r="F58" s="218" t="s">
        <v>1868</v>
      </c>
      <c r="G58" s="131" t="s">
        <v>17</v>
      </c>
      <c r="H58" s="414">
        <v>43637</v>
      </c>
      <c r="I58" s="329" t="s">
        <v>1758</v>
      </c>
      <c r="J58" s="329">
        <f t="shared" si="0"/>
        <v>6</v>
      </c>
      <c r="K58" s="329">
        <v>6</v>
      </c>
      <c r="L58" s="329">
        <v>0</v>
      </c>
      <c r="M58" s="329"/>
      <c r="N58" s="329">
        <v>6</v>
      </c>
      <c r="O58" s="329">
        <v>0</v>
      </c>
      <c r="P58" s="502">
        <v>1</v>
      </c>
      <c r="Q58" s="282"/>
      <c r="R58" s="128" t="s">
        <v>31</v>
      </c>
      <c r="S58" s="128" t="s">
        <v>31</v>
      </c>
      <c r="T58" s="128" t="s">
        <v>31</v>
      </c>
      <c r="U58" s="128" t="s">
        <v>31</v>
      </c>
      <c r="V58" s="282" t="s">
        <v>1870</v>
      </c>
      <c r="W58" s="282"/>
      <c r="X58" s="282">
        <f t="shared" si="9"/>
        <v>0</v>
      </c>
      <c r="Y58" s="260"/>
      <c r="Z58" s="260"/>
      <c r="AA58" s="502">
        <f t="shared" si="10"/>
        <v>0</v>
      </c>
      <c r="AB58" s="282">
        <f t="shared" si="20"/>
        <v>0</v>
      </c>
      <c r="AC58" s="282">
        <f t="shared" si="12"/>
        <v>0</v>
      </c>
      <c r="AD58" s="282">
        <f t="shared" si="21"/>
        <v>0</v>
      </c>
      <c r="AE58" s="282">
        <f t="shared" si="14"/>
        <v>0</v>
      </c>
      <c r="AF58" s="282">
        <f t="shared" si="22"/>
        <v>0</v>
      </c>
      <c r="AG58" s="107">
        <f t="shared" si="23"/>
        <v>0</v>
      </c>
      <c r="AH58" s="282">
        <f t="shared" si="24"/>
        <v>0</v>
      </c>
      <c r="AI58" s="260"/>
      <c r="AJ58" s="282">
        <f t="shared" si="18"/>
        <v>0</v>
      </c>
      <c r="AK58" s="282">
        <f t="shared" si="19"/>
        <v>0</v>
      </c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495"/>
      <c r="AW58" s="495"/>
      <c r="AX58" s="495"/>
    </row>
    <row r="59" spans="2:50">
      <c r="B59" s="412">
        <v>45</v>
      </c>
      <c r="C59" s="135" t="s">
        <v>21</v>
      </c>
      <c r="D59" s="140" t="s">
        <v>1871</v>
      </c>
      <c r="E59" s="140" t="s">
        <v>1872</v>
      </c>
      <c r="F59" s="218" t="s">
        <v>1873</v>
      </c>
      <c r="G59" s="413" t="s">
        <v>17</v>
      </c>
      <c r="H59" s="414">
        <v>42816</v>
      </c>
      <c r="I59" s="329" t="s">
        <v>1874</v>
      </c>
      <c r="J59" s="329">
        <f t="shared" si="0"/>
        <v>132</v>
      </c>
      <c r="K59" s="329">
        <v>108</v>
      </c>
      <c r="L59" s="329">
        <v>24</v>
      </c>
      <c r="M59" s="329"/>
      <c r="N59" s="329">
        <v>1.7999999999999998</v>
      </c>
      <c r="O59" s="329">
        <v>0.4</v>
      </c>
      <c r="P59" s="502">
        <v>1</v>
      </c>
      <c r="Q59" s="282"/>
      <c r="R59" s="128" t="s">
        <v>31</v>
      </c>
      <c r="S59" s="128" t="s">
        <v>31</v>
      </c>
      <c r="T59" s="128" t="s">
        <v>31</v>
      </c>
      <c r="U59" s="128" t="s">
        <v>31</v>
      </c>
      <c r="V59" s="553" t="s">
        <v>1875</v>
      </c>
      <c r="W59" s="282"/>
      <c r="X59" s="282">
        <f t="shared" si="9"/>
        <v>0</v>
      </c>
      <c r="Y59" s="260"/>
      <c r="Z59" s="260"/>
      <c r="AA59" s="502">
        <f t="shared" si="10"/>
        <v>0</v>
      </c>
      <c r="AB59" s="282">
        <f t="shared" si="20"/>
        <v>0</v>
      </c>
      <c r="AC59" s="282">
        <f t="shared" si="12"/>
        <v>0</v>
      </c>
      <c r="AD59" s="282">
        <f t="shared" si="21"/>
        <v>0</v>
      </c>
      <c r="AE59" s="282">
        <f t="shared" si="14"/>
        <v>0</v>
      </c>
      <c r="AF59" s="282">
        <f t="shared" si="22"/>
        <v>0</v>
      </c>
      <c r="AG59" s="107">
        <f t="shared" si="23"/>
        <v>0</v>
      </c>
      <c r="AH59" s="282">
        <f t="shared" si="24"/>
        <v>0</v>
      </c>
      <c r="AI59" s="260"/>
      <c r="AJ59" s="282">
        <f t="shared" si="18"/>
        <v>0</v>
      </c>
      <c r="AK59" s="282">
        <f t="shared" si="19"/>
        <v>0</v>
      </c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495"/>
      <c r="AW59" s="495"/>
      <c r="AX59" s="495"/>
    </row>
    <row r="60" spans="2:50">
      <c r="B60" s="412">
        <v>46</v>
      </c>
      <c r="C60" s="135" t="s">
        <v>21</v>
      </c>
      <c r="D60" s="135" t="s">
        <v>1876</v>
      </c>
      <c r="E60" s="385" t="s">
        <v>1877</v>
      </c>
      <c r="F60" s="218" t="s">
        <v>1878</v>
      </c>
      <c r="G60" s="413" t="s">
        <v>17</v>
      </c>
      <c r="H60" s="414">
        <v>43615</v>
      </c>
      <c r="I60" s="329" t="s">
        <v>1758</v>
      </c>
      <c r="J60" s="329">
        <f t="shared" si="0"/>
        <v>372</v>
      </c>
      <c r="K60" s="329">
        <v>372</v>
      </c>
      <c r="L60" s="329">
        <v>0</v>
      </c>
      <c r="M60" s="329"/>
      <c r="N60" s="329">
        <v>6.2</v>
      </c>
      <c r="O60" s="329">
        <v>0</v>
      </c>
      <c r="P60" s="502">
        <v>1</v>
      </c>
      <c r="Q60" s="282"/>
      <c r="R60" s="128" t="s">
        <v>31</v>
      </c>
      <c r="S60" s="128" t="s">
        <v>31</v>
      </c>
      <c r="T60" s="128" t="s">
        <v>31</v>
      </c>
      <c r="U60" s="128" t="s">
        <v>31</v>
      </c>
      <c r="V60" s="553" t="s">
        <v>1880</v>
      </c>
      <c r="W60" s="282"/>
      <c r="X60" s="282">
        <f t="shared" si="9"/>
        <v>0</v>
      </c>
      <c r="Y60" s="260"/>
      <c r="Z60" s="260"/>
      <c r="AA60" s="502">
        <f t="shared" si="10"/>
        <v>0</v>
      </c>
      <c r="AB60" s="282">
        <f t="shared" si="20"/>
        <v>0</v>
      </c>
      <c r="AC60" s="282">
        <f t="shared" si="12"/>
        <v>0</v>
      </c>
      <c r="AD60" s="282">
        <f t="shared" si="21"/>
        <v>0</v>
      </c>
      <c r="AE60" s="282">
        <f t="shared" si="14"/>
        <v>0</v>
      </c>
      <c r="AF60" s="282">
        <f t="shared" si="22"/>
        <v>0</v>
      </c>
      <c r="AG60" s="107">
        <f t="shared" si="23"/>
        <v>0</v>
      </c>
      <c r="AH60" s="282">
        <f t="shared" si="24"/>
        <v>0</v>
      </c>
      <c r="AI60" s="260"/>
      <c r="AJ60" s="282">
        <f t="shared" si="18"/>
        <v>0</v>
      </c>
      <c r="AK60" s="282">
        <f t="shared" si="19"/>
        <v>0</v>
      </c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495"/>
      <c r="AW60" s="495"/>
      <c r="AX60" s="495"/>
    </row>
    <row r="61" spans="2:50">
      <c r="B61" s="412">
        <v>47</v>
      </c>
      <c r="C61" s="135" t="s">
        <v>21</v>
      </c>
      <c r="D61" s="135" t="s">
        <v>1876</v>
      </c>
      <c r="E61" s="385" t="s">
        <v>1877</v>
      </c>
      <c r="F61" s="135" t="s">
        <v>1889</v>
      </c>
      <c r="G61" s="413" t="s">
        <v>1782</v>
      </c>
      <c r="H61" s="414">
        <v>43160</v>
      </c>
      <c r="I61" s="329" t="s">
        <v>1758</v>
      </c>
      <c r="J61" s="329">
        <f t="shared" si="0"/>
        <v>66</v>
      </c>
      <c r="K61" s="329">
        <v>66</v>
      </c>
      <c r="L61" s="329">
        <v>0</v>
      </c>
      <c r="M61" s="329"/>
      <c r="N61" s="329">
        <v>1.1000000000000001</v>
      </c>
      <c r="O61" s="329">
        <v>0</v>
      </c>
      <c r="P61" s="502">
        <v>1</v>
      </c>
      <c r="Q61" s="282"/>
      <c r="R61" s="128" t="s">
        <v>31</v>
      </c>
      <c r="S61" s="128" t="s">
        <v>31</v>
      </c>
      <c r="T61" s="128" t="s">
        <v>31</v>
      </c>
      <c r="U61" s="128" t="s">
        <v>31</v>
      </c>
      <c r="V61" s="553" t="s">
        <v>1880</v>
      </c>
      <c r="W61" s="282"/>
      <c r="X61" s="282">
        <f t="shared" si="9"/>
        <v>0</v>
      </c>
      <c r="Y61" s="260"/>
      <c r="Z61" s="260"/>
      <c r="AA61" s="502">
        <f t="shared" si="10"/>
        <v>0</v>
      </c>
      <c r="AB61" s="282">
        <f t="shared" si="20"/>
        <v>0</v>
      </c>
      <c r="AC61" s="282">
        <f t="shared" si="12"/>
        <v>0</v>
      </c>
      <c r="AD61" s="282">
        <f t="shared" si="21"/>
        <v>0</v>
      </c>
      <c r="AE61" s="282">
        <f t="shared" si="14"/>
        <v>0</v>
      </c>
      <c r="AF61" s="282">
        <f t="shared" si="22"/>
        <v>0</v>
      </c>
      <c r="AG61" s="107">
        <f t="shared" si="23"/>
        <v>0</v>
      </c>
      <c r="AH61" s="282">
        <f t="shared" si="24"/>
        <v>0</v>
      </c>
      <c r="AI61" s="260"/>
      <c r="AJ61" s="282">
        <f t="shared" si="18"/>
        <v>0</v>
      </c>
      <c r="AK61" s="282">
        <f t="shared" si="19"/>
        <v>0</v>
      </c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495"/>
      <c r="AW61" s="495"/>
      <c r="AX61" s="495"/>
    </row>
    <row r="62" spans="2:50">
      <c r="B62" s="412">
        <v>48</v>
      </c>
      <c r="C62" s="135" t="s">
        <v>21</v>
      </c>
      <c r="D62" s="135" t="s">
        <v>1876</v>
      </c>
      <c r="E62" s="385" t="s">
        <v>1890</v>
      </c>
      <c r="F62" s="218" t="s">
        <v>1891</v>
      </c>
      <c r="G62" s="413" t="s">
        <v>1782</v>
      </c>
      <c r="H62" s="414">
        <v>42307</v>
      </c>
      <c r="I62" s="329" t="s">
        <v>1758</v>
      </c>
      <c r="J62" s="329">
        <f t="shared" si="0"/>
        <v>15</v>
      </c>
      <c r="K62" s="329">
        <v>15</v>
      </c>
      <c r="L62" s="329">
        <v>0</v>
      </c>
      <c r="M62" s="329"/>
      <c r="N62" s="329">
        <v>0.25</v>
      </c>
      <c r="O62" s="329">
        <v>0</v>
      </c>
      <c r="P62" s="502">
        <v>1</v>
      </c>
      <c r="Q62" s="282"/>
      <c r="R62" s="128" t="s">
        <v>31</v>
      </c>
      <c r="S62" s="128" t="s">
        <v>31</v>
      </c>
      <c r="T62" s="128" t="s">
        <v>31</v>
      </c>
      <c r="U62" s="128" t="s">
        <v>31</v>
      </c>
      <c r="V62" s="282" t="s">
        <v>1892</v>
      </c>
      <c r="W62" s="282"/>
      <c r="X62" s="282">
        <f t="shared" si="9"/>
        <v>0</v>
      </c>
      <c r="Y62" s="260"/>
      <c r="Z62" s="260"/>
      <c r="AA62" s="502">
        <f t="shared" si="10"/>
        <v>0</v>
      </c>
      <c r="AB62" s="282">
        <f t="shared" si="20"/>
        <v>0</v>
      </c>
      <c r="AC62" s="282">
        <f t="shared" si="12"/>
        <v>0</v>
      </c>
      <c r="AD62" s="282">
        <f t="shared" si="21"/>
        <v>0</v>
      </c>
      <c r="AE62" s="282">
        <f t="shared" si="14"/>
        <v>0</v>
      </c>
      <c r="AF62" s="282">
        <f t="shared" si="22"/>
        <v>0</v>
      </c>
      <c r="AG62" s="107">
        <f t="shared" si="23"/>
        <v>0</v>
      </c>
      <c r="AH62" s="282">
        <f t="shared" si="24"/>
        <v>0</v>
      </c>
      <c r="AI62" s="260"/>
      <c r="AJ62" s="282">
        <f t="shared" si="18"/>
        <v>0</v>
      </c>
      <c r="AK62" s="282">
        <f t="shared" si="19"/>
        <v>0</v>
      </c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495"/>
      <c r="AW62" s="495"/>
      <c r="AX62" s="495"/>
    </row>
    <row r="63" spans="2:50">
      <c r="B63" s="412">
        <v>49</v>
      </c>
      <c r="C63" s="135" t="s">
        <v>21</v>
      </c>
      <c r="D63" s="135" t="s">
        <v>1893</v>
      </c>
      <c r="E63" s="140" t="s">
        <v>1894</v>
      </c>
      <c r="F63" s="139" t="s">
        <v>3879</v>
      </c>
      <c r="G63" s="413" t="s">
        <v>17</v>
      </c>
      <c r="H63" s="414">
        <v>42290</v>
      </c>
      <c r="I63" s="329" t="s">
        <v>1758</v>
      </c>
      <c r="J63" s="330">
        <f t="shared" si="0"/>
        <v>42</v>
      </c>
      <c r="K63" s="330">
        <v>42</v>
      </c>
      <c r="L63" s="330">
        <v>0</v>
      </c>
      <c r="M63" s="330"/>
      <c r="N63" s="330">
        <v>0.7</v>
      </c>
      <c r="O63" s="330">
        <v>0</v>
      </c>
      <c r="P63" s="502">
        <v>1</v>
      </c>
      <c r="Q63" s="282" t="s">
        <v>4380</v>
      </c>
      <c r="R63" s="128" t="s">
        <v>31</v>
      </c>
      <c r="S63" s="128" t="s">
        <v>31</v>
      </c>
      <c r="T63" s="128" t="s">
        <v>31</v>
      </c>
      <c r="U63" s="128" t="s">
        <v>31</v>
      </c>
      <c r="V63" s="282" t="s">
        <v>1895</v>
      </c>
      <c r="W63" s="282"/>
      <c r="X63" s="282">
        <f t="shared" si="9"/>
        <v>0</v>
      </c>
      <c r="Y63" s="260"/>
      <c r="Z63" s="260"/>
      <c r="AA63" s="502">
        <f t="shared" si="10"/>
        <v>0</v>
      </c>
      <c r="AB63" s="282">
        <f t="shared" si="20"/>
        <v>0</v>
      </c>
      <c r="AC63" s="282">
        <f t="shared" si="12"/>
        <v>0</v>
      </c>
      <c r="AD63" s="282">
        <f t="shared" si="21"/>
        <v>0</v>
      </c>
      <c r="AE63" s="282">
        <f t="shared" si="14"/>
        <v>0</v>
      </c>
      <c r="AF63" s="282">
        <f t="shared" si="22"/>
        <v>0</v>
      </c>
      <c r="AG63" s="107">
        <f t="shared" si="23"/>
        <v>1</v>
      </c>
      <c r="AH63" s="282">
        <f t="shared" si="24"/>
        <v>0</v>
      </c>
      <c r="AI63" s="260"/>
      <c r="AJ63" s="282">
        <f t="shared" si="18"/>
        <v>0</v>
      </c>
      <c r="AK63" s="282">
        <f t="shared" si="19"/>
        <v>0</v>
      </c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495"/>
      <c r="AW63" s="495"/>
      <c r="AX63" s="495"/>
    </row>
    <row r="64" spans="2:50">
      <c r="B64" s="412">
        <v>50</v>
      </c>
      <c r="C64" s="135" t="s">
        <v>21</v>
      </c>
      <c r="D64" s="135" t="s">
        <v>1893</v>
      </c>
      <c r="E64" s="140" t="s">
        <v>1894</v>
      </c>
      <c r="F64" s="218" t="s">
        <v>3075</v>
      </c>
      <c r="G64" s="413" t="s">
        <v>1782</v>
      </c>
      <c r="H64" s="414">
        <v>42296</v>
      </c>
      <c r="I64" s="329" t="s">
        <v>1758</v>
      </c>
      <c r="J64" s="330">
        <f t="shared" si="0"/>
        <v>36</v>
      </c>
      <c r="K64" s="330">
        <v>36</v>
      </c>
      <c r="L64" s="330">
        <v>0</v>
      </c>
      <c r="M64" s="330"/>
      <c r="N64" s="330">
        <v>0.6</v>
      </c>
      <c r="O64" s="330">
        <v>0</v>
      </c>
      <c r="P64" s="502">
        <v>1</v>
      </c>
      <c r="Q64" s="282" t="s">
        <v>4380</v>
      </c>
      <c r="R64" s="128" t="s">
        <v>31</v>
      </c>
      <c r="S64" s="128" t="s">
        <v>31</v>
      </c>
      <c r="T64" s="128" t="s">
        <v>31</v>
      </c>
      <c r="U64" s="128" t="s">
        <v>31</v>
      </c>
      <c r="V64" s="282" t="s">
        <v>1895</v>
      </c>
      <c r="W64" s="282"/>
      <c r="X64" s="282">
        <f t="shared" si="9"/>
        <v>0</v>
      </c>
      <c r="Y64" s="260"/>
      <c r="Z64" s="260"/>
      <c r="AA64" s="502">
        <f t="shared" si="10"/>
        <v>0</v>
      </c>
      <c r="AB64" s="282">
        <f t="shared" si="20"/>
        <v>0</v>
      </c>
      <c r="AC64" s="282">
        <f t="shared" si="12"/>
        <v>0</v>
      </c>
      <c r="AD64" s="282">
        <f t="shared" si="21"/>
        <v>0</v>
      </c>
      <c r="AE64" s="282">
        <f t="shared" si="14"/>
        <v>0</v>
      </c>
      <c r="AF64" s="282">
        <f t="shared" si="22"/>
        <v>0</v>
      </c>
      <c r="AG64" s="107">
        <f t="shared" si="23"/>
        <v>1</v>
      </c>
      <c r="AH64" s="282">
        <f t="shared" si="24"/>
        <v>0</v>
      </c>
      <c r="AI64" s="260"/>
      <c r="AJ64" s="282">
        <f t="shared" si="18"/>
        <v>0</v>
      </c>
      <c r="AK64" s="282">
        <f t="shared" si="19"/>
        <v>0</v>
      </c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495"/>
      <c r="AW64" s="495"/>
      <c r="AX64" s="495"/>
    </row>
    <row r="65" spans="2:50">
      <c r="B65" s="412">
        <v>51</v>
      </c>
      <c r="C65" s="135" t="s">
        <v>21</v>
      </c>
      <c r="D65" s="135" t="s">
        <v>1893</v>
      </c>
      <c r="E65" s="140" t="s">
        <v>1894</v>
      </c>
      <c r="F65" s="139" t="s">
        <v>3934</v>
      </c>
      <c r="G65" s="413" t="s">
        <v>1782</v>
      </c>
      <c r="H65" s="414">
        <v>42422</v>
      </c>
      <c r="I65" s="329" t="s">
        <v>1758</v>
      </c>
      <c r="J65" s="330">
        <f t="shared" si="0"/>
        <v>42</v>
      </c>
      <c r="K65" s="330">
        <v>42</v>
      </c>
      <c r="L65" s="330">
        <v>0</v>
      </c>
      <c r="M65" s="330"/>
      <c r="N65" s="330">
        <v>0.7</v>
      </c>
      <c r="O65" s="330">
        <v>0</v>
      </c>
      <c r="P65" s="502">
        <v>1</v>
      </c>
      <c r="Q65" s="282" t="s">
        <v>4380</v>
      </c>
      <c r="R65" s="128" t="s">
        <v>31</v>
      </c>
      <c r="S65" s="128" t="s">
        <v>31</v>
      </c>
      <c r="T65" s="128" t="s">
        <v>31</v>
      </c>
      <c r="U65" s="128" t="s">
        <v>31</v>
      </c>
      <c r="V65" s="282" t="s">
        <v>1895</v>
      </c>
      <c r="W65" s="282"/>
      <c r="X65" s="282">
        <f t="shared" si="9"/>
        <v>0</v>
      </c>
      <c r="Y65" s="260"/>
      <c r="Z65" s="260"/>
      <c r="AA65" s="502">
        <f t="shared" si="10"/>
        <v>0</v>
      </c>
      <c r="AB65" s="282">
        <f t="shared" si="20"/>
        <v>0</v>
      </c>
      <c r="AC65" s="282">
        <f t="shared" si="12"/>
        <v>0</v>
      </c>
      <c r="AD65" s="282">
        <f t="shared" si="21"/>
        <v>0</v>
      </c>
      <c r="AE65" s="282">
        <f t="shared" si="14"/>
        <v>0</v>
      </c>
      <c r="AF65" s="282">
        <f t="shared" si="22"/>
        <v>0</v>
      </c>
      <c r="AG65" s="107">
        <f t="shared" si="23"/>
        <v>1</v>
      </c>
      <c r="AH65" s="282">
        <f t="shared" si="24"/>
        <v>0</v>
      </c>
      <c r="AI65" s="260"/>
      <c r="AJ65" s="282">
        <f t="shared" si="18"/>
        <v>0</v>
      </c>
      <c r="AK65" s="282">
        <f t="shared" si="19"/>
        <v>0</v>
      </c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495"/>
      <c r="AW65" s="495"/>
      <c r="AX65" s="495"/>
    </row>
    <row r="66" spans="2:50">
      <c r="B66" s="412">
        <v>52</v>
      </c>
      <c r="C66" s="135" t="s">
        <v>21</v>
      </c>
      <c r="D66" s="135" t="s">
        <v>1893</v>
      </c>
      <c r="E66" s="140" t="s">
        <v>1894</v>
      </c>
      <c r="F66" s="218" t="s">
        <v>3214</v>
      </c>
      <c r="G66" s="413" t="s">
        <v>1782</v>
      </c>
      <c r="H66" s="414">
        <v>42296</v>
      </c>
      <c r="I66" s="329" t="s">
        <v>1758</v>
      </c>
      <c r="J66" s="330">
        <f t="shared" si="0"/>
        <v>126</v>
      </c>
      <c r="K66" s="330">
        <v>126</v>
      </c>
      <c r="L66" s="330">
        <v>0</v>
      </c>
      <c r="M66" s="330"/>
      <c r="N66" s="330">
        <v>2.1000000000000005</v>
      </c>
      <c r="O66" s="330">
        <v>0</v>
      </c>
      <c r="P66" s="502">
        <v>1</v>
      </c>
      <c r="Q66" s="282"/>
      <c r="R66" s="128" t="s">
        <v>31</v>
      </c>
      <c r="S66" s="128" t="s">
        <v>31</v>
      </c>
      <c r="T66" s="128" t="s">
        <v>31</v>
      </c>
      <c r="U66" s="128" t="s">
        <v>31</v>
      </c>
      <c r="V66" s="282" t="s">
        <v>1895</v>
      </c>
      <c r="W66" s="282"/>
      <c r="X66" s="282">
        <f t="shared" si="9"/>
        <v>0</v>
      </c>
      <c r="Y66" s="260"/>
      <c r="Z66" s="260"/>
      <c r="AA66" s="502">
        <f t="shared" si="10"/>
        <v>0</v>
      </c>
      <c r="AB66" s="282">
        <f t="shared" si="20"/>
        <v>0</v>
      </c>
      <c r="AC66" s="282">
        <f t="shared" si="12"/>
        <v>0</v>
      </c>
      <c r="AD66" s="282">
        <f t="shared" si="21"/>
        <v>0</v>
      </c>
      <c r="AE66" s="282">
        <f t="shared" si="14"/>
        <v>0</v>
      </c>
      <c r="AF66" s="282">
        <f t="shared" si="22"/>
        <v>0</v>
      </c>
      <c r="AG66" s="107">
        <f t="shared" si="23"/>
        <v>0</v>
      </c>
      <c r="AH66" s="282">
        <f t="shared" si="24"/>
        <v>0</v>
      </c>
      <c r="AI66" s="260"/>
      <c r="AJ66" s="282">
        <f t="shared" si="18"/>
        <v>0</v>
      </c>
      <c r="AK66" s="282">
        <f t="shared" si="19"/>
        <v>0</v>
      </c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495"/>
      <c r="AW66" s="495"/>
      <c r="AX66" s="495"/>
    </row>
    <row r="67" spans="2:50">
      <c r="B67" s="412">
        <v>53</v>
      </c>
      <c r="C67" s="135" t="s">
        <v>21</v>
      </c>
      <c r="D67" s="135" t="s">
        <v>1893</v>
      </c>
      <c r="E67" s="140" t="s">
        <v>1894</v>
      </c>
      <c r="F67" s="218" t="s">
        <v>3935</v>
      </c>
      <c r="G67" s="413" t="s">
        <v>1782</v>
      </c>
      <c r="H67" s="414">
        <v>42296</v>
      </c>
      <c r="I67" s="329" t="s">
        <v>1758</v>
      </c>
      <c r="J67" s="330">
        <f t="shared" si="0"/>
        <v>6</v>
      </c>
      <c r="K67" s="330">
        <v>6</v>
      </c>
      <c r="L67" s="330">
        <v>0</v>
      </c>
      <c r="M67" s="330"/>
      <c r="N67" s="330">
        <v>0.1</v>
      </c>
      <c r="O67" s="330">
        <v>0</v>
      </c>
      <c r="P67" s="502">
        <v>1</v>
      </c>
      <c r="Q67" s="282"/>
      <c r="R67" s="128" t="s">
        <v>31</v>
      </c>
      <c r="S67" s="128" t="s">
        <v>31</v>
      </c>
      <c r="T67" s="128" t="s">
        <v>31</v>
      </c>
      <c r="U67" s="128" t="s">
        <v>31</v>
      </c>
      <c r="V67" s="282" t="s">
        <v>1895</v>
      </c>
      <c r="W67" s="282"/>
      <c r="X67" s="282">
        <f t="shared" si="9"/>
        <v>0</v>
      </c>
      <c r="Y67" s="260"/>
      <c r="Z67" s="260"/>
      <c r="AA67" s="502">
        <f t="shared" si="10"/>
        <v>0</v>
      </c>
      <c r="AB67" s="282">
        <f t="shared" si="20"/>
        <v>0</v>
      </c>
      <c r="AC67" s="282">
        <f t="shared" si="12"/>
        <v>0</v>
      </c>
      <c r="AD67" s="282">
        <f t="shared" si="21"/>
        <v>0</v>
      </c>
      <c r="AE67" s="282">
        <f t="shared" si="14"/>
        <v>0</v>
      </c>
      <c r="AF67" s="282">
        <f t="shared" si="22"/>
        <v>0</v>
      </c>
      <c r="AG67" s="107">
        <f t="shared" si="23"/>
        <v>0</v>
      </c>
      <c r="AH67" s="282">
        <f t="shared" si="24"/>
        <v>0</v>
      </c>
      <c r="AI67" s="260"/>
      <c r="AJ67" s="282">
        <f t="shared" si="18"/>
        <v>0</v>
      </c>
      <c r="AK67" s="282">
        <f t="shared" si="19"/>
        <v>0</v>
      </c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495"/>
      <c r="AW67" s="495"/>
      <c r="AX67" s="495"/>
    </row>
    <row r="68" spans="2:50">
      <c r="B68" s="412">
        <v>54</v>
      </c>
      <c r="C68" s="135" t="s">
        <v>21</v>
      </c>
      <c r="D68" s="135" t="s">
        <v>1893</v>
      </c>
      <c r="E68" s="140" t="s">
        <v>1894</v>
      </c>
      <c r="F68" s="139" t="s">
        <v>2918</v>
      </c>
      <c r="G68" s="413" t="s">
        <v>1782</v>
      </c>
      <c r="H68" s="414">
        <v>42296</v>
      </c>
      <c r="I68" s="329" t="s">
        <v>1758</v>
      </c>
      <c r="J68" s="330">
        <f t="shared" si="0"/>
        <v>6</v>
      </c>
      <c r="K68" s="330">
        <v>6</v>
      </c>
      <c r="L68" s="330">
        <v>0</v>
      </c>
      <c r="M68" s="330"/>
      <c r="N68" s="330">
        <v>0.1</v>
      </c>
      <c r="O68" s="330">
        <v>0</v>
      </c>
      <c r="P68" s="502">
        <v>1</v>
      </c>
      <c r="Q68" s="282" t="s">
        <v>4380</v>
      </c>
      <c r="R68" s="128" t="s">
        <v>31</v>
      </c>
      <c r="S68" s="128" t="s">
        <v>31</v>
      </c>
      <c r="T68" s="128" t="s">
        <v>31</v>
      </c>
      <c r="U68" s="128" t="s">
        <v>31</v>
      </c>
      <c r="V68" s="282" t="s">
        <v>1895</v>
      </c>
      <c r="W68" s="282"/>
      <c r="X68" s="282">
        <f t="shared" si="9"/>
        <v>0</v>
      </c>
      <c r="Y68" s="260"/>
      <c r="Z68" s="260"/>
      <c r="AA68" s="502">
        <f t="shared" si="10"/>
        <v>0</v>
      </c>
      <c r="AB68" s="282">
        <f t="shared" si="20"/>
        <v>0</v>
      </c>
      <c r="AC68" s="282">
        <f t="shared" si="12"/>
        <v>0</v>
      </c>
      <c r="AD68" s="282">
        <f t="shared" si="21"/>
        <v>0</v>
      </c>
      <c r="AE68" s="282">
        <f t="shared" si="14"/>
        <v>0</v>
      </c>
      <c r="AF68" s="282">
        <f t="shared" si="22"/>
        <v>0</v>
      </c>
      <c r="AG68" s="107">
        <f t="shared" si="23"/>
        <v>1</v>
      </c>
      <c r="AH68" s="282">
        <f t="shared" si="24"/>
        <v>0</v>
      </c>
      <c r="AI68" s="260"/>
      <c r="AJ68" s="282">
        <f t="shared" si="18"/>
        <v>0</v>
      </c>
      <c r="AK68" s="282">
        <f t="shared" si="19"/>
        <v>0</v>
      </c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495"/>
      <c r="AW68" s="495"/>
      <c r="AX68" s="495"/>
    </row>
    <row r="69" spans="2:50">
      <c r="B69" s="412">
        <v>55</v>
      </c>
      <c r="C69" s="135" t="s">
        <v>21</v>
      </c>
      <c r="D69" s="135" t="s">
        <v>1893</v>
      </c>
      <c r="E69" s="140" t="s">
        <v>1894</v>
      </c>
      <c r="F69" s="139" t="s">
        <v>3936</v>
      </c>
      <c r="G69" s="413" t="s">
        <v>17</v>
      </c>
      <c r="H69" s="414">
        <v>42296</v>
      </c>
      <c r="I69" s="329" t="s">
        <v>1758</v>
      </c>
      <c r="J69" s="330">
        <f t="shared" si="0"/>
        <v>6</v>
      </c>
      <c r="K69" s="330">
        <v>6</v>
      </c>
      <c r="L69" s="330">
        <v>0</v>
      </c>
      <c r="M69" s="330"/>
      <c r="N69" s="330">
        <v>0.1</v>
      </c>
      <c r="O69" s="330">
        <v>0</v>
      </c>
      <c r="P69" s="502">
        <v>1</v>
      </c>
      <c r="Q69" s="282" t="s">
        <v>4380</v>
      </c>
      <c r="R69" s="128" t="s">
        <v>31</v>
      </c>
      <c r="S69" s="128" t="s">
        <v>31</v>
      </c>
      <c r="T69" s="128" t="s">
        <v>31</v>
      </c>
      <c r="U69" s="128" t="s">
        <v>31</v>
      </c>
      <c r="V69" s="282" t="s">
        <v>1895</v>
      </c>
      <c r="W69" s="282"/>
      <c r="X69" s="282">
        <f t="shared" si="9"/>
        <v>0</v>
      </c>
      <c r="Y69" s="260"/>
      <c r="Z69" s="260"/>
      <c r="AA69" s="502">
        <f t="shared" si="10"/>
        <v>0</v>
      </c>
      <c r="AB69" s="282">
        <f t="shared" si="20"/>
        <v>0</v>
      </c>
      <c r="AC69" s="282">
        <f t="shared" si="12"/>
        <v>0</v>
      </c>
      <c r="AD69" s="282">
        <f t="shared" si="21"/>
        <v>0</v>
      </c>
      <c r="AE69" s="282">
        <f t="shared" si="14"/>
        <v>0</v>
      </c>
      <c r="AF69" s="282">
        <f t="shared" si="22"/>
        <v>0</v>
      </c>
      <c r="AG69" s="107">
        <f t="shared" si="23"/>
        <v>1</v>
      </c>
      <c r="AH69" s="282">
        <f t="shared" si="24"/>
        <v>0</v>
      </c>
      <c r="AI69" s="260"/>
      <c r="AJ69" s="282">
        <f t="shared" si="18"/>
        <v>0</v>
      </c>
      <c r="AK69" s="282">
        <f t="shared" si="19"/>
        <v>0</v>
      </c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495"/>
      <c r="AW69" s="495"/>
      <c r="AX69" s="495"/>
    </row>
    <row r="70" spans="2:50">
      <c r="B70" s="412">
        <v>56</v>
      </c>
      <c r="C70" s="135" t="s">
        <v>21</v>
      </c>
      <c r="D70" s="135" t="s">
        <v>1893</v>
      </c>
      <c r="E70" s="140" t="s">
        <v>1894</v>
      </c>
      <c r="F70" s="139" t="s">
        <v>3085</v>
      </c>
      <c r="G70" s="413" t="s">
        <v>17</v>
      </c>
      <c r="H70" s="414">
        <v>42296</v>
      </c>
      <c r="I70" s="329" t="s">
        <v>1758</v>
      </c>
      <c r="J70" s="330">
        <f t="shared" si="0"/>
        <v>12</v>
      </c>
      <c r="K70" s="330">
        <v>12</v>
      </c>
      <c r="L70" s="330">
        <v>0</v>
      </c>
      <c r="M70" s="330"/>
      <c r="N70" s="330">
        <v>0.2</v>
      </c>
      <c r="O70" s="330">
        <v>0</v>
      </c>
      <c r="P70" s="502">
        <v>1</v>
      </c>
      <c r="Q70" s="282" t="s">
        <v>4380</v>
      </c>
      <c r="R70" s="128" t="s">
        <v>31</v>
      </c>
      <c r="S70" s="128" t="s">
        <v>31</v>
      </c>
      <c r="T70" s="128" t="s">
        <v>31</v>
      </c>
      <c r="U70" s="128" t="s">
        <v>31</v>
      </c>
      <c r="V70" s="282" t="s">
        <v>1895</v>
      </c>
      <c r="W70" s="282"/>
      <c r="X70" s="282">
        <f t="shared" si="9"/>
        <v>0</v>
      </c>
      <c r="Y70" s="260"/>
      <c r="Z70" s="260"/>
      <c r="AA70" s="502">
        <f t="shared" si="10"/>
        <v>0</v>
      </c>
      <c r="AB70" s="282">
        <f t="shared" si="20"/>
        <v>0</v>
      </c>
      <c r="AC70" s="282">
        <f t="shared" si="12"/>
        <v>0</v>
      </c>
      <c r="AD70" s="282">
        <f t="shared" si="21"/>
        <v>0</v>
      </c>
      <c r="AE70" s="282">
        <f t="shared" si="14"/>
        <v>0</v>
      </c>
      <c r="AF70" s="282">
        <f t="shared" si="22"/>
        <v>0</v>
      </c>
      <c r="AG70" s="107">
        <f t="shared" si="23"/>
        <v>1</v>
      </c>
      <c r="AH70" s="282">
        <f t="shared" si="24"/>
        <v>0</v>
      </c>
      <c r="AI70" s="260"/>
      <c r="AJ70" s="282">
        <f t="shared" si="18"/>
        <v>0</v>
      </c>
      <c r="AK70" s="282">
        <f t="shared" si="19"/>
        <v>0</v>
      </c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495"/>
      <c r="AW70" s="495"/>
      <c r="AX70" s="495"/>
    </row>
    <row r="71" spans="2:50">
      <c r="B71" s="412">
        <v>57</v>
      </c>
      <c r="C71" s="135" t="s">
        <v>21</v>
      </c>
      <c r="D71" s="135" t="s">
        <v>1893</v>
      </c>
      <c r="E71" s="140" t="s">
        <v>1894</v>
      </c>
      <c r="F71" s="139" t="s">
        <v>3880</v>
      </c>
      <c r="G71" s="413" t="s">
        <v>17</v>
      </c>
      <c r="H71" s="414">
        <v>42296</v>
      </c>
      <c r="I71" s="329" t="s">
        <v>1758</v>
      </c>
      <c r="J71" s="330">
        <f t="shared" si="0"/>
        <v>18</v>
      </c>
      <c r="K71" s="330">
        <v>18</v>
      </c>
      <c r="L71" s="330">
        <v>0</v>
      </c>
      <c r="M71" s="330"/>
      <c r="N71" s="330">
        <v>0.30000000000000004</v>
      </c>
      <c r="O71" s="330">
        <v>0</v>
      </c>
      <c r="P71" s="502">
        <v>1</v>
      </c>
      <c r="Q71" s="282" t="s">
        <v>4380</v>
      </c>
      <c r="R71" s="128" t="s">
        <v>31</v>
      </c>
      <c r="S71" s="128" t="s">
        <v>31</v>
      </c>
      <c r="T71" s="128" t="s">
        <v>31</v>
      </c>
      <c r="U71" s="128" t="s">
        <v>31</v>
      </c>
      <c r="V71" s="282" t="s">
        <v>1895</v>
      </c>
      <c r="W71" s="282"/>
      <c r="X71" s="282">
        <f t="shared" si="9"/>
        <v>0</v>
      </c>
      <c r="Y71" s="260"/>
      <c r="Z71" s="260"/>
      <c r="AA71" s="502">
        <f t="shared" si="10"/>
        <v>0</v>
      </c>
      <c r="AB71" s="282">
        <f t="shared" si="20"/>
        <v>0</v>
      </c>
      <c r="AC71" s="282">
        <f t="shared" si="12"/>
        <v>0</v>
      </c>
      <c r="AD71" s="282">
        <f t="shared" si="21"/>
        <v>0</v>
      </c>
      <c r="AE71" s="282">
        <f t="shared" si="14"/>
        <v>0</v>
      </c>
      <c r="AF71" s="282">
        <f t="shared" si="22"/>
        <v>0</v>
      </c>
      <c r="AG71" s="107">
        <f t="shared" si="23"/>
        <v>1</v>
      </c>
      <c r="AH71" s="282">
        <f t="shared" si="24"/>
        <v>0</v>
      </c>
      <c r="AI71" s="260"/>
      <c r="AJ71" s="282">
        <f t="shared" si="18"/>
        <v>0</v>
      </c>
      <c r="AK71" s="282">
        <f t="shared" si="19"/>
        <v>0</v>
      </c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495"/>
      <c r="AW71" s="495"/>
      <c r="AX71" s="495"/>
    </row>
    <row r="72" spans="2:50">
      <c r="B72" s="412">
        <v>58</v>
      </c>
      <c r="C72" s="135" t="s">
        <v>21</v>
      </c>
      <c r="D72" s="135" t="s">
        <v>1893</v>
      </c>
      <c r="E72" s="140" t="s">
        <v>1894</v>
      </c>
      <c r="F72" s="139" t="s">
        <v>3937</v>
      </c>
      <c r="G72" s="413" t="s">
        <v>17</v>
      </c>
      <c r="H72" s="414">
        <v>42296</v>
      </c>
      <c r="I72" s="329" t="s">
        <v>1758</v>
      </c>
      <c r="J72" s="330">
        <f t="shared" si="0"/>
        <v>12</v>
      </c>
      <c r="K72" s="330">
        <v>12</v>
      </c>
      <c r="L72" s="330">
        <v>0</v>
      </c>
      <c r="M72" s="330"/>
      <c r="N72" s="330">
        <v>0.2</v>
      </c>
      <c r="O72" s="330">
        <v>0</v>
      </c>
      <c r="P72" s="502">
        <v>1</v>
      </c>
      <c r="Q72" s="282" t="s">
        <v>4380</v>
      </c>
      <c r="R72" s="128" t="s">
        <v>31</v>
      </c>
      <c r="S72" s="128" t="s">
        <v>31</v>
      </c>
      <c r="T72" s="128" t="s">
        <v>31</v>
      </c>
      <c r="U72" s="128" t="s">
        <v>31</v>
      </c>
      <c r="V72" s="282" t="s">
        <v>1895</v>
      </c>
      <c r="W72" s="282"/>
      <c r="X72" s="282">
        <f t="shared" si="9"/>
        <v>0</v>
      </c>
      <c r="Y72" s="260"/>
      <c r="Z72" s="260"/>
      <c r="AA72" s="502">
        <f t="shared" si="10"/>
        <v>0</v>
      </c>
      <c r="AB72" s="282">
        <f t="shared" si="20"/>
        <v>0</v>
      </c>
      <c r="AC72" s="282">
        <f t="shared" si="12"/>
        <v>0</v>
      </c>
      <c r="AD72" s="282">
        <f t="shared" si="21"/>
        <v>0</v>
      </c>
      <c r="AE72" s="282">
        <f t="shared" si="14"/>
        <v>0</v>
      </c>
      <c r="AF72" s="282">
        <f t="shared" si="22"/>
        <v>0</v>
      </c>
      <c r="AG72" s="107">
        <f t="shared" si="23"/>
        <v>1</v>
      </c>
      <c r="AH72" s="282">
        <f t="shared" si="24"/>
        <v>0</v>
      </c>
      <c r="AI72" s="260"/>
      <c r="AJ72" s="282">
        <f t="shared" si="18"/>
        <v>0</v>
      </c>
      <c r="AK72" s="282">
        <f t="shared" si="19"/>
        <v>0</v>
      </c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495"/>
      <c r="AW72" s="495"/>
      <c r="AX72" s="495"/>
    </row>
    <row r="73" spans="2:50">
      <c r="B73" s="412">
        <v>59</v>
      </c>
      <c r="C73" s="135" t="s">
        <v>21</v>
      </c>
      <c r="D73" s="135" t="s">
        <v>1893</v>
      </c>
      <c r="E73" s="140" t="s">
        <v>1894</v>
      </c>
      <c r="F73" s="139" t="s">
        <v>2927</v>
      </c>
      <c r="G73" s="413" t="s">
        <v>1782</v>
      </c>
      <c r="H73" s="414">
        <v>42296</v>
      </c>
      <c r="I73" s="329" t="s">
        <v>1758</v>
      </c>
      <c r="J73" s="330">
        <f t="shared" si="0"/>
        <v>6</v>
      </c>
      <c r="K73" s="330">
        <v>6</v>
      </c>
      <c r="L73" s="330">
        <v>0</v>
      </c>
      <c r="M73" s="330"/>
      <c r="N73" s="330">
        <v>0.1</v>
      </c>
      <c r="O73" s="330">
        <v>0</v>
      </c>
      <c r="P73" s="502">
        <v>1</v>
      </c>
      <c r="Q73" s="282"/>
      <c r="R73" s="128" t="s">
        <v>31</v>
      </c>
      <c r="S73" s="128" t="s">
        <v>31</v>
      </c>
      <c r="T73" s="128" t="s">
        <v>31</v>
      </c>
      <c r="U73" s="128" t="s">
        <v>31</v>
      </c>
      <c r="V73" s="282" t="s">
        <v>1895</v>
      </c>
      <c r="W73" s="282"/>
      <c r="X73" s="282">
        <f t="shared" si="9"/>
        <v>0</v>
      </c>
      <c r="Y73" s="260"/>
      <c r="Z73" s="260"/>
      <c r="AA73" s="502">
        <f t="shared" si="10"/>
        <v>0</v>
      </c>
      <c r="AB73" s="282">
        <f t="shared" si="20"/>
        <v>0</v>
      </c>
      <c r="AC73" s="282">
        <f t="shared" si="12"/>
        <v>0</v>
      </c>
      <c r="AD73" s="282">
        <f t="shared" si="21"/>
        <v>0</v>
      </c>
      <c r="AE73" s="282">
        <f t="shared" si="14"/>
        <v>0</v>
      </c>
      <c r="AF73" s="282">
        <f t="shared" si="22"/>
        <v>0</v>
      </c>
      <c r="AG73" s="107">
        <f t="shared" si="23"/>
        <v>0</v>
      </c>
      <c r="AH73" s="282">
        <f t="shared" si="24"/>
        <v>0</v>
      </c>
      <c r="AI73" s="260"/>
      <c r="AJ73" s="282">
        <f t="shared" si="18"/>
        <v>0</v>
      </c>
      <c r="AK73" s="282">
        <f t="shared" si="19"/>
        <v>0</v>
      </c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495"/>
      <c r="AW73" s="495"/>
      <c r="AX73" s="495"/>
    </row>
    <row r="74" spans="2:50">
      <c r="B74" s="412">
        <v>60</v>
      </c>
      <c r="C74" s="135" t="s">
        <v>21</v>
      </c>
      <c r="D74" s="135" t="s">
        <v>1893</v>
      </c>
      <c r="E74" s="140" t="s">
        <v>1894</v>
      </c>
      <c r="F74" s="139" t="s">
        <v>3938</v>
      </c>
      <c r="G74" s="413" t="s">
        <v>17</v>
      </c>
      <c r="H74" s="414">
        <v>42296</v>
      </c>
      <c r="I74" s="329" t="s">
        <v>1758</v>
      </c>
      <c r="J74" s="330">
        <f t="shared" si="0"/>
        <v>6</v>
      </c>
      <c r="K74" s="330">
        <v>6</v>
      </c>
      <c r="L74" s="330">
        <v>0</v>
      </c>
      <c r="M74" s="330"/>
      <c r="N74" s="330">
        <v>0.1</v>
      </c>
      <c r="O74" s="330">
        <v>0</v>
      </c>
      <c r="P74" s="502">
        <v>1</v>
      </c>
      <c r="Q74" s="282"/>
      <c r="R74" s="128" t="s">
        <v>31</v>
      </c>
      <c r="S74" s="128" t="s">
        <v>31</v>
      </c>
      <c r="T74" s="128" t="s">
        <v>31</v>
      </c>
      <c r="U74" s="128" t="s">
        <v>31</v>
      </c>
      <c r="V74" s="282" t="s">
        <v>1895</v>
      </c>
      <c r="W74" s="282"/>
      <c r="X74" s="282">
        <f t="shared" si="9"/>
        <v>0</v>
      </c>
      <c r="Y74" s="260"/>
      <c r="Z74" s="260"/>
      <c r="AA74" s="502">
        <f t="shared" si="10"/>
        <v>0</v>
      </c>
      <c r="AB74" s="282">
        <f t="shared" si="20"/>
        <v>0</v>
      </c>
      <c r="AC74" s="282">
        <f t="shared" si="12"/>
        <v>0</v>
      </c>
      <c r="AD74" s="282">
        <f t="shared" si="21"/>
        <v>0</v>
      </c>
      <c r="AE74" s="282">
        <f t="shared" si="14"/>
        <v>0</v>
      </c>
      <c r="AF74" s="282">
        <f t="shared" si="22"/>
        <v>0</v>
      </c>
      <c r="AG74" s="107">
        <f t="shared" si="23"/>
        <v>0</v>
      </c>
      <c r="AH74" s="282">
        <f t="shared" si="24"/>
        <v>0</v>
      </c>
      <c r="AI74" s="260"/>
      <c r="AJ74" s="282">
        <f t="shared" si="18"/>
        <v>0</v>
      </c>
      <c r="AK74" s="282">
        <f t="shared" si="19"/>
        <v>0</v>
      </c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495"/>
      <c r="AW74" s="495"/>
      <c r="AX74" s="495"/>
    </row>
    <row r="75" spans="2:50">
      <c r="B75" s="412">
        <v>61</v>
      </c>
      <c r="C75" s="135" t="s">
        <v>21</v>
      </c>
      <c r="D75" s="135" t="s">
        <v>1893</v>
      </c>
      <c r="E75" s="140" t="s">
        <v>1894</v>
      </c>
      <c r="F75" s="139" t="s">
        <v>2929</v>
      </c>
      <c r="G75" s="413" t="s">
        <v>17</v>
      </c>
      <c r="H75" s="414">
        <v>42296</v>
      </c>
      <c r="I75" s="329" t="s">
        <v>1758</v>
      </c>
      <c r="J75" s="330">
        <f t="shared" ref="J75:J138" si="25">SUM(K75:L75)</f>
        <v>36</v>
      </c>
      <c r="K75" s="330">
        <v>36</v>
      </c>
      <c r="L75" s="330">
        <v>0</v>
      </c>
      <c r="M75" s="330"/>
      <c r="N75" s="330">
        <v>0.6</v>
      </c>
      <c r="O75" s="330">
        <v>0</v>
      </c>
      <c r="P75" s="502">
        <v>1</v>
      </c>
      <c r="Q75" s="282" t="s">
        <v>4380</v>
      </c>
      <c r="R75" s="128" t="s">
        <v>31</v>
      </c>
      <c r="S75" s="128" t="s">
        <v>31</v>
      </c>
      <c r="T75" s="128" t="s">
        <v>31</v>
      </c>
      <c r="U75" s="128" t="s">
        <v>31</v>
      </c>
      <c r="V75" s="282" t="s">
        <v>1895</v>
      </c>
      <c r="W75" s="282"/>
      <c r="X75" s="282">
        <f t="shared" si="9"/>
        <v>0</v>
      </c>
      <c r="Y75" s="260"/>
      <c r="Z75" s="260"/>
      <c r="AA75" s="502">
        <f t="shared" si="10"/>
        <v>0</v>
      </c>
      <c r="AB75" s="282">
        <f t="shared" si="20"/>
        <v>0</v>
      </c>
      <c r="AC75" s="282">
        <f t="shared" si="12"/>
        <v>0</v>
      </c>
      <c r="AD75" s="282">
        <f t="shared" si="21"/>
        <v>0</v>
      </c>
      <c r="AE75" s="282">
        <f t="shared" si="14"/>
        <v>0</v>
      </c>
      <c r="AF75" s="282">
        <f t="shared" si="22"/>
        <v>0</v>
      </c>
      <c r="AG75" s="107">
        <f t="shared" si="23"/>
        <v>1</v>
      </c>
      <c r="AH75" s="282">
        <f t="shared" si="24"/>
        <v>0</v>
      </c>
      <c r="AI75" s="260"/>
      <c r="AJ75" s="282">
        <f t="shared" si="18"/>
        <v>0</v>
      </c>
      <c r="AK75" s="282">
        <f t="shared" si="19"/>
        <v>0</v>
      </c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495"/>
      <c r="AW75" s="495"/>
      <c r="AX75" s="495"/>
    </row>
    <row r="76" spans="2:50">
      <c r="B76" s="412">
        <v>62</v>
      </c>
      <c r="C76" s="135" t="s">
        <v>21</v>
      </c>
      <c r="D76" s="135" t="s">
        <v>1893</v>
      </c>
      <c r="E76" s="140" t="s">
        <v>1894</v>
      </c>
      <c r="F76" s="139" t="s">
        <v>3939</v>
      </c>
      <c r="G76" s="413" t="s">
        <v>17</v>
      </c>
      <c r="H76" s="414">
        <v>42296</v>
      </c>
      <c r="I76" s="329" t="s">
        <v>1758</v>
      </c>
      <c r="J76" s="330">
        <f t="shared" si="25"/>
        <v>30</v>
      </c>
      <c r="K76" s="330">
        <v>30</v>
      </c>
      <c r="L76" s="330">
        <v>0</v>
      </c>
      <c r="M76" s="330"/>
      <c r="N76" s="330">
        <v>0.5</v>
      </c>
      <c r="O76" s="330">
        <v>0</v>
      </c>
      <c r="P76" s="502">
        <v>1</v>
      </c>
      <c r="Q76" s="282"/>
      <c r="R76" s="128" t="s">
        <v>31</v>
      </c>
      <c r="S76" s="128" t="s">
        <v>31</v>
      </c>
      <c r="T76" s="128" t="s">
        <v>31</v>
      </c>
      <c r="U76" s="128" t="s">
        <v>31</v>
      </c>
      <c r="V76" s="282" t="s">
        <v>1895</v>
      </c>
      <c r="W76" s="282"/>
      <c r="X76" s="282">
        <f t="shared" si="9"/>
        <v>0</v>
      </c>
      <c r="Y76" s="260"/>
      <c r="Z76" s="260"/>
      <c r="AA76" s="502">
        <f t="shared" si="10"/>
        <v>0</v>
      </c>
      <c r="AB76" s="282">
        <f t="shared" si="20"/>
        <v>0</v>
      </c>
      <c r="AC76" s="282">
        <f t="shared" si="12"/>
        <v>0</v>
      </c>
      <c r="AD76" s="282">
        <f t="shared" si="21"/>
        <v>0</v>
      </c>
      <c r="AE76" s="282">
        <f t="shared" si="14"/>
        <v>0</v>
      </c>
      <c r="AF76" s="282">
        <f t="shared" si="22"/>
        <v>0</v>
      </c>
      <c r="AG76" s="107">
        <f t="shared" si="23"/>
        <v>0</v>
      </c>
      <c r="AH76" s="282">
        <f t="shared" si="24"/>
        <v>0</v>
      </c>
      <c r="AI76" s="260"/>
      <c r="AJ76" s="282">
        <f t="shared" si="18"/>
        <v>0</v>
      </c>
      <c r="AK76" s="282">
        <f t="shared" si="19"/>
        <v>0</v>
      </c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495"/>
      <c r="AW76" s="495"/>
      <c r="AX76" s="495"/>
    </row>
    <row r="77" spans="2:50">
      <c r="B77" s="412">
        <v>63</v>
      </c>
      <c r="C77" s="135" t="s">
        <v>21</v>
      </c>
      <c r="D77" s="135" t="s">
        <v>1893</v>
      </c>
      <c r="E77" s="140" t="s">
        <v>1894</v>
      </c>
      <c r="F77" s="139" t="s">
        <v>3940</v>
      </c>
      <c r="G77" s="413" t="s">
        <v>17</v>
      </c>
      <c r="H77" s="414">
        <v>42296</v>
      </c>
      <c r="I77" s="329" t="s">
        <v>1758</v>
      </c>
      <c r="J77" s="330">
        <f t="shared" si="25"/>
        <v>24</v>
      </c>
      <c r="K77" s="330">
        <v>24</v>
      </c>
      <c r="L77" s="330">
        <v>0</v>
      </c>
      <c r="M77" s="330"/>
      <c r="N77" s="330">
        <v>0.4</v>
      </c>
      <c r="O77" s="330">
        <v>0</v>
      </c>
      <c r="P77" s="502">
        <v>1</v>
      </c>
      <c r="Q77" s="282"/>
      <c r="R77" s="128" t="s">
        <v>31</v>
      </c>
      <c r="S77" s="128" t="s">
        <v>31</v>
      </c>
      <c r="T77" s="128" t="s">
        <v>31</v>
      </c>
      <c r="U77" s="128" t="s">
        <v>31</v>
      </c>
      <c r="V77" s="282" t="s">
        <v>1895</v>
      </c>
      <c r="W77" s="282"/>
      <c r="X77" s="282">
        <f t="shared" si="9"/>
        <v>0</v>
      </c>
      <c r="Y77" s="260"/>
      <c r="Z77" s="260"/>
      <c r="AA77" s="502">
        <f t="shared" si="10"/>
        <v>0</v>
      </c>
      <c r="AB77" s="282">
        <f t="shared" si="20"/>
        <v>0</v>
      </c>
      <c r="AC77" s="282">
        <f t="shared" si="12"/>
        <v>0</v>
      </c>
      <c r="AD77" s="282">
        <f t="shared" si="21"/>
        <v>0</v>
      </c>
      <c r="AE77" s="282">
        <f t="shared" si="14"/>
        <v>0</v>
      </c>
      <c r="AF77" s="282">
        <f t="shared" si="22"/>
        <v>0</v>
      </c>
      <c r="AG77" s="107">
        <f t="shared" si="23"/>
        <v>0</v>
      </c>
      <c r="AH77" s="282">
        <f t="shared" si="24"/>
        <v>0</v>
      </c>
      <c r="AI77" s="260"/>
      <c r="AJ77" s="282">
        <f t="shared" si="18"/>
        <v>0</v>
      </c>
      <c r="AK77" s="282">
        <f t="shared" si="19"/>
        <v>0</v>
      </c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495"/>
      <c r="AW77" s="495"/>
      <c r="AX77" s="495"/>
    </row>
    <row r="78" spans="2:50">
      <c r="B78" s="412">
        <v>64</v>
      </c>
      <c r="C78" s="135" t="s">
        <v>21</v>
      </c>
      <c r="D78" s="135" t="s">
        <v>1893</v>
      </c>
      <c r="E78" s="140" t="s">
        <v>1894</v>
      </c>
      <c r="F78" s="139" t="s">
        <v>3881</v>
      </c>
      <c r="G78" s="413" t="s">
        <v>17</v>
      </c>
      <c r="H78" s="414">
        <v>42296</v>
      </c>
      <c r="I78" s="329" t="s">
        <v>1758</v>
      </c>
      <c r="J78" s="330">
        <f t="shared" si="25"/>
        <v>6</v>
      </c>
      <c r="K78" s="330">
        <v>6</v>
      </c>
      <c r="L78" s="330">
        <v>0</v>
      </c>
      <c r="M78" s="330"/>
      <c r="N78" s="330">
        <v>0.1</v>
      </c>
      <c r="O78" s="330">
        <v>0</v>
      </c>
      <c r="P78" s="502">
        <v>1</v>
      </c>
      <c r="Q78" s="282" t="s">
        <v>4380</v>
      </c>
      <c r="R78" s="128" t="s">
        <v>31</v>
      </c>
      <c r="S78" s="128" t="s">
        <v>31</v>
      </c>
      <c r="T78" s="128" t="s">
        <v>31</v>
      </c>
      <c r="U78" s="128" t="s">
        <v>31</v>
      </c>
      <c r="V78" s="282" t="s">
        <v>1895</v>
      </c>
      <c r="W78" s="282"/>
      <c r="X78" s="282">
        <f t="shared" si="9"/>
        <v>0</v>
      </c>
      <c r="Y78" s="260"/>
      <c r="Z78" s="260"/>
      <c r="AA78" s="502">
        <f t="shared" si="10"/>
        <v>0</v>
      </c>
      <c r="AB78" s="282">
        <f t="shared" si="20"/>
        <v>0</v>
      </c>
      <c r="AC78" s="282">
        <f t="shared" si="12"/>
        <v>0</v>
      </c>
      <c r="AD78" s="282">
        <f t="shared" si="21"/>
        <v>0</v>
      </c>
      <c r="AE78" s="282">
        <f t="shared" si="14"/>
        <v>0</v>
      </c>
      <c r="AF78" s="282">
        <f t="shared" si="22"/>
        <v>0</v>
      </c>
      <c r="AG78" s="107">
        <f t="shared" si="23"/>
        <v>1</v>
      </c>
      <c r="AH78" s="282">
        <f t="shared" si="24"/>
        <v>0</v>
      </c>
      <c r="AI78" s="260"/>
      <c r="AJ78" s="282">
        <f t="shared" si="18"/>
        <v>0</v>
      </c>
      <c r="AK78" s="282">
        <f t="shared" si="19"/>
        <v>0</v>
      </c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495"/>
      <c r="AW78" s="495"/>
      <c r="AX78" s="495"/>
    </row>
    <row r="79" spans="2:50">
      <c r="B79" s="412">
        <v>65</v>
      </c>
      <c r="C79" s="135" t="s">
        <v>21</v>
      </c>
      <c r="D79" s="135" t="s">
        <v>1893</v>
      </c>
      <c r="E79" s="140" t="s">
        <v>1894</v>
      </c>
      <c r="F79" s="139" t="s">
        <v>3941</v>
      </c>
      <c r="G79" s="413" t="s">
        <v>17</v>
      </c>
      <c r="H79" s="414">
        <v>42296</v>
      </c>
      <c r="I79" s="329" t="s">
        <v>1758</v>
      </c>
      <c r="J79" s="330">
        <f t="shared" si="25"/>
        <v>6</v>
      </c>
      <c r="K79" s="330">
        <v>6</v>
      </c>
      <c r="L79" s="330">
        <v>0</v>
      </c>
      <c r="M79" s="330"/>
      <c r="N79" s="330">
        <v>0.1</v>
      </c>
      <c r="O79" s="330">
        <v>0</v>
      </c>
      <c r="P79" s="502">
        <v>1</v>
      </c>
      <c r="Q79" s="282"/>
      <c r="R79" s="128" t="s">
        <v>31</v>
      </c>
      <c r="S79" s="128" t="s">
        <v>31</v>
      </c>
      <c r="T79" s="128" t="s">
        <v>31</v>
      </c>
      <c r="U79" s="128" t="s">
        <v>31</v>
      </c>
      <c r="V79" s="282" t="s">
        <v>1895</v>
      </c>
      <c r="W79" s="282"/>
      <c r="X79" s="282">
        <f t="shared" si="9"/>
        <v>0</v>
      </c>
      <c r="Y79" s="260"/>
      <c r="Z79" s="260"/>
      <c r="AA79" s="502">
        <f t="shared" si="10"/>
        <v>0</v>
      </c>
      <c r="AB79" s="282">
        <f t="shared" si="20"/>
        <v>0</v>
      </c>
      <c r="AC79" s="282">
        <f t="shared" si="12"/>
        <v>0</v>
      </c>
      <c r="AD79" s="282">
        <f t="shared" si="21"/>
        <v>0</v>
      </c>
      <c r="AE79" s="282">
        <f t="shared" si="14"/>
        <v>0</v>
      </c>
      <c r="AF79" s="282">
        <f t="shared" si="22"/>
        <v>0</v>
      </c>
      <c r="AG79" s="107">
        <f t="shared" si="23"/>
        <v>0</v>
      </c>
      <c r="AH79" s="282">
        <f t="shared" si="24"/>
        <v>0</v>
      </c>
      <c r="AI79" s="260"/>
      <c r="AJ79" s="282">
        <f t="shared" si="18"/>
        <v>0</v>
      </c>
      <c r="AK79" s="282">
        <f t="shared" si="19"/>
        <v>0</v>
      </c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495"/>
      <c r="AW79" s="495"/>
      <c r="AX79" s="495"/>
    </row>
    <row r="80" spans="2:50">
      <c r="B80" s="412">
        <v>66</v>
      </c>
      <c r="C80" s="135" t="s">
        <v>21</v>
      </c>
      <c r="D80" s="135" t="s">
        <v>1893</v>
      </c>
      <c r="E80" s="140" t="s">
        <v>1894</v>
      </c>
      <c r="F80" s="139" t="s">
        <v>1922</v>
      </c>
      <c r="G80" s="413" t="s">
        <v>17</v>
      </c>
      <c r="H80" s="414">
        <v>42296</v>
      </c>
      <c r="I80" s="329" t="s">
        <v>1758</v>
      </c>
      <c r="J80" s="330">
        <f t="shared" si="25"/>
        <v>6</v>
      </c>
      <c r="K80" s="330">
        <v>6</v>
      </c>
      <c r="L80" s="330">
        <v>0</v>
      </c>
      <c r="M80" s="330"/>
      <c r="N80" s="330">
        <v>0.1</v>
      </c>
      <c r="O80" s="330">
        <v>0</v>
      </c>
      <c r="P80" s="502">
        <v>1</v>
      </c>
      <c r="Q80" s="282" t="s">
        <v>4380</v>
      </c>
      <c r="R80" s="128" t="s">
        <v>31</v>
      </c>
      <c r="S80" s="128" t="s">
        <v>31</v>
      </c>
      <c r="T80" s="128" t="s">
        <v>31</v>
      </c>
      <c r="U80" s="128" t="s">
        <v>31</v>
      </c>
      <c r="V80" s="282" t="s">
        <v>1895</v>
      </c>
      <c r="W80" s="282"/>
      <c r="X80" s="282">
        <f t="shared" si="9"/>
        <v>0</v>
      </c>
      <c r="Y80" s="260"/>
      <c r="Z80" s="260"/>
      <c r="AA80" s="502">
        <f t="shared" si="10"/>
        <v>0</v>
      </c>
      <c r="AB80" s="282">
        <f t="shared" si="20"/>
        <v>0</v>
      </c>
      <c r="AC80" s="282">
        <f t="shared" si="12"/>
        <v>0</v>
      </c>
      <c r="AD80" s="282">
        <f t="shared" si="21"/>
        <v>0</v>
      </c>
      <c r="AE80" s="282">
        <f t="shared" si="14"/>
        <v>0</v>
      </c>
      <c r="AF80" s="282">
        <f t="shared" si="22"/>
        <v>0</v>
      </c>
      <c r="AG80" s="107">
        <f t="shared" si="23"/>
        <v>1</v>
      </c>
      <c r="AH80" s="282">
        <f t="shared" si="24"/>
        <v>0</v>
      </c>
      <c r="AI80" s="260"/>
      <c r="AJ80" s="282">
        <f t="shared" si="18"/>
        <v>0</v>
      </c>
      <c r="AK80" s="282">
        <f t="shared" si="19"/>
        <v>0</v>
      </c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495"/>
      <c r="AW80" s="495"/>
      <c r="AX80" s="495"/>
    </row>
    <row r="81" spans="2:50">
      <c r="B81" s="412">
        <v>67</v>
      </c>
      <c r="C81" s="135" t="s">
        <v>21</v>
      </c>
      <c r="D81" s="135" t="s">
        <v>1893</v>
      </c>
      <c r="E81" s="140" t="s">
        <v>1894</v>
      </c>
      <c r="F81" s="139" t="s">
        <v>2942</v>
      </c>
      <c r="G81" s="413" t="s">
        <v>17</v>
      </c>
      <c r="H81" s="414">
        <v>42296</v>
      </c>
      <c r="I81" s="329" t="s">
        <v>1758</v>
      </c>
      <c r="J81" s="330">
        <f t="shared" si="25"/>
        <v>6</v>
      </c>
      <c r="K81" s="330">
        <v>6</v>
      </c>
      <c r="L81" s="330">
        <v>0</v>
      </c>
      <c r="M81" s="330"/>
      <c r="N81" s="330">
        <v>0.1</v>
      </c>
      <c r="O81" s="330">
        <v>0</v>
      </c>
      <c r="P81" s="502">
        <v>1</v>
      </c>
      <c r="Q81" s="282" t="s">
        <v>4380</v>
      </c>
      <c r="R81" s="128" t="s">
        <v>31</v>
      </c>
      <c r="S81" s="128" t="s">
        <v>31</v>
      </c>
      <c r="T81" s="128" t="s">
        <v>31</v>
      </c>
      <c r="U81" s="128" t="s">
        <v>31</v>
      </c>
      <c r="V81" s="282" t="s">
        <v>1895</v>
      </c>
      <c r="W81" s="282"/>
      <c r="X81" s="282">
        <f t="shared" ref="X81:X100" si="26">SUMIF(W81,"Y",K81)</f>
        <v>0</v>
      </c>
      <c r="Y81" s="260"/>
      <c r="Z81" s="260"/>
      <c r="AA81" s="502">
        <f t="shared" ref="AA81:AA100" si="27">(COUNTA(AL81:AU81)-COUNTIF(AL81:AU81, "X"))</f>
        <v>0</v>
      </c>
      <c r="AB81" s="282">
        <f t="shared" ref="AB81:AB100" si="28">(COUNTA(AL81:AU81)-COUNTIF(AL81:AU81, "X"))*P81*K81</f>
        <v>0</v>
      </c>
      <c r="AC81" s="282">
        <f t="shared" ref="AC81:AC100" si="29">COUNTIF(AL81:AU81,"A")</f>
        <v>0</v>
      </c>
      <c r="AD81" s="282">
        <f t="shared" ref="AD81:AD100" si="30">COUNTIF(AL81:AU81,"V")*P81*M81</f>
        <v>0</v>
      </c>
      <c r="AE81" s="282">
        <f t="shared" ref="AE81:AE100" si="31">COUNTIF(AL81:AU81,"L")</f>
        <v>0</v>
      </c>
      <c r="AF81" s="282">
        <f t="shared" ref="AF81:AF100" si="32">COUNTIF(AL81:AU81,"L")*K81*P81</f>
        <v>0</v>
      </c>
      <c r="AG81" s="107">
        <f t="shared" ref="AG81:AG100" si="33">IF(Q81="Y",1,0)</f>
        <v>1</v>
      </c>
      <c r="AH81" s="282">
        <f t="shared" ref="AH81:AH100" si="34">IF(Q81="Y", AA81, 0)*K81*P81/2</f>
        <v>0</v>
      </c>
      <c r="AI81" s="260"/>
      <c r="AJ81" s="282">
        <f t="shared" ref="AJ81:AJ100" si="35">COUNTIF(AL81:AU81, "V")</f>
        <v>0</v>
      </c>
      <c r="AK81" s="282">
        <f t="shared" ref="AK81:AK100" si="36">AB81-AD81-AF81-AH81</f>
        <v>0</v>
      </c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495"/>
      <c r="AW81" s="495"/>
      <c r="AX81" s="495"/>
    </row>
    <row r="82" spans="2:50">
      <c r="B82" s="412">
        <v>68</v>
      </c>
      <c r="C82" s="135" t="s">
        <v>21</v>
      </c>
      <c r="D82" s="135" t="s">
        <v>1893</v>
      </c>
      <c r="E82" s="140" t="s">
        <v>1894</v>
      </c>
      <c r="F82" s="139" t="s">
        <v>3942</v>
      </c>
      <c r="G82" s="413" t="s">
        <v>1782</v>
      </c>
      <c r="H82" s="414">
        <v>42296</v>
      </c>
      <c r="I82" s="329" t="s">
        <v>1758</v>
      </c>
      <c r="J82" s="330">
        <f t="shared" si="25"/>
        <v>6</v>
      </c>
      <c r="K82" s="330">
        <v>6</v>
      </c>
      <c r="L82" s="330">
        <v>0</v>
      </c>
      <c r="M82" s="330"/>
      <c r="N82" s="330">
        <v>0.1</v>
      </c>
      <c r="O82" s="330">
        <v>0</v>
      </c>
      <c r="P82" s="502">
        <v>1</v>
      </c>
      <c r="Q82" s="282" t="s">
        <v>4380</v>
      </c>
      <c r="R82" s="128" t="s">
        <v>31</v>
      </c>
      <c r="S82" s="128" t="s">
        <v>31</v>
      </c>
      <c r="T82" s="128" t="s">
        <v>31</v>
      </c>
      <c r="U82" s="128" t="s">
        <v>31</v>
      </c>
      <c r="V82" s="282" t="s">
        <v>1926</v>
      </c>
      <c r="W82" s="282"/>
      <c r="X82" s="282">
        <f t="shared" si="26"/>
        <v>0</v>
      </c>
      <c r="Y82" s="260"/>
      <c r="Z82" s="260"/>
      <c r="AA82" s="502">
        <f t="shared" si="27"/>
        <v>0</v>
      </c>
      <c r="AB82" s="282">
        <f t="shared" si="28"/>
        <v>0</v>
      </c>
      <c r="AC82" s="282">
        <f t="shared" si="29"/>
        <v>0</v>
      </c>
      <c r="AD82" s="282">
        <f t="shared" si="30"/>
        <v>0</v>
      </c>
      <c r="AE82" s="282">
        <f t="shared" si="31"/>
        <v>0</v>
      </c>
      <c r="AF82" s="282">
        <f t="shared" si="32"/>
        <v>0</v>
      </c>
      <c r="AG82" s="107">
        <f t="shared" si="33"/>
        <v>1</v>
      </c>
      <c r="AH82" s="282">
        <f t="shared" si="34"/>
        <v>0</v>
      </c>
      <c r="AI82" s="260"/>
      <c r="AJ82" s="282">
        <f t="shared" si="35"/>
        <v>0</v>
      </c>
      <c r="AK82" s="282">
        <f t="shared" si="36"/>
        <v>0</v>
      </c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495"/>
      <c r="AW82" s="495"/>
      <c r="AX82" s="495"/>
    </row>
    <row r="83" spans="2:50">
      <c r="B83" s="412">
        <v>69</v>
      </c>
      <c r="C83" s="135" t="s">
        <v>21</v>
      </c>
      <c r="D83" s="135" t="s">
        <v>1893</v>
      </c>
      <c r="E83" s="140" t="s">
        <v>1894</v>
      </c>
      <c r="F83" s="218" t="s">
        <v>3943</v>
      </c>
      <c r="G83" s="413" t="s">
        <v>1782</v>
      </c>
      <c r="H83" s="414">
        <v>42296</v>
      </c>
      <c r="I83" s="329" t="s">
        <v>1758</v>
      </c>
      <c r="J83" s="330">
        <f t="shared" si="25"/>
        <v>48</v>
      </c>
      <c r="K83" s="330">
        <v>48</v>
      </c>
      <c r="L83" s="330">
        <v>0</v>
      </c>
      <c r="M83" s="330"/>
      <c r="N83" s="330">
        <v>0.79999999999999993</v>
      </c>
      <c r="O83" s="330">
        <v>0</v>
      </c>
      <c r="P83" s="502">
        <v>1</v>
      </c>
      <c r="Q83" s="282" t="s">
        <v>4380</v>
      </c>
      <c r="R83" s="128" t="s">
        <v>31</v>
      </c>
      <c r="S83" s="128" t="s">
        <v>31</v>
      </c>
      <c r="T83" s="128" t="s">
        <v>31</v>
      </c>
      <c r="U83" s="128" t="s">
        <v>31</v>
      </c>
      <c r="V83" s="282" t="s">
        <v>1926</v>
      </c>
      <c r="W83" s="282"/>
      <c r="X83" s="282">
        <f t="shared" si="26"/>
        <v>0</v>
      </c>
      <c r="Y83" s="260"/>
      <c r="Z83" s="260"/>
      <c r="AA83" s="502">
        <f t="shared" si="27"/>
        <v>0</v>
      </c>
      <c r="AB83" s="282">
        <f t="shared" si="28"/>
        <v>0</v>
      </c>
      <c r="AC83" s="282">
        <f t="shared" si="29"/>
        <v>0</v>
      </c>
      <c r="AD83" s="282">
        <f t="shared" si="30"/>
        <v>0</v>
      </c>
      <c r="AE83" s="282">
        <f t="shared" si="31"/>
        <v>0</v>
      </c>
      <c r="AF83" s="282">
        <f t="shared" si="32"/>
        <v>0</v>
      </c>
      <c r="AG83" s="107">
        <f t="shared" si="33"/>
        <v>1</v>
      </c>
      <c r="AH83" s="282">
        <f t="shared" si="34"/>
        <v>0</v>
      </c>
      <c r="AI83" s="260"/>
      <c r="AJ83" s="282">
        <f t="shared" si="35"/>
        <v>0</v>
      </c>
      <c r="AK83" s="282">
        <f t="shared" si="36"/>
        <v>0</v>
      </c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495"/>
      <c r="AW83" s="495"/>
      <c r="AX83" s="495"/>
    </row>
    <row r="84" spans="2:50">
      <c r="B84" s="412">
        <v>70</v>
      </c>
      <c r="C84" s="135" t="s">
        <v>21</v>
      </c>
      <c r="D84" s="135" t="s">
        <v>1893</v>
      </c>
      <c r="E84" s="140" t="s">
        <v>1894</v>
      </c>
      <c r="F84" s="139" t="s">
        <v>3944</v>
      </c>
      <c r="G84" s="413" t="s">
        <v>1782</v>
      </c>
      <c r="H84" s="414">
        <v>42296</v>
      </c>
      <c r="I84" s="329" t="s">
        <v>1758</v>
      </c>
      <c r="J84" s="330">
        <f t="shared" si="25"/>
        <v>36</v>
      </c>
      <c r="K84" s="330">
        <v>36</v>
      </c>
      <c r="L84" s="330">
        <v>0</v>
      </c>
      <c r="M84" s="330"/>
      <c r="N84" s="330">
        <v>0.6</v>
      </c>
      <c r="O84" s="330">
        <v>0</v>
      </c>
      <c r="P84" s="502">
        <v>1</v>
      </c>
      <c r="Q84" s="282" t="s">
        <v>4380</v>
      </c>
      <c r="R84" s="128" t="s">
        <v>31</v>
      </c>
      <c r="S84" s="128" t="s">
        <v>31</v>
      </c>
      <c r="T84" s="128" t="s">
        <v>31</v>
      </c>
      <c r="U84" s="128" t="s">
        <v>31</v>
      </c>
      <c r="V84" s="282" t="s">
        <v>1895</v>
      </c>
      <c r="W84" s="282"/>
      <c r="X84" s="282">
        <f t="shared" si="26"/>
        <v>0</v>
      </c>
      <c r="Y84" s="260"/>
      <c r="Z84" s="260"/>
      <c r="AA84" s="502">
        <f t="shared" si="27"/>
        <v>0</v>
      </c>
      <c r="AB84" s="282">
        <f t="shared" si="28"/>
        <v>0</v>
      </c>
      <c r="AC84" s="282">
        <f t="shared" si="29"/>
        <v>0</v>
      </c>
      <c r="AD84" s="282">
        <f t="shared" si="30"/>
        <v>0</v>
      </c>
      <c r="AE84" s="282">
        <f t="shared" si="31"/>
        <v>0</v>
      </c>
      <c r="AF84" s="282">
        <f t="shared" si="32"/>
        <v>0</v>
      </c>
      <c r="AG84" s="107">
        <f t="shared" si="33"/>
        <v>1</v>
      </c>
      <c r="AH84" s="282">
        <f t="shared" si="34"/>
        <v>0</v>
      </c>
      <c r="AI84" s="260"/>
      <c r="AJ84" s="282">
        <f t="shared" si="35"/>
        <v>0</v>
      </c>
      <c r="AK84" s="282">
        <f t="shared" si="36"/>
        <v>0</v>
      </c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495"/>
      <c r="AW84" s="495"/>
      <c r="AX84" s="495"/>
    </row>
    <row r="85" spans="2:50">
      <c r="B85" s="412">
        <v>71</v>
      </c>
      <c r="C85" s="135" t="s">
        <v>21</v>
      </c>
      <c r="D85" s="135" t="s">
        <v>1893</v>
      </c>
      <c r="E85" s="140" t="s">
        <v>1894</v>
      </c>
      <c r="F85" s="139" t="s">
        <v>3945</v>
      </c>
      <c r="G85" s="413" t="s">
        <v>1782</v>
      </c>
      <c r="H85" s="414">
        <v>42296</v>
      </c>
      <c r="I85" s="329" t="s">
        <v>1758</v>
      </c>
      <c r="J85" s="330">
        <f t="shared" si="25"/>
        <v>9</v>
      </c>
      <c r="K85" s="330">
        <v>9</v>
      </c>
      <c r="L85" s="330">
        <v>0</v>
      </c>
      <c r="M85" s="330"/>
      <c r="N85" s="330">
        <v>0.2</v>
      </c>
      <c r="O85" s="330">
        <v>0</v>
      </c>
      <c r="P85" s="502">
        <v>1</v>
      </c>
      <c r="Q85" s="282"/>
      <c r="R85" s="128" t="s">
        <v>31</v>
      </c>
      <c r="S85" s="128" t="s">
        <v>31</v>
      </c>
      <c r="T85" s="128" t="s">
        <v>31</v>
      </c>
      <c r="U85" s="128" t="s">
        <v>31</v>
      </c>
      <c r="V85" s="282" t="s">
        <v>1895</v>
      </c>
      <c r="W85" s="282"/>
      <c r="X85" s="282">
        <f t="shared" si="26"/>
        <v>0</v>
      </c>
      <c r="Y85" s="260"/>
      <c r="Z85" s="260"/>
      <c r="AA85" s="502">
        <f t="shared" si="27"/>
        <v>0</v>
      </c>
      <c r="AB85" s="282">
        <f t="shared" si="28"/>
        <v>0</v>
      </c>
      <c r="AC85" s="282">
        <f t="shared" si="29"/>
        <v>0</v>
      </c>
      <c r="AD85" s="282">
        <f t="shared" si="30"/>
        <v>0</v>
      </c>
      <c r="AE85" s="282">
        <f t="shared" si="31"/>
        <v>0</v>
      </c>
      <c r="AF85" s="282">
        <f t="shared" si="32"/>
        <v>0</v>
      </c>
      <c r="AG85" s="107">
        <f t="shared" si="33"/>
        <v>0</v>
      </c>
      <c r="AH85" s="282">
        <f t="shared" si="34"/>
        <v>0</v>
      </c>
      <c r="AI85" s="260"/>
      <c r="AJ85" s="282">
        <f t="shared" si="35"/>
        <v>0</v>
      </c>
      <c r="AK85" s="282">
        <f t="shared" si="36"/>
        <v>0</v>
      </c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495"/>
      <c r="AW85" s="495"/>
      <c r="AX85" s="495"/>
    </row>
    <row r="86" spans="2:50">
      <c r="B86" s="412">
        <v>72</v>
      </c>
      <c r="C86" s="135" t="s">
        <v>21</v>
      </c>
      <c r="D86" s="135" t="s">
        <v>1893</v>
      </c>
      <c r="E86" s="140" t="s">
        <v>1894</v>
      </c>
      <c r="F86" s="139" t="s">
        <v>3882</v>
      </c>
      <c r="G86" s="413" t="s">
        <v>1782</v>
      </c>
      <c r="H86" s="414">
        <v>42296</v>
      </c>
      <c r="I86" s="329" t="s">
        <v>1758</v>
      </c>
      <c r="J86" s="330">
        <f t="shared" si="25"/>
        <v>42</v>
      </c>
      <c r="K86" s="330">
        <v>42</v>
      </c>
      <c r="L86" s="330">
        <v>0</v>
      </c>
      <c r="M86" s="330"/>
      <c r="N86" s="330">
        <v>0.79999999999999993</v>
      </c>
      <c r="O86" s="330">
        <v>0</v>
      </c>
      <c r="P86" s="502">
        <v>1</v>
      </c>
      <c r="Q86" s="282" t="s">
        <v>4380</v>
      </c>
      <c r="R86" s="128" t="s">
        <v>31</v>
      </c>
      <c r="S86" s="128" t="s">
        <v>31</v>
      </c>
      <c r="T86" s="128" t="s">
        <v>31</v>
      </c>
      <c r="U86" s="128" t="s">
        <v>31</v>
      </c>
      <c r="V86" s="282" t="s">
        <v>1895</v>
      </c>
      <c r="W86" s="282"/>
      <c r="X86" s="282">
        <f t="shared" si="26"/>
        <v>0</v>
      </c>
      <c r="Y86" s="260"/>
      <c r="Z86" s="260"/>
      <c r="AA86" s="502">
        <f t="shared" si="27"/>
        <v>0</v>
      </c>
      <c r="AB86" s="282">
        <f t="shared" si="28"/>
        <v>0</v>
      </c>
      <c r="AC86" s="282">
        <f t="shared" si="29"/>
        <v>0</v>
      </c>
      <c r="AD86" s="282">
        <f t="shared" si="30"/>
        <v>0</v>
      </c>
      <c r="AE86" s="282">
        <f t="shared" si="31"/>
        <v>0</v>
      </c>
      <c r="AF86" s="282">
        <f t="shared" si="32"/>
        <v>0</v>
      </c>
      <c r="AG86" s="107">
        <f t="shared" si="33"/>
        <v>1</v>
      </c>
      <c r="AH86" s="282">
        <f t="shared" si="34"/>
        <v>0</v>
      </c>
      <c r="AI86" s="260"/>
      <c r="AJ86" s="282">
        <f t="shared" si="35"/>
        <v>0</v>
      </c>
      <c r="AK86" s="282">
        <f t="shared" si="36"/>
        <v>0</v>
      </c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495"/>
      <c r="AW86" s="495"/>
      <c r="AX86" s="495"/>
    </row>
    <row r="87" spans="2:50">
      <c r="B87" s="412">
        <v>73</v>
      </c>
      <c r="C87" s="135" t="s">
        <v>21</v>
      </c>
      <c r="D87" s="135" t="s">
        <v>1893</v>
      </c>
      <c r="E87" s="140" t="s">
        <v>1894</v>
      </c>
      <c r="F87" s="139" t="s">
        <v>2958</v>
      </c>
      <c r="G87" s="413" t="s">
        <v>1782</v>
      </c>
      <c r="H87" s="414">
        <v>42296</v>
      </c>
      <c r="I87" s="329" t="s">
        <v>1758</v>
      </c>
      <c r="J87" s="330">
        <f t="shared" si="25"/>
        <v>27</v>
      </c>
      <c r="K87" s="330">
        <v>27</v>
      </c>
      <c r="L87" s="330">
        <v>0</v>
      </c>
      <c r="M87" s="330"/>
      <c r="N87" s="330">
        <v>0.5</v>
      </c>
      <c r="O87" s="330">
        <v>0</v>
      </c>
      <c r="P87" s="502">
        <v>1</v>
      </c>
      <c r="Q87" s="282" t="s">
        <v>4380</v>
      </c>
      <c r="R87" s="128" t="s">
        <v>31</v>
      </c>
      <c r="S87" s="128" t="s">
        <v>31</v>
      </c>
      <c r="T87" s="128" t="s">
        <v>31</v>
      </c>
      <c r="U87" s="128" t="s">
        <v>31</v>
      </c>
      <c r="V87" s="282" t="s">
        <v>1895</v>
      </c>
      <c r="W87" s="282"/>
      <c r="X87" s="282">
        <f t="shared" si="26"/>
        <v>0</v>
      </c>
      <c r="Y87" s="260"/>
      <c r="Z87" s="260"/>
      <c r="AA87" s="502">
        <f t="shared" si="27"/>
        <v>0</v>
      </c>
      <c r="AB87" s="282">
        <f t="shared" si="28"/>
        <v>0</v>
      </c>
      <c r="AC87" s="282">
        <f t="shared" si="29"/>
        <v>0</v>
      </c>
      <c r="AD87" s="282">
        <f t="shared" si="30"/>
        <v>0</v>
      </c>
      <c r="AE87" s="282">
        <f t="shared" si="31"/>
        <v>0</v>
      </c>
      <c r="AF87" s="282">
        <f t="shared" si="32"/>
        <v>0</v>
      </c>
      <c r="AG87" s="107">
        <f t="shared" si="33"/>
        <v>1</v>
      </c>
      <c r="AH87" s="282">
        <f t="shared" si="34"/>
        <v>0</v>
      </c>
      <c r="AI87" s="260"/>
      <c r="AJ87" s="282">
        <f t="shared" si="35"/>
        <v>0</v>
      </c>
      <c r="AK87" s="282">
        <f t="shared" si="36"/>
        <v>0</v>
      </c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495"/>
      <c r="AW87" s="495"/>
      <c r="AX87" s="495"/>
    </row>
    <row r="88" spans="2:50">
      <c r="B88" s="412">
        <v>74</v>
      </c>
      <c r="C88" s="135" t="s">
        <v>21</v>
      </c>
      <c r="D88" s="135" t="s">
        <v>1893</v>
      </c>
      <c r="E88" s="140" t="s">
        <v>1894</v>
      </c>
      <c r="F88" s="139" t="s">
        <v>3887</v>
      </c>
      <c r="G88" s="413" t="s">
        <v>1782</v>
      </c>
      <c r="H88" s="414">
        <v>42296</v>
      </c>
      <c r="I88" s="329" t="s">
        <v>1758</v>
      </c>
      <c r="J88" s="330">
        <f t="shared" si="25"/>
        <v>6</v>
      </c>
      <c r="K88" s="330">
        <v>6</v>
      </c>
      <c r="L88" s="330">
        <v>0</v>
      </c>
      <c r="M88" s="330"/>
      <c r="N88" s="330">
        <v>0.1</v>
      </c>
      <c r="O88" s="330">
        <v>0</v>
      </c>
      <c r="P88" s="502">
        <v>1</v>
      </c>
      <c r="Q88" s="282" t="s">
        <v>4380</v>
      </c>
      <c r="R88" s="128" t="s">
        <v>31</v>
      </c>
      <c r="S88" s="128" t="s">
        <v>31</v>
      </c>
      <c r="T88" s="128" t="s">
        <v>31</v>
      </c>
      <c r="U88" s="128" t="s">
        <v>31</v>
      </c>
      <c r="V88" s="282" t="s">
        <v>1895</v>
      </c>
      <c r="W88" s="282"/>
      <c r="X88" s="282">
        <f t="shared" si="26"/>
        <v>0</v>
      </c>
      <c r="Y88" s="260"/>
      <c r="Z88" s="260"/>
      <c r="AA88" s="502">
        <f t="shared" si="27"/>
        <v>0</v>
      </c>
      <c r="AB88" s="282">
        <f t="shared" si="28"/>
        <v>0</v>
      </c>
      <c r="AC88" s="282">
        <f t="shared" si="29"/>
        <v>0</v>
      </c>
      <c r="AD88" s="282">
        <f t="shared" si="30"/>
        <v>0</v>
      </c>
      <c r="AE88" s="282">
        <f t="shared" si="31"/>
        <v>0</v>
      </c>
      <c r="AF88" s="282">
        <f t="shared" si="32"/>
        <v>0</v>
      </c>
      <c r="AG88" s="107">
        <f t="shared" si="33"/>
        <v>1</v>
      </c>
      <c r="AH88" s="282">
        <f t="shared" si="34"/>
        <v>0</v>
      </c>
      <c r="AI88" s="260"/>
      <c r="AJ88" s="282">
        <f t="shared" si="35"/>
        <v>0</v>
      </c>
      <c r="AK88" s="282">
        <f t="shared" si="36"/>
        <v>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495"/>
      <c r="AW88" s="495"/>
      <c r="AX88" s="495"/>
    </row>
    <row r="89" spans="2:50">
      <c r="B89" s="412">
        <v>75</v>
      </c>
      <c r="C89" s="135" t="s">
        <v>21</v>
      </c>
      <c r="D89" s="135" t="s">
        <v>1893</v>
      </c>
      <c r="E89" s="140" t="s">
        <v>1894</v>
      </c>
      <c r="F89" s="139" t="s">
        <v>1946</v>
      </c>
      <c r="G89" s="413" t="s">
        <v>1782</v>
      </c>
      <c r="H89" s="414">
        <v>42296</v>
      </c>
      <c r="I89" s="329" t="s">
        <v>1758</v>
      </c>
      <c r="J89" s="330">
        <f t="shared" si="25"/>
        <v>6</v>
      </c>
      <c r="K89" s="330">
        <v>6</v>
      </c>
      <c r="L89" s="330">
        <v>0</v>
      </c>
      <c r="M89" s="330"/>
      <c r="N89" s="330">
        <v>0.1</v>
      </c>
      <c r="O89" s="330">
        <v>0</v>
      </c>
      <c r="P89" s="502">
        <v>1</v>
      </c>
      <c r="Q89" s="282" t="s">
        <v>4380</v>
      </c>
      <c r="R89" s="128" t="s">
        <v>31</v>
      </c>
      <c r="S89" s="128" t="s">
        <v>31</v>
      </c>
      <c r="T89" s="128" t="s">
        <v>31</v>
      </c>
      <c r="U89" s="128" t="s">
        <v>31</v>
      </c>
      <c r="V89" s="282" t="s">
        <v>1895</v>
      </c>
      <c r="W89" s="282"/>
      <c r="X89" s="282">
        <f t="shared" si="26"/>
        <v>0</v>
      </c>
      <c r="Y89" s="260"/>
      <c r="Z89" s="260"/>
      <c r="AA89" s="502">
        <f t="shared" si="27"/>
        <v>0</v>
      </c>
      <c r="AB89" s="282">
        <f t="shared" si="28"/>
        <v>0</v>
      </c>
      <c r="AC89" s="282">
        <f t="shared" si="29"/>
        <v>0</v>
      </c>
      <c r="AD89" s="282">
        <f t="shared" si="30"/>
        <v>0</v>
      </c>
      <c r="AE89" s="282">
        <f t="shared" si="31"/>
        <v>0</v>
      </c>
      <c r="AF89" s="282">
        <f t="shared" si="32"/>
        <v>0</v>
      </c>
      <c r="AG89" s="107">
        <f t="shared" si="33"/>
        <v>1</v>
      </c>
      <c r="AH89" s="282">
        <f t="shared" si="34"/>
        <v>0</v>
      </c>
      <c r="AI89" s="260"/>
      <c r="AJ89" s="282">
        <f t="shared" si="35"/>
        <v>0</v>
      </c>
      <c r="AK89" s="282">
        <f t="shared" si="36"/>
        <v>0</v>
      </c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495"/>
      <c r="AW89" s="495"/>
      <c r="AX89" s="495"/>
    </row>
    <row r="90" spans="2:50">
      <c r="B90" s="412">
        <v>76</v>
      </c>
      <c r="C90" s="135" t="s">
        <v>21</v>
      </c>
      <c r="D90" s="135" t="s">
        <v>1893</v>
      </c>
      <c r="E90" s="140" t="s">
        <v>1894</v>
      </c>
      <c r="F90" s="139" t="s">
        <v>3946</v>
      </c>
      <c r="G90" s="413" t="s">
        <v>1782</v>
      </c>
      <c r="H90" s="414">
        <v>42296</v>
      </c>
      <c r="I90" s="329" t="s">
        <v>1758</v>
      </c>
      <c r="J90" s="330">
        <f t="shared" si="25"/>
        <v>39</v>
      </c>
      <c r="K90" s="330">
        <v>39</v>
      </c>
      <c r="L90" s="330">
        <v>0</v>
      </c>
      <c r="M90" s="330"/>
      <c r="N90" s="330">
        <v>0.7</v>
      </c>
      <c r="O90" s="330">
        <v>0</v>
      </c>
      <c r="P90" s="502">
        <v>1</v>
      </c>
      <c r="Q90" s="282" t="s">
        <v>4380</v>
      </c>
      <c r="R90" s="128" t="s">
        <v>31</v>
      </c>
      <c r="S90" s="128" t="s">
        <v>31</v>
      </c>
      <c r="T90" s="128" t="s">
        <v>31</v>
      </c>
      <c r="U90" s="128" t="s">
        <v>31</v>
      </c>
      <c r="V90" s="282" t="s">
        <v>1895</v>
      </c>
      <c r="W90" s="282"/>
      <c r="X90" s="282">
        <f t="shared" si="26"/>
        <v>0</v>
      </c>
      <c r="Y90" s="260"/>
      <c r="Z90" s="260"/>
      <c r="AA90" s="502">
        <f t="shared" si="27"/>
        <v>0</v>
      </c>
      <c r="AB90" s="282">
        <f t="shared" si="28"/>
        <v>0</v>
      </c>
      <c r="AC90" s="282">
        <f t="shared" si="29"/>
        <v>0</v>
      </c>
      <c r="AD90" s="282">
        <f t="shared" si="30"/>
        <v>0</v>
      </c>
      <c r="AE90" s="282">
        <f t="shared" si="31"/>
        <v>0</v>
      </c>
      <c r="AF90" s="282">
        <f t="shared" si="32"/>
        <v>0</v>
      </c>
      <c r="AG90" s="107">
        <f t="shared" si="33"/>
        <v>1</v>
      </c>
      <c r="AH90" s="282">
        <f t="shared" si="34"/>
        <v>0</v>
      </c>
      <c r="AI90" s="260"/>
      <c r="AJ90" s="282">
        <f t="shared" si="35"/>
        <v>0</v>
      </c>
      <c r="AK90" s="282">
        <f t="shared" si="36"/>
        <v>0</v>
      </c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495"/>
      <c r="AW90" s="495"/>
      <c r="AX90" s="495"/>
    </row>
    <row r="91" spans="2:50">
      <c r="B91" s="412">
        <v>77</v>
      </c>
      <c r="C91" s="135" t="s">
        <v>21</v>
      </c>
      <c r="D91" s="135" t="s">
        <v>1893</v>
      </c>
      <c r="E91" s="140" t="s">
        <v>1894</v>
      </c>
      <c r="F91" s="139" t="s">
        <v>2969</v>
      </c>
      <c r="G91" s="413" t="s">
        <v>1782</v>
      </c>
      <c r="H91" s="414">
        <v>42296</v>
      </c>
      <c r="I91" s="329" t="s">
        <v>1758</v>
      </c>
      <c r="J91" s="330">
        <f t="shared" si="25"/>
        <v>18</v>
      </c>
      <c r="K91" s="330">
        <v>18</v>
      </c>
      <c r="L91" s="330">
        <v>0</v>
      </c>
      <c r="M91" s="330"/>
      <c r="N91" s="330">
        <v>0.30000000000000004</v>
      </c>
      <c r="O91" s="330">
        <v>0</v>
      </c>
      <c r="P91" s="502">
        <v>1</v>
      </c>
      <c r="Q91" s="282" t="s">
        <v>4380</v>
      </c>
      <c r="R91" s="128" t="s">
        <v>31</v>
      </c>
      <c r="S91" s="128" t="s">
        <v>31</v>
      </c>
      <c r="T91" s="128" t="s">
        <v>31</v>
      </c>
      <c r="U91" s="128" t="s">
        <v>31</v>
      </c>
      <c r="V91" s="282" t="s">
        <v>1895</v>
      </c>
      <c r="W91" s="282"/>
      <c r="X91" s="282">
        <f t="shared" si="26"/>
        <v>0</v>
      </c>
      <c r="Y91" s="260"/>
      <c r="Z91" s="260"/>
      <c r="AA91" s="502">
        <f t="shared" si="27"/>
        <v>0</v>
      </c>
      <c r="AB91" s="282">
        <f t="shared" si="28"/>
        <v>0</v>
      </c>
      <c r="AC91" s="282">
        <f t="shared" si="29"/>
        <v>0</v>
      </c>
      <c r="AD91" s="282">
        <f t="shared" si="30"/>
        <v>0</v>
      </c>
      <c r="AE91" s="282">
        <f t="shared" si="31"/>
        <v>0</v>
      </c>
      <c r="AF91" s="282">
        <f t="shared" si="32"/>
        <v>0</v>
      </c>
      <c r="AG91" s="107">
        <f t="shared" si="33"/>
        <v>1</v>
      </c>
      <c r="AH91" s="282">
        <f t="shared" si="34"/>
        <v>0</v>
      </c>
      <c r="AI91" s="260"/>
      <c r="AJ91" s="282">
        <f t="shared" si="35"/>
        <v>0</v>
      </c>
      <c r="AK91" s="282">
        <f t="shared" si="36"/>
        <v>0</v>
      </c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495"/>
      <c r="AW91" s="495"/>
      <c r="AX91" s="495"/>
    </row>
    <row r="92" spans="2:50">
      <c r="B92" s="412">
        <v>78</v>
      </c>
      <c r="C92" s="135" t="s">
        <v>21</v>
      </c>
      <c r="D92" s="135" t="s">
        <v>1893</v>
      </c>
      <c r="E92" s="140" t="s">
        <v>1894</v>
      </c>
      <c r="F92" s="139" t="s">
        <v>2972</v>
      </c>
      <c r="G92" s="413" t="s">
        <v>1782</v>
      </c>
      <c r="H92" s="414">
        <v>42296</v>
      </c>
      <c r="I92" s="329" t="s">
        <v>1758</v>
      </c>
      <c r="J92" s="330">
        <f t="shared" si="25"/>
        <v>12</v>
      </c>
      <c r="K92" s="330">
        <v>12</v>
      </c>
      <c r="L92" s="330">
        <v>0</v>
      </c>
      <c r="M92" s="330"/>
      <c r="N92" s="330">
        <v>0.2</v>
      </c>
      <c r="O92" s="330">
        <v>0</v>
      </c>
      <c r="P92" s="502">
        <v>1</v>
      </c>
      <c r="Q92" s="282"/>
      <c r="R92" s="128" t="s">
        <v>31</v>
      </c>
      <c r="S92" s="128" t="s">
        <v>31</v>
      </c>
      <c r="T92" s="128" t="s">
        <v>31</v>
      </c>
      <c r="U92" s="128" t="s">
        <v>31</v>
      </c>
      <c r="V92" s="282" t="s">
        <v>1895</v>
      </c>
      <c r="W92" s="282"/>
      <c r="X92" s="282">
        <f t="shared" si="26"/>
        <v>0</v>
      </c>
      <c r="Y92" s="260"/>
      <c r="Z92" s="260"/>
      <c r="AA92" s="502">
        <f t="shared" si="27"/>
        <v>0</v>
      </c>
      <c r="AB92" s="282">
        <f t="shared" si="28"/>
        <v>0</v>
      </c>
      <c r="AC92" s="282">
        <f t="shared" si="29"/>
        <v>0</v>
      </c>
      <c r="AD92" s="282">
        <f t="shared" si="30"/>
        <v>0</v>
      </c>
      <c r="AE92" s="282">
        <f t="shared" si="31"/>
        <v>0</v>
      </c>
      <c r="AF92" s="282">
        <f t="shared" si="32"/>
        <v>0</v>
      </c>
      <c r="AG92" s="107">
        <f t="shared" si="33"/>
        <v>0</v>
      </c>
      <c r="AH92" s="282">
        <f t="shared" si="34"/>
        <v>0</v>
      </c>
      <c r="AI92" s="260"/>
      <c r="AJ92" s="282">
        <f t="shared" si="35"/>
        <v>0</v>
      </c>
      <c r="AK92" s="282">
        <f t="shared" si="36"/>
        <v>0</v>
      </c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495"/>
      <c r="AW92" s="495"/>
      <c r="AX92" s="495"/>
    </row>
    <row r="93" spans="2:50">
      <c r="B93" s="412">
        <v>79</v>
      </c>
      <c r="C93" s="135" t="s">
        <v>21</v>
      </c>
      <c r="D93" s="135" t="s">
        <v>1893</v>
      </c>
      <c r="E93" s="140" t="s">
        <v>1894</v>
      </c>
      <c r="F93" s="139" t="s">
        <v>2973</v>
      </c>
      <c r="G93" s="413" t="s">
        <v>1782</v>
      </c>
      <c r="H93" s="414">
        <v>42296</v>
      </c>
      <c r="I93" s="329" t="s">
        <v>1758</v>
      </c>
      <c r="J93" s="330">
        <f t="shared" si="25"/>
        <v>15</v>
      </c>
      <c r="K93" s="330">
        <v>15</v>
      </c>
      <c r="L93" s="330">
        <v>0</v>
      </c>
      <c r="M93" s="330"/>
      <c r="N93" s="330">
        <v>0.25</v>
      </c>
      <c r="O93" s="330">
        <v>0</v>
      </c>
      <c r="P93" s="502">
        <v>1</v>
      </c>
      <c r="Q93" s="282"/>
      <c r="R93" s="128" t="s">
        <v>31</v>
      </c>
      <c r="S93" s="128" t="s">
        <v>31</v>
      </c>
      <c r="T93" s="128" t="s">
        <v>31</v>
      </c>
      <c r="U93" s="128" t="s">
        <v>31</v>
      </c>
      <c r="V93" s="282" t="s">
        <v>1895</v>
      </c>
      <c r="W93" s="282"/>
      <c r="X93" s="282">
        <f t="shared" si="26"/>
        <v>0</v>
      </c>
      <c r="Y93" s="260"/>
      <c r="Z93" s="260"/>
      <c r="AA93" s="502">
        <f t="shared" si="27"/>
        <v>0</v>
      </c>
      <c r="AB93" s="282">
        <f t="shared" si="28"/>
        <v>0</v>
      </c>
      <c r="AC93" s="282">
        <f t="shared" si="29"/>
        <v>0</v>
      </c>
      <c r="AD93" s="282">
        <f t="shared" si="30"/>
        <v>0</v>
      </c>
      <c r="AE93" s="282">
        <f t="shared" si="31"/>
        <v>0</v>
      </c>
      <c r="AF93" s="282">
        <f t="shared" si="32"/>
        <v>0</v>
      </c>
      <c r="AG93" s="107">
        <f t="shared" si="33"/>
        <v>0</v>
      </c>
      <c r="AH93" s="282">
        <f t="shared" si="34"/>
        <v>0</v>
      </c>
      <c r="AI93" s="260"/>
      <c r="AJ93" s="282">
        <f t="shared" si="35"/>
        <v>0</v>
      </c>
      <c r="AK93" s="282">
        <f t="shared" si="36"/>
        <v>0</v>
      </c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495"/>
      <c r="AW93" s="495"/>
      <c r="AX93" s="495"/>
    </row>
    <row r="94" spans="2:50">
      <c r="B94" s="412">
        <v>80</v>
      </c>
      <c r="C94" s="135" t="s">
        <v>21</v>
      </c>
      <c r="D94" s="135" t="s">
        <v>1893</v>
      </c>
      <c r="E94" s="140" t="s">
        <v>1894</v>
      </c>
      <c r="F94" s="139" t="s">
        <v>2975</v>
      </c>
      <c r="G94" s="413" t="s">
        <v>1782</v>
      </c>
      <c r="H94" s="414">
        <v>42296</v>
      </c>
      <c r="I94" s="329" t="s">
        <v>1758</v>
      </c>
      <c r="J94" s="330">
        <f t="shared" si="25"/>
        <v>30</v>
      </c>
      <c r="K94" s="330">
        <v>30</v>
      </c>
      <c r="L94" s="330">
        <v>0</v>
      </c>
      <c r="M94" s="330"/>
      <c r="N94" s="330">
        <v>0.5</v>
      </c>
      <c r="O94" s="330">
        <v>0</v>
      </c>
      <c r="P94" s="502">
        <v>1</v>
      </c>
      <c r="Q94" s="282"/>
      <c r="R94" s="128" t="s">
        <v>31</v>
      </c>
      <c r="S94" s="128" t="s">
        <v>31</v>
      </c>
      <c r="T94" s="128" t="s">
        <v>31</v>
      </c>
      <c r="U94" s="128" t="s">
        <v>31</v>
      </c>
      <c r="V94" s="282" t="s">
        <v>1895</v>
      </c>
      <c r="W94" s="282"/>
      <c r="X94" s="282">
        <f t="shared" si="26"/>
        <v>0</v>
      </c>
      <c r="Y94" s="260"/>
      <c r="Z94" s="260"/>
      <c r="AA94" s="502">
        <f t="shared" si="27"/>
        <v>0</v>
      </c>
      <c r="AB94" s="282">
        <f t="shared" si="28"/>
        <v>0</v>
      </c>
      <c r="AC94" s="282">
        <f t="shared" si="29"/>
        <v>0</v>
      </c>
      <c r="AD94" s="282">
        <f t="shared" si="30"/>
        <v>0</v>
      </c>
      <c r="AE94" s="282">
        <f t="shared" si="31"/>
        <v>0</v>
      </c>
      <c r="AF94" s="282">
        <f t="shared" si="32"/>
        <v>0</v>
      </c>
      <c r="AG94" s="107">
        <f t="shared" si="33"/>
        <v>0</v>
      </c>
      <c r="AH94" s="282">
        <f t="shared" si="34"/>
        <v>0</v>
      </c>
      <c r="AI94" s="260"/>
      <c r="AJ94" s="282">
        <f t="shared" si="35"/>
        <v>0</v>
      </c>
      <c r="AK94" s="282">
        <f t="shared" si="36"/>
        <v>0</v>
      </c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495"/>
      <c r="AW94" s="495"/>
      <c r="AX94" s="495"/>
    </row>
    <row r="95" spans="2:50">
      <c r="B95" s="412">
        <v>81</v>
      </c>
      <c r="C95" s="135" t="s">
        <v>21</v>
      </c>
      <c r="D95" s="135" t="s">
        <v>1893</v>
      </c>
      <c r="E95" s="140" t="s">
        <v>1894</v>
      </c>
      <c r="F95" s="139" t="s">
        <v>3947</v>
      </c>
      <c r="G95" s="413" t="s">
        <v>1782</v>
      </c>
      <c r="H95" s="414">
        <v>42296</v>
      </c>
      <c r="I95" s="329" t="s">
        <v>1758</v>
      </c>
      <c r="J95" s="330">
        <f t="shared" si="25"/>
        <v>24</v>
      </c>
      <c r="K95" s="330">
        <v>24</v>
      </c>
      <c r="L95" s="330">
        <v>0</v>
      </c>
      <c r="M95" s="330"/>
      <c r="N95" s="330">
        <v>0.4</v>
      </c>
      <c r="O95" s="330">
        <v>0</v>
      </c>
      <c r="P95" s="502">
        <v>1</v>
      </c>
      <c r="Q95" s="282" t="s">
        <v>4380</v>
      </c>
      <c r="R95" s="128" t="s">
        <v>31</v>
      </c>
      <c r="S95" s="128" t="s">
        <v>31</v>
      </c>
      <c r="T95" s="128" t="s">
        <v>31</v>
      </c>
      <c r="U95" s="128" t="s">
        <v>31</v>
      </c>
      <c r="V95" s="282" t="s">
        <v>1895</v>
      </c>
      <c r="W95" s="282"/>
      <c r="X95" s="282">
        <f t="shared" si="26"/>
        <v>0</v>
      </c>
      <c r="Y95" s="260"/>
      <c r="Z95" s="260"/>
      <c r="AA95" s="502">
        <f t="shared" si="27"/>
        <v>0</v>
      </c>
      <c r="AB95" s="282">
        <f t="shared" si="28"/>
        <v>0</v>
      </c>
      <c r="AC95" s="282">
        <f t="shared" si="29"/>
        <v>0</v>
      </c>
      <c r="AD95" s="282">
        <f t="shared" si="30"/>
        <v>0</v>
      </c>
      <c r="AE95" s="282">
        <f t="shared" si="31"/>
        <v>0</v>
      </c>
      <c r="AF95" s="282">
        <f t="shared" si="32"/>
        <v>0</v>
      </c>
      <c r="AG95" s="107">
        <f t="shared" si="33"/>
        <v>1</v>
      </c>
      <c r="AH95" s="282">
        <f t="shared" si="34"/>
        <v>0</v>
      </c>
      <c r="AI95" s="260"/>
      <c r="AJ95" s="282">
        <f t="shared" si="35"/>
        <v>0</v>
      </c>
      <c r="AK95" s="282">
        <f t="shared" si="36"/>
        <v>0</v>
      </c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495"/>
      <c r="AW95" s="495"/>
      <c r="AX95" s="495"/>
    </row>
    <row r="96" spans="2:50">
      <c r="B96" s="412">
        <v>82</v>
      </c>
      <c r="C96" s="135" t="s">
        <v>21</v>
      </c>
      <c r="D96" s="135" t="s">
        <v>1893</v>
      </c>
      <c r="E96" s="140" t="s">
        <v>1894</v>
      </c>
      <c r="F96" s="139" t="s">
        <v>3948</v>
      </c>
      <c r="G96" s="413" t="s">
        <v>1782</v>
      </c>
      <c r="H96" s="414">
        <v>42296</v>
      </c>
      <c r="I96" s="329" t="s">
        <v>1758</v>
      </c>
      <c r="J96" s="330">
        <f t="shared" si="25"/>
        <v>6</v>
      </c>
      <c r="K96" s="330">
        <v>6</v>
      </c>
      <c r="L96" s="330">
        <v>0</v>
      </c>
      <c r="M96" s="330"/>
      <c r="N96" s="330">
        <v>0.1</v>
      </c>
      <c r="O96" s="330">
        <v>0</v>
      </c>
      <c r="P96" s="502">
        <v>1</v>
      </c>
      <c r="Q96" s="282"/>
      <c r="R96" s="128" t="s">
        <v>31</v>
      </c>
      <c r="S96" s="128" t="s">
        <v>31</v>
      </c>
      <c r="T96" s="128" t="s">
        <v>31</v>
      </c>
      <c r="U96" s="128" t="s">
        <v>31</v>
      </c>
      <c r="V96" s="282" t="s">
        <v>1895</v>
      </c>
      <c r="W96" s="282"/>
      <c r="X96" s="282">
        <f t="shared" si="26"/>
        <v>0</v>
      </c>
      <c r="Y96" s="260"/>
      <c r="Z96" s="260"/>
      <c r="AA96" s="502">
        <f t="shared" si="27"/>
        <v>0</v>
      </c>
      <c r="AB96" s="282">
        <f t="shared" si="28"/>
        <v>0</v>
      </c>
      <c r="AC96" s="282">
        <f t="shared" si="29"/>
        <v>0</v>
      </c>
      <c r="AD96" s="282">
        <f t="shared" si="30"/>
        <v>0</v>
      </c>
      <c r="AE96" s="282">
        <f t="shared" si="31"/>
        <v>0</v>
      </c>
      <c r="AF96" s="282">
        <f t="shared" si="32"/>
        <v>0</v>
      </c>
      <c r="AG96" s="107">
        <f t="shared" si="33"/>
        <v>0</v>
      </c>
      <c r="AH96" s="282">
        <f t="shared" si="34"/>
        <v>0</v>
      </c>
      <c r="AI96" s="260"/>
      <c r="AJ96" s="282">
        <f t="shared" si="35"/>
        <v>0</v>
      </c>
      <c r="AK96" s="282">
        <f t="shared" si="36"/>
        <v>0</v>
      </c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495"/>
      <c r="AW96" s="495"/>
      <c r="AX96" s="495"/>
    </row>
    <row r="97" spans="2:50">
      <c r="B97" s="412">
        <v>83</v>
      </c>
      <c r="C97" s="135" t="s">
        <v>21</v>
      </c>
      <c r="D97" s="135" t="s">
        <v>1893</v>
      </c>
      <c r="E97" s="140" t="s">
        <v>1894</v>
      </c>
      <c r="F97" s="139" t="s">
        <v>2983</v>
      </c>
      <c r="G97" s="413" t="s">
        <v>1782</v>
      </c>
      <c r="H97" s="414">
        <v>42296</v>
      </c>
      <c r="I97" s="329" t="s">
        <v>1758</v>
      </c>
      <c r="J97" s="330">
        <f t="shared" si="25"/>
        <v>6</v>
      </c>
      <c r="K97" s="330">
        <v>6</v>
      </c>
      <c r="L97" s="330">
        <v>0</v>
      </c>
      <c r="M97" s="330"/>
      <c r="N97" s="330">
        <v>0.1</v>
      </c>
      <c r="O97" s="330">
        <v>0</v>
      </c>
      <c r="P97" s="502">
        <v>1</v>
      </c>
      <c r="Q97" s="282"/>
      <c r="R97" s="128" t="s">
        <v>31</v>
      </c>
      <c r="S97" s="128" t="s">
        <v>31</v>
      </c>
      <c r="T97" s="128" t="s">
        <v>31</v>
      </c>
      <c r="U97" s="128" t="s">
        <v>31</v>
      </c>
      <c r="V97" s="282" t="s">
        <v>1895</v>
      </c>
      <c r="W97" s="282"/>
      <c r="X97" s="282">
        <f t="shared" si="26"/>
        <v>0</v>
      </c>
      <c r="Y97" s="260"/>
      <c r="Z97" s="260"/>
      <c r="AA97" s="502">
        <f t="shared" si="27"/>
        <v>0</v>
      </c>
      <c r="AB97" s="282">
        <f t="shared" si="28"/>
        <v>0</v>
      </c>
      <c r="AC97" s="282">
        <f t="shared" si="29"/>
        <v>0</v>
      </c>
      <c r="AD97" s="282">
        <f t="shared" si="30"/>
        <v>0</v>
      </c>
      <c r="AE97" s="282">
        <f t="shared" si="31"/>
        <v>0</v>
      </c>
      <c r="AF97" s="282">
        <f t="shared" si="32"/>
        <v>0</v>
      </c>
      <c r="AG97" s="107">
        <f t="shared" si="33"/>
        <v>0</v>
      </c>
      <c r="AH97" s="282">
        <f t="shared" si="34"/>
        <v>0</v>
      </c>
      <c r="AI97" s="260"/>
      <c r="AJ97" s="282">
        <f t="shared" si="35"/>
        <v>0</v>
      </c>
      <c r="AK97" s="282">
        <f t="shared" si="36"/>
        <v>0</v>
      </c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495"/>
      <c r="AW97" s="495"/>
      <c r="AX97" s="495"/>
    </row>
    <row r="98" spans="2:50">
      <c r="B98" s="412">
        <v>84</v>
      </c>
      <c r="C98" s="135" t="s">
        <v>21</v>
      </c>
      <c r="D98" s="135" t="s">
        <v>1893</v>
      </c>
      <c r="E98" s="140" t="s">
        <v>1894</v>
      </c>
      <c r="F98" s="218" t="s">
        <v>3229</v>
      </c>
      <c r="G98" s="413" t="s">
        <v>1782</v>
      </c>
      <c r="H98" s="414">
        <v>42296</v>
      </c>
      <c r="I98" s="329" t="s">
        <v>1758</v>
      </c>
      <c r="J98" s="330">
        <f t="shared" si="25"/>
        <v>36</v>
      </c>
      <c r="K98" s="330">
        <v>36</v>
      </c>
      <c r="L98" s="330">
        <v>0</v>
      </c>
      <c r="M98" s="330"/>
      <c r="N98" s="330">
        <v>0.6</v>
      </c>
      <c r="O98" s="330">
        <v>0</v>
      </c>
      <c r="P98" s="502">
        <v>1</v>
      </c>
      <c r="Q98" s="282" t="s">
        <v>4380</v>
      </c>
      <c r="R98" s="128" t="s">
        <v>31</v>
      </c>
      <c r="S98" s="128" t="s">
        <v>31</v>
      </c>
      <c r="T98" s="128" t="s">
        <v>31</v>
      </c>
      <c r="U98" s="128" t="s">
        <v>31</v>
      </c>
      <c r="V98" s="282" t="s">
        <v>1895</v>
      </c>
      <c r="W98" s="282"/>
      <c r="X98" s="282">
        <f t="shared" si="26"/>
        <v>0</v>
      </c>
      <c r="Y98" s="260"/>
      <c r="Z98" s="260"/>
      <c r="AA98" s="502">
        <f t="shared" si="27"/>
        <v>0</v>
      </c>
      <c r="AB98" s="282">
        <f t="shared" si="28"/>
        <v>0</v>
      </c>
      <c r="AC98" s="282">
        <f t="shared" si="29"/>
        <v>0</v>
      </c>
      <c r="AD98" s="282">
        <f t="shared" si="30"/>
        <v>0</v>
      </c>
      <c r="AE98" s="282">
        <f t="shared" si="31"/>
        <v>0</v>
      </c>
      <c r="AF98" s="282">
        <f t="shared" si="32"/>
        <v>0</v>
      </c>
      <c r="AG98" s="107">
        <f t="shared" si="33"/>
        <v>1</v>
      </c>
      <c r="AH98" s="282">
        <f t="shared" si="34"/>
        <v>0</v>
      </c>
      <c r="AI98" s="260"/>
      <c r="AJ98" s="282">
        <f t="shared" si="35"/>
        <v>0</v>
      </c>
      <c r="AK98" s="282">
        <f t="shared" si="36"/>
        <v>0</v>
      </c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495"/>
      <c r="AW98" s="495"/>
      <c r="AX98" s="495"/>
    </row>
    <row r="99" spans="2:50">
      <c r="B99" s="412">
        <v>85</v>
      </c>
      <c r="C99" s="135" t="s">
        <v>21</v>
      </c>
      <c r="D99" s="135" t="s">
        <v>1893</v>
      </c>
      <c r="E99" s="140" t="s">
        <v>1894</v>
      </c>
      <c r="F99" s="139" t="s">
        <v>2984</v>
      </c>
      <c r="G99" s="413" t="s">
        <v>1782</v>
      </c>
      <c r="H99" s="414">
        <v>42296</v>
      </c>
      <c r="I99" s="329" t="s">
        <v>1758</v>
      </c>
      <c r="J99" s="330">
        <f t="shared" si="25"/>
        <v>24</v>
      </c>
      <c r="K99" s="330">
        <v>24</v>
      </c>
      <c r="L99" s="330">
        <v>0</v>
      </c>
      <c r="M99" s="330"/>
      <c r="N99" s="330">
        <v>0.4</v>
      </c>
      <c r="O99" s="330">
        <v>0</v>
      </c>
      <c r="P99" s="502">
        <v>1</v>
      </c>
      <c r="Q99" s="282" t="s">
        <v>4380</v>
      </c>
      <c r="R99" s="128" t="s">
        <v>31</v>
      </c>
      <c r="S99" s="128" t="s">
        <v>31</v>
      </c>
      <c r="T99" s="128" t="s">
        <v>31</v>
      </c>
      <c r="U99" s="128" t="s">
        <v>31</v>
      </c>
      <c r="V99" s="282" t="s">
        <v>1895</v>
      </c>
      <c r="W99" s="282"/>
      <c r="X99" s="282">
        <f t="shared" si="26"/>
        <v>0</v>
      </c>
      <c r="Y99" s="260"/>
      <c r="Z99" s="260"/>
      <c r="AA99" s="502">
        <f t="shared" si="27"/>
        <v>0</v>
      </c>
      <c r="AB99" s="282">
        <f t="shared" si="28"/>
        <v>0</v>
      </c>
      <c r="AC99" s="282">
        <f t="shared" si="29"/>
        <v>0</v>
      </c>
      <c r="AD99" s="282">
        <f t="shared" si="30"/>
        <v>0</v>
      </c>
      <c r="AE99" s="282">
        <f t="shared" si="31"/>
        <v>0</v>
      </c>
      <c r="AF99" s="282">
        <f t="shared" si="32"/>
        <v>0</v>
      </c>
      <c r="AG99" s="107">
        <f t="shared" si="33"/>
        <v>1</v>
      </c>
      <c r="AH99" s="282">
        <f t="shared" si="34"/>
        <v>0</v>
      </c>
      <c r="AI99" s="260"/>
      <c r="AJ99" s="282">
        <f t="shared" si="35"/>
        <v>0</v>
      </c>
      <c r="AK99" s="282">
        <f t="shared" si="36"/>
        <v>0</v>
      </c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495"/>
      <c r="AW99" s="495"/>
      <c r="AX99" s="495"/>
    </row>
    <row r="100" spans="2:50">
      <c r="B100" s="412">
        <v>86</v>
      </c>
      <c r="C100" s="135" t="s">
        <v>21</v>
      </c>
      <c r="D100" s="135" t="s">
        <v>1893</v>
      </c>
      <c r="E100" s="140" t="s">
        <v>1894</v>
      </c>
      <c r="F100" s="139" t="s">
        <v>1961</v>
      </c>
      <c r="G100" s="413" t="s">
        <v>1782</v>
      </c>
      <c r="H100" s="414">
        <v>42296</v>
      </c>
      <c r="I100" s="329" t="s">
        <v>1758</v>
      </c>
      <c r="J100" s="330">
        <f t="shared" si="25"/>
        <v>6</v>
      </c>
      <c r="K100" s="330">
        <v>6</v>
      </c>
      <c r="L100" s="330">
        <v>0</v>
      </c>
      <c r="M100" s="330"/>
      <c r="N100" s="330">
        <v>0.1</v>
      </c>
      <c r="O100" s="330">
        <v>0</v>
      </c>
      <c r="P100" s="502">
        <v>1</v>
      </c>
      <c r="Q100" s="282" t="s">
        <v>4380</v>
      </c>
      <c r="R100" s="128" t="s">
        <v>31</v>
      </c>
      <c r="S100" s="128" t="s">
        <v>31</v>
      </c>
      <c r="T100" s="128" t="s">
        <v>31</v>
      </c>
      <c r="U100" s="128" t="s">
        <v>31</v>
      </c>
      <c r="V100" s="282" t="s">
        <v>1895</v>
      </c>
      <c r="W100" s="282"/>
      <c r="X100" s="282">
        <f t="shared" si="26"/>
        <v>0</v>
      </c>
      <c r="Y100" s="260"/>
      <c r="Z100" s="260"/>
      <c r="AA100" s="502">
        <f t="shared" si="27"/>
        <v>0</v>
      </c>
      <c r="AB100" s="282">
        <f t="shared" si="28"/>
        <v>0</v>
      </c>
      <c r="AC100" s="282">
        <f t="shared" si="29"/>
        <v>0</v>
      </c>
      <c r="AD100" s="282">
        <f t="shared" si="30"/>
        <v>0</v>
      </c>
      <c r="AE100" s="282">
        <f t="shared" si="31"/>
        <v>0</v>
      </c>
      <c r="AF100" s="282">
        <f t="shared" si="32"/>
        <v>0</v>
      </c>
      <c r="AG100" s="107">
        <f t="shared" si="33"/>
        <v>1</v>
      </c>
      <c r="AH100" s="282">
        <f t="shared" si="34"/>
        <v>0</v>
      </c>
      <c r="AI100" s="260"/>
      <c r="AJ100" s="282">
        <f t="shared" si="35"/>
        <v>0</v>
      </c>
      <c r="AK100" s="282">
        <f t="shared" si="36"/>
        <v>0</v>
      </c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495"/>
      <c r="AW100" s="495"/>
      <c r="AX100" s="495"/>
    </row>
    <row r="101" spans="2:50">
      <c r="B101" s="594" t="s">
        <v>4282</v>
      </c>
      <c r="C101" s="595"/>
      <c r="D101" s="595"/>
      <c r="E101" s="595"/>
      <c r="F101" s="596"/>
      <c r="G101" s="443"/>
      <c r="H101" s="443"/>
      <c r="I101" s="445" t="s">
        <v>3827</v>
      </c>
      <c r="J101" s="444">
        <f t="shared" si="25"/>
        <v>2380.1433333333334</v>
      </c>
      <c r="K101" s="444">
        <f>K102/60</f>
        <v>622.64333333333343</v>
      </c>
      <c r="L101" s="444">
        <f t="shared" ref="L101:M101" si="37">L102/60</f>
        <v>1757.5</v>
      </c>
      <c r="M101" s="444">
        <f t="shared" si="37"/>
        <v>0</v>
      </c>
      <c r="N101" s="444">
        <f>SUMIF($I103:$I331,"DQA",N103:N331)</f>
        <v>608.24000000000035</v>
      </c>
      <c r="O101" s="444">
        <f>SUMIF($I103:$I331,"DQA",O103:O331)</f>
        <v>1107.5</v>
      </c>
      <c r="P101" s="501">
        <v>1</v>
      </c>
      <c r="Q101" s="444"/>
      <c r="R101" s="444"/>
      <c r="S101" s="444"/>
      <c r="T101" s="444"/>
      <c r="U101" s="444"/>
      <c r="V101" s="444"/>
      <c r="W101" s="444"/>
      <c r="X101" s="444">
        <f>X102/60</f>
        <v>0</v>
      </c>
      <c r="Y101" s="444"/>
      <c r="Z101" s="444"/>
      <c r="AA101" s="444"/>
      <c r="AB101" s="444">
        <f t="shared" ref="AB101:AF101" si="38">AB102/60</f>
        <v>0</v>
      </c>
      <c r="AC101" s="444"/>
      <c r="AD101" s="444">
        <f t="shared" si="38"/>
        <v>0</v>
      </c>
      <c r="AE101" s="444"/>
      <c r="AF101" s="444">
        <f t="shared" si="38"/>
        <v>0</v>
      </c>
      <c r="AG101" s="444"/>
      <c r="AH101" s="444">
        <f>AH102/60</f>
        <v>0</v>
      </c>
      <c r="AI101" s="444"/>
      <c r="AJ101" s="444"/>
      <c r="AK101" s="444">
        <f>AK102/60</f>
        <v>0</v>
      </c>
      <c r="AL101" s="444"/>
      <c r="AM101" s="444"/>
      <c r="AN101" s="444"/>
      <c r="AO101" s="444"/>
      <c r="AP101" s="444"/>
      <c r="AQ101" s="444"/>
      <c r="AR101" s="444"/>
      <c r="AS101" s="444"/>
      <c r="AT101" s="444"/>
      <c r="AU101" s="444"/>
      <c r="AV101" s="444"/>
      <c r="AW101" s="444"/>
      <c r="AX101" s="444">
        <f>AX102/60</f>
        <v>0</v>
      </c>
    </row>
    <row r="102" spans="2:50">
      <c r="B102" s="597"/>
      <c r="C102" s="598"/>
      <c r="D102" s="598"/>
      <c r="E102" s="598"/>
      <c r="F102" s="599"/>
      <c r="G102" s="443"/>
      <c r="H102" s="443"/>
      <c r="I102" s="446" t="s">
        <v>4021</v>
      </c>
      <c r="J102" s="444">
        <f t="shared" si="25"/>
        <v>142808.6</v>
      </c>
      <c r="K102" s="444">
        <f>SUMIF($I103:$I331,"DQA",K103:K331)</f>
        <v>37358.600000000006</v>
      </c>
      <c r="L102" s="444">
        <f>SUMIF($I103:$I331,"DQA",L103:L331)</f>
        <v>105450</v>
      </c>
      <c r="M102" s="444">
        <f>SUMIF($I103:$I331,"DQA",M103:M331)</f>
        <v>0</v>
      </c>
      <c r="N102" s="444">
        <f>N101*60</f>
        <v>36494.400000000023</v>
      </c>
      <c r="O102" s="444">
        <f>O101*60</f>
        <v>66450</v>
      </c>
      <c r="P102" s="501">
        <v>1</v>
      </c>
      <c r="Q102" s="444"/>
      <c r="R102" s="444"/>
      <c r="S102" s="444"/>
      <c r="T102" s="444"/>
      <c r="U102" s="444"/>
      <c r="V102" s="444"/>
      <c r="W102" s="444"/>
      <c r="X102" s="444">
        <f>SUM(X103:X331)</f>
        <v>0</v>
      </c>
      <c r="Y102" s="444"/>
      <c r="Z102" s="444"/>
      <c r="AA102" s="444"/>
      <c r="AB102" s="444">
        <f t="shared" ref="AB102:AK102" si="39">SUM(AB103:AB331)</f>
        <v>0</v>
      </c>
      <c r="AC102" s="444"/>
      <c r="AD102" s="444">
        <f t="shared" si="39"/>
        <v>0</v>
      </c>
      <c r="AE102" s="444"/>
      <c r="AF102" s="444">
        <f t="shared" si="39"/>
        <v>0</v>
      </c>
      <c r="AG102" s="444"/>
      <c r="AH102" s="444">
        <f t="shared" si="39"/>
        <v>0</v>
      </c>
      <c r="AI102" s="444"/>
      <c r="AJ102" s="444"/>
      <c r="AK102" s="444">
        <f t="shared" si="39"/>
        <v>0</v>
      </c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444"/>
      <c r="AV102" s="444"/>
      <c r="AW102" s="444"/>
      <c r="AX102" s="444">
        <f>SUM(AX103:AX331)</f>
        <v>0</v>
      </c>
    </row>
    <row r="103" spans="2:50">
      <c r="B103" s="412">
        <v>87</v>
      </c>
      <c r="C103" s="378" t="s">
        <v>4281</v>
      </c>
      <c r="D103" s="373" t="s">
        <v>1962</v>
      </c>
      <c r="E103" s="265" t="s">
        <v>1964</v>
      </c>
      <c r="F103" s="373" t="s">
        <v>3888</v>
      </c>
      <c r="G103" s="230" t="s">
        <v>1966</v>
      </c>
      <c r="H103" s="152" t="s">
        <v>1967</v>
      </c>
      <c r="I103" s="329" t="s">
        <v>1968</v>
      </c>
      <c r="J103" s="329">
        <f t="shared" si="25"/>
        <v>426</v>
      </c>
      <c r="K103" s="329">
        <v>408</v>
      </c>
      <c r="L103" s="329">
        <v>18</v>
      </c>
      <c r="M103" s="329"/>
      <c r="N103" s="329">
        <v>6.8</v>
      </c>
      <c r="O103" s="329">
        <v>0.3</v>
      </c>
      <c r="P103" s="502">
        <v>1</v>
      </c>
      <c r="Q103" s="282"/>
      <c r="R103" s="128" t="s">
        <v>31</v>
      </c>
      <c r="S103" s="128" t="s">
        <v>31</v>
      </c>
      <c r="T103" s="128" t="s">
        <v>31</v>
      </c>
      <c r="U103" s="128" t="s">
        <v>31</v>
      </c>
      <c r="V103" s="282" t="s">
        <v>1969</v>
      </c>
      <c r="W103" s="282"/>
      <c r="X103" s="282">
        <f t="shared" ref="X103:X166" si="40">SUMIF(W103,"Y",K103)</f>
        <v>0</v>
      </c>
      <c r="Y103" s="260"/>
      <c r="Z103" s="260"/>
      <c r="AA103" s="502">
        <f t="shared" ref="AA103:AA166" si="41">(COUNTA(AL103:AU103)-COUNTIF(AL103:AU103, "X"))</f>
        <v>0</v>
      </c>
      <c r="AB103" s="282">
        <f t="shared" ref="AB103:AB166" si="42">(COUNTA(AL103:AU103)-COUNTIF(AL103:AU103, "X"))*P103*K103</f>
        <v>0</v>
      </c>
      <c r="AC103" s="282">
        <f t="shared" ref="AC103:AC166" si="43">COUNTIF(AL103:AU103,"A")</f>
        <v>0</v>
      </c>
      <c r="AD103" s="282">
        <f t="shared" ref="AD103:AD166" si="44">COUNTIF(AL103:AU103,"V")*P103*M103</f>
        <v>0</v>
      </c>
      <c r="AE103" s="282">
        <f t="shared" ref="AE103:AE166" si="45">COUNTIF(AL103:AU103,"L")</f>
        <v>0</v>
      </c>
      <c r="AF103" s="282">
        <f t="shared" ref="AF103:AF166" si="46">COUNTIF(AL103:AU103,"L")*K103*P103</f>
        <v>0</v>
      </c>
      <c r="AG103" s="107">
        <f t="shared" ref="AG103:AG166" si="47">IF(Q103="Y",1,0)</f>
        <v>0</v>
      </c>
      <c r="AH103" s="282">
        <f t="shared" ref="AH103:AH166" si="48">IF(Q103="Y", AA103, 0)*K103*P103/2</f>
        <v>0</v>
      </c>
      <c r="AI103" s="260"/>
      <c r="AJ103" s="282">
        <f t="shared" ref="AJ103:AJ166" si="49">COUNTIF(AL103:AU103, "V")</f>
        <v>0</v>
      </c>
      <c r="AK103" s="282">
        <f t="shared" ref="AK103:AK166" si="50">AB103-AD103-AF103-AH103</f>
        <v>0</v>
      </c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495"/>
      <c r="AW103" s="495"/>
      <c r="AX103" s="495"/>
    </row>
    <row r="104" spans="2:50">
      <c r="B104" s="412">
        <v>88</v>
      </c>
      <c r="C104" s="378" t="s">
        <v>22</v>
      </c>
      <c r="D104" s="373" t="s">
        <v>1962</v>
      </c>
      <c r="E104" s="265" t="s">
        <v>1964</v>
      </c>
      <c r="F104" s="373" t="s">
        <v>3949</v>
      </c>
      <c r="G104" s="230" t="s">
        <v>1363</v>
      </c>
      <c r="H104" s="153">
        <v>43643</v>
      </c>
      <c r="I104" s="329" t="s">
        <v>1968</v>
      </c>
      <c r="J104" s="329">
        <f t="shared" si="25"/>
        <v>60</v>
      </c>
      <c r="K104" s="329">
        <v>60</v>
      </c>
      <c r="L104" s="329">
        <v>0</v>
      </c>
      <c r="M104" s="329"/>
      <c r="N104" s="329">
        <v>1</v>
      </c>
      <c r="O104" s="329">
        <v>0</v>
      </c>
      <c r="P104" s="502">
        <v>1</v>
      </c>
      <c r="Q104" s="282"/>
      <c r="R104" s="128" t="s">
        <v>31</v>
      </c>
      <c r="S104" s="128" t="s">
        <v>31</v>
      </c>
      <c r="T104" s="128" t="s">
        <v>31</v>
      </c>
      <c r="U104" s="128" t="s">
        <v>31</v>
      </c>
      <c r="V104" s="282" t="s">
        <v>1969</v>
      </c>
      <c r="W104" s="282"/>
      <c r="X104" s="282">
        <f t="shared" si="40"/>
        <v>0</v>
      </c>
      <c r="Y104" s="260"/>
      <c r="Z104" s="260"/>
      <c r="AA104" s="502">
        <f t="shared" si="41"/>
        <v>0</v>
      </c>
      <c r="AB104" s="282">
        <f t="shared" si="42"/>
        <v>0</v>
      </c>
      <c r="AC104" s="282">
        <f t="shared" si="43"/>
        <v>0</v>
      </c>
      <c r="AD104" s="282">
        <f t="shared" si="44"/>
        <v>0</v>
      </c>
      <c r="AE104" s="282">
        <f t="shared" si="45"/>
        <v>0</v>
      </c>
      <c r="AF104" s="282">
        <f t="shared" si="46"/>
        <v>0</v>
      </c>
      <c r="AG104" s="107">
        <f t="shared" si="47"/>
        <v>0</v>
      </c>
      <c r="AH104" s="282">
        <f t="shared" si="48"/>
        <v>0</v>
      </c>
      <c r="AI104" s="260"/>
      <c r="AJ104" s="282">
        <f t="shared" si="49"/>
        <v>0</v>
      </c>
      <c r="AK104" s="282">
        <f t="shared" si="50"/>
        <v>0</v>
      </c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495"/>
      <c r="AW104" s="495"/>
      <c r="AX104" s="495"/>
    </row>
    <row r="105" spans="2:50">
      <c r="B105" s="412">
        <v>89</v>
      </c>
      <c r="C105" s="378" t="s">
        <v>22</v>
      </c>
      <c r="D105" s="373" t="s">
        <v>1962</v>
      </c>
      <c r="E105" s="265" t="s">
        <v>1964</v>
      </c>
      <c r="F105" s="373" t="s">
        <v>3231</v>
      </c>
      <c r="G105" s="230" t="s">
        <v>1363</v>
      </c>
      <c r="H105" s="153">
        <v>43020</v>
      </c>
      <c r="I105" s="329" t="s">
        <v>1968</v>
      </c>
      <c r="J105" s="329">
        <f t="shared" si="25"/>
        <v>120</v>
      </c>
      <c r="K105" s="329">
        <v>120</v>
      </c>
      <c r="L105" s="329">
        <v>0</v>
      </c>
      <c r="M105" s="329"/>
      <c r="N105" s="329">
        <v>2</v>
      </c>
      <c r="O105" s="329">
        <v>0</v>
      </c>
      <c r="P105" s="502">
        <v>1</v>
      </c>
      <c r="Q105" s="282"/>
      <c r="R105" s="128" t="s">
        <v>31</v>
      </c>
      <c r="S105" s="128" t="s">
        <v>31</v>
      </c>
      <c r="T105" s="128" t="s">
        <v>31</v>
      </c>
      <c r="U105" s="128" t="s">
        <v>31</v>
      </c>
      <c r="V105" s="282" t="s">
        <v>1969</v>
      </c>
      <c r="W105" s="282"/>
      <c r="X105" s="282">
        <f t="shared" si="40"/>
        <v>0</v>
      </c>
      <c r="Y105" s="260"/>
      <c r="Z105" s="260"/>
      <c r="AA105" s="502">
        <f t="shared" si="41"/>
        <v>0</v>
      </c>
      <c r="AB105" s="282">
        <f t="shared" si="42"/>
        <v>0</v>
      </c>
      <c r="AC105" s="282">
        <f t="shared" si="43"/>
        <v>0</v>
      </c>
      <c r="AD105" s="282">
        <f t="shared" si="44"/>
        <v>0</v>
      </c>
      <c r="AE105" s="282">
        <f t="shared" si="45"/>
        <v>0</v>
      </c>
      <c r="AF105" s="282">
        <f t="shared" si="46"/>
        <v>0</v>
      </c>
      <c r="AG105" s="107">
        <f t="shared" si="47"/>
        <v>0</v>
      </c>
      <c r="AH105" s="282">
        <f t="shared" si="48"/>
        <v>0</v>
      </c>
      <c r="AI105" s="260"/>
      <c r="AJ105" s="282">
        <f t="shared" si="49"/>
        <v>0</v>
      </c>
      <c r="AK105" s="282">
        <f t="shared" si="50"/>
        <v>0</v>
      </c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495"/>
      <c r="AW105" s="495"/>
      <c r="AX105" s="495"/>
    </row>
    <row r="106" spans="2:50">
      <c r="B106" s="412">
        <v>90</v>
      </c>
      <c r="C106" s="378" t="s">
        <v>22</v>
      </c>
      <c r="D106" s="373" t="s">
        <v>1962</v>
      </c>
      <c r="E106" s="265" t="s">
        <v>1964</v>
      </c>
      <c r="F106" s="217" t="s">
        <v>3950</v>
      </c>
      <c r="G106" s="230" t="s">
        <v>1966</v>
      </c>
      <c r="H106" s="153">
        <v>43776</v>
      </c>
      <c r="I106" s="329" t="s">
        <v>1968</v>
      </c>
      <c r="J106" s="329">
        <f t="shared" si="25"/>
        <v>96</v>
      </c>
      <c r="K106" s="329">
        <v>96</v>
      </c>
      <c r="L106" s="329">
        <v>0</v>
      </c>
      <c r="M106" s="329"/>
      <c r="N106" s="329">
        <v>1.4</v>
      </c>
      <c r="O106" s="329">
        <v>0</v>
      </c>
      <c r="P106" s="502">
        <v>1</v>
      </c>
      <c r="Q106" s="282" t="s">
        <v>4380</v>
      </c>
      <c r="R106" s="128" t="s">
        <v>31</v>
      </c>
      <c r="S106" s="128" t="s">
        <v>31</v>
      </c>
      <c r="T106" s="128" t="s">
        <v>31</v>
      </c>
      <c r="U106" s="128" t="s">
        <v>31</v>
      </c>
      <c r="V106" s="282" t="s">
        <v>1969</v>
      </c>
      <c r="W106" s="282"/>
      <c r="X106" s="282">
        <f t="shared" si="40"/>
        <v>0</v>
      </c>
      <c r="Y106" s="260"/>
      <c r="Z106" s="260"/>
      <c r="AA106" s="502">
        <f t="shared" si="41"/>
        <v>0</v>
      </c>
      <c r="AB106" s="282">
        <f t="shared" si="42"/>
        <v>0</v>
      </c>
      <c r="AC106" s="282">
        <f t="shared" si="43"/>
        <v>0</v>
      </c>
      <c r="AD106" s="282">
        <f t="shared" si="44"/>
        <v>0</v>
      </c>
      <c r="AE106" s="282">
        <f t="shared" si="45"/>
        <v>0</v>
      </c>
      <c r="AF106" s="282">
        <f t="shared" si="46"/>
        <v>0</v>
      </c>
      <c r="AG106" s="107">
        <f t="shared" si="47"/>
        <v>1</v>
      </c>
      <c r="AH106" s="282">
        <f t="shared" si="48"/>
        <v>0</v>
      </c>
      <c r="AI106" s="260"/>
      <c r="AJ106" s="282">
        <f t="shared" si="49"/>
        <v>0</v>
      </c>
      <c r="AK106" s="282">
        <f t="shared" si="50"/>
        <v>0</v>
      </c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495"/>
      <c r="AW106" s="495"/>
      <c r="AX106" s="495"/>
    </row>
    <row r="107" spans="2:50">
      <c r="B107" s="412">
        <v>91</v>
      </c>
      <c r="C107" s="378" t="s">
        <v>22</v>
      </c>
      <c r="D107" s="373" t="s">
        <v>1962</v>
      </c>
      <c r="E107" s="265" t="s">
        <v>1964</v>
      </c>
      <c r="F107" s="217" t="s">
        <v>3889</v>
      </c>
      <c r="G107" s="230" t="s">
        <v>1363</v>
      </c>
      <c r="H107" s="153">
        <v>43047</v>
      </c>
      <c r="I107" s="329" t="s">
        <v>1968</v>
      </c>
      <c r="J107" s="329">
        <f t="shared" si="25"/>
        <v>90</v>
      </c>
      <c r="K107" s="329">
        <v>90</v>
      </c>
      <c r="L107" s="329">
        <v>0</v>
      </c>
      <c r="M107" s="329"/>
      <c r="N107" s="329">
        <v>1.25</v>
      </c>
      <c r="O107" s="329">
        <v>0</v>
      </c>
      <c r="P107" s="502">
        <v>1</v>
      </c>
      <c r="Q107" s="282"/>
      <c r="R107" s="128" t="s">
        <v>31</v>
      </c>
      <c r="S107" s="128" t="s">
        <v>31</v>
      </c>
      <c r="T107" s="128" t="s">
        <v>31</v>
      </c>
      <c r="U107" s="128" t="s">
        <v>31</v>
      </c>
      <c r="V107" s="282" t="s">
        <v>1969</v>
      </c>
      <c r="W107" s="282"/>
      <c r="X107" s="282">
        <f t="shared" si="40"/>
        <v>0</v>
      </c>
      <c r="Y107" s="260"/>
      <c r="Z107" s="260"/>
      <c r="AA107" s="502">
        <f t="shared" si="41"/>
        <v>0</v>
      </c>
      <c r="AB107" s="282">
        <f t="shared" si="42"/>
        <v>0</v>
      </c>
      <c r="AC107" s="282">
        <f t="shared" si="43"/>
        <v>0</v>
      </c>
      <c r="AD107" s="282">
        <f t="shared" si="44"/>
        <v>0</v>
      </c>
      <c r="AE107" s="282">
        <f t="shared" si="45"/>
        <v>0</v>
      </c>
      <c r="AF107" s="282">
        <f t="shared" si="46"/>
        <v>0</v>
      </c>
      <c r="AG107" s="107">
        <f t="shared" si="47"/>
        <v>0</v>
      </c>
      <c r="AH107" s="282">
        <f t="shared" si="48"/>
        <v>0</v>
      </c>
      <c r="AI107" s="260"/>
      <c r="AJ107" s="282">
        <f t="shared" si="49"/>
        <v>0</v>
      </c>
      <c r="AK107" s="282">
        <f t="shared" si="50"/>
        <v>0</v>
      </c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495"/>
      <c r="AW107" s="495"/>
      <c r="AX107" s="495"/>
    </row>
    <row r="108" spans="2:50">
      <c r="B108" s="412">
        <v>92</v>
      </c>
      <c r="C108" s="378" t="s">
        <v>22</v>
      </c>
      <c r="D108" s="373" t="s">
        <v>1962</v>
      </c>
      <c r="E108" s="265" t="s">
        <v>1964</v>
      </c>
      <c r="F108" s="217" t="s">
        <v>3890</v>
      </c>
      <c r="G108" s="230" t="s">
        <v>1363</v>
      </c>
      <c r="H108" s="153">
        <v>43096</v>
      </c>
      <c r="I108" s="329" t="s">
        <v>1968</v>
      </c>
      <c r="J108" s="329">
        <f t="shared" si="25"/>
        <v>252</v>
      </c>
      <c r="K108" s="329">
        <v>246</v>
      </c>
      <c r="L108" s="329">
        <v>6</v>
      </c>
      <c r="M108" s="329"/>
      <c r="N108" s="329">
        <v>3.4</v>
      </c>
      <c r="O108" s="329">
        <v>0.1</v>
      </c>
      <c r="P108" s="502">
        <v>1</v>
      </c>
      <c r="Q108" s="282"/>
      <c r="R108" s="128"/>
      <c r="S108" s="128" t="s">
        <v>31</v>
      </c>
      <c r="T108" s="128" t="s">
        <v>31</v>
      </c>
      <c r="U108" s="128" t="s">
        <v>31</v>
      </c>
      <c r="V108" s="282" t="s">
        <v>1969</v>
      </c>
      <c r="W108" s="282"/>
      <c r="X108" s="282">
        <f t="shared" si="40"/>
        <v>0</v>
      </c>
      <c r="Y108" s="260"/>
      <c r="Z108" s="260"/>
      <c r="AA108" s="502">
        <f t="shared" si="41"/>
        <v>0</v>
      </c>
      <c r="AB108" s="282">
        <f t="shared" si="42"/>
        <v>0</v>
      </c>
      <c r="AC108" s="282">
        <f t="shared" si="43"/>
        <v>0</v>
      </c>
      <c r="AD108" s="282">
        <f t="shared" si="44"/>
        <v>0</v>
      </c>
      <c r="AE108" s="282">
        <f t="shared" si="45"/>
        <v>0</v>
      </c>
      <c r="AF108" s="282">
        <f t="shared" si="46"/>
        <v>0</v>
      </c>
      <c r="AG108" s="107">
        <f t="shared" si="47"/>
        <v>0</v>
      </c>
      <c r="AH108" s="282">
        <f t="shared" si="48"/>
        <v>0</v>
      </c>
      <c r="AI108" s="260"/>
      <c r="AJ108" s="282">
        <f t="shared" si="49"/>
        <v>0</v>
      </c>
      <c r="AK108" s="282">
        <f t="shared" si="50"/>
        <v>0</v>
      </c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495"/>
      <c r="AW108" s="495"/>
      <c r="AX108" s="495"/>
    </row>
    <row r="109" spans="2:50">
      <c r="B109" s="412">
        <v>93</v>
      </c>
      <c r="C109" s="378" t="s">
        <v>22</v>
      </c>
      <c r="D109" s="373" t="s">
        <v>1962</v>
      </c>
      <c r="E109" s="265" t="s">
        <v>1964</v>
      </c>
      <c r="F109" s="217" t="s">
        <v>3951</v>
      </c>
      <c r="G109" s="230" t="s">
        <v>1363</v>
      </c>
      <c r="H109" s="153">
        <v>43644</v>
      </c>
      <c r="I109" s="329" t="s">
        <v>1968</v>
      </c>
      <c r="J109" s="329">
        <f t="shared" si="25"/>
        <v>1167</v>
      </c>
      <c r="K109" s="329">
        <v>1167</v>
      </c>
      <c r="L109" s="329">
        <v>0</v>
      </c>
      <c r="M109" s="329"/>
      <c r="N109" s="329">
        <v>21.4</v>
      </c>
      <c r="O109" s="329">
        <v>0</v>
      </c>
      <c r="P109" s="502">
        <v>1</v>
      </c>
      <c r="Q109" s="282"/>
      <c r="R109" s="128" t="s">
        <v>31</v>
      </c>
      <c r="S109" s="128" t="s">
        <v>31</v>
      </c>
      <c r="T109" s="128" t="s">
        <v>31</v>
      </c>
      <c r="U109" s="128" t="s">
        <v>31</v>
      </c>
      <c r="V109" s="282" t="s">
        <v>1969</v>
      </c>
      <c r="W109" s="282"/>
      <c r="X109" s="282">
        <f t="shared" si="40"/>
        <v>0</v>
      </c>
      <c r="Y109" s="260"/>
      <c r="Z109" s="260"/>
      <c r="AA109" s="502">
        <f t="shared" si="41"/>
        <v>0</v>
      </c>
      <c r="AB109" s="282">
        <f t="shared" si="42"/>
        <v>0</v>
      </c>
      <c r="AC109" s="282">
        <f t="shared" si="43"/>
        <v>0</v>
      </c>
      <c r="AD109" s="282">
        <f t="shared" si="44"/>
        <v>0</v>
      </c>
      <c r="AE109" s="282">
        <f t="shared" si="45"/>
        <v>0</v>
      </c>
      <c r="AF109" s="282">
        <f t="shared" si="46"/>
        <v>0</v>
      </c>
      <c r="AG109" s="107">
        <f t="shared" si="47"/>
        <v>0</v>
      </c>
      <c r="AH109" s="282">
        <f t="shared" si="48"/>
        <v>0</v>
      </c>
      <c r="AI109" s="260"/>
      <c r="AJ109" s="282">
        <f t="shared" si="49"/>
        <v>0</v>
      </c>
      <c r="AK109" s="282">
        <f t="shared" si="50"/>
        <v>0</v>
      </c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495"/>
      <c r="AW109" s="495"/>
      <c r="AX109" s="495"/>
    </row>
    <row r="110" spans="2:50">
      <c r="B110" s="412">
        <v>94</v>
      </c>
      <c r="C110" s="378" t="s">
        <v>22</v>
      </c>
      <c r="D110" s="373" t="s">
        <v>1962</v>
      </c>
      <c r="E110" s="265" t="s">
        <v>1964</v>
      </c>
      <c r="F110" s="217" t="s">
        <v>3952</v>
      </c>
      <c r="G110" s="230" t="s">
        <v>1363</v>
      </c>
      <c r="H110" s="153">
        <v>43475</v>
      </c>
      <c r="I110" s="329" t="s">
        <v>1968</v>
      </c>
      <c r="J110" s="329">
        <f t="shared" si="25"/>
        <v>276</v>
      </c>
      <c r="K110" s="329">
        <v>270</v>
      </c>
      <c r="L110" s="329">
        <v>6</v>
      </c>
      <c r="M110" s="329"/>
      <c r="N110" s="329">
        <v>4.5999999999999996</v>
      </c>
      <c r="O110" s="329">
        <v>0.1</v>
      </c>
      <c r="P110" s="502">
        <v>1</v>
      </c>
      <c r="Q110" s="282"/>
      <c r="R110" s="128" t="s">
        <v>31</v>
      </c>
      <c r="S110" s="128" t="s">
        <v>31</v>
      </c>
      <c r="T110" s="128" t="s">
        <v>31</v>
      </c>
      <c r="U110" s="128" t="s">
        <v>31</v>
      </c>
      <c r="V110" s="282" t="s">
        <v>1969</v>
      </c>
      <c r="W110" s="282"/>
      <c r="X110" s="282">
        <f t="shared" si="40"/>
        <v>0</v>
      </c>
      <c r="Y110" s="260"/>
      <c r="Z110" s="260"/>
      <c r="AA110" s="502">
        <f t="shared" si="41"/>
        <v>0</v>
      </c>
      <c r="AB110" s="282">
        <f t="shared" si="42"/>
        <v>0</v>
      </c>
      <c r="AC110" s="282">
        <f t="shared" si="43"/>
        <v>0</v>
      </c>
      <c r="AD110" s="282">
        <f t="shared" si="44"/>
        <v>0</v>
      </c>
      <c r="AE110" s="282">
        <f t="shared" si="45"/>
        <v>0</v>
      </c>
      <c r="AF110" s="282">
        <f t="shared" si="46"/>
        <v>0</v>
      </c>
      <c r="AG110" s="107">
        <f t="shared" si="47"/>
        <v>0</v>
      </c>
      <c r="AH110" s="282">
        <f t="shared" si="48"/>
        <v>0</v>
      </c>
      <c r="AI110" s="260"/>
      <c r="AJ110" s="282">
        <f t="shared" si="49"/>
        <v>0</v>
      </c>
      <c r="AK110" s="282">
        <f t="shared" si="50"/>
        <v>0</v>
      </c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495"/>
      <c r="AW110" s="495"/>
      <c r="AX110" s="495"/>
    </row>
    <row r="111" spans="2:50">
      <c r="B111" s="412">
        <v>95</v>
      </c>
      <c r="C111" s="378" t="s">
        <v>22</v>
      </c>
      <c r="D111" s="373" t="s">
        <v>1962</v>
      </c>
      <c r="E111" s="265" t="s">
        <v>1964</v>
      </c>
      <c r="F111" s="217" t="s">
        <v>3953</v>
      </c>
      <c r="G111" s="230" t="s">
        <v>1363</v>
      </c>
      <c r="H111" s="153">
        <v>42212</v>
      </c>
      <c r="I111" s="329" t="s">
        <v>1968</v>
      </c>
      <c r="J111" s="167">
        <f t="shared" si="25"/>
        <v>18</v>
      </c>
      <c r="K111" s="167">
        <v>18</v>
      </c>
      <c r="L111" s="167">
        <v>0</v>
      </c>
      <c r="M111" s="167"/>
      <c r="N111" s="167">
        <v>0.3</v>
      </c>
      <c r="O111" s="167">
        <v>0</v>
      </c>
      <c r="P111" s="503">
        <v>1</v>
      </c>
      <c r="Q111" s="282"/>
      <c r="R111" s="128" t="s">
        <v>31</v>
      </c>
      <c r="S111" s="128" t="s">
        <v>31</v>
      </c>
      <c r="T111" s="128" t="s">
        <v>31</v>
      </c>
      <c r="U111" s="128" t="s">
        <v>31</v>
      </c>
      <c r="V111" s="282" t="s">
        <v>1969</v>
      </c>
      <c r="W111" s="282"/>
      <c r="X111" s="282">
        <f t="shared" si="40"/>
        <v>0</v>
      </c>
      <c r="Y111" s="260"/>
      <c r="Z111" s="260"/>
      <c r="AA111" s="502">
        <f t="shared" si="41"/>
        <v>0</v>
      </c>
      <c r="AB111" s="282">
        <f t="shared" si="42"/>
        <v>0</v>
      </c>
      <c r="AC111" s="282">
        <f t="shared" si="43"/>
        <v>0</v>
      </c>
      <c r="AD111" s="282">
        <f t="shared" si="44"/>
        <v>0</v>
      </c>
      <c r="AE111" s="282">
        <f t="shared" si="45"/>
        <v>0</v>
      </c>
      <c r="AF111" s="282">
        <f t="shared" si="46"/>
        <v>0</v>
      </c>
      <c r="AG111" s="107">
        <f t="shared" si="47"/>
        <v>0</v>
      </c>
      <c r="AH111" s="282">
        <f t="shared" si="48"/>
        <v>0</v>
      </c>
      <c r="AI111" s="260"/>
      <c r="AJ111" s="282">
        <f t="shared" si="49"/>
        <v>0</v>
      </c>
      <c r="AK111" s="282">
        <f t="shared" si="50"/>
        <v>0</v>
      </c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495"/>
      <c r="AW111" s="495"/>
      <c r="AX111" s="495"/>
    </row>
    <row r="112" spans="2:50">
      <c r="B112" s="412">
        <v>96</v>
      </c>
      <c r="C112" s="378" t="s">
        <v>22</v>
      </c>
      <c r="D112" s="373" t="s">
        <v>1962</v>
      </c>
      <c r="E112" s="265" t="s">
        <v>1964</v>
      </c>
      <c r="F112" s="217" t="s">
        <v>3891</v>
      </c>
      <c r="G112" s="230" t="s">
        <v>1363</v>
      </c>
      <c r="H112" s="153">
        <v>43047</v>
      </c>
      <c r="I112" s="329" t="s">
        <v>1968</v>
      </c>
      <c r="J112" s="167">
        <f t="shared" si="25"/>
        <v>12</v>
      </c>
      <c r="K112" s="167">
        <v>12</v>
      </c>
      <c r="L112" s="167">
        <v>0</v>
      </c>
      <c r="M112" s="167"/>
      <c r="N112" s="167">
        <v>0.2</v>
      </c>
      <c r="O112" s="167">
        <v>0</v>
      </c>
      <c r="P112" s="503">
        <v>1</v>
      </c>
      <c r="Q112" s="282"/>
      <c r="R112" s="128" t="s">
        <v>31</v>
      </c>
      <c r="S112" s="128" t="s">
        <v>31</v>
      </c>
      <c r="T112" s="128" t="s">
        <v>31</v>
      </c>
      <c r="U112" s="128" t="s">
        <v>31</v>
      </c>
      <c r="V112" s="282" t="s">
        <v>1969</v>
      </c>
      <c r="W112" s="282"/>
      <c r="X112" s="282">
        <f t="shared" si="40"/>
        <v>0</v>
      </c>
      <c r="Y112" s="260"/>
      <c r="Z112" s="260"/>
      <c r="AA112" s="502">
        <f t="shared" si="41"/>
        <v>0</v>
      </c>
      <c r="AB112" s="282">
        <f t="shared" si="42"/>
        <v>0</v>
      </c>
      <c r="AC112" s="282">
        <f t="shared" si="43"/>
        <v>0</v>
      </c>
      <c r="AD112" s="282">
        <f t="shared" si="44"/>
        <v>0</v>
      </c>
      <c r="AE112" s="282">
        <f t="shared" si="45"/>
        <v>0</v>
      </c>
      <c r="AF112" s="282">
        <f t="shared" si="46"/>
        <v>0</v>
      </c>
      <c r="AG112" s="107">
        <f t="shared" si="47"/>
        <v>0</v>
      </c>
      <c r="AH112" s="282">
        <f t="shared" si="48"/>
        <v>0</v>
      </c>
      <c r="AI112" s="260"/>
      <c r="AJ112" s="282">
        <f t="shared" si="49"/>
        <v>0</v>
      </c>
      <c r="AK112" s="282">
        <f t="shared" si="50"/>
        <v>0</v>
      </c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495"/>
      <c r="AW112" s="495"/>
      <c r="AX112" s="495"/>
    </row>
    <row r="113" spans="2:50">
      <c r="B113" s="412">
        <v>97</v>
      </c>
      <c r="C113" s="378" t="s">
        <v>22</v>
      </c>
      <c r="D113" s="373" t="s">
        <v>1962</v>
      </c>
      <c r="E113" s="265" t="s">
        <v>1964</v>
      </c>
      <c r="F113" s="217" t="s">
        <v>3236</v>
      </c>
      <c r="G113" s="230" t="s">
        <v>1363</v>
      </c>
      <c r="H113" s="153">
        <v>43670</v>
      </c>
      <c r="I113" s="329" t="s">
        <v>1968</v>
      </c>
      <c r="J113" s="329">
        <f t="shared" si="25"/>
        <v>120</v>
      </c>
      <c r="K113" s="329">
        <v>120</v>
      </c>
      <c r="L113" s="329">
        <v>0</v>
      </c>
      <c r="M113" s="329"/>
      <c r="N113" s="329">
        <v>2</v>
      </c>
      <c r="O113" s="329">
        <v>0</v>
      </c>
      <c r="P113" s="502">
        <v>1</v>
      </c>
      <c r="Q113" s="282"/>
      <c r="R113" s="128" t="s">
        <v>31</v>
      </c>
      <c r="S113" s="128" t="s">
        <v>31</v>
      </c>
      <c r="T113" s="128" t="s">
        <v>31</v>
      </c>
      <c r="U113" s="128" t="s">
        <v>31</v>
      </c>
      <c r="V113" s="282" t="s">
        <v>1969</v>
      </c>
      <c r="W113" s="282"/>
      <c r="X113" s="282">
        <f t="shared" si="40"/>
        <v>0</v>
      </c>
      <c r="Y113" s="260"/>
      <c r="Z113" s="260"/>
      <c r="AA113" s="502">
        <f t="shared" si="41"/>
        <v>0</v>
      </c>
      <c r="AB113" s="282">
        <f t="shared" si="42"/>
        <v>0</v>
      </c>
      <c r="AC113" s="282">
        <f t="shared" si="43"/>
        <v>0</v>
      </c>
      <c r="AD113" s="282">
        <f t="shared" si="44"/>
        <v>0</v>
      </c>
      <c r="AE113" s="282">
        <f t="shared" si="45"/>
        <v>0</v>
      </c>
      <c r="AF113" s="282">
        <f t="shared" si="46"/>
        <v>0</v>
      </c>
      <c r="AG113" s="107">
        <f t="shared" si="47"/>
        <v>0</v>
      </c>
      <c r="AH113" s="282">
        <f t="shared" si="48"/>
        <v>0</v>
      </c>
      <c r="AI113" s="260"/>
      <c r="AJ113" s="282">
        <f t="shared" si="49"/>
        <v>0</v>
      </c>
      <c r="AK113" s="282">
        <f t="shared" si="50"/>
        <v>0</v>
      </c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495"/>
      <c r="AW113" s="495"/>
      <c r="AX113" s="495"/>
    </row>
    <row r="114" spans="2:50">
      <c r="B114" s="412">
        <v>98</v>
      </c>
      <c r="C114" s="378" t="s">
        <v>22</v>
      </c>
      <c r="D114" s="373" t="s">
        <v>1962</v>
      </c>
      <c r="E114" s="265" t="s">
        <v>1964</v>
      </c>
      <c r="F114" s="217" t="s">
        <v>3954</v>
      </c>
      <c r="G114" s="230" t="s">
        <v>1363</v>
      </c>
      <c r="H114" s="153">
        <v>42453</v>
      </c>
      <c r="I114" s="329" t="s">
        <v>1968</v>
      </c>
      <c r="J114" s="329">
        <f t="shared" si="25"/>
        <v>30</v>
      </c>
      <c r="K114" s="329">
        <v>30</v>
      </c>
      <c r="L114" s="167">
        <v>0</v>
      </c>
      <c r="M114" s="167"/>
      <c r="N114" s="329">
        <v>0.3</v>
      </c>
      <c r="O114" s="167">
        <v>0</v>
      </c>
      <c r="P114" s="503">
        <v>1</v>
      </c>
      <c r="Q114" s="282"/>
      <c r="R114" s="128" t="s">
        <v>31</v>
      </c>
      <c r="S114" s="128" t="s">
        <v>31</v>
      </c>
      <c r="T114" s="128" t="s">
        <v>31</v>
      </c>
      <c r="U114" s="128" t="s">
        <v>31</v>
      </c>
      <c r="V114" s="282" t="s">
        <v>1969</v>
      </c>
      <c r="W114" s="282"/>
      <c r="X114" s="282">
        <f t="shared" si="40"/>
        <v>0</v>
      </c>
      <c r="Y114" s="260"/>
      <c r="Z114" s="260"/>
      <c r="AA114" s="502">
        <f t="shared" si="41"/>
        <v>0</v>
      </c>
      <c r="AB114" s="282">
        <f t="shared" si="42"/>
        <v>0</v>
      </c>
      <c r="AC114" s="282">
        <f t="shared" si="43"/>
        <v>0</v>
      </c>
      <c r="AD114" s="282">
        <f t="shared" si="44"/>
        <v>0</v>
      </c>
      <c r="AE114" s="282">
        <f t="shared" si="45"/>
        <v>0</v>
      </c>
      <c r="AF114" s="282">
        <f t="shared" si="46"/>
        <v>0</v>
      </c>
      <c r="AG114" s="107">
        <f t="shared" si="47"/>
        <v>0</v>
      </c>
      <c r="AH114" s="282">
        <f t="shared" si="48"/>
        <v>0</v>
      </c>
      <c r="AI114" s="260"/>
      <c r="AJ114" s="282">
        <f t="shared" si="49"/>
        <v>0</v>
      </c>
      <c r="AK114" s="282">
        <f t="shared" si="50"/>
        <v>0</v>
      </c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495"/>
      <c r="AW114" s="495"/>
      <c r="AX114" s="495"/>
    </row>
    <row r="115" spans="2:50">
      <c r="B115" s="412">
        <v>99</v>
      </c>
      <c r="C115" s="378" t="s">
        <v>22</v>
      </c>
      <c r="D115" s="373" t="s">
        <v>1962</v>
      </c>
      <c r="E115" s="265" t="s">
        <v>1964</v>
      </c>
      <c r="F115" s="217" t="s">
        <v>3892</v>
      </c>
      <c r="G115" s="230" t="s">
        <v>1363</v>
      </c>
      <c r="H115" s="153">
        <v>42235</v>
      </c>
      <c r="I115" s="329" t="s">
        <v>1968</v>
      </c>
      <c r="J115" s="329">
        <f t="shared" si="25"/>
        <v>24</v>
      </c>
      <c r="K115" s="329">
        <v>24</v>
      </c>
      <c r="L115" s="329">
        <v>0</v>
      </c>
      <c r="M115" s="329"/>
      <c r="N115" s="329">
        <v>0.4</v>
      </c>
      <c r="O115" s="329">
        <v>0</v>
      </c>
      <c r="P115" s="502">
        <v>1</v>
      </c>
      <c r="Q115" s="282"/>
      <c r="R115" s="128" t="s">
        <v>31</v>
      </c>
      <c r="S115" s="128" t="s">
        <v>31</v>
      </c>
      <c r="T115" s="128" t="s">
        <v>31</v>
      </c>
      <c r="U115" s="128" t="s">
        <v>31</v>
      </c>
      <c r="V115" s="282" t="s">
        <v>1969</v>
      </c>
      <c r="W115" s="282"/>
      <c r="X115" s="282">
        <f t="shared" si="40"/>
        <v>0</v>
      </c>
      <c r="Y115" s="260"/>
      <c r="Z115" s="260"/>
      <c r="AA115" s="502">
        <f t="shared" si="41"/>
        <v>0</v>
      </c>
      <c r="AB115" s="282">
        <f t="shared" si="42"/>
        <v>0</v>
      </c>
      <c r="AC115" s="282">
        <f t="shared" si="43"/>
        <v>0</v>
      </c>
      <c r="AD115" s="282">
        <f t="shared" si="44"/>
        <v>0</v>
      </c>
      <c r="AE115" s="282">
        <f t="shared" si="45"/>
        <v>0</v>
      </c>
      <c r="AF115" s="282">
        <f t="shared" si="46"/>
        <v>0</v>
      </c>
      <c r="AG115" s="107">
        <f t="shared" si="47"/>
        <v>0</v>
      </c>
      <c r="AH115" s="282">
        <f t="shared" si="48"/>
        <v>0</v>
      </c>
      <c r="AI115" s="260"/>
      <c r="AJ115" s="282">
        <f t="shared" si="49"/>
        <v>0</v>
      </c>
      <c r="AK115" s="282">
        <f t="shared" si="50"/>
        <v>0</v>
      </c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495"/>
      <c r="AW115" s="495"/>
      <c r="AX115" s="495"/>
    </row>
    <row r="116" spans="2:50">
      <c r="B116" s="412">
        <v>100</v>
      </c>
      <c r="C116" s="378" t="s">
        <v>22</v>
      </c>
      <c r="D116" s="373" t="s">
        <v>1962</v>
      </c>
      <c r="E116" s="265" t="s">
        <v>1964</v>
      </c>
      <c r="F116" s="217" t="s">
        <v>3893</v>
      </c>
      <c r="G116" s="230" t="s">
        <v>1363</v>
      </c>
      <c r="H116" s="153">
        <v>43788</v>
      </c>
      <c r="I116" s="329" t="s">
        <v>1968</v>
      </c>
      <c r="J116" s="329">
        <f t="shared" si="25"/>
        <v>510</v>
      </c>
      <c r="K116" s="329">
        <v>510</v>
      </c>
      <c r="L116" s="329">
        <v>0</v>
      </c>
      <c r="M116" s="329"/>
      <c r="N116" s="329">
        <v>7.3</v>
      </c>
      <c r="O116" s="329">
        <v>0</v>
      </c>
      <c r="P116" s="502">
        <v>1</v>
      </c>
      <c r="Q116" s="282"/>
      <c r="R116" s="128"/>
      <c r="S116" s="128" t="s">
        <v>31</v>
      </c>
      <c r="T116" s="128" t="s">
        <v>31</v>
      </c>
      <c r="U116" s="128" t="s">
        <v>31</v>
      </c>
      <c r="V116" s="282" t="s">
        <v>1969</v>
      </c>
      <c r="W116" s="282"/>
      <c r="X116" s="282">
        <f t="shared" si="40"/>
        <v>0</v>
      </c>
      <c r="Y116" s="260"/>
      <c r="Z116" s="260"/>
      <c r="AA116" s="502">
        <f t="shared" si="41"/>
        <v>0</v>
      </c>
      <c r="AB116" s="282">
        <f t="shared" si="42"/>
        <v>0</v>
      </c>
      <c r="AC116" s="282">
        <f t="shared" si="43"/>
        <v>0</v>
      </c>
      <c r="AD116" s="282">
        <f t="shared" si="44"/>
        <v>0</v>
      </c>
      <c r="AE116" s="282">
        <f t="shared" si="45"/>
        <v>0</v>
      </c>
      <c r="AF116" s="282">
        <f t="shared" si="46"/>
        <v>0</v>
      </c>
      <c r="AG116" s="107">
        <f t="shared" si="47"/>
        <v>0</v>
      </c>
      <c r="AH116" s="282">
        <f t="shared" si="48"/>
        <v>0</v>
      </c>
      <c r="AI116" s="260"/>
      <c r="AJ116" s="282">
        <f t="shared" si="49"/>
        <v>0</v>
      </c>
      <c r="AK116" s="282">
        <f t="shared" si="50"/>
        <v>0</v>
      </c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495"/>
      <c r="AW116" s="495"/>
      <c r="AX116" s="495"/>
    </row>
    <row r="117" spans="2:50">
      <c r="B117" s="412">
        <v>101</v>
      </c>
      <c r="C117" s="378" t="s">
        <v>22</v>
      </c>
      <c r="D117" s="373" t="s">
        <v>1962</v>
      </c>
      <c r="E117" s="265" t="s">
        <v>1964</v>
      </c>
      <c r="F117" s="217" t="s">
        <v>3955</v>
      </c>
      <c r="G117" s="230" t="s">
        <v>1363</v>
      </c>
      <c r="H117" s="153">
        <v>43601</v>
      </c>
      <c r="I117" s="329" t="s">
        <v>1968</v>
      </c>
      <c r="J117" s="329">
        <f t="shared" si="25"/>
        <v>90</v>
      </c>
      <c r="K117" s="329">
        <v>90</v>
      </c>
      <c r="L117" s="329">
        <v>0</v>
      </c>
      <c r="M117" s="329"/>
      <c r="N117" s="329">
        <v>1.5</v>
      </c>
      <c r="O117" s="329">
        <v>0</v>
      </c>
      <c r="P117" s="502">
        <v>1</v>
      </c>
      <c r="Q117" s="282"/>
      <c r="R117" s="128"/>
      <c r="S117" s="128" t="s">
        <v>31</v>
      </c>
      <c r="T117" s="128" t="s">
        <v>31</v>
      </c>
      <c r="U117" s="128" t="s">
        <v>31</v>
      </c>
      <c r="V117" s="282" t="s">
        <v>1969</v>
      </c>
      <c r="W117" s="282"/>
      <c r="X117" s="282">
        <f t="shared" si="40"/>
        <v>0</v>
      </c>
      <c r="Y117" s="260"/>
      <c r="Z117" s="260"/>
      <c r="AA117" s="502">
        <f t="shared" si="41"/>
        <v>0</v>
      </c>
      <c r="AB117" s="282">
        <f t="shared" si="42"/>
        <v>0</v>
      </c>
      <c r="AC117" s="282">
        <f t="shared" si="43"/>
        <v>0</v>
      </c>
      <c r="AD117" s="282">
        <f t="shared" si="44"/>
        <v>0</v>
      </c>
      <c r="AE117" s="282">
        <f t="shared" si="45"/>
        <v>0</v>
      </c>
      <c r="AF117" s="282">
        <f t="shared" si="46"/>
        <v>0</v>
      </c>
      <c r="AG117" s="107">
        <f t="shared" si="47"/>
        <v>0</v>
      </c>
      <c r="AH117" s="282">
        <f t="shared" si="48"/>
        <v>0</v>
      </c>
      <c r="AI117" s="260"/>
      <c r="AJ117" s="282">
        <f t="shared" si="49"/>
        <v>0</v>
      </c>
      <c r="AK117" s="282">
        <f t="shared" si="50"/>
        <v>0</v>
      </c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495"/>
      <c r="AW117" s="495"/>
      <c r="AX117" s="495"/>
    </row>
    <row r="118" spans="2:50">
      <c r="B118" s="412">
        <v>102</v>
      </c>
      <c r="C118" s="378" t="s">
        <v>22</v>
      </c>
      <c r="D118" s="373" t="s">
        <v>1962</v>
      </c>
      <c r="E118" s="265" t="s">
        <v>1964</v>
      </c>
      <c r="F118" s="217" t="s">
        <v>3241</v>
      </c>
      <c r="G118" s="230" t="s">
        <v>1363</v>
      </c>
      <c r="H118" s="153">
        <v>43747</v>
      </c>
      <c r="I118" s="329" t="s">
        <v>1968</v>
      </c>
      <c r="J118" s="329">
        <f t="shared" si="25"/>
        <v>33</v>
      </c>
      <c r="K118" s="329">
        <v>33</v>
      </c>
      <c r="L118" s="329">
        <v>0</v>
      </c>
      <c r="M118" s="329"/>
      <c r="N118" s="329">
        <v>0.55000000000000004</v>
      </c>
      <c r="O118" s="329">
        <v>0</v>
      </c>
      <c r="P118" s="502">
        <v>1</v>
      </c>
      <c r="Q118" s="282"/>
      <c r="R118" s="128" t="s">
        <v>31</v>
      </c>
      <c r="S118" s="128" t="s">
        <v>31</v>
      </c>
      <c r="T118" s="128" t="s">
        <v>31</v>
      </c>
      <c r="U118" s="128" t="s">
        <v>31</v>
      </c>
      <c r="V118" s="282" t="s">
        <v>1969</v>
      </c>
      <c r="W118" s="282"/>
      <c r="X118" s="282">
        <f t="shared" si="40"/>
        <v>0</v>
      </c>
      <c r="Y118" s="260"/>
      <c r="Z118" s="260"/>
      <c r="AA118" s="502">
        <f t="shared" si="41"/>
        <v>0</v>
      </c>
      <c r="AB118" s="282">
        <f t="shared" si="42"/>
        <v>0</v>
      </c>
      <c r="AC118" s="282">
        <f t="shared" si="43"/>
        <v>0</v>
      </c>
      <c r="AD118" s="282">
        <f t="shared" si="44"/>
        <v>0</v>
      </c>
      <c r="AE118" s="282">
        <f t="shared" si="45"/>
        <v>0</v>
      </c>
      <c r="AF118" s="282">
        <f t="shared" si="46"/>
        <v>0</v>
      </c>
      <c r="AG118" s="107">
        <f t="shared" si="47"/>
        <v>0</v>
      </c>
      <c r="AH118" s="282">
        <f t="shared" si="48"/>
        <v>0</v>
      </c>
      <c r="AI118" s="260"/>
      <c r="AJ118" s="282">
        <f t="shared" si="49"/>
        <v>0</v>
      </c>
      <c r="AK118" s="282">
        <f t="shared" si="50"/>
        <v>0</v>
      </c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495"/>
      <c r="AW118" s="495"/>
      <c r="AX118" s="495"/>
    </row>
    <row r="119" spans="2:50">
      <c r="B119" s="412">
        <v>103</v>
      </c>
      <c r="C119" s="378" t="s">
        <v>22</v>
      </c>
      <c r="D119" s="373" t="s">
        <v>1962</v>
      </c>
      <c r="E119" s="265" t="s">
        <v>1964</v>
      </c>
      <c r="F119" s="217" t="s">
        <v>3243</v>
      </c>
      <c r="G119" s="230" t="s">
        <v>1363</v>
      </c>
      <c r="H119" s="153">
        <v>43644</v>
      </c>
      <c r="I119" s="329" t="s">
        <v>1968</v>
      </c>
      <c r="J119" s="329">
        <f t="shared" si="25"/>
        <v>78</v>
      </c>
      <c r="K119" s="329">
        <v>78</v>
      </c>
      <c r="L119" s="329">
        <v>0</v>
      </c>
      <c r="M119" s="329"/>
      <c r="N119" s="329">
        <v>1.1499999999999999</v>
      </c>
      <c r="O119" s="329">
        <v>0</v>
      </c>
      <c r="P119" s="502">
        <v>1</v>
      </c>
      <c r="Q119" s="282"/>
      <c r="R119" s="128" t="s">
        <v>31</v>
      </c>
      <c r="S119" s="128" t="s">
        <v>31</v>
      </c>
      <c r="T119" s="128" t="s">
        <v>31</v>
      </c>
      <c r="U119" s="128" t="s">
        <v>31</v>
      </c>
      <c r="V119" s="282" t="s">
        <v>1969</v>
      </c>
      <c r="W119" s="282"/>
      <c r="X119" s="282">
        <f t="shared" si="40"/>
        <v>0</v>
      </c>
      <c r="Y119" s="260"/>
      <c r="Z119" s="260"/>
      <c r="AA119" s="502">
        <f t="shared" si="41"/>
        <v>0</v>
      </c>
      <c r="AB119" s="282">
        <f t="shared" si="42"/>
        <v>0</v>
      </c>
      <c r="AC119" s="282">
        <f t="shared" si="43"/>
        <v>0</v>
      </c>
      <c r="AD119" s="282">
        <f t="shared" si="44"/>
        <v>0</v>
      </c>
      <c r="AE119" s="282">
        <f t="shared" si="45"/>
        <v>0</v>
      </c>
      <c r="AF119" s="282">
        <f t="shared" si="46"/>
        <v>0</v>
      </c>
      <c r="AG119" s="107">
        <f t="shared" si="47"/>
        <v>0</v>
      </c>
      <c r="AH119" s="282">
        <f t="shared" si="48"/>
        <v>0</v>
      </c>
      <c r="AI119" s="260"/>
      <c r="AJ119" s="282">
        <f t="shared" si="49"/>
        <v>0</v>
      </c>
      <c r="AK119" s="282">
        <f t="shared" si="50"/>
        <v>0</v>
      </c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495"/>
      <c r="AW119" s="495"/>
      <c r="AX119" s="495"/>
    </row>
    <row r="120" spans="2:50">
      <c r="B120" s="412">
        <v>104</v>
      </c>
      <c r="C120" s="378" t="s">
        <v>22</v>
      </c>
      <c r="D120" s="373" t="s">
        <v>1962</v>
      </c>
      <c r="E120" s="265" t="s">
        <v>1964</v>
      </c>
      <c r="F120" s="217" t="s">
        <v>2070</v>
      </c>
      <c r="G120" s="159" t="s">
        <v>1363</v>
      </c>
      <c r="H120" s="153">
        <v>42711</v>
      </c>
      <c r="I120" s="329" t="s">
        <v>1968</v>
      </c>
      <c r="J120" s="329">
        <f t="shared" si="25"/>
        <v>63</v>
      </c>
      <c r="K120" s="329">
        <v>63</v>
      </c>
      <c r="L120" s="329">
        <v>0</v>
      </c>
      <c r="M120" s="329"/>
      <c r="N120" s="329">
        <v>0.95</v>
      </c>
      <c r="O120" s="329">
        <v>0</v>
      </c>
      <c r="P120" s="502">
        <v>1</v>
      </c>
      <c r="Q120" s="282"/>
      <c r="R120" s="128" t="s">
        <v>31</v>
      </c>
      <c r="S120" s="128" t="s">
        <v>31</v>
      </c>
      <c r="T120" s="128" t="s">
        <v>31</v>
      </c>
      <c r="U120" s="128" t="s">
        <v>31</v>
      </c>
      <c r="V120" s="282" t="s">
        <v>1969</v>
      </c>
      <c r="W120" s="282"/>
      <c r="X120" s="282">
        <f t="shared" si="40"/>
        <v>0</v>
      </c>
      <c r="Y120" s="260"/>
      <c r="Z120" s="260"/>
      <c r="AA120" s="502">
        <f t="shared" si="41"/>
        <v>0</v>
      </c>
      <c r="AB120" s="282">
        <f t="shared" si="42"/>
        <v>0</v>
      </c>
      <c r="AC120" s="282">
        <f t="shared" si="43"/>
        <v>0</v>
      </c>
      <c r="AD120" s="282">
        <f t="shared" si="44"/>
        <v>0</v>
      </c>
      <c r="AE120" s="282">
        <f t="shared" si="45"/>
        <v>0</v>
      </c>
      <c r="AF120" s="282">
        <f t="shared" si="46"/>
        <v>0</v>
      </c>
      <c r="AG120" s="107">
        <f t="shared" si="47"/>
        <v>0</v>
      </c>
      <c r="AH120" s="282">
        <f t="shared" si="48"/>
        <v>0</v>
      </c>
      <c r="AI120" s="260"/>
      <c r="AJ120" s="282">
        <f t="shared" si="49"/>
        <v>0</v>
      </c>
      <c r="AK120" s="282">
        <f t="shared" si="50"/>
        <v>0</v>
      </c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495"/>
      <c r="AW120" s="495"/>
      <c r="AX120" s="495"/>
    </row>
    <row r="121" spans="2:50">
      <c r="B121" s="412">
        <v>105</v>
      </c>
      <c r="C121" s="378" t="s">
        <v>22</v>
      </c>
      <c r="D121" s="373" t="s">
        <v>1962</v>
      </c>
      <c r="E121" s="265" t="s">
        <v>1964</v>
      </c>
      <c r="F121" s="217" t="s">
        <v>3242</v>
      </c>
      <c r="G121" s="159" t="s">
        <v>1363</v>
      </c>
      <c r="H121" s="153">
        <v>43782</v>
      </c>
      <c r="I121" s="329" t="s">
        <v>1968</v>
      </c>
      <c r="J121" s="329">
        <f t="shared" si="25"/>
        <v>75</v>
      </c>
      <c r="K121" s="329">
        <v>75</v>
      </c>
      <c r="L121" s="329">
        <v>0</v>
      </c>
      <c r="M121" s="329"/>
      <c r="N121" s="329">
        <v>1.25</v>
      </c>
      <c r="O121" s="329">
        <v>0</v>
      </c>
      <c r="P121" s="502">
        <v>1</v>
      </c>
      <c r="Q121" s="282"/>
      <c r="R121" s="128" t="s">
        <v>31</v>
      </c>
      <c r="S121" s="128" t="s">
        <v>31</v>
      </c>
      <c r="T121" s="128" t="s">
        <v>31</v>
      </c>
      <c r="U121" s="128" t="s">
        <v>31</v>
      </c>
      <c r="V121" s="282" t="s">
        <v>1969</v>
      </c>
      <c r="W121" s="282"/>
      <c r="X121" s="282">
        <f t="shared" si="40"/>
        <v>0</v>
      </c>
      <c r="Y121" s="260"/>
      <c r="Z121" s="260"/>
      <c r="AA121" s="502">
        <f t="shared" si="41"/>
        <v>0</v>
      </c>
      <c r="AB121" s="282">
        <f t="shared" si="42"/>
        <v>0</v>
      </c>
      <c r="AC121" s="282">
        <f t="shared" si="43"/>
        <v>0</v>
      </c>
      <c r="AD121" s="282">
        <f t="shared" si="44"/>
        <v>0</v>
      </c>
      <c r="AE121" s="282">
        <f t="shared" si="45"/>
        <v>0</v>
      </c>
      <c r="AF121" s="282">
        <f t="shared" si="46"/>
        <v>0</v>
      </c>
      <c r="AG121" s="107">
        <f t="shared" si="47"/>
        <v>0</v>
      </c>
      <c r="AH121" s="282">
        <f t="shared" si="48"/>
        <v>0</v>
      </c>
      <c r="AI121" s="260"/>
      <c r="AJ121" s="282">
        <f t="shared" si="49"/>
        <v>0</v>
      </c>
      <c r="AK121" s="282">
        <f t="shared" si="50"/>
        <v>0</v>
      </c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495"/>
      <c r="AW121" s="495"/>
      <c r="AX121" s="495"/>
    </row>
    <row r="122" spans="2:50">
      <c r="B122" s="412">
        <v>106</v>
      </c>
      <c r="C122" s="378" t="s">
        <v>22</v>
      </c>
      <c r="D122" s="373" t="s">
        <v>1962</v>
      </c>
      <c r="E122" s="265" t="s">
        <v>1964</v>
      </c>
      <c r="F122" s="217" t="s">
        <v>2083</v>
      </c>
      <c r="G122" s="159" t="s">
        <v>1363</v>
      </c>
      <c r="H122" s="153">
        <v>43552</v>
      </c>
      <c r="I122" s="329" t="s">
        <v>1968</v>
      </c>
      <c r="J122" s="329">
        <f t="shared" si="25"/>
        <v>2520</v>
      </c>
      <c r="K122" s="329">
        <v>2280</v>
      </c>
      <c r="L122" s="329">
        <v>240</v>
      </c>
      <c r="M122" s="329"/>
      <c r="N122" s="329">
        <v>38</v>
      </c>
      <c r="O122" s="329">
        <v>4</v>
      </c>
      <c r="P122" s="502">
        <v>1</v>
      </c>
      <c r="Q122" s="282"/>
      <c r="R122" s="128" t="s">
        <v>31</v>
      </c>
      <c r="S122" s="128" t="s">
        <v>31</v>
      </c>
      <c r="T122" s="128" t="s">
        <v>31</v>
      </c>
      <c r="U122" s="128" t="s">
        <v>31</v>
      </c>
      <c r="V122" s="282" t="s">
        <v>1969</v>
      </c>
      <c r="W122" s="282"/>
      <c r="X122" s="282">
        <f t="shared" si="40"/>
        <v>0</v>
      </c>
      <c r="Y122" s="260"/>
      <c r="Z122" s="260"/>
      <c r="AA122" s="502">
        <f t="shared" si="41"/>
        <v>0</v>
      </c>
      <c r="AB122" s="282">
        <f t="shared" si="42"/>
        <v>0</v>
      </c>
      <c r="AC122" s="282">
        <f t="shared" si="43"/>
        <v>0</v>
      </c>
      <c r="AD122" s="282">
        <f t="shared" si="44"/>
        <v>0</v>
      </c>
      <c r="AE122" s="282">
        <f t="shared" si="45"/>
        <v>0</v>
      </c>
      <c r="AF122" s="282">
        <f t="shared" si="46"/>
        <v>0</v>
      </c>
      <c r="AG122" s="107">
        <f t="shared" si="47"/>
        <v>0</v>
      </c>
      <c r="AH122" s="282">
        <f t="shared" si="48"/>
        <v>0</v>
      </c>
      <c r="AI122" s="260"/>
      <c r="AJ122" s="282">
        <f t="shared" si="49"/>
        <v>0</v>
      </c>
      <c r="AK122" s="282">
        <f t="shared" si="50"/>
        <v>0</v>
      </c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495"/>
      <c r="AW122" s="495"/>
      <c r="AX122" s="495"/>
    </row>
    <row r="123" spans="2:50">
      <c r="B123" s="412">
        <v>107</v>
      </c>
      <c r="C123" s="378" t="s">
        <v>22</v>
      </c>
      <c r="D123" s="373" t="s">
        <v>1962</v>
      </c>
      <c r="E123" s="265" t="s">
        <v>1964</v>
      </c>
      <c r="F123" s="217" t="s">
        <v>2089</v>
      </c>
      <c r="G123" s="159" t="s">
        <v>1363</v>
      </c>
      <c r="H123" s="153">
        <v>43703</v>
      </c>
      <c r="I123" s="329" t="s">
        <v>1968</v>
      </c>
      <c r="J123" s="329">
        <f t="shared" si="25"/>
        <v>324</v>
      </c>
      <c r="K123" s="329">
        <v>234</v>
      </c>
      <c r="L123" s="329">
        <v>90</v>
      </c>
      <c r="M123" s="329"/>
      <c r="N123" s="329">
        <v>3.9</v>
      </c>
      <c r="O123" s="329">
        <v>1.5</v>
      </c>
      <c r="P123" s="502">
        <v>1</v>
      </c>
      <c r="Q123" s="282"/>
      <c r="R123" s="128" t="s">
        <v>31</v>
      </c>
      <c r="S123" s="128" t="s">
        <v>31</v>
      </c>
      <c r="T123" s="128" t="s">
        <v>31</v>
      </c>
      <c r="U123" s="128" t="s">
        <v>31</v>
      </c>
      <c r="V123" s="282" t="s">
        <v>1969</v>
      </c>
      <c r="W123" s="282"/>
      <c r="X123" s="282">
        <f t="shared" si="40"/>
        <v>0</v>
      </c>
      <c r="Y123" s="260"/>
      <c r="Z123" s="260"/>
      <c r="AA123" s="502">
        <f t="shared" si="41"/>
        <v>0</v>
      </c>
      <c r="AB123" s="282">
        <f t="shared" si="42"/>
        <v>0</v>
      </c>
      <c r="AC123" s="282">
        <f t="shared" si="43"/>
        <v>0</v>
      </c>
      <c r="AD123" s="282">
        <f t="shared" si="44"/>
        <v>0</v>
      </c>
      <c r="AE123" s="282">
        <f t="shared" si="45"/>
        <v>0</v>
      </c>
      <c r="AF123" s="282">
        <f t="shared" si="46"/>
        <v>0</v>
      </c>
      <c r="AG123" s="107">
        <f t="shared" si="47"/>
        <v>0</v>
      </c>
      <c r="AH123" s="282">
        <f t="shared" si="48"/>
        <v>0</v>
      </c>
      <c r="AI123" s="260"/>
      <c r="AJ123" s="282">
        <f t="shared" si="49"/>
        <v>0</v>
      </c>
      <c r="AK123" s="282">
        <f t="shared" si="50"/>
        <v>0</v>
      </c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495"/>
      <c r="AW123" s="495"/>
      <c r="AX123" s="495"/>
    </row>
    <row r="124" spans="2:50">
      <c r="B124" s="412">
        <v>108</v>
      </c>
      <c r="C124" s="378" t="s">
        <v>22</v>
      </c>
      <c r="D124" s="373" t="s">
        <v>1962</v>
      </c>
      <c r="E124" s="265" t="s">
        <v>1964</v>
      </c>
      <c r="F124" s="217" t="s">
        <v>2101</v>
      </c>
      <c r="G124" s="159" t="s">
        <v>1363</v>
      </c>
      <c r="H124" s="153">
        <v>43710</v>
      </c>
      <c r="I124" s="329" t="s">
        <v>1968</v>
      </c>
      <c r="J124" s="329">
        <f t="shared" si="25"/>
        <v>63</v>
      </c>
      <c r="K124" s="329">
        <v>63</v>
      </c>
      <c r="L124" s="329">
        <v>0</v>
      </c>
      <c r="M124" s="329"/>
      <c r="N124" s="329">
        <v>1.05</v>
      </c>
      <c r="O124" s="329">
        <v>0</v>
      </c>
      <c r="P124" s="502">
        <v>1</v>
      </c>
      <c r="Q124" s="282"/>
      <c r="R124" s="128" t="s">
        <v>31</v>
      </c>
      <c r="S124" s="128" t="s">
        <v>31</v>
      </c>
      <c r="T124" s="128" t="s">
        <v>31</v>
      </c>
      <c r="U124" s="128" t="s">
        <v>31</v>
      </c>
      <c r="V124" s="282" t="s">
        <v>1969</v>
      </c>
      <c r="W124" s="282"/>
      <c r="X124" s="282">
        <f t="shared" si="40"/>
        <v>0</v>
      </c>
      <c r="Y124" s="260"/>
      <c r="Z124" s="260"/>
      <c r="AA124" s="502">
        <f t="shared" si="41"/>
        <v>0</v>
      </c>
      <c r="AB124" s="282">
        <f t="shared" si="42"/>
        <v>0</v>
      </c>
      <c r="AC124" s="282">
        <f t="shared" si="43"/>
        <v>0</v>
      </c>
      <c r="AD124" s="282">
        <f t="shared" si="44"/>
        <v>0</v>
      </c>
      <c r="AE124" s="282">
        <f t="shared" si="45"/>
        <v>0</v>
      </c>
      <c r="AF124" s="282">
        <f t="shared" si="46"/>
        <v>0</v>
      </c>
      <c r="AG124" s="107">
        <f t="shared" si="47"/>
        <v>0</v>
      </c>
      <c r="AH124" s="282">
        <f t="shared" si="48"/>
        <v>0</v>
      </c>
      <c r="AI124" s="260"/>
      <c r="AJ124" s="282">
        <f t="shared" si="49"/>
        <v>0</v>
      </c>
      <c r="AK124" s="282">
        <f t="shared" si="50"/>
        <v>0</v>
      </c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495"/>
      <c r="AW124" s="495"/>
      <c r="AX124" s="495"/>
    </row>
    <row r="125" spans="2:50">
      <c r="B125" s="412">
        <v>109</v>
      </c>
      <c r="C125" s="378" t="s">
        <v>22</v>
      </c>
      <c r="D125" s="373" t="s">
        <v>1962</v>
      </c>
      <c r="E125" s="265" t="s">
        <v>1964</v>
      </c>
      <c r="F125" s="408" t="s">
        <v>2105</v>
      </c>
      <c r="G125" s="159" t="s">
        <v>1363</v>
      </c>
      <c r="H125" s="174">
        <v>43710</v>
      </c>
      <c r="I125" s="142" t="s">
        <v>1968</v>
      </c>
      <c r="J125" s="142">
        <f t="shared" si="25"/>
        <v>2370</v>
      </c>
      <c r="K125" s="142">
        <v>2070</v>
      </c>
      <c r="L125" s="142">
        <v>300</v>
      </c>
      <c r="M125" s="142"/>
      <c r="N125" s="142">
        <v>34.5</v>
      </c>
      <c r="O125" s="142">
        <v>5</v>
      </c>
      <c r="P125" s="504">
        <v>1</v>
      </c>
      <c r="Q125" s="131"/>
      <c r="R125" s="128" t="s">
        <v>31</v>
      </c>
      <c r="S125" s="128" t="s">
        <v>31</v>
      </c>
      <c r="T125" s="128" t="s">
        <v>31</v>
      </c>
      <c r="U125" s="128" t="s">
        <v>31</v>
      </c>
      <c r="V125" s="282" t="s">
        <v>1969</v>
      </c>
      <c r="W125" s="131"/>
      <c r="X125" s="282">
        <f t="shared" si="40"/>
        <v>0</v>
      </c>
      <c r="Y125" s="260"/>
      <c r="Z125" s="260"/>
      <c r="AA125" s="502">
        <f t="shared" si="41"/>
        <v>0</v>
      </c>
      <c r="AB125" s="282">
        <f t="shared" si="42"/>
        <v>0</v>
      </c>
      <c r="AC125" s="282">
        <f t="shared" si="43"/>
        <v>0</v>
      </c>
      <c r="AD125" s="282">
        <f t="shared" si="44"/>
        <v>0</v>
      </c>
      <c r="AE125" s="282">
        <f t="shared" si="45"/>
        <v>0</v>
      </c>
      <c r="AF125" s="282">
        <f t="shared" si="46"/>
        <v>0</v>
      </c>
      <c r="AG125" s="107">
        <f t="shared" si="47"/>
        <v>0</v>
      </c>
      <c r="AH125" s="282">
        <f t="shared" si="48"/>
        <v>0</v>
      </c>
      <c r="AI125" s="260"/>
      <c r="AJ125" s="282">
        <f t="shared" si="49"/>
        <v>0</v>
      </c>
      <c r="AK125" s="282">
        <f t="shared" si="50"/>
        <v>0</v>
      </c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495"/>
      <c r="AW125" s="495"/>
      <c r="AX125" s="495"/>
    </row>
    <row r="126" spans="2:50">
      <c r="B126" s="412">
        <v>110</v>
      </c>
      <c r="C126" s="378" t="s">
        <v>22</v>
      </c>
      <c r="D126" s="373" t="s">
        <v>1962</v>
      </c>
      <c r="E126" s="265" t="s">
        <v>1964</v>
      </c>
      <c r="F126" s="217" t="s">
        <v>2111</v>
      </c>
      <c r="G126" s="159" t="s">
        <v>1363</v>
      </c>
      <c r="H126" s="153">
        <v>43710</v>
      </c>
      <c r="I126" s="329" t="s">
        <v>1968</v>
      </c>
      <c r="J126" s="329">
        <f t="shared" si="25"/>
        <v>1920</v>
      </c>
      <c r="K126" s="329">
        <v>1620</v>
      </c>
      <c r="L126" s="329">
        <v>300</v>
      </c>
      <c r="M126" s="329"/>
      <c r="N126" s="329">
        <v>27</v>
      </c>
      <c r="O126" s="329">
        <v>5</v>
      </c>
      <c r="P126" s="502">
        <v>1</v>
      </c>
      <c r="Q126" s="282"/>
      <c r="R126" s="128" t="s">
        <v>31</v>
      </c>
      <c r="S126" s="128" t="s">
        <v>31</v>
      </c>
      <c r="T126" s="128" t="s">
        <v>31</v>
      </c>
      <c r="U126" s="128" t="s">
        <v>31</v>
      </c>
      <c r="V126" s="282" t="s">
        <v>1969</v>
      </c>
      <c r="W126" s="282"/>
      <c r="X126" s="282">
        <f t="shared" si="40"/>
        <v>0</v>
      </c>
      <c r="Y126" s="260"/>
      <c r="Z126" s="260"/>
      <c r="AA126" s="502">
        <f t="shared" si="41"/>
        <v>0</v>
      </c>
      <c r="AB126" s="282">
        <f t="shared" si="42"/>
        <v>0</v>
      </c>
      <c r="AC126" s="282">
        <f t="shared" si="43"/>
        <v>0</v>
      </c>
      <c r="AD126" s="282">
        <f t="shared" si="44"/>
        <v>0</v>
      </c>
      <c r="AE126" s="282">
        <f t="shared" si="45"/>
        <v>0</v>
      </c>
      <c r="AF126" s="282">
        <f t="shared" si="46"/>
        <v>0</v>
      </c>
      <c r="AG126" s="107">
        <f t="shared" si="47"/>
        <v>0</v>
      </c>
      <c r="AH126" s="282">
        <f t="shared" si="48"/>
        <v>0</v>
      </c>
      <c r="AI126" s="260"/>
      <c r="AJ126" s="282">
        <f t="shared" si="49"/>
        <v>0</v>
      </c>
      <c r="AK126" s="282">
        <f t="shared" si="50"/>
        <v>0</v>
      </c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495"/>
      <c r="AW126" s="495"/>
      <c r="AX126" s="495"/>
    </row>
    <row r="127" spans="2:50">
      <c r="B127" s="412">
        <v>111</v>
      </c>
      <c r="C127" s="378" t="s">
        <v>22</v>
      </c>
      <c r="D127" s="373" t="s">
        <v>1962</v>
      </c>
      <c r="E127" s="373" t="s">
        <v>2117</v>
      </c>
      <c r="F127" s="217" t="s">
        <v>3244</v>
      </c>
      <c r="G127" s="230" t="s">
        <v>1363</v>
      </c>
      <c r="H127" s="153">
        <v>43761</v>
      </c>
      <c r="I127" s="329" t="s">
        <v>1968</v>
      </c>
      <c r="J127" s="329">
        <f t="shared" si="25"/>
        <v>144</v>
      </c>
      <c r="K127" s="329">
        <v>96</v>
      </c>
      <c r="L127" s="329">
        <v>48</v>
      </c>
      <c r="M127" s="329"/>
      <c r="N127" s="329">
        <v>1.6</v>
      </c>
      <c r="O127" s="329">
        <v>0.8</v>
      </c>
      <c r="P127" s="502">
        <v>1</v>
      </c>
      <c r="Q127" s="282"/>
      <c r="R127" s="128" t="s">
        <v>31</v>
      </c>
      <c r="S127" s="128" t="s">
        <v>31</v>
      </c>
      <c r="T127" s="128" t="s">
        <v>31</v>
      </c>
      <c r="U127" s="128" t="s">
        <v>31</v>
      </c>
      <c r="V127" s="282" t="s">
        <v>1969</v>
      </c>
      <c r="W127" s="282"/>
      <c r="X127" s="282">
        <f t="shared" si="40"/>
        <v>0</v>
      </c>
      <c r="Y127" s="260"/>
      <c r="Z127" s="260"/>
      <c r="AA127" s="502">
        <f t="shared" si="41"/>
        <v>0</v>
      </c>
      <c r="AB127" s="282">
        <f t="shared" si="42"/>
        <v>0</v>
      </c>
      <c r="AC127" s="282">
        <f t="shared" si="43"/>
        <v>0</v>
      </c>
      <c r="AD127" s="282">
        <f t="shared" si="44"/>
        <v>0</v>
      </c>
      <c r="AE127" s="282">
        <f t="shared" si="45"/>
        <v>0</v>
      </c>
      <c r="AF127" s="282">
        <f t="shared" si="46"/>
        <v>0</v>
      </c>
      <c r="AG127" s="107">
        <f t="shared" si="47"/>
        <v>0</v>
      </c>
      <c r="AH127" s="282">
        <f t="shared" si="48"/>
        <v>0</v>
      </c>
      <c r="AI127" s="260"/>
      <c r="AJ127" s="282">
        <f t="shared" si="49"/>
        <v>0</v>
      </c>
      <c r="AK127" s="282">
        <f t="shared" si="50"/>
        <v>0</v>
      </c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495"/>
      <c r="AW127" s="495"/>
      <c r="AX127" s="495"/>
    </row>
    <row r="128" spans="2:50">
      <c r="B128" s="412">
        <v>112</v>
      </c>
      <c r="C128" s="379" t="s">
        <v>22</v>
      </c>
      <c r="D128" s="380" t="s">
        <v>1962</v>
      </c>
      <c r="E128" s="380" t="s">
        <v>2117</v>
      </c>
      <c r="F128" s="405" t="s">
        <v>3245</v>
      </c>
      <c r="G128" s="548" t="s">
        <v>1363</v>
      </c>
      <c r="H128" s="549">
        <v>43430</v>
      </c>
      <c r="I128" s="425" t="s">
        <v>1968</v>
      </c>
      <c r="J128" s="425">
        <f t="shared" si="25"/>
        <v>132</v>
      </c>
      <c r="K128" s="425">
        <v>132</v>
      </c>
      <c r="L128" s="425">
        <v>0</v>
      </c>
      <c r="M128" s="425"/>
      <c r="N128" s="425">
        <v>1.9</v>
      </c>
      <c r="O128" s="425">
        <v>0</v>
      </c>
      <c r="P128" s="502">
        <v>1</v>
      </c>
      <c r="Q128" s="282"/>
      <c r="R128" s="128"/>
      <c r="S128" s="128" t="s">
        <v>31</v>
      </c>
      <c r="T128" s="128" t="s">
        <v>31</v>
      </c>
      <c r="U128" s="128" t="s">
        <v>31</v>
      </c>
      <c r="V128" s="282" t="s">
        <v>1969</v>
      </c>
      <c r="W128" s="282"/>
      <c r="X128" s="282">
        <f t="shared" si="40"/>
        <v>0</v>
      </c>
      <c r="Y128" s="260"/>
      <c r="Z128" s="260"/>
      <c r="AA128" s="502">
        <f t="shared" si="41"/>
        <v>0</v>
      </c>
      <c r="AB128" s="282">
        <f t="shared" si="42"/>
        <v>0</v>
      </c>
      <c r="AC128" s="282">
        <f t="shared" si="43"/>
        <v>0</v>
      </c>
      <c r="AD128" s="282">
        <f t="shared" si="44"/>
        <v>0</v>
      </c>
      <c r="AE128" s="282">
        <f t="shared" si="45"/>
        <v>0</v>
      </c>
      <c r="AF128" s="282">
        <f t="shared" si="46"/>
        <v>0</v>
      </c>
      <c r="AG128" s="107">
        <f t="shared" si="47"/>
        <v>0</v>
      </c>
      <c r="AH128" s="282">
        <f t="shared" si="48"/>
        <v>0</v>
      </c>
      <c r="AI128" s="260"/>
      <c r="AJ128" s="282">
        <f t="shared" si="49"/>
        <v>0</v>
      </c>
      <c r="AK128" s="282">
        <f t="shared" si="50"/>
        <v>0</v>
      </c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495"/>
      <c r="AW128" s="495"/>
      <c r="AX128" s="495"/>
    </row>
    <row r="129" spans="2:50">
      <c r="B129" s="412">
        <v>113</v>
      </c>
      <c r="C129" s="379" t="s">
        <v>22</v>
      </c>
      <c r="D129" s="380" t="s">
        <v>1962</v>
      </c>
      <c r="E129" s="380" t="s">
        <v>2117</v>
      </c>
      <c r="F129" s="405" t="s">
        <v>3246</v>
      </c>
      <c r="G129" s="548" t="s">
        <v>1363</v>
      </c>
      <c r="H129" s="549">
        <v>42212</v>
      </c>
      <c r="I129" s="425" t="s">
        <v>1968</v>
      </c>
      <c r="J129" s="425">
        <f t="shared" si="25"/>
        <v>99</v>
      </c>
      <c r="K129" s="425">
        <v>99</v>
      </c>
      <c r="L129" s="425">
        <v>0</v>
      </c>
      <c r="M129" s="425"/>
      <c r="N129" s="425">
        <v>1.05</v>
      </c>
      <c r="O129" s="425">
        <v>0</v>
      </c>
      <c r="P129" s="502">
        <v>1</v>
      </c>
      <c r="Q129" s="282"/>
      <c r="R129" s="128" t="s">
        <v>31</v>
      </c>
      <c r="S129" s="128" t="s">
        <v>31</v>
      </c>
      <c r="T129" s="128" t="s">
        <v>31</v>
      </c>
      <c r="U129" s="128" t="s">
        <v>31</v>
      </c>
      <c r="V129" s="282" t="s">
        <v>1969</v>
      </c>
      <c r="W129" s="282"/>
      <c r="X129" s="282">
        <f t="shared" si="40"/>
        <v>0</v>
      </c>
      <c r="Y129" s="260"/>
      <c r="Z129" s="260"/>
      <c r="AA129" s="502">
        <f t="shared" si="41"/>
        <v>0</v>
      </c>
      <c r="AB129" s="282">
        <f t="shared" si="42"/>
        <v>0</v>
      </c>
      <c r="AC129" s="282">
        <f t="shared" si="43"/>
        <v>0</v>
      </c>
      <c r="AD129" s="282">
        <f t="shared" si="44"/>
        <v>0</v>
      </c>
      <c r="AE129" s="282">
        <f t="shared" si="45"/>
        <v>0</v>
      </c>
      <c r="AF129" s="282">
        <f t="shared" si="46"/>
        <v>0</v>
      </c>
      <c r="AG129" s="107">
        <f t="shared" si="47"/>
        <v>0</v>
      </c>
      <c r="AH129" s="282">
        <f t="shared" si="48"/>
        <v>0</v>
      </c>
      <c r="AI129" s="260"/>
      <c r="AJ129" s="282">
        <f t="shared" si="49"/>
        <v>0</v>
      </c>
      <c r="AK129" s="282">
        <f t="shared" si="50"/>
        <v>0</v>
      </c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495"/>
      <c r="AW129" s="495"/>
      <c r="AX129" s="495"/>
    </row>
    <row r="130" spans="2:50">
      <c r="B130" s="412">
        <v>114</v>
      </c>
      <c r="C130" s="379" t="s">
        <v>22</v>
      </c>
      <c r="D130" s="380" t="s">
        <v>1962</v>
      </c>
      <c r="E130" s="380" t="s">
        <v>2117</v>
      </c>
      <c r="F130" s="405" t="s">
        <v>2138</v>
      </c>
      <c r="G130" s="548" t="s">
        <v>1363</v>
      </c>
      <c r="H130" s="550">
        <v>43707</v>
      </c>
      <c r="I130" s="425" t="s">
        <v>1968</v>
      </c>
      <c r="J130" s="551">
        <f t="shared" si="25"/>
        <v>150</v>
      </c>
      <c r="K130" s="551">
        <v>30</v>
      </c>
      <c r="L130" s="551">
        <v>120</v>
      </c>
      <c r="M130" s="551"/>
      <c r="N130" s="551">
        <v>0.5</v>
      </c>
      <c r="O130" s="551">
        <v>2</v>
      </c>
      <c r="P130" s="505">
        <v>1</v>
      </c>
      <c r="Q130" s="282"/>
      <c r="R130" s="128" t="s">
        <v>31</v>
      </c>
      <c r="S130" s="128" t="s">
        <v>31</v>
      </c>
      <c r="T130" s="128" t="s">
        <v>31</v>
      </c>
      <c r="U130" s="128" t="s">
        <v>31</v>
      </c>
      <c r="V130" s="282" t="s">
        <v>1969</v>
      </c>
      <c r="W130" s="282"/>
      <c r="X130" s="282">
        <f t="shared" si="40"/>
        <v>0</v>
      </c>
      <c r="Y130" s="260"/>
      <c r="Z130" s="260"/>
      <c r="AA130" s="502">
        <f t="shared" si="41"/>
        <v>0</v>
      </c>
      <c r="AB130" s="282">
        <f t="shared" si="42"/>
        <v>0</v>
      </c>
      <c r="AC130" s="282">
        <f t="shared" si="43"/>
        <v>0</v>
      </c>
      <c r="AD130" s="282">
        <f t="shared" si="44"/>
        <v>0</v>
      </c>
      <c r="AE130" s="282">
        <f t="shared" si="45"/>
        <v>0</v>
      </c>
      <c r="AF130" s="282">
        <f t="shared" si="46"/>
        <v>0</v>
      </c>
      <c r="AG130" s="107">
        <f t="shared" si="47"/>
        <v>0</v>
      </c>
      <c r="AH130" s="282">
        <f t="shared" si="48"/>
        <v>0</v>
      </c>
      <c r="AI130" s="260"/>
      <c r="AJ130" s="282">
        <f t="shared" si="49"/>
        <v>0</v>
      </c>
      <c r="AK130" s="282">
        <f t="shared" si="50"/>
        <v>0</v>
      </c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495"/>
      <c r="AW130" s="495"/>
      <c r="AX130" s="495"/>
    </row>
    <row r="131" spans="2:50">
      <c r="B131" s="412">
        <v>115</v>
      </c>
      <c r="C131" s="379" t="s">
        <v>22</v>
      </c>
      <c r="D131" s="380" t="s">
        <v>1962</v>
      </c>
      <c r="E131" s="380" t="s">
        <v>2117</v>
      </c>
      <c r="F131" s="405" t="s">
        <v>4253</v>
      </c>
      <c r="G131" s="548" t="s">
        <v>1363</v>
      </c>
      <c r="H131" s="550">
        <v>43801</v>
      </c>
      <c r="I131" s="425" t="s">
        <v>1968</v>
      </c>
      <c r="J131" s="551">
        <f t="shared" si="25"/>
        <v>480</v>
      </c>
      <c r="K131" s="551">
        <v>480</v>
      </c>
      <c r="L131" s="551">
        <v>0</v>
      </c>
      <c r="M131" s="551"/>
      <c r="N131" s="551">
        <v>6.6</v>
      </c>
      <c r="O131" s="551">
        <v>0</v>
      </c>
      <c r="P131" s="505">
        <v>1</v>
      </c>
      <c r="Q131" s="282"/>
      <c r="R131" s="128" t="s">
        <v>31</v>
      </c>
      <c r="S131" s="128" t="s">
        <v>31</v>
      </c>
      <c r="T131" s="128" t="s">
        <v>31</v>
      </c>
      <c r="U131" s="128" t="s">
        <v>31</v>
      </c>
      <c r="V131" s="553" t="s">
        <v>4255</v>
      </c>
      <c r="W131" s="282"/>
      <c r="X131" s="282">
        <f t="shared" si="40"/>
        <v>0</v>
      </c>
      <c r="Y131" s="260"/>
      <c r="Z131" s="260"/>
      <c r="AA131" s="502">
        <f t="shared" si="41"/>
        <v>0</v>
      </c>
      <c r="AB131" s="282">
        <f t="shared" si="42"/>
        <v>0</v>
      </c>
      <c r="AC131" s="282">
        <f t="shared" si="43"/>
        <v>0</v>
      </c>
      <c r="AD131" s="282">
        <f t="shared" si="44"/>
        <v>0</v>
      </c>
      <c r="AE131" s="282">
        <f t="shared" si="45"/>
        <v>0</v>
      </c>
      <c r="AF131" s="282">
        <f t="shared" si="46"/>
        <v>0</v>
      </c>
      <c r="AG131" s="107">
        <f t="shared" si="47"/>
        <v>0</v>
      </c>
      <c r="AH131" s="282">
        <f t="shared" si="48"/>
        <v>0</v>
      </c>
      <c r="AI131" s="260"/>
      <c r="AJ131" s="282">
        <f t="shared" si="49"/>
        <v>0</v>
      </c>
      <c r="AK131" s="282">
        <f t="shared" si="50"/>
        <v>0</v>
      </c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495"/>
      <c r="AW131" s="495"/>
      <c r="AX131" s="495"/>
    </row>
    <row r="132" spans="2:50">
      <c r="B132" s="412">
        <v>116</v>
      </c>
      <c r="C132" s="379" t="s">
        <v>22</v>
      </c>
      <c r="D132" s="380" t="s">
        <v>1962</v>
      </c>
      <c r="E132" s="380" t="s">
        <v>2140</v>
      </c>
      <c r="F132" s="405" t="s">
        <v>3247</v>
      </c>
      <c r="G132" s="548" t="s">
        <v>1966</v>
      </c>
      <c r="H132" s="549">
        <v>42701</v>
      </c>
      <c r="I132" s="425" t="s">
        <v>1968</v>
      </c>
      <c r="J132" s="425">
        <f t="shared" si="25"/>
        <v>120</v>
      </c>
      <c r="K132" s="425">
        <v>120</v>
      </c>
      <c r="L132" s="425">
        <v>0</v>
      </c>
      <c r="M132" s="425"/>
      <c r="N132" s="425">
        <v>1.8</v>
      </c>
      <c r="O132" s="425">
        <v>0</v>
      </c>
      <c r="P132" s="505">
        <v>1</v>
      </c>
      <c r="Q132" s="282" t="s">
        <v>4380</v>
      </c>
      <c r="R132" s="128" t="s">
        <v>31</v>
      </c>
      <c r="S132" s="128" t="s">
        <v>31</v>
      </c>
      <c r="T132" s="128" t="s">
        <v>31</v>
      </c>
      <c r="U132" s="128" t="s">
        <v>31</v>
      </c>
      <c r="V132" s="282" t="s">
        <v>1969</v>
      </c>
      <c r="W132" s="282"/>
      <c r="X132" s="282">
        <f t="shared" si="40"/>
        <v>0</v>
      </c>
      <c r="Y132" s="260"/>
      <c r="Z132" s="260"/>
      <c r="AA132" s="502">
        <f t="shared" si="41"/>
        <v>0</v>
      </c>
      <c r="AB132" s="282">
        <f t="shared" si="42"/>
        <v>0</v>
      </c>
      <c r="AC132" s="282">
        <f t="shared" si="43"/>
        <v>0</v>
      </c>
      <c r="AD132" s="282">
        <f t="shared" si="44"/>
        <v>0</v>
      </c>
      <c r="AE132" s="282">
        <f t="shared" si="45"/>
        <v>0</v>
      </c>
      <c r="AF132" s="282">
        <f t="shared" si="46"/>
        <v>0</v>
      </c>
      <c r="AG132" s="107">
        <f t="shared" si="47"/>
        <v>1</v>
      </c>
      <c r="AH132" s="282">
        <f t="shared" si="48"/>
        <v>0</v>
      </c>
      <c r="AI132" s="260"/>
      <c r="AJ132" s="282">
        <f t="shared" si="49"/>
        <v>0</v>
      </c>
      <c r="AK132" s="282">
        <f t="shared" si="50"/>
        <v>0</v>
      </c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495"/>
      <c r="AW132" s="495"/>
      <c r="AX132" s="495"/>
    </row>
    <row r="133" spans="2:50">
      <c r="B133" s="412">
        <v>117</v>
      </c>
      <c r="C133" s="379" t="s">
        <v>22</v>
      </c>
      <c r="D133" s="380" t="s">
        <v>1962</v>
      </c>
      <c r="E133" s="380" t="s">
        <v>2140</v>
      </c>
      <c r="F133" s="552" t="s">
        <v>3894</v>
      </c>
      <c r="G133" s="548" t="s">
        <v>1966</v>
      </c>
      <c r="H133" s="549">
        <v>43644</v>
      </c>
      <c r="I133" s="425" t="s">
        <v>1968</v>
      </c>
      <c r="J133" s="425">
        <f t="shared" si="25"/>
        <v>96</v>
      </c>
      <c r="K133" s="425">
        <v>96</v>
      </c>
      <c r="L133" s="425">
        <v>0</v>
      </c>
      <c r="M133" s="425"/>
      <c r="N133" s="425">
        <v>1.6</v>
      </c>
      <c r="O133" s="425">
        <v>0</v>
      </c>
      <c r="P133" s="505">
        <v>1</v>
      </c>
      <c r="Q133" s="282" t="s">
        <v>4380</v>
      </c>
      <c r="R133" s="128" t="s">
        <v>31</v>
      </c>
      <c r="S133" s="128" t="s">
        <v>31</v>
      </c>
      <c r="T133" s="128" t="s">
        <v>31</v>
      </c>
      <c r="U133" s="128" t="s">
        <v>31</v>
      </c>
      <c r="V133" s="282" t="s">
        <v>1969</v>
      </c>
      <c r="W133" s="282"/>
      <c r="X133" s="282">
        <f t="shared" si="40"/>
        <v>0</v>
      </c>
      <c r="Y133" s="260"/>
      <c r="Z133" s="260"/>
      <c r="AA133" s="502">
        <f t="shared" si="41"/>
        <v>0</v>
      </c>
      <c r="AB133" s="282">
        <f t="shared" si="42"/>
        <v>0</v>
      </c>
      <c r="AC133" s="282">
        <f t="shared" si="43"/>
        <v>0</v>
      </c>
      <c r="AD133" s="282">
        <f t="shared" si="44"/>
        <v>0</v>
      </c>
      <c r="AE133" s="282">
        <f t="shared" si="45"/>
        <v>0</v>
      </c>
      <c r="AF133" s="282">
        <f t="shared" si="46"/>
        <v>0</v>
      </c>
      <c r="AG133" s="107">
        <f t="shared" si="47"/>
        <v>1</v>
      </c>
      <c r="AH133" s="282">
        <f t="shared" si="48"/>
        <v>0</v>
      </c>
      <c r="AI133" s="260"/>
      <c r="AJ133" s="282">
        <f t="shared" si="49"/>
        <v>0</v>
      </c>
      <c r="AK133" s="282">
        <f t="shared" si="50"/>
        <v>0</v>
      </c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495"/>
      <c r="AW133" s="495"/>
      <c r="AX133" s="495"/>
    </row>
    <row r="134" spans="2:50">
      <c r="B134" s="412">
        <v>118</v>
      </c>
      <c r="C134" s="378" t="s">
        <v>22</v>
      </c>
      <c r="D134" s="373" t="s">
        <v>1962</v>
      </c>
      <c r="E134" s="373" t="s">
        <v>2140</v>
      </c>
      <c r="F134" s="227" t="s">
        <v>2156</v>
      </c>
      <c r="G134" s="230" t="s">
        <v>1966</v>
      </c>
      <c r="H134" s="153">
        <v>43714</v>
      </c>
      <c r="I134" s="329" t="s">
        <v>2154</v>
      </c>
      <c r="J134" s="329">
        <f t="shared" si="25"/>
        <v>114</v>
      </c>
      <c r="K134" s="329">
        <v>114</v>
      </c>
      <c r="L134" s="329">
        <v>0</v>
      </c>
      <c r="M134" s="329"/>
      <c r="N134" s="329">
        <v>1.65</v>
      </c>
      <c r="O134" s="329">
        <v>0</v>
      </c>
      <c r="P134" s="505">
        <v>1</v>
      </c>
      <c r="Q134" s="282" t="s">
        <v>4380</v>
      </c>
      <c r="R134" s="128" t="s">
        <v>31</v>
      </c>
      <c r="S134" s="128" t="s">
        <v>31</v>
      </c>
      <c r="T134" s="128" t="s">
        <v>31</v>
      </c>
      <c r="U134" s="128" t="s">
        <v>31</v>
      </c>
      <c r="V134" s="282" t="s">
        <v>2155</v>
      </c>
      <c r="W134" s="282"/>
      <c r="X134" s="282">
        <f t="shared" si="40"/>
        <v>0</v>
      </c>
      <c r="Y134" s="260"/>
      <c r="Z134" s="260"/>
      <c r="AA134" s="502">
        <f t="shared" si="41"/>
        <v>0</v>
      </c>
      <c r="AB134" s="282">
        <f t="shared" si="42"/>
        <v>0</v>
      </c>
      <c r="AC134" s="282">
        <f t="shared" si="43"/>
        <v>0</v>
      </c>
      <c r="AD134" s="282">
        <f t="shared" si="44"/>
        <v>0</v>
      </c>
      <c r="AE134" s="282">
        <f t="shared" si="45"/>
        <v>0</v>
      </c>
      <c r="AF134" s="282">
        <f t="shared" si="46"/>
        <v>0</v>
      </c>
      <c r="AG134" s="107">
        <f t="shared" si="47"/>
        <v>1</v>
      </c>
      <c r="AH134" s="282">
        <f t="shared" si="48"/>
        <v>0</v>
      </c>
      <c r="AI134" s="260"/>
      <c r="AJ134" s="282">
        <f t="shared" si="49"/>
        <v>0</v>
      </c>
      <c r="AK134" s="282">
        <f t="shared" si="50"/>
        <v>0</v>
      </c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495"/>
      <c r="AW134" s="495"/>
      <c r="AX134" s="495"/>
    </row>
    <row r="135" spans="2:50">
      <c r="B135" s="412">
        <v>119</v>
      </c>
      <c r="C135" s="378" t="s">
        <v>22</v>
      </c>
      <c r="D135" s="373" t="s">
        <v>1962</v>
      </c>
      <c r="E135" s="373" t="s">
        <v>2140</v>
      </c>
      <c r="F135" s="408" t="s">
        <v>3248</v>
      </c>
      <c r="G135" s="415" t="s">
        <v>1966</v>
      </c>
      <c r="H135" s="174">
        <v>43714</v>
      </c>
      <c r="I135" s="142" t="s">
        <v>2154</v>
      </c>
      <c r="J135" s="142">
        <f t="shared" si="25"/>
        <v>372</v>
      </c>
      <c r="K135" s="142">
        <v>372</v>
      </c>
      <c r="L135" s="142">
        <v>0</v>
      </c>
      <c r="M135" s="142"/>
      <c r="N135" s="142">
        <v>6.2</v>
      </c>
      <c r="O135" s="142">
        <v>0</v>
      </c>
      <c r="P135" s="505">
        <v>1</v>
      </c>
      <c r="Q135" s="131"/>
      <c r="R135" s="128" t="s">
        <v>31</v>
      </c>
      <c r="S135" s="128" t="s">
        <v>31</v>
      </c>
      <c r="T135" s="128" t="s">
        <v>31</v>
      </c>
      <c r="U135" s="128" t="s">
        <v>31</v>
      </c>
      <c r="V135" s="131" t="s">
        <v>2155</v>
      </c>
      <c r="W135" s="131"/>
      <c r="X135" s="282">
        <f t="shared" si="40"/>
        <v>0</v>
      </c>
      <c r="Y135" s="260"/>
      <c r="Z135" s="260"/>
      <c r="AA135" s="502">
        <f t="shared" si="41"/>
        <v>0</v>
      </c>
      <c r="AB135" s="282">
        <f t="shared" si="42"/>
        <v>0</v>
      </c>
      <c r="AC135" s="282">
        <f t="shared" si="43"/>
        <v>0</v>
      </c>
      <c r="AD135" s="282">
        <f t="shared" si="44"/>
        <v>0</v>
      </c>
      <c r="AE135" s="282">
        <f t="shared" si="45"/>
        <v>0</v>
      </c>
      <c r="AF135" s="282">
        <f t="shared" si="46"/>
        <v>0</v>
      </c>
      <c r="AG135" s="107">
        <f t="shared" si="47"/>
        <v>0</v>
      </c>
      <c r="AH135" s="282">
        <f t="shared" si="48"/>
        <v>0</v>
      </c>
      <c r="AI135" s="260"/>
      <c r="AJ135" s="282">
        <f t="shared" si="49"/>
        <v>0</v>
      </c>
      <c r="AK135" s="282">
        <f t="shared" si="50"/>
        <v>0</v>
      </c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495"/>
      <c r="AW135" s="495"/>
      <c r="AX135" s="495"/>
    </row>
    <row r="136" spans="2:50">
      <c r="B136" s="412">
        <v>120</v>
      </c>
      <c r="C136" s="378" t="s">
        <v>22</v>
      </c>
      <c r="D136" s="373" t="s">
        <v>1962</v>
      </c>
      <c r="E136" s="373" t="s">
        <v>2140</v>
      </c>
      <c r="F136" s="217" t="s">
        <v>3249</v>
      </c>
      <c r="G136" s="230" t="s">
        <v>2176</v>
      </c>
      <c r="H136" s="153">
        <v>42215</v>
      </c>
      <c r="I136" s="329" t="s">
        <v>2154</v>
      </c>
      <c r="J136" s="329">
        <f t="shared" si="25"/>
        <v>258</v>
      </c>
      <c r="K136" s="329">
        <v>252</v>
      </c>
      <c r="L136" s="329">
        <v>6</v>
      </c>
      <c r="M136" s="329"/>
      <c r="N136" s="329">
        <v>4.2</v>
      </c>
      <c r="O136" s="329">
        <v>0.1</v>
      </c>
      <c r="P136" s="505">
        <v>1</v>
      </c>
      <c r="Q136" s="282"/>
      <c r="R136" s="128" t="s">
        <v>31</v>
      </c>
      <c r="S136" s="128" t="s">
        <v>31</v>
      </c>
      <c r="T136" s="128" t="s">
        <v>31</v>
      </c>
      <c r="U136" s="128" t="s">
        <v>31</v>
      </c>
      <c r="V136" s="282" t="s">
        <v>2155</v>
      </c>
      <c r="W136" s="282"/>
      <c r="X136" s="282">
        <f t="shared" si="40"/>
        <v>0</v>
      </c>
      <c r="Y136" s="260"/>
      <c r="Z136" s="260"/>
      <c r="AA136" s="502">
        <f t="shared" si="41"/>
        <v>0</v>
      </c>
      <c r="AB136" s="282">
        <f t="shared" si="42"/>
        <v>0</v>
      </c>
      <c r="AC136" s="282">
        <f t="shared" si="43"/>
        <v>0</v>
      </c>
      <c r="AD136" s="282">
        <f t="shared" si="44"/>
        <v>0</v>
      </c>
      <c r="AE136" s="282">
        <f t="shared" si="45"/>
        <v>0</v>
      </c>
      <c r="AF136" s="282">
        <f t="shared" si="46"/>
        <v>0</v>
      </c>
      <c r="AG136" s="107">
        <f t="shared" si="47"/>
        <v>0</v>
      </c>
      <c r="AH136" s="282">
        <f t="shared" si="48"/>
        <v>0</v>
      </c>
      <c r="AI136" s="260"/>
      <c r="AJ136" s="282">
        <f t="shared" si="49"/>
        <v>0</v>
      </c>
      <c r="AK136" s="282">
        <f t="shared" si="50"/>
        <v>0</v>
      </c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495"/>
      <c r="AW136" s="495"/>
      <c r="AX136" s="495"/>
    </row>
    <row r="137" spans="2:50">
      <c r="B137" s="412">
        <v>121</v>
      </c>
      <c r="C137" s="378" t="s">
        <v>22</v>
      </c>
      <c r="D137" s="373" t="s">
        <v>1962</v>
      </c>
      <c r="E137" s="373" t="s">
        <v>2140</v>
      </c>
      <c r="F137" s="217" t="s">
        <v>3250</v>
      </c>
      <c r="G137" s="230" t="s">
        <v>2176</v>
      </c>
      <c r="H137" s="153">
        <v>43693</v>
      </c>
      <c r="I137" s="329" t="s">
        <v>2154</v>
      </c>
      <c r="J137" s="329">
        <f t="shared" si="25"/>
        <v>60</v>
      </c>
      <c r="K137" s="329">
        <v>60</v>
      </c>
      <c r="L137" s="329">
        <v>0</v>
      </c>
      <c r="M137" s="329"/>
      <c r="N137" s="329">
        <v>1</v>
      </c>
      <c r="O137" s="329">
        <v>0</v>
      </c>
      <c r="P137" s="505">
        <v>1</v>
      </c>
      <c r="Q137" s="282"/>
      <c r="R137" s="128" t="s">
        <v>31</v>
      </c>
      <c r="S137" s="128" t="s">
        <v>31</v>
      </c>
      <c r="T137" s="128" t="s">
        <v>31</v>
      </c>
      <c r="U137" s="128" t="s">
        <v>31</v>
      </c>
      <c r="V137" s="282" t="s">
        <v>2155</v>
      </c>
      <c r="W137" s="282"/>
      <c r="X137" s="282">
        <f t="shared" si="40"/>
        <v>0</v>
      </c>
      <c r="Y137" s="260"/>
      <c r="Z137" s="260"/>
      <c r="AA137" s="502">
        <f t="shared" si="41"/>
        <v>0</v>
      </c>
      <c r="AB137" s="282">
        <f t="shared" si="42"/>
        <v>0</v>
      </c>
      <c r="AC137" s="282">
        <f t="shared" si="43"/>
        <v>0</v>
      </c>
      <c r="AD137" s="282">
        <f t="shared" si="44"/>
        <v>0</v>
      </c>
      <c r="AE137" s="282">
        <f t="shared" si="45"/>
        <v>0</v>
      </c>
      <c r="AF137" s="282">
        <f t="shared" si="46"/>
        <v>0</v>
      </c>
      <c r="AG137" s="107">
        <f t="shared" si="47"/>
        <v>0</v>
      </c>
      <c r="AH137" s="282">
        <f t="shared" si="48"/>
        <v>0</v>
      </c>
      <c r="AI137" s="260"/>
      <c r="AJ137" s="282">
        <f t="shared" si="49"/>
        <v>0</v>
      </c>
      <c r="AK137" s="282">
        <f t="shared" si="50"/>
        <v>0</v>
      </c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495"/>
      <c r="AW137" s="495"/>
      <c r="AX137" s="495"/>
    </row>
    <row r="138" spans="2:50">
      <c r="B138" s="412">
        <v>122</v>
      </c>
      <c r="C138" s="378" t="s">
        <v>22</v>
      </c>
      <c r="D138" s="373" t="s">
        <v>1962</v>
      </c>
      <c r="E138" s="373" t="s">
        <v>2140</v>
      </c>
      <c r="F138" s="217" t="s">
        <v>3251</v>
      </c>
      <c r="G138" s="230" t="s">
        <v>2176</v>
      </c>
      <c r="H138" s="153">
        <v>42334</v>
      </c>
      <c r="I138" s="329" t="s">
        <v>2154</v>
      </c>
      <c r="J138" s="329">
        <f t="shared" si="25"/>
        <v>240</v>
      </c>
      <c r="K138" s="329">
        <v>240</v>
      </c>
      <c r="L138" s="329">
        <v>0</v>
      </c>
      <c r="M138" s="329"/>
      <c r="N138" s="329">
        <v>3.8</v>
      </c>
      <c r="O138" s="329">
        <v>0</v>
      </c>
      <c r="P138" s="505">
        <v>1</v>
      </c>
      <c r="Q138" s="282"/>
      <c r="R138" s="128" t="s">
        <v>31</v>
      </c>
      <c r="S138" s="128" t="s">
        <v>31</v>
      </c>
      <c r="T138" s="128" t="s">
        <v>31</v>
      </c>
      <c r="U138" s="128" t="s">
        <v>31</v>
      </c>
      <c r="V138" s="282" t="s">
        <v>2155</v>
      </c>
      <c r="W138" s="282"/>
      <c r="X138" s="282">
        <f t="shared" si="40"/>
        <v>0</v>
      </c>
      <c r="Y138" s="260"/>
      <c r="Z138" s="260"/>
      <c r="AA138" s="502">
        <f t="shared" si="41"/>
        <v>0</v>
      </c>
      <c r="AB138" s="282">
        <f t="shared" si="42"/>
        <v>0</v>
      </c>
      <c r="AC138" s="282">
        <f t="shared" si="43"/>
        <v>0</v>
      </c>
      <c r="AD138" s="282">
        <f t="shared" si="44"/>
        <v>0</v>
      </c>
      <c r="AE138" s="282">
        <f t="shared" si="45"/>
        <v>0</v>
      </c>
      <c r="AF138" s="282">
        <f t="shared" si="46"/>
        <v>0</v>
      </c>
      <c r="AG138" s="107">
        <f t="shared" si="47"/>
        <v>0</v>
      </c>
      <c r="AH138" s="282">
        <f t="shared" si="48"/>
        <v>0</v>
      </c>
      <c r="AI138" s="260"/>
      <c r="AJ138" s="282">
        <f t="shared" si="49"/>
        <v>0</v>
      </c>
      <c r="AK138" s="282">
        <f t="shared" si="50"/>
        <v>0</v>
      </c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495"/>
      <c r="AW138" s="495"/>
      <c r="AX138" s="495"/>
    </row>
    <row r="139" spans="2:50">
      <c r="B139" s="412">
        <v>123</v>
      </c>
      <c r="C139" s="378" t="s">
        <v>22</v>
      </c>
      <c r="D139" s="373" t="s">
        <v>1962</v>
      </c>
      <c r="E139" s="373" t="s">
        <v>2140</v>
      </c>
      <c r="F139" s="228" t="s">
        <v>3252</v>
      </c>
      <c r="G139" s="230" t="s">
        <v>1363</v>
      </c>
      <c r="H139" s="153">
        <v>43088</v>
      </c>
      <c r="I139" s="329" t="s">
        <v>1968</v>
      </c>
      <c r="J139" s="329">
        <f t="shared" ref="J139:J202" si="51">SUM(K139:L139)</f>
        <v>600</v>
      </c>
      <c r="K139" s="329">
        <v>480</v>
      </c>
      <c r="L139" s="329">
        <v>120</v>
      </c>
      <c r="M139" s="329"/>
      <c r="N139" s="329">
        <v>7.4</v>
      </c>
      <c r="O139" s="329">
        <v>2</v>
      </c>
      <c r="P139" s="505">
        <v>1</v>
      </c>
      <c r="Q139" s="282"/>
      <c r="R139" s="128"/>
      <c r="S139" s="128" t="s">
        <v>31</v>
      </c>
      <c r="T139" s="128" t="s">
        <v>31</v>
      </c>
      <c r="U139" s="128" t="s">
        <v>31</v>
      </c>
      <c r="V139" s="282" t="s">
        <v>1969</v>
      </c>
      <c r="W139" s="282"/>
      <c r="X139" s="282">
        <f t="shared" si="40"/>
        <v>0</v>
      </c>
      <c r="Y139" s="260"/>
      <c r="Z139" s="260"/>
      <c r="AA139" s="502">
        <f t="shared" si="41"/>
        <v>0</v>
      </c>
      <c r="AB139" s="282">
        <f t="shared" si="42"/>
        <v>0</v>
      </c>
      <c r="AC139" s="282">
        <f t="shared" si="43"/>
        <v>0</v>
      </c>
      <c r="AD139" s="282">
        <f t="shared" si="44"/>
        <v>0</v>
      </c>
      <c r="AE139" s="282">
        <f t="shared" si="45"/>
        <v>0</v>
      </c>
      <c r="AF139" s="282">
        <f t="shared" si="46"/>
        <v>0</v>
      </c>
      <c r="AG139" s="107">
        <f t="shared" si="47"/>
        <v>0</v>
      </c>
      <c r="AH139" s="282">
        <f t="shared" si="48"/>
        <v>0</v>
      </c>
      <c r="AI139" s="260"/>
      <c r="AJ139" s="282">
        <f t="shared" si="49"/>
        <v>0</v>
      </c>
      <c r="AK139" s="282">
        <f t="shared" si="50"/>
        <v>0</v>
      </c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495"/>
      <c r="AW139" s="495"/>
      <c r="AX139" s="495"/>
    </row>
    <row r="140" spans="2:50">
      <c r="B140" s="412">
        <v>124</v>
      </c>
      <c r="C140" s="378" t="s">
        <v>22</v>
      </c>
      <c r="D140" s="373" t="s">
        <v>1962</v>
      </c>
      <c r="E140" s="373" t="s">
        <v>2140</v>
      </c>
      <c r="F140" s="228" t="s">
        <v>3253</v>
      </c>
      <c r="G140" s="230" t="s">
        <v>1363</v>
      </c>
      <c r="H140" s="153">
        <v>43643</v>
      </c>
      <c r="I140" s="329" t="s">
        <v>1968</v>
      </c>
      <c r="J140" s="329">
        <f t="shared" si="51"/>
        <v>408</v>
      </c>
      <c r="K140" s="329">
        <v>408</v>
      </c>
      <c r="L140" s="329">
        <v>0</v>
      </c>
      <c r="M140" s="329"/>
      <c r="N140" s="329">
        <v>6.6</v>
      </c>
      <c r="O140" s="329">
        <v>0</v>
      </c>
      <c r="P140" s="505">
        <v>1</v>
      </c>
      <c r="Q140" s="282"/>
      <c r="R140" s="128" t="s">
        <v>31</v>
      </c>
      <c r="S140" s="128" t="s">
        <v>31</v>
      </c>
      <c r="T140" s="128" t="s">
        <v>31</v>
      </c>
      <c r="U140" s="128" t="s">
        <v>31</v>
      </c>
      <c r="V140" s="282" t="s">
        <v>1969</v>
      </c>
      <c r="W140" s="282"/>
      <c r="X140" s="282">
        <f t="shared" si="40"/>
        <v>0</v>
      </c>
      <c r="Y140" s="260"/>
      <c r="Z140" s="260"/>
      <c r="AA140" s="502">
        <f t="shared" si="41"/>
        <v>0</v>
      </c>
      <c r="AB140" s="282">
        <f t="shared" si="42"/>
        <v>0</v>
      </c>
      <c r="AC140" s="282">
        <f t="shared" si="43"/>
        <v>0</v>
      </c>
      <c r="AD140" s="282">
        <f t="shared" si="44"/>
        <v>0</v>
      </c>
      <c r="AE140" s="282">
        <f t="shared" si="45"/>
        <v>0</v>
      </c>
      <c r="AF140" s="282">
        <f t="shared" si="46"/>
        <v>0</v>
      </c>
      <c r="AG140" s="107">
        <f t="shared" si="47"/>
        <v>0</v>
      </c>
      <c r="AH140" s="282">
        <f t="shared" si="48"/>
        <v>0</v>
      </c>
      <c r="AI140" s="260"/>
      <c r="AJ140" s="282">
        <f t="shared" si="49"/>
        <v>0</v>
      </c>
      <c r="AK140" s="282">
        <f t="shared" si="50"/>
        <v>0</v>
      </c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495"/>
      <c r="AW140" s="495"/>
      <c r="AX140" s="495"/>
    </row>
    <row r="141" spans="2:50">
      <c r="B141" s="412">
        <v>125</v>
      </c>
      <c r="C141" s="378" t="s">
        <v>22</v>
      </c>
      <c r="D141" s="373" t="s">
        <v>1962</v>
      </c>
      <c r="E141" s="373" t="s">
        <v>2140</v>
      </c>
      <c r="F141" s="228" t="s">
        <v>3254</v>
      </c>
      <c r="G141" s="230" t="s">
        <v>1363</v>
      </c>
      <c r="H141" s="153">
        <v>42566</v>
      </c>
      <c r="I141" s="329" t="s">
        <v>1968</v>
      </c>
      <c r="J141" s="329">
        <f t="shared" si="51"/>
        <v>618</v>
      </c>
      <c r="K141" s="329">
        <v>378</v>
      </c>
      <c r="L141" s="329">
        <v>240</v>
      </c>
      <c r="M141" s="329"/>
      <c r="N141" s="329">
        <v>5.8</v>
      </c>
      <c r="O141" s="329">
        <v>4</v>
      </c>
      <c r="P141" s="505">
        <v>1</v>
      </c>
      <c r="Q141" s="282"/>
      <c r="R141" s="128" t="s">
        <v>31</v>
      </c>
      <c r="S141" s="128" t="s">
        <v>31</v>
      </c>
      <c r="T141" s="128" t="s">
        <v>31</v>
      </c>
      <c r="U141" s="128" t="s">
        <v>31</v>
      </c>
      <c r="V141" s="282" t="s">
        <v>1969</v>
      </c>
      <c r="W141" s="282"/>
      <c r="X141" s="282">
        <f t="shared" si="40"/>
        <v>0</v>
      </c>
      <c r="Y141" s="260"/>
      <c r="Z141" s="260"/>
      <c r="AA141" s="502">
        <f t="shared" si="41"/>
        <v>0</v>
      </c>
      <c r="AB141" s="282">
        <f t="shared" si="42"/>
        <v>0</v>
      </c>
      <c r="AC141" s="282">
        <f t="shared" si="43"/>
        <v>0</v>
      </c>
      <c r="AD141" s="282">
        <f t="shared" si="44"/>
        <v>0</v>
      </c>
      <c r="AE141" s="282">
        <f t="shared" si="45"/>
        <v>0</v>
      </c>
      <c r="AF141" s="282">
        <f t="shared" si="46"/>
        <v>0</v>
      </c>
      <c r="AG141" s="107">
        <f t="shared" si="47"/>
        <v>0</v>
      </c>
      <c r="AH141" s="282">
        <f t="shared" si="48"/>
        <v>0</v>
      </c>
      <c r="AI141" s="260"/>
      <c r="AJ141" s="282">
        <f t="shared" si="49"/>
        <v>0</v>
      </c>
      <c r="AK141" s="282">
        <f t="shared" si="50"/>
        <v>0</v>
      </c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495"/>
      <c r="AW141" s="495"/>
      <c r="AX141" s="495"/>
    </row>
    <row r="142" spans="2:50">
      <c r="B142" s="412">
        <v>126</v>
      </c>
      <c r="C142" s="378" t="s">
        <v>22</v>
      </c>
      <c r="D142" s="373" t="s">
        <v>1962</v>
      </c>
      <c r="E142" s="373" t="s">
        <v>2140</v>
      </c>
      <c r="F142" s="228" t="s">
        <v>3255</v>
      </c>
      <c r="G142" s="230" t="s">
        <v>1363</v>
      </c>
      <c r="H142" s="153">
        <v>43789</v>
      </c>
      <c r="I142" s="329" t="s">
        <v>2240</v>
      </c>
      <c r="J142" s="329">
        <f t="shared" si="51"/>
        <v>60</v>
      </c>
      <c r="K142" s="329">
        <v>48</v>
      </c>
      <c r="L142" s="329">
        <v>12</v>
      </c>
      <c r="M142" s="329"/>
      <c r="N142" s="329">
        <v>0.8</v>
      </c>
      <c r="O142" s="329">
        <v>0.2</v>
      </c>
      <c r="P142" s="505">
        <v>1</v>
      </c>
      <c r="Q142" s="282"/>
      <c r="R142" s="128" t="s">
        <v>31</v>
      </c>
      <c r="S142" s="128" t="s">
        <v>31</v>
      </c>
      <c r="T142" s="128" t="s">
        <v>31</v>
      </c>
      <c r="U142" s="128" t="s">
        <v>31</v>
      </c>
      <c r="V142" s="282" t="s">
        <v>2241</v>
      </c>
      <c r="W142" s="282"/>
      <c r="X142" s="282">
        <f t="shared" si="40"/>
        <v>0</v>
      </c>
      <c r="Y142" s="260"/>
      <c r="Z142" s="260"/>
      <c r="AA142" s="502">
        <f t="shared" si="41"/>
        <v>0</v>
      </c>
      <c r="AB142" s="282">
        <f t="shared" si="42"/>
        <v>0</v>
      </c>
      <c r="AC142" s="282">
        <f t="shared" si="43"/>
        <v>0</v>
      </c>
      <c r="AD142" s="282">
        <f t="shared" si="44"/>
        <v>0</v>
      </c>
      <c r="AE142" s="282">
        <f t="shared" si="45"/>
        <v>0</v>
      </c>
      <c r="AF142" s="282">
        <f t="shared" si="46"/>
        <v>0</v>
      </c>
      <c r="AG142" s="107">
        <f t="shared" si="47"/>
        <v>0</v>
      </c>
      <c r="AH142" s="282">
        <f t="shared" si="48"/>
        <v>0</v>
      </c>
      <c r="AI142" s="260"/>
      <c r="AJ142" s="282">
        <f t="shared" si="49"/>
        <v>0</v>
      </c>
      <c r="AK142" s="282">
        <f t="shared" si="50"/>
        <v>0</v>
      </c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495"/>
      <c r="AW142" s="495"/>
      <c r="AX142" s="495"/>
    </row>
    <row r="143" spans="2:50">
      <c r="B143" s="412">
        <v>127</v>
      </c>
      <c r="C143" s="378" t="s">
        <v>22</v>
      </c>
      <c r="D143" s="373" t="s">
        <v>1962</v>
      </c>
      <c r="E143" s="373" t="s">
        <v>2140</v>
      </c>
      <c r="F143" s="228" t="s">
        <v>3256</v>
      </c>
      <c r="G143" s="230" t="s">
        <v>1363</v>
      </c>
      <c r="H143" s="153">
        <v>43608</v>
      </c>
      <c r="I143" s="329" t="s">
        <v>2240</v>
      </c>
      <c r="J143" s="329">
        <f t="shared" si="51"/>
        <v>60</v>
      </c>
      <c r="K143" s="329">
        <v>48</v>
      </c>
      <c r="L143" s="329">
        <v>12</v>
      </c>
      <c r="M143" s="329"/>
      <c r="N143" s="329">
        <v>0.8</v>
      </c>
      <c r="O143" s="329">
        <v>0.2</v>
      </c>
      <c r="P143" s="505">
        <v>1</v>
      </c>
      <c r="Q143" s="282"/>
      <c r="R143" s="128" t="s">
        <v>31</v>
      </c>
      <c r="S143" s="128" t="s">
        <v>31</v>
      </c>
      <c r="T143" s="128" t="s">
        <v>31</v>
      </c>
      <c r="U143" s="128" t="s">
        <v>31</v>
      </c>
      <c r="V143" s="282" t="s">
        <v>2241</v>
      </c>
      <c r="W143" s="282"/>
      <c r="X143" s="282">
        <f t="shared" si="40"/>
        <v>0</v>
      </c>
      <c r="Y143" s="260"/>
      <c r="Z143" s="260"/>
      <c r="AA143" s="502">
        <f t="shared" si="41"/>
        <v>0</v>
      </c>
      <c r="AB143" s="282">
        <f t="shared" si="42"/>
        <v>0</v>
      </c>
      <c r="AC143" s="282">
        <f t="shared" si="43"/>
        <v>0</v>
      </c>
      <c r="AD143" s="282">
        <f t="shared" si="44"/>
        <v>0</v>
      </c>
      <c r="AE143" s="282">
        <f t="shared" si="45"/>
        <v>0</v>
      </c>
      <c r="AF143" s="282">
        <f t="shared" si="46"/>
        <v>0</v>
      </c>
      <c r="AG143" s="107">
        <f t="shared" si="47"/>
        <v>0</v>
      </c>
      <c r="AH143" s="282">
        <f t="shared" si="48"/>
        <v>0</v>
      </c>
      <c r="AI143" s="260"/>
      <c r="AJ143" s="282">
        <f t="shared" si="49"/>
        <v>0</v>
      </c>
      <c r="AK143" s="282">
        <f t="shared" si="50"/>
        <v>0</v>
      </c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495"/>
      <c r="AW143" s="495"/>
      <c r="AX143" s="495"/>
    </row>
    <row r="144" spans="2:50">
      <c r="B144" s="412">
        <v>128</v>
      </c>
      <c r="C144" s="378" t="s">
        <v>22</v>
      </c>
      <c r="D144" s="373" t="s">
        <v>1962</v>
      </c>
      <c r="E144" s="373" t="s">
        <v>2140</v>
      </c>
      <c r="F144" s="158" t="s">
        <v>2247</v>
      </c>
      <c r="G144" s="230" t="s">
        <v>1363</v>
      </c>
      <c r="H144" s="153">
        <v>43711</v>
      </c>
      <c r="I144" s="329" t="s">
        <v>2240</v>
      </c>
      <c r="J144" s="167">
        <f t="shared" si="51"/>
        <v>12</v>
      </c>
      <c r="K144" s="167">
        <v>12</v>
      </c>
      <c r="L144" s="167">
        <v>0</v>
      </c>
      <c r="M144" s="167"/>
      <c r="N144" s="167">
        <v>0.2</v>
      </c>
      <c r="O144" s="167">
        <v>0</v>
      </c>
      <c r="P144" s="505">
        <v>1</v>
      </c>
      <c r="Q144" s="282"/>
      <c r="R144" s="128" t="s">
        <v>31</v>
      </c>
      <c r="S144" s="128" t="s">
        <v>31</v>
      </c>
      <c r="T144" s="128" t="s">
        <v>31</v>
      </c>
      <c r="U144" s="128" t="s">
        <v>31</v>
      </c>
      <c r="V144" s="282" t="s">
        <v>2241</v>
      </c>
      <c r="W144" s="282"/>
      <c r="X144" s="282">
        <f t="shared" si="40"/>
        <v>0</v>
      </c>
      <c r="Y144" s="260"/>
      <c r="Z144" s="260"/>
      <c r="AA144" s="502">
        <f t="shared" si="41"/>
        <v>0</v>
      </c>
      <c r="AB144" s="282">
        <f t="shared" si="42"/>
        <v>0</v>
      </c>
      <c r="AC144" s="282">
        <f t="shared" si="43"/>
        <v>0</v>
      </c>
      <c r="AD144" s="282">
        <f t="shared" si="44"/>
        <v>0</v>
      </c>
      <c r="AE144" s="282">
        <f t="shared" si="45"/>
        <v>0</v>
      </c>
      <c r="AF144" s="282">
        <f t="shared" si="46"/>
        <v>0</v>
      </c>
      <c r="AG144" s="107">
        <f t="shared" si="47"/>
        <v>0</v>
      </c>
      <c r="AH144" s="282">
        <f t="shared" si="48"/>
        <v>0</v>
      </c>
      <c r="AI144" s="260"/>
      <c r="AJ144" s="282">
        <f t="shared" si="49"/>
        <v>0</v>
      </c>
      <c r="AK144" s="282">
        <f t="shared" si="50"/>
        <v>0</v>
      </c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495"/>
      <c r="AW144" s="495"/>
      <c r="AX144" s="495"/>
    </row>
    <row r="145" spans="2:50">
      <c r="B145" s="412">
        <v>129</v>
      </c>
      <c r="C145" s="378" t="s">
        <v>22</v>
      </c>
      <c r="D145" s="373" t="s">
        <v>1962</v>
      </c>
      <c r="E145" s="265" t="s">
        <v>2249</v>
      </c>
      <c r="F145" s="228" t="s">
        <v>3257</v>
      </c>
      <c r="G145" s="230" t="s">
        <v>2251</v>
      </c>
      <c r="H145" s="153">
        <v>43094</v>
      </c>
      <c r="I145" s="329" t="s">
        <v>2240</v>
      </c>
      <c r="J145" s="329">
        <f t="shared" si="51"/>
        <v>615</v>
      </c>
      <c r="K145" s="329">
        <v>495</v>
      </c>
      <c r="L145" s="329">
        <v>120</v>
      </c>
      <c r="M145" s="329"/>
      <c r="N145" s="329">
        <v>7.5</v>
      </c>
      <c r="O145" s="329">
        <v>2</v>
      </c>
      <c r="P145" s="505">
        <v>1</v>
      </c>
      <c r="Q145" s="282" t="s">
        <v>4380</v>
      </c>
      <c r="R145" s="128"/>
      <c r="S145" s="128" t="s">
        <v>31</v>
      </c>
      <c r="T145" s="128" t="s">
        <v>31</v>
      </c>
      <c r="U145" s="128" t="s">
        <v>31</v>
      </c>
      <c r="V145" s="282" t="s">
        <v>2241</v>
      </c>
      <c r="W145" s="282"/>
      <c r="X145" s="282">
        <f t="shared" si="40"/>
        <v>0</v>
      </c>
      <c r="Y145" s="260"/>
      <c r="Z145" s="260"/>
      <c r="AA145" s="502">
        <f t="shared" si="41"/>
        <v>0</v>
      </c>
      <c r="AB145" s="282">
        <f t="shared" si="42"/>
        <v>0</v>
      </c>
      <c r="AC145" s="282">
        <f t="shared" si="43"/>
        <v>0</v>
      </c>
      <c r="AD145" s="282">
        <f t="shared" si="44"/>
        <v>0</v>
      </c>
      <c r="AE145" s="282">
        <f t="shared" si="45"/>
        <v>0</v>
      </c>
      <c r="AF145" s="282">
        <f t="shared" si="46"/>
        <v>0</v>
      </c>
      <c r="AG145" s="107">
        <f t="shared" si="47"/>
        <v>1</v>
      </c>
      <c r="AH145" s="282">
        <f t="shared" si="48"/>
        <v>0</v>
      </c>
      <c r="AI145" s="260"/>
      <c r="AJ145" s="282">
        <f t="shared" si="49"/>
        <v>0</v>
      </c>
      <c r="AK145" s="282">
        <f t="shared" si="50"/>
        <v>0</v>
      </c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495"/>
      <c r="AW145" s="495"/>
      <c r="AX145" s="495"/>
    </row>
    <row r="146" spans="2:50">
      <c r="B146" s="412">
        <v>130</v>
      </c>
      <c r="C146" s="378" t="s">
        <v>22</v>
      </c>
      <c r="D146" s="373" t="s">
        <v>1962</v>
      </c>
      <c r="E146" s="265" t="s">
        <v>2249</v>
      </c>
      <c r="F146" s="228" t="s">
        <v>3258</v>
      </c>
      <c r="G146" s="230" t="s">
        <v>2261</v>
      </c>
      <c r="H146" s="153">
        <v>43287</v>
      </c>
      <c r="I146" s="329" t="s">
        <v>2240</v>
      </c>
      <c r="J146" s="167">
        <f t="shared" si="51"/>
        <v>30</v>
      </c>
      <c r="K146" s="167">
        <v>30</v>
      </c>
      <c r="L146" s="167">
        <v>0</v>
      </c>
      <c r="M146" s="167"/>
      <c r="N146" s="167">
        <v>0.5</v>
      </c>
      <c r="O146" s="167">
        <v>0</v>
      </c>
      <c r="P146" s="505">
        <v>1</v>
      </c>
      <c r="Q146" s="282"/>
      <c r="R146" s="128" t="s">
        <v>31</v>
      </c>
      <c r="S146" s="128" t="s">
        <v>31</v>
      </c>
      <c r="T146" s="128" t="s">
        <v>31</v>
      </c>
      <c r="U146" s="128" t="s">
        <v>31</v>
      </c>
      <c r="V146" s="282" t="s">
        <v>2241</v>
      </c>
      <c r="W146" s="282"/>
      <c r="X146" s="282">
        <f t="shared" si="40"/>
        <v>0</v>
      </c>
      <c r="Y146" s="260"/>
      <c r="Z146" s="260"/>
      <c r="AA146" s="502">
        <f t="shared" si="41"/>
        <v>0</v>
      </c>
      <c r="AB146" s="282">
        <f t="shared" si="42"/>
        <v>0</v>
      </c>
      <c r="AC146" s="282">
        <f t="shared" si="43"/>
        <v>0</v>
      </c>
      <c r="AD146" s="282">
        <f t="shared" si="44"/>
        <v>0</v>
      </c>
      <c r="AE146" s="282">
        <f t="shared" si="45"/>
        <v>0</v>
      </c>
      <c r="AF146" s="282">
        <f t="shared" si="46"/>
        <v>0</v>
      </c>
      <c r="AG146" s="107">
        <f t="shared" si="47"/>
        <v>0</v>
      </c>
      <c r="AH146" s="282">
        <f t="shared" si="48"/>
        <v>0</v>
      </c>
      <c r="AI146" s="260"/>
      <c r="AJ146" s="282">
        <f t="shared" si="49"/>
        <v>0</v>
      </c>
      <c r="AK146" s="282">
        <f t="shared" si="50"/>
        <v>0</v>
      </c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495"/>
      <c r="AW146" s="495"/>
      <c r="AX146" s="495"/>
    </row>
    <row r="147" spans="2:50">
      <c r="B147" s="412">
        <v>131</v>
      </c>
      <c r="C147" s="378" t="s">
        <v>22</v>
      </c>
      <c r="D147" s="373" t="s">
        <v>1962</v>
      </c>
      <c r="E147" s="265" t="s">
        <v>2249</v>
      </c>
      <c r="F147" s="228" t="s">
        <v>3259</v>
      </c>
      <c r="G147" s="230" t="s">
        <v>2261</v>
      </c>
      <c r="H147" s="153">
        <v>43607</v>
      </c>
      <c r="I147" s="329" t="s">
        <v>2240</v>
      </c>
      <c r="J147" s="329">
        <f t="shared" si="51"/>
        <v>378</v>
      </c>
      <c r="K147" s="329">
        <v>378</v>
      </c>
      <c r="L147" s="329">
        <v>0</v>
      </c>
      <c r="M147" s="329"/>
      <c r="N147" s="329">
        <v>5.8</v>
      </c>
      <c r="O147" s="329">
        <v>0</v>
      </c>
      <c r="P147" s="505">
        <v>1</v>
      </c>
      <c r="Q147" s="282"/>
      <c r="R147" s="128" t="s">
        <v>31</v>
      </c>
      <c r="S147" s="128" t="s">
        <v>31</v>
      </c>
      <c r="T147" s="128" t="s">
        <v>31</v>
      </c>
      <c r="U147" s="128" t="s">
        <v>31</v>
      </c>
      <c r="V147" s="282" t="s">
        <v>2241</v>
      </c>
      <c r="W147" s="282"/>
      <c r="X147" s="282">
        <f t="shared" si="40"/>
        <v>0</v>
      </c>
      <c r="Y147" s="260"/>
      <c r="Z147" s="260"/>
      <c r="AA147" s="502">
        <f t="shared" si="41"/>
        <v>0</v>
      </c>
      <c r="AB147" s="282">
        <f t="shared" si="42"/>
        <v>0</v>
      </c>
      <c r="AC147" s="282">
        <f t="shared" si="43"/>
        <v>0</v>
      </c>
      <c r="AD147" s="282">
        <f t="shared" si="44"/>
        <v>0</v>
      </c>
      <c r="AE147" s="282">
        <f t="shared" si="45"/>
        <v>0</v>
      </c>
      <c r="AF147" s="282">
        <f t="shared" si="46"/>
        <v>0</v>
      </c>
      <c r="AG147" s="107">
        <f t="shared" si="47"/>
        <v>0</v>
      </c>
      <c r="AH147" s="282">
        <f t="shared" si="48"/>
        <v>0</v>
      </c>
      <c r="AI147" s="260"/>
      <c r="AJ147" s="282">
        <f t="shared" si="49"/>
        <v>0</v>
      </c>
      <c r="AK147" s="282">
        <f t="shared" si="50"/>
        <v>0</v>
      </c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495"/>
      <c r="AW147" s="495"/>
      <c r="AX147" s="495"/>
    </row>
    <row r="148" spans="2:50">
      <c r="B148" s="412">
        <v>132</v>
      </c>
      <c r="C148" s="378" t="s">
        <v>22</v>
      </c>
      <c r="D148" s="373" t="s">
        <v>1962</v>
      </c>
      <c r="E148" s="265" t="s">
        <v>2249</v>
      </c>
      <c r="F148" s="228" t="s">
        <v>3253</v>
      </c>
      <c r="G148" s="230" t="s">
        <v>2261</v>
      </c>
      <c r="H148" s="153">
        <v>43683</v>
      </c>
      <c r="I148" s="329" t="s">
        <v>2240</v>
      </c>
      <c r="J148" s="329">
        <f t="shared" si="51"/>
        <v>84</v>
      </c>
      <c r="K148" s="329">
        <v>84</v>
      </c>
      <c r="L148" s="329">
        <v>0</v>
      </c>
      <c r="M148" s="329"/>
      <c r="N148" s="329">
        <v>1.2</v>
      </c>
      <c r="O148" s="329">
        <v>0</v>
      </c>
      <c r="P148" s="505">
        <v>1</v>
      </c>
      <c r="Q148" s="282"/>
      <c r="R148" s="128" t="s">
        <v>31</v>
      </c>
      <c r="S148" s="128" t="s">
        <v>31</v>
      </c>
      <c r="T148" s="128" t="s">
        <v>31</v>
      </c>
      <c r="U148" s="128" t="s">
        <v>31</v>
      </c>
      <c r="V148" s="282" t="s">
        <v>2241</v>
      </c>
      <c r="W148" s="282"/>
      <c r="X148" s="282">
        <f t="shared" si="40"/>
        <v>0</v>
      </c>
      <c r="Y148" s="260"/>
      <c r="Z148" s="260"/>
      <c r="AA148" s="502">
        <f t="shared" si="41"/>
        <v>0</v>
      </c>
      <c r="AB148" s="282">
        <f t="shared" si="42"/>
        <v>0</v>
      </c>
      <c r="AC148" s="282">
        <f t="shared" si="43"/>
        <v>0</v>
      </c>
      <c r="AD148" s="282">
        <f t="shared" si="44"/>
        <v>0</v>
      </c>
      <c r="AE148" s="282">
        <f t="shared" si="45"/>
        <v>0</v>
      </c>
      <c r="AF148" s="282">
        <f t="shared" si="46"/>
        <v>0</v>
      </c>
      <c r="AG148" s="107">
        <f t="shared" si="47"/>
        <v>0</v>
      </c>
      <c r="AH148" s="282">
        <f t="shared" si="48"/>
        <v>0</v>
      </c>
      <c r="AI148" s="260"/>
      <c r="AJ148" s="282">
        <f t="shared" si="49"/>
        <v>0</v>
      </c>
      <c r="AK148" s="282">
        <f t="shared" si="50"/>
        <v>0</v>
      </c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495"/>
      <c r="AW148" s="495"/>
      <c r="AX148" s="495"/>
    </row>
    <row r="149" spans="2:50">
      <c r="B149" s="412">
        <v>133</v>
      </c>
      <c r="C149" s="378" t="s">
        <v>22</v>
      </c>
      <c r="D149" s="373" t="s">
        <v>1962</v>
      </c>
      <c r="E149" s="265" t="s">
        <v>2249</v>
      </c>
      <c r="F149" s="392" t="s">
        <v>3261</v>
      </c>
      <c r="G149" s="415" t="s">
        <v>2261</v>
      </c>
      <c r="H149" s="174">
        <v>42823</v>
      </c>
      <c r="I149" s="142" t="s">
        <v>2240</v>
      </c>
      <c r="J149" s="416">
        <f t="shared" si="51"/>
        <v>726</v>
      </c>
      <c r="K149" s="416">
        <v>6</v>
      </c>
      <c r="L149" s="416">
        <v>720</v>
      </c>
      <c r="M149" s="416"/>
      <c r="N149" s="416">
        <v>0.1</v>
      </c>
      <c r="O149" s="416">
        <v>12</v>
      </c>
      <c r="P149" s="505">
        <v>1</v>
      </c>
      <c r="Q149" s="131"/>
      <c r="R149" s="128" t="s">
        <v>31</v>
      </c>
      <c r="S149" s="128" t="s">
        <v>31</v>
      </c>
      <c r="T149" s="128" t="s">
        <v>31</v>
      </c>
      <c r="U149" s="128" t="s">
        <v>31</v>
      </c>
      <c r="V149" s="282" t="s">
        <v>2241</v>
      </c>
      <c r="W149" s="131"/>
      <c r="X149" s="282">
        <f t="shared" si="40"/>
        <v>0</v>
      </c>
      <c r="Y149" s="260"/>
      <c r="Z149" s="260"/>
      <c r="AA149" s="502">
        <f t="shared" si="41"/>
        <v>0</v>
      </c>
      <c r="AB149" s="282">
        <f t="shared" si="42"/>
        <v>0</v>
      </c>
      <c r="AC149" s="282">
        <f t="shared" si="43"/>
        <v>0</v>
      </c>
      <c r="AD149" s="282">
        <f t="shared" si="44"/>
        <v>0</v>
      </c>
      <c r="AE149" s="282">
        <f t="shared" si="45"/>
        <v>0</v>
      </c>
      <c r="AF149" s="282">
        <f t="shared" si="46"/>
        <v>0</v>
      </c>
      <c r="AG149" s="107">
        <f t="shared" si="47"/>
        <v>0</v>
      </c>
      <c r="AH149" s="282">
        <f t="shared" si="48"/>
        <v>0</v>
      </c>
      <c r="AI149" s="260"/>
      <c r="AJ149" s="282">
        <f t="shared" si="49"/>
        <v>0</v>
      </c>
      <c r="AK149" s="282">
        <f t="shared" si="50"/>
        <v>0</v>
      </c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495"/>
      <c r="AW149" s="495"/>
      <c r="AX149" s="495"/>
    </row>
    <row r="150" spans="2:50">
      <c r="B150" s="412">
        <v>134</v>
      </c>
      <c r="C150" s="378" t="s">
        <v>22</v>
      </c>
      <c r="D150" s="373" t="s">
        <v>1962</v>
      </c>
      <c r="E150" s="234" t="s">
        <v>2273</v>
      </c>
      <c r="F150" s="393" t="s">
        <v>3262</v>
      </c>
      <c r="G150" s="230" t="s">
        <v>2261</v>
      </c>
      <c r="H150" s="153">
        <v>43437</v>
      </c>
      <c r="I150" s="329" t="s">
        <v>2240</v>
      </c>
      <c r="J150" s="329">
        <f t="shared" si="51"/>
        <v>221.4</v>
      </c>
      <c r="K150" s="329">
        <v>161.4</v>
      </c>
      <c r="L150" s="329">
        <v>60</v>
      </c>
      <c r="M150" s="329"/>
      <c r="N150" s="329">
        <v>2.69</v>
      </c>
      <c r="O150" s="329">
        <v>1</v>
      </c>
      <c r="P150" s="505">
        <v>1</v>
      </c>
      <c r="Q150" s="282"/>
      <c r="R150" s="128" t="s">
        <v>31</v>
      </c>
      <c r="S150" s="128" t="s">
        <v>31</v>
      </c>
      <c r="T150" s="128" t="s">
        <v>31</v>
      </c>
      <c r="U150" s="128" t="s">
        <v>31</v>
      </c>
      <c r="V150" s="282" t="s">
        <v>2241</v>
      </c>
      <c r="W150" s="282"/>
      <c r="X150" s="282">
        <f t="shared" si="40"/>
        <v>0</v>
      </c>
      <c r="Y150" s="260"/>
      <c r="Z150" s="260"/>
      <c r="AA150" s="502">
        <f t="shared" si="41"/>
        <v>0</v>
      </c>
      <c r="AB150" s="282">
        <f t="shared" si="42"/>
        <v>0</v>
      </c>
      <c r="AC150" s="282">
        <f t="shared" si="43"/>
        <v>0</v>
      </c>
      <c r="AD150" s="282">
        <f t="shared" si="44"/>
        <v>0</v>
      </c>
      <c r="AE150" s="282">
        <f t="shared" si="45"/>
        <v>0</v>
      </c>
      <c r="AF150" s="282">
        <f t="shared" si="46"/>
        <v>0</v>
      </c>
      <c r="AG150" s="107">
        <f t="shared" si="47"/>
        <v>0</v>
      </c>
      <c r="AH150" s="282">
        <f t="shared" si="48"/>
        <v>0</v>
      </c>
      <c r="AI150" s="260"/>
      <c r="AJ150" s="282">
        <f t="shared" si="49"/>
        <v>0</v>
      </c>
      <c r="AK150" s="282">
        <f t="shared" si="50"/>
        <v>0</v>
      </c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495"/>
      <c r="AW150" s="495"/>
      <c r="AX150" s="495"/>
    </row>
    <row r="151" spans="2:50">
      <c r="B151" s="412">
        <v>135</v>
      </c>
      <c r="C151" s="378" t="s">
        <v>22</v>
      </c>
      <c r="D151" s="373" t="s">
        <v>1962</v>
      </c>
      <c r="E151" s="234" t="s">
        <v>2273</v>
      </c>
      <c r="F151" s="393" t="s">
        <v>3263</v>
      </c>
      <c r="G151" s="230" t="s">
        <v>2251</v>
      </c>
      <c r="H151" s="153">
        <v>42823</v>
      </c>
      <c r="I151" s="329" t="s">
        <v>2240</v>
      </c>
      <c r="J151" s="329">
        <f t="shared" si="51"/>
        <v>30</v>
      </c>
      <c r="K151" s="329">
        <v>30</v>
      </c>
      <c r="L151" s="329">
        <v>0</v>
      </c>
      <c r="M151" s="329"/>
      <c r="N151" s="329">
        <v>0.45</v>
      </c>
      <c r="O151" s="329">
        <v>0</v>
      </c>
      <c r="P151" s="505">
        <v>1</v>
      </c>
      <c r="Q151" s="282" t="s">
        <v>4380</v>
      </c>
      <c r="R151" s="128" t="s">
        <v>31</v>
      </c>
      <c r="S151" s="128" t="s">
        <v>31</v>
      </c>
      <c r="T151" s="128" t="s">
        <v>31</v>
      </c>
      <c r="U151" s="128" t="s">
        <v>31</v>
      </c>
      <c r="V151" s="282" t="s">
        <v>2241</v>
      </c>
      <c r="W151" s="282"/>
      <c r="X151" s="282">
        <f t="shared" si="40"/>
        <v>0</v>
      </c>
      <c r="Y151" s="260"/>
      <c r="Z151" s="260"/>
      <c r="AA151" s="502">
        <f t="shared" si="41"/>
        <v>0</v>
      </c>
      <c r="AB151" s="282">
        <f t="shared" si="42"/>
        <v>0</v>
      </c>
      <c r="AC151" s="282">
        <f t="shared" si="43"/>
        <v>0</v>
      </c>
      <c r="AD151" s="282">
        <f t="shared" si="44"/>
        <v>0</v>
      </c>
      <c r="AE151" s="282">
        <f t="shared" si="45"/>
        <v>0</v>
      </c>
      <c r="AF151" s="282">
        <f t="shared" si="46"/>
        <v>0</v>
      </c>
      <c r="AG151" s="107">
        <f t="shared" si="47"/>
        <v>1</v>
      </c>
      <c r="AH151" s="282">
        <f t="shared" si="48"/>
        <v>0</v>
      </c>
      <c r="AI151" s="260"/>
      <c r="AJ151" s="282">
        <f t="shared" si="49"/>
        <v>0</v>
      </c>
      <c r="AK151" s="282">
        <f t="shared" si="50"/>
        <v>0</v>
      </c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495"/>
      <c r="AW151" s="495"/>
      <c r="AX151" s="495"/>
    </row>
    <row r="152" spans="2:50">
      <c r="B152" s="412">
        <v>136</v>
      </c>
      <c r="C152" s="378" t="s">
        <v>22</v>
      </c>
      <c r="D152" s="373" t="s">
        <v>1962</v>
      </c>
      <c r="E152" s="234" t="s">
        <v>2273</v>
      </c>
      <c r="F152" s="393" t="s">
        <v>3264</v>
      </c>
      <c r="G152" s="230" t="s">
        <v>2251</v>
      </c>
      <c r="H152" s="153">
        <v>43769</v>
      </c>
      <c r="I152" s="329" t="s">
        <v>2240</v>
      </c>
      <c r="J152" s="329">
        <f t="shared" si="51"/>
        <v>78</v>
      </c>
      <c r="K152" s="329">
        <v>78</v>
      </c>
      <c r="L152" s="329">
        <v>0</v>
      </c>
      <c r="M152" s="329"/>
      <c r="N152" s="329">
        <v>0.8</v>
      </c>
      <c r="O152" s="329">
        <v>0</v>
      </c>
      <c r="P152" s="505">
        <v>1</v>
      </c>
      <c r="Q152" s="282" t="s">
        <v>4380</v>
      </c>
      <c r="R152" s="128" t="s">
        <v>31</v>
      </c>
      <c r="S152" s="128" t="s">
        <v>31</v>
      </c>
      <c r="T152" s="128" t="s">
        <v>31</v>
      </c>
      <c r="U152" s="128" t="s">
        <v>31</v>
      </c>
      <c r="V152" s="282" t="s">
        <v>2241</v>
      </c>
      <c r="W152" s="282"/>
      <c r="X152" s="282">
        <f t="shared" si="40"/>
        <v>0</v>
      </c>
      <c r="Y152" s="260"/>
      <c r="Z152" s="260"/>
      <c r="AA152" s="502">
        <f t="shared" si="41"/>
        <v>0</v>
      </c>
      <c r="AB152" s="282">
        <f t="shared" si="42"/>
        <v>0</v>
      </c>
      <c r="AC152" s="282">
        <f t="shared" si="43"/>
        <v>0</v>
      </c>
      <c r="AD152" s="282">
        <f t="shared" si="44"/>
        <v>0</v>
      </c>
      <c r="AE152" s="282">
        <f t="shared" si="45"/>
        <v>0</v>
      </c>
      <c r="AF152" s="282">
        <f t="shared" si="46"/>
        <v>0</v>
      </c>
      <c r="AG152" s="107">
        <f t="shared" si="47"/>
        <v>1</v>
      </c>
      <c r="AH152" s="282">
        <f t="shared" si="48"/>
        <v>0</v>
      </c>
      <c r="AI152" s="260"/>
      <c r="AJ152" s="282">
        <f t="shared" si="49"/>
        <v>0</v>
      </c>
      <c r="AK152" s="282">
        <f t="shared" si="50"/>
        <v>0</v>
      </c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495"/>
      <c r="AW152" s="495"/>
      <c r="AX152" s="495"/>
    </row>
    <row r="153" spans="2:50">
      <c r="B153" s="412">
        <v>137</v>
      </c>
      <c r="C153" s="378" t="s">
        <v>22</v>
      </c>
      <c r="D153" s="373" t="s">
        <v>1962</v>
      </c>
      <c r="E153" s="234" t="s">
        <v>2273</v>
      </c>
      <c r="F153" s="393" t="s">
        <v>3265</v>
      </c>
      <c r="G153" s="230" t="s">
        <v>2251</v>
      </c>
      <c r="H153" s="153">
        <v>42943</v>
      </c>
      <c r="I153" s="329" t="s">
        <v>2240</v>
      </c>
      <c r="J153" s="329">
        <f t="shared" si="51"/>
        <v>264</v>
      </c>
      <c r="K153" s="329">
        <v>264</v>
      </c>
      <c r="L153" s="329">
        <v>0</v>
      </c>
      <c r="M153" s="329"/>
      <c r="N153" s="329">
        <v>3.4</v>
      </c>
      <c r="O153" s="329">
        <v>0</v>
      </c>
      <c r="P153" s="505">
        <v>1</v>
      </c>
      <c r="Q153" s="282" t="s">
        <v>4380</v>
      </c>
      <c r="R153" s="128" t="s">
        <v>31</v>
      </c>
      <c r="S153" s="128" t="s">
        <v>31</v>
      </c>
      <c r="T153" s="128" t="s">
        <v>31</v>
      </c>
      <c r="U153" s="128" t="s">
        <v>31</v>
      </c>
      <c r="V153" s="282" t="s">
        <v>2241</v>
      </c>
      <c r="W153" s="282"/>
      <c r="X153" s="282">
        <f t="shared" si="40"/>
        <v>0</v>
      </c>
      <c r="Y153" s="260"/>
      <c r="Z153" s="260"/>
      <c r="AA153" s="502">
        <f t="shared" si="41"/>
        <v>0</v>
      </c>
      <c r="AB153" s="282">
        <f t="shared" si="42"/>
        <v>0</v>
      </c>
      <c r="AC153" s="282">
        <f t="shared" si="43"/>
        <v>0</v>
      </c>
      <c r="AD153" s="282">
        <f t="shared" si="44"/>
        <v>0</v>
      </c>
      <c r="AE153" s="282">
        <f t="shared" si="45"/>
        <v>0</v>
      </c>
      <c r="AF153" s="282">
        <f t="shared" si="46"/>
        <v>0</v>
      </c>
      <c r="AG153" s="107">
        <f t="shared" si="47"/>
        <v>1</v>
      </c>
      <c r="AH153" s="282">
        <f t="shared" si="48"/>
        <v>0</v>
      </c>
      <c r="AI153" s="260"/>
      <c r="AJ153" s="282">
        <f t="shared" si="49"/>
        <v>0</v>
      </c>
      <c r="AK153" s="282">
        <f t="shared" si="50"/>
        <v>0</v>
      </c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495"/>
      <c r="AW153" s="495"/>
      <c r="AX153" s="495"/>
    </row>
    <row r="154" spans="2:50">
      <c r="B154" s="412">
        <v>138</v>
      </c>
      <c r="C154" s="378" t="s">
        <v>22</v>
      </c>
      <c r="D154" s="373" t="s">
        <v>1962</v>
      </c>
      <c r="E154" s="188" t="s">
        <v>2294</v>
      </c>
      <c r="F154" s="394" t="s">
        <v>3956</v>
      </c>
      <c r="G154" s="230" t="s">
        <v>2261</v>
      </c>
      <c r="H154" s="153">
        <v>42230</v>
      </c>
      <c r="I154" s="187" t="s">
        <v>1247</v>
      </c>
      <c r="J154" s="329">
        <f t="shared" si="51"/>
        <v>138</v>
      </c>
      <c r="K154" s="329">
        <v>78</v>
      </c>
      <c r="L154" s="329">
        <v>60</v>
      </c>
      <c r="M154" s="329"/>
      <c r="N154" s="329">
        <v>1.3</v>
      </c>
      <c r="O154" s="329">
        <v>1</v>
      </c>
      <c r="P154" s="505">
        <v>1</v>
      </c>
      <c r="Q154" s="282"/>
      <c r="R154" s="128"/>
      <c r="S154" s="128"/>
      <c r="T154" s="128"/>
      <c r="U154" s="128"/>
      <c r="V154" s="282"/>
      <c r="W154" s="282"/>
      <c r="X154" s="282">
        <f t="shared" si="40"/>
        <v>0</v>
      </c>
      <c r="Y154" s="260"/>
      <c r="Z154" s="260"/>
      <c r="AA154" s="502">
        <f t="shared" si="41"/>
        <v>0</v>
      </c>
      <c r="AB154" s="282">
        <f t="shared" si="42"/>
        <v>0</v>
      </c>
      <c r="AC154" s="282">
        <f t="shared" si="43"/>
        <v>0</v>
      </c>
      <c r="AD154" s="282">
        <f t="shared" si="44"/>
        <v>0</v>
      </c>
      <c r="AE154" s="282">
        <f t="shared" si="45"/>
        <v>0</v>
      </c>
      <c r="AF154" s="282">
        <f t="shared" si="46"/>
        <v>0</v>
      </c>
      <c r="AG154" s="107">
        <f t="shared" si="47"/>
        <v>0</v>
      </c>
      <c r="AH154" s="282">
        <f t="shared" si="48"/>
        <v>0</v>
      </c>
      <c r="AI154" s="260"/>
      <c r="AJ154" s="282">
        <f t="shared" si="49"/>
        <v>0</v>
      </c>
      <c r="AK154" s="282">
        <f t="shared" si="50"/>
        <v>0</v>
      </c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495"/>
      <c r="AW154" s="495"/>
      <c r="AX154" s="495"/>
    </row>
    <row r="155" spans="2:50">
      <c r="B155" s="412">
        <v>139</v>
      </c>
      <c r="C155" s="378" t="s">
        <v>22</v>
      </c>
      <c r="D155" s="373" t="s">
        <v>1962</v>
      </c>
      <c r="E155" s="188" t="s">
        <v>2294</v>
      </c>
      <c r="F155" s="394" t="s">
        <v>3267</v>
      </c>
      <c r="G155" s="230" t="s">
        <v>2261</v>
      </c>
      <c r="H155" s="153">
        <v>43671</v>
      </c>
      <c r="I155" s="187" t="s">
        <v>1247</v>
      </c>
      <c r="J155" s="329">
        <f t="shared" si="51"/>
        <v>318</v>
      </c>
      <c r="K155" s="329">
        <v>318</v>
      </c>
      <c r="L155" s="329">
        <v>0</v>
      </c>
      <c r="M155" s="329"/>
      <c r="N155" s="329">
        <v>5.3</v>
      </c>
      <c r="O155" s="329">
        <v>0</v>
      </c>
      <c r="P155" s="505">
        <v>1</v>
      </c>
      <c r="Q155" s="282"/>
      <c r="R155" s="128"/>
      <c r="S155" s="128"/>
      <c r="T155" s="128"/>
      <c r="U155" s="128"/>
      <c r="V155" s="282"/>
      <c r="W155" s="282"/>
      <c r="X155" s="282">
        <f t="shared" si="40"/>
        <v>0</v>
      </c>
      <c r="Y155" s="260"/>
      <c r="Z155" s="260"/>
      <c r="AA155" s="502">
        <f t="shared" si="41"/>
        <v>0</v>
      </c>
      <c r="AB155" s="282">
        <f t="shared" si="42"/>
        <v>0</v>
      </c>
      <c r="AC155" s="282">
        <f t="shared" si="43"/>
        <v>0</v>
      </c>
      <c r="AD155" s="282">
        <f t="shared" si="44"/>
        <v>0</v>
      </c>
      <c r="AE155" s="282">
        <f t="shared" si="45"/>
        <v>0</v>
      </c>
      <c r="AF155" s="282">
        <f t="shared" si="46"/>
        <v>0</v>
      </c>
      <c r="AG155" s="107">
        <f t="shared" si="47"/>
        <v>0</v>
      </c>
      <c r="AH155" s="282">
        <f t="shared" si="48"/>
        <v>0</v>
      </c>
      <c r="AI155" s="260"/>
      <c r="AJ155" s="282">
        <f t="shared" si="49"/>
        <v>0</v>
      </c>
      <c r="AK155" s="282">
        <f t="shared" si="50"/>
        <v>0</v>
      </c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495"/>
      <c r="AW155" s="495"/>
      <c r="AX155" s="495"/>
    </row>
    <row r="156" spans="2:50">
      <c r="B156" s="412">
        <v>140</v>
      </c>
      <c r="C156" s="378" t="s">
        <v>22</v>
      </c>
      <c r="D156" s="373" t="s">
        <v>1962</v>
      </c>
      <c r="E156" s="188" t="s">
        <v>2294</v>
      </c>
      <c r="F156" s="394" t="s">
        <v>3266</v>
      </c>
      <c r="G156" s="230" t="s">
        <v>2261</v>
      </c>
      <c r="H156" s="153">
        <v>43004</v>
      </c>
      <c r="I156" s="187" t="s">
        <v>1247</v>
      </c>
      <c r="J156" s="193">
        <f t="shared" si="51"/>
        <v>726</v>
      </c>
      <c r="K156" s="193">
        <v>6</v>
      </c>
      <c r="L156" s="193">
        <v>720</v>
      </c>
      <c r="M156" s="193"/>
      <c r="N156" s="193">
        <v>0</v>
      </c>
      <c r="O156" s="193">
        <v>12</v>
      </c>
      <c r="P156" s="505">
        <v>1</v>
      </c>
      <c r="Q156" s="282"/>
      <c r="R156" s="128"/>
      <c r="S156" s="128"/>
      <c r="T156" s="128"/>
      <c r="U156" s="128"/>
      <c r="V156" s="282"/>
      <c r="W156" s="282"/>
      <c r="X156" s="282">
        <f t="shared" si="40"/>
        <v>0</v>
      </c>
      <c r="Y156" s="260"/>
      <c r="Z156" s="260"/>
      <c r="AA156" s="502">
        <f t="shared" si="41"/>
        <v>0</v>
      </c>
      <c r="AB156" s="282">
        <f t="shared" si="42"/>
        <v>0</v>
      </c>
      <c r="AC156" s="282">
        <f t="shared" si="43"/>
        <v>0</v>
      </c>
      <c r="AD156" s="282">
        <f t="shared" si="44"/>
        <v>0</v>
      </c>
      <c r="AE156" s="282">
        <f t="shared" si="45"/>
        <v>0</v>
      </c>
      <c r="AF156" s="282">
        <f t="shared" si="46"/>
        <v>0</v>
      </c>
      <c r="AG156" s="107">
        <f t="shared" si="47"/>
        <v>0</v>
      </c>
      <c r="AH156" s="282">
        <f t="shared" si="48"/>
        <v>0</v>
      </c>
      <c r="AI156" s="260"/>
      <c r="AJ156" s="282">
        <f t="shared" si="49"/>
        <v>0</v>
      </c>
      <c r="AK156" s="282">
        <f t="shared" si="50"/>
        <v>0</v>
      </c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495"/>
      <c r="AW156" s="495"/>
      <c r="AX156" s="495"/>
    </row>
    <row r="157" spans="2:50">
      <c r="B157" s="412">
        <v>141</v>
      </c>
      <c r="C157" s="378" t="s">
        <v>22</v>
      </c>
      <c r="D157" s="373" t="s">
        <v>1962</v>
      </c>
      <c r="E157" s="188" t="s">
        <v>2294</v>
      </c>
      <c r="F157" s="394" t="s">
        <v>3268</v>
      </c>
      <c r="G157" s="230" t="s">
        <v>2261</v>
      </c>
      <c r="H157" s="153">
        <v>42230</v>
      </c>
      <c r="I157" s="187" t="s">
        <v>1247</v>
      </c>
      <c r="J157" s="329">
        <f t="shared" si="51"/>
        <v>12</v>
      </c>
      <c r="K157" s="329">
        <v>12</v>
      </c>
      <c r="L157" s="329">
        <v>0</v>
      </c>
      <c r="M157" s="329"/>
      <c r="N157" s="329">
        <v>0.2</v>
      </c>
      <c r="O157" s="329">
        <v>0</v>
      </c>
      <c r="P157" s="505">
        <v>1</v>
      </c>
      <c r="Q157" s="282"/>
      <c r="R157" s="128"/>
      <c r="S157" s="128"/>
      <c r="T157" s="128"/>
      <c r="U157" s="128"/>
      <c r="V157" s="282"/>
      <c r="W157" s="282"/>
      <c r="X157" s="282">
        <f t="shared" si="40"/>
        <v>0</v>
      </c>
      <c r="Y157" s="260"/>
      <c r="Z157" s="260"/>
      <c r="AA157" s="502">
        <f t="shared" si="41"/>
        <v>0</v>
      </c>
      <c r="AB157" s="282">
        <f t="shared" si="42"/>
        <v>0</v>
      </c>
      <c r="AC157" s="282">
        <f t="shared" si="43"/>
        <v>0</v>
      </c>
      <c r="AD157" s="282">
        <f t="shared" si="44"/>
        <v>0</v>
      </c>
      <c r="AE157" s="282">
        <f t="shared" si="45"/>
        <v>0</v>
      </c>
      <c r="AF157" s="282">
        <f t="shared" si="46"/>
        <v>0</v>
      </c>
      <c r="AG157" s="107">
        <f t="shared" si="47"/>
        <v>0</v>
      </c>
      <c r="AH157" s="282">
        <f t="shared" si="48"/>
        <v>0</v>
      </c>
      <c r="AI157" s="260"/>
      <c r="AJ157" s="282">
        <f t="shared" si="49"/>
        <v>0</v>
      </c>
      <c r="AK157" s="282">
        <f t="shared" si="50"/>
        <v>0</v>
      </c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495"/>
      <c r="AW157" s="495"/>
      <c r="AX157" s="495"/>
    </row>
    <row r="158" spans="2:50">
      <c r="B158" s="412">
        <v>142</v>
      </c>
      <c r="C158" s="378" t="s">
        <v>22</v>
      </c>
      <c r="D158" s="373" t="s">
        <v>1962</v>
      </c>
      <c r="E158" s="188" t="s">
        <v>2294</v>
      </c>
      <c r="F158" s="394" t="s">
        <v>3269</v>
      </c>
      <c r="G158" s="230" t="s">
        <v>2261</v>
      </c>
      <c r="H158" s="153">
        <v>43649</v>
      </c>
      <c r="I158" s="187" t="s">
        <v>1247</v>
      </c>
      <c r="J158" s="329">
        <f t="shared" si="51"/>
        <v>117</v>
      </c>
      <c r="K158" s="329">
        <v>63</v>
      </c>
      <c r="L158" s="329">
        <v>54</v>
      </c>
      <c r="M158" s="329"/>
      <c r="N158" s="329">
        <v>0.95</v>
      </c>
      <c r="O158" s="329">
        <v>0.9</v>
      </c>
      <c r="P158" s="505">
        <v>1</v>
      </c>
      <c r="Q158" s="282"/>
      <c r="R158" s="128"/>
      <c r="S158" s="128"/>
      <c r="T158" s="128"/>
      <c r="U158" s="128"/>
      <c r="V158" s="282"/>
      <c r="W158" s="282"/>
      <c r="X158" s="282">
        <f t="shared" si="40"/>
        <v>0</v>
      </c>
      <c r="Y158" s="260"/>
      <c r="Z158" s="260"/>
      <c r="AA158" s="502">
        <f t="shared" si="41"/>
        <v>0</v>
      </c>
      <c r="AB158" s="282">
        <f t="shared" si="42"/>
        <v>0</v>
      </c>
      <c r="AC158" s="282">
        <f t="shared" si="43"/>
        <v>0</v>
      </c>
      <c r="AD158" s="282">
        <f t="shared" si="44"/>
        <v>0</v>
      </c>
      <c r="AE158" s="282">
        <f t="shared" si="45"/>
        <v>0</v>
      </c>
      <c r="AF158" s="282">
        <f t="shared" si="46"/>
        <v>0</v>
      </c>
      <c r="AG158" s="107">
        <f t="shared" si="47"/>
        <v>0</v>
      </c>
      <c r="AH158" s="282">
        <f t="shared" si="48"/>
        <v>0</v>
      </c>
      <c r="AI158" s="260"/>
      <c r="AJ158" s="282">
        <f t="shared" si="49"/>
        <v>0</v>
      </c>
      <c r="AK158" s="282">
        <f t="shared" si="50"/>
        <v>0</v>
      </c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495"/>
      <c r="AW158" s="495"/>
      <c r="AX158" s="495"/>
    </row>
    <row r="159" spans="2:50">
      <c r="B159" s="412">
        <v>143</v>
      </c>
      <c r="C159" s="378" t="s">
        <v>22</v>
      </c>
      <c r="D159" s="373" t="s">
        <v>1962</v>
      </c>
      <c r="E159" s="188" t="s">
        <v>2294</v>
      </c>
      <c r="F159" s="394" t="s">
        <v>3270</v>
      </c>
      <c r="G159" s="230" t="s">
        <v>2201</v>
      </c>
      <c r="H159" s="153">
        <v>43621</v>
      </c>
      <c r="I159" s="187" t="s">
        <v>1247</v>
      </c>
      <c r="J159" s="329">
        <f t="shared" si="51"/>
        <v>588</v>
      </c>
      <c r="K159" s="329">
        <v>468</v>
      </c>
      <c r="L159" s="329">
        <v>120</v>
      </c>
      <c r="M159" s="329"/>
      <c r="N159" s="329">
        <v>7.8</v>
      </c>
      <c r="O159" s="329">
        <v>2</v>
      </c>
      <c r="P159" s="505">
        <v>1</v>
      </c>
      <c r="Q159" s="282"/>
      <c r="R159" s="128"/>
      <c r="S159" s="128"/>
      <c r="T159" s="128"/>
      <c r="U159" s="128"/>
      <c r="V159" s="282"/>
      <c r="W159" s="282"/>
      <c r="X159" s="282">
        <f t="shared" si="40"/>
        <v>0</v>
      </c>
      <c r="Y159" s="260"/>
      <c r="Z159" s="260"/>
      <c r="AA159" s="502">
        <f t="shared" si="41"/>
        <v>0</v>
      </c>
      <c r="AB159" s="282">
        <f t="shared" si="42"/>
        <v>0</v>
      </c>
      <c r="AC159" s="282">
        <f t="shared" si="43"/>
        <v>0</v>
      </c>
      <c r="AD159" s="282">
        <f t="shared" si="44"/>
        <v>0</v>
      </c>
      <c r="AE159" s="282">
        <f t="shared" si="45"/>
        <v>0</v>
      </c>
      <c r="AF159" s="282">
        <f t="shared" si="46"/>
        <v>0</v>
      </c>
      <c r="AG159" s="107">
        <f t="shared" si="47"/>
        <v>0</v>
      </c>
      <c r="AH159" s="282">
        <f t="shared" si="48"/>
        <v>0</v>
      </c>
      <c r="AI159" s="260"/>
      <c r="AJ159" s="282">
        <f t="shared" si="49"/>
        <v>0</v>
      </c>
      <c r="AK159" s="282">
        <f t="shared" si="50"/>
        <v>0</v>
      </c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495"/>
      <c r="AW159" s="495"/>
      <c r="AX159" s="495"/>
    </row>
    <row r="160" spans="2:50">
      <c r="B160" s="412">
        <v>144</v>
      </c>
      <c r="C160" s="378" t="s">
        <v>22</v>
      </c>
      <c r="D160" s="373" t="s">
        <v>1962</v>
      </c>
      <c r="E160" s="188" t="s">
        <v>2294</v>
      </c>
      <c r="F160" s="394" t="s">
        <v>2338</v>
      </c>
      <c r="G160" s="230" t="s">
        <v>2201</v>
      </c>
      <c r="H160" s="153">
        <v>42607</v>
      </c>
      <c r="I160" s="187" t="s">
        <v>1247</v>
      </c>
      <c r="J160" s="193">
        <f t="shared" si="51"/>
        <v>18</v>
      </c>
      <c r="K160" s="193">
        <v>18</v>
      </c>
      <c r="L160" s="193">
        <v>0</v>
      </c>
      <c r="M160" s="193"/>
      <c r="N160" s="193">
        <v>0.3</v>
      </c>
      <c r="O160" s="193">
        <v>0</v>
      </c>
      <c r="P160" s="505">
        <v>1</v>
      </c>
      <c r="Q160" s="282"/>
      <c r="R160" s="128"/>
      <c r="S160" s="128"/>
      <c r="T160" s="128"/>
      <c r="U160" s="128"/>
      <c r="V160" s="282"/>
      <c r="W160" s="282"/>
      <c r="X160" s="282">
        <f t="shared" si="40"/>
        <v>0</v>
      </c>
      <c r="Y160" s="260"/>
      <c r="Z160" s="260"/>
      <c r="AA160" s="502">
        <f t="shared" si="41"/>
        <v>0</v>
      </c>
      <c r="AB160" s="282">
        <f t="shared" si="42"/>
        <v>0</v>
      </c>
      <c r="AC160" s="282">
        <f t="shared" si="43"/>
        <v>0</v>
      </c>
      <c r="AD160" s="282">
        <f t="shared" si="44"/>
        <v>0</v>
      </c>
      <c r="AE160" s="282">
        <f t="shared" si="45"/>
        <v>0</v>
      </c>
      <c r="AF160" s="282">
        <f t="shared" si="46"/>
        <v>0</v>
      </c>
      <c r="AG160" s="107">
        <f t="shared" si="47"/>
        <v>0</v>
      </c>
      <c r="AH160" s="282">
        <f t="shared" si="48"/>
        <v>0</v>
      </c>
      <c r="AI160" s="260"/>
      <c r="AJ160" s="282">
        <f t="shared" si="49"/>
        <v>0</v>
      </c>
      <c r="AK160" s="282">
        <f t="shared" si="50"/>
        <v>0</v>
      </c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495"/>
      <c r="AW160" s="495"/>
      <c r="AX160" s="495"/>
    </row>
    <row r="161" spans="2:50">
      <c r="B161" s="412">
        <v>145</v>
      </c>
      <c r="C161" s="378" t="s">
        <v>22</v>
      </c>
      <c r="D161" s="373" t="s">
        <v>1962</v>
      </c>
      <c r="E161" s="188" t="s">
        <v>2294</v>
      </c>
      <c r="F161" s="394" t="s">
        <v>2339</v>
      </c>
      <c r="G161" s="230" t="s">
        <v>2201</v>
      </c>
      <c r="H161" s="153">
        <v>43693</v>
      </c>
      <c r="I161" s="187" t="s">
        <v>1247</v>
      </c>
      <c r="J161" s="329">
        <f t="shared" si="51"/>
        <v>297</v>
      </c>
      <c r="K161" s="329">
        <v>225</v>
      </c>
      <c r="L161" s="329">
        <v>72</v>
      </c>
      <c r="M161" s="329"/>
      <c r="N161" s="329">
        <v>3.75</v>
      </c>
      <c r="O161" s="329">
        <v>1.2</v>
      </c>
      <c r="P161" s="505">
        <v>1</v>
      </c>
      <c r="Q161" s="282"/>
      <c r="R161" s="128"/>
      <c r="S161" s="128"/>
      <c r="T161" s="128"/>
      <c r="U161" s="128"/>
      <c r="V161" s="282"/>
      <c r="W161" s="282"/>
      <c r="X161" s="282">
        <f t="shared" si="40"/>
        <v>0</v>
      </c>
      <c r="Y161" s="260"/>
      <c r="Z161" s="260"/>
      <c r="AA161" s="502">
        <f t="shared" si="41"/>
        <v>0</v>
      </c>
      <c r="AB161" s="282">
        <f t="shared" si="42"/>
        <v>0</v>
      </c>
      <c r="AC161" s="282">
        <f t="shared" si="43"/>
        <v>0</v>
      </c>
      <c r="AD161" s="282">
        <f t="shared" si="44"/>
        <v>0</v>
      </c>
      <c r="AE161" s="282">
        <f t="shared" si="45"/>
        <v>0</v>
      </c>
      <c r="AF161" s="282">
        <f t="shared" si="46"/>
        <v>0</v>
      </c>
      <c r="AG161" s="107">
        <f t="shared" si="47"/>
        <v>0</v>
      </c>
      <c r="AH161" s="282">
        <f t="shared" si="48"/>
        <v>0</v>
      </c>
      <c r="AI161" s="260"/>
      <c r="AJ161" s="282">
        <f t="shared" si="49"/>
        <v>0</v>
      </c>
      <c r="AK161" s="282">
        <f t="shared" si="50"/>
        <v>0</v>
      </c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495"/>
      <c r="AW161" s="495"/>
      <c r="AX161" s="495"/>
    </row>
    <row r="162" spans="2:50">
      <c r="B162" s="412">
        <v>146</v>
      </c>
      <c r="C162" s="378" t="s">
        <v>22</v>
      </c>
      <c r="D162" s="373" t="s">
        <v>1962</v>
      </c>
      <c r="E162" s="188" t="s">
        <v>2294</v>
      </c>
      <c r="F162" s="227" t="s">
        <v>3895</v>
      </c>
      <c r="G162" s="230" t="s">
        <v>2201</v>
      </c>
      <c r="H162" s="153">
        <v>43763</v>
      </c>
      <c r="I162" s="329" t="s">
        <v>1968</v>
      </c>
      <c r="J162" s="329">
        <f t="shared" si="51"/>
        <v>168</v>
      </c>
      <c r="K162" s="329">
        <v>168</v>
      </c>
      <c r="L162" s="329">
        <v>0</v>
      </c>
      <c r="M162" s="329"/>
      <c r="N162" s="329">
        <v>2.8</v>
      </c>
      <c r="O162" s="329">
        <v>0</v>
      </c>
      <c r="P162" s="505">
        <v>1</v>
      </c>
      <c r="Q162" s="282"/>
      <c r="R162" s="128" t="s">
        <v>31</v>
      </c>
      <c r="S162" s="128" t="s">
        <v>31</v>
      </c>
      <c r="T162" s="128" t="s">
        <v>31</v>
      </c>
      <c r="U162" s="128" t="s">
        <v>31</v>
      </c>
      <c r="V162" s="282" t="s">
        <v>1969</v>
      </c>
      <c r="W162" s="282"/>
      <c r="X162" s="282">
        <f t="shared" si="40"/>
        <v>0</v>
      </c>
      <c r="Y162" s="260"/>
      <c r="Z162" s="260"/>
      <c r="AA162" s="502">
        <f t="shared" si="41"/>
        <v>0</v>
      </c>
      <c r="AB162" s="282">
        <f t="shared" si="42"/>
        <v>0</v>
      </c>
      <c r="AC162" s="282">
        <f t="shared" si="43"/>
        <v>0</v>
      </c>
      <c r="AD162" s="282">
        <f t="shared" si="44"/>
        <v>0</v>
      </c>
      <c r="AE162" s="282">
        <f t="shared" si="45"/>
        <v>0</v>
      </c>
      <c r="AF162" s="282">
        <f t="shared" si="46"/>
        <v>0</v>
      </c>
      <c r="AG162" s="107">
        <f t="shared" si="47"/>
        <v>0</v>
      </c>
      <c r="AH162" s="282">
        <f t="shared" si="48"/>
        <v>0</v>
      </c>
      <c r="AI162" s="260"/>
      <c r="AJ162" s="282">
        <f t="shared" si="49"/>
        <v>0</v>
      </c>
      <c r="AK162" s="282">
        <f t="shared" si="50"/>
        <v>0</v>
      </c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495"/>
      <c r="AW162" s="495"/>
      <c r="AX162" s="495"/>
    </row>
    <row r="163" spans="2:50">
      <c r="B163" s="412">
        <v>147</v>
      </c>
      <c r="C163" s="378" t="s">
        <v>22</v>
      </c>
      <c r="D163" s="373" t="s">
        <v>1962</v>
      </c>
      <c r="E163" s="188" t="s">
        <v>2294</v>
      </c>
      <c r="F163" s="227" t="s">
        <v>3896</v>
      </c>
      <c r="G163" s="230" t="s">
        <v>2201</v>
      </c>
      <c r="H163" s="153">
        <v>43763</v>
      </c>
      <c r="I163" s="329" t="s">
        <v>1968</v>
      </c>
      <c r="J163" s="329">
        <f t="shared" si="51"/>
        <v>204</v>
      </c>
      <c r="K163" s="329">
        <v>204</v>
      </c>
      <c r="L163" s="329">
        <v>0</v>
      </c>
      <c r="M163" s="329"/>
      <c r="N163" s="329">
        <v>3.4</v>
      </c>
      <c r="O163" s="329">
        <v>0</v>
      </c>
      <c r="P163" s="505">
        <v>1</v>
      </c>
      <c r="Q163" s="282"/>
      <c r="R163" s="128" t="s">
        <v>31</v>
      </c>
      <c r="S163" s="128" t="s">
        <v>31</v>
      </c>
      <c r="T163" s="128" t="s">
        <v>31</v>
      </c>
      <c r="U163" s="128" t="s">
        <v>31</v>
      </c>
      <c r="V163" s="282" t="s">
        <v>1969</v>
      </c>
      <c r="W163" s="282"/>
      <c r="X163" s="282">
        <f t="shared" si="40"/>
        <v>0</v>
      </c>
      <c r="Y163" s="260"/>
      <c r="Z163" s="260"/>
      <c r="AA163" s="502">
        <f t="shared" si="41"/>
        <v>0</v>
      </c>
      <c r="AB163" s="282">
        <f t="shared" si="42"/>
        <v>0</v>
      </c>
      <c r="AC163" s="282">
        <f t="shared" si="43"/>
        <v>0</v>
      </c>
      <c r="AD163" s="282">
        <f t="shared" si="44"/>
        <v>0</v>
      </c>
      <c r="AE163" s="282">
        <f t="shared" si="45"/>
        <v>0</v>
      </c>
      <c r="AF163" s="282">
        <f t="shared" si="46"/>
        <v>0</v>
      </c>
      <c r="AG163" s="107">
        <f t="shared" si="47"/>
        <v>0</v>
      </c>
      <c r="AH163" s="282">
        <f t="shared" si="48"/>
        <v>0</v>
      </c>
      <c r="AI163" s="260"/>
      <c r="AJ163" s="282">
        <f t="shared" si="49"/>
        <v>0</v>
      </c>
      <c r="AK163" s="282">
        <f t="shared" si="50"/>
        <v>0</v>
      </c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495"/>
      <c r="AW163" s="495"/>
      <c r="AX163" s="495"/>
    </row>
    <row r="164" spans="2:50">
      <c r="B164" s="412">
        <v>148</v>
      </c>
      <c r="C164" s="378" t="s">
        <v>22</v>
      </c>
      <c r="D164" s="373" t="s">
        <v>1962</v>
      </c>
      <c r="E164" s="188" t="s">
        <v>2355</v>
      </c>
      <c r="F164" s="394" t="s">
        <v>3271</v>
      </c>
      <c r="G164" s="417" t="s">
        <v>1966</v>
      </c>
      <c r="H164" s="153">
        <v>43644</v>
      </c>
      <c r="I164" s="329" t="s">
        <v>1968</v>
      </c>
      <c r="J164" s="329">
        <f t="shared" si="51"/>
        <v>138</v>
      </c>
      <c r="K164" s="329">
        <v>138</v>
      </c>
      <c r="L164" s="329">
        <v>0</v>
      </c>
      <c r="M164" s="329"/>
      <c r="N164" s="329">
        <v>2.2999999999999998</v>
      </c>
      <c r="O164" s="329">
        <v>0</v>
      </c>
      <c r="P164" s="505">
        <v>1</v>
      </c>
      <c r="Q164" s="282"/>
      <c r="R164" s="128" t="s">
        <v>31</v>
      </c>
      <c r="S164" s="128" t="s">
        <v>31</v>
      </c>
      <c r="T164" s="128" t="s">
        <v>31</v>
      </c>
      <c r="U164" s="128" t="s">
        <v>31</v>
      </c>
      <c r="V164" s="282" t="s">
        <v>1969</v>
      </c>
      <c r="W164" s="282"/>
      <c r="X164" s="282">
        <f t="shared" si="40"/>
        <v>0</v>
      </c>
      <c r="Y164" s="260"/>
      <c r="Z164" s="260"/>
      <c r="AA164" s="502">
        <f t="shared" si="41"/>
        <v>0</v>
      </c>
      <c r="AB164" s="282">
        <f t="shared" si="42"/>
        <v>0</v>
      </c>
      <c r="AC164" s="282">
        <f t="shared" si="43"/>
        <v>0</v>
      </c>
      <c r="AD164" s="282">
        <f t="shared" si="44"/>
        <v>0</v>
      </c>
      <c r="AE164" s="282">
        <f t="shared" si="45"/>
        <v>0</v>
      </c>
      <c r="AF164" s="282">
        <f t="shared" si="46"/>
        <v>0</v>
      </c>
      <c r="AG164" s="107">
        <f t="shared" si="47"/>
        <v>0</v>
      </c>
      <c r="AH164" s="282">
        <f t="shared" si="48"/>
        <v>0</v>
      </c>
      <c r="AI164" s="260"/>
      <c r="AJ164" s="282">
        <f t="shared" si="49"/>
        <v>0</v>
      </c>
      <c r="AK164" s="282">
        <f t="shared" si="50"/>
        <v>0</v>
      </c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495"/>
      <c r="AW164" s="495"/>
      <c r="AX164" s="495"/>
    </row>
    <row r="165" spans="2:50">
      <c r="B165" s="412">
        <v>149</v>
      </c>
      <c r="C165" s="378" t="s">
        <v>22</v>
      </c>
      <c r="D165" s="373" t="s">
        <v>1962</v>
      </c>
      <c r="E165" s="188" t="s">
        <v>2355</v>
      </c>
      <c r="F165" s="394" t="s">
        <v>3272</v>
      </c>
      <c r="G165" s="417" t="s">
        <v>1966</v>
      </c>
      <c r="H165" s="153">
        <v>42230</v>
      </c>
      <c r="I165" s="329" t="s">
        <v>1968</v>
      </c>
      <c r="J165" s="193">
        <f t="shared" si="51"/>
        <v>18</v>
      </c>
      <c r="K165" s="193">
        <v>18</v>
      </c>
      <c r="L165" s="193">
        <v>0</v>
      </c>
      <c r="M165" s="193"/>
      <c r="N165" s="193">
        <v>0.3</v>
      </c>
      <c r="O165" s="193">
        <v>0</v>
      </c>
      <c r="P165" s="505">
        <v>1</v>
      </c>
      <c r="Q165" s="282"/>
      <c r="R165" s="128" t="s">
        <v>31</v>
      </c>
      <c r="S165" s="128" t="s">
        <v>31</v>
      </c>
      <c r="T165" s="128" t="s">
        <v>31</v>
      </c>
      <c r="U165" s="128" t="s">
        <v>31</v>
      </c>
      <c r="V165" s="282" t="s">
        <v>1969</v>
      </c>
      <c r="W165" s="282"/>
      <c r="X165" s="282">
        <f t="shared" si="40"/>
        <v>0</v>
      </c>
      <c r="Y165" s="260"/>
      <c r="Z165" s="260"/>
      <c r="AA165" s="502">
        <f t="shared" si="41"/>
        <v>0</v>
      </c>
      <c r="AB165" s="282">
        <f t="shared" si="42"/>
        <v>0</v>
      </c>
      <c r="AC165" s="282">
        <f t="shared" si="43"/>
        <v>0</v>
      </c>
      <c r="AD165" s="282">
        <f t="shared" si="44"/>
        <v>0</v>
      </c>
      <c r="AE165" s="282">
        <f t="shared" si="45"/>
        <v>0</v>
      </c>
      <c r="AF165" s="282">
        <f t="shared" si="46"/>
        <v>0</v>
      </c>
      <c r="AG165" s="107">
        <f t="shared" si="47"/>
        <v>0</v>
      </c>
      <c r="AH165" s="282">
        <f t="shared" si="48"/>
        <v>0</v>
      </c>
      <c r="AI165" s="260"/>
      <c r="AJ165" s="282">
        <f t="shared" si="49"/>
        <v>0</v>
      </c>
      <c r="AK165" s="282">
        <f t="shared" si="50"/>
        <v>0</v>
      </c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495"/>
      <c r="AW165" s="495"/>
      <c r="AX165" s="495"/>
    </row>
    <row r="166" spans="2:50">
      <c r="B166" s="412">
        <v>150</v>
      </c>
      <c r="C166" s="378" t="s">
        <v>22</v>
      </c>
      <c r="D166" s="373" t="s">
        <v>1962</v>
      </c>
      <c r="E166" s="188" t="s">
        <v>2355</v>
      </c>
      <c r="F166" s="394" t="s">
        <v>3273</v>
      </c>
      <c r="G166" s="417" t="s">
        <v>1966</v>
      </c>
      <c r="H166" s="153">
        <v>42909</v>
      </c>
      <c r="I166" s="329" t="s">
        <v>1968</v>
      </c>
      <c r="J166" s="329">
        <f t="shared" si="51"/>
        <v>252</v>
      </c>
      <c r="K166" s="329">
        <v>252</v>
      </c>
      <c r="L166" s="329">
        <v>0</v>
      </c>
      <c r="M166" s="329"/>
      <c r="N166" s="329">
        <v>4.2</v>
      </c>
      <c r="O166" s="329">
        <v>0</v>
      </c>
      <c r="P166" s="505">
        <v>1</v>
      </c>
      <c r="Q166" s="282"/>
      <c r="R166" s="128"/>
      <c r="S166" s="128" t="s">
        <v>31</v>
      </c>
      <c r="T166" s="128" t="s">
        <v>31</v>
      </c>
      <c r="U166" s="128" t="s">
        <v>31</v>
      </c>
      <c r="V166" s="282" t="s">
        <v>1969</v>
      </c>
      <c r="W166" s="282"/>
      <c r="X166" s="282">
        <f t="shared" si="40"/>
        <v>0</v>
      </c>
      <c r="Y166" s="260"/>
      <c r="Z166" s="260"/>
      <c r="AA166" s="502">
        <f t="shared" si="41"/>
        <v>0</v>
      </c>
      <c r="AB166" s="282">
        <f t="shared" si="42"/>
        <v>0</v>
      </c>
      <c r="AC166" s="282">
        <f t="shared" si="43"/>
        <v>0</v>
      </c>
      <c r="AD166" s="282">
        <f t="shared" si="44"/>
        <v>0</v>
      </c>
      <c r="AE166" s="282">
        <f t="shared" si="45"/>
        <v>0</v>
      </c>
      <c r="AF166" s="282">
        <f t="shared" si="46"/>
        <v>0</v>
      </c>
      <c r="AG166" s="107">
        <f t="shared" si="47"/>
        <v>0</v>
      </c>
      <c r="AH166" s="282">
        <f t="shared" si="48"/>
        <v>0</v>
      </c>
      <c r="AI166" s="260"/>
      <c r="AJ166" s="282">
        <f t="shared" si="49"/>
        <v>0</v>
      </c>
      <c r="AK166" s="282">
        <f t="shared" si="50"/>
        <v>0</v>
      </c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495"/>
      <c r="AW166" s="495"/>
      <c r="AX166" s="495"/>
    </row>
    <row r="167" spans="2:50">
      <c r="B167" s="412">
        <v>151</v>
      </c>
      <c r="C167" s="378" t="s">
        <v>22</v>
      </c>
      <c r="D167" s="373" t="s">
        <v>1962</v>
      </c>
      <c r="E167" s="188" t="s">
        <v>2355</v>
      </c>
      <c r="F167" s="394" t="s">
        <v>2371</v>
      </c>
      <c r="G167" s="417" t="s">
        <v>1363</v>
      </c>
      <c r="H167" s="153">
        <v>43679</v>
      </c>
      <c r="I167" s="329" t="s">
        <v>2240</v>
      </c>
      <c r="J167" s="329">
        <f t="shared" si="51"/>
        <v>360</v>
      </c>
      <c r="K167" s="329">
        <v>240</v>
      </c>
      <c r="L167" s="329">
        <v>120</v>
      </c>
      <c r="M167" s="329"/>
      <c r="N167" s="329">
        <v>4</v>
      </c>
      <c r="O167" s="329">
        <v>2</v>
      </c>
      <c r="P167" s="505">
        <v>1</v>
      </c>
      <c r="Q167" s="282"/>
      <c r="R167" s="128" t="s">
        <v>31</v>
      </c>
      <c r="S167" s="128" t="s">
        <v>31</v>
      </c>
      <c r="T167" s="128" t="s">
        <v>31</v>
      </c>
      <c r="U167" s="128" t="s">
        <v>31</v>
      </c>
      <c r="V167" s="282" t="s">
        <v>2373</v>
      </c>
      <c r="W167" s="282"/>
      <c r="X167" s="282">
        <f t="shared" ref="X167:X230" si="52">SUMIF(W167,"Y",K167)</f>
        <v>0</v>
      </c>
      <c r="Y167" s="260"/>
      <c r="Z167" s="260"/>
      <c r="AA167" s="502">
        <f t="shared" ref="AA167:AA230" si="53">(COUNTA(AL167:AU167)-COUNTIF(AL167:AU167, "X"))</f>
        <v>0</v>
      </c>
      <c r="AB167" s="282">
        <f t="shared" ref="AB167:AB230" si="54">(COUNTA(AL167:AU167)-COUNTIF(AL167:AU167, "X"))*P167*K167</f>
        <v>0</v>
      </c>
      <c r="AC167" s="282">
        <f t="shared" ref="AC167:AC230" si="55">COUNTIF(AL167:AU167,"A")</f>
        <v>0</v>
      </c>
      <c r="AD167" s="282">
        <f t="shared" ref="AD167:AD230" si="56">COUNTIF(AL167:AU167,"V")*P167*M167</f>
        <v>0</v>
      </c>
      <c r="AE167" s="282">
        <f t="shared" ref="AE167:AE230" si="57">COUNTIF(AL167:AU167,"L")</f>
        <v>0</v>
      </c>
      <c r="AF167" s="282">
        <f t="shared" ref="AF167:AF230" si="58">COUNTIF(AL167:AU167,"L")*K167*P167</f>
        <v>0</v>
      </c>
      <c r="AG167" s="107">
        <f t="shared" ref="AG167:AG230" si="59">IF(Q167="Y",1,0)</f>
        <v>0</v>
      </c>
      <c r="AH167" s="282">
        <f t="shared" ref="AH167:AH230" si="60">IF(Q167="Y", AA167, 0)*K167*P167/2</f>
        <v>0</v>
      </c>
      <c r="AI167" s="260"/>
      <c r="AJ167" s="282">
        <f t="shared" ref="AJ167:AJ230" si="61">COUNTIF(AL167:AU167, "V")</f>
        <v>0</v>
      </c>
      <c r="AK167" s="282">
        <f t="shared" ref="AK167:AK230" si="62">AB167-AD167-AF167-AH167</f>
        <v>0</v>
      </c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495"/>
      <c r="AW167" s="495"/>
      <c r="AX167" s="495"/>
    </row>
    <row r="168" spans="2:50">
      <c r="B168" s="412">
        <v>152</v>
      </c>
      <c r="C168" s="378" t="s">
        <v>22</v>
      </c>
      <c r="D168" s="373" t="s">
        <v>1962</v>
      </c>
      <c r="E168" s="188" t="s">
        <v>2376</v>
      </c>
      <c r="F168" s="394" t="s">
        <v>3274</v>
      </c>
      <c r="G168" s="417" t="s">
        <v>1363</v>
      </c>
      <c r="H168" s="153">
        <v>43047</v>
      </c>
      <c r="I168" s="329" t="s">
        <v>2378</v>
      </c>
      <c r="J168" s="329">
        <f t="shared" si="51"/>
        <v>5676</v>
      </c>
      <c r="K168" s="329">
        <v>4674</v>
      </c>
      <c r="L168" s="329">
        <v>1002</v>
      </c>
      <c r="M168" s="329"/>
      <c r="N168" s="329">
        <v>77.900000000000006</v>
      </c>
      <c r="O168" s="329">
        <v>16.7</v>
      </c>
      <c r="P168" s="505">
        <v>1</v>
      </c>
      <c r="Q168" s="282"/>
      <c r="R168" s="128"/>
      <c r="S168" s="128"/>
      <c r="T168" s="128"/>
      <c r="U168" s="128"/>
      <c r="V168" s="282"/>
      <c r="W168" s="282"/>
      <c r="X168" s="282">
        <f t="shared" si="52"/>
        <v>0</v>
      </c>
      <c r="Y168" s="260"/>
      <c r="Z168" s="260"/>
      <c r="AA168" s="502">
        <f t="shared" si="53"/>
        <v>0</v>
      </c>
      <c r="AB168" s="282">
        <f t="shared" si="54"/>
        <v>0</v>
      </c>
      <c r="AC168" s="282">
        <f t="shared" si="55"/>
        <v>0</v>
      </c>
      <c r="AD168" s="282">
        <f t="shared" si="56"/>
        <v>0</v>
      </c>
      <c r="AE168" s="282">
        <f t="shared" si="57"/>
        <v>0</v>
      </c>
      <c r="AF168" s="282">
        <f t="shared" si="58"/>
        <v>0</v>
      </c>
      <c r="AG168" s="107">
        <f t="shared" si="59"/>
        <v>0</v>
      </c>
      <c r="AH168" s="282">
        <f t="shared" si="60"/>
        <v>0</v>
      </c>
      <c r="AI168" s="260"/>
      <c r="AJ168" s="282">
        <f t="shared" si="61"/>
        <v>0</v>
      </c>
      <c r="AK168" s="282">
        <f t="shared" si="62"/>
        <v>0</v>
      </c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495"/>
      <c r="AW168" s="495"/>
      <c r="AX168" s="495"/>
    </row>
    <row r="169" spans="2:50">
      <c r="B169" s="412">
        <v>153</v>
      </c>
      <c r="C169" s="378" t="s">
        <v>22</v>
      </c>
      <c r="D169" s="373" t="s">
        <v>1962</v>
      </c>
      <c r="E169" s="188" t="s">
        <v>2376</v>
      </c>
      <c r="F169" s="394" t="s">
        <v>3275</v>
      </c>
      <c r="G169" s="417" t="s">
        <v>1363</v>
      </c>
      <c r="H169" s="153">
        <v>43689</v>
      </c>
      <c r="I169" s="329" t="s">
        <v>2378</v>
      </c>
      <c r="J169" s="329">
        <f t="shared" si="51"/>
        <v>42</v>
      </c>
      <c r="K169" s="329">
        <v>30</v>
      </c>
      <c r="L169" s="329">
        <v>12</v>
      </c>
      <c r="M169" s="329"/>
      <c r="N169" s="329">
        <v>0.5</v>
      </c>
      <c r="O169" s="329">
        <v>0.2</v>
      </c>
      <c r="P169" s="505">
        <v>1</v>
      </c>
      <c r="Q169" s="282"/>
      <c r="R169" s="128"/>
      <c r="S169" s="128"/>
      <c r="T169" s="128"/>
      <c r="U169" s="128"/>
      <c r="V169" s="282"/>
      <c r="W169" s="282"/>
      <c r="X169" s="282">
        <f t="shared" si="52"/>
        <v>0</v>
      </c>
      <c r="Y169" s="260"/>
      <c r="Z169" s="260"/>
      <c r="AA169" s="502">
        <f t="shared" si="53"/>
        <v>0</v>
      </c>
      <c r="AB169" s="282">
        <f t="shared" si="54"/>
        <v>0</v>
      </c>
      <c r="AC169" s="282">
        <f t="shared" si="55"/>
        <v>0</v>
      </c>
      <c r="AD169" s="282">
        <f t="shared" si="56"/>
        <v>0</v>
      </c>
      <c r="AE169" s="282">
        <f t="shared" si="57"/>
        <v>0</v>
      </c>
      <c r="AF169" s="282">
        <f t="shared" si="58"/>
        <v>0</v>
      </c>
      <c r="AG169" s="107">
        <f t="shared" si="59"/>
        <v>0</v>
      </c>
      <c r="AH169" s="282">
        <f t="shared" si="60"/>
        <v>0</v>
      </c>
      <c r="AI169" s="260"/>
      <c r="AJ169" s="282">
        <f t="shared" si="61"/>
        <v>0</v>
      </c>
      <c r="AK169" s="282">
        <f t="shared" si="62"/>
        <v>0</v>
      </c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495"/>
      <c r="AW169" s="495"/>
      <c r="AX169" s="495"/>
    </row>
    <row r="170" spans="2:50">
      <c r="B170" s="412">
        <v>154</v>
      </c>
      <c r="C170" s="378" t="s">
        <v>22</v>
      </c>
      <c r="D170" s="373" t="s">
        <v>1962</v>
      </c>
      <c r="E170" s="188" t="s">
        <v>2376</v>
      </c>
      <c r="F170" s="394" t="s">
        <v>3326</v>
      </c>
      <c r="G170" s="417" t="s">
        <v>1363</v>
      </c>
      <c r="H170" s="153">
        <v>42334</v>
      </c>
      <c r="I170" s="329" t="s">
        <v>2378</v>
      </c>
      <c r="J170" s="329">
        <f t="shared" si="51"/>
        <v>114</v>
      </c>
      <c r="K170" s="329">
        <v>114</v>
      </c>
      <c r="L170" s="329">
        <v>0</v>
      </c>
      <c r="M170" s="329"/>
      <c r="N170" s="329">
        <v>1.9</v>
      </c>
      <c r="O170" s="329">
        <v>0</v>
      </c>
      <c r="P170" s="505">
        <v>1</v>
      </c>
      <c r="Q170" s="282"/>
      <c r="R170" s="128"/>
      <c r="S170" s="128"/>
      <c r="T170" s="128"/>
      <c r="U170" s="128"/>
      <c r="V170" s="282"/>
      <c r="W170" s="282"/>
      <c r="X170" s="282">
        <f t="shared" si="52"/>
        <v>0</v>
      </c>
      <c r="Y170" s="260"/>
      <c r="Z170" s="260"/>
      <c r="AA170" s="502">
        <f t="shared" si="53"/>
        <v>0</v>
      </c>
      <c r="AB170" s="282">
        <f t="shared" si="54"/>
        <v>0</v>
      </c>
      <c r="AC170" s="282">
        <f t="shared" si="55"/>
        <v>0</v>
      </c>
      <c r="AD170" s="282">
        <f t="shared" si="56"/>
        <v>0</v>
      </c>
      <c r="AE170" s="282">
        <f t="shared" si="57"/>
        <v>0</v>
      </c>
      <c r="AF170" s="282">
        <f t="shared" si="58"/>
        <v>0</v>
      </c>
      <c r="AG170" s="107">
        <f t="shared" si="59"/>
        <v>0</v>
      </c>
      <c r="AH170" s="282">
        <f t="shared" si="60"/>
        <v>0</v>
      </c>
      <c r="AI170" s="260"/>
      <c r="AJ170" s="282">
        <f t="shared" si="61"/>
        <v>0</v>
      </c>
      <c r="AK170" s="282">
        <f t="shared" si="62"/>
        <v>0</v>
      </c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495"/>
      <c r="AW170" s="495"/>
      <c r="AX170" s="495"/>
    </row>
    <row r="171" spans="2:50">
      <c r="B171" s="412">
        <v>155</v>
      </c>
      <c r="C171" s="378" t="s">
        <v>22</v>
      </c>
      <c r="D171" s="373" t="s">
        <v>1962</v>
      </c>
      <c r="E171" s="188" t="s">
        <v>2376</v>
      </c>
      <c r="F171" s="394" t="s">
        <v>3327</v>
      </c>
      <c r="G171" s="417" t="s">
        <v>1363</v>
      </c>
      <c r="H171" s="153">
        <v>42263</v>
      </c>
      <c r="I171" s="329" t="s">
        <v>2378</v>
      </c>
      <c r="J171" s="329">
        <f t="shared" si="51"/>
        <v>12</v>
      </c>
      <c r="K171" s="329">
        <v>12</v>
      </c>
      <c r="L171" s="329">
        <v>0</v>
      </c>
      <c r="M171" s="329"/>
      <c r="N171" s="329">
        <v>0.1</v>
      </c>
      <c r="O171" s="329">
        <v>0</v>
      </c>
      <c r="P171" s="505">
        <v>1</v>
      </c>
      <c r="Q171" s="282"/>
      <c r="R171" s="128"/>
      <c r="S171" s="128"/>
      <c r="T171" s="128"/>
      <c r="U171" s="128"/>
      <c r="V171" s="282"/>
      <c r="W171" s="282"/>
      <c r="X171" s="282">
        <f t="shared" si="52"/>
        <v>0</v>
      </c>
      <c r="Y171" s="260"/>
      <c r="Z171" s="260"/>
      <c r="AA171" s="502">
        <f t="shared" si="53"/>
        <v>0</v>
      </c>
      <c r="AB171" s="282">
        <f t="shared" si="54"/>
        <v>0</v>
      </c>
      <c r="AC171" s="282">
        <f t="shared" si="55"/>
        <v>0</v>
      </c>
      <c r="AD171" s="282">
        <f t="shared" si="56"/>
        <v>0</v>
      </c>
      <c r="AE171" s="282">
        <f t="shared" si="57"/>
        <v>0</v>
      </c>
      <c r="AF171" s="282">
        <f t="shared" si="58"/>
        <v>0</v>
      </c>
      <c r="AG171" s="107">
        <f t="shared" si="59"/>
        <v>0</v>
      </c>
      <c r="AH171" s="282">
        <f t="shared" si="60"/>
        <v>0</v>
      </c>
      <c r="AI171" s="260"/>
      <c r="AJ171" s="282">
        <f t="shared" si="61"/>
        <v>0</v>
      </c>
      <c r="AK171" s="282">
        <f t="shared" si="62"/>
        <v>0</v>
      </c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495"/>
      <c r="AW171" s="495"/>
      <c r="AX171" s="495"/>
    </row>
    <row r="172" spans="2:50">
      <c r="B172" s="412">
        <v>156</v>
      </c>
      <c r="C172" s="378" t="s">
        <v>22</v>
      </c>
      <c r="D172" s="373" t="s">
        <v>1962</v>
      </c>
      <c r="E172" s="188" t="s">
        <v>2376</v>
      </c>
      <c r="F172" s="394" t="s">
        <v>3957</v>
      </c>
      <c r="G172" s="417" t="s">
        <v>1363</v>
      </c>
      <c r="H172" s="153">
        <v>43679</v>
      </c>
      <c r="I172" s="329" t="s">
        <v>2378</v>
      </c>
      <c r="J172" s="329">
        <f t="shared" si="51"/>
        <v>504</v>
      </c>
      <c r="K172" s="329">
        <v>234</v>
      </c>
      <c r="L172" s="329">
        <v>270</v>
      </c>
      <c r="M172" s="329"/>
      <c r="N172" s="329">
        <v>3.9</v>
      </c>
      <c r="O172" s="329">
        <v>4.5</v>
      </c>
      <c r="P172" s="505">
        <v>1</v>
      </c>
      <c r="Q172" s="282"/>
      <c r="R172" s="128"/>
      <c r="S172" s="128"/>
      <c r="T172" s="128"/>
      <c r="U172" s="128"/>
      <c r="V172" s="282"/>
      <c r="W172" s="282"/>
      <c r="X172" s="282">
        <f t="shared" si="52"/>
        <v>0</v>
      </c>
      <c r="Y172" s="260"/>
      <c r="Z172" s="260"/>
      <c r="AA172" s="502">
        <f t="shared" si="53"/>
        <v>0</v>
      </c>
      <c r="AB172" s="282">
        <f t="shared" si="54"/>
        <v>0</v>
      </c>
      <c r="AC172" s="282">
        <f t="shared" si="55"/>
        <v>0</v>
      </c>
      <c r="AD172" s="282">
        <f t="shared" si="56"/>
        <v>0</v>
      </c>
      <c r="AE172" s="282">
        <f t="shared" si="57"/>
        <v>0</v>
      </c>
      <c r="AF172" s="282">
        <f t="shared" si="58"/>
        <v>0</v>
      </c>
      <c r="AG172" s="107">
        <f t="shared" si="59"/>
        <v>0</v>
      </c>
      <c r="AH172" s="282">
        <f t="shared" si="60"/>
        <v>0</v>
      </c>
      <c r="AI172" s="260"/>
      <c r="AJ172" s="282">
        <f t="shared" si="61"/>
        <v>0</v>
      </c>
      <c r="AK172" s="282">
        <f t="shared" si="62"/>
        <v>0</v>
      </c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495"/>
      <c r="AW172" s="495"/>
      <c r="AX172" s="495"/>
    </row>
    <row r="173" spans="2:50">
      <c r="B173" s="412">
        <v>157</v>
      </c>
      <c r="C173" s="378" t="s">
        <v>22</v>
      </c>
      <c r="D173" s="373" t="s">
        <v>1962</v>
      </c>
      <c r="E173" s="188" t="s">
        <v>2376</v>
      </c>
      <c r="F173" s="394" t="s">
        <v>3330</v>
      </c>
      <c r="G173" s="417" t="s">
        <v>1363</v>
      </c>
      <c r="H173" s="153">
        <v>42334</v>
      </c>
      <c r="I173" s="329" t="s">
        <v>2378</v>
      </c>
      <c r="J173" s="329">
        <f t="shared" si="51"/>
        <v>96</v>
      </c>
      <c r="K173" s="329">
        <v>90</v>
      </c>
      <c r="L173" s="329">
        <v>6</v>
      </c>
      <c r="M173" s="329"/>
      <c r="N173" s="329">
        <v>1.49</v>
      </c>
      <c r="O173" s="329">
        <v>0.1</v>
      </c>
      <c r="P173" s="505">
        <v>1</v>
      </c>
      <c r="Q173" s="282"/>
      <c r="R173" s="128"/>
      <c r="S173" s="128"/>
      <c r="T173" s="128"/>
      <c r="U173" s="128"/>
      <c r="V173" s="282"/>
      <c r="W173" s="282"/>
      <c r="X173" s="282">
        <f t="shared" si="52"/>
        <v>0</v>
      </c>
      <c r="Y173" s="260"/>
      <c r="Z173" s="260"/>
      <c r="AA173" s="502">
        <f t="shared" si="53"/>
        <v>0</v>
      </c>
      <c r="AB173" s="282">
        <f t="shared" si="54"/>
        <v>0</v>
      </c>
      <c r="AC173" s="282">
        <f t="shared" si="55"/>
        <v>0</v>
      </c>
      <c r="AD173" s="282">
        <f t="shared" si="56"/>
        <v>0</v>
      </c>
      <c r="AE173" s="282">
        <f t="shared" si="57"/>
        <v>0</v>
      </c>
      <c r="AF173" s="282">
        <f t="shared" si="58"/>
        <v>0</v>
      </c>
      <c r="AG173" s="107">
        <f t="shared" si="59"/>
        <v>0</v>
      </c>
      <c r="AH173" s="282">
        <f t="shared" si="60"/>
        <v>0</v>
      </c>
      <c r="AI173" s="260"/>
      <c r="AJ173" s="282">
        <f t="shared" si="61"/>
        <v>0</v>
      </c>
      <c r="AK173" s="282">
        <f t="shared" si="62"/>
        <v>0</v>
      </c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495"/>
      <c r="AW173" s="495"/>
      <c r="AX173" s="495"/>
    </row>
    <row r="174" spans="2:50">
      <c r="B174" s="412">
        <v>158</v>
      </c>
      <c r="C174" s="378" t="s">
        <v>22</v>
      </c>
      <c r="D174" s="373" t="s">
        <v>1962</v>
      </c>
      <c r="E174" s="188" t="s">
        <v>2376</v>
      </c>
      <c r="F174" s="394" t="s">
        <v>3958</v>
      </c>
      <c r="G174" s="417" t="s">
        <v>1363</v>
      </c>
      <c r="H174" s="153">
        <v>43689</v>
      </c>
      <c r="I174" s="329" t="s">
        <v>2378</v>
      </c>
      <c r="J174" s="329">
        <f t="shared" si="51"/>
        <v>30</v>
      </c>
      <c r="K174" s="329">
        <v>30</v>
      </c>
      <c r="L174" s="329">
        <v>0</v>
      </c>
      <c r="M174" s="329"/>
      <c r="N174" s="329">
        <v>0.4</v>
      </c>
      <c r="O174" s="329">
        <v>0</v>
      </c>
      <c r="P174" s="505">
        <v>1</v>
      </c>
      <c r="Q174" s="282"/>
      <c r="R174" s="128"/>
      <c r="S174" s="128"/>
      <c r="T174" s="128"/>
      <c r="U174" s="128"/>
      <c r="V174" s="282"/>
      <c r="W174" s="282"/>
      <c r="X174" s="282">
        <f t="shared" si="52"/>
        <v>0</v>
      </c>
      <c r="Y174" s="260"/>
      <c r="Z174" s="260"/>
      <c r="AA174" s="502">
        <f t="shared" si="53"/>
        <v>0</v>
      </c>
      <c r="AB174" s="282">
        <f t="shared" si="54"/>
        <v>0</v>
      </c>
      <c r="AC174" s="282">
        <f t="shared" si="55"/>
        <v>0</v>
      </c>
      <c r="AD174" s="282">
        <f t="shared" si="56"/>
        <v>0</v>
      </c>
      <c r="AE174" s="282">
        <f t="shared" si="57"/>
        <v>0</v>
      </c>
      <c r="AF174" s="282">
        <f t="shared" si="58"/>
        <v>0</v>
      </c>
      <c r="AG174" s="107">
        <f t="shared" si="59"/>
        <v>0</v>
      </c>
      <c r="AH174" s="282">
        <f t="shared" si="60"/>
        <v>0</v>
      </c>
      <c r="AI174" s="260"/>
      <c r="AJ174" s="282">
        <f t="shared" si="61"/>
        <v>0</v>
      </c>
      <c r="AK174" s="282">
        <f t="shared" si="62"/>
        <v>0</v>
      </c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495"/>
      <c r="AW174" s="495"/>
      <c r="AX174" s="495"/>
    </row>
    <row r="175" spans="2:50">
      <c r="B175" s="412">
        <v>159</v>
      </c>
      <c r="C175" s="378" t="s">
        <v>22</v>
      </c>
      <c r="D175" s="373" t="s">
        <v>1962</v>
      </c>
      <c r="E175" s="188" t="s">
        <v>2376</v>
      </c>
      <c r="F175" s="227" t="s">
        <v>3897</v>
      </c>
      <c r="G175" s="417" t="s">
        <v>1363</v>
      </c>
      <c r="H175" s="153">
        <v>42230</v>
      </c>
      <c r="I175" s="329" t="s">
        <v>2378</v>
      </c>
      <c r="J175" s="329">
        <f t="shared" si="51"/>
        <v>138</v>
      </c>
      <c r="K175" s="329">
        <v>78</v>
      </c>
      <c r="L175" s="329">
        <v>60</v>
      </c>
      <c r="M175" s="329"/>
      <c r="N175" s="329">
        <v>1.3</v>
      </c>
      <c r="O175" s="329">
        <v>1</v>
      </c>
      <c r="P175" s="505">
        <v>1</v>
      </c>
      <c r="Q175" s="282"/>
      <c r="R175" s="128"/>
      <c r="S175" s="128"/>
      <c r="T175" s="128"/>
      <c r="U175" s="128"/>
      <c r="V175" s="282"/>
      <c r="W175" s="282"/>
      <c r="X175" s="282">
        <f t="shared" si="52"/>
        <v>0</v>
      </c>
      <c r="Y175" s="260"/>
      <c r="Z175" s="260"/>
      <c r="AA175" s="502">
        <f t="shared" si="53"/>
        <v>0</v>
      </c>
      <c r="AB175" s="282">
        <f t="shared" si="54"/>
        <v>0</v>
      </c>
      <c r="AC175" s="282">
        <f t="shared" si="55"/>
        <v>0</v>
      </c>
      <c r="AD175" s="282">
        <f t="shared" si="56"/>
        <v>0</v>
      </c>
      <c r="AE175" s="282">
        <f t="shared" si="57"/>
        <v>0</v>
      </c>
      <c r="AF175" s="282">
        <f t="shared" si="58"/>
        <v>0</v>
      </c>
      <c r="AG175" s="107">
        <f t="shared" si="59"/>
        <v>0</v>
      </c>
      <c r="AH175" s="282">
        <f t="shared" si="60"/>
        <v>0</v>
      </c>
      <c r="AI175" s="260"/>
      <c r="AJ175" s="282">
        <f t="shared" si="61"/>
        <v>0</v>
      </c>
      <c r="AK175" s="282">
        <f t="shared" si="62"/>
        <v>0</v>
      </c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495"/>
      <c r="AW175" s="495"/>
      <c r="AX175" s="495"/>
    </row>
    <row r="176" spans="2:50">
      <c r="B176" s="412">
        <v>160</v>
      </c>
      <c r="C176" s="378" t="s">
        <v>22</v>
      </c>
      <c r="D176" s="373" t="s">
        <v>1962</v>
      </c>
      <c r="E176" s="188" t="s">
        <v>2376</v>
      </c>
      <c r="F176" s="394" t="s">
        <v>3959</v>
      </c>
      <c r="G176" s="417" t="s">
        <v>1363</v>
      </c>
      <c r="H176" s="153">
        <v>42334</v>
      </c>
      <c r="I176" s="329" t="s">
        <v>2378</v>
      </c>
      <c r="J176" s="329">
        <f t="shared" si="51"/>
        <v>96</v>
      </c>
      <c r="K176" s="329">
        <v>96</v>
      </c>
      <c r="L176" s="329">
        <v>0</v>
      </c>
      <c r="M176" s="329"/>
      <c r="N176" s="329">
        <v>1.6</v>
      </c>
      <c r="O176" s="329">
        <v>0</v>
      </c>
      <c r="P176" s="505">
        <v>1</v>
      </c>
      <c r="Q176" s="282"/>
      <c r="R176" s="128"/>
      <c r="S176" s="128"/>
      <c r="T176" s="128"/>
      <c r="U176" s="128"/>
      <c r="V176" s="282"/>
      <c r="W176" s="282"/>
      <c r="X176" s="282">
        <f t="shared" si="52"/>
        <v>0</v>
      </c>
      <c r="Y176" s="260"/>
      <c r="Z176" s="260"/>
      <c r="AA176" s="502">
        <f t="shared" si="53"/>
        <v>0</v>
      </c>
      <c r="AB176" s="282">
        <f t="shared" si="54"/>
        <v>0</v>
      </c>
      <c r="AC176" s="282">
        <f t="shared" si="55"/>
        <v>0</v>
      </c>
      <c r="AD176" s="282">
        <f t="shared" si="56"/>
        <v>0</v>
      </c>
      <c r="AE176" s="282">
        <f t="shared" si="57"/>
        <v>0</v>
      </c>
      <c r="AF176" s="282">
        <f t="shared" si="58"/>
        <v>0</v>
      </c>
      <c r="AG176" s="107">
        <f t="shared" si="59"/>
        <v>0</v>
      </c>
      <c r="AH176" s="282">
        <f t="shared" si="60"/>
        <v>0</v>
      </c>
      <c r="AI176" s="260"/>
      <c r="AJ176" s="282">
        <f t="shared" si="61"/>
        <v>0</v>
      </c>
      <c r="AK176" s="282">
        <f t="shared" si="62"/>
        <v>0</v>
      </c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495"/>
      <c r="AW176" s="495"/>
      <c r="AX176" s="495"/>
    </row>
    <row r="177" spans="2:50">
      <c r="B177" s="412">
        <v>161</v>
      </c>
      <c r="C177" s="378" t="s">
        <v>22</v>
      </c>
      <c r="D177" s="373" t="s">
        <v>1962</v>
      </c>
      <c r="E177" s="188" t="s">
        <v>2376</v>
      </c>
      <c r="F177" s="394" t="s">
        <v>3960</v>
      </c>
      <c r="G177" s="417" t="s">
        <v>1363</v>
      </c>
      <c r="H177" s="153">
        <v>42230</v>
      </c>
      <c r="I177" s="329" t="s">
        <v>2378</v>
      </c>
      <c r="J177" s="329">
        <f t="shared" si="51"/>
        <v>486</v>
      </c>
      <c r="K177" s="329">
        <v>486</v>
      </c>
      <c r="L177" s="329">
        <v>0</v>
      </c>
      <c r="M177" s="329"/>
      <c r="N177" s="329">
        <v>8</v>
      </c>
      <c r="O177" s="329">
        <v>0</v>
      </c>
      <c r="P177" s="505">
        <v>1</v>
      </c>
      <c r="Q177" s="282"/>
      <c r="R177" s="128"/>
      <c r="S177" s="128"/>
      <c r="T177" s="128"/>
      <c r="U177" s="128"/>
      <c r="V177" s="282"/>
      <c r="W177" s="282"/>
      <c r="X177" s="282">
        <f t="shared" si="52"/>
        <v>0</v>
      </c>
      <c r="Y177" s="260"/>
      <c r="Z177" s="260"/>
      <c r="AA177" s="502">
        <f t="shared" si="53"/>
        <v>0</v>
      </c>
      <c r="AB177" s="282">
        <f t="shared" si="54"/>
        <v>0</v>
      </c>
      <c r="AC177" s="282">
        <f t="shared" si="55"/>
        <v>0</v>
      </c>
      <c r="AD177" s="282">
        <f t="shared" si="56"/>
        <v>0</v>
      </c>
      <c r="AE177" s="282">
        <f t="shared" si="57"/>
        <v>0</v>
      </c>
      <c r="AF177" s="282">
        <f t="shared" si="58"/>
        <v>0</v>
      </c>
      <c r="AG177" s="107">
        <f t="shared" si="59"/>
        <v>0</v>
      </c>
      <c r="AH177" s="282">
        <f t="shared" si="60"/>
        <v>0</v>
      </c>
      <c r="AI177" s="260"/>
      <c r="AJ177" s="282">
        <f t="shared" si="61"/>
        <v>0</v>
      </c>
      <c r="AK177" s="282">
        <f t="shared" si="62"/>
        <v>0</v>
      </c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495"/>
      <c r="AW177" s="495"/>
      <c r="AX177" s="495"/>
    </row>
    <row r="178" spans="2:50">
      <c r="B178" s="412">
        <v>162</v>
      </c>
      <c r="C178" s="378" t="s">
        <v>22</v>
      </c>
      <c r="D178" s="373" t="s">
        <v>1962</v>
      </c>
      <c r="E178" s="188" t="s">
        <v>2376</v>
      </c>
      <c r="F178" s="394" t="s">
        <v>3740</v>
      </c>
      <c r="G178" s="417" t="s">
        <v>1363</v>
      </c>
      <c r="H178" s="153">
        <v>42230</v>
      </c>
      <c r="I178" s="329" t="s">
        <v>2378</v>
      </c>
      <c r="J178" s="329">
        <f t="shared" si="51"/>
        <v>156</v>
      </c>
      <c r="K178" s="329">
        <v>156</v>
      </c>
      <c r="L178" s="329">
        <v>0</v>
      </c>
      <c r="M178" s="329"/>
      <c r="N178" s="329">
        <v>2.6</v>
      </c>
      <c r="O178" s="329">
        <v>0</v>
      </c>
      <c r="P178" s="505">
        <v>1</v>
      </c>
      <c r="Q178" s="282"/>
      <c r="R178" s="128"/>
      <c r="S178" s="128"/>
      <c r="T178" s="128"/>
      <c r="U178" s="128"/>
      <c r="V178" s="282"/>
      <c r="W178" s="282"/>
      <c r="X178" s="282">
        <f t="shared" si="52"/>
        <v>0</v>
      </c>
      <c r="Y178" s="260"/>
      <c r="Z178" s="260"/>
      <c r="AA178" s="502">
        <f t="shared" si="53"/>
        <v>0</v>
      </c>
      <c r="AB178" s="282">
        <f t="shared" si="54"/>
        <v>0</v>
      </c>
      <c r="AC178" s="282">
        <f t="shared" si="55"/>
        <v>0</v>
      </c>
      <c r="AD178" s="282">
        <f t="shared" si="56"/>
        <v>0</v>
      </c>
      <c r="AE178" s="282">
        <f t="shared" si="57"/>
        <v>0</v>
      </c>
      <c r="AF178" s="282">
        <f t="shared" si="58"/>
        <v>0</v>
      </c>
      <c r="AG178" s="107">
        <f t="shared" si="59"/>
        <v>0</v>
      </c>
      <c r="AH178" s="282">
        <f t="shared" si="60"/>
        <v>0</v>
      </c>
      <c r="AI178" s="260"/>
      <c r="AJ178" s="282">
        <f t="shared" si="61"/>
        <v>0</v>
      </c>
      <c r="AK178" s="282">
        <f t="shared" si="62"/>
        <v>0</v>
      </c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495"/>
      <c r="AW178" s="495"/>
      <c r="AX178" s="495"/>
    </row>
    <row r="179" spans="2:50">
      <c r="B179" s="412">
        <v>163</v>
      </c>
      <c r="C179" s="378" t="s">
        <v>22</v>
      </c>
      <c r="D179" s="373" t="s">
        <v>1962</v>
      </c>
      <c r="E179" s="188" t="s">
        <v>2376</v>
      </c>
      <c r="F179" s="394" t="s">
        <v>3331</v>
      </c>
      <c r="G179" s="417" t="s">
        <v>1363</v>
      </c>
      <c r="H179" s="153">
        <v>42230</v>
      </c>
      <c r="I179" s="329" t="s">
        <v>2378</v>
      </c>
      <c r="J179" s="193">
        <f t="shared" si="51"/>
        <v>6</v>
      </c>
      <c r="K179" s="193">
        <v>6</v>
      </c>
      <c r="L179" s="193">
        <v>0</v>
      </c>
      <c r="M179" s="193"/>
      <c r="N179" s="193">
        <v>0.1</v>
      </c>
      <c r="O179" s="193">
        <v>0</v>
      </c>
      <c r="P179" s="505">
        <v>1</v>
      </c>
      <c r="Q179" s="282"/>
      <c r="R179" s="128"/>
      <c r="S179" s="128"/>
      <c r="T179" s="128"/>
      <c r="U179" s="128"/>
      <c r="V179" s="282"/>
      <c r="W179" s="282"/>
      <c r="X179" s="282">
        <f t="shared" si="52"/>
        <v>0</v>
      </c>
      <c r="Y179" s="260"/>
      <c r="Z179" s="260"/>
      <c r="AA179" s="502">
        <f t="shared" si="53"/>
        <v>0</v>
      </c>
      <c r="AB179" s="282">
        <f t="shared" si="54"/>
        <v>0</v>
      </c>
      <c r="AC179" s="282">
        <f t="shared" si="55"/>
        <v>0</v>
      </c>
      <c r="AD179" s="282">
        <f t="shared" si="56"/>
        <v>0</v>
      </c>
      <c r="AE179" s="282">
        <f t="shared" si="57"/>
        <v>0</v>
      </c>
      <c r="AF179" s="282">
        <f t="shared" si="58"/>
        <v>0</v>
      </c>
      <c r="AG179" s="107">
        <f t="shared" si="59"/>
        <v>0</v>
      </c>
      <c r="AH179" s="282">
        <f t="shared" si="60"/>
        <v>0</v>
      </c>
      <c r="AI179" s="260"/>
      <c r="AJ179" s="282">
        <f t="shared" si="61"/>
        <v>0</v>
      </c>
      <c r="AK179" s="282">
        <f t="shared" si="62"/>
        <v>0</v>
      </c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495"/>
      <c r="AW179" s="495"/>
      <c r="AX179" s="495"/>
    </row>
    <row r="180" spans="2:50">
      <c r="B180" s="412">
        <v>164</v>
      </c>
      <c r="C180" s="378" t="s">
        <v>22</v>
      </c>
      <c r="D180" s="373" t="s">
        <v>1962</v>
      </c>
      <c r="E180" s="188" t="s">
        <v>2376</v>
      </c>
      <c r="F180" s="394" t="s">
        <v>3334</v>
      </c>
      <c r="G180" s="417" t="s">
        <v>1363</v>
      </c>
      <c r="H180" s="153">
        <v>43663</v>
      </c>
      <c r="I180" s="329" t="s">
        <v>2378</v>
      </c>
      <c r="J180" s="329">
        <f t="shared" si="51"/>
        <v>75</v>
      </c>
      <c r="K180" s="329">
        <v>75</v>
      </c>
      <c r="L180" s="329">
        <v>0</v>
      </c>
      <c r="M180" s="329"/>
      <c r="N180" s="329">
        <v>1.25</v>
      </c>
      <c r="O180" s="329">
        <v>0</v>
      </c>
      <c r="P180" s="505">
        <v>1</v>
      </c>
      <c r="Q180" s="282"/>
      <c r="R180" s="128"/>
      <c r="S180" s="128"/>
      <c r="T180" s="128"/>
      <c r="U180" s="128"/>
      <c r="V180" s="282"/>
      <c r="W180" s="282"/>
      <c r="X180" s="282">
        <f t="shared" si="52"/>
        <v>0</v>
      </c>
      <c r="Y180" s="260"/>
      <c r="Z180" s="260"/>
      <c r="AA180" s="502">
        <f t="shared" si="53"/>
        <v>0</v>
      </c>
      <c r="AB180" s="282">
        <f t="shared" si="54"/>
        <v>0</v>
      </c>
      <c r="AC180" s="282">
        <f t="shared" si="55"/>
        <v>0</v>
      </c>
      <c r="AD180" s="282">
        <f t="shared" si="56"/>
        <v>0</v>
      </c>
      <c r="AE180" s="282">
        <f t="shared" si="57"/>
        <v>0</v>
      </c>
      <c r="AF180" s="282">
        <f t="shared" si="58"/>
        <v>0</v>
      </c>
      <c r="AG180" s="107">
        <f t="shared" si="59"/>
        <v>0</v>
      </c>
      <c r="AH180" s="282">
        <f t="shared" si="60"/>
        <v>0</v>
      </c>
      <c r="AI180" s="260"/>
      <c r="AJ180" s="282">
        <f t="shared" si="61"/>
        <v>0</v>
      </c>
      <c r="AK180" s="282">
        <f t="shared" si="62"/>
        <v>0</v>
      </c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495"/>
      <c r="AW180" s="495"/>
      <c r="AX180" s="495"/>
    </row>
    <row r="181" spans="2:50">
      <c r="B181" s="412">
        <v>165</v>
      </c>
      <c r="C181" s="378" t="s">
        <v>22</v>
      </c>
      <c r="D181" s="373" t="s">
        <v>1962</v>
      </c>
      <c r="E181" s="188" t="s">
        <v>2376</v>
      </c>
      <c r="F181" s="394" t="s">
        <v>3357</v>
      </c>
      <c r="G181" s="417" t="s">
        <v>1363</v>
      </c>
      <c r="H181" s="153">
        <v>42304</v>
      </c>
      <c r="I181" s="329" t="s">
        <v>2378</v>
      </c>
      <c r="J181" s="329">
        <f t="shared" si="51"/>
        <v>69</v>
      </c>
      <c r="K181" s="329">
        <v>69</v>
      </c>
      <c r="L181" s="329">
        <v>0</v>
      </c>
      <c r="M181" s="329"/>
      <c r="N181" s="329">
        <v>0.83</v>
      </c>
      <c r="O181" s="329">
        <v>0</v>
      </c>
      <c r="P181" s="505">
        <v>1</v>
      </c>
      <c r="Q181" s="282"/>
      <c r="R181" s="128"/>
      <c r="S181" s="128"/>
      <c r="T181" s="128"/>
      <c r="U181" s="128"/>
      <c r="V181" s="282"/>
      <c r="W181" s="282"/>
      <c r="X181" s="282">
        <f t="shared" si="52"/>
        <v>0</v>
      </c>
      <c r="Y181" s="260"/>
      <c r="Z181" s="260"/>
      <c r="AA181" s="502">
        <f t="shared" si="53"/>
        <v>0</v>
      </c>
      <c r="AB181" s="282">
        <f t="shared" si="54"/>
        <v>0</v>
      </c>
      <c r="AC181" s="282">
        <f t="shared" si="55"/>
        <v>0</v>
      </c>
      <c r="AD181" s="282">
        <f t="shared" si="56"/>
        <v>0</v>
      </c>
      <c r="AE181" s="282">
        <f t="shared" si="57"/>
        <v>0</v>
      </c>
      <c r="AF181" s="282">
        <f t="shared" si="58"/>
        <v>0</v>
      </c>
      <c r="AG181" s="107">
        <f t="shared" si="59"/>
        <v>0</v>
      </c>
      <c r="AH181" s="282">
        <f t="shared" si="60"/>
        <v>0</v>
      </c>
      <c r="AI181" s="260"/>
      <c r="AJ181" s="282">
        <f t="shared" si="61"/>
        <v>0</v>
      </c>
      <c r="AK181" s="282">
        <f t="shared" si="62"/>
        <v>0</v>
      </c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495"/>
      <c r="AW181" s="495"/>
      <c r="AX181" s="495"/>
    </row>
    <row r="182" spans="2:50">
      <c r="B182" s="412">
        <v>166</v>
      </c>
      <c r="C182" s="378" t="s">
        <v>22</v>
      </c>
      <c r="D182" s="373" t="s">
        <v>1962</v>
      </c>
      <c r="E182" s="188" t="s">
        <v>2376</v>
      </c>
      <c r="F182" s="227" t="s">
        <v>2452</v>
      </c>
      <c r="G182" s="417" t="s">
        <v>1363</v>
      </c>
      <c r="H182" s="153">
        <v>42825</v>
      </c>
      <c r="I182" s="329" t="s">
        <v>2378</v>
      </c>
      <c r="J182" s="329">
        <f t="shared" si="51"/>
        <v>63</v>
      </c>
      <c r="K182" s="329">
        <v>63</v>
      </c>
      <c r="L182" s="329">
        <v>0</v>
      </c>
      <c r="M182" s="329"/>
      <c r="N182" s="329">
        <v>1.05</v>
      </c>
      <c r="O182" s="329">
        <v>0</v>
      </c>
      <c r="P182" s="505">
        <v>1</v>
      </c>
      <c r="Q182" s="282"/>
      <c r="R182" s="128"/>
      <c r="S182" s="128"/>
      <c r="T182" s="128"/>
      <c r="U182" s="128"/>
      <c r="V182" s="282"/>
      <c r="W182" s="282"/>
      <c r="X182" s="282">
        <f t="shared" si="52"/>
        <v>0</v>
      </c>
      <c r="Y182" s="260"/>
      <c r="Z182" s="260"/>
      <c r="AA182" s="502">
        <f t="shared" si="53"/>
        <v>0</v>
      </c>
      <c r="AB182" s="282">
        <f t="shared" si="54"/>
        <v>0</v>
      </c>
      <c r="AC182" s="282">
        <f t="shared" si="55"/>
        <v>0</v>
      </c>
      <c r="AD182" s="282">
        <f t="shared" si="56"/>
        <v>0</v>
      </c>
      <c r="AE182" s="282">
        <f t="shared" si="57"/>
        <v>0</v>
      </c>
      <c r="AF182" s="282">
        <f t="shared" si="58"/>
        <v>0</v>
      </c>
      <c r="AG182" s="107">
        <f t="shared" si="59"/>
        <v>0</v>
      </c>
      <c r="AH182" s="282">
        <f t="shared" si="60"/>
        <v>0</v>
      </c>
      <c r="AI182" s="260"/>
      <c r="AJ182" s="282">
        <f t="shared" si="61"/>
        <v>0</v>
      </c>
      <c r="AK182" s="282">
        <f t="shared" si="62"/>
        <v>0</v>
      </c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495"/>
      <c r="AW182" s="495"/>
      <c r="AX182" s="495"/>
    </row>
    <row r="183" spans="2:50">
      <c r="B183" s="412">
        <v>167</v>
      </c>
      <c r="C183" s="378" t="s">
        <v>22</v>
      </c>
      <c r="D183" s="373" t="s">
        <v>1962</v>
      </c>
      <c r="E183" s="188" t="s">
        <v>2376</v>
      </c>
      <c r="F183" s="394" t="s">
        <v>2994</v>
      </c>
      <c r="G183" s="417" t="s">
        <v>1363</v>
      </c>
      <c r="H183" s="153">
        <v>43693</v>
      </c>
      <c r="I183" s="329" t="s">
        <v>2378</v>
      </c>
      <c r="J183" s="329">
        <f t="shared" si="51"/>
        <v>36</v>
      </c>
      <c r="K183" s="329">
        <v>36</v>
      </c>
      <c r="L183" s="329">
        <v>0</v>
      </c>
      <c r="M183" s="329"/>
      <c r="N183" s="329">
        <v>0.6</v>
      </c>
      <c r="O183" s="329">
        <v>0</v>
      </c>
      <c r="P183" s="505">
        <v>1</v>
      </c>
      <c r="Q183" s="282"/>
      <c r="R183" s="128"/>
      <c r="S183" s="128"/>
      <c r="T183" s="128"/>
      <c r="U183" s="128"/>
      <c r="V183" s="282"/>
      <c r="W183" s="282"/>
      <c r="X183" s="282">
        <f t="shared" si="52"/>
        <v>0</v>
      </c>
      <c r="Y183" s="260"/>
      <c r="Z183" s="260"/>
      <c r="AA183" s="502">
        <f t="shared" si="53"/>
        <v>0</v>
      </c>
      <c r="AB183" s="282">
        <f t="shared" si="54"/>
        <v>0</v>
      </c>
      <c r="AC183" s="282">
        <f t="shared" si="55"/>
        <v>0</v>
      </c>
      <c r="AD183" s="282">
        <f t="shared" si="56"/>
        <v>0</v>
      </c>
      <c r="AE183" s="282">
        <f t="shared" si="57"/>
        <v>0</v>
      </c>
      <c r="AF183" s="282">
        <f t="shared" si="58"/>
        <v>0</v>
      </c>
      <c r="AG183" s="107">
        <f t="shared" si="59"/>
        <v>0</v>
      </c>
      <c r="AH183" s="282">
        <f t="shared" si="60"/>
        <v>0</v>
      </c>
      <c r="AI183" s="260"/>
      <c r="AJ183" s="282">
        <f t="shared" si="61"/>
        <v>0</v>
      </c>
      <c r="AK183" s="282">
        <f t="shared" si="62"/>
        <v>0</v>
      </c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495"/>
      <c r="AW183" s="495"/>
      <c r="AX183" s="495"/>
    </row>
    <row r="184" spans="2:50">
      <c r="B184" s="412">
        <v>168</v>
      </c>
      <c r="C184" s="378" t="s">
        <v>22</v>
      </c>
      <c r="D184" s="373" t="s">
        <v>1962</v>
      </c>
      <c r="E184" s="188" t="s">
        <v>2376</v>
      </c>
      <c r="F184" s="394" t="s">
        <v>2995</v>
      </c>
      <c r="G184" s="417" t="s">
        <v>1363</v>
      </c>
      <c r="H184" s="153">
        <v>43165</v>
      </c>
      <c r="I184" s="329" t="s">
        <v>2378</v>
      </c>
      <c r="J184" s="329">
        <f t="shared" si="51"/>
        <v>18</v>
      </c>
      <c r="K184" s="329">
        <v>18</v>
      </c>
      <c r="L184" s="329">
        <v>0</v>
      </c>
      <c r="M184" s="329"/>
      <c r="N184" s="329">
        <v>0.3</v>
      </c>
      <c r="O184" s="329">
        <v>0</v>
      </c>
      <c r="P184" s="505">
        <v>1</v>
      </c>
      <c r="Q184" s="282"/>
      <c r="R184" s="128"/>
      <c r="S184" s="128"/>
      <c r="T184" s="128"/>
      <c r="U184" s="128"/>
      <c r="V184" s="282"/>
      <c r="W184" s="282"/>
      <c r="X184" s="282">
        <f t="shared" si="52"/>
        <v>0</v>
      </c>
      <c r="Y184" s="260"/>
      <c r="Z184" s="260"/>
      <c r="AA184" s="502">
        <f t="shared" si="53"/>
        <v>0</v>
      </c>
      <c r="AB184" s="282">
        <f t="shared" si="54"/>
        <v>0</v>
      </c>
      <c r="AC184" s="282">
        <f t="shared" si="55"/>
        <v>0</v>
      </c>
      <c r="AD184" s="282">
        <f t="shared" si="56"/>
        <v>0</v>
      </c>
      <c r="AE184" s="282">
        <f t="shared" si="57"/>
        <v>0</v>
      </c>
      <c r="AF184" s="282">
        <f t="shared" si="58"/>
        <v>0</v>
      </c>
      <c r="AG184" s="107">
        <f t="shared" si="59"/>
        <v>0</v>
      </c>
      <c r="AH184" s="282">
        <f t="shared" si="60"/>
        <v>0</v>
      </c>
      <c r="AI184" s="260"/>
      <c r="AJ184" s="282">
        <f t="shared" si="61"/>
        <v>0</v>
      </c>
      <c r="AK184" s="282">
        <f t="shared" si="62"/>
        <v>0</v>
      </c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495"/>
      <c r="AW184" s="495"/>
      <c r="AX184" s="495"/>
    </row>
    <row r="185" spans="2:50">
      <c r="B185" s="412">
        <v>169</v>
      </c>
      <c r="C185" s="378" t="s">
        <v>22</v>
      </c>
      <c r="D185" s="373" t="s">
        <v>1962</v>
      </c>
      <c r="E185" s="386" t="s">
        <v>2464</v>
      </c>
      <c r="F185" s="386" t="s">
        <v>271</v>
      </c>
      <c r="G185" s="417" t="s">
        <v>1363</v>
      </c>
      <c r="H185" s="153">
        <v>42797</v>
      </c>
      <c r="I185" s="329" t="s">
        <v>2154</v>
      </c>
      <c r="J185" s="418">
        <f t="shared" si="51"/>
        <v>210</v>
      </c>
      <c r="K185" s="418">
        <v>60</v>
      </c>
      <c r="L185" s="193">
        <v>150</v>
      </c>
      <c r="M185" s="193"/>
      <c r="N185" s="418">
        <v>1</v>
      </c>
      <c r="O185" s="193">
        <v>2.5</v>
      </c>
      <c r="P185" s="505">
        <v>1</v>
      </c>
      <c r="Q185" s="282"/>
      <c r="R185" s="128" t="s">
        <v>31</v>
      </c>
      <c r="S185" s="128" t="s">
        <v>31</v>
      </c>
      <c r="T185" s="128" t="s">
        <v>31</v>
      </c>
      <c r="U185" s="128" t="s">
        <v>31</v>
      </c>
      <c r="V185" s="553" t="s">
        <v>2466</v>
      </c>
      <c r="W185" s="282"/>
      <c r="X185" s="282">
        <f t="shared" si="52"/>
        <v>0</v>
      </c>
      <c r="Y185" s="260"/>
      <c r="Z185" s="260"/>
      <c r="AA185" s="502">
        <f t="shared" si="53"/>
        <v>0</v>
      </c>
      <c r="AB185" s="282">
        <f t="shared" si="54"/>
        <v>0</v>
      </c>
      <c r="AC185" s="282">
        <f t="shared" si="55"/>
        <v>0</v>
      </c>
      <c r="AD185" s="282">
        <f t="shared" si="56"/>
        <v>0</v>
      </c>
      <c r="AE185" s="282">
        <f t="shared" si="57"/>
        <v>0</v>
      </c>
      <c r="AF185" s="282">
        <f t="shared" si="58"/>
        <v>0</v>
      </c>
      <c r="AG185" s="107">
        <f t="shared" si="59"/>
        <v>0</v>
      </c>
      <c r="AH185" s="282">
        <f t="shared" si="60"/>
        <v>0</v>
      </c>
      <c r="AI185" s="260"/>
      <c r="AJ185" s="282">
        <f t="shared" si="61"/>
        <v>0</v>
      </c>
      <c r="AK185" s="282">
        <f t="shared" si="62"/>
        <v>0</v>
      </c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495"/>
      <c r="AW185" s="495"/>
      <c r="AX185" s="495"/>
    </row>
    <row r="186" spans="2:50">
      <c r="B186" s="412">
        <v>170</v>
      </c>
      <c r="C186" s="382" t="s">
        <v>22</v>
      </c>
      <c r="D186" s="211" t="s">
        <v>2467</v>
      </c>
      <c r="E186" s="207" t="s">
        <v>2468</v>
      </c>
      <c r="F186" s="395" t="s">
        <v>3335</v>
      </c>
      <c r="G186" s="419" t="s">
        <v>1966</v>
      </c>
      <c r="H186" s="420">
        <v>42327</v>
      </c>
      <c r="I186" s="212" t="s">
        <v>2470</v>
      </c>
      <c r="J186" s="212">
        <f t="shared" si="51"/>
        <v>90</v>
      </c>
      <c r="K186" s="212">
        <v>90</v>
      </c>
      <c r="L186" s="212">
        <v>0</v>
      </c>
      <c r="M186" s="212"/>
      <c r="N186" s="212">
        <v>1.5</v>
      </c>
      <c r="O186" s="212">
        <v>0</v>
      </c>
      <c r="P186" s="505">
        <v>1</v>
      </c>
      <c r="Q186" s="282"/>
      <c r="R186" s="128" t="s">
        <v>31</v>
      </c>
      <c r="S186" s="128" t="s">
        <v>31</v>
      </c>
      <c r="T186" s="128" t="s">
        <v>31</v>
      </c>
      <c r="U186" s="128" t="s">
        <v>31</v>
      </c>
      <c r="V186" s="553" t="s">
        <v>2466</v>
      </c>
      <c r="W186" s="282"/>
      <c r="X186" s="282">
        <f t="shared" si="52"/>
        <v>0</v>
      </c>
      <c r="Y186" s="260"/>
      <c r="Z186" s="260"/>
      <c r="AA186" s="502">
        <f t="shared" si="53"/>
        <v>0</v>
      </c>
      <c r="AB186" s="282">
        <f t="shared" si="54"/>
        <v>0</v>
      </c>
      <c r="AC186" s="282">
        <f t="shared" si="55"/>
        <v>0</v>
      </c>
      <c r="AD186" s="282">
        <f t="shared" si="56"/>
        <v>0</v>
      </c>
      <c r="AE186" s="282">
        <f t="shared" si="57"/>
        <v>0</v>
      </c>
      <c r="AF186" s="282">
        <f t="shared" si="58"/>
        <v>0</v>
      </c>
      <c r="AG186" s="107">
        <f t="shared" si="59"/>
        <v>0</v>
      </c>
      <c r="AH186" s="282">
        <f t="shared" si="60"/>
        <v>0</v>
      </c>
      <c r="AI186" s="260"/>
      <c r="AJ186" s="282">
        <f t="shared" si="61"/>
        <v>0</v>
      </c>
      <c r="AK186" s="282">
        <f t="shared" si="62"/>
        <v>0</v>
      </c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495"/>
      <c r="AW186" s="495"/>
      <c r="AX186" s="495"/>
    </row>
    <row r="187" spans="2:50">
      <c r="B187" s="412">
        <v>171</v>
      </c>
      <c r="C187" s="382" t="s">
        <v>22</v>
      </c>
      <c r="D187" s="211" t="s">
        <v>2467</v>
      </c>
      <c r="E187" s="207" t="s">
        <v>2472</v>
      </c>
      <c r="F187" s="395" t="s">
        <v>3336</v>
      </c>
      <c r="G187" s="419" t="s">
        <v>1363</v>
      </c>
      <c r="H187" s="420">
        <v>42334</v>
      </c>
      <c r="I187" s="212" t="s">
        <v>2470</v>
      </c>
      <c r="J187" s="212">
        <f t="shared" si="51"/>
        <v>150</v>
      </c>
      <c r="K187" s="212">
        <v>150</v>
      </c>
      <c r="L187" s="212">
        <v>0</v>
      </c>
      <c r="M187" s="212"/>
      <c r="N187" s="212">
        <v>2</v>
      </c>
      <c r="O187" s="212">
        <v>0</v>
      </c>
      <c r="P187" s="505">
        <v>1</v>
      </c>
      <c r="Q187" s="282"/>
      <c r="R187" s="128" t="s">
        <v>31</v>
      </c>
      <c r="S187" s="128" t="s">
        <v>31</v>
      </c>
      <c r="T187" s="128" t="s">
        <v>31</v>
      </c>
      <c r="U187" s="128" t="s">
        <v>31</v>
      </c>
      <c r="V187" s="553" t="s">
        <v>2466</v>
      </c>
      <c r="W187" s="282"/>
      <c r="X187" s="282">
        <f t="shared" si="52"/>
        <v>0</v>
      </c>
      <c r="Y187" s="260"/>
      <c r="Z187" s="260"/>
      <c r="AA187" s="502">
        <f t="shared" si="53"/>
        <v>0</v>
      </c>
      <c r="AB187" s="282">
        <f t="shared" si="54"/>
        <v>0</v>
      </c>
      <c r="AC187" s="282">
        <f t="shared" si="55"/>
        <v>0</v>
      </c>
      <c r="AD187" s="282">
        <f t="shared" si="56"/>
        <v>0</v>
      </c>
      <c r="AE187" s="282">
        <f t="shared" si="57"/>
        <v>0</v>
      </c>
      <c r="AF187" s="282">
        <f t="shared" si="58"/>
        <v>0</v>
      </c>
      <c r="AG187" s="107">
        <f t="shared" si="59"/>
        <v>0</v>
      </c>
      <c r="AH187" s="282">
        <f t="shared" si="60"/>
        <v>0</v>
      </c>
      <c r="AI187" s="260"/>
      <c r="AJ187" s="282">
        <f t="shared" si="61"/>
        <v>0</v>
      </c>
      <c r="AK187" s="282">
        <f t="shared" si="62"/>
        <v>0</v>
      </c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495"/>
      <c r="AW187" s="495"/>
      <c r="AX187" s="495"/>
    </row>
    <row r="188" spans="2:50">
      <c r="B188" s="412">
        <v>172</v>
      </c>
      <c r="C188" s="382" t="s">
        <v>22</v>
      </c>
      <c r="D188" s="211" t="s">
        <v>2467</v>
      </c>
      <c r="E188" s="207" t="s">
        <v>2472</v>
      </c>
      <c r="F188" s="395" t="s">
        <v>3337</v>
      </c>
      <c r="G188" s="419" t="s">
        <v>1363</v>
      </c>
      <c r="H188" s="420">
        <v>42013</v>
      </c>
      <c r="I188" s="212" t="s">
        <v>2470</v>
      </c>
      <c r="J188" s="212">
        <f t="shared" si="51"/>
        <v>150</v>
      </c>
      <c r="K188" s="212">
        <v>150</v>
      </c>
      <c r="L188" s="212">
        <v>0</v>
      </c>
      <c r="M188" s="212"/>
      <c r="N188" s="212">
        <v>2</v>
      </c>
      <c r="O188" s="212">
        <v>0</v>
      </c>
      <c r="P188" s="505">
        <v>1</v>
      </c>
      <c r="Q188" s="282"/>
      <c r="R188" s="128" t="s">
        <v>31</v>
      </c>
      <c r="S188" s="128" t="s">
        <v>31</v>
      </c>
      <c r="T188" s="128" t="s">
        <v>31</v>
      </c>
      <c r="U188" s="128" t="s">
        <v>31</v>
      </c>
      <c r="V188" s="553" t="s">
        <v>2466</v>
      </c>
      <c r="W188" s="282"/>
      <c r="X188" s="282">
        <f t="shared" si="52"/>
        <v>0</v>
      </c>
      <c r="Y188" s="260"/>
      <c r="Z188" s="260"/>
      <c r="AA188" s="502">
        <f t="shared" si="53"/>
        <v>0</v>
      </c>
      <c r="AB188" s="282">
        <f t="shared" si="54"/>
        <v>0</v>
      </c>
      <c r="AC188" s="282">
        <f t="shared" si="55"/>
        <v>0</v>
      </c>
      <c r="AD188" s="282">
        <f t="shared" si="56"/>
        <v>0</v>
      </c>
      <c r="AE188" s="282">
        <f t="shared" si="57"/>
        <v>0</v>
      </c>
      <c r="AF188" s="282">
        <f t="shared" si="58"/>
        <v>0</v>
      </c>
      <c r="AG188" s="107">
        <f t="shared" si="59"/>
        <v>0</v>
      </c>
      <c r="AH188" s="282">
        <f t="shared" si="60"/>
        <v>0</v>
      </c>
      <c r="AI188" s="260"/>
      <c r="AJ188" s="282">
        <f t="shared" si="61"/>
        <v>0</v>
      </c>
      <c r="AK188" s="282">
        <f t="shared" si="62"/>
        <v>0</v>
      </c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495"/>
      <c r="AW188" s="495"/>
      <c r="AX188" s="495"/>
    </row>
    <row r="189" spans="2:50">
      <c r="B189" s="412">
        <v>173</v>
      </c>
      <c r="C189" s="382" t="s">
        <v>22</v>
      </c>
      <c r="D189" s="211" t="s">
        <v>2467</v>
      </c>
      <c r="E189" s="207" t="s">
        <v>2472</v>
      </c>
      <c r="F189" s="395" t="s">
        <v>3355</v>
      </c>
      <c r="G189" s="419" t="s">
        <v>1363</v>
      </c>
      <c r="H189" s="420">
        <v>42013</v>
      </c>
      <c r="I189" s="212" t="s">
        <v>2470</v>
      </c>
      <c r="J189" s="212">
        <f t="shared" si="51"/>
        <v>150</v>
      </c>
      <c r="K189" s="212">
        <v>150</v>
      </c>
      <c r="L189" s="212">
        <v>0</v>
      </c>
      <c r="M189" s="212"/>
      <c r="N189" s="212">
        <v>2</v>
      </c>
      <c r="O189" s="212">
        <v>0</v>
      </c>
      <c r="P189" s="505">
        <v>1</v>
      </c>
      <c r="Q189" s="282"/>
      <c r="R189" s="128" t="s">
        <v>31</v>
      </c>
      <c r="S189" s="128" t="s">
        <v>31</v>
      </c>
      <c r="T189" s="128" t="s">
        <v>31</v>
      </c>
      <c r="U189" s="128" t="s">
        <v>31</v>
      </c>
      <c r="V189" s="553" t="s">
        <v>2466</v>
      </c>
      <c r="W189" s="282"/>
      <c r="X189" s="282">
        <f t="shared" si="52"/>
        <v>0</v>
      </c>
      <c r="Y189" s="260"/>
      <c r="Z189" s="260"/>
      <c r="AA189" s="502">
        <f t="shared" si="53"/>
        <v>0</v>
      </c>
      <c r="AB189" s="282">
        <f t="shared" si="54"/>
        <v>0</v>
      </c>
      <c r="AC189" s="282">
        <f t="shared" si="55"/>
        <v>0</v>
      </c>
      <c r="AD189" s="282">
        <f t="shared" si="56"/>
        <v>0</v>
      </c>
      <c r="AE189" s="282">
        <f t="shared" si="57"/>
        <v>0</v>
      </c>
      <c r="AF189" s="282">
        <f t="shared" si="58"/>
        <v>0</v>
      </c>
      <c r="AG189" s="107">
        <f t="shared" si="59"/>
        <v>0</v>
      </c>
      <c r="AH189" s="282">
        <f t="shared" si="60"/>
        <v>0</v>
      </c>
      <c r="AI189" s="260"/>
      <c r="AJ189" s="282">
        <f t="shared" si="61"/>
        <v>0</v>
      </c>
      <c r="AK189" s="282">
        <f t="shared" si="62"/>
        <v>0</v>
      </c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495"/>
      <c r="AW189" s="495"/>
      <c r="AX189" s="495"/>
    </row>
    <row r="190" spans="2:50">
      <c r="B190" s="412">
        <v>174</v>
      </c>
      <c r="C190" s="382" t="s">
        <v>22</v>
      </c>
      <c r="D190" s="211" t="s">
        <v>2467</v>
      </c>
      <c r="E190" s="207" t="s">
        <v>2472</v>
      </c>
      <c r="F190" s="395" t="s">
        <v>3356</v>
      </c>
      <c r="G190" s="419" t="s">
        <v>1363</v>
      </c>
      <c r="H190" s="420">
        <v>42661</v>
      </c>
      <c r="I190" s="212" t="s">
        <v>2470</v>
      </c>
      <c r="J190" s="212">
        <f t="shared" si="51"/>
        <v>126</v>
      </c>
      <c r="K190" s="212">
        <v>126</v>
      </c>
      <c r="L190" s="212">
        <v>0</v>
      </c>
      <c r="M190" s="212"/>
      <c r="N190" s="212">
        <v>2.1</v>
      </c>
      <c r="O190" s="212">
        <v>0</v>
      </c>
      <c r="P190" s="505">
        <v>1</v>
      </c>
      <c r="Q190" s="282"/>
      <c r="R190" s="128" t="s">
        <v>31</v>
      </c>
      <c r="S190" s="128" t="s">
        <v>31</v>
      </c>
      <c r="T190" s="128" t="s">
        <v>31</v>
      </c>
      <c r="U190" s="128" t="s">
        <v>31</v>
      </c>
      <c r="V190" s="553" t="s">
        <v>2466</v>
      </c>
      <c r="W190" s="282"/>
      <c r="X190" s="282">
        <f t="shared" si="52"/>
        <v>0</v>
      </c>
      <c r="Y190" s="260"/>
      <c r="Z190" s="260"/>
      <c r="AA190" s="502">
        <f t="shared" si="53"/>
        <v>0</v>
      </c>
      <c r="AB190" s="282">
        <f t="shared" si="54"/>
        <v>0</v>
      </c>
      <c r="AC190" s="282">
        <f t="shared" si="55"/>
        <v>0</v>
      </c>
      <c r="AD190" s="282">
        <f t="shared" si="56"/>
        <v>0</v>
      </c>
      <c r="AE190" s="282">
        <f t="shared" si="57"/>
        <v>0</v>
      </c>
      <c r="AF190" s="282">
        <f t="shared" si="58"/>
        <v>0</v>
      </c>
      <c r="AG190" s="107">
        <f t="shared" si="59"/>
        <v>0</v>
      </c>
      <c r="AH190" s="282">
        <f t="shared" si="60"/>
        <v>0</v>
      </c>
      <c r="AI190" s="260"/>
      <c r="AJ190" s="282">
        <f t="shared" si="61"/>
        <v>0</v>
      </c>
      <c r="AK190" s="282">
        <f t="shared" si="62"/>
        <v>0</v>
      </c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495"/>
      <c r="AW190" s="495"/>
      <c r="AX190" s="495"/>
    </row>
    <row r="191" spans="2:50">
      <c r="B191" s="412">
        <v>175</v>
      </c>
      <c r="C191" s="382" t="s">
        <v>22</v>
      </c>
      <c r="D191" s="211" t="s">
        <v>2467</v>
      </c>
      <c r="E191" s="207" t="s">
        <v>2472</v>
      </c>
      <c r="F191" s="395" t="s">
        <v>3358</v>
      </c>
      <c r="G191" s="419" t="s">
        <v>1363</v>
      </c>
      <c r="H191" s="420">
        <v>42661</v>
      </c>
      <c r="I191" s="212" t="s">
        <v>2470</v>
      </c>
      <c r="J191" s="212">
        <f t="shared" si="51"/>
        <v>36</v>
      </c>
      <c r="K191" s="212">
        <v>36</v>
      </c>
      <c r="L191" s="212">
        <v>0</v>
      </c>
      <c r="M191" s="212"/>
      <c r="N191" s="212">
        <v>0.6</v>
      </c>
      <c r="O191" s="212">
        <v>0</v>
      </c>
      <c r="P191" s="505">
        <v>1</v>
      </c>
      <c r="Q191" s="282"/>
      <c r="R191" s="128" t="s">
        <v>31</v>
      </c>
      <c r="S191" s="128" t="s">
        <v>31</v>
      </c>
      <c r="T191" s="128" t="s">
        <v>31</v>
      </c>
      <c r="U191" s="128" t="s">
        <v>31</v>
      </c>
      <c r="V191" s="553" t="s">
        <v>2466</v>
      </c>
      <c r="W191" s="282"/>
      <c r="X191" s="282">
        <f t="shared" si="52"/>
        <v>0</v>
      </c>
      <c r="Y191" s="260"/>
      <c r="Z191" s="260"/>
      <c r="AA191" s="502">
        <f t="shared" si="53"/>
        <v>0</v>
      </c>
      <c r="AB191" s="282">
        <f t="shared" si="54"/>
        <v>0</v>
      </c>
      <c r="AC191" s="282">
        <f t="shared" si="55"/>
        <v>0</v>
      </c>
      <c r="AD191" s="282">
        <f t="shared" si="56"/>
        <v>0</v>
      </c>
      <c r="AE191" s="282">
        <f t="shared" si="57"/>
        <v>0</v>
      </c>
      <c r="AF191" s="282">
        <f t="shared" si="58"/>
        <v>0</v>
      </c>
      <c r="AG191" s="107">
        <f t="shared" si="59"/>
        <v>0</v>
      </c>
      <c r="AH191" s="282">
        <f t="shared" si="60"/>
        <v>0</v>
      </c>
      <c r="AI191" s="260"/>
      <c r="AJ191" s="282">
        <f t="shared" si="61"/>
        <v>0</v>
      </c>
      <c r="AK191" s="282">
        <f t="shared" si="62"/>
        <v>0</v>
      </c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495"/>
      <c r="AW191" s="495"/>
      <c r="AX191" s="495"/>
    </row>
    <row r="192" spans="2:50">
      <c r="B192" s="412">
        <v>176</v>
      </c>
      <c r="C192" s="382" t="s">
        <v>22</v>
      </c>
      <c r="D192" s="211" t="s">
        <v>2467</v>
      </c>
      <c r="E192" s="207" t="s">
        <v>2472</v>
      </c>
      <c r="F192" s="395" t="s">
        <v>3359</v>
      </c>
      <c r="G192" s="419" t="s">
        <v>1363</v>
      </c>
      <c r="H192" s="420">
        <v>41995</v>
      </c>
      <c r="I192" s="212" t="s">
        <v>2470</v>
      </c>
      <c r="J192" s="212">
        <f t="shared" si="51"/>
        <v>90</v>
      </c>
      <c r="K192" s="212">
        <v>90</v>
      </c>
      <c r="L192" s="212">
        <v>0</v>
      </c>
      <c r="M192" s="212"/>
      <c r="N192" s="212">
        <v>1.5</v>
      </c>
      <c r="O192" s="212">
        <v>0</v>
      </c>
      <c r="P192" s="505">
        <v>1</v>
      </c>
      <c r="Q192" s="282"/>
      <c r="R192" s="128" t="s">
        <v>31</v>
      </c>
      <c r="S192" s="128" t="s">
        <v>31</v>
      </c>
      <c r="T192" s="128" t="s">
        <v>31</v>
      </c>
      <c r="U192" s="128" t="s">
        <v>31</v>
      </c>
      <c r="V192" s="553" t="s">
        <v>2466</v>
      </c>
      <c r="W192" s="282"/>
      <c r="X192" s="282">
        <f t="shared" si="52"/>
        <v>0</v>
      </c>
      <c r="Y192" s="260"/>
      <c r="Z192" s="260"/>
      <c r="AA192" s="502">
        <f t="shared" si="53"/>
        <v>0</v>
      </c>
      <c r="AB192" s="282">
        <f t="shared" si="54"/>
        <v>0</v>
      </c>
      <c r="AC192" s="282">
        <f t="shared" si="55"/>
        <v>0</v>
      </c>
      <c r="AD192" s="282">
        <f t="shared" si="56"/>
        <v>0</v>
      </c>
      <c r="AE192" s="282">
        <f t="shared" si="57"/>
        <v>0</v>
      </c>
      <c r="AF192" s="282">
        <f t="shared" si="58"/>
        <v>0</v>
      </c>
      <c r="AG192" s="107">
        <f t="shared" si="59"/>
        <v>0</v>
      </c>
      <c r="AH192" s="282">
        <f t="shared" si="60"/>
        <v>0</v>
      </c>
      <c r="AI192" s="260"/>
      <c r="AJ192" s="282">
        <f t="shared" si="61"/>
        <v>0</v>
      </c>
      <c r="AK192" s="282">
        <f t="shared" si="62"/>
        <v>0</v>
      </c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495"/>
      <c r="AW192" s="495"/>
      <c r="AX192" s="495"/>
    </row>
    <row r="193" spans="2:50">
      <c r="B193" s="412">
        <v>177</v>
      </c>
      <c r="C193" s="382" t="s">
        <v>22</v>
      </c>
      <c r="D193" s="211" t="s">
        <v>2467</v>
      </c>
      <c r="E193" s="207" t="s">
        <v>2490</v>
      </c>
      <c r="F193" s="395" t="s">
        <v>3360</v>
      </c>
      <c r="G193" s="419" t="s">
        <v>1363</v>
      </c>
      <c r="H193" s="420">
        <v>42355</v>
      </c>
      <c r="I193" s="212" t="s">
        <v>2470</v>
      </c>
      <c r="J193" s="212">
        <f t="shared" si="51"/>
        <v>180</v>
      </c>
      <c r="K193" s="212">
        <v>180</v>
      </c>
      <c r="L193" s="212">
        <v>0</v>
      </c>
      <c r="M193" s="212"/>
      <c r="N193" s="212">
        <v>2</v>
      </c>
      <c r="O193" s="212">
        <v>0</v>
      </c>
      <c r="P193" s="505">
        <v>1</v>
      </c>
      <c r="Q193" s="282"/>
      <c r="R193" s="128" t="s">
        <v>31</v>
      </c>
      <c r="S193" s="128" t="s">
        <v>31</v>
      </c>
      <c r="T193" s="128" t="s">
        <v>31</v>
      </c>
      <c r="U193" s="128" t="s">
        <v>31</v>
      </c>
      <c r="V193" s="553" t="s">
        <v>2466</v>
      </c>
      <c r="W193" s="282"/>
      <c r="X193" s="282">
        <f t="shared" si="52"/>
        <v>0</v>
      </c>
      <c r="Y193" s="260"/>
      <c r="Z193" s="260"/>
      <c r="AA193" s="502">
        <f t="shared" si="53"/>
        <v>0</v>
      </c>
      <c r="AB193" s="282">
        <f t="shared" si="54"/>
        <v>0</v>
      </c>
      <c r="AC193" s="282">
        <f t="shared" si="55"/>
        <v>0</v>
      </c>
      <c r="AD193" s="282">
        <f t="shared" si="56"/>
        <v>0</v>
      </c>
      <c r="AE193" s="282">
        <f t="shared" si="57"/>
        <v>0</v>
      </c>
      <c r="AF193" s="282">
        <f t="shared" si="58"/>
        <v>0</v>
      </c>
      <c r="AG193" s="107">
        <f t="shared" si="59"/>
        <v>0</v>
      </c>
      <c r="AH193" s="282">
        <f t="shared" si="60"/>
        <v>0</v>
      </c>
      <c r="AI193" s="260"/>
      <c r="AJ193" s="282">
        <f t="shared" si="61"/>
        <v>0</v>
      </c>
      <c r="AK193" s="282">
        <f t="shared" si="62"/>
        <v>0</v>
      </c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495"/>
      <c r="AW193" s="495"/>
      <c r="AX193" s="495"/>
    </row>
    <row r="194" spans="2:50">
      <c r="B194" s="412">
        <v>178</v>
      </c>
      <c r="C194" s="382" t="s">
        <v>22</v>
      </c>
      <c r="D194" s="211" t="s">
        <v>2467</v>
      </c>
      <c r="E194" s="207" t="s">
        <v>2490</v>
      </c>
      <c r="F194" s="395" t="s">
        <v>3361</v>
      </c>
      <c r="G194" s="419" t="s">
        <v>1363</v>
      </c>
      <c r="H194" s="420">
        <v>42711</v>
      </c>
      <c r="I194" s="212" t="s">
        <v>2470</v>
      </c>
      <c r="J194" s="212">
        <f t="shared" si="51"/>
        <v>87</v>
      </c>
      <c r="K194" s="212">
        <v>87</v>
      </c>
      <c r="L194" s="212">
        <v>0</v>
      </c>
      <c r="M194" s="212"/>
      <c r="N194" s="212">
        <v>1.45</v>
      </c>
      <c r="O194" s="212">
        <v>0</v>
      </c>
      <c r="P194" s="505">
        <v>1</v>
      </c>
      <c r="Q194" s="282"/>
      <c r="R194" s="128" t="s">
        <v>31</v>
      </c>
      <c r="S194" s="128" t="s">
        <v>31</v>
      </c>
      <c r="T194" s="128" t="s">
        <v>31</v>
      </c>
      <c r="U194" s="128" t="s">
        <v>31</v>
      </c>
      <c r="V194" s="553" t="s">
        <v>2466</v>
      </c>
      <c r="W194" s="282"/>
      <c r="X194" s="282">
        <f t="shared" si="52"/>
        <v>0</v>
      </c>
      <c r="Y194" s="260"/>
      <c r="Z194" s="260"/>
      <c r="AA194" s="502">
        <f t="shared" si="53"/>
        <v>0</v>
      </c>
      <c r="AB194" s="282">
        <f t="shared" si="54"/>
        <v>0</v>
      </c>
      <c r="AC194" s="282">
        <f t="shared" si="55"/>
        <v>0</v>
      </c>
      <c r="AD194" s="282">
        <f t="shared" si="56"/>
        <v>0</v>
      </c>
      <c r="AE194" s="282">
        <f t="shared" si="57"/>
        <v>0</v>
      </c>
      <c r="AF194" s="282">
        <f t="shared" si="58"/>
        <v>0</v>
      </c>
      <c r="AG194" s="107">
        <f t="shared" si="59"/>
        <v>0</v>
      </c>
      <c r="AH194" s="282">
        <f t="shared" si="60"/>
        <v>0</v>
      </c>
      <c r="AI194" s="260"/>
      <c r="AJ194" s="282">
        <f t="shared" si="61"/>
        <v>0</v>
      </c>
      <c r="AK194" s="282">
        <f t="shared" si="62"/>
        <v>0</v>
      </c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495"/>
      <c r="AW194" s="495"/>
      <c r="AX194" s="495"/>
    </row>
    <row r="195" spans="2:50">
      <c r="B195" s="412">
        <v>179</v>
      </c>
      <c r="C195" s="382" t="s">
        <v>22</v>
      </c>
      <c r="D195" s="211" t="s">
        <v>2467</v>
      </c>
      <c r="E195" s="207" t="s">
        <v>2490</v>
      </c>
      <c r="F195" s="395" t="s">
        <v>3362</v>
      </c>
      <c r="G195" s="419" t="s">
        <v>1363</v>
      </c>
      <c r="H195" s="420">
        <v>42472</v>
      </c>
      <c r="I195" s="212" t="s">
        <v>2470</v>
      </c>
      <c r="J195" s="212">
        <f t="shared" si="51"/>
        <v>150</v>
      </c>
      <c r="K195" s="212">
        <v>150</v>
      </c>
      <c r="L195" s="212">
        <v>0</v>
      </c>
      <c r="M195" s="212"/>
      <c r="N195" s="212">
        <v>2.2999999999999998</v>
      </c>
      <c r="O195" s="212">
        <v>0</v>
      </c>
      <c r="P195" s="505">
        <v>1</v>
      </c>
      <c r="Q195" s="282"/>
      <c r="R195" s="128" t="s">
        <v>31</v>
      </c>
      <c r="S195" s="128" t="s">
        <v>31</v>
      </c>
      <c r="T195" s="128" t="s">
        <v>31</v>
      </c>
      <c r="U195" s="128" t="s">
        <v>31</v>
      </c>
      <c r="V195" s="553" t="s">
        <v>2466</v>
      </c>
      <c r="W195" s="282"/>
      <c r="X195" s="282">
        <f t="shared" si="52"/>
        <v>0</v>
      </c>
      <c r="Y195" s="260"/>
      <c r="Z195" s="260"/>
      <c r="AA195" s="502">
        <f t="shared" si="53"/>
        <v>0</v>
      </c>
      <c r="AB195" s="282">
        <f t="shared" si="54"/>
        <v>0</v>
      </c>
      <c r="AC195" s="282">
        <f t="shared" si="55"/>
        <v>0</v>
      </c>
      <c r="AD195" s="282">
        <f t="shared" si="56"/>
        <v>0</v>
      </c>
      <c r="AE195" s="282">
        <f t="shared" si="57"/>
        <v>0</v>
      </c>
      <c r="AF195" s="282">
        <f t="shared" si="58"/>
        <v>0</v>
      </c>
      <c r="AG195" s="107">
        <f t="shared" si="59"/>
        <v>0</v>
      </c>
      <c r="AH195" s="282">
        <f t="shared" si="60"/>
        <v>0</v>
      </c>
      <c r="AI195" s="260"/>
      <c r="AJ195" s="282">
        <f t="shared" si="61"/>
        <v>0</v>
      </c>
      <c r="AK195" s="282">
        <f t="shared" si="62"/>
        <v>0</v>
      </c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495"/>
      <c r="AW195" s="495"/>
      <c r="AX195" s="495"/>
    </row>
    <row r="196" spans="2:50">
      <c r="B196" s="412">
        <v>180</v>
      </c>
      <c r="C196" s="382" t="s">
        <v>22</v>
      </c>
      <c r="D196" s="211" t="s">
        <v>2467</v>
      </c>
      <c r="E196" s="207" t="s">
        <v>2490</v>
      </c>
      <c r="F196" s="395" t="s">
        <v>3363</v>
      </c>
      <c r="G196" s="419" t="s">
        <v>1363</v>
      </c>
      <c r="H196" s="420">
        <v>42439</v>
      </c>
      <c r="I196" s="212" t="s">
        <v>2470</v>
      </c>
      <c r="J196" s="212">
        <f t="shared" si="51"/>
        <v>60</v>
      </c>
      <c r="K196" s="212">
        <v>60</v>
      </c>
      <c r="L196" s="212">
        <v>0</v>
      </c>
      <c r="M196" s="212"/>
      <c r="N196" s="212">
        <v>0.8</v>
      </c>
      <c r="O196" s="212">
        <v>0</v>
      </c>
      <c r="P196" s="505">
        <v>1</v>
      </c>
      <c r="Q196" s="282"/>
      <c r="R196" s="128" t="s">
        <v>31</v>
      </c>
      <c r="S196" s="128" t="s">
        <v>31</v>
      </c>
      <c r="T196" s="128" t="s">
        <v>31</v>
      </c>
      <c r="U196" s="128" t="s">
        <v>31</v>
      </c>
      <c r="V196" s="553" t="s">
        <v>2466</v>
      </c>
      <c r="W196" s="282"/>
      <c r="X196" s="282">
        <f t="shared" si="52"/>
        <v>0</v>
      </c>
      <c r="Y196" s="260"/>
      <c r="Z196" s="260"/>
      <c r="AA196" s="502">
        <f t="shared" si="53"/>
        <v>0</v>
      </c>
      <c r="AB196" s="282">
        <f t="shared" si="54"/>
        <v>0</v>
      </c>
      <c r="AC196" s="282">
        <f t="shared" si="55"/>
        <v>0</v>
      </c>
      <c r="AD196" s="282">
        <f t="shared" si="56"/>
        <v>0</v>
      </c>
      <c r="AE196" s="282">
        <f t="shared" si="57"/>
        <v>0</v>
      </c>
      <c r="AF196" s="282">
        <f t="shared" si="58"/>
        <v>0</v>
      </c>
      <c r="AG196" s="107">
        <f t="shared" si="59"/>
        <v>0</v>
      </c>
      <c r="AH196" s="282">
        <f t="shared" si="60"/>
        <v>0</v>
      </c>
      <c r="AI196" s="260"/>
      <c r="AJ196" s="282">
        <f t="shared" si="61"/>
        <v>0</v>
      </c>
      <c r="AK196" s="282">
        <f t="shared" si="62"/>
        <v>0</v>
      </c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495"/>
      <c r="AW196" s="495"/>
      <c r="AX196" s="495"/>
    </row>
    <row r="197" spans="2:50">
      <c r="B197" s="412">
        <v>181</v>
      </c>
      <c r="C197" s="382" t="s">
        <v>22</v>
      </c>
      <c r="D197" s="211" t="s">
        <v>2467</v>
      </c>
      <c r="E197" s="207" t="s">
        <v>2490</v>
      </c>
      <c r="F197" s="395" t="s">
        <v>3364</v>
      </c>
      <c r="G197" s="419" t="s">
        <v>1363</v>
      </c>
      <c r="H197" s="420">
        <v>42472</v>
      </c>
      <c r="I197" s="212" t="s">
        <v>2470</v>
      </c>
      <c r="J197" s="212">
        <f t="shared" si="51"/>
        <v>150</v>
      </c>
      <c r="K197" s="212">
        <v>150</v>
      </c>
      <c r="L197" s="212">
        <v>0</v>
      </c>
      <c r="M197" s="212"/>
      <c r="N197" s="212">
        <v>2.2999999999999998</v>
      </c>
      <c r="O197" s="212">
        <v>0</v>
      </c>
      <c r="P197" s="505">
        <v>1</v>
      </c>
      <c r="Q197" s="282"/>
      <c r="R197" s="128" t="s">
        <v>31</v>
      </c>
      <c r="S197" s="128" t="s">
        <v>31</v>
      </c>
      <c r="T197" s="128" t="s">
        <v>31</v>
      </c>
      <c r="U197" s="128" t="s">
        <v>31</v>
      </c>
      <c r="V197" s="553" t="s">
        <v>2466</v>
      </c>
      <c r="W197" s="282"/>
      <c r="X197" s="282">
        <f t="shared" si="52"/>
        <v>0</v>
      </c>
      <c r="Y197" s="260"/>
      <c r="Z197" s="260"/>
      <c r="AA197" s="502">
        <f t="shared" si="53"/>
        <v>0</v>
      </c>
      <c r="AB197" s="282">
        <f t="shared" si="54"/>
        <v>0</v>
      </c>
      <c r="AC197" s="282">
        <f t="shared" si="55"/>
        <v>0</v>
      </c>
      <c r="AD197" s="282">
        <f t="shared" si="56"/>
        <v>0</v>
      </c>
      <c r="AE197" s="282">
        <f t="shared" si="57"/>
        <v>0</v>
      </c>
      <c r="AF197" s="282">
        <f t="shared" si="58"/>
        <v>0</v>
      </c>
      <c r="AG197" s="107">
        <f t="shared" si="59"/>
        <v>0</v>
      </c>
      <c r="AH197" s="282">
        <f t="shared" si="60"/>
        <v>0</v>
      </c>
      <c r="AI197" s="260"/>
      <c r="AJ197" s="282">
        <f t="shared" si="61"/>
        <v>0</v>
      </c>
      <c r="AK197" s="282">
        <f t="shared" si="62"/>
        <v>0</v>
      </c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495"/>
      <c r="AW197" s="495"/>
      <c r="AX197" s="495"/>
    </row>
    <row r="198" spans="2:50">
      <c r="B198" s="412">
        <v>182</v>
      </c>
      <c r="C198" s="382" t="s">
        <v>22</v>
      </c>
      <c r="D198" s="211" t="s">
        <v>2467</v>
      </c>
      <c r="E198" s="207" t="s">
        <v>2490</v>
      </c>
      <c r="F198" s="395" t="s">
        <v>3365</v>
      </c>
      <c r="G198" s="419" t="s">
        <v>1363</v>
      </c>
      <c r="H198" s="420">
        <v>42116</v>
      </c>
      <c r="I198" s="212" t="s">
        <v>2470</v>
      </c>
      <c r="J198" s="212">
        <f t="shared" si="51"/>
        <v>60</v>
      </c>
      <c r="K198" s="212">
        <v>60</v>
      </c>
      <c r="L198" s="212">
        <v>0</v>
      </c>
      <c r="M198" s="212"/>
      <c r="N198" s="212">
        <v>0.8</v>
      </c>
      <c r="O198" s="212">
        <v>0</v>
      </c>
      <c r="P198" s="505">
        <v>1</v>
      </c>
      <c r="Q198" s="282"/>
      <c r="R198" s="128" t="s">
        <v>31</v>
      </c>
      <c r="S198" s="128" t="s">
        <v>31</v>
      </c>
      <c r="T198" s="128" t="s">
        <v>31</v>
      </c>
      <c r="U198" s="128" t="s">
        <v>31</v>
      </c>
      <c r="V198" s="553" t="s">
        <v>2466</v>
      </c>
      <c r="W198" s="282"/>
      <c r="X198" s="282">
        <f t="shared" si="52"/>
        <v>0</v>
      </c>
      <c r="Y198" s="260"/>
      <c r="Z198" s="260"/>
      <c r="AA198" s="502">
        <f t="shared" si="53"/>
        <v>0</v>
      </c>
      <c r="AB198" s="282">
        <f t="shared" si="54"/>
        <v>0</v>
      </c>
      <c r="AC198" s="282">
        <f t="shared" si="55"/>
        <v>0</v>
      </c>
      <c r="AD198" s="282">
        <f t="shared" si="56"/>
        <v>0</v>
      </c>
      <c r="AE198" s="282">
        <f t="shared" si="57"/>
        <v>0</v>
      </c>
      <c r="AF198" s="282">
        <f t="shared" si="58"/>
        <v>0</v>
      </c>
      <c r="AG198" s="107">
        <f t="shared" si="59"/>
        <v>0</v>
      </c>
      <c r="AH198" s="282">
        <f t="shared" si="60"/>
        <v>0</v>
      </c>
      <c r="AI198" s="260"/>
      <c r="AJ198" s="282">
        <f t="shared" si="61"/>
        <v>0</v>
      </c>
      <c r="AK198" s="282">
        <f t="shared" si="62"/>
        <v>0</v>
      </c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495"/>
      <c r="AW198" s="495"/>
      <c r="AX198" s="495"/>
    </row>
    <row r="199" spans="2:50">
      <c r="B199" s="412">
        <v>183</v>
      </c>
      <c r="C199" s="382" t="s">
        <v>22</v>
      </c>
      <c r="D199" s="211" t="s">
        <v>2467</v>
      </c>
      <c r="E199" s="207" t="s">
        <v>2490</v>
      </c>
      <c r="F199" s="395" t="s">
        <v>3366</v>
      </c>
      <c r="G199" s="419" t="s">
        <v>1363</v>
      </c>
      <c r="H199" s="420">
        <v>43074</v>
      </c>
      <c r="I199" s="212" t="s">
        <v>2470</v>
      </c>
      <c r="J199" s="212">
        <f t="shared" si="51"/>
        <v>90</v>
      </c>
      <c r="K199" s="212">
        <v>90</v>
      </c>
      <c r="L199" s="212">
        <v>0</v>
      </c>
      <c r="M199" s="212"/>
      <c r="N199" s="212">
        <v>1.3</v>
      </c>
      <c r="O199" s="212">
        <v>0</v>
      </c>
      <c r="P199" s="505">
        <v>1</v>
      </c>
      <c r="Q199" s="282"/>
      <c r="R199" s="128" t="s">
        <v>31</v>
      </c>
      <c r="S199" s="128" t="s">
        <v>31</v>
      </c>
      <c r="T199" s="128" t="s">
        <v>31</v>
      </c>
      <c r="U199" s="128" t="s">
        <v>31</v>
      </c>
      <c r="V199" s="553" t="s">
        <v>2466</v>
      </c>
      <c r="W199" s="282"/>
      <c r="X199" s="282">
        <f t="shared" si="52"/>
        <v>0</v>
      </c>
      <c r="Y199" s="260"/>
      <c r="Z199" s="260"/>
      <c r="AA199" s="502">
        <f t="shared" si="53"/>
        <v>0</v>
      </c>
      <c r="AB199" s="282">
        <f t="shared" si="54"/>
        <v>0</v>
      </c>
      <c r="AC199" s="282">
        <f t="shared" si="55"/>
        <v>0</v>
      </c>
      <c r="AD199" s="282">
        <f t="shared" si="56"/>
        <v>0</v>
      </c>
      <c r="AE199" s="282">
        <f t="shared" si="57"/>
        <v>0</v>
      </c>
      <c r="AF199" s="282">
        <f t="shared" si="58"/>
        <v>0</v>
      </c>
      <c r="AG199" s="107">
        <f t="shared" si="59"/>
        <v>0</v>
      </c>
      <c r="AH199" s="282">
        <f t="shared" si="60"/>
        <v>0</v>
      </c>
      <c r="AI199" s="260"/>
      <c r="AJ199" s="282">
        <f t="shared" si="61"/>
        <v>0</v>
      </c>
      <c r="AK199" s="282">
        <f t="shared" si="62"/>
        <v>0</v>
      </c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495"/>
      <c r="AW199" s="495"/>
      <c r="AX199" s="495"/>
    </row>
    <row r="200" spans="2:50">
      <c r="B200" s="412">
        <v>184</v>
      </c>
      <c r="C200" s="382" t="s">
        <v>22</v>
      </c>
      <c r="D200" s="211" t="s">
        <v>2467</v>
      </c>
      <c r="E200" s="207" t="s">
        <v>2490</v>
      </c>
      <c r="F200" s="395" t="s">
        <v>3367</v>
      </c>
      <c r="G200" s="419" t="s">
        <v>1363</v>
      </c>
      <c r="H200" s="420">
        <v>42390</v>
      </c>
      <c r="I200" s="212" t="s">
        <v>2470</v>
      </c>
      <c r="J200" s="212">
        <f t="shared" si="51"/>
        <v>60</v>
      </c>
      <c r="K200" s="212">
        <v>60</v>
      </c>
      <c r="L200" s="212">
        <v>0</v>
      </c>
      <c r="M200" s="212"/>
      <c r="N200" s="212">
        <v>0.8</v>
      </c>
      <c r="O200" s="212">
        <v>0</v>
      </c>
      <c r="P200" s="505">
        <v>1</v>
      </c>
      <c r="Q200" s="282"/>
      <c r="R200" s="128" t="s">
        <v>31</v>
      </c>
      <c r="S200" s="128" t="s">
        <v>31</v>
      </c>
      <c r="T200" s="128" t="s">
        <v>31</v>
      </c>
      <c r="U200" s="128" t="s">
        <v>31</v>
      </c>
      <c r="V200" s="553" t="s">
        <v>2466</v>
      </c>
      <c r="W200" s="282"/>
      <c r="X200" s="282">
        <f t="shared" si="52"/>
        <v>0</v>
      </c>
      <c r="Y200" s="260"/>
      <c r="Z200" s="260"/>
      <c r="AA200" s="502">
        <f t="shared" si="53"/>
        <v>0</v>
      </c>
      <c r="AB200" s="282">
        <f t="shared" si="54"/>
        <v>0</v>
      </c>
      <c r="AC200" s="282">
        <f t="shared" si="55"/>
        <v>0</v>
      </c>
      <c r="AD200" s="282">
        <f t="shared" si="56"/>
        <v>0</v>
      </c>
      <c r="AE200" s="282">
        <f t="shared" si="57"/>
        <v>0</v>
      </c>
      <c r="AF200" s="282">
        <f t="shared" si="58"/>
        <v>0</v>
      </c>
      <c r="AG200" s="107">
        <f t="shared" si="59"/>
        <v>0</v>
      </c>
      <c r="AH200" s="282">
        <f t="shared" si="60"/>
        <v>0</v>
      </c>
      <c r="AI200" s="260"/>
      <c r="AJ200" s="282">
        <f t="shared" si="61"/>
        <v>0</v>
      </c>
      <c r="AK200" s="282">
        <f t="shared" si="62"/>
        <v>0</v>
      </c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495"/>
      <c r="AW200" s="495"/>
      <c r="AX200" s="495"/>
    </row>
    <row r="201" spans="2:50">
      <c r="B201" s="412">
        <v>185</v>
      </c>
      <c r="C201" s="382" t="s">
        <v>22</v>
      </c>
      <c r="D201" s="211" t="s">
        <v>2467</v>
      </c>
      <c r="E201" s="207" t="s">
        <v>2490</v>
      </c>
      <c r="F201" s="395" t="s">
        <v>3368</v>
      </c>
      <c r="G201" s="419" t="s">
        <v>1363</v>
      </c>
      <c r="H201" s="420">
        <v>42375</v>
      </c>
      <c r="I201" s="212" t="s">
        <v>2470</v>
      </c>
      <c r="J201" s="212">
        <f t="shared" si="51"/>
        <v>726</v>
      </c>
      <c r="K201" s="212">
        <v>6</v>
      </c>
      <c r="L201" s="212">
        <v>720</v>
      </c>
      <c r="M201" s="212"/>
      <c r="N201" s="208">
        <v>0.1</v>
      </c>
      <c r="O201" s="208">
        <v>12</v>
      </c>
      <c r="P201" s="505">
        <v>1</v>
      </c>
      <c r="Q201" s="282"/>
      <c r="R201" s="128" t="s">
        <v>31</v>
      </c>
      <c r="S201" s="128" t="s">
        <v>31</v>
      </c>
      <c r="T201" s="128" t="s">
        <v>31</v>
      </c>
      <c r="U201" s="128" t="s">
        <v>31</v>
      </c>
      <c r="V201" s="553" t="s">
        <v>2466</v>
      </c>
      <c r="W201" s="282"/>
      <c r="X201" s="282">
        <f t="shared" si="52"/>
        <v>0</v>
      </c>
      <c r="Y201" s="260"/>
      <c r="Z201" s="260"/>
      <c r="AA201" s="502">
        <f t="shared" si="53"/>
        <v>0</v>
      </c>
      <c r="AB201" s="282">
        <f t="shared" si="54"/>
        <v>0</v>
      </c>
      <c r="AC201" s="282">
        <f t="shared" si="55"/>
        <v>0</v>
      </c>
      <c r="AD201" s="282">
        <f t="shared" si="56"/>
        <v>0</v>
      </c>
      <c r="AE201" s="282">
        <f t="shared" si="57"/>
        <v>0</v>
      </c>
      <c r="AF201" s="282">
        <f t="shared" si="58"/>
        <v>0</v>
      </c>
      <c r="AG201" s="107">
        <f t="shared" si="59"/>
        <v>0</v>
      </c>
      <c r="AH201" s="282">
        <f t="shared" si="60"/>
        <v>0</v>
      </c>
      <c r="AI201" s="260"/>
      <c r="AJ201" s="282">
        <f t="shared" si="61"/>
        <v>0</v>
      </c>
      <c r="AK201" s="282">
        <f t="shared" si="62"/>
        <v>0</v>
      </c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495"/>
      <c r="AW201" s="495"/>
      <c r="AX201" s="495"/>
    </row>
    <row r="202" spans="2:50">
      <c r="B202" s="412">
        <v>186</v>
      </c>
      <c r="C202" s="382" t="s">
        <v>22</v>
      </c>
      <c r="D202" s="211" t="s">
        <v>2467</v>
      </c>
      <c r="E202" s="207" t="s">
        <v>2490</v>
      </c>
      <c r="F202" s="395" t="s">
        <v>3369</v>
      </c>
      <c r="G202" s="419" t="s">
        <v>1363</v>
      </c>
      <c r="H202" s="420">
        <v>41995</v>
      </c>
      <c r="I202" s="212" t="s">
        <v>2470</v>
      </c>
      <c r="J202" s="212">
        <f t="shared" si="51"/>
        <v>726</v>
      </c>
      <c r="K202" s="212">
        <v>6</v>
      </c>
      <c r="L202" s="212">
        <v>720</v>
      </c>
      <c r="M202" s="212"/>
      <c r="N202" s="208">
        <v>0.1</v>
      </c>
      <c r="O202" s="208">
        <v>12</v>
      </c>
      <c r="P202" s="505">
        <v>1</v>
      </c>
      <c r="Q202" s="282"/>
      <c r="R202" s="128" t="s">
        <v>31</v>
      </c>
      <c r="S202" s="128" t="s">
        <v>31</v>
      </c>
      <c r="T202" s="128" t="s">
        <v>31</v>
      </c>
      <c r="U202" s="128" t="s">
        <v>31</v>
      </c>
      <c r="V202" s="553" t="s">
        <v>2466</v>
      </c>
      <c r="W202" s="282"/>
      <c r="X202" s="282">
        <f t="shared" si="52"/>
        <v>0</v>
      </c>
      <c r="Y202" s="260"/>
      <c r="Z202" s="260"/>
      <c r="AA202" s="502">
        <f t="shared" si="53"/>
        <v>0</v>
      </c>
      <c r="AB202" s="282">
        <f t="shared" si="54"/>
        <v>0</v>
      </c>
      <c r="AC202" s="282">
        <f t="shared" si="55"/>
        <v>0</v>
      </c>
      <c r="AD202" s="282">
        <f t="shared" si="56"/>
        <v>0</v>
      </c>
      <c r="AE202" s="282">
        <f t="shared" si="57"/>
        <v>0</v>
      </c>
      <c r="AF202" s="282">
        <f t="shared" si="58"/>
        <v>0</v>
      </c>
      <c r="AG202" s="107">
        <f t="shared" si="59"/>
        <v>0</v>
      </c>
      <c r="AH202" s="282">
        <f t="shared" si="60"/>
        <v>0</v>
      </c>
      <c r="AI202" s="260"/>
      <c r="AJ202" s="282">
        <f t="shared" si="61"/>
        <v>0</v>
      </c>
      <c r="AK202" s="282">
        <f t="shared" si="62"/>
        <v>0</v>
      </c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495"/>
      <c r="AW202" s="495"/>
      <c r="AX202" s="495"/>
    </row>
    <row r="203" spans="2:50">
      <c r="B203" s="412">
        <v>187</v>
      </c>
      <c r="C203" s="382" t="s">
        <v>22</v>
      </c>
      <c r="D203" s="211" t="s">
        <v>2467</v>
      </c>
      <c r="E203" s="207" t="s">
        <v>2490</v>
      </c>
      <c r="F203" s="395" t="s">
        <v>3370</v>
      </c>
      <c r="G203" s="419" t="s">
        <v>1363</v>
      </c>
      <c r="H203" s="420">
        <v>42375</v>
      </c>
      <c r="I203" s="212" t="s">
        <v>2470</v>
      </c>
      <c r="J203" s="212">
        <f t="shared" ref="J203:J266" si="63">SUM(K203:L203)</f>
        <v>726</v>
      </c>
      <c r="K203" s="212">
        <v>6</v>
      </c>
      <c r="L203" s="212">
        <v>720</v>
      </c>
      <c r="M203" s="212"/>
      <c r="N203" s="208">
        <v>0.1</v>
      </c>
      <c r="O203" s="208">
        <v>12</v>
      </c>
      <c r="P203" s="505">
        <v>1</v>
      </c>
      <c r="Q203" s="282"/>
      <c r="R203" s="128" t="s">
        <v>31</v>
      </c>
      <c r="S203" s="128" t="s">
        <v>31</v>
      </c>
      <c r="T203" s="128" t="s">
        <v>31</v>
      </c>
      <c r="U203" s="128" t="s">
        <v>31</v>
      </c>
      <c r="V203" s="553" t="s">
        <v>2466</v>
      </c>
      <c r="W203" s="282"/>
      <c r="X203" s="282">
        <f t="shared" si="52"/>
        <v>0</v>
      </c>
      <c r="Y203" s="260"/>
      <c r="Z203" s="260"/>
      <c r="AA203" s="502">
        <f t="shared" si="53"/>
        <v>0</v>
      </c>
      <c r="AB203" s="282">
        <f t="shared" si="54"/>
        <v>0</v>
      </c>
      <c r="AC203" s="282">
        <f t="shared" si="55"/>
        <v>0</v>
      </c>
      <c r="AD203" s="282">
        <f t="shared" si="56"/>
        <v>0</v>
      </c>
      <c r="AE203" s="282">
        <f t="shared" si="57"/>
        <v>0</v>
      </c>
      <c r="AF203" s="282">
        <f t="shared" si="58"/>
        <v>0</v>
      </c>
      <c r="AG203" s="107">
        <f t="shared" si="59"/>
        <v>0</v>
      </c>
      <c r="AH203" s="282">
        <f t="shared" si="60"/>
        <v>0</v>
      </c>
      <c r="AI203" s="260"/>
      <c r="AJ203" s="282">
        <f t="shared" si="61"/>
        <v>0</v>
      </c>
      <c r="AK203" s="282">
        <f t="shared" si="62"/>
        <v>0</v>
      </c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495"/>
      <c r="AW203" s="495"/>
      <c r="AX203" s="495"/>
    </row>
    <row r="204" spans="2:50">
      <c r="B204" s="412">
        <v>188</v>
      </c>
      <c r="C204" s="382" t="s">
        <v>22</v>
      </c>
      <c r="D204" s="211" t="s">
        <v>2467</v>
      </c>
      <c r="E204" s="207" t="s">
        <v>2490</v>
      </c>
      <c r="F204" s="395" t="s">
        <v>3371</v>
      </c>
      <c r="G204" s="419" t="s">
        <v>1363</v>
      </c>
      <c r="H204" s="420">
        <v>41995</v>
      </c>
      <c r="I204" s="212" t="s">
        <v>2470</v>
      </c>
      <c r="J204" s="212">
        <f t="shared" si="63"/>
        <v>726</v>
      </c>
      <c r="K204" s="212">
        <v>6</v>
      </c>
      <c r="L204" s="212">
        <v>720</v>
      </c>
      <c r="M204" s="212"/>
      <c r="N204" s="208">
        <v>0.1</v>
      </c>
      <c r="O204" s="208">
        <v>12</v>
      </c>
      <c r="P204" s="505">
        <v>1</v>
      </c>
      <c r="Q204" s="282"/>
      <c r="R204" s="128" t="s">
        <v>31</v>
      </c>
      <c r="S204" s="128" t="s">
        <v>31</v>
      </c>
      <c r="T204" s="128" t="s">
        <v>31</v>
      </c>
      <c r="U204" s="128" t="s">
        <v>31</v>
      </c>
      <c r="V204" s="553" t="s">
        <v>2466</v>
      </c>
      <c r="W204" s="282"/>
      <c r="X204" s="282">
        <f t="shared" si="52"/>
        <v>0</v>
      </c>
      <c r="Y204" s="260"/>
      <c r="Z204" s="260"/>
      <c r="AA204" s="502">
        <f t="shared" si="53"/>
        <v>0</v>
      </c>
      <c r="AB204" s="282">
        <f t="shared" si="54"/>
        <v>0</v>
      </c>
      <c r="AC204" s="282">
        <f t="shared" si="55"/>
        <v>0</v>
      </c>
      <c r="AD204" s="282">
        <f t="shared" si="56"/>
        <v>0</v>
      </c>
      <c r="AE204" s="282">
        <f t="shared" si="57"/>
        <v>0</v>
      </c>
      <c r="AF204" s="282">
        <f t="shared" si="58"/>
        <v>0</v>
      </c>
      <c r="AG204" s="107">
        <f t="shared" si="59"/>
        <v>0</v>
      </c>
      <c r="AH204" s="282">
        <f t="shared" si="60"/>
        <v>0</v>
      </c>
      <c r="AI204" s="260"/>
      <c r="AJ204" s="282">
        <f t="shared" si="61"/>
        <v>0</v>
      </c>
      <c r="AK204" s="282">
        <f t="shared" si="62"/>
        <v>0</v>
      </c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495"/>
      <c r="AW204" s="495"/>
      <c r="AX204" s="495"/>
    </row>
    <row r="205" spans="2:50">
      <c r="B205" s="412">
        <v>189</v>
      </c>
      <c r="C205" s="382" t="s">
        <v>22</v>
      </c>
      <c r="D205" s="211" t="s">
        <v>2467</v>
      </c>
      <c r="E205" s="207" t="s">
        <v>2490</v>
      </c>
      <c r="F205" s="395" t="s">
        <v>3309</v>
      </c>
      <c r="G205" s="419" t="s">
        <v>1363</v>
      </c>
      <c r="H205" s="420">
        <v>41995</v>
      </c>
      <c r="I205" s="212" t="s">
        <v>2470</v>
      </c>
      <c r="J205" s="212">
        <f t="shared" si="63"/>
        <v>150</v>
      </c>
      <c r="K205" s="212">
        <v>120</v>
      </c>
      <c r="L205" s="212">
        <v>30</v>
      </c>
      <c r="M205" s="212"/>
      <c r="N205" s="212">
        <v>1.4</v>
      </c>
      <c r="O205" s="212">
        <v>0.5</v>
      </c>
      <c r="P205" s="505">
        <v>1</v>
      </c>
      <c r="Q205" s="282"/>
      <c r="R205" s="128" t="s">
        <v>31</v>
      </c>
      <c r="S205" s="128" t="s">
        <v>31</v>
      </c>
      <c r="T205" s="128" t="s">
        <v>31</v>
      </c>
      <c r="U205" s="128" t="s">
        <v>31</v>
      </c>
      <c r="V205" s="553" t="s">
        <v>2466</v>
      </c>
      <c r="W205" s="282"/>
      <c r="X205" s="282">
        <f t="shared" si="52"/>
        <v>0</v>
      </c>
      <c r="Y205" s="260"/>
      <c r="Z205" s="260"/>
      <c r="AA205" s="502">
        <f t="shared" si="53"/>
        <v>0</v>
      </c>
      <c r="AB205" s="282">
        <f t="shared" si="54"/>
        <v>0</v>
      </c>
      <c r="AC205" s="282">
        <f t="shared" si="55"/>
        <v>0</v>
      </c>
      <c r="AD205" s="282">
        <f t="shared" si="56"/>
        <v>0</v>
      </c>
      <c r="AE205" s="282">
        <f t="shared" si="57"/>
        <v>0</v>
      </c>
      <c r="AF205" s="282">
        <f t="shared" si="58"/>
        <v>0</v>
      </c>
      <c r="AG205" s="107">
        <f t="shared" si="59"/>
        <v>0</v>
      </c>
      <c r="AH205" s="282">
        <f t="shared" si="60"/>
        <v>0</v>
      </c>
      <c r="AI205" s="260"/>
      <c r="AJ205" s="282">
        <f t="shared" si="61"/>
        <v>0</v>
      </c>
      <c r="AK205" s="282">
        <f t="shared" si="62"/>
        <v>0</v>
      </c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495"/>
      <c r="AW205" s="495"/>
      <c r="AX205" s="495"/>
    </row>
    <row r="206" spans="2:50">
      <c r="B206" s="412">
        <v>190</v>
      </c>
      <c r="C206" s="382" t="s">
        <v>22</v>
      </c>
      <c r="D206" s="211" t="s">
        <v>2467</v>
      </c>
      <c r="E206" s="207" t="s">
        <v>2490</v>
      </c>
      <c r="F206" s="395" t="s">
        <v>3883</v>
      </c>
      <c r="G206" s="419" t="s">
        <v>1363</v>
      </c>
      <c r="H206" s="420">
        <v>41995</v>
      </c>
      <c r="I206" s="212" t="s">
        <v>2470</v>
      </c>
      <c r="J206" s="212">
        <f t="shared" si="63"/>
        <v>294</v>
      </c>
      <c r="K206" s="212">
        <v>294</v>
      </c>
      <c r="L206" s="212">
        <v>0</v>
      </c>
      <c r="M206" s="212"/>
      <c r="N206" s="212">
        <v>4.9000000000000004</v>
      </c>
      <c r="O206" s="212">
        <v>0</v>
      </c>
      <c r="P206" s="505">
        <v>1</v>
      </c>
      <c r="Q206" s="282"/>
      <c r="R206" s="128" t="s">
        <v>31</v>
      </c>
      <c r="S206" s="128" t="s">
        <v>31</v>
      </c>
      <c r="T206" s="128" t="s">
        <v>31</v>
      </c>
      <c r="U206" s="128" t="s">
        <v>31</v>
      </c>
      <c r="V206" s="553" t="s">
        <v>2466</v>
      </c>
      <c r="W206" s="282"/>
      <c r="X206" s="282">
        <f t="shared" si="52"/>
        <v>0</v>
      </c>
      <c r="Y206" s="260"/>
      <c r="Z206" s="260"/>
      <c r="AA206" s="502">
        <f t="shared" si="53"/>
        <v>0</v>
      </c>
      <c r="AB206" s="282">
        <f t="shared" si="54"/>
        <v>0</v>
      </c>
      <c r="AC206" s="282">
        <f t="shared" si="55"/>
        <v>0</v>
      </c>
      <c r="AD206" s="282">
        <f t="shared" si="56"/>
        <v>0</v>
      </c>
      <c r="AE206" s="282">
        <f t="shared" si="57"/>
        <v>0</v>
      </c>
      <c r="AF206" s="282">
        <f t="shared" si="58"/>
        <v>0</v>
      </c>
      <c r="AG206" s="107">
        <f t="shared" si="59"/>
        <v>0</v>
      </c>
      <c r="AH206" s="282">
        <f t="shared" si="60"/>
        <v>0</v>
      </c>
      <c r="AI206" s="260"/>
      <c r="AJ206" s="282">
        <f t="shared" si="61"/>
        <v>0</v>
      </c>
      <c r="AK206" s="282">
        <f t="shared" si="62"/>
        <v>0</v>
      </c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495"/>
      <c r="AW206" s="495"/>
      <c r="AX206" s="495"/>
    </row>
    <row r="207" spans="2:50">
      <c r="B207" s="412">
        <v>191</v>
      </c>
      <c r="C207" s="382" t="s">
        <v>22</v>
      </c>
      <c r="D207" s="211" t="s">
        <v>2467</v>
      </c>
      <c r="E207" s="207" t="s">
        <v>2490</v>
      </c>
      <c r="F207" s="395" t="s">
        <v>3961</v>
      </c>
      <c r="G207" s="419" t="s">
        <v>1966</v>
      </c>
      <c r="H207" s="420">
        <v>41995</v>
      </c>
      <c r="I207" s="212" t="s">
        <v>2470</v>
      </c>
      <c r="J207" s="212">
        <f t="shared" si="63"/>
        <v>60</v>
      </c>
      <c r="K207" s="212">
        <v>12</v>
      </c>
      <c r="L207" s="212">
        <v>48</v>
      </c>
      <c r="M207" s="212"/>
      <c r="N207" s="208">
        <v>0.2</v>
      </c>
      <c r="O207" s="208">
        <v>0.8</v>
      </c>
      <c r="P207" s="505">
        <v>1</v>
      </c>
      <c r="Q207" s="282"/>
      <c r="R207" s="128" t="s">
        <v>31</v>
      </c>
      <c r="S207" s="128" t="s">
        <v>31</v>
      </c>
      <c r="T207" s="128" t="s">
        <v>31</v>
      </c>
      <c r="U207" s="128" t="s">
        <v>31</v>
      </c>
      <c r="V207" s="553" t="s">
        <v>2466</v>
      </c>
      <c r="W207" s="282"/>
      <c r="X207" s="282">
        <f t="shared" si="52"/>
        <v>0</v>
      </c>
      <c r="Y207" s="260"/>
      <c r="Z207" s="260"/>
      <c r="AA207" s="502">
        <f t="shared" si="53"/>
        <v>0</v>
      </c>
      <c r="AB207" s="282">
        <f t="shared" si="54"/>
        <v>0</v>
      </c>
      <c r="AC207" s="282">
        <f t="shared" si="55"/>
        <v>0</v>
      </c>
      <c r="AD207" s="282">
        <f t="shared" si="56"/>
        <v>0</v>
      </c>
      <c r="AE207" s="282">
        <f t="shared" si="57"/>
        <v>0</v>
      </c>
      <c r="AF207" s="282">
        <f t="shared" si="58"/>
        <v>0</v>
      </c>
      <c r="AG207" s="107">
        <f t="shared" si="59"/>
        <v>0</v>
      </c>
      <c r="AH207" s="282">
        <f t="shared" si="60"/>
        <v>0</v>
      </c>
      <c r="AI207" s="260"/>
      <c r="AJ207" s="282">
        <f t="shared" si="61"/>
        <v>0</v>
      </c>
      <c r="AK207" s="282">
        <f t="shared" si="62"/>
        <v>0</v>
      </c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495"/>
      <c r="AW207" s="495"/>
      <c r="AX207" s="495"/>
    </row>
    <row r="208" spans="2:50">
      <c r="B208" s="412">
        <v>192</v>
      </c>
      <c r="C208" s="382" t="s">
        <v>22</v>
      </c>
      <c r="D208" s="211" t="s">
        <v>2467</v>
      </c>
      <c r="E208" s="207" t="s">
        <v>2490</v>
      </c>
      <c r="F208" s="395" t="s">
        <v>3308</v>
      </c>
      <c r="G208" s="419" t="s">
        <v>1966</v>
      </c>
      <c r="H208" s="420">
        <v>41995</v>
      </c>
      <c r="I208" s="212" t="s">
        <v>2470</v>
      </c>
      <c r="J208" s="212">
        <f t="shared" si="63"/>
        <v>120</v>
      </c>
      <c r="K208" s="212">
        <v>120</v>
      </c>
      <c r="L208" s="212">
        <v>0</v>
      </c>
      <c r="M208" s="212"/>
      <c r="N208" s="212">
        <v>2</v>
      </c>
      <c r="O208" s="212">
        <v>0</v>
      </c>
      <c r="P208" s="505">
        <v>1</v>
      </c>
      <c r="Q208" s="282"/>
      <c r="R208" s="128" t="s">
        <v>31</v>
      </c>
      <c r="S208" s="128" t="s">
        <v>31</v>
      </c>
      <c r="T208" s="128" t="s">
        <v>31</v>
      </c>
      <c r="U208" s="128" t="s">
        <v>31</v>
      </c>
      <c r="V208" s="553" t="s">
        <v>2466</v>
      </c>
      <c r="W208" s="282"/>
      <c r="X208" s="282">
        <f t="shared" si="52"/>
        <v>0</v>
      </c>
      <c r="Y208" s="260"/>
      <c r="Z208" s="260"/>
      <c r="AA208" s="502">
        <f t="shared" si="53"/>
        <v>0</v>
      </c>
      <c r="AB208" s="282">
        <f t="shared" si="54"/>
        <v>0</v>
      </c>
      <c r="AC208" s="282">
        <f t="shared" si="55"/>
        <v>0</v>
      </c>
      <c r="AD208" s="282">
        <f t="shared" si="56"/>
        <v>0</v>
      </c>
      <c r="AE208" s="282">
        <f t="shared" si="57"/>
        <v>0</v>
      </c>
      <c r="AF208" s="282">
        <f t="shared" si="58"/>
        <v>0</v>
      </c>
      <c r="AG208" s="107">
        <f t="shared" si="59"/>
        <v>0</v>
      </c>
      <c r="AH208" s="282">
        <f t="shared" si="60"/>
        <v>0</v>
      </c>
      <c r="AI208" s="260"/>
      <c r="AJ208" s="282">
        <f t="shared" si="61"/>
        <v>0</v>
      </c>
      <c r="AK208" s="282">
        <f t="shared" si="62"/>
        <v>0</v>
      </c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495"/>
      <c r="AW208" s="495"/>
      <c r="AX208" s="495"/>
    </row>
    <row r="209" spans="2:50">
      <c r="B209" s="412">
        <v>193</v>
      </c>
      <c r="C209" s="382" t="s">
        <v>22</v>
      </c>
      <c r="D209" s="211" t="s">
        <v>2467</v>
      </c>
      <c r="E209" s="207" t="s">
        <v>2490</v>
      </c>
      <c r="F209" s="395" t="s">
        <v>3742</v>
      </c>
      <c r="G209" s="419" t="s">
        <v>1363</v>
      </c>
      <c r="H209" s="420">
        <v>41995</v>
      </c>
      <c r="I209" s="212" t="s">
        <v>2470</v>
      </c>
      <c r="J209" s="212">
        <f t="shared" si="63"/>
        <v>18</v>
      </c>
      <c r="K209" s="212">
        <v>18</v>
      </c>
      <c r="L209" s="212">
        <v>0</v>
      </c>
      <c r="M209" s="212"/>
      <c r="N209" s="212">
        <v>0.11</v>
      </c>
      <c r="O209" s="212">
        <v>0</v>
      </c>
      <c r="P209" s="505">
        <v>1</v>
      </c>
      <c r="Q209" s="282"/>
      <c r="R209" s="128" t="s">
        <v>31</v>
      </c>
      <c r="S209" s="128" t="s">
        <v>31</v>
      </c>
      <c r="T209" s="128" t="s">
        <v>31</v>
      </c>
      <c r="U209" s="128" t="s">
        <v>31</v>
      </c>
      <c r="V209" s="553" t="s">
        <v>2466</v>
      </c>
      <c r="W209" s="282"/>
      <c r="X209" s="282">
        <f t="shared" si="52"/>
        <v>0</v>
      </c>
      <c r="Y209" s="260"/>
      <c r="Z209" s="260"/>
      <c r="AA209" s="502">
        <f t="shared" si="53"/>
        <v>0</v>
      </c>
      <c r="AB209" s="282">
        <f t="shared" si="54"/>
        <v>0</v>
      </c>
      <c r="AC209" s="282">
        <f t="shared" si="55"/>
        <v>0</v>
      </c>
      <c r="AD209" s="282">
        <f t="shared" si="56"/>
        <v>0</v>
      </c>
      <c r="AE209" s="282">
        <f t="shared" si="57"/>
        <v>0</v>
      </c>
      <c r="AF209" s="282">
        <f t="shared" si="58"/>
        <v>0</v>
      </c>
      <c r="AG209" s="107">
        <f t="shared" si="59"/>
        <v>0</v>
      </c>
      <c r="AH209" s="282">
        <f t="shared" si="60"/>
        <v>0</v>
      </c>
      <c r="AI209" s="260"/>
      <c r="AJ209" s="282">
        <f t="shared" si="61"/>
        <v>0</v>
      </c>
      <c r="AK209" s="282">
        <f t="shared" si="62"/>
        <v>0</v>
      </c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495"/>
      <c r="AW209" s="495"/>
      <c r="AX209" s="495"/>
    </row>
    <row r="210" spans="2:50">
      <c r="B210" s="412">
        <v>194</v>
      </c>
      <c r="C210" s="382" t="s">
        <v>22</v>
      </c>
      <c r="D210" s="211" t="s">
        <v>2467</v>
      </c>
      <c r="E210" s="207" t="s">
        <v>2490</v>
      </c>
      <c r="F210" s="395" t="s">
        <v>3352</v>
      </c>
      <c r="G210" s="419" t="s">
        <v>1966</v>
      </c>
      <c r="H210" s="420">
        <v>42128</v>
      </c>
      <c r="I210" s="212" t="s">
        <v>2470</v>
      </c>
      <c r="J210" s="212">
        <f t="shared" si="63"/>
        <v>36</v>
      </c>
      <c r="K210" s="212">
        <v>36</v>
      </c>
      <c r="L210" s="212">
        <v>0</v>
      </c>
      <c r="M210" s="212"/>
      <c r="N210" s="212">
        <v>0.4</v>
      </c>
      <c r="O210" s="212">
        <v>0</v>
      </c>
      <c r="P210" s="505">
        <v>1</v>
      </c>
      <c r="Q210" s="282"/>
      <c r="R210" s="128" t="s">
        <v>31</v>
      </c>
      <c r="S210" s="128" t="s">
        <v>31</v>
      </c>
      <c r="T210" s="128" t="s">
        <v>31</v>
      </c>
      <c r="U210" s="128" t="s">
        <v>31</v>
      </c>
      <c r="V210" s="553" t="s">
        <v>2466</v>
      </c>
      <c r="W210" s="282"/>
      <c r="X210" s="282">
        <f t="shared" si="52"/>
        <v>0</v>
      </c>
      <c r="Y210" s="260"/>
      <c r="Z210" s="260"/>
      <c r="AA210" s="502">
        <f t="shared" si="53"/>
        <v>0</v>
      </c>
      <c r="AB210" s="282">
        <f t="shared" si="54"/>
        <v>0</v>
      </c>
      <c r="AC210" s="282">
        <f t="shared" si="55"/>
        <v>0</v>
      </c>
      <c r="AD210" s="282">
        <f t="shared" si="56"/>
        <v>0</v>
      </c>
      <c r="AE210" s="282">
        <f t="shared" si="57"/>
        <v>0</v>
      </c>
      <c r="AF210" s="282">
        <f t="shared" si="58"/>
        <v>0</v>
      </c>
      <c r="AG210" s="107">
        <f t="shared" si="59"/>
        <v>0</v>
      </c>
      <c r="AH210" s="282">
        <f t="shared" si="60"/>
        <v>0</v>
      </c>
      <c r="AI210" s="260"/>
      <c r="AJ210" s="282">
        <f t="shared" si="61"/>
        <v>0</v>
      </c>
      <c r="AK210" s="282">
        <f t="shared" si="62"/>
        <v>0</v>
      </c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495"/>
      <c r="AW210" s="495"/>
      <c r="AX210" s="495"/>
    </row>
    <row r="211" spans="2:50">
      <c r="B211" s="412">
        <v>195</v>
      </c>
      <c r="C211" s="382" t="s">
        <v>22</v>
      </c>
      <c r="D211" s="211" t="s">
        <v>2467</v>
      </c>
      <c r="E211" s="207" t="s">
        <v>2540</v>
      </c>
      <c r="F211" s="395" t="s">
        <v>3351</v>
      </c>
      <c r="G211" s="419" t="s">
        <v>1363</v>
      </c>
      <c r="H211" s="420">
        <v>41995</v>
      </c>
      <c r="I211" s="212" t="s">
        <v>2470</v>
      </c>
      <c r="J211" s="212">
        <f t="shared" si="63"/>
        <v>6</v>
      </c>
      <c r="K211" s="212">
        <v>6</v>
      </c>
      <c r="L211" s="212">
        <v>0</v>
      </c>
      <c r="M211" s="212"/>
      <c r="N211" s="208">
        <v>0.1</v>
      </c>
      <c r="O211" s="208">
        <v>0</v>
      </c>
      <c r="P211" s="505">
        <v>1</v>
      </c>
      <c r="Q211" s="282"/>
      <c r="R211" s="128" t="s">
        <v>31</v>
      </c>
      <c r="S211" s="128" t="s">
        <v>31</v>
      </c>
      <c r="T211" s="128" t="s">
        <v>31</v>
      </c>
      <c r="U211" s="128" t="s">
        <v>31</v>
      </c>
      <c r="V211" s="553" t="s">
        <v>2466</v>
      </c>
      <c r="W211" s="282"/>
      <c r="X211" s="282">
        <f t="shared" si="52"/>
        <v>0</v>
      </c>
      <c r="Y211" s="260"/>
      <c r="Z211" s="260"/>
      <c r="AA211" s="502">
        <f t="shared" si="53"/>
        <v>0</v>
      </c>
      <c r="AB211" s="282">
        <f t="shared" si="54"/>
        <v>0</v>
      </c>
      <c r="AC211" s="282">
        <f t="shared" si="55"/>
        <v>0</v>
      </c>
      <c r="AD211" s="282">
        <f t="shared" si="56"/>
        <v>0</v>
      </c>
      <c r="AE211" s="282">
        <f t="shared" si="57"/>
        <v>0</v>
      </c>
      <c r="AF211" s="282">
        <f t="shared" si="58"/>
        <v>0</v>
      </c>
      <c r="AG211" s="107">
        <f t="shared" si="59"/>
        <v>0</v>
      </c>
      <c r="AH211" s="282">
        <f t="shared" si="60"/>
        <v>0</v>
      </c>
      <c r="AI211" s="260"/>
      <c r="AJ211" s="282">
        <f t="shared" si="61"/>
        <v>0</v>
      </c>
      <c r="AK211" s="282">
        <f t="shared" si="62"/>
        <v>0</v>
      </c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495"/>
      <c r="AW211" s="495"/>
      <c r="AX211" s="495"/>
    </row>
    <row r="212" spans="2:50">
      <c r="B212" s="412">
        <v>196</v>
      </c>
      <c r="C212" s="382" t="s">
        <v>22</v>
      </c>
      <c r="D212" s="211" t="s">
        <v>2467</v>
      </c>
      <c r="E212" s="207" t="s">
        <v>2540</v>
      </c>
      <c r="F212" s="395" t="s">
        <v>3350</v>
      </c>
      <c r="G212" s="419" t="s">
        <v>1363</v>
      </c>
      <c r="H212" s="420">
        <v>42429</v>
      </c>
      <c r="I212" s="212" t="s">
        <v>2470</v>
      </c>
      <c r="J212" s="212">
        <f t="shared" si="63"/>
        <v>138</v>
      </c>
      <c r="K212" s="212">
        <v>138</v>
      </c>
      <c r="L212" s="212">
        <v>0</v>
      </c>
      <c r="M212" s="212"/>
      <c r="N212" s="212">
        <v>2.2999999999999998</v>
      </c>
      <c r="O212" s="212">
        <v>0</v>
      </c>
      <c r="P212" s="505">
        <v>1</v>
      </c>
      <c r="Q212" s="282"/>
      <c r="R212" s="128" t="s">
        <v>31</v>
      </c>
      <c r="S212" s="128" t="s">
        <v>31</v>
      </c>
      <c r="T212" s="128" t="s">
        <v>31</v>
      </c>
      <c r="U212" s="128" t="s">
        <v>31</v>
      </c>
      <c r="V212" s="553" t="s">
        <v>2466</v>
      </c>
      <c r="W212" s="282"/>
      <c r="X212" s="282">
        <f t="shared" si="52"/>
        <v>0</v>
      </c>
      <c r="Y212" s="260"/>
      <c r="Z212" s="260"/>
      <c r="AA212" s="502">
        <f t="shared" si="53"/>
        <v>0</v>
      </c>
      <c r="AB212" s="282">
        <f t="shared" si="54"/>
        <v>0</v>
      </c>
      <c r="AC212" s="282">
        <f t="shared" si="55"/>
        <v>0</v>
      </c>
      <c r="AD212" s="282">
        <f t="shared" si="56"/>
        <v>0</v>
      </c>
      <c r="AE212" s="282">
        <f t="shared" si="57"/>
        <v>0</v>
      </c>
      <c r="AF212" s="282">
        <f t="shared" si="58"/>
        <v>0</v>
      </c>
      <c r="AG212" s="107">
        <f t="shared" si="59"/>
        <v>0</v>
      </c>
      <c r="AH212" s="282">
        <f t="shared" si="60"/>
        <v>0</v>
      </c>
      <c r="AI212" s="260"/>
      <c r="AJ212" s="282">
        <f t="shared" si="61"/>
        <v>0</v>
      </c>
      <c r="AK212" s="282">
        <f t="shared" si="62"/>
        <v>0</v>
      </c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495"/>
      <c r="AW212" s="495"/>
      <c r="AX212" s="495"/>
    </row>
    <row r="213" spans="2:50">
      <c r="B213" s="412">
        <v>197</v>
      </c>
      <c r="C213" s="382" t="s">
        <v>22</v>
      </c>
      <c r="D213" s="211" t="s">
        <v>2467</v>
      </c>
      <c r="E213" s="207" t="s">
        <v>2540</v>
      </c>
      <c r="F213" s="395" t="s">
        <v>3349</v>
      </c>
      <c r="G213" s="419" t="s">
        <v>1363</v>
      </c>
      <c r="H213" s="420">
        <v>41995</v>
      </c>
      <c r="I213" s="212" t="s">
        <v>2470</v>
      </c>
      <c r="J213" s="212">
        <f t="shared" si="63"/>
        <v>48</v>
      </c>
      <c r="K213" s="212">
        <v>48</v>
      </c>
      <c r="L213" s="212">
        <v>0</v>
      </c>
      <c r="M213" s="212"/>
      <c r="N213" s="212">
        <v>0.8</v>
      </c>
      <c r="O213" s="212">
        <v>0</v>
      </c>
      <c r="P213" s="505">
        <v>1</v>
      </c>
      <c r="Q213" s="282"/>
      <c r="R213" s="128" t="s">
        <v>31</v>
      </c>
      <c r="S213" s="128" t="s">
        <v>31</v>
      </c>
      <c r="T213" s="128" t="s">
        <v>31</v>
      </c>
      <c r="U213" s="128" t="s">
        <v>31</v>
      </c>
      <c r="V213" s="553" t="s">
        <v>2466</v>
      </c>
      <c r="W213" s="282"/>
      <c r="X213" s="282">
        <f t="shared" si="52"/>
        <v>0</v>
      </c>
      <c r="Y213" s="260"/>
      <c r="Z213" s="260"/>
      <c r="AA213" s="502">
        <f t="shared" si="53"/>
        <v>0</v>
      </c>
      <c r="AB213" s="282">
        <f t="shared" si="54"/>
        <v>0</v>
      </c>
      <c r="AC213" s="282">
        <f t="shared" si="55"/>
        <v>0</v>
      </c>
      <c r="AD213" s="282">
        <f t="shared" si="56"/>
        <v>0</v>
      </c>
      <c r="AE213" s="282">
        <f t="shared" si="57"/>
        <v>0</v>
      </c>
      <c r="AF213" s="282">
        <f t="shared" si="58"/>
        <v>0</v>
      </c>
      <c r="AG213" s="107">
        <f t="shared" si="59"/>
        <v>0</v>
      </c>
      <c r="AH213" s="282">
        <f t="shared" si="60"/>
        <v>0</v>
      </c>
      <c r="AI213" s="260"/>
      <c r="AJ213" s="282">
        <f t="shared" si="61"/>
        <v>0</v>
      </c>
      <c r="AK213" s="282">
        <f t="shared" si="62"/>
        <v>0</v>
      </c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495"/>
      <c r="AW213" s="495"/>
      <c r="AX213" s="495"/>
    </row>
    <row r="214" spans="2:50">
      <c r="B214" s="412">
        <v>198</v>
      </c>
      <c r="C214" s="382" t="s">
        <v>22</v>
      </c>
      <c r="D214" s="211" t="s">
        <v>2467</v>
      </c>
      <c r="E214" s="207" t="s">
        <v>2540</v>
      </c>
      <c r="F214" s="395" t="s">
        <v>3348</v>
      </c>
      <c r="G214" s="419" t="s">
        <v>1363</v>
      </c>
      <c r="H214" s="420">
        <v>42429</v>
      </c>
      <c r="I214" s="212" t="s">
        <v>2470</v>
      </c>
      <c r="J214" s="212">
        <f t="shared" si="63"/>
        <v>138</v>
      </c>
      <c r="K214" s="212">
        <v>138</v>
      </c>
      <c r="L214" s="212">
        <v>0</v>
      </c>
      <c r="M214" s="212"/>
      <c r="N214" s="212">
        <v>2.2999999999999998</v>
      </c>
      <c r="O214" s="212">
        <v>0</v>
      </c>
      <c r="P214" s="505">
        <v>1</v>
      </c>
      <c r="Q214" s="282"/>
      <c r="R214" s="128" t="s">
        <v>31</v>
      </c>
      <c r="S214" s="128" t="s">
        <v>31</v>
      </c>
      <c r="T214" s="128" t="s">
        <v>31</v>
      </c>
      <c r="U214" s="128" t="s">
        <v>31</v>
      </c>
      <c r="V214" s="553" t="s">
        <v>2466</v>
      </c>
      <c r="W214" s="282"/>
      <c r="X214" s="282">
        <f t="shared" si="52"/>
        <v>0</v>
      </c>
      <c r="Y214" s="260"/>
      <c r="Z214" s="260"/>
      <c r="AA214" s="502">
        <f t="shared" si="53"/>
        <v>0</v>
      </c>
      <c r="AB214" s="282">
        <f t="shared" si="54"/>
        <v>0</v>
      </c>
      <c r="AC214" s="282">
        <f t="shared" si="55"/>
        <v>0</v>
      </c>
      <c r="AD214" s="282">
        <f t="shared" si="56"/>
        <v>0</v>
      </c>
      <c r="AE214" s="282">
        <f t="shared" si="57"/>
        <v>0</v>
      </c>
      <c r="AF214" s="282">
        <f t="shared" si="58"/>
        <v>0</v>
      </c>
      <c r="AG214" s="107">
        <f t="shared" si="59"/>
        <v>0</v>
      </c>
      <c r="AH214" s="282">
        <f t="shared" si="60"/>
        <v>0</v>
      </c>
      <c r="AI214" s="260"/>
      <c r="AJ214" s="282">
        <f t="shared" si="61"/>
        <v>0</v>
      </c>
      <c r="AK214" s="282">
        <f t="shared" si="62"/>
        <v>0</v>
      </c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495"/>
      <c r="AW214" s="495"/>
      <c r="AX214" s="495"/>
    </row>
    <row r="215" spans="2:50">
      <c r="B215" s="412">
        <v>199</v>
      </c>
      <c r="C215" s="382" t="s">
        <v>22</v>
      </c>
      <c r="D215" s="211" t="s">
        <v>2467</v>
      </c>
      <c r="E215" s="207" t="s">
        <v>2540</v>
      </c>
      <c r="F215" s="395" t="s">
        <v>3347</v>
      </c>
      <c r="G215" s="419" t="s">
        <v>1363</v>
      </c>
      <c r="H215" s="420">
        <v>41995</v>
      </c>
      <c r="I215" s="212" t="s">
        <v>2470</v>
      </c>
      <c r="J215" s="212">
        <f t="shared" si="63"/>
        <v>48</v>
      </c>
      <c r="K215" s="212">
        <v>48</v>
      </c>
      <c r="L215" s="212">
        <v>0</v>
      </c>
      <c r="M215" s="212"/>
      <c r="N215" s="212">
        <v>0.8</v>
      </c>
      <c r="O215" s="212">
        <v>0</v>
      </c>
      <c r="P215" s="505">
        <v>1</v>
      </c>
      <c r="Q215" s="282"/>
      <c r="R215" s="128" t="s">
        <v>31</v>
      </c>
      <c r="S215" s="128" t="s">
        <v>31</v>
      </c>
      <c r="T215" s="128" t="s">
        <v>31</v>
      </c>
      <c r="U215" s="128" t="s">
        <v>31</v>
      </c>
      <c r="V215" s="553" t="s">
        <v>2466</v>
      </c>
      <c r="W215" s="282"/>
      <c r="X215" s="282">
        <f t="shared" si="52"/>
        <v>0</v>
      </c>
      <c r="Y215" s="260"/>
      <c r="Z215" s="260"/>
      <c r="AA215" s="502">
        <f t="shared" si="53"/>
        <v>0</v>
      </c>
      <c r="AB215" s="282">
        <f t="shared" si="54"/>
        <v>0</v>
      </c>
      <c r="AC215" s="282">
        <f t="shared" si="55"/>
        <v>0</v>
      </c>
      <c r="AD215" s="282">
        <f t="shared" si="56"/>
        <v>0</v>
      </c>
      <c r="AE215" s="282">
        <f t="shared" si="57"/>
        <v>0</v>
      </c>
      <c r="AF215" s="282">
        <f t="shared" si="58"/>
        <v>0</v>
      </c>
      <c r="AG215" s="107">
        <f t="shared" si="59"/>
        <v>0</v>
      </c>
      <c r="AH215" s="282">
        <f t="shared" si="60"/>
        <v>0</v>
      </c>
      <c r="AI215" s="260"/>
      <c r="AJ215" s="282">
        <f t="shared" si="61"/>
        <v>0</v>
      </c>
      <c r="AK215" s="282">
        <f t="shared" si="62"/>
        <v>0</v>
      </c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495"/>
      <c r="AW215" s="495"/>
      <c r="AX215" s="495"/>
    </row>
    <row r="216" spans="2:50">
      <c r="B216" s="412">
        <v>200</v>
      </c>
      <c r="C216" s="382" t="s">
        <v>22</v>
      </c>
      <c r="D216" s="211" t="s">
        <v>2467</v>
      </c>
      <c r="E216" s="207" t="s">
        <v>2540</v>
      </c>
      <c r="F216" s="395" t="s">
        <v>3346</v>
      </c>
      <c r="G216" s="419" t="s">
        <v>1363</v>
      </c>
      <c r="H216" s="420">
        <v>42429</v>
      </c>
      <c r="I216" s="212" t="s">
        <v>2470</v>
      </c>
      <c r="J216" s="212">
        <f t="shared" si="63"/>
        <v>78</v>
      </c>
      <c r="K216" s="212">
        <v>78</v>
      </c>
      <c r="L216" s="212">
        <v>0</v>
      </c>
      <c r="M216" s="212"/>
      <c r="N216" s="212">
        <v>1.3</v>
      </c>
      <c r="O216" s="212">
        <v>0</v>
      </c>
      <c r="P216" s="505">
        <v>1</v>
      </c>
      <c r="Q216" s="282"/>
      <c r="R216" s="128" t="s">
        <v>31</v>
      </c>
      <c r="S216" s="128" t="s">
        <v>31</v>
      </c>
      <c r="T216" s="128" t="s">
        <v>31</v>
      </c>
      <c r="U216" s="128" t="s">
        <v>31</v>
      </c>
      <c r="V216" s="553" t="s">
        <v>2466</v>
      </c>
      <c r="W216" s="282"/>
      <c r="X216" s="282">
        <f t="shared" si="52"/>
        <v>0</v>
      </c>
      <c r="Y216" s="260"/>
      <c r="Z216" s="260"/>
      <c r="AA216" s="502">
        <f t="shared" si="53"/>
        <v>0</v>
      </c>
      <c r="AB216" s="282">
        <f t="shared" si="54"/>
        <v>0</v>
      </c>
      <c r="AC216" s="282">
        <f t="shared" si="55"/>
        <v>0</v>
      </c>
      <c r="AD216" s="282">
        <f t="shared" si="56"/>
        <v>0</v>
      </c>
      <c r="AE216" s="282">
        <f t="shared" si="57"/>
        <v>0</v>
      </c>
      <c r="AF216" s="282">
        <f t="shared" si="58"/>
        <v>0</v>
      </c>
      <c r="AG216" s="107">
        <f t="shared" si="59"/>
        <v>0</v>
      </c>
      <c r="AH216" s="282">
        <f t="shared" si="60"/>
        <v>0</v>
      </c>
      <c r="AI216" s="260"/>
      <c r="AJ216" s="282">
        <f t="shared" si="61"/>
        <v>0</v>
      </c>
      <c r="AK216" s="282">
        <f t="shared" si="62"/>
        <v>0</v>
      </c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495"/>
      <c r="AW216" s="495"/>
      <c r="AX216" s="495"/>
    </row>
    <row r="217" spans="2:50">
      <c r="B217" s="412">
        <v>201</v>
      </c>
      <c r="C217" s="382" t="s">
        <v>22</v>
      </c>
      <c r="D217" s="211" t="s">
        <v>2467</v>
      </c>
      <c r="E217" s="207" t="s">
        <v>2540</v>
      </c>
      <c r="F217" s="395" t="s">
        <v>3345</v>
      </c>
      <c r="G217" s="419" t="s">
        <v>1363</v>
      </c>
      <c r="H217" s="420">
        <v>42390</v>
      </c>
      <c r="I217" s="212" t="s">
        <v>2470</v>
      </c>
      <c r="J217" s="212">
        <f t="shared" si="63"/>
        <v>48</v>
      </c>
      <c r="K217" s="212">
        <v>48</v>
      </c>
      <c r="L217" s="212">
        <v>0</v>
      </c>
      <c r="M217" s="212"/>
      <c r="N217" s="208">
        <v>0.8</v>
      </c>
      <c r="O217" s="208">
        <v>0</v>
      </c>
      <c r="P217" s="505">
        <v>1</v>
      </c>
      <c r="Q217" s="282"/>
      <c r="R217" s="128" t="s">
        <v>31</v>
      </c>
      <c r="S217" s="128" t="s">
        <v>31</v>
      </c>
      <c r="T217" s="128" t="s">
        <v>31</v>
      </c>
      <c r="U217" s="128" t="s">
        <v>31</v>
      </c>
      <c r="V217" s="553" t="s">
        <v>2466</v>
      </c>
      <c r="W217" s="282"/>
      <c r="X217" s="282">
        <f t="shared" si="52"/>
        <v>0</v>
      </c>
      <c r="Y217" s="260"/>
      <c r="Z217" s="260"/>
      <c r="AA217" s="502">
        <f t="shared" si="53"/>
        <v>0</v>
      </c>
      <c r="AB217" s="282">
        <f t="shared" si="54"/>
        <v>0</v>
      </c>
      <c r="AC217" s="282">
        <f t="shared" si="55"/>
        <v>0</v>
      </c>
      <c r="AD217" s="282">
        <f t="shared" si="56"/>
        <v>0</v>
      </c>
      <c r="AE217" s="282">
        <f t="shared" si="57"/>
        <v>0</v>
      </c>
      <c r="AF217" s="282">
        <f t="shared" si="58"/>
        <v>0</v>
      </c>
      <c r="AG217" s="107">
        <f t="shared" si="59"/>
        <v>0</v>
      </c>
      <c r="AH217" s="282">
        <f t="shared" si="60"/>
        <v>0</v>
      </c>
      <c r="AI217" s="260"/>
      <c r="AJ217" s="282">
        <f t="shared" si="61"/>
        <v>0</v>
      </c>
      <c r="AK217" s="282">
        <f t="shared" si="62"/>
        <v>0</v>
      </c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495"/>
      <c r="AW217" s="495"/>
      <c r="AX217" s="495"/>
    </row>
    <row r="218" spans="2:50">
      <c r="B218" s="412">
        <v>202</v>
      </c>
      <c r="C218" s="382" t="s">
        <v>22</v>
      </c>
      <c r="D218" s="211" t="s">
        <v>2467</v>
      </c>
      <c r="E218" s="207" t="s">
        <v>2540</v>
      </c>
      <c r="F218" s="395" t="s">
        <v>3344</v>
      </c>
      <c r="G218" s="419" t="s">
        <v>1363</v>
      </c>
      <c r="H218" s="420">
        <v>42375</v>
      </c>
      <c r="I218" s="212" t="s">
        <v>2470</v>
      </c>
      <c r="J218" s="212">
        <f t="shared" si="63"/>
        <v>726</v>
      </c>
      <c r="K218" s="212">
        <v>6</v>
      </c>
      <c r="L218" s="212">
        <v>720</v>
      </c>
      <c r="M218" s="212"/>
      <c r="N218" s="208">
        <v>0.1</v>
      </c>
      <c r="O218" s="208">
        <v>12</v>
      </c>
      <c r="P218" s="505">
        <v>1</v>
      </c>
      <c r="Q218" s="282"/>
      <c r="R218" s="128" t="s">
        <v>31</v>
      </c>
      <c r="S218" s="128" t="s">
        <v>31</v>
      </c>
      <c r="T218" s="128" t="s">
        <v>31</v>
      </c>
      <c r="U218" s="128" t="s">
        <v>31</v>
      </c>
      <c r="V218" s="553" t="s">
        <v>2466</v>
      </c>
      <c r="W218" s="282"/>
      <c r="X218" s="282">
        <f t="shared" si="52"/>
        <v>0</v>
      </c>
      <c r="Y218" s="260"/>
      <c r="Z218" s="260"/>
      <c r="AA218" s="502">
        <f t="shared" si="53"/>
        <v>0</v>
      </c>
      <c r="AB218" s="282">
        <f t="shared" si="54"/>
        <v>0</v>
      </c>
      <c r="AC218" s="282">
        <f t="shared" si="55"/>
        <v>0</v>
      </c>
      <c r="AD218" s="282">
        <f t="shared" si="56"/>
        <v>0</v>
      </c>
      <c r="AE218" s="282">
        <f t="shared" si="57"/>
        <v>0</v>
      </c>
      <c r="AF218" s="282">
        <f t="shared" si="58"/>
        <v>0</v>
      </c>
      <c r="AG218" s="107">
        <f t="shared" si="59"/>
        <v>0</v>
      </c>
      <c r="AH218" s="282">
        <f t="shared" si="60"/>
        <v>0</v>
      </c>
      <c r="AI218" s="260"/>
      <c r="AJ218" s="282">
        <f t="shared" si="61"/>
        <v>0</v>
      </c>
      <c r="AK218" s="282">
        <f t="shared" si="62"/>
        <v>0</v>
      </c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495"/>
      <c r="AW218" s="495"/>
      <c r="AX218" s="495"/>
    </row>
    <row r="219" spans="2:50">
      <c r="B219" s="412">
        <v>203</v>
      </c>
      <c r="C219" s="382" t="s">
        <v>22</v>
      </c>
      <c r="D219" s="211" t="s">
        <v>2467</v>
      </c>
      <c r="E219" s="207" t="s">
        <v>2540</v>
      </c>
      <c r="F219" s="395" t="s">
        <v>3343</v>
      </c>
      <c r="G219" s="419" t="s">
        <v>1363</v>
      </c>
      <c r="H219" s="420">
        <v>41995</v>
      </c>
      <c r="I219" s="212" t="s">
        <v>2470</v>
      </c>
      <c r="J219" s="212">
        <f t="shared" si="63"/>
        <v>726</v>
      </c>
      <c r="K219" s="212">
        <v>6</v>
      </c>
      <c r="L219" s="212">
        <v>720</v>
      </c>
      <c r="M219" s="212"/>
      <c r="N219" s="208">
        <v>0.1</v>
      </c>
      <c r="O219" s="208">
        <v>12</v>
      </c>
      <c r="P219" s="505">
        <v>1</v>
      </c>
      <c r="Q219" s="282"/>
      <c r="R219" s="128" t="s">
        <v>31</v>
      </c>
      <c r="S219" s="128" t="s">
        <v>31</v>
      </c>
      <c r="T219" s="128" t="s">
        <v>31</v>
      </c>
      <c r="U219" s="128" t="s">
        <v>31</v>
      </c>
      <c r="V219" s="553" t="s">
        <v>2466</v>
      </c>
      <c r="W219" s="282"/>
      <c r="X219" s="282">
        <f t="shared" si="52"/>
        <v>0</v>
      </c>
      <c r="Y219" s="260"/>
      <c r="Z219" s="260"/>
      <c r="AA219" s="502">
        <f t="shared" si="53"/>
        <v>0</v>
      </c>
      <c r="AB219" s="282">
        <f t="shared" si="54"/>
        <v>0</v>
      </c>
      <c r="AC219" s="282">
        <f t="shared" si="55"/>
        <v>0</v>
      </c>
      <c r="AD219" s="282">
        <f t="shared" si="56"/>
        <v>0</v>
      </c>
      <c r="AE219" s="282">
        <f t="shared" si="57"/>
        <v>0</v>
      </c>
      <c r="AF219" s="282">
        <f t="shared" si="58"/>
        <v>0</v>
      </c>
      <c r="AG219" s="107">
        <f t="shared" si="59"/>
        <v>0</v>
      </c>
      <c r="AH219" s="282">
        <f t="shared" si="60"/>
        <v>0</v>
      </c>
      <c r="AI219" s="260"/>
      <c r="AJ219" s="282">
        <f t="shared" si="61"/>
        <v>0</v>
      </c>
      <c r="AK219" s="282">
        <f t="shared" si="62"/>
        <v>0</v>
      </c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495"/>
      <c r="AW219" s="495"/>
      <c r="AX219" s="495"/>
    </row>
    <row r="220" spans="2:50">
      <c r="B220" s="412">
        <v>204</v>
      </c>
      <c r="C220" s="382" t="s">
        <v>22</v>
      </c>
      <c r="D220" s="211" t="s">
        <v>2467</v>
      </c>
      <c r="E220" s="207" t="s">
        <v>2540</v>
      </c>
      <c r="F220" s="395" t="s">
        <v>3342</v>
      </c>
      <c r="G220" s="419" t="s">
        <v>1363</v>
      </c>
      <c r="H220" s="420">
        <v>41995</v>
      </c>
      <c r="I220" s="212" t="s">
        <v>2470</v>
      </c>
      <c r="J220" s="212">
        <f t="shared" si="63"/>
        <v>726</v>
      </c>
      <c r="K220" s="212">
        <v>6</v>
      </c>
      <c r="L220" s="212">
        <v>720</v>
      </c>
      <c r="M220" s="212"/>
      <c r="N220" s="208">
        <v>0.1</v>
      </c>
      <c r="O220" s="208">
        <v>12</v>
      </c>
      <c r="P220" s="505">
        <v>1</v>
      </c>
      <c r="Q220" s="282"/>
      <c r="R220" s="128" t="s">
        <v>31</v>
      </c>
      <c r="S220" s="128" t="s">
        <v>31</v>
      </c>
      <c r="T220" s="128" t="s">
        <v>31</v>
      </c>
      <c r="U220" s="128" t="s">
        <v>31</v>
      </c>
      <c r="V220" s="553" t="s">
        <v>2466</v>
      </c>
      <c r="W220" s="282"/>
      <c r="X220" s="282">
        <f t="shared" si="52"/>
        <v>0</v>
      </c>
      <c r="Y220" s="260"/>
      <c r="Z220" s="260"/>
      <c r="AA220" s="502">
        <f t="shared" si="53"/>
        <v>0</v>
      </c>
      <c r="AB220" s="282">
        <f t="shared" si="54"/>
        <v>0</v>
      </c>
      <c r="AC220" s="282">
        <f t="shared" si="55"/>
        <v>0</v>
      </c>
      <c r="AD220" s="282">
        <f t="shared" si="56"/>
        <v>0</v>
      </c>
      <c r="AE220" s="282">
        <f t="shared" si="57"/>
        <v>0</v>
      </c>
      <c r="AF220" s="282">
        <f t="shared" si="58"/>
        <v>0</v>
      </c>
      <c r="AG220" s="107">
        <f t="shared" si="59"/>
        <v>0</v>
      </c>
      <c r="AH220" s="282">
        <f t="shared" si="60"/>
        <v>0</v>
      </c>
      <c r="AI220" s="260"/>
      <c r="AJ220" s="282">
        <f t="shared" si="61"/>
        <v>0</v>
      </c>
      <c r="AK220" s="282">
        <f t="shared" si="62"/>
        <v>0</v>
      </c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495"/>
      <c r="AW220" s="495"/>
      <c r="AX220" s="495"/>
    </row>
    <row r="221" spans="2:50">
      <c r="B221" s="412">
        <v>205</v>
      </c>
      <c r="C221" s="382" t="s">
        <v>22</v>
      </c>
      <c r="D221" s="211" t="s">
        <v>2467</v>
      </c>
      <c r="E221" s="207" t="s">
        <v>2540</v>
      </c>
      <c r="F221" s="395" t="s">
        <v>3341</v>
      </c>
      <c r="G221" s="419" t="s">
        <v>1363</v>
      </c>
      <c r="H221" s="420">
        <v>41995</v>
      </c>
      <c r="I221" s="212" t="s">
        <v>2470</v>
      </c>
      <c r="J221" s="212">
        <f t="shared" si="63"/>
        <v>726</v>
      </c>
      <c r="K221" s="212">
        <v>6</v>
      </c>
      <c r="L221" s="212">
        <v>720</v>
      </c>
      <c r="M221" s="212"/>
      <c r="N221" s="208">
        <v>0.1</v>
      </c>
      <c r="O221" s="208">
        <v>12</v>
      </c>
      <c r="P221" s="505">
        <v>1</v>
      </c>
      <c r="Q221" s="282"/>
      <c r="R221" s="128" t="s">
        <v>31</v>
      </c>
      <c r="S221" s="128" t="s">
        <v>31</v>
      </c>
      <c r="T221" s="128" t="s">
        <v>31</v>
      </c>
      <c r="U221" s="128" t="s">
        <v>31</v>
      </c>
      <c r="V221" s="553" t="s">
        <v>2466</v>
      </c>
      <c r="W221" s="282"/>
      <c r="X221" s="282">
        <f t="shared" si="52"/>
        <v>0</v>
      </c>
      <c r="Y221" s="260"/>
      <c r="Z221" s="260"/>
      <c r="AA221" s="502">
        <f t="shared" si="53"/>
        <v>0</v>
      </c>
      <c r="AB221" s="282">
        <f t="shared" si="54"/>
        <v>0</v>
      </c>
      <c r="AC221" s="282">
        <f t="shared" si="55"/>
        <v>0</v>
      </c>
      <c r="AD221" s="282">
        <f t="shared" si="56"/>
        <v>0</v>
      </c>
      <c r="AE221" s="282">
        <f t="shared" si="57"/>
        <v>0</v>
      </c>
      <c r="AF221" s="282">
        <f t="shared" si="58"/>
        <v>0</v>
      </c>
      <c r="AG221" s="107">
        <f t="shared" si="59"/>
        <v>0</v>
      </c>
      <c r="AH221" s="282">
        <f t="shared" si="60"/>
        <v>0</v>
      </c>
      <c r="AI221" s="260"/>
      <c r="AJ221" s="282">
        <f t="shared" si="61"/>
        <v>0</v>
      </c>
      <c r="AK221" s="282">
        <f t="shared" si="62"/>
        <v>0</v>
      </c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495"/>
      <c r="AW221" s="495"/>
      <c r="AX221" s="495"/>
    </row>
    <row r="222" spans="2:50">
      <c r="B222" s="412">
        <v>206</v>
      </c>
      <c r="C222" s="382" t="s">
        <v>22</v>
      </c>
      <c r="D222" s="211" t="s">
        <v>2467</v>
      </c>
      <c r="E222" s="207" t="s">
        <v>2540</v>
      </c>
      <c r="F222" s="395" t="s">
        <v>3309</v>
      </c>
      <c r="G222" s="419" t="s">
        <v>1363</v>
      </c>
      <c r="H222" s="420">
        <v>41995</v>
      </c>
      <c r="I222" s="212" t="s">
        <v>2470</v>
      </c>
      <c r="J222" s="212">
        <f t="shared" si="63"/>
        <v>114</v>
      </c>
      <c r="K222" s="212">
        <v>84</v>
      </c>
      <c r="L222" s="212">
        <v>30</v>
      </c>
      <c r="M222" s="212"/>
      <c r="N222" s="212">
        <v>1.4</v>
      </c>
      <c r="O222" s="212">
        <v>0.5</v>
      </c>
      <c r="P222" s="505">
        <v>1</v>
      </c>
      <c r="Q222" s="282"/>
      <c r="R222" s="128" t="s">
        <v>31</v>
      </c>
      <c r="S222" s="128" t="s">
        <v>31</v>
      </c>
      <c r="T222" s="128" t="s">
        <v>31</v>
      </c>
      <c r="U222" s="128" t="s">
        <v>31</v>
      </c>
      <c r="V222" s="553" t="s">
        <v>2466</v>
      </c>
      <c r="W222" s="282"/>
      <c r="X222" s="282">
        <f t="shared" si="52"/>
        <v>0</v>
      </c>
      <c r="Y222" s="260"/>
      <c r="Z222" s="260"/>
      <c r="AA222" s="502">
        <f t="shared" si="53"/>
        <v>0</v>
      </c>
      <c r="AB222" s="282">
        <f t="shared" si="54"/>
        <v>0</v>
      </c>
      <c r="AC222" s="282">
        <f t="shared" si="55"/>
        <v>0</v>
      </c>
      <c r="AD222" s="282">
        <f t="shared" si="56"/>
        <v>0</v>
      </c>
      <c r="AE222" s="282">
        <f t="shared" si="57"/>
        <v>0</v>
      </c>
      <c r="AF222" s="282">
        <f t="shared" si="58"/>
        <v>0</v>
      </c>
      <c r="AG222" s="107">
        <f t="shared" si="59"/>
        <v>0</v>
      </c>
      <c r="AH222" s="282">
        <f t="shared" si="60"/>
        <v>0</v>
      </c>
      <c r="AI222" s="260"/>
      <c r="AJ222" s="282">
        <f t="shared" si="61"/>
        <v>0</v>
      </c>
      <c r="AK222" s="282">
        <f t="shared" si="62"/>
        <v>0</v>
      </c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495"/>
      <c r="AW222" s="495"/>
      <c r="AX222" s="495"/>
    </row>
    <row r="223" spans="2:50">
      <c r="B223" s="412">
        <v>207</v>
      </c>
      <c r="C223" s="382" t="s">
        <v>22</v>
      </c>
      <c r="D223" s="211" t="s">
        <v>2467</v>
      </c>
      <c r="E223" s="207" t="s">
        <v>2540</v>
      </c>
      <c r="F223" s="395" t="s">
        <v>3325</v>
      </c>
      <c r="G223" s="419" t="s">
        <v>1363</v>
      </c>
      <c r="H223" s="420">
        <v>42110</v>
      </c>
      <c r="I223" s="212" t="s">
        <v>2470</v>
      </c>
      <c r="J223" s="212">
        <f t="shared" si="63"/>
        <v>210</v>
      </c>
      <c r="K223" s="212">
        <v>210</v>
      </c>
      <c r="L223" s="212">
        <v>0</v>
      </c>
      <c r="M223" s="212"/>
      <c r="N223" s="212">
        <v>3.5</v>
      </c>
      <c r="O223" s="212">
        <v>0</v>
      </c>
      <c r="P223" s="505">
        <v>1</v>
      </c>
      <c r="Q223" s="282"/>
      <c r="R223" s="128" t="s">
        <v>31</v>
      </c>
      <c r="S223" s="128" t="s">
        <v>31</v>
      </c>
      <c r="T223" s="128" t="s">
        <v>31</v>
      </c>
      <c r="U223" s="128" t="s">
        <v>31</v>
      </c>
      <c r="V223" s="553" t="s">
        <v>2466</v>
      </c>
      <c r="W223" s="282"/>
      <c r="X223" s="282">
        <f t="shared" si="52"/>
        <v>0</v>
      </c>
      <c r="Y223" s="260"/>
      <c r="Z223" s="260"/>
      <c r="AA223" s="502">
        <f t="shared" si="53"/>
        <v>0</v>
      </c>
      <c r="AB223" s="282">
        <f t="shared" si="54"/>
        <v>0</v>
      </c>
      <c r="AC223" s="282">
        <f t="shared" si="55"/>
        <v>0</v>
      </c>
      <c r="AD223" s="282">
        <f t="shared" si="56"/>
        <v>0</v>
      </c>
      <c r="AE223" s="282">
        <f t="shared" si="57"/>
        <v>0</v>
      </c>
      <c r="AF223" s="282">
        <f t="shared" si="58"/>
        <v>0</v>
      </c>
      <c r="AG223" s="107">
        <f t="shared" si="59"/>
        <v>0</v>
      </c>
      <c r="AH223" s="282">
        <f t="shared" si="60"/>
        <v>0</v>
      </c>
      <c r="AI223" s="260"/>
      <c r="AJ223" s="282">
        <f t="shared" si="61"/>
        <v>0</v>
      </c>
      <c r="AK223" s="282">
        <f t="shared" si="62"/>
        <v>0</v>
      </c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495"/>
      <c r="AW223" s="495"/>
      <c r="AX223" s="495"/>
    </row>
    <row r="224" spans="2:50">
      <c r="B224" s="412">
        <v>208</v>
      </c>
      <c r="C224" s="382" t="s">
        <v>22</v>
      </c>
      <c r="D224" s="211" t="s">
        <v>2467</v>
      </c>
      <c r="E224" s="207" t="s">
        <v>2540</v>
      </c>
      <c r="F224" s="395" t="s">
        <v>3324</v>
      </c>
      <c r="G224" s="419" t="s">
        <v>1363</v>
      </c>
      <c r="H224" s="420">
        <v>42110</v>
      </c>
      <c r="I224" s="212" t="s">
        <v>2470</v>
      </c>
      <c r="J224" s="212">
        <f t="shared" si="63"/>
        <v>294</v>
      </c>
      <c r="K224" s="212">
        <v>294</v>
      </c>
      <c r="L224" s="212">
        <v>0</v>
      </c>
      <c r="M224" s="212"/>
      <c r="N224" s="212">
        <v>4.5999999999999996</v>
      </c>
      <c r="O224" s="212">
        <v>0</v>
      </c>
      <c r="P224" s="505">
        <v>1</v>
      </c>
      <c r="Q224" s="282"/>
      <c r="R224" s="128" t="s">
        <v>31</v>
      </c>
      <c r="S224" s="128" t="s">
        <v>31</v>
      </c>
      <c r="T224" s="128" t="s">
        <v>31</v>
      </c>
      <c r="U224" s="128" t="s">
        <v>31</v>
      </c>
      <c r="V224" s="553" t="s">
        <v>2466</v>
      </c>
      <c r="W224" s="282"/>
      <c r="X224" s="282">
        <f t="shared" si="52"/>
        <v>0</v>
      </c>
      <c r="Y224" s="260"/>
      <c r="Z224" s="260"/>
      <c r="AA224" s="502">
        <f t="shared" si="53"/>
        <v>0</v>
      </c>
      <c r="AB224" s="282">
        <f t="shared" si="54"/>
        <v>0</v>
      </c>
      <c r="AC224" s="282">
        <f t="shared" si="55"/>
        <v>0</v>
      </c>
      <c r="AD224" s="282">
        <f t="shared" si="56"/>
        <v>0</v>
      </c>
      <c r="AE224" s="282">
        <f t="shared" si="57"/>
        <v>0</v>
      </c>
      <c r="AF224" s="282">
        <f t="shared" si="58"/>
        <v>0</v>
      </c>
      <c r="AG224" s="107">
        <f t="shared" si="59"/>
        <v>0</v>
      </c>
      <c r="AH224" s="282">
        <f t="shared" si="60"/>
        <v>0</v>
      </c>
      <c r="AI224" s="260"/>
      <c r="AJ224" s="282">
        <f t="shared" si="61"/>
        <v>0</v>
      </c>
      <c r="AK224" s="282">
        <f t="shared" si="62"/>
        <v>0</v>
      </c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495"/>
      <c r="AW224" s="495"/>
      <c r="AX224" s="495"/>
    </row>
    <row r="225" spans="2:50">
      <c r="B225" s="412">
        <v>209</v>
      </c>
      <c r="C225" s="382" t="s">
        <v>22</v>
      </c>
      <c r="D225" s="211" t="s">
        <v>2467</v>
      </c>
      <c r="E225" s="207" t="s">
        <v>2540</v>
      </c>
      <c r="F225" s="395" t="s">
        <v>3323</v>
      </c>
      <c r="G225" s="419" t="s">
        <v>1363</v>
      </c>
      <c r="H225" s="420">
        <v>42128</v>
      </c>
      <c r="I225" s="212" t="s">
        <v>2470</v>
      </c>
      <c r="J225" s="212">
        <f t="shared" si="63"/>
        <v>36</v>
      </c>
      <c r="K225" s="212">
        <v>36</v>
      </c>
      <c r="L225" s="212">
        <v>0</v>
      </c>
      <c r="M225" s="212"/>
      <c r="N225" s="212">
        <v>0.4</v>
      </c>
      <c r="O225" s="212">
        <v>0</v>
      </c>
      <c r="P225" s="505">
        <v>1</v>
      </c>
      <c r="Q225" s="282"/>
      <c r="R225" s="128" t="s">
        <v>31</v>
      </c>
      <c r="S225" s="128" t="s">
        <v>31</v>
      </c>
      <c r="T225" s="128" t="s">
        <v>31</v>
      </c>
      <c r="U225" s="128" t="s">
        <v>31</v>
      </c>
      <c r="V225" s="553" t="s">
        <v>2466</v>
      </c>
      <c r="W225" s="282"/>
      <c r="X225" s="282">
        <f t="shared" si="52"/>
        <v>0</v>
      </c>
      <c r="Y225" s="260"/>
      <c r="Z225" s="260"/>
      <c r="AA225" s="502">
        <f t="shared" si="53"/>
        <v>0</v>
      </c>
      <c r="AB225" s="282">
        <f t="shared" si="54"/>
        <v>0</v>
      </c>
      <c r="AC225" s="282">
        <f t="shared" si="55"/>
        <v>0</v>
      </c>
      <c r="AD225" s="282">
        <f t="shared" si="56"/>
        <v>0</v>
      </c>
      <c r="AE225" s="282">
        <f t="shared" si="57"/>
        <v>0</v>
      </c>
      <c r="AF225" s="282">
        <f t="shared" si="58"/>
        <v>0</v>
      </c>
      <c r="AG225" s="107">
        <f t="shared" si="59"/>
        <v>0</v>
      </c>
      <c r="AH225" s="282">
        <f t="shared" si="60"/>
        <v>0</v>
      </c>
      <c r="AI225" s="260"/>
      <c r="AJ225" s="282">
        <f t="shared" si="61"/>
        <v>0</v>
      </c>
      <c r="AK225" s="282">
        <f t="shared" si="62"/>
        <v>0</v>
      </c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495"/>
      <c r="AW225" s="495"/>
      <c r="AX225" s="495"/>
    </row>
    <row r="226" spans="2:50">
      <c r="B226" s="412">
        <v>210</v>
      </c>
      <c r="C226" s="382" t="s">
        <v>22</v>
      </c>
      <c r="D226" s="211" t="s">
        <v>2467</v>
      </c>
      <c r="E226" s="207" t="s">
        <v>2567</v>
      </c>
      <c r="F226" s="211" t="s">
        <v>3322</v>
      </c>
      <c r="G226" s="419" t="s">
        <v>1966</v>
      </c>
      <c r="H226" s="420">
        <v>42711</v>
      </c>
      <c r="I226" s="212" t="s">
        <v>2470</v>
      </c>
      <c r="J226" s="212">
        <f t="shared" si="63"/>
        <v>60</v>
      </c>
      <c r="K226" s="212">
        <v>60</v>
      </c>
      <c r="L226" s="212">
        <v>0</v>
      </c>
      <c r="M226" s="212"/>
      <c r="N226" s="208">
        <v>1</v>
      </c>
      <c r="O226" s="208">
        <v>0</v>
      </c>
      <c r="P226" s="505">
        <v>1</v>
      </c>
      <c r="Q226" s="282"/>
      <c r="R226" s="128" t="s">
        <v>31</v>
      </c>
      <c r="S226" s="128" t="s">
        <v>31</v>
      </c>
      <c r="T226" s="128" t="s">
        <v>31</v>
      </c>
      <c r="U226" s="128" t="s">
        <v>31</v>
      </c>
      <c r="V226" s="553" t="s">
        <v>2466</v>
      </c>
      <c r="W226" s="282"/>
      <c r="X226" s="282">
        <f t="shared" si="52"/>
        <v>0</v>
      </c>
      <c r="Y226" s="260"/>
      <c r="Z226" s="260"/>
      <c r="AA226" s="502">
        <f t="shared" si="53"/>
        <v>0</v>
      </c>
      <c r="AB226" s="282">
        <f t="shared" si="54"/>
        <v>0</v>
      </c>
      <c r="AC226" s="282">
        <f t="shared" si="55"/>
        <v>0</v>
      </c>
      <c r="AD226" s="282">
        <f t="shared" si="56"/>
        <v>0</v>
      </c>
      <c r="AE226" s="282">
        <f t="shared" si="57"/>
        <v>0</v>
      </c>
      <c r="AF226" s="282">
        <f t="shared" si="58"/>
        <v>0</v>
      </c>
      <c r="AG226" s="107">
        <f t="shared" si="59"/>
        <v>0</v>
      </c>
      <c r="AH226" s="282">
        <f t="shared" si="60"/>
        <v>0</v>
      </c>
      <c r="AI226" s="260"/>
      <c r="AJ226" s="282">
        <f t="shared" si="61"/>
        <v>0</v>
      </c>
      <c r="AK226" s="282">
        <f t="shared" si="62"/>
        <v>0</v>
      </c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495"/>
      <c r="AW226" s="495"/>
      <c r="AX226" s="495"/>
    </row>
    <row r="227" spans="2:50">
      <c r="B227" s="412">
        <v>211</v>
      </c>
      <c r="C227" s="382" t="s">
        <v>22</v>
      </c>
      <c r="D227" s="211" t="s">
        <v>2467</v>
      </c>
      <c r="E227" s="207" t="s">
        <v>2567</v>
      </c>
      <c r="F227" s="211" t="s">
        <v>3321</v>
      </c>
      <c r="G227" s="419" t="s">
        <v>1363</v>
      </c>
      <c r="H227" s="420">
        <v>43649</v>
      </c>
      <c r="I227" s="212" t="s">
        <v>2470</v>
      </c>
      <c r="J227" s="212">
        <f t="shared" si="63"/>
        <v>78</v>
      </c>
      <c r="K227" s="212">
        <v>78</v>
      </c>
      <c r="L227" s="212">
        <v>0</v>
      </c>
      <c r="M227" s="212"/>
      <c r="N227" s="212">
        <v>1.6</v>
      </c>
      <c r="O227" s="212">
        <v>0</v>
      </c>
      <c r="P227" s="505">
        <v>1</v>
      </c>
      <c r="Q227" s="282" t="s">
        <v>4380</v>
      </c>
      <c r="R227" s="128" t="s">
        <v>31</v>
      </c>
      <c r="S227" s="128" t="s">
        <v>31</v>
      </c>
      <c r="T227" s="128" t="s">
        <v>31</v>
      </c>
      <c r="U227" s="128" t="s">
        <v>31</v>
      </c>
      <c r="V227" s="553" t="s">
        <v>2466</v>
      </c>
      <c r="W227" s="282"/>
      <c r="X227" s="282">
        <f t="shared" si="52"/>
        <v>0</v>
      </c>
      <c r="Y227" s="260"/>
      <c r="Z227" s="260"/>
      <c r="AA227" s="502">
        <f t="shared" si="53"/>
        <v>0</v>
      </c>
      <c r="AB227" s="282">
        <f t="shared" si="54"/>
        <v>0</v>
      </c>
      <c r="AC227" s="282">
        <f t="shared" si="55"/>
        <v>0</v>
      </c>
      <c r="AD227" s="282">
        <f t="shared" si="56"/>
        <v>0</v>
      </c>
      <c r="AE227" s="282">
        <f t="shared" si="57"/>
        <v>0</v>
      </c>
      <c r="AF227" s="282">
        <f t="shared" si="58"/>
        <v>0</v>
      </c>
      <c r="AG227" s="107">
        <f t="shared" si="59"/>
        <v>1</v>
      </c>
      <c r="AH227" s="282">
        <f t="shared" si="60"/>
        <v>0</v>
      </c>
      <c r="AI227" s="260"/>
      <c r="AJ227" s="282">
        <f t="shared" si="61"/>
        <v>0</v>
      </c>
      <c r="AK227" s="282">
        <f t="shared" si="62"/>
        <v>0</v>
      </c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495"/>
      <c r="AW227" s="495"/>
      <c r="AX227" s="495"/>
    </row>
    <row r="228" spans="2:50">
      <c r="B228" s="412">
        <v>212</v>
      </c>
      <c r="C228" s="382" t="s">
        <v>22</v>
      </c>
      <c r="D228" s="211" t="s">
        <v>2467</v>
      </c>
      <c r="E228" s="207" t="s">
        <v>2567</v>
      </c>
      <c r="F228" s="211" t="s">
        <v>3320</v>
      </c>
      <c r="G228" s="419" t="s">
        <v>1363</v>
      </c>
      <c r="H228" s="420">
        <v>43763</v>
      </c>
      <c r="I228" s="212" t="s">
        <v>2470</v>
      </c>
      <c r="J228" s="212">
        <f t="shared" si="63"/>
        <v>138</v>
      </c>
      <c r="K228" s="212">
        <v>138</v>
      </c>
      <c r="L228" s="212">
        <v>0</v>
      </c>
      <c r="M228" s="212"/>
      <c r="N228" s="212">
        <v>2.2999999999999998</v>
      </c>
      <c r="O228" s="212">
        <v>0</v>
      </c>
      <c r="P228" s="505">
        <v>1</v>
      </c>
      <c r="Q228" s="282"/>
      <c r="R228" s="128" t="s">
        <v>31</v>
      </c>
      <c r="S228" s="128" t="s">
        <v>31</v>
      </c>
      <c r="T228" s="128" t="s">
        <v>31</v>
      </c>
      <c r="U228" s="128" t="s">
        <v>31</v>
      </c>
      <c r="V228" s="553" t="s">
        <v>2466</v>
      </c>
      <c r="W228" s="282"/>
      <c r="X228" s="282">
        <f t="shared" si="52"/>
        <v>0</v>
      </c>
      <c r="Y228" s="260"/>
      <c r="Z228" s="260"/>
      <c r="AA228" s="502">
        <f t="shared" si="53"/>
        <v>0</v>
      </c>
      <c r="AB228" s="282">
        <f t="shared" si="54"/>
        <v>0</v>
      </c>
      <c r="AC228" s="282">
        <f t="shared" si="55"/>
        <v>0</v>
      </c>
      <c r="AD228" s="282">
        <f t="shared" si="56"/>
        <v>0</v>
      </c>
      <c r="AE228" s="282">
        <f t="shared" si="57"/>
        <v>0</v>
      </c>
      <c r="AF228" s="282">
        <f t="shared" si="58"/>
        <v>0</v>
      </c>
      <c r="AG228" s="107">
        <f t="shared" si="59"/>
        <v>0</v>
      </c>
      <c r="AH228" s="282">
        <f t="shared" si="60"/>
        <v>0</v>
      </c>
      <c r="AI228" s="260"/>
      <c r="AJ228" s="282">
        <f t="shared" si="61"/>
        <v>0</v>
      </c>
      <c r="AK228" s="282">
        <f t="shared" si="62"/>
        <v>0</v>
      </c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495"/>
      <c r="AW228" s="495"/>
      <c r="AX228" s="495"/>
    </row>
    <row r="229" spans="2:50">
      <c r="B229" s="412">
        <v>213</v>
      </c>
      <c r="C229" s="382" t="s">
        <v>22</v>
      </c>
      <c r="D229" s="211" t="s">
        <v>2467</v>
      </c>
      <c r="E229" s="207" t="s">
        <v>2567</v>
      </c>
      <c r="F229" s="211" t="s">
        <v>3319</v>
      </c>
      <c r="G229" s="419" t="s">
        <v>1363</v>
      </c>
      <c r="H229" s="420">
        <v>42711</v>
      </c>
      <c r="I229" s="212" t="s">
        <v>2470</v>
      </c>
      <c r="J229" s="212">
        <f t="shared" si="63"/>
        <v>24</v>
      </c>
      <c r="K229" s="212">
        <v>24</v>
      </c>
      <c r="L229" s="212">
        <v>0</v>
      </c>
      <c r="M229" s="212"/>
      <c r="N229" s="212">
        <v>0.4</v>
      </c>
      <c r="O229" s="212">
        <v>0</v>
      </c>
      <c r="P229" s="505">
        <v>1</v>
      </c>
      <c r="Q229" s="282"/>
      <c r="R229" s="128" t="s">
        <v>31</v>
      </c>
      <c r="S229" s="128" t="s">
        <v>31</v>
      </c>
      <c r="T229" s="128" t="s">
        <v>31</v>
      </c>
      <c r="U229" s="128" t="s">
        <v>31</v>
      </c>
      <c r="V229" s="553" t="s">
        <v>2466</v>
      </c>
      <c r="W229" s="282"/>
      <c r="X229" s="282">
        <f t="shared" si="52"/>
        <v>0</v>
      </c>
      <c r="Y229" s="260"/>
      <c r="Z229" s="260"/>
      <c r="AA229" s="502">
        <f t="shared" si="53"/>
        <v>0</v>
      </c>
      <c r="AB229" s="282">
        <f t="shared" si="54"/>
        <v>0</v>
      </c>
      <c r="AC229" s="282">
        <f t="shared" si="55"/>
        <v>0</v>
      </c>
      <c r="AD229" s="282">
        <f t="shared" si="56"/>
        <v>0</v>
      </c>
      <c r="AE229" s="282">
        <f t="shared" si="57"/>
        <v>0</v>
      </c>
      <c r="AF229" s="282">
        <f t="shared" si="58"/>
        <v>0</v>
      </c>
      <c r="AG229" s="107">
        <f t="shared" si="59"/>
        <v>0</v>
      </c>
      <c r="AH229" s="282">
        <f t="shared" si="60"/>
        <v>0</v>
      </c>
      <c r="AI229" s="260"/>
      <c r="AJ229" s="282">
        <f t="shared" si="61"/>
        <v>0</v>
      </c>
      <c r="AK229" s="282">
        <f t="shared" si="62"/>
        <v>0</v>
      </c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495"/>
      <c r="AW229" s="495"/>
      <c r="AX229" s="495"/>
    </row>
    <row r="230" spans="2:50">
      <c r="B230" s="412">
        <v>214</v>
      </c>
      <c r="C230" s="382" t="s">
        <v>22</v>
      </c>
      <c r="D230" s="211" t="s">
        <v>2467</v>
      </c>
      <c r="E230" s="207" t="s">
        <v>2567</v>
      </c>
      <c r="F230" s="211" t="s">
        <v>3318</v>
      </c>
      <c r="G230" s="419" t="s">
        <v>1363</v>
      </c>
      <c r="H230" s="420">
        <v>43763</v>
      </c>
      <c r="I230" s="212" t="s">
        <v>2470</v>
      </c>
      <c r="J230" s="212">
        <f t="shared" si="63"/>
        <v>138</v>
      </c>
      <c r="K230" s="212">
        <v>138</v>
      </c>
      <c r="L230" s="212">
        <v>0</v>
      </c>
      <c r="M230" s="212"/>
      <c r="N230" s="212">
        <v>2.2999999999999998</v>
      </c>
      <c r="O230" s="212">
        <v>0</v>
      </c>
      <c r="P230" s="505">
        <v>1</v>
      </c>
      <c r="Q230" s="282"/>
      <c r="R230" s="128" t="s">
        <v>31</v>
      </c>
      <c r="S230" s="128" t="s">
        <v>31</v>
      </c>
      <c r="T230" s="128" t="s">
        <v>31</v>
      </c>
      <c r="U230" s="128" t="s">
        <v>31</v>
      </c>
      <c r="V230" s="553" t="s">
        <v>2466</v>
      </c>
      <c r="W230" s="282"/>
      <c r="X230" s="282">
        <f t="shared" si="52"/>
        <v>0</v>
      </c>
      <c r="Y230" s="260"/>
      <c r="Z230" s="260"/>
      <c r="AA230" s="502">
        <f t="shared" si="53"/>
        <v>0</v>
      </c>
      <c r="AB230" s="282">
        <f t="shared" si="54"/>
        <v>0</v>
      </c>
      <c r="AC230" s="282">
        <f t="shared" si="55"/>
        <v>0</v>
      </c>
      <c r="AD230" s="282">
        <f t="shared" si="56"/>
        <v>0</v>
      </c>
      <c r="AE230" s="282">
        <f t="shared" si="57"/>
        <v>0</v>
      </c>
      <c r="AF230" s="282">
        <f t="shared" si="58"/>
        <v>0</v>
      </c>
      <c r="AG230" s="107">
        <f t="shared" si="59"/>
        <v>0</v>
      </c>
      <c r="AH230" s="282">
        <f t="shared" si="60"/>
        <v>0</v>
      </c>
      <c r="AI230" s="260"/>
      <c r="AJ230" s="282">
        <f t="shared" si="61"/>
        <v>0</v>
      </c>
      <c r="AK230" s="282">
        <f t="shared" si="62"/>
        <v>0</v>
      </c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495"/>
      <c r="AW230" s="495"/>
      <c r="AX230" s="495"/>
    </row>
    <row r="231" spans="2:50">
      <c r="B231" s="412">
        <v>215</v>
      </c>
      <c r="C231" s="382" t="s">
        <v>22</v>
      </c>
      <c r="D231" s="211" t="s">
        <v>2467</v>
      </c>
      <c r="E231" s="207" t="s">
        <v>2567</v>
      </c>
      <c r="F231" s="211" t="s">
        <v>3317</v>
      </c>
      <c r="G231" s="419" t="s">
        <v>1363</v>
      </c>
      <c r="H231" s="420">
        <v>42711</v>
      </c>
      <c r="I231" s="212" t="s">
        <v>2470</v>
      </c>
      <c r="J231" s="212">
        <f t="shared" si="63"/>
        <v>24</v>
      </c>
      <c r="K231" s="212">
        <v>24</v>
      </c>
      <c r="L231" s="212">
        <v>0</v>
      </c>
      <c r="M231" s="212"/>
      <c r="N231" s="212">
        <v>0.4</v>
      </c>
      <c r="O231" s="212">
        <v>0</v>
      </c>
      <c r="P231" s="505">
        <v>1</v>
      </c>
      <c r="Q231" s="282"/>
      <c r="R231" s="128" t="s">
        <v>31</v>
      </c>
      <c r="S231" s="128" t="s">
        <v>31</v>
      </c>
      <c r="T231" s="128" t="s">
        <v>31</v>
      </c>
      <c r="U231" s="128" t="s">
        <v>31</v>
      </c>
      <c r="V231" s="553" t="s">
        <v>2466</v>
      </c>
      <c r="W231" s="282"/>
      <c r="X231" s="282">
        <f t="shared" ref="X231:X294" si="64">SUMIF(W231,"Y",K231)</f>
        <v>0</v>
      </c>
      <c r="Y231" s="260"/>
      <c r="Z231" s="260"/>
      <c r="AA231" s="502">
        <f t="shared" ref="AA231:AA294" si="65">(COUNTA(AL231:AU231)-COUNTIF(AL231:AU231, "X"))</f>
        <v>0</v>
      </c>
      <c r="AB231" s="282">
        <f t="shared" ref="AB231:AB294" si="66">(COUNTA(AL231:AU231)-COUNTIF(AL231:AU231, "X"))*P231*K231</f>
        <v>0</v>
      </c>
      <c r="AC231" s="282">
        <f t="shared" ref="AC231:AC294" si="67">COUNTIF(AL231:AU231,"A")</f>
        <v>0</v>
      </c>
      <c r="AD231" s="282">
        <f t="shared" ref="AD231:AD294" si="68">COUNTIF(AL231:AU231,"V")*P231*M231</f>
        <v>0</v>
      </c>
      <c r="AE231" s="282">
        <f t="shared" ref="AE231:AE294" si="69">COUNTIF(AL231:AU231,"L")</f>
        <v>0</v>
      </c>
      <c r="AF231" s="282">
        <f t="shared" ref="AF231:AF294" si="70">COUNTIF(AL231:AU231,"L")*K231*P231</f>
        <v>0</v>
      </c>
      <c r="AG231" s="107">
        <f t="shared" ref="AG231:AG294" si="71">IF(Q231="Y",1,0)</f>
        <v>0</v>
      </c>
      <c r="AH231" s="282">
        <f t="shared" ref="AH231:AH294" si="72">IF(Q231="Y", AA231, 0)*K231*P231/2</f>
        <v>0</v>
      </c>
      <c r="AI231" s="260"/>
      <c r="AJ231" s="282">
        <f t="shared" ref="AJ231:AJ294" si="73">COUNTIF(AL231:AU231, "V")</f>
        <v>0</v>
      </c>
      <c r="AK231" s="282">
        <f t="shared" ref="AK231:AK294" si="74">AB231-AD231-AF231-AH231</f>
        <v>0</v>
      </c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495"/>
      <c r="AW231" s="495"/>
      <c r="AX231" s="495"/>
    </row>
    <row r="232" spans="2:50">
      <c r="B232" s="412">
        <v>216</v>
      </c>
      <c r="C232" s="382" t="s">
        <v>22</v>
      </c>
      <c r="D232" s="211" t="s">
        <v>2467</v>
      </c>
      <c r="E232" s="207" t="s">
        <v>2567</v>
      </c>
      <c r="F232" s="211" t="s">
        <v>3316</v>
      </c>
      <c r="G232" s="419" t="s">
        <v>1363</v>
      </c>
      <c r="H232" s="420">
        <v>43690</v>
      </c>
      <c r="I232" s="212" t="s">
        <v>2470</v>
      </c>
      <c r="J232" s="212">
        <f t="shared" si="63"/>
        <v>84</v>
      </c>
      <c r="K232" s="212">
        <v>84</v>
      </c>
      <c r="L232" s="212">
        <v>0</v>
      </c>
      <c r="M232" s="212"/>
      <c r="N232" s="212">
        <v>1.4</v>
      </c>
      <c r="O232" s="212">
        <v>0</v>
      </c>
      <c r="P232" s="505">
        <v>1</v>
      </c>
      <c r="Q232" s="282"/>
      <c r="R232" s="128" t="s">
        <v>31</v>
      </c>
      <c r="S232" s="128" t="s">
        <v>31</v>
      </c>
      <c r="T232" s="128" t="s">
        <v>31</v>
      </c>
      <c r="U232" s="128" t="s">
        <v>31</v>
      </c>
      <c r="V232" s="553" t="s">
        <v>2466</v>
      </c>
      <c r="W232" s="282"/>
      <c r="X232" s="282">
        <f t="shared" si="64"/>
        <v>0</v>
      </c>
      <c r="Y232" s="260"/>
      <c r="Z232" s="260"/>
      <c r="AA232" s="502">
        <f t="shared" si="65"/>
        <v>0</v>
      </c>
      <c r="AB232" s="282">
        <f t="shared" si="66"/>
        <v>0</v>
      </c>
      <c r="AC232" s="282">
        <f t="shared" si="67"/>
        <v>0</v>
      </c>
      <c r="AD232" s="282">
        <f t="shared" si="68"/>
        <v>0</v>
      </c>
      <c r="AE232" s="282">
        <f t="shared" si="69"/>
        <v>0</v>
      </c>
      <c r="AF232" s="282">
        <f t="shared" si="70"/>
        <v>0</v>
      </c>
      <c r="AG232" s="107">
        <f t="shared" si="71"/>
        <v>0</v>
      </c>
      <c r="AH232" s="282">
        <f t="shared" si="72"/>
        <v>0</v>
      </c>
      <c r="AI232" s="260"/>
      <c r="AJ232" s="282">
        <f t="shared" si="73"/>
        <v>0</v>
      </c>
      <c r="AK232" s="282">
        <f t="shared" si="74"/>
        <v>0</v>
      </c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495"/>
      <c r="AW232" s="495"/>
      <c r="AX232" s="495"/>
    </row>
    <row r="233" spans="2:50">
      <c r="B233" s="412">
        <v>217</v>
      </c>
      <c r="C233" s="382" t="s">
        <v>22</v>
      </c>
      <c r="D233" s="211" t="s">
        <v>2467</v>
      </c>
      <c r="E233" s="207" t="s">
        <v>2567</v>
      </c>
      <c r="F233" s="211" t="s">
        <v>3315</v>
      </c>
      <c r="G233" s="419" t="s">
        <v>1363</v>
      </c>
      <c r="H233" s="420">
        <v>42607</v>
      </c>
      <c r="I233" s="212" t="s">
        <v>2470</v>
      </c>
      <c r="J233" s="212">
        <f t="shared" si="63"/>
        <v>726</v>
      </c>
      <c r="K233" s="212">
        <v>6</v>
      </c>
      <c r="L233" s="212">
        <v>720</v>
      </c>
      <c r="M233" s="212"/>
      <c r="N233" s="208">
        <v>0</v>
      </c>
      <c r="O233" s="208">
        <v>12</v>
      </c>
      <c r="P233" s="505">
        <v>1</v>
      </c>
      <c r="Q233" s="282"/>
      <c r="R233" s="128" t="s">
        <v>31</v>
      </c>
      <c r="S233" s="128" t="s">
        <v>31</v>
      </c>
      <c r="T233" s="128" t="s">
        <v>31</v>
      </c>
      <c r="U233" s="128" t="s">
        <v>31</v>
      </c>
      <c r="V233" s="553" t="s">
        <v>2466</v>
      </c>
      <c r="W233" s="282"/>
      <c r="X233" s="282">
        <f t="shared" si="64"/>
        <v>0</v>
      </c>
      <c r="Y233" s="260"/>
      <c r="Z233" s="260"/>
      <c r="AA233" s="502">
        <f t="shared" si="65"/>
        <v>0</v>
      </c>
      <c r="AB233" s="282">
        <f t="shared" si="66"/>
        <v>0</v>
      </c>
      <c r="AC233" s="282">
        <f t="shared" si="67"/>
        <v>0</v>
      </c>
      <c r="AD233" s="282">
        <f t="shared" si="68"/>
        <v>0</v>
      </c>
      <c r="AE233" s="282">
        <f t="shared" si="69"/>
        <v>0</v>
      </c>
      <c r="AF233" s="282">
        <f t="shared" si="70"/>
        <v>0</v>
      </c>
      <c r="AG233" s="107">
        <f t="shared" si="71"/>
        <v>0</v>
      </c>
      <c r="AH233" s="282">
        <f t="shared" si="72"/>
        <v>0</v>
      </c>
      <c r="AI233" s="260"/>
      <c r="AJ233" s="282">
        <f t="shared" si="73"/>
        <v>0</v>
      </c>
      <c r="AK233" s="282">
        <f t="shared" si="74"/>
        <v>0</v>
      </c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495"/>
      <c r="AW233" s="495"/>
      <c r="AX233" s="495"/>
    </row>
    <row r="234" spans="2:50">
      <c r="B234" s="412">
        <v>218</v>
      </c>
      <c r="C234" s="382" t="s">
        <v>22</v>
      </c>
      <c r="D234" s="211" t="s">
        <v>2467</v>
      </c>
      <c r="E234" s="207" t="s">
        <v>2567</v>
      </c>
      <c r="F234" s="395" t="s">
        <v>2582</v>
      </c>
      <c r="G234" s="419" t="s">
        <v>1363</v>
      </c>
      <c r="H234" s="420">
        <v>43679</v>
      </c>
      <c r="I234" s="212" t="s">
        <v>2470</v>
      </c>
      <c r="J234" s="212">
        <f t="shared" si="63"/>
        <v>48</v>
      </c>
      <c r="K234" s="212">
        <v>48</v>
      </c>
      <c r="L234" s="212">
        <v>0</v>
      </c>
      <c r="M234" s="212"/>
      <c r="N234" s="208">
        <v>0.8</v>
      </c>
      <c r="O234" s="208">
        <v>0</v>
      </c>
      <c r="P234" s="505">
        <v>1</v>
      </c>
      <c r="Q234" s="282"/>
      <c r="R234" s="128" t="s">
        <v>31</v>
      </c>
      <c r="S234" s="128" t="s">
        <v>31</v>
      </c>
      <c r="T234" s="128" t="s">
        <v>31</v>
      </c>
      <c r="U234" s="128" t="s">
        <v>31</v>
      </c>
      <c r="V234" s="553" t="s">
        <v>2466</v>
      </c>
      <c r="W234" s="282"/>
      <c r="X234" s="282">
        <f t="shared" si="64"/>
        <v>0</v>
      </c>
      <c r="Y234" s="260"/>
      <c r="Z234" s="260"/>
      <c r="AA234" s="502">
        <f t="shared" si="65"/>
        <v>0</v>
      </c>
      <c r="AB234" s="282">
        <f t="shared" si="66"/>
        <v>0</v>
      </c>
      <c r="AC234" s="282">
        <f t="shared" si="67"/>
        <v>0</v>
      </c>
      <c r="AD234" s="282">
        <f t="shared" si="68"/>
        <v>0</v>
      </c>
      <c r="AE234" s="282">
        <f t="shared" si="69"/>
        <v>0</v>
      </c>
      <c r="AF234" s="282">
        <f t="shared" si="70"/>
        <v>0</v>
      </c>
      <c r="AG234" s="107">
        <f t="shared" si="71"/>
        <v>0</v>
      </c>
      <c r="AH234" s="282">
        <f t="shared" si="72"/>
        <v>0</v>
      </c>
      <c r="AI234" s="260"/>
      <c r="AJ234" s="282">
        <f t="shared" si="73"/>
        <v>0</v>
      </c>
      <c r="AK234" s="282">
        <f t="shared" si="74"/>
        <v>0</v>
      </c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495"/>
      <c r="AW234" s="495"/>
      <c r="AX234" s="495"/>
    </row>
    <row r="235" spans="2:50">
      <c r="B235" s="412">
        <v>219</v>
      </c>
      <c r="C235" s="382" t="s">
        <v>22</v>
      </c>
      <c r="D235" s="211" t="s">
        <v>2467</v>
      </c>
      <c r="E235" s="207" t="s">
        <v>2567</v>
      </c>
      <c r="F235" s="211" t="s">
        <v>3314</v>
      </c>
      <c r="G235" s="419" t="s">
        <v>1363</v>
      </c>
      <c r="H235" s="420">
        <v>43649</v>
      </c>
      <c r="I235" s="212" t="s">
        <v>2470</v>
      </c>
      <c r="J235" s="212">
        <f t="shared" si="63"/>
        <v>726</v>
      </c>
      <c r="K235" s="212">
        <v>6</v>
      </c>
      <c r="L235" s="212">
        <v>720</v>
      </c>
      <c r="M235" s="212"/>
      <c r="N235" s="208">
        <v>0.1</v>
      </c>
      <c r="O235" s="208">
        <v>12</v>
      </c>
      <c r="P235" s="505">
        <v>1</v>
      </c>
      <c r="Q235" s="282" t="s">
        <v>4380</v>
      </c>
      <c r="R235" s="128" t="s">
        <v>31</v>
      </c>
      <c r="S235" s="128" t="s">
        <v>31</v>
      </c>
      <c r="T235" s="128" t="s">
        <v>31</v>
      </c>
      <c r="U235" s="128" t="s">
        <v>31</v>
      </c>
      <c r="V235" s="553" t="s">
        <v>2466</v>
      </c>
      <c r="W235" s="282"/>
      <c r="X235" s="282">
        <f t="shared" si="64"/>
        <v>0</v>
      </c>
      <c r="Y235" s="260"/>
      <c r="Z235" s="260"/>
      <c r="AA235" s="502">
        <f t="shared" si="65"/>
        <v>0</v>
      </c>
      <c r="AB235" s="282">
        <f t="shared" si="66"/>
        <v>0</v>
      </c>
      <c r="AC235" s="282">
        <f t="shared" si="67"/>
        <v>0</v>
      </c>
      <c r="AD235" s="282">
        <f t="shared" si="68"/>
        <v>0</v>
      </c>
      <c r="AE235" s="282">
        <f t="shared" si="69"/>
        <v>0</v>
      </c>
      <c r="AF235" s="282">
        <f t="shared" si="70"/>
        <v>0</v>
      </c>
      <c r="AG235" s="107">
        <f t="shared" si="71"/>
        <v>1</v>
      </c>
      <c r="AH235" s="282">
        <f t="shared" si="72"/>
        <v>0</v>
      </c>
      <c r="AI235" s="260"/>
      <c r="AJ235" s="282">
        <f t="shared" si="73"/>
        <v>0</v>
      </c>
      <c r="AK235" s="282">
        <f t="shared" si="74"/>
        <v>0</v>
      </c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495"/>
      <c r="AW235" s="495"/>
      <c r="AX235" s="495"/>
    </row>
    <row r="236" spans="2:50">
      <c r="B236" s="412">
        <v>220</v>
      </c>
      <c r="C236" s="382" t="s">
        <v>22</v>
      </c>
      <c r="D236" s="211" t="s">
        <v>2467</v>
      </c>
      <c r="E236" s="207" t="s">
        <v>2567</v>
      </c>
      <c r="F236" s="211" t="s">
        <v>3313</v>
      </c>
      <c r="G236" s="419" t="s">
        <v>1363</v>
      </c>
      <c r="H236" s="420">
        <v>42711</v>
      </c>
      <c r="I236" s="212" t="s">
        <v>2470</v>
      </c>
      <c r="J236" s="212">
        <f t="shared" si="63"/>
        <v>726</v>
      </c>
      <c r="K236" s="212">
        <v>6</v>
      </c>
      <c r="L236" s="212">
        <v>720</v>
      </c>
      <c r="M236" s="212"/>
      <c r="N236" s="208">
        <v>0.05</v>
      </c>
      <c r="O236" s="208">
        <v>12</v>
      </c>
      <c r="P236" s="505">
        <v>1</v>
      </c>
      <c r="Q236" s="282" t="s">
        <v>4380</v>
      </c>
      <c r="R236" s="128" t="s">
        <v>31</v>
      </c>
      <c r="S236" s="128" t="s">
        <v>31</v>
      </c>
      <c r="T236" s="128" t="s">
        <v>31</v>
      </c>
      <c r="U236" s="128" t="s">
        <v>31</v>
      </c>
      <c r="V236" s="553" t="s">
        <v>2466</v>
      </c>
      <c r="W236" s="282"/>
      <c r="X236" s="282">
        <f t="shared" si="64"/>
        <v>0</v>
      </c>
      <c r="Y236" s="260"/>
      <c r="Z236" s="260"/>
      <c r="AA236" s="502">
        <f t="shared" si="65"/>
        <v>0</v>
      </c>
      <c r="AB236" s="282">
        <f t="shared" si="66"/>
        <v>0</v>
      </c>
      <c r="AC236" s="282">
        <f t="shared" si="67"/>
        <v>0</v>
      </c>
      <c r="AD236" s="282">
        <f t="shared" si="68"/>
        <v>0</v>
      </c>
      <c r="AE236" s="282">
        <f t="shared" si="69"/>
        <v>0</v>
      </c>
      <c r="AF236" s="282">
        <f t="shared" si="70"/>
        <v>0</v>
      </c>
      <c r="AG236" s="107">
        <f t="shared" si="71"/>
        <v>1</v>
      </c>
      <c r="AH236" s="282">
        <f t="shared" si="72"/>
        <v>0</v>
      </c>
      <c r="AI236" s="260"/>
      <c r="AJ236" s="282">
        <f t="shared" si="73"/>
        <v>0</v>
      </c>
      <c r="AK236" s="282">
        <f t="shared" si="74"/>
        <v>0</v>
      </c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495"/>
      <c r="AW236" s="495"/>
      <c r="AX236" s="495"/>
    </row>
    <row r="237" spans="2:50">
      <c r="B237" s="412">
        <v>221</v>
      </c>
      <c r="C237" s="382" t="s">
        <v>22</v>
      </c>
      <c r="D237" s="211" t="s">
        <v>2467</v>
      </c>
      <c r="E237" s="207" t="s">
        <v>2567</v>
      </c>
      <c r="F237" s="211" t="s">
        <v>3312</v>
      </c>
      <c r="G237" s="419" t="s">
        <v>1363</v>
      </c>
      <c r="H237" s="420">
        <v>43416</v>
      </c>
      <c r="I237" s="212" t="s">
        <v>2470</v>
      </c>
      <c r="J237" s="212">
        <f t="shared" si="63"/>
        <v>726</v>
      </c>
      <c r="K237" s="212">
        <v>6</v>
      </c>
      <c r="L237" s="212">
        <v>720</v>
      </c>
      <c r="M237" s="212"/>
      <c r="N237" s="208">
        <v>0.1</v>
      </c>
      <c r="O237" s="208">
        <v>12</v>
      </c>
      <c r="P237" s="505">
        <v>1</v>
      </c>
      <c r="Q237" s="282" t="s">
        <v>4380</v>
      </c>
      <c r="R237" s="128" t="s">
        <v>31</v>
      </c>
      <c r="S237" s="128" t="s">
        <v>31</v>
      </c>
      <c r="T237" s="128" t="s">
        <v>31</v>
      </c>
      <c r="U237" s="128" t="s">
        <v>31</v>
      </c>
      <c r="V237" s="553" t="s">
        <v>2466</v>
      </c>
      <c r="W237" s="282"/>
      <c r="X237" s="282">
        <f t="shared" si="64"/>
        <v>0</v>
      </c>
      <c r="Y237" s="260"/>
      <c r="Z237" s="260"/>
      <c r="AA237" s="502">
        <f t="shared" si="65"/>
        <v>0</v>
      </c>
      <c r="AB237" s="282">
        <f t="shared" si="66"/>
        <v>0</v>
      </c>
      <c r="AC237" s="282">
        <f t="shared" si="67"/>
        <v>0</v>
      </c>
      <c r="AD237" s="282">
        <f t="shared" si="68"/>
        <v>0</v>
      </c>
      <c r="AE237" s="282">
        <f t="shared" si="69"/>
        <v>0</v>
      </c>
      <c r="AF237" s="282">
        <f t="shared" si="70"/>
        <v>0</v>
      </c>
      <c r="AG237" s="107">
        <f t="shared" si="71"/>
        <v>1</v>
      </c>
      <c r="AH237" s="282">
        <f t="shared" si="72"/>
        <v>0</v>
      </c>
      <c r="AI237" s="260"/>
      <c r="AJ237" s="282">
        <f t="shared" si="73"/>
        <v>0</v>
      </c>
      <c r="AK237" s="282">
        <f t="shared" si="74"/>
        <v>0</v>
      </c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495"/>
      <c r="AW237" s="495"/>
      <c r="AX237" s="495"/>
    </row>
    <row r="238" spans="2:50">
      <c r="B238" s="412">
        <v>222</v>
      </c>
      <c r="C238" s="382" t="s">
        <v>22</v>
      </c>
      <c r="D238" s="211" t="s">
        <v>2467</v>
      </c>
      <c r="E238" s="207" t="s">
        <v>2567</v>
      </c>
      <c r="F238" s="211" t="s">
        <v>3310</v>
      </c>
      <c r="G238" s="419" t="s">
        <v>1363</v>
      </c>
      <c r="H238" s="420">
        <v>42711</v>
      </c>
      <c r="I238" s="212" t="s">
        <v>2470</v>
      </c>
      <c r="J238" s="212">
        <f t="shared" si="63"/>
        <v>726</v>
      </c>
      <c r="K238" s="212">
        <v>6</v>
      </c>
      <c r="L238" s="212">
        <v>720</v>
      </c>
      <c r="M238" s="212"/>
      <c r="N238" s="208">
        <v>0.1</v>
      </c>
      <c r="O238" s="208">
        <v>12</v>
      </c>
      <c r="P238" s="505">
        <v>1</v>
      </c>
      <c r="Q238" s="282" t="s">
        <v>4380</v>
      </c>
      <c r="R238" s="128" t="s">
        <v>31</v>
      </c>
      <c r="S238" s="128" t="s">
        <v>31</v>
      </c>
      <c r="T238" s="128" t="s">
        <v>31</v>
      </c>
      <c r="U238" s="128" t="s">
        <v>31</v>
      </c>
      <c r="V238" s="553" t="s">
        <v>2466</v>
      </c>
      <c r="W238" s="282"/>
      <c r="X238" s="282">
        <f t="shared" si="64"/>
        <v>0</v>
      </c>
      <c r="Y238" s="260"/>
      <c r="Z238" s="260"/>
      <c r="AA238" s="502">
        <f t="shared" si="65"/>
        <v>0</v>
      </c>
      <c r="AB238" s="282">
        <f t="shared" si="66"/>
        <v>0</v>
      </c>
      <c r="AC238" s="282">
        <f t="shared" si="67"/>
        <v>0</v>
      </c>
      <c r="AD238" s="282">
        <f t="shared" si="68"/>
        <v>0</v>
      </c>
      <c r="AE238" s="282">
        <f t="shared" si="69"/>
        <v>0</v>
      </c>
      <c r="AF238" s="282">
        <f t="shared" si="70"/>
        <v>0</v>
      </c>
      <c r="AG238" s="107">
        <f t="shared" si="71"/>
        <v>1</v>
      </c>
      <c r="AH238" s="282">
        <f t="shared" si="72"/>
        <v>0</v>
      </c>
      <c r="AI238" s="260"/>
      <c r="AJ238" s="282">
        <f t="shared" si="73"/>
        <v>0</v>
      </c>
      <c r="AK238" s="282">
        <f t="shared" si="74"/>
        <v>0</v>
      </c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495"/>
      <c r="AW238" s="495"/>
      <c r="AX238" s="495"/>
    </row>
    <row r="239" spans="2:50">
      <c r="B239" s="412">
        <v>223</v>
      </c>
      <c r="C239" s="382" t="s">
        <v>22</v>
      </c>
      <c r="D239" s="211" t="s">
        <v>2467</v>
      </c>
      <c r="E239" s="207" t="s">
        <v>2567</v>
      </c>
      <c r="F239" s="211" t="s">
        <v>3309</v>
      </c>
      <c r="G239" s="419" t="s">
        <v>1363</v>
      </c>
      <c r="H239" s="420">
        <v>42711</v>
      </c>
      <c r="I239" s="212" t="s">
        <v>2470</v>
      </c>
      <c r="J239" s="212">
        <f t="shared" si="63"/>
        <v>114</v>
      </c>
      <c r="K239" s="212">
        <v>84</v>
      </c>
      <c r="L239" s="212">
        <v>30</v>
      </c>
      <c r="M239" s="212"/>
      <c r="N239" s="212">
        <v>1.4</v>
      </c>
      <c r="O239" s="212">
        <v>0.5</v>
      </c>
      <c r="P239" s="505">
        <v>1</v>
      </c>
      <c r="Q239" s="282"/>
      <c r="R239" s="128" t="s">
        <v>31</v>
      </c>
      <c r="S239" s="128" t="s">
        <v>31</v>
      </c>
      <c r="T239" s="128" t="s">
        <v>31</v>
      </c>
      <c r="U239" s="128" t="s">
        <v>31</v>
      </c>
      <c r="V239" s="553" t="s">
        <v>2466</v>
      </c>
      <c r="W239" s="282"/>
      <c r="X239" s="282">
        <f t="shared" si="64"/>
        <v>0</v>
      </c>
      <c r="Y239" s="260"/>
      <c r="Z239" s="260"/>
      <c r="AA239" s="502">
        <f t="shared" si="65"/>
        <v>0</v>
      </c>
      <c r="AB239" s="282">
        <f t="shared" si="66"/>
        <v>0</v>
      </c>
      <c r="AC239" s="282">
        <f t="shared" si="67"/>
        <v>0</v>
      </c>
      <c r="AD239" s="282">
        <f t="shared" si="68"/>
        <v>0</v>
      </c>
      <c r="AE239" s="282">
        <f t="shared" si="69"/>
        <v>0</v>
      </c>
      <c r="AF239" s="282">
        <f t="shared" si="70"/>
        <v>0</v>
      </c>
      <c r="AG239" s="107">
        <f t="shared" si="71"/>
        <v>0</v>
      </c>
      <c r="AH239" s="282">
        <f t="shared" si="72"/>
        <v>0</v>
      </c>
      <c r="AI239" s="260"/>
      <c r="AJ239" s="282">
        <f t="shared" si="73"/>
        <v>0</v>
      </c>
      <c r="AK239" s="282">
        <f t="shared" si="74"/>
        <v>0</v>
      </c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495"/>
      <c r="AW239" s="495"/>
      <c r="AX239" s="495"/>
    </row>
    <row r="240" spans="2:50">
      <c r="B240" s="412">
        <v>224</v>
      </c>
      <c r="C240" s="382" t="s">
        <v>22</v>
      </c>
      <c r="D240" s="211" t="s">
        <v>2467</v>
      </c>
      <c r="E240" s="207" t="s">
        <v>2567</v>
      </c>
      <c r="F240" s="395" t="s">
        <v>3962</v>
      </c>
      <c r="G240" s="419" t="s">
        <v>1363</v>
      </c>
      <c r="H240" s="420">
        <v>42585</v>
      </c>
      <c r="I240" s="212" t="s">
        <v>2470</v>
      </c>
      <c r="J240" s="208">
        <f t="shared" si="63"/>
        <v>270</v>
      </c>
      <c r="K240" s="208">
        <v>270</v>
      </c>
      <c r="L240" s="208">
        <v>0</v>
      </c>
      <c r="M240" s="208"/>
      <c r="N240" s="208">
        <v>4.5</v>
      </c>
      <c r="O240" s="208">
        <v>0</v>
      </c>
      <c r="P240" s="505">
        <v>1</v>
      </c>
      <c r="Q240" s="282"/>
      <c r="R240" s="128" t="s">
        <v>31</v>
      </c>
      <c r="S240" s="128" t="s">
        <v>31</v>
      </c>
      <c r="T240" s="128" t="s">
        <v>31</v>
      </c>
      <c r="U240" s="128" t="s">
        <v>31</v>
      </c>
      <c r="V240" s="553" t="s">
        <v>2466</v>
      </c>
      <c r="W240" s="282"/>
      <c r="X240" s="282">
        <f t="shared" si="64"/>
        <v>0</v>
      </c>
      <c r="Y240" s="260"/>
      <c r="Z240" s="260"/>
      <c r="AA240" s="502">
        <f t="shared" si="65"/>
        <v>0</v>
      </c>
      <c r="AB240" s="282">
        <f t="shared" si="66"/>
        <v>0</v>
      </c>
      <c r="AC240" s="282">
        <f t="shared" si="67"/>
        <v>0</v>
      </c>
      <c r="AD240" s="282">
        <f t="shared" si="68"/>
        <v>0</v>
      </c>
      <c r="AE240" s="282">
        <f t="shared" si="69"/>
        <v>0</v>
      </c>
      <c r="AF240" s="282">
        <f t="shared" si="70"/>
        <v>0</v>
      </c>
      <c r="AG240" s="107">
        <f t="shared" si="71"/>
        <v>0</v>
      </c>
      <c r="AH240" s="282">
        <f t="shared" si="72"/>
        <v>0</v>
      </c>
      <c r="AI240" s="260"/>
      <c r="AJ240" s="282">
        <f t="shared" si="73"/>
        <v>0</v>
      </c>
      <c r="AK240" s="282">
        <f t="shared" si="74"/>
        <v>0</v>
      </c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495"/>
      <c r="AW240" s="495"/>
      <c r="AX240" s="495"/>
    </row>
    <row r="241" spans="2:50">
      <c r="B241" s="412">
        <v>225</v>
      </c>
      <c r="C241" s="382" t="s">
        <v>22</v>
      </c>
      <c r="D241" s="211" t="s">
        <v>2467</v>
      </c>
      <c r="E241" s="207" t="s">
        <v>2567</v>
      </c>
      <c r="F241" s="211" t="s">
        <v>3741</v>
      </c>
      <c r="G241" s="419" t="s">
        <v>1966</v>
      </c>
      <c r="H241" s="420">
        <v>42711</v>
      </c>
      <c r="I241" s="212" t="s">
        <v>2470</v>
      </c>
      <c r="J241" s="208">
        <f t="shared" si="63"/>
        <v>60</v>
      </c>
      <c r="K241" s="208">
        <v>12</v>
      </c>
      <c r="L241" s="208">
        <v>48</v>
      </c>
      <c r="M241" s="208"/>
      <c r="N241" s="208">
        <v>0.2</v>
      </c>
      <c r="O241" s="208">
        <v>0.8</v>
      </c>
      <c r="P241" s="505">
        <v>1</v>
      </c>
      <c r="Q241" s="282" t="s">
        <v>4380</v>
      </c>
      <c r="R241" s="128" t="s">
        <v>31</v>
      </c>
      <c r="S241" s="128" t="s">
        <v>31</v>
      </c>
      <c r="T241" s="128" t="s">
        <v>31</v>
      </c>
      <c r="U241" s="128" t="s">
        <v>31</v>
      </c>
      <c r="V241" s="553" t="s">
        <v>2466</v>
      </c>
      <c r="W241" s="282"/>
      <c r="X241" s="282">
        <f t="shared" si="64"/>
        <v>0</v>
      </c>
      <c r="Y241" s="260"/>
      <c r="Z241" s="260"/>
      <c r="AA241" s="502">
        <f t="shared" si="65"/>
        <v>0</v>
      </c>
      <c r="AB241" s="282">
        <f t="shared" si="66"/>
        <v>0</v>
      </c>
      <c r="AC241" s="282">
        <f t="shared" si="67"/>
        <v>0</v>
      </c>
      <c r="AD241" s="282">
        <f t="shared" si="68"/>
        <v>0</v>
      </c>
      <c r="AE241" s="282">
        <f t="shared" si="69"/>
        <v>0</v>
      </c>
      <c r="AF241" s="282">
        <f t="shared" si="70"/>
        <v>0</v>
      </c>
      <c r="AG241" s="107">
        <f t="shared" si="71"/>
        <v>1</v>
      </c>
      <c r="AH241" s="282">
        <f t="shared" si="72"/>
        <v>0</v>
      </c>
      <c r="AI241" s="260"/>
      <c r="AJ241" s="282">
        <f t="shared" si="73"/>
        <v>0</v>
      </c>
      <c r="AK241" s="282">
        <f t="shared" si="74"/>
        <v>0</v>
      </c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495"/>
      <c r="AW241" s="495"/>
      <c r="AX241" s="495"/>
    </row>
    <row r="242" spans="2:50">
      <c r="B242" s="412">
        <v>226</v>
      </c>
      <c r="C242" s="382" t="s">
        <v>22</v>
      </c>
      <c r="D242" s="211" t="s">
        <v>2467</v>
      </c>
      <c r="E242" s="207" t="s">
        <v>2567</v>
      </c>
      <c r="F242" s="211" t="s">
        <v>3308</v>
      </c>
      <c r="G242" s="419" t="s">
        <v>1966</v>
      </c>
      <c r="H242" s="420">
        <v>43655</v>
      </c>
      <c r="I242" s="212" t="s">
        <v>2470</v>
      </c>
      <c r="J242" s="208">
        <f t="shared" si="63"/>
        <v>60</v>
      </c>
      <c r="K242" s="208">
        <v>60</v>
      </c>
      <c r="L242" s="208">
        <v>0</v>
      </c>
      <c r="M242" s="208"/>
      <c r="N242" s="208">
        <v>1</v>
      </c>
      <c r="O242" s="208">
        <v>0</v>
      </c>
      <c r="P242" s="505">
        <v>1</v>
      </c>
      <c r="Q242" s="282" t="s">
        <v>4380</v>
      </c>
      <c r="R242" s="128" t="s">
        <v>31</v>
      </c>
      <c r="S242" s="128" t="s">
        <v>31</v>
      </c>
      <c r="T242" s="128" t="s">
        <v>31</v>
      </c>
      <c r="U242" s="128" t="s">
        <v>31</v>
      </c>
      <c r="V242" s="553" t="s">
        <v>2466</v>
      </c>
      <c r="W242" s="282"/>
      <c r="X242" s="282">
        <f t="shared" si="64"/>
        <v>0</v>
      </c>
      <c r="Y242" s="260"/>
      <c r="Z242" s="260"/>
      <c r="AA242" s="502">
        <f t="shared" si="65"/>
        <v>0</v>
      </c>
      <c r="AB242" s="282">
        <f t="shared" si="66"/>
        <v>0</v>
      </c>
      <c r="AC242" s="282">
        <f t="shared" si="67"/>
        <v>0</v>
      </c>
      <c r="AD242" s="282">
        <f t="shared" si="68"/>
        <v>0</v>
      </c>
      <c r="AE242" s="282">
        <f t="shared" si="69"/>
        <v>0</v>
      </c>
      <c r="AF242" s="282">
        <f t="shared" si="70"/>
        <v>0</v>
      </c>
      <c r="AG242" s="107">
        <f t="shared" si="71"/>
        <v>1</v>
      </c>
      <c r="AH242" s="282">
        <f t="shared" si="72"/>
        <v>0</v>
      </c>
      <c r="AI242" s="260"/>
      <c r="AJ242" s="282">
        <f t="shared" si="73"/>
        <v>0</v>
      </c>
      <c r="AK242" s="282">
        <f t="shared" si="74"/>
        <v>0</v>
      </c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495"/>
      <c r="AW242" s="495"/>
      <c r="AX242" s="495"/>
    </row>
    <row r="243" spans="2:50">
      <c r="B243" s="412">
        <v>227</v>
      </c>
      <c r="C243" s="382" t="s">
        <v>22</v>
      </c>
      <c r="D243" s="211" t="s">
        <v>2467</v>
      </c>
      <c r="E243" s="207" t="s">
        <v>2567</v>
      </c>
      <c r="F243" s="211" t="s">
        <v>3963</v>
      </c>
      <c r="G243" s="419" t="s">
        <v>1966</v>
      </c>
      <c r="H243" s="420">
        <v>42711</v>
      </c>
      <c r="I243" s="212" t="s">
        <v>2470</v>
      </c>
      <c r="J243" s="208">
        <f t="shared" si="63"/>
        <v>6</v>
      </c>
      <c r="K243" s="208">
        <v>6</v>
      </c>
      <c r="L243" s="208">
        <v>0</v>
      </c>
      <c r="M243" s="208"/>
      <c r="N243" s="208">
        <v>0.1</v>
      </c>
      <c r="O243" s="208">
        <v>0</v>
      </c>
      <c r="P243" s="505">
        <v>1</v>
      </c>
      <c r="Q243" s="282" t="s">
        <v>4380</v>
      </c>
      <c r="R243" s="128" t="s">
        <v>31</v>
      </c>
      <c r="S243" s="128" t="s">
        <v>31</v>
      </c>
      <c r="T243" s="128" t="s">
        <v>31</v>
      </c>
      <c r="U243" s="128" t="s">
        <v>31</v>
      </c>
      <c r="V243" s="553" t="s">
        <v>2466</v>
      </c>
      <c r="W243" s="282"/>
      <c r="X243" s="282">
        <f t="shared" si="64"/>
        <v>0</v>
      </c>
      <c r="Y243" s="260"/>
      <c r="Z243" s="260"/>
      <c r="AA243" s="502">
        <f t="shared" si="65"/>
        <v>0</v>
      </c>
      <c r="AB243" s="282">
        <f t="shared" si="66"/>
        <v>0</v>
      </c>
      <c r="AC243" s="282">
        <f t="shared" si="67"/>
        <v>0</v>
      </c>
      <c r="AD243" s="282">
        <f t="shared" si="68"/>
        <v>0</v>
      </c>
      <c r="AE243" s="282">
        <f t="shared" si="69"/>
        <v>0</v>
      </c>
      <c r="AF243" s="282">
        <f t="shared" si="70"/>
        <v>0</v>
      </c>
      <c r="AG243" s="107">
        <f t="shared" si="71"/>
        <v>1</v>
      </c>
      <c r="AH243" s="282">
        <f t="shared" si="72"/>
        <v>0</v>
      </c>
      <c r="AI243" s="260"/>
      <c r="AJ243" s="282">
        <f t="shared" si="73"/>
        <v>0</v>
      </c>
      <c r="AK243" s="282">
        <f t="shared" si="74"/>
        <v>0</v>
      </c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495"/>
      <c r="AW243" s="495"/>
      <c r="AX243" s="495"/>
    </row>
    <row r="244" spans="2:50">
      <c r="B244" s="412">
        <v>228</v>
      </c>
      <c r="C244" s="382" t="s">
        <v>22</v>
      </c>
      <c r="D244" s="211" t="s">
        <v>2467</v>
      </c>
      <c r="E244" s="207" t="s">
        <v>2567</v>
      </c>
      <c r="F244" s="211" t="s">
        <v>2596</v>
      </c>
      <c r="G244" s="419" t="s">
        <v>1363</v>
      </c>
      <c r="H244" s="420">
        <v>43433</v>
      </c>
      <c r="I244" s="212" t="s">
        <v>2470</v>
      </c>
      <c r="J244" s="208">
        <f t="shared" si="63"/>
        <v>3639</v>
      </c>
      <c r="K244" s="208">
        <v>423</v>
      </c>
      <c r="L244" s="208">
        <v>3216</v>
      </c>
      <c r="M244" s="208"/>
      <c r="N244" s="208">
        <v>7.05</v>
      </c>
      <c r="O244" s="208">
        <v>53.6</v>
      </c>
      <c r="P244" s="505">
        <v>1</v>
      </c>
      <c r="Q244" s="282"/>
      <c r="R244" s="128" t="s">
        <v>31</v>
      </c>
      <c r="S244" s="128" t="s">
        <v>31</v>
      </c>
      <c r="T244" s="128" t="s">
        <v>31</v>
      </c>
      <c r="U244" s="128" t="s">
        <v>31</v>
      </c>
      <c r="V244" s="553" t="s">
        <v>2466</v>
      </c>
      <c r="W244" s="282"/>
      <c r="X244" s="282">
        <f t="shared" si="64"/>
        <v>0</v>
      </c>
      <c r="Y244" s="260"/>
      <c r="Z244" s="260"/>
      <c r="AA244" s="502">
        <f t="shared" si="65"/>
        <v>0</v>
      </c>
      <c r="AB244" s="282">
        <f t="shared" si="66"/>
        <v>0</v>
      </c>
      <c r="AC244" s="282">
        <f t="shared" si="67"/>
        <v>0</v>
      </c>
      <c r="AD244" s="282">
        <f t="shared" si="68"/>
        <v>0</v>
      </c>
      <c r="AE244" s="282">
        <f t="shared" si="69"/>
        <v>0</v>
      </c>
      <c r="AF244" s="282">
        <f t="shared" si="70"/>
        <v>0</v>
      </c>
      <c r="AG244" s="107">
        <f t="shared" si="71"/>
        <v>0</v>
      </c>
      <c r="AH244" s="282">
        <f t="shared" si="72"/>
        <v>0</v>
      </c>
      <c r="AI244" s="260"/>
      <c r="AJ244" s="282">
        <f t="shared" si="73"/>
        <v>0</v>
      </c>
      <c r="AK244" s="282">
        <f t="shared" si="74"/>
        <v>0</v>
      </c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495"/>
      <c r="AW244" s="495"/>
      <c r="AX244" s="495"/>
    </row>
    <row r="245" spans="2:50">
      <c r="B245" s="412">
        <v>229</v>
      </c>
      <c r="C245" s="382" t="s">
        <v>22</v>
      </c>
      <c r="D245" s="211" t="s">
        <v>2467</v>
      </c>
      <c r="E245" s="382" t="s">
        <v>2996</v>
      </c>
      <c r="F245" s="211" t="s">
        <v>3307</v>
      </c>
      <c r="G245" s="419" t="s">
        <v>1363</v>
      </c>
      <c r="H245" s="420">
        <v>42744</v>
      </c>
      <c r="I245" s="212" t="s">
        <v>2470</v>
      </c>
      <c r="J245" s="208">
        <f t="shared" si="63"/>
        <v>210</v>
      </c>
      <c r="K245" s="208">
        <v>30</v>
      </c>
      <c r="L245" s="208">
        <v>180</v>
      </c>
      <c r="M245" s="208"/>
      <c r="N245" s="208">
        <v>0.5</v>
      </c>
      <c r="O245" s="208">
        <v>1</v>
      </c>
      <c r="P245" s="505">
        <v>1</v>
      </c>
      <c r="Q245" s="282"/>
      <c r="R245" s="128" t="s">
        <v>31</v>
      </c>
      <c r="S245" s="128" t="s">
        <v>31</v>
      </c>
      <c r="T245" s="128" t="s">
        <v>31</v>
      </c>
      <c r="U245" s="128" t="s">
        <v>31</v>
      </c>
      <c r="V245" s="553" t="s">
        <v>2466</v>
      </c>
      <c r="W245" s="282"/>
      <c r="X245" s="282">
        <f t="shared" si="64"/>
        <v>0</v>
      </c>
      <c r="Y245" s="260"/>
      <c r="Z245" s="260"/>
      <c r="AA245" s="502">
        <f t="shared" si="65"/>
        <v>0</v>
      </c>
      <c r="AB245" s="282">
        <f t="shared" si="66"/>
        <v>0</v>
      </c>
      <c r="AC245" s="282">
        <f t="shared" si="67"/>
        <v>0</v>
      </c>
      <c r="AD245" s="282">
        <f t="shared" si="68"/>
        <v>0</v>
      </c>
      <c r="AE245" s="282">
        <f t="shared" si="69"/>
        <v>0</v>
      </c>
      <c r="AF245" s="282">
        <f t="shared" si="70"/>
        <v>0</v>
      </c>
      <c r="AG245" s="107">
        <f t="shared" si="71"/>
        <v>0</v>
      </c>
      <c r="AH245" s="282">
        <f t="shared" si="72"/>
        <v>0</v>
      </c>
      <c r="AI245" s="260"/>
      <c r="AJ245" s="282">
        <f t="shared" si="73"/>
        <v>0</v>
      </c>
      <c r="AK245" s="282">
        <f t="shared" si="74"/>
        <v>0</v>
      </c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495"/>
      <c r="AW245" s="495"/>
      <c r="AX245" s="495"/>
    </row>
    <row r="246" spans="2:50">
      <c r="B246" s="412">
        <v>230</v>
      </c>
      <c r="C246" s="382" t="s">
        <v>22</v>
      </c>
      <c r="D246" s="211" t="s">
        <v>2467</v>
      </c>
      <c r="E246" s="382" t="s">
        <v>2996</v>
      </c>
      <c r="F246" s="211" t="s">
        <v>3306</v>
      </c>
      <c r="G246" s="419" t="s">
        <v>1363</v>
      </c>
      <c r="H246" s="420">
        <v>42744</v>
      </c>
      <c r="I246" s="212" t="s">
        <v>2470</v>
      </c>
      <c r="J246" s="208">
        <f t="shared" si="63"/>
        <v>84</v>
      </c>
      <c r="K246" s="208">
        <v>84</v>
      </c>
      <c r="L246" s="208">
        <v>0</v>
      </c>
      <c r="M246" s="208"/>
      <c r="N246" s="208">
        <v>1.4</v>
      </c>
      <c r="O246" s="208">
        <v>0</v>
      </c>
      <c r="P246" s="505">
        <v>1</v>
      </c>
      <c r="Q246" s="282"/>
      <c r="R246" s="128" t="s">
        <v>31</v>
      </c>
      <c r="S246" s="128" t="s">
        <v>31</v>
      </c>
      <c r="T246" s="128" t="s">
        <v>31</v>
      </c>
      <c r="U246" s="128" t="s">
        <v>31</v>
      </c>
      <c r="V246" s="553" t="s">
        <v>2466</v>
      </c>
      <c r="W246" s="282"/>
      <c r="X246" s="282">
        <f t="shared" si="64"/>
        <v>0</v>
      </c>
      <c r="Y246" s="260"/>
      <c r="Z246" s="260"/>
      <c r="AA246" s="502">
        <f t="shared" si="65"/>
        <v>0</v>
      </c>
      <c r="AB246" s="282">
        <f t="shared" si="66"/>
        <v>0</v>
      </c>
      <c r="AC246" s="282">
        <f t="shared" si="67"/>
        <v>0</v>
      </c>
      <c r="AD246" s="282">
        <f t="shared" si="68"/>
        <v>0</v>
      </c>
      <c r="AE246" s="282">
        <f t="shared" si="69"/>
        <v>0</v>
      </c>
      <c r="AF246" s="282">
        <f t="shared" si="70"/>
        <v>0</v>
      </c>
      <c r="AG246" s="107">
        <f t="shared" si="71"/>
        <v>0</v>
      </c>
      <c r="AH246" s="282">
        <f t="shared" si="72"/>
        <v>0</v>
      </c>
      <c r="AI246" s="260"/>
      <c r="AJ246" s="282">
        <f t="shared" si="73"/>
        <v>0</v>
      </c>
      <c r="AK246" s="282">
        <f t="shared" si="74"/>
        <v>0</v>
      </c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495"/>
      <c r="AW246" s="495"/>
      <c r="AX246" s="495"/>
    </row>
    <row r="247" spans="2:50">
      <c r="B247" s="412">
        <v>231</v>
      </c>
      <c r="C247" s="382" t="s">
        <v>22</v>
      </c>
      <c r="D247" s="211" t="s">
        <v>2467</v>
      </c>
      <c r="E247" s="382" t="s">
        <v>2996</v>
      </c>
      <c r="F247" s="211" t="s">
        <v>3305</v>
      </c>
      <c r="G247" s="419" t="s">
        <v>1363</v>
      </c>
      <c r="H247" s="420">
        <v>42744</v>
      </c>
      <c r="I247" s="212" t="s">
        <v>2470</v>
      </c>
      <c r="J247" s="208">
        <f t="shared" si="63"/>
        <v>108</v>
      </c>
      <c r="K247" s="208">
        <v>108</v>
      </c>
      <c r="L247" s="208">
        <v>0</v>
      </c>
      <c r="M247" s="208"/>
      <c r="N247" s="208">
        <v>1.8</v>
      </c>
      <c r="O247" s="208">
        <v>0</v>
      </c>
      <c r="P247" s="505">
        <v>1</v>
      </c>
      <c r="Q247" s="282"/>
      <c r="R247" s="128" t="s">
        <v>31</v>
      </c>
      <c r="S247" s="128" t="s">
        <v>31</v>
      </c>
      <c r="T247" s="128" t="s">
        <v>31</v>
      </c>
      <c r="U247" s="128" t="s">
        <v>31</v>
      </c>
      <c r="V247" s="553" t="s">
        <v>2466</v>
      </c>
      <c r="W247" s="282"/>
      <c r="X247" s="282">
        <f t="shared" si="64"/>
        <v>0</v>
      </c>
      <c r="Y247" s="260"/>
      <c r="Z247" s="260"/>
      <c r="AA247" s="502">
        <f t="shared" si="65"/>
        <v>0</v>
      </c>
      <c r="AB247" s="282">
        <f t="shared" si="66"/>
        <v>0</v>
      </c>
      <c r="AC247" s="282">
        <f t="shared" si="67"/>
        <v>0</v>
      </c>
      <c r="AD247" s="282">
        <f t="shared" si="68"/>
        <v>0</v>
      </c>
      <c r="AE247" s="282">
        <f t="shared" si="69"/>
        <v>0</v>
      </c>
      <c r="AF247" s="282">
        <f t="shared" si="70"/>
        <v>0</v>
      </c>
      <c r="AG247" s="107">
        <f t="shared" si="71"/>
        <v>0</v>
      </c>
      <c r="AH247" s="282">
        <f t="shared" si="72"/>
        <v>0</v>
      </c>
      <c r="AI247" s="260"/>
      <c r="AJ247" s="282">
        <f t="shared" si="73"/>
        <v>0</v>
      </c>
      <c r="AK247" s="282">
        <f t="shared" si="74"/>
        <v>0</v>
      </c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495"/>
      <c r="AW247" s="495"/>
      <c r="AX247" s="495"/>
    </row>
    <row r="248" spans="2:50">
      <c r="B248" s="412">
        <v>232</v>
      </c>
      <c r="C248" s="382" t="s">
        <v>22</v>
      </c>
      <c r="D248" s="211" t="s">
        <v>2467</v>
      </c>
      <c r="E248" s="382" t="s">
        <v>2996</v>
      </c>
      <c r="F248" s="211" t="s">
        <v>3304</v>
      </c>
      <c r="G248" s="419" t="s">
        <v>1363</v>
      </c>
      <c r="H248" s="420">
        <v>42744</v>
      </c>
      <c r="I248" s="212" t="s">
        <v>2470</v>
      </c>
      <c r="J248" s="208">
        <f t="shared" si="63"/>
        <v>48</v>
      </c>
      <c r="K248" s="208">
        <v>48</v>
      </c>
      <c r="L248" s="208">
        <v>0</v>
      </c>
      <c r="M248" s="208"/>
      <c r="N248" s="208">
        <v>0.8</v>
      </c>
      <c r="O248" s="208">
        <v>0</v>
      </c>
      <c r="P248" s="505">
        <v>1</v>
      </c>
      <c r="Q248" s="282"/>
      <c r="R248" s="128" t="s">
        <v>31</v>
      </c>
      <c r="S248" s="128" t="s">
        <v>31</v>
      </c>
      <c r="T248" s="128" t="s">
        <v>31</v>
      </c>
      <c r="U248" s="128" t="s">
        <v>31</v>
      </c>
      <c r="V248" s="553" t="s">
        <v>2466</v>
      </c>
      <c r="W248" s="282"/>
      <c r="X248" s="282">
        <f t="shared" si="64"/>
        <v>0</v>
      </c>
      <c r="Y248" s="260"/>
      <c r="Z248" s="260"/>
      <c r="AA248" s="502">
        <f t="shared" si="65"/>
        <v>0</v>
      </c>
      <c r="AB248" s="282">
        <f t="shared" si="66"/>
        <v>0</v>
      </c>
      <c r="AC248" s="282">
        <f t="shared" si="67"/>
        <v>0</v>
      </c>
      <c r="AD248" s="282">
        <f t="shared" si="68"/>
        <v>0</v>
      </c>
      <c r="AE248" s="282">
        <f t="shared" si="69"/>
        <v>0</v>
      </c>
      <c r="AF248" s="282">
        <f t="shared" si="70"/>
        <v>0</v>
      </c>
      <c r="AG248" s="107">
        <f t="shared" si="71"/>
        <v>0</v>
      </c>
      <c r="AH248" s="282">
        <f t="shared" si="72"/>
        <v>0</v>
      </c>
      <c r="AI248" s="260"/>
      <c r="AJ248" s="282">
        <f t="shared" si="73"/>
        <v>0</v>
      </c>
      <c r="AK248" s="282">
        <f t="shared" si="74"/>
        <v>0</v>
      </c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495"/>
      <c r="AW248" s="495"/>
      <c r="AX248" s="495"/>
    </row>
    <row r="249" spans="2:50">
      <c r="B249" s="412">
        <v>233</v>
      </c>
      <c r="C249" s="382" t="s">
        <v>22</v>
      </c>
      <c r="D249" s="211" t="s">
        <v>2467</v>
      </c>
      <c r="E249" s="382" t="s">
        <v>2996</v>
      </c>
      <c r="F249" s="211" t="s">
        <v>3303</v>
      </c>
      <c r="G249" s="419" t="s">
        <v>1363</v>
      </c>
      <c r="H249" s="420">
        <v>42744</v>
      </c>
      <c r="I249" s="212" t="s">
        <v>2470</v>
      </c>
      <c r="J249" s="208">
        <f t="shared" si="63"/>
        <v>78</v>
      </c>
      <c r="K249" s="208">
        <v>78</v>
      </c>
      <c r="L249" s="208">
        <v>0</v>
      </c>
      <c r="M249" s="208"/>
      <c r="N249" s="208">
        <v>1.3</v>
      </c>
      <c r="O249" s="208">
        <v>0</v>
      </c>
      <c r="P249" s="505">
        <v>1</v>
      </c>
      <c r="Q249" s="282"/>
      <c r="R249" s="128" t="s">
        <v>31</v>
      </c>
      <c r="S249" s="128" t="s">
        <v>31</v>
      </c>
      <c r="T249" s="128" t="s">
        <v>31</v>
      </c>
      <c r="U249" s="128" t="s">
        <v>31</v>
      </c>
      <c r="V249" s="553" t="s">
        <v>2466</v>
      </c>
      <c r="W249" s="282"/>
      <c r="X249" s="282">
        <f t="shared" si="64"/>
        <v>0</v>
      </c>
      <c r="Y249" s="260"/>
      <c r="Z249" s="260"/>
      <c r="AA249" s="502">
        <f t="shared" si="65"/>
        <v>0</v>
      </c>
      <c r="AB249" s="282">
        <f t="shared" si="66"/>
        <v>0</v>
      </c>
      <c r="AC249" s="282">
        <f t="shared" si="67"/>
        <v>0</v>
      </c>
      <c r="AD249" s="282">
        <f t="shared" si="68"/>
        <v>0</v>
      </c>
      <c r="AE249" s="282">
        <f t="shared" si="69"/>
        <v>0</v>
      </c>
      <c r="AF249" s="282">
        <f t="shared" si="70"/>
        <v>0</v>
      </c>
      <c r="AG249" s="107">
        <f t="shared" si="71"/>
        <v>0</v>
      </c>
      <c r="AH249" s="282">
        <f t="shared" si="72"/>
        <v>0</v>
      </c>
      <c r="AI249" s="260"/>
      <c r="AJ249" s="282">
        <f t="shared" si="73"/>
        <v>0</v>
      </c>
      <c r="AK249" s="282">
        <f t="shared" si="74"/>
        <v>0</v>
      </c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495"/>
      <c r="AW249" s="495"/>
      <c r="AX249" s="495"/>
    </row>
    <row r="250" spans="2:50">
      <c r="B250" s="412">
        <v>234</v>
      </c>
      <c r="C250" s="382" t="s">
        <v>22</v>
      </c>
      <c r="D250" s="211" t="s">
        <v>2467</v>
      </c>
      <c r="E250" s="382" t="s">
        <v>2996</v>
      </c>
      <c r="F250" s="211" t="s">
        <v>3302</v>
      </c>
      <c r="G250" s="419" t="s">
        <v>1363</v>
      </c>
      <c r="H250" s="420">
        <v>42744</v>
      </c>
      <c r="I250" s="212" t="s">
        <v>2470</v>
      </c>
      <c r="J250" s="208">
        <f t="shared" si="63"/>
        <v>24</v>
      </c>
      <c r="K250" s="208">
        <v>24</v>
      </c>
      <c r="L250" s="208">
        <v>0</v>
      </c>
      <c r="M250" s="208"/>
      <c r="N250" s="208">
        <v>0.4</v>
      </c>
      <c r="O250" s="208">
        <v>0</v>
      </c>
      <c r="P250" s="505">
        <v>1</v>
      </c>
      <c r="Q250" s="282"/>
      <c r="R250" s="128" t="s">
        <v>31</v>
      </c>
      <c r="S250" s="128" t="s">
        <v>31</v>
      </c>
      <c r="T250" s="128" t="s">
        <v>31</v>
      </c>
      <c r="U250" s="128" t="s">
        <v>31</v>
      </c>
      <c r="V250" s="553" t="s">
        <v>2466</v>
      </c>
      <c r="W250" s="282"/>
      <c r="X250" s="282">
        <f t="shared" si="64"/>
        <v>0</v>
      </c>
      <c r="Y250" s="260"/>
      <c r="Z250" s="260"/>
      <c r="AA250" s="502">
        <f t="shared" si="65"/>
        <v>0</v>
      </c>
      <c r="AB250" s="282">
        <f t="shared" si="66"/>
        <v>0</v>
      </c>
      <c r="AC250" s="282">
        <f t="shared" si="67"/>
        <v>0</v>
      </c>
      <c r="AD250" s="282">
        <f t="shared" si="68"/>
        <v>0</v>
      </c>
      <c r="AE250" s="282">
        <f t="shared" si="69"/>
        <v>0</v>
      </c>
      <c r="AF250" s="282">
        <f t="shared" si="70"/>
        <v>0</v>
      </c>
      <c r="AG250" s="107">
        <f t="shared" si="71"/>
        <v>0</v>
      </c>
      <c r="AH250" s="282">
        <f t="shared" si="72"/>
        <v>0</v>
      </c>
      <c r="AI250" s="260"/>
      <c r="AJ250" s="282">
        <f t="shared" si="73"/>
        <v>0</v>
      </c>
      <c r="AK250" s="282">
        <f t="shared" si="74"/>
        <v>0</v>
      </c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495"/>
      <c r="AW250" s="495"/>
      <c r="AX250" s="495"/>
    </row>
    <row r="251" spans="2:50">
      <c r="B251" s="412">
        <v>235</v>
      </c>
      <c r="C251" s="382" t="s">
        <v>22</v>
      </c>
      <c r="D251" s="211" t="s">
        <v>2467</v>
      </c>
      <c r="E251" s="382" t="s">
        <v>2996</v>
      </c>
      <c r="F251" s="211" t="s">
        <v>3339</v>
      </c>
      <c r="G251" s="419" t="s">
        <v>1363</v>
      </c>
      <c r="H251" s="420">
        <v>42744</v>
      </c>
      <c r="I251" s="212" t="s">
        <v>2470</v>
      </c>
      <c r="J251" s="208">
        <f t="shared" si="63"/>
        <v>732</v>
      </c>
      <c r="K251" s="208">
        <v>12</v>
      </c>
      <c r="L251" s="208">
        <v>720</v>
      </c>
      <c r="M251" s="208"/>
      <c r="N251" s="208">
        <v>0.2</v>
      </c>
      <c r="O251" s="208">
        <v>12</v>
      </c>
      <c r="P251" s="505">
        <v>1</v>
      </c>
      <c r="Q251" s="282"/>
      <c r="R251" s="128" t="s">
        <v>31</v>
      </c>
      <c r="S251" s="128" t="s">
        <v>31</v>
      </c>
      <c r="T251" s="128" t="s">
        <v>31</v>
      </c>
      <c r="U251" s="128" t="s">
        <v>31</v>
      </c>
      <c r="V251" s="553" t="s">
        <v>2466</v>
      </c>
      <c r="W251" s="282"/>
      <c r="X251" s="282">
        <f t="shared" si="64"/>
        <v>0</v>
      </c>
      <c r="Y251" s="260"/>
      <c r="Z251" s="260"/>
      <c r="AA251" s="502">
        <f t="shared" si="65"/>
        <v>0</v>
      </c>
      <c r="AB251" s="282">
        <f t="shared" si="66"/>
        <v>0</v>
      </c>
      <c r="AC251" s="282">
        <f t="shared" si="67"/>
        <v>0</v>
      </c>
      <c r="AD251" s="282">
        <f t="shared" si="68"/>
        <v>0</v>
      </c>
      <c r="AE251" s="282">
        <f t="shared" si="69"/>
        <v>0</v>
      </c>
      <c r="AF251" s="282">
        <f t="shared" si="70"/>
        <v>0</v>
      </c>
      <c r="AG251" s="107">
        <f t="shared" si="71"/>
        <v>0</v>
      </c>
      <c r="AH251" s="282">
        <f t="shared" si="72"/>
        <v>0</v>
      </c>
      <c r="AI251" s="260"/>
      <c r="AJ251" s="282">
        <f t="shared" si="73"/>
        <v>0</v>
      </c>
      <c r="AK251" s="282">
        <f t="shared" si="74"/>
        <v>0</v>
      </c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495"/>
      <c r="AW251" s="495"/>
      <c r="AX251" s="495"/>
    </row>
    <row r="252" spans="2:50">
      <c r="B252" s="412">
        <v>236</v>
      </c>
      <c r="C252" s="382" t="s">
        <v>22</v>
      </c>
      <c r="D252" s="211" t="s">
        <v>2467</v>
      </c>
      <c r="E252" s="382" t="s">
        <v>2996</v>
      </c>
      <c r="F252" s="211" t="s">
        <v>3340</v>
      </c>
      <c r="G252" s="419" t="s">
        <v>1363</v>
      </c>
      <c r="H252" s="420">
        <v>42744</v>
      </c>
      <c r="I252" s="212" t="s">
        <v>2470</v>
      </c>
      <c r="J252" s="208">
        <f t="shared" si="63"/>
        <v>726</v>
      </c>
      <c r="K252" s="208">
        <v>6</v>
      </c>
      <c r="L252" s="208">
        <v>720</v>
      </c>
      <c r="M252" s="208"/>
      <c r="N252" s="208">
        <v>0.1</v>
      </c>
      <c r="O252" s="208">
        <v>12</v>
      </c>
      <c r="P252" s="505">
        <v>1</v>
      </c>
      <c r="Q252" s="282"/>
      <c r="R252" s="128" t="s">
        <v>31</v>
      </c>
      <c r="S252" s="128" t="s">
        <v>31</v>
      </c>
      <c r="T252" s="128" t="s">
        <v>31</v>
      </c>
      <c r="U252" s="128" t="s">
        <v>31</v>
      </c>
      <c r="V252" s="553" t="s">
        <v>2466</v>
      </c>
      <c r="W252" s="282"/>
      <c r="X252" s="282">
        <f t="shared" si="64"/>
        <v>0</v>
      </c>
      <c r="Y252" s="260"/>
      <c r="Z252" s="260"/>
      <c r="AA252" s="502">
        <f t="shared" si="65"/>
        <v>0</v>
      </c>
      <c r="AB252" s="282">
        <f t="shared" si="66"/>
        <v>0</v>
      </c>
      <c r="AC252" s="282">
        <f t="shared" si="67"/>
        <v>0</v>
      </c>
      <c r="AD252" s="282">
        <f t="shared" si="68"/>
        <v>0</v>
      </c>
      <c r="AE252" s="282">
        <f t="shared" si="69"/>
        <v>0</v>
      </c>
      <c r="AF252" s="282">
        <f t="shared" si="70"/>
        <v>0</v>
      </c>
      <c r="AG252" s="107">
        <f t="shared" si="71"/>
        <v>0</v>
      </c>
      <c r="AH252" s="282">
        <f t="shared" si="72"/>
        <v>0</v>
      </c>
      <c r="AI252" s="260"/>
      <c r="AJ252" s="282">
        <f t="shared" si="73"/>
        <v>0</v>
      </c>
      <c r="AK252" s="282">
        <f t="shared" si="74"/>
        <v>0</v>
      </c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495"/>
      <c r="AW252" s="495"/>
      <c r="AX252" s="495"/>
    </row>
    <row r="253" spans="2:50">
      <c r="B253" s="412">
        <v>237</v>
      </c>
      <c r="C253" s="382" t="s">
        <v>22</v>
      </c>
      <c r="D253" s="211" t="s">
        <v>2467</v>
      </c>
      <c r="E253" s="382" t="s">
        <v>2996</v>
      </c>
      <c r="F253" s="211" t="s">
        <v>3309</v>
      </c>
      <c r="G253" s="419" t="s">
        <v>1363</v>
      </c>
      <c r="H253" s="420">
        <v>42450</v>
      </c>
      <c r="I253" s="212" t="s">
        <v>2470</v>
      </c>
      <c r="J253" s="212">
        <f t="shared" si="63"/>
        <v>114</v>
      </c>
      <c r="K253" s="212">
        <v>84</v>
      </c>
      <c r="L253" s="212">
        <v>30</v>
      </c>
      <c r="M253" s="212"/>
      <c r="N253" s="212">
        <v>1.4</v>
      </c>
      <c r="O253" s="212">
        <v>0.5</v>
      </c>
      <c r="P253" s="505">
        <v>1</v>
      </c>
      <c r="Q253" s="282"/>
      <c r="R253" s="128" t="s">
        <v>31</v>
      </c>
      <c r="S253" s="128" t="s">
        <v>31</v>
      </c>
      <c r="T253" s="128" t="s">
        <v>31</v>
      </c>
      <c r="U253" s="128" t="s">
        <v>31</v>
      </c>
      <c r="V253" s="553" t="s">
        <v>2466</v>
      </c>
      <c r="W253" s="282"/>
      <c r="X253" s="282">
        <f t="shared" si="64"/>
        <v>0</v>
      </c>
      <c r="Y253" s="260"/>
      <c r="Z253" s="260"/>
      <c r="AA253" s="502">
        <f t="shared" si="65"/>
        <v>0</v>
      </c>
      <c r="AB253" s="282">
        <f t="shared" si="66"/>
        <v>0</v>
      </c>
      <c r="AC253" s="282">
        <f t="shared" si="67"/>
        <v>0</v>
      </c>
      <c r="AD253" s="282">
        <f t="shared" si="68"/>
        <v>0</v>
      </c>
      <c r="AE253" s="282">
        <f t="shared" si="69"/>
        <v>0</v>
      </c>
      <c r="AF253" s="282">
        <f t="shared" si="70"/>
        <v>0</v>
      </c>
      <c r="AG253" s="107">
        <f t="shared" si="71"/>
        <v>0</v>
      </c>
      <c r="AH253" s="282">
        <f t="shared" si="72"/>
        <v>0</v>
      </c>
      <c r="AI253" s="260"/>
      <c r="AJ253" s="282">
        <f t="shared" si="73"/>
        <v>0</v>
      </c>
      <c r="AK253" s="282">
        <f t="shared" si="74"/>
        <v>0</v>
      </c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495"/>
      <c r="AW253" s="495"/>
      <c r="AX253" s="495"/>
    </row>
    <row r="254" spans="2:50">
      <c r="B254" s="412">
        <v>238</v>
      </c>
      <c r="C254" s="382" t="s">
        <v>22</v>
      </c>
      <c r="D254" s="211" t="s">
        <v>2467</v>
      </c>
      <c r="E254" s="382" t="s">
        <v>2996</v>
      </c>
      <c r="F254" s="211" t="s">
        <v>3964</v>
      </c>
      <c r="G254" s="419" t="s">
        <v>1363</v>
      </c>
      <c r="H254" s="420">
        <v>42450</v>
      </c>
      <c r="I254" s="212" t="s">
        <v>2470</v>
      </c>
      <c r="J254" s="208">
        <f t="shared" si="63"/>
        <v>6</v>
      </c>
      <c r="K254" s="208">
        <v>6</v>
      </c>
      <c r="L254" s="208">
        <v>0</v>
      </c>
      <c r="M254" s="208"/>
      <c r="N254" s="208">
        <v>0.1</v>
      </c>
      <c r="O254" s="208">
        <v>0</v>
      </c>
      <c r="P254" s="505">
        <v>1</v>
      </c>
      <c r="Q254" s="282"/>
      <c r="R254" s="128" t="s">
        <v>31</v>
      </c>
      <c r="S254" s="128" t="s">
        <v>31</v>
      </c>
      <c r="T254" s="128" t="s">
        <v>31</v>
      </c>
      <c r="U254" s="128" t="s">
        <v>31</v>
      </c>
      <c r="V254" s="553" t="s">
        <v>2466</v>
      </c>
      <c r="W254" s="282"/>
      <c r="X254" s="282">
        <f t="shared" si="64"/>
        <v>0</v>
      </c>
      <c r="Y254" s="260"/>
      <c r="Z254" s="260"/>
      <c r="AA254" s="502">
        <f t="shared" si="65"/>
        <v>0</v>
      </c>
      <c r="AB254" s="282">
        <f t="shared" si="66"/>
        <v>0</v>
      </c>
      <c r="AC254" s="282">
        <f t="shared" si="67"/>
        <v>0</v>
      </c>
      <c r="AD254" s="282">
        <f t="shared" si="68"/>
        <v>0</v>
      </c>
      <c r="AE254" s="282">
        <f t="shared" si="69"/>
        <v>0</v>
      </c>
      <c r="AF254" s="282">
        <f t="shared" si="70"/>
        <v>0</v>
      </c>
      <c r="AG254" s="107">
        <f t="shared" si="71"/>
        <v>0</v>
      </c>
      <c r="AH254" s="282">
        <f t="shared" si="72"/>
        <v>0</v>
      </c>
      <c r="AI254" s="260"/>
      <c r="AJ254" s="282">
        <f t="shared" si="73"/>
        <v>0</v>
      </c>
      <c r="AK254" s="282">
        <f t="shared" si="74"/>
        <v>0</v>
      </c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495"/>
      <c r="AW254" s="495"/>
      <c r="AX254" s="495"/>
    </row>
    <row r="255" spans="2:50">
      <c r="B255" s="412">
        <v>239</v>
      </c>
      <c r="C255" s="382" t="s">
        <v>22</v>
      </c>
      <c r="D255" s="211" t="s">
        <v>2467</v>
      </c>
      <c r="E255" s="207" t="s">
        <v>2622</v>
      </c>
      <c r="F255" s="211" t="s">
        <v>3301</v>
      </c>
      <c r="G255" s="419" t="s">
        <v>1363</v>
      </c>
      <c r="H255" s="420">
        <v>42573</v>
      </c>
      <c r="I255" s="212" t="s">
        <v>2470</v>
      </c>
      <c r="J255" s="208">
        <f t="shared" si="63"/>
        <v>145.19999999999999</v>
      </c>
      <c r="K255" s="208">
        <v>145.19999999999999</v>
      </c>
      <c r="L255" s="208">
        <v>0</v>
      </c>
      <c r="M255" s="208"/>
      <c r="N255" s="208">
        <v>2.42</v>
      </c>
      <c r="O255" s="208">
        <v>0</v>
      </c>
      <c r="P255" s="505">
        <v>1</v>
      </c>
      <c r="Q255" s="282"/>
      <c r="R255" s="128" t="s">
        <v>31</v>
      </c>
      <c r="S255" s="128" t="s">
        <v>31</v>
      </c>
      <c r="T255" s="128" t="s">
        <v>31</v>
      </c>
      <c r="U255" s="128" t="s">
        <v>31</v>
      </c>
      <c r="V255" s="553" t="s">
        <v>2466</v>
      </c>
      <c r="W255" s="282"/>
      <c r="X255" s="282">
        <f t="shared" si="64"/>
        <v>0</v>
      </c>
      <c r="Y255" s="260"/>
      <c r="Z255" s="260"/>
      <c r="AA255" s="502">
        <f t="shared" si="65"/>
        <v>0</v>
      </c>
      <c r="AB255" s="282">
        <f t="shared" si="66"/>
        <v>0</v>
      </c>
      <c r="AC255" s="282">
        <f t="shared" si="67"/>
        <v>0</v>
      </c>
      <c r="AD255" s="282">
        <f t="shared" si="68"/>
        <v>0</v>
      </c>
      <c r="AE255" s="282">
        <f t="shared" si="69"/>
        <v>0</v>
      </c>
      <c r="AF255" s="282">
        <f t="shared" si="70"/>
        <v>0</v>
      </c>
      <c r="AG255" s="107">
        <f t="shared" si="71"/>
        <v>0</v>
      </c>
      <c r="AH255" s="282">
        <f t="shared" si="72"/>
        <v>0</v>
      </c>
      <c r="AI255" s="260"/>
      <c r="AJ255" s="282">
        <f t="shared" si="73"/>
        <v>0</v>
      </c>
      <c r="AK255" s="282">
        <f t="shared" si="74"/>
        <v>0</v>
      </c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495"/>
      <c r="AW255" s="495"/>
      <c r="AX255" s="495"/>
    </row>
    <row r="256" spans="2:50">
      <c r="B256" s="412">
        <v>240</v>
      </c>
      <c r="C256" s="382" t="s">
        <v>22</v>
      </c>
      <c r="D256" s="211" t="s">
        <v>2467</v>
      </c>
      <c r="E256" s="207" t="s">
        <v>2624</v>
      </c>
      <c r="F256" s="395" t="s">
        <v>3964</v>
      </c>
      <c r="G256" s="419" t="s">
        <v>1363</v>
      </c>
      <c r="H256" s="420">
        <v>41995</v>
      </c>
      <c r="I256" s="212" t="s">
        <v>2470</v>
      </c>
      <c r="J256" s="208">
        <f t="shared" si="63"/>
        <v>12</v>
      </c>
      <c r="K256" s="208">
        <v>12</v>
      </c>
      <c r="L256" s="208">
        <v>0</v>
      </c>
      <c r="M256" s="208"/>
      <c r="N256" s="208">
        <v>0.2</v>
      </c>
      <c r="O256" s="208">
        <v>0</v>
      </c>
      <c r="P256" s="505">
        <v>1</v>
      </c>
      <c r="Q256" s="282"/>
      <c r="R256" s="128" t="s">
        <v>31</v>
      </c>
      <c r="S256" s="128" t="s">
        <v>31</v>
      </c>
      <c r="T256" s="128" t="s">
        <v>31</v>
      </c>
      <c r="U256" s="128" t="s">
        <v>31</v>
      </c>
      <c r="V256" s="553" t="s">
        <v>2466</v>
      </c>
      <c r="W256" s="282"/>
      <c r="X256" s="282">
        <f t="shared" si="64"/>
        <v>0</v>
      </c>
      <c r="Y256" s="260"/>
      <c r="Z256" s="260"/>
      <c r="AA256" s="502">
        <f t="shared" si="65"/>
        <v>0</v>
      </c>
      <c r="AB256" s="282">
        <f t="shared" si="66"/>
        <v>0</v>
      </c>
      <c r="AC256" s="282">
        <f t="shared" si="67"/>
        <v>0</v>
      </c>
      <c r="AD256" s="282">
        <f t="shared" si="68"/>
        <v>0</v>
      </c>
      <c r="AE256" s="282">
        <f t="shared" si="69"/>
        <v>0</v>
      </c>
      <c r="AF256" s="282">
        <f t="shared" si="70"/>
        <v>0</v>
      </c>
      <c r="AG256" s="107">
        <f t="shared" si="71"/>
        <v>0</v>
      </c>
      <c r="AH256" s="282">
        <f t="shared" si="72"/>
        <v>0</v>
      </c>
      <c r="AI256" s="260"/>
      <c r="AJ256" s="282">
        <f t="shared" si="73"/>
        <v>0</v>
      </c>
      <c r="AK256" s="282">
        <f t="shared" si="74"/>
        <v>0</v>
      </c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495"/>
      <c r="AW256" s="495"/>
      <c r="AX256" s="495"/>
    </row>
    <row r="257" spans="2:50">
      <c r="B257" s="412">
        <v>241</v>
      </c>
      <c r="C257" s="382" t="s">
        <v>22</v>
      </c>
      <c r="D257" s="211" t="s">
        <v>2467</v>
      </c>
      <c r="E257" s="382" t="s">
        <v>2996</v>
      </c>
      <c r="F257" s="395" t="s">
        <v>3743</v>
      </c>
      <c r="G257" s="419" t="s">
        <v>1363</v>
      </c>
      <c r="H257" s="420">
        <v>41995</v>
      </c>
      <c r="I257" s="212" t="s">
        <v>2470</v>
      </c>
      <c r="J257" s="208">
        <f t="shared" si="63"/>
        <v>72</v>
      </c>
      <c r="K257" s="208">
        <v>72</v>
      </c>
      <c r="L257" s="208">
        <v>0</v>
      </c>
      <c r="M257" s="208"/>
      <c r="N257" s="208">
        <v>1.2</v>
      </c>
      <c r="O257" s="208">
        <v>0</v>
      </c>
      <c r="P257" s="505">
        <v>1</v>
      </c>
      <c r="Q257" s="282"/>
      <c r="R257" s="128" t="s">
        <v>31</v>
      </c>
      <c r="S257" s="128" t="s">
        <v>31</v>
      </c>
      <c r="T257" s="128" t="s">
        <v>31</v>
      </c>
      <c r="U257" s="128" t="s">
        <v>31</v>
      </c>
      <c r="V257" s="553" t="s">
        <v>2466</v>
      </c>
      <c r="W257" s="282"/>
      <c r="X257" s="282">
        <f t="shared" si="64"/>
        <v>0</v>
      </c>
      <c r="Y257" s="260"/>
      <c r="Z257" s="260"/>
      <c r="AA257" s="502">
        <f t="shared" si="65"/>
        <v>0</v>
      </c>
      <c r="AB257" s="282">
        <f t="shared" si="66"/>
        <v>0</v>
      </c>
      <c r="AC257" s="282">
        <f t="shared" si="67"/>
        <v>0</v>
      </c>
      <c r="AD257" s="282">
        <f t="shared" si="68"/>
        <v>0</v>
      </c>
      <c r="AE257" s="282">
        <f t="shared" si="69"/>
        <v>0</v>
      </c>
      <c r="AF257" s="282">
        <f t="shared" si="70"/>
        <v>0</v>
      </c>
      <c r="AG257" s="107">
        <f t="shared" si="71"/>
        <v>0</v>
      </c>
      <c r="AH257" s="282">
        <f t="shared" si="72"/>
        <v>0</v>
      </c>
      <c r="AI257" s="260"/>
      <c r="AJ257" s="282">
        <f t="shared" si="73"/>
        <v>0</v>
      </c>
      <c r="AK257" s="282">
        <f t="shared" si="74"/>
        <v>0</v>
      </c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495"/>
      <c r="AW257" s="495"/>
      <c r="AX257" s="495"/>
    </row>
    <row r="258" spans="2:50">
      <c r="B258" s="412">
        <v>242</v>
      </c>
      <c r="C258" s="382" t="s">
        <v>22</v>
      </c>
      <c r="D258" s="211" t="s">
        <v>2467</v>
      </c>
      <c r="E258" s="382" t="s">
        <v>2996</v>
      </c>
      <c r="F258" s="395" t="s">
        <v>3300</v>
      </c>
      <c r="G258" s="419" t="s">
        <v>1363</v>
      </c>
      <c r="H258" s="420">
        <v>41995</v>
      </c>
      <c r="I258" s="212" t="s">
        <v>2470</v>
      </c>
      <c r="J258" s="208">
        <f t="shared" si="63"/>
        <v>30</v>
      </c>
      <c r="K258" s="208">
        <v>30</v>
      </c>
      <c r="L258" s="208">
        <v>0</v>
      </c>
      <c r="M258" s="208"/>
      <c r="N258" s="208">
        <v>0.5</v>
      </c>
      <c r="O258" s="208">
        <v>0</v>
      </c>
      <c r="P258" s="505">
        <v>1</v>
      </c>
      <c r="Q258" s="282"/>
      <c r="R258" s="128" t="s">
        <v>31</v>
      </c>
      <c r="S258" s="128" t="s">
        <v>31</v>
      </c>
      <c r="T258" s="128" t="s">
        <v>31</v>
      </c>
      <c r="U258" s="128" t="s">
        <v>31</v>
      </c>
      <c r="V258" s="553" t="s">
        <v>2466</v>
      </c>
      <c r="W258" s="282"/>
      <c r="X258" s="282">
        <f t="shared" si="64"/>
        <v>0</v>
      </c>
      <c r="Y258" s="260"/>
      <c r="Z258" s="260"/>
      <c r="AA258" s="502">
        <f t="shared" si="65"/>
        <v>0</v>
      </c>
      <c r="AB258" s="282">
        <f t="shared" si="66"/>
        <v>0</v>
      </c>
      <c r="AC258" s="282">
        <f t="shared" si="67"/>
        <v>0</v>
      </c>
      <c r="AD258" s="282">
        <f t="shared" si="68"/>
        <v>0</v>
      </c>
      <c r="AE258" s="282">
        <f t="shared" si="69"/>
        <v>0</v>
      </c>
      <c r="AF258" s="282">
        <f t="shared" si="70"/>
        <v>0</v>
      </c>
      <c r="AG258" s="107">
        <f t="shared" si="71"/>
        <v>0</v>
      </c>
      <c r="AH258" s="282">
        <f t="shared" si="72"/>
        <v>0</v>
      </c>
      <c r="AI258" s="260"/>
      <c r="AJ258" s="282">
        <f t="shared" si="73"/>
        <v>0</v>
      </c>
      <c r="AK258" s="282">
        <f t="shared" si="74"/>
        <v>0</v>
      </c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495"/>
      <c r="AW258" s="495"/>
      <c r="AX258" s="495"/>
    </row>
    <row r="259" spans="2:50">
      <c r="B259" s="412">
        <v>243</v>
      </c>
      <c r="C259" s="382" t="s">
        <v>22</v>
      </c>
      <c r="D259" s="211" t="s">
        <v>2467</v>
      </c>
      <c r="E259" s="382" t="s">
        <v>2996</v>
      </c>
      <c r="F259" s="395" t="s">
        <v>3965</v>
      </c>
      <c r="G259" s="419" t="s">
        <v>1363</v>
      </c>
      <c r="H259" s="420">
        <v>41995</v>
      </c>
      <c r="I259" s="212" t="s">
        <v>2470</v>
      </c>
      <c r="J259" s="208">
        <f t="shared" si="63"/>
        <v>12</v>
      </c>
      <c r="K259" s="208">
        <v>12</v>
      </c>
      <c r="L259" s="208">
        <v>0</v>
      </c>
      <c r="M259" s="208"/>
      <c r="N259" s="208">
        <v>0.2</v>
      </c>
      <c r="O259" s="208">
        <v>0</v>
      </c>
      <c r="P259" s="505">
        <v>1</v>
      </c>
      <c r="Q259" s="282"/>
      <c r="R259" s="128" t="s">
        <v>31</v>
      </c>
      <c r="S259" s="128" t="s">
        <v>31</v>
      </c>
      <c r="T259" s="128" t="s">
        <v>31</v>
      </c>
      <c r="U259" s="128" t="s">
        <v>31</v>
      </c>
      <c r="V259" s="553" t="s">
        <v>2466</v>
      </c>
      <c r="W259" s="282"/>
      <c r="X259" s="282">
        <f t="shared" si="64"/>
        <v>0</v>
      </c>
      <c r="Y259" s="260"/>
      <c r="Z259" s="260"/>
      <c r="AA259" s="502">
        <f t="shared" si="65"/>
        <v>0</v>
      </c>
      <c r="AB259" s="282">
        <f t="shared" si="66"/>
        <v>0</v>
      </c>
      <c r="AC259" s="282">
        <f t="shared" si="67"/>
        <v>0</v>
      </c>
      <c r="AD259" s="282">
        <f t="shared" si="68"/>
        <v>0</v>
      </c>
      <c r="AE259" s="282">
        <f t="shared" si="69"/>
        <v>0</v>
      </c>
      <c r="AF259" s="282">
        <f t="shared" si="70"/>
        <v>0</v>
      </c>
      <c r="AG259" s="107">
        <f t="shared" si="71"/>
        <v>0</v>
      </c>
      <c r="AH259" s="282">
        <f t="shared" si="72"/>
        <v>0</v>
      </c>
      <c r="AI259" s="260"/>
      <c r="AJ259" s="282">
        <f t="shared" si="73"/>
        <v>0</v>
      </c>
      <c r="AK259" s="282">
        <f t="shared" si="74"/>
        <v>0</v>
      </c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495"/>
      <c r="AW259" s="495"/>
      <c r="AX259" s="495"/>
    </row>
    <row r="260" spans="2:50">
      <c r="B260" s="412">
        <v>244</v>
      </c>
      <c r="C260" s="382" t="s">
        <v>22</v>
      </c>
      <c r="D260" s="211" t="s">
        <v>2467</v>
      </c>
      <c r="E260" s="382" t="s">
        <v>2996</v>
      </c>
      <c r="F260" s="395" t="s">
        <v>3745</v>
      </c>
      <c r="G260" s="419" t="s">
        <v>1363</v>
      </c>
      <c r="H260" s="420">
        <v>41995</v>
      </c>
      <c r="I260" s="212" t="s">
        <v>2470</v>
      </c>
      <c r="J260" s="208">
        <f t="shared" si="63"/>
        <v>18</v>
      </c>
      <c r="K260" s="208">
        <v>18</v>
      </c>
      <c r="L260" s="208">
        <v>0</v>
      </c>
      <c r="M260" s="208"/>
      <c r="N260" s="208">
        <v>0.3</v>
      </c>
      <c r="O260" s="208">
        <v>0</v>
      </c>
      <c r="P260" s="505">
        <v>1</v>
      </c>
      <c r="Q260" s="282"/>
      <c r="R260" s="128" t="s">
        <v>31</v>
      </c>
      <c r="S260" s="128" t="s">
        <v>31</v>
      </c>
      <c r="T260" s="128" t="s">
        <v>31</v>
      </c>
      <c r="U260" s="128" t="s">
        <v>31</v>
      </c>
      <c r="V260" s="553" t="s">
        <v>2466</v>
      </c>
      <c r="W260" s="282"/>
      <c r="X260" s="282">
        <f t="shared" si="64"/>
        <v>0</v>
      </c>
      <c r="Y260" s="260"/>
      <c r="Z260" s="260"/>
      <c r="AA260" s="502">
        <f t="shared" si="65"/>
        <v>0</v>
      </c>
      <c r="AB260" s="282">
        <f t="shared" si="66"/>
        <v>0</v>
      </c>
      <c r="AC260" s="282">
        <f t="shared" si="67"/>
        <v>0</v>
      </c>
      <c r="AD260" s="282">
        <f t="shared" si="68"/>
        <v>0</v>
      </c>
      <c r="AE260" s="282">
        <f t="shared" si="69"/>
        <v>0</v>
      </c>
      <c r="AF260" s="282">
        <f t="shared" si="70"/>
        <v>0</v>
      </c>
      <c r="AG260" s="107">
        <f t="shared" si="71"/>
        <v>0</v>
      </c>
      <c r="AH260" s="282">
        <f t="shared" si="72"/>
        <v>0</v>
      </c>
      <c r="AI260" s="260"/>
      <c r="AJ260" s="282">
        <f t="shared" si="73"/>
        <v>0</v>
      </c>
      <c r="AK260" s="282">
        <f t="shared" si="74"/>
        <v>0</v>
      </c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495"/>
      <c r="AW260" s="495"/>
      <c r="AX260" s="495"/>
    </row>
    <row r="261" spans="2:50">
      <c r="B261" s="412">
        <v>245</v>
      </c>
      <c r="C261" s="382" t="s">
        <v>22</v>
      </c>
      <c r="D261" s="211" t="s">
        <v>2467</v>
      </c>
      <c r="E261" s="382" t="s">
        <v>2996</v>
      </c>
      <c r="F261" s="395" t="s">
        <v>3884</v>
      </c>
      <c r="G261" s="419" t="s">
        <v>1363</v>
      </c>
      <c r="H261" s="420">
        <v>41995</v>
      </c>
      <c r="I261" s="212" t="s">
        <v>2470</v>
      </c>
      <c r="J261" s="208">
        <f t="shared" si="63"/>
        <v>43524</v>
      </c>
      <c r="K261" s="208">
        <v>24</v>
      </c>
      <c r="L261" s="208">
        <v>43500</v>
      </c>
      <c r="M261" s="208"/>
      <c r="N261" s="208">
        <v>0.3</v>
      </c>
      <c r="O261" s="208">
        <v>77</v>
      </c>
      <c r="P261" s="505">
        <v>1</v>
      </c>
      <c r="Q261" s="282"/>
      <c r="R261" s="128" t="s">
        <v>31</v>
      </c>
      <c r="S261" s="128" t="s">
        <v>31</v>
      </c>
      <c r="T261" s="128" t="s">
        <v>31</v>
      </c>
      <c r="U261" s="128" t="s">
        <v>31</v>
      </c>
      <c r="V261" s="553" t="s">
        <v>2466</v>
      </c>
      <c r="W261" s="282"/>
      <c r="X261" s="282">
        <f t="shared" si="64"/>
        <v>0</v>
      </c>
      <c r="Y261" s="260"/>
      <c r="Z261" s="260"/>
      <c r="AA261" s="502">
        <f t="shared" si="65"/>
        <v>0</v>
      </c>
      <c r="AB261" s="282">
        <f t="shared" si="66"/>
        <v>0</v>
      </c>
      <c r="AC261" s="282">
        <f t="shared" si="67"/>
        <v>0</v>
      </c>
      <c r="AD261" s="282">
        <f t="shared" si="68"/>
        <v>0</v>
      </c>
      <c r="AE261" s="282">
        <f t="shared" si="69"/>
        <v>0</v>
      </c>
      <c r="AF261" s="282">
        <f t="shared" si="70"/>
        <v>0</v>
      </c>
      <c r="AG261" s="107">
        <f t="shared" si="71"/>
        <v>0</v>
      </c>
      <c r="AH261" s="282">
        <f t="shared" si="72"/>
        <v>0</v>
      </c>
      <c r="AI261" s="260"/>
      <c r="AJ261" s="282">
        <f t="shared" si="73"/>
        <v>0</v>
      </c>
      <c r="AK261" s="282">
        <f t="shared" si="74"/>
        <v>0</v>
      </c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495"/>
      <c r="AW261" s="495"/>
      <c r="AX261" s="495"/>
    </row>
    <row r="262" spans="2:50">
      <c r="B262" s="412">
        <v>246</v>
      </c>
      <c r="C262" s="382" t="s">
        <v>22</v>
      </c>
      <c r="D262" s="211" t="s">
        <v>2467</v>
      </c>
      <c r="E262" s="382" t="s">
        <v>2996</v>
      </c>
      <c r="F262" s="395" t="s">
        <v>3747</v>
      </c>
      <c r="G262" s="419" t="s">
        <v>1363</v>
      </c>
      <c r="H262" s="420">
        <v>41995</v>
      </c>
      <c r="I262" s="212" t="s">
        <v>2470</v>
      </c>
      <c r="J262" s="208">
        <f t="shared" si="63"/>
        <v>60</v>
      </c>
      <c r="K262" s="208">
        <v>60</v>
      </c>
      <c r="L262" s="208">
        <v>0</v>
      </c>
      <c r="M262" s="208"/>
      <c r="N262" s="208">
        <v>1</v>
      </c>
      <c r="O262" s="208">
        <v>0</v>
      </c>
      <c r="P262" s="505">
        <v>1</v>
      </c>
      <c r="Q262" s="282"/>
      <c r="R262" s="128" t="s">
        <v>31</v>
      </c>
      <c r="S262" s="128" t="s">
        <v>31</v>
      </c>
      <c r="T262" s="128" t="s">
        <v>31</v>
      </c>
      <c r="U262" s="128" t="s">
        <v>31</v>
      </c>
      <c r="V262" s="553" t="s">
        <v>2466</v>
      </c>
      <c r="W262" s="282"/>
      <c r="X262" s="282">
        <f t="shared" si="64"/>
        <v>0</v>
      </c>
      <c r="Y262" s="260"/>
      <c r="Z262" s="260"/>
      <c r="AA262" s="502">
        <f t="shared" si="65"/>
        <v>0</v>
      </c>
      <c r="AB262" s="282">
        <f t="shared" si="66"/>
        <v>0</v>
      </c>
      <c r="AC262" s="282">
        <f t="shared" si="67"/>
        <v>0</v>
      </c>
      <c r="AD262" s="282">
        <f t="shared" si="68"/>
        <v>0</v>
      </c>
      <c r="AE262" s="282">
        <f t="shared" si="69"/>
        <v>0</v>
      </c>
      <c r="AF262" s="282">
        <f t="shared" si="70"/>
        <v>0</v>
      </c>
      <c r="AG262" s="107">
        <f t="shared" si="71"/>
        <v>0</v>
      </c>
      <c r="AH262" s="282">
        <f t="shared" si="72"/>
        <v>0</v>
      </c>
      <c r="AI262" s="260"/>
      <c r="AJ262" s="282">
        <f t="shared" si="73"/>
        <v>0</v>
      </c>
      <c r="AK262" s="282">
        <f t="shared" si="74"/>
        <v>0</v>
      </c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495"/>
      <c r="AW262" s="495"/>
      <c r="AX262" s="495"/>
    </row>
    <row r="263" spans="2:50">
      <c r="B263" s="412">
        <v>247</v>
      </c>
      <c r="C263" s="382" t="s">
        <v>22</v>
      </c>
      <c r="D263" s="211" t="s">
        <v>2467</v>
      </c>
      <c r="E263" s="382" t="s">
        <v>2996</v>
      </c>
      <c r="F263" s="395" t="s">
        <v>3748</v>
      </c>
      <c r="G263" s="419" t="s">
        <v>1363</v>
      </c>
      <c r="H263" s="420">
        <v>41995</v>
      </c>
      <c r="I263" s="212" t="s">
        <v>2470</v>
      </c>
      <c r="J263" s="208">
        <f t="shared" si="63"/>
        <v>120</v>
      </c>
      <c r="K263" s="208">
        <v>120</v>
      </c>
      <c r="L263" s="208">
        <v>0</v>
      </c>
      <c r="M263" s="208"/>
      <c r="N263" s="208">
        <v>2</v>
      </c>
      <c r="O263" s="208">
        <v>0</v>
      </c>
      <c r="P263" s="505">
        <v>1</v>
      </c>
      <c r="Q263" s="282"/>
      <c r="R263" s="128" t="s">
        <v>31</v>
      </c>
      <c r="S263" s="128" t="s">
        <v>31</v>
      </c>
      <c r="T263" s="128" t="s">
        <v>31</v>
      </c>
      <c r="U263" s="128" t="s">
        <v>31</v>
      </c>
      <c r="V263" s="553" t="s">
        <v>2466</v>
      </c>
      <c r="W263" s="282"/>
      <c r="X263" s="282">
        <f t="shared" si="64"/>
        <v>0</v>
      </c>
      <c r="Y263" s="260"/>
      <c r="Z263" s="260"/>
      <c r="AA263" s="502">
        <f t="shared" si="65"/>
        <v>0</v>
      </c>
      <c r="AB263" s="282">
        <f t="shared" si="66"/>
        <v>0</v>
      </c>
      <c r="AC263" s="282">
        <f t="shared" si="67"/>
        <v>0</v>
      </c>
      <c r="AD263" s="282">
        <f t="shared" si="68"/>
        <v>0</v>
      </c>
      <c r="AE263" s="282">
        <f t="shared" si="69"/>
        <v>0</v>
      </c>
      <c r="AF263" s="282">
        <f t="shared" si="70"/>
        <v>0</v>
      </c>
      <c r="AG263" s="107">
        <f t="shared" si="71"/>
        <v>0</v>
      </c>
      <c r="AH263" s="282">
        <f t="shared" si="72"/>
        <v>0</v>
      </c>
      <c r="AI263" s="260"/>
      <c r="AJ263" s="282">
        <f t="shared" si="73"/>
        <v>0</v>
      </c>
      <c r="AK263" s="282">
        <f t="shared" si="74"/>
        <v>0</v>
      </c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495"/>
      <c r="AW263" s="495"/>
      <c r="AX263" s="495"/>
    </row>
    <row r="264" spans="2:50">
      <c r="B264" s="412">
        <v>248</v>
      </c>
      <c r="C264" s="382" t="s">
        <v>22</v>
      </c>
      <c r="D264" s="211" t="s">
        <v>2467</v>
      </c>
      <c r="E264" s="236" t="s">
        <v>2464</v>
      </c>
      <c r="F264" s="395" t="s">
        <v>2655</v>
      </c>
      <c r="G264" s="419" t="s">
        <v>1363</v>
      </c>
      <c r="H264" s="420">
        <v>42733</v>
      </c>
      <c r="I264" s="212" t="s">
        <v>2470</v>
      </c>
      <c r="J264" s="208">
        <f t="shared" si="63"/>
        <v>198</v>
      </c>
      <c r="K264" s="208">
        <v>48</v>
      </c>
      <c r="L264" s="208">
        <v>150</v>
      </c>
      <c r="M264" s="208"/>
      <c r="N264" s="212">
        <v>0.8</v>
      </c>
      <c r="O264" s="212">
        <v>2.5</v>
      </c>
      <c r="P264" s="505">
        <v>1</v>
      </c>
      <c r="Q264" s="282"/>
      <c r="R264" s="128" t="s">
        <v>31</v>
      </c>
      <c r="S264" s="128" t="s">
        <v>31</v>
      </c>
      <c r="T264" s="128" t="s">
        <v>31</v>
      </c>
      <c r="U264" s="128" t="s">
        <v>31</v>
      </c>
      <c r="V264" s="553" t="s">
        <v>2466</v>
      </c>
      <c r="W264" s="282"/>
      <c r="X264" s="282">
        <f t="shared" si="64"/>
        <v>0</v>
      </c>
      <c r="Y264" s="260"/>
      <c r="Z264" s="260"/>
      <c r="AA264" s="502">
        <f t="shared" si="65"/>
        <v>0</v>
      </c>
      <c r="AB264" s="282">
        <f t="shared" si="66"/>
        <v>0</v>
      </c>
      <c r="AC264" s="282">
        <f t="shared" si="67"/>
        <v>0</v>
      </c>
      <c r="AD264" s="282">
        <f t="shared" si="68"/>
        <v>0</v>
      </c>
      <c r="AE264" s="282">
        <f t="shared" si="69"/>
        <v>0</v>
      </c>
      <c r="AF264" s="282">
        <f t="shared" si="70"/>
        <v>0</v>
      </c>
      <c r="AG264" s="107">
        <f t="shared" si="71"/>
        <v>0</v>
      </c>
      <c r="AH264" s="282">
        <f t="shared" si="72"/>
        <v>0</v>
      </c>
      <c r="AI264" s="260"/>
      <c r="AJ264" s="282">
        <f t="shared" si="73"/>
        <v>0</v>
      </c>
      <c r="AK264" s="282">
        <f t="shared" si="74"/>
        <v>0</v>
      </c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495"/>
      <c r="AW264" s="495"/>
      <c r="AX264" s="495"/>
    </row>
    <row r="265" spans="2:50">
      <c r="B265" s="412">
        <v>249</v>
      </c>
      <c r="C265" s="383" t="s">
        <v>22</v>
      </c>
      <c r="D265" s="227" t="s">
        <v>2656</v>
      </c>
      <c r="E265" s="271" t="s">
        <v>2657</v>
      </c>
      <c r="F265" s="220" t="s">
        <v>3298</v>
      </c>
      <c r="G265" s="413" t="s">
        <v>1246</v>
      </c>
      <c r="H265" s="409">
        <v>41995</v>
      </c>
      <c r="I265" s="409" t="s">
        <v>2470</v>
      </c>
      <c r="J265" s="421">
        <f t="shared" si="63"/>
        <v>166</v>
      </c>
      <c r="K265" s="421">
        <v>166</v>
      </c>
      <c r="L265" s="421">
        <v>0</v>
      </c>
      <c r="M265" s="421"/>
      <c r="N265" s="421">
        <v>2.75</v>
      </c>
      <c r="O265" s="421">
        <v>0</v>
      </c>
      <c r="P265" s="505">
        <v>1</v>
      </c>
      <c r="Q265" s="282"/>
      <c r="R265" s="128" t="s">
        <v>31</v>
      </c>
      <c r="S265" s="128" t="s">
        <v>31</v>
      </c>
      <c r="T265" s="128" t="s">
        <v>31</v>
      </c>
      <c r="U265" s="128" t="s">
        <v>31</v>
      </c>
      <c r="V265" s="409" t="s">
        <v>2660</v>
      </c>
      <c r="W265" s="282"/>
      <c r="X265" s="282">
        <f t="shared" si="64"/>
        <v>0</v>
      </c>
      <c r="Y265" s="260"/>
      <c r="Z265" s="260"/>
      <c r="AA265" s="502">
        <f t="shared" si="65"/>
        <v>0</v>
      </c>
      <c r="AB265" s="282">
        <f t="shared" si="66"/>
        <v>0</v>
      </c>
      <c r="AC265" s="282">
        <f t="shared" si="67"/>
        <v>0</v>
      </c>
      <c r="AD265" s="282">
        <f t="shared" si="68"/>
        <v>0</v>
      </c>
      <c r="AE265" s="282">
        <f t="shared" si="69"/>
        <v>0</v>
      </c>
      <c r="AF265" s="282">
        <f t="shared" si="70"/>
        <v>0</v>
      </c>
      <c r="AG265" s="107">
        <f t="shared" si="71"/>
        <v>0</v>
      </c>
      <c r="AH265" s="282">
        <f t="shared" si="72"/>
        <v>0</v>
      </c>
      <c r="AI265" s="260"/>
      <c r="AJ265" s="282">
        <f t="shared" si="73"/>
        <v>0</v>
      </c>
      <c r="AK265" s="282">
        <f t="shared" si="74"/>
        <v>0</v>
      </c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495"/>
      <c r="AW265" s="495"/>
      <c r="AX265" s="495"/>
    </row>
    <row r="266" spans="2:50">
      <c r="B266" s="412">
        <v>250</v>
      </c>
      <c r="C266" s="383" t="s">
        <v>22</v>
      </c>
      <c r="D266" s="227" t="s">
        <v>2656</v>
      </c>
      <c r="E266" s="271" t="s">
        <v>2657</v>
      </c>
      <c r="F266" s="220" t="s">
        <v>3299</v>
      </c>
      <c r="G266" s="413" t="s">
        <v>1246</v>
      </c>
      <c r="H266" s="409">
        <v>41995</v>
      </c>
      <c r="I266" s="409" t="s">
        <v>2470</v>
      </c>
      <c r="J266" s="421">
        <f t="shared" si="63"/>
        <v>5112</v>
      </c>
      <c r="K266" s="421">
        <v>72</v>
      </c>
      <c r="L266" s="421">
        <v>5040</v>
      </c>
      <c r="M266" s="421"/>
      <c r="N266" s="421">
        <v>1.2</v>
      </c>
      <c r="O266" s="421">
        <v>84</v>
      </c>
      <c r="P266" s="505">
        <v>1</v>
      </c>
      <c r="Q266" s="282"/>
      <c r="R266" s="128" t="s">
        <v>31</v>
      </c>
      <c r="S266" s="128" t="s">
        <v>31</v>
      </c>
      <c r="T266" s="128" t="s">
        <v>31</v>
      </c>
      <c r="U266" s="128" t="s">
        <v>31</v>
      </c>
      <c r="V266" s="409" t="s">
        <v>2660</v>
      </c>
      <c r="W266" s="282"/>
      <c r="X266" s="282">
        <f t="shared" si="64"/>
        <v>0</v>
      </c>
      <c r="Y266" s="260"/>
      <c r="Z266" s="260"/>
      <c r="AA266" s="502">
        <f t="shared" si="65"/>
        <v>0</v>
      </c>
      <c r="AB266" s="282">
        <f t="shared" si="66"/>
        <v>0</v>
      </c>
      <c r="AC266" s="282">
        <f t="shared" si="67"/>
        <v>0</v>
      </c>
      <c r="AD266" s="282">
        <f t="shared" si="68"/>
        <v>0</v>
      </c>
      <c r="AE266" s="282">
        <f t="shared" si="69"/>
        <v>0</v>
      </c>
      <c r="AF266" s="282">
        <f t="shared" si="70"/>
        <v>0</v>
      </c>
      <c r="AG266" s="107">
        <f t="shared" si="71"/>
        <v>0</v>
      </c>
      <c r="AH266" s="282">
        <f t="shared" si="72"/>
        <v>0</v>
      </c>
      <c r="AI266" s="260"/>
      <c r="AJ266" s="282">
        <f t="shared" si="73"/>
        <v>0</v>
      </c>
      <c r="AK266" s="282">
        <f t="shared" si="74"/>
        <v>0</v>
      </c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495"/>
      <c r="AW266" s="495"/>
      <c r="AX266" s="495"/>
    </row>
    <row r="267" spans="2:50">
      <c r="B267" s="412">
        <v>251</v>
      </c>
      <c r="C267" s="383" t="s">
        <v>22</v>
      </c>
      <c r="D267" s="227" t="s">
        <v>2656</v>
      </c>
      <c r="E267" s="271" t="s">
        <v>2657</v>
      </c>
      <c r="F267" s="220" t="s">
        <v>3295</v>
      </c>
      <c r="G267" s="413" t="s">
        <v>1246</v>
      </c>
      <c r="H267" s="409">
        <v>42632</v>
      </c>
      <c r="I267" s="409" t="s">
        <v>2470</v>
      </c>
      <c r="J267" s="421">
        <f t="shared" ref="J267:J330" si="75">SUM(K267:L267)</f>
        <v>24</v>
      </c>
      <c r="K267" s="421">
        <v>24</v>
      </c>
      <c r="L267" s="421">
        <v>0</v>
      </c>
      <c r="M267" s="421"/>
      <c r="N267" s="421">
        <v>0.4</v>
      </c>
      <c r="O267" s="421">
        <v>0</v>
      </c>
      <c r="P267" s="505">
        <v>1</v>
      </c>
      <c r="Q267" s="282"/>
      <c r="R267" s="128" t="s">
        <v>31</v>
      </c>
      <c r="S267" s="128" t="s">
        <v>31</v>
      </c>
      <c r="T267" s="128" t="s">
        <v>31</v>
      </c>
      <c r="U267" s="128" t="s">
        <v>31</v>
      </c>
      <c r="V267" s="409" t="s">
        <v>2664</v>
      </c>
      <c r="W267" s="282"/>
      <c r="X267" s="282">
        <f t="shared" si="64"/>
        <v>0</v>
      </c>
      <c r="Y267" s="260"/>
      <c r="Z267" s="260"/>
      <c r="AA267" s="502">
        <f t="shared" si="65"/>
        <v>0</v>
      </c>
      <c r="AB267" s="282">
        <f t="shared" si="66"/>
        <v>0</v>
      </c>
      <c r="AC267" s="282">
        <f t="shared" si="67"/>
        <v>0</v>
      </c>
      <c r="AD267" s="282">
        <f t="shared" si="68"/>
        <v>0</v>
      </c>
      <c r="AE267" s="282">
        <f t="shared" si="69"/>
        <v>0</v>
      </c>
      <c r="AF267" s="282">
        <f t="shared" si="70"/>
        <v>0</v>
      </c>
      <c r="AG267" s="107">
        <f t="shared" si="71"/>
        <v>0</v>
      </c>
      <c r="AH267" s="282">
        <f t="shared" si="72"/>
        <v>0</v>
      </c>
      <c r="AI267" s="260"/>
      <c r="AJ267" s="282">
        <f t="shared" si="73"/>
        <v>0</v>
      </c>
      <c r="AK267" s="282">
        <f t="shared" si="74"/>
        <v>0</v>
      </c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495"/>
      <c r="AW267" s="495"/>
      <c r="AX267" s="495"/>
    </row>
    <row r="268" spans="2:50">
      <c r="B268" s="412">
        <v>252</v>
      </c>
      <c r="C268" s="383" t="s">
        <v>22</v>
      </c>
      <c r="D268" s="227" t="s">
        <v>2656</v>
      </c>
      <c r="E268" s="271" t="s">
        <v>2657</v>
      </c>
      <c r="F268" s="220" t="s">
        <v>3296</v>
      </c>
      <c r="G268" s="413" t="s">
        <v>1246</v>
      </c>
      <c r="H268" s="409">
        <v>42334</v>
      </c>
      <c r="I268" s="409" t="s">
        <v>2470</v>
      </c>
      <c r="J268" s="421">
        <f t="shared" si="75"/>
        <v>864</v>
      </c>
      <c r="K268" s="421">
        <v>24</v>
      </c>
      <c r="L268" s="421">
        <v>840</v>
      </c>
      <c r="M268" s="421"/>
      <c r="N268" s="421">
        <v>0.4</v>
      </c>
      <c r="O268" s="421">
        <v>14</v>
      </c>
      <c r="P268" s="505">
        <v>1</v>
      </c>
      <c r="Q268" s="282"/>
      <c r="R268" s="128" t="s">
        <v>31</v>
      </c>
      <c r="S268" s="128" t="s">
        <v>31</v>
      </c>
      <c r="T268" s="128" t="s">
        <v>31</v>
      </c>
      <c r="U268" s="128" t="s">
        <v>31</v>
      </c>
      <c r="V268" s="409" t="s">
        <v>2660</v>
      </c>
      <c r="W268" s="282"/>
      <c r="X268" s="282">
        <f t="shared" si="64"/>
        <v>0</v>
      </c>
      <c r="Y268" s="260"/>
      <c r="Z268" s="260"/>
      <c r="AA268" s="502">
        <f t="shared" si="65"/>
        <v>0</v>
      </c>
      <c r="AB268" s="282">
        <f t="shared" si="66"/>
        <v>0</v>
      </c>
      <c r="AC268" s="282">
        <f t="shared" si="67"/>
        <v>0</v>
      </c>
      <c r="AD268" s="282">
        <f t="shared" si="68"/>
        <v>0</v>
      </c>
      <c r="AE268" s="282">
        <f t="shared" si="69"/>
        <v>0</v>
      </c>
      <c r="AF268" s="282">
        <f t="shared" si="70"/>
        <v>0</v>
      </c>
      <c r="AG268" s="107">
        <f t="shared" si="71"/>
        <v>0</v>
      </c>
      <c r="AH268" s="282">
        <f t="shared" si="72"/>
        <v>0</v>
      </c>
      <c r="AI268" s="260"/>
      <c r="AJ268" s="282">
        <f t="shared" si="73"/>
        <v>0</v>
      </c>
      <c r="AK268" s="282">
        <f t="shared" si="74"/>
        <v>0</v>
      </c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495"/>
      <c r="AW268" s="495"/>
      <c r="AX268" s="495"/>
    </row>
    <row r="269" spans="2:50">
      <c r="B269" s="412">
        <v>253</v>
      </c>
      <c r="C269" s="383" t="s">
        <v>22</v>
      </c>
      <c r="D269" s="227" t="s">
        <v>2656</v>
      </c>
      <c r="E269" s="271" t="s">
        <v>2657</v>
      </c>
      <c r="F269" s="220" t="s">
        <v>3297</v>
      </c>
      <c r="G269" s="413" t="s">
        <v>1246</v>
      </c>
      <c r="H269" s="409">
        <v>43731</v>
      </c>
      <c r="I269" s="409" t="s">
        <v>2470</v>
      </c>
      <c r="J269" s="421">
        <f t="shared" si="75"/>
        <v>132</v>
      </c>
      <c r="K269" s="421">
        <v>132</v>
      </c>
      <c r="L269" s="421">
        <v>0</v>
      </c>
      <c r="M269" s="421"/>
      <c r="N269" s="421">
        <v>2.2000000000000002</v>
      </c>
      <c r="O269" s="421">
        <v>0</v>
      </c>
      <c r="P269" s="505">
        <v>1</v>
      </c>
      <c r="Q269" s="282"/>
      <c r="R269" s="128" t="s">
        <v>31</v>
      </c>
      <c r="S269" s="128" t="s">
        <v>31</v>
      </c>
      <c r="T269" s="128" t="s">
        <v>31</v>
      </c>
      <c r="U269" s="128" t="s">
        <v>31</v>
      </c>
      <c r="V269" s="409" t="s">
        <v>2660</v>
      </c>
      <c r="W269" s="282"/>
      <c r="X269" s="282">
        <f t="shared" si="64"/>
        <v>0</v>
      </c>
      <c r="Y269" s="260"/>
      <c r="Z269" s="260"/>
      <c r="AA269" s="502">
        <f t="shared" si="65"/>
        <v>0</v>
      </c>
      <c r="AB269" s="282">
        <f t="shared" si="66"/>
        <v>0</v>
      </c>
      <c r="AC269" s="282">
        <f t="shared" si="67"/>
        <v>0</v>
      </c>
      <c r="AD269" s="282">
        <f t="shared" si="68"/>
        <v>0</v>
      </c>
      <c r="AE269" s="282">
        <f t="shared" si="69"/>
        <v>0</v>
      </c>
      <c r="AF269" s="282">
        <f t="shared" si="70"/>
        <v>0</v>
      </c>
      <c r="AG269" s="107">
        <f t="shared" si="71"/>
        <v>0</v>
      </c>
      <c r="AH269" s="282">
        <f t="shared" si="72"/>
        <v>0</v>
      </c>
      <c r="AI269" s="260"/>
      <c r="AJ269" s="282">
        <f t="shared" si="73"/>
        <v>0</v>
      </c>
      <c r="AK269" s="282">
        <f t="shared" si="74"/>
        <v>0</v>
      </c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495"/>
      <c r="AW269" s="495"/>
      <c r="AX269" s="495"/>
    </row>
    <row r="270" spans="2:50">
      <c r="B270" s="412">
        <v>254</v>
      </c>
      <c r="C270" s="383" t="s">
        <v>22</v>
      </c>
      <c r="D270" s="227" t="s">
        <v>2656</v>
      </c>
      <c r="E270" s="271" t="s">
        <v>2657</v>
      </c>
      <c r="F270" s="220" t="s">
        <v>2683</v>
      </c>
      <c r="G270" s="413" t="s">
        <v>1246</v>
      </c>
      <c r="H270" s="409">
        <v>42348</v>
      </c>
      <c r="I270" s="409" t="s">
        <v>2470</v>
      </c>
      <c r="J270" s="421">
        <f t="shared" si="75"/>
        <v>66</v>
      </c>
      <c r="K270" s="421">
        <v>66</v>
      </c>
      <c r="L270" s="421">
        <v>0</v>
      </c>
      <c r="M270" s="421"/>
      <c r="N270" s="421">
        <v>1.1000000000000001</v>
      </c>
      <c r="O270" s="421">
        <v>0</v>
      </c>
      <c r="P270" s="505">
        <v>1</v>
      </c>
      <c r="Q270" s="282"/>
      <c r="R270" s="128" t="s">
        <v>31</v>
      </c>
      <c r="S270" s="128" t="s">
        <v>31</v>
      </c>
      <c r="T270" s="128" t="s">
        <v>31</v>
      </c>
      <c r="U270" s="128" t="s">
        <v>31</v>
      </c>
      <c r="V270" s="409" t="s">
        <v>2660</v>
      </c>
      <c r="W270" s="282"/>
      <c r="X270" s="282">
        <f t="shared" si="64"/>
        <v>0</v>
      </c>
      <c r="Y270" s="260"/>
      <c r="Z270" s="260"/>
      <c r="AA270" s="502">
        <f t="shared" si="65"/>
        <v>0</v>
      </c>
      <c r="AB270" s="282">
        <f t="shared" si="66"/>
        <v>0</v>
      </c>
      <c r="AC270" s="282">
        <f t="shared" si="67"/>
        <v>0</v>
      </c>
      <c r="AD270" s="282">
        <f t="shared" si="68"/>
        <v>0</v>
      </c>
      <c r="AE270" s="282">
        <f t="shared" si="69"/>
        <v>0</v>
      </c>
      <c r="AF270" s="282">
        <f t="shared" si="70"/>
        <v>0</v>
      </c>
      <c r="AG270" s="107">
        <f t="shared" si="71"/>
        <v>0</v>
      </c>
      <c r="AH270" s="282">
        <f t="shared" si="72"/>
        <v>0</v>
      </c>
      <c r="AI270" s="260"/>
      <c r="AJ270" s="282">
        <f t="shared" si="73"/>
        <v>0</v>
      </c>
      <c r="AK270" s="282">
        <f t="shared" si="74"/>
        <v>0</v>
      </c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495"/>
      <c r="AW270" s="495"/>
      <c r="AX270" s="495"/>
    </row>
    <row r="271" spans="2:50">
      <c r="B271" s="412">
        <v>255</v>
      </c>
      <c r="C271" s="383" t="s">
        <v>22</v>
      </c>
      <c r="D271" s="227" t="s">
        <v>2656</v>
      </c>
      <c r="E271" s="271" t="s">
        <v>2657</v>
      </c>
      <c r="F271" s="220" t="s">
        <v>2684</v>
      </c>
      <c r="G271" s="413" t="s">
        <v>1246</v>
      </c>
      <c r="H271" s="409">
        <v>42348</v>
      </c>
      <c r="I271" s="409" t="s">
        <v>2470</v>
      </c>
      <c r="J271" s="421">
        <f t="shared" si="75"/>
        <v>6030</v>
      </c>
      <c r="K271" s="421">
        <v>30</v>
      </c>
      <c r="L271" s="421">
        <v>6000</v>
      </c>
      <c r="M271" s="421"/>
      <c r="N271" s="421">
        <v>0.5</v>
      </c>
      <c r="O271" s="421">
        <v>100</v>
      </c>
      <c r="P271" s="505">
        <v>1</v>
      </c>
      <c r="Q271" s="282"/>
      <c r="R271" s="128" t="s">
        <v>31</v>
      </c>
      <c r="S271" s="128" t="s">
        <v>31</v>
      </c>
      <c r="T271" s="128" t="s">
        <v>31</v>
      </c>
      <c r="U271" s="128" t="s">
        <v>31</v>
      </c>
      <c r="V271" s="409" t="s">
        <v>2660</v>
      </c>
      <c r="W271" s="282"/>
      <c r="X271" s="282">
        <f t="shared" si="64"/>
        <v>0</v>
      </c>
      <c r="Y271" s="260"/>
      <c r="Z271" s="260"/>
      <c r="AA271" s="502">
        <f t="shared" si="65"/>
        <v>0</v>
      </c>
      <c r="AB271" s="282">
        <f t="shared" si="66"/>
        <v>0</v>
      </c>
      <c r="AC271" s="282">
        <f t="shared" si="67"/>
        <v>0</v>
      </c>
      <c r="AD271" s="282">
        <f t="shared" si="68"/>
        <v>0</v>
      </c>
      <c r="AE271" s="282">
        <f t="shared" si="69"/>
        <v>0</v>
      </c>
      <c r="AF271" s="282">
        <f t="shared" si="70"/>
        <v>0</v>
      </c>
      <c r="AG271" s="107">
        <f t="shared" si="71"/>
        <v>0</v>
      </c>
      <c r="AH271" s="282">
        <f t="shared" si="72"/>
        <v>0</v>
      </c>
      <c r="AI271" s="260"/>
      <c r="AJ271" s="282">
        <f t="shared" si="73"/>
        <v>0</v>
      </c>
      <c r="AK271" s="282">
        <f t="shared" si="74"/>
        <v>0</v>
      </c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495"/>
      <c r="AW271" s="495"/>
      <c r="AX271" s="495"/>
    </row>
    <row r="272" spans="2:50">
      <c r="B272" s="412">
        <v>256</v>
      </c>
      <c r="C272" s="383" t="s">
        <v>22</v>
      </c>
      <c r="D272" s="227" t="s">
        <v>2656</v>
      </c>
      <c r="E272" s="271" t="s">
        <v>2657</v>
      </c>
      <c r="F272" s="220" t="s">
        <v>2685</v>
      </c>
      <c r="G272" s="413" t="s">
        <v>1246</v>
      </c>
      <c r="H272" s="409">
        <v>42816</v>
      </c>
      <c r="I272" s="409" t="s">
        <v>2470</v>
      </c>
      <c r="J272" s="421">
        <f t="shared" si="75"/>
        <v>66</v>
      </c>
      <c r="K272" s="421">
        <v>66</v>
      </c>
      <c r="L272" s="421">
        <v>0</v>
      </c>
      <c r="M272" s="421"/>
      <c r="N272" s="421">
        <v>1.1000000000000001</v>
      </c>
      <c r="O272" s="421">
        <v>0</v>
      </c>
      <c r="P272" s="505">
        <v>1</v>
      </c>
      <c r="Q272" s="282"/>
      <c r="R272" s="128" t="s">
        <v>31</v>
      </c>
      <c r="S272" s="128" t="s">
        <v>31</v>
      </c>
      <c r="T272" s="128" t="s">
        <v>31</v>
      </c>
      <c r="U272" s="128" t="s">
        <v>31</v>
      </c>
      <c r="V272" s="409" t="s">
        <v>2660</v>
      </c>
      <c r="W272" s="282"/>
      <c r="X272" s="282">
        <f t="shared" si="64"/>
        <v>0</v>
      </c>
      <c r="Y272" s="260"/>
      <c r="Z272" s="260"/>
      <c r="AA272" s="502">
        <f t="shared" si="65"/>
        <v>0</v>
      </c>
      <c r="AB272" s="282">
        <f t="shared" si="66"/>
        <v>0</v>
      </c>
      <c r="AC272" s="282">
        <f t="shared" si="67"/>
        <v>0</v>
      </c>
      <c r="AD272" s="282">
        <f t="shared" si="68"/>
        <v>0</v>
      </c>
      <c r="AE272" s="282">
        <f t="shared" si="69"/>
        <v>0</v>
      </c>
      <c r="AF272" s="282">
        <f t="shared" si="70"/>
        <v>0</v>
      </c>
      <c r="AG272" s="107">
        <f t="shared" si="71"/>
        <v>0</v>
      </c>
      <c r="AH272" s="282">
        <f t="shared" si="72"/>
        <v>0</v>
      </c>
      <c r="AI272" s="260"/>
      <c r="AJ272" s="282">
        <f t="shared" si="73"/>
        <v>0</v>
      </c>
      <c r="AK272" s="282">
        <f t="shared" si="74"/>
        <v>0</v>
      </c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495"/>
      <c r="AW272" s="495"/>
      <c r="AX272" s="495"/>
    </row>
    <row r="273" spans="2:50">
      <c r="B273" s="412">
        <v>257</v>
      </c>
      <c r="C273" s="383" t="s">
        <v>22</v>
      </c>
      <c r="D273" s="227" t="s">
        <v>2656</v>
      </c>
      <c r="E273" s="271" t="s">
        <v>2657</v>
      </c>
      <c r="F273" s="220" t="s">
        <v>2688</v>
      </c>
      <c r="G273" s="413" t="s">
        <v>1246</v>
      </c>
      <c r="H273" s="409">
        <v>42870</v>
      </c>
      <c r="I273" s="409" t="s">
        <v>2470</v>
      </c>
      <c r="J273" s="421">
        <f t="shared" si="75"/>
        <v>2688</v>
      </c>
      <c r="K273" s="421">
        <v>48</v>
      </c>
      <c r="L273" s="421">
        <v>2640</v>
      </c>
      <c r="M273" s="421"/>
      <c r="N273" s="421">
        <v>0.8</v>
      </c>
      <c r="O273" s="421">
        <v>44</v>
      </c>
      <c r="P273" s="505">
        <v>1</v>
      </c>
      <c r="Q273" s="282"/>
      <c r="R273" s="128" t="s">
        <v>31</v>
      </c>
      <c r="S273" s="128" t="s">
        <v>31</v>
      </c>
      <c r="T273" s="128" t="s">
        <v>31</v>
      </c>
      <c r="U273" s="128" t="s">
        <v>31</v>
      </c>
      <c r="V273" s="409" t="s">
        <v>2660</v>
      </c>
      <c r="W273" s="282"/>
      <c r="X273" s="282">
        <f t="shared" si="64"/>
        <v>0</v>
      </c>
      <c r="Y273" s="260"/>
      <c r="Z273" s="260"/>
      <c r="AA273" s="502">
        <f t="shared" si="65"/>
        <v>0</v>
      </c>
      <c r="AB273" s="282">
        <f t="shared" si="66"/>
        <v>0</v>
      </c>
      <c r="AC273" s="282">
        <f t="shared" si="67"/>
        <v>0</v>
      </c>
      <c r="AD273" s="282">
        <f t="shared" si="68"/>
        <v>0</v>
      </c>
      <c r="AE273" s="282">
        <f t="shared" si="69"/>
        <v>0</v>
      </c>
      <c r="AF273" s="282">
        <f t="shared" si="70"/>
        <v>0</v>
      </c>
      <c r="AG273" s="107">
        <f t="shared" si="71"/>
        <v>0</v>
      </c>
      <c r="AH273" s="282">
        <f t="shared" si="72"/>
        <v>0</v>
      </c>
      <c r="AI273" s="260"/>
      <c r="AJ273" s="282">
        <f t="shared" si="73"/>
        <v>0</v>
      </c>
      <c r="AK273" s="282">
        <f t="shared" si="74"/>
        <v>0</v>
      </c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495"/>
      <c r="AW273" s="495"/>
      <c r="AX273" s="495"/>
    </row>
    <row r="274" spans="2:50">
      <c r="B274" s="412">
        <v>258</v>
      </c>
      <c r="C274" s="383" t="s">
        <v>22</v>
      </c>
      <c r="D274" s="227" t="s">
        <v>2656</v>
      </c>
      <c r="E274" s="271" t="s">
        <v>2657</v>
      </c>
      <c r="F274" s="220" t="s">
        <v>2689</v>
      </c>
      <c r="G274" s="413" t="s">
        <v>1246</v>
      </c>
      <c r="H274" s="409">
        <v>43780</v>
      </c>
      <c r="I274" s="409" t="s">
        <v>2470</v>
      </c>
      <c r="J274" s="421">
        <f t="shared" si="75"/>
        <v>2868</v>
      </c>
      <c r="K274" s="421">
        <v>90</v>
      </c>
      <c r="L274" s="421">
        <v>2778</v>
      </c>
      <c r="M274" s="421"/>
      <c r="N274" s="421">
        <v>1.5000000000000002</v>
      </c>
      <c r="O274" s="421">
        <v>46.3</v>
      </c>
      <c r="P274" s="505">
        <v>1</v>
      </c>
      <c r="Q274" s="282"/>
      <c r="R274" s="128" t="s">
        <v>31</v>
      </c>
      <c r="S274" s="128" t="s">
        <v>31</v>
      </c>
      <c r="T274" s="128" t="s">
        <v>31</v>
      </c>
      <c r="U274" s="128" t="s">
        <v>31</v>
      </c>
      <c r="V274" s="409" t="s">
        <v>2660</v>
      </c>
      <c r="W274" s="282"/>
      <c r="X274" s="282">
        <f t="shared" si="64"/>
        <v>0</v>
      </c>
      <c r="Y274" s="260"/>
      <c r="Z274" s="260"/>
      <c r="AA274" s="502">
        <f t="shared" si="65"/>
        <v>0</v>
      </c>
      <c r="AB274" s="282">
        <f t="shared" si="66"/>
        <v>0</v>
      </c>
      <c r="AC274" s="282">
        <f t="shared" si="67"/>
        <v>0</v>
      </c>
      <c r="AD274" s="282">
        <f t="shared" si="68"/>
        <v>0</v>
      </c>
      <c r="AE274" s="282">
        <f t="shared" si="69"/>
        <v>0</v>
      </c>
      <c r="AF274" s="282">
        <f t="shared" si="70"/>
        <v>0</v>
      </c>
      <c r="AG274" s="107">
        <f t="shared" si="71"/>
        <v>0</v>
      </c>
      <c r="AH274" s="282">
        <f t="shared" si="72"/>
        <v>0</v>
      </c>
      <c r="AI274" s="260"/>
      <c r="AJ274" s="282">
        <f t="shared" si="73"/>
        <v>0</v>
      </c>
      <c r="AK274" s="282">
        <f t="shared" si="74"/>
        <v>0</v>
      </c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495"/>
      <c r="AW274" s="495"/>
      <c r="AX274" s="495"/>
    </row>
    <row r="275" spans="2:50">
      <c r="B275" s="412">
        <v>259</v>
      </c>
      <c r="C275" s="383" t="s">
        <v>22</v>
      </c>
      <c r="D275" s="227" t="s">
        <v>2656</v>
      </c>
      <c r="E275" s="271" t="s">
        <v>2699</v>
      </c>
      <c r="F275" s="220" t="s">
        <v>3205</v>
      </c>
      <c r="G275" s="413" t="s">
        <v>1246</v>
      </c>
      <c r="H275" s="409">
        <v>43346</v>
      </c>
      <c r="I275" s="409" t="s">
        <v>2470</v>
      </c>
      <c r="J275" s="421">
        <f t="shared" si="75"/>
        <v>18</v>
      </c>
      <c r="K275" s="421">
        <v>18</v>
      </c>
      <c r="L275" s="421">
        <v>0</v>
      </c>
      <c r="M275" s="421"/>
      <c r="N275" s="421">
        <v>0.3</v>
      </c>
      <c r="O275" s="421">
        <v>0</v>
      </c>
      <c r="P275" s="505">
        <v>1</v>
      </c>
      <c r="Q275" s="282"/>
      <c r="R275" s="128" t="s">
        <v>31</v>
      </c>
      <c r="S275" s="128" t="s">
        <v>31</v>
      </c>
      <c r="T275" s="128" t="s">
        <v>31</v>
      </c>
      <c r="U275" s="128" t="s">
        <v>31</v>
      </c>
      <c r="V275" s="409" t="s">
        <v>2664</v>
      </c>
      <c r="W275" s="282"/>
      <c r="X275" s="282">
        <f t="shared" si="64"/>
        <v>0</v>
      </c>
      <c r="Y275" s="260"/>
      <c r="Z275" s="260"/>
      <c r="AA275" s="502">
        <f t="shared" si="65"/>
        <v>0</v>
      </c>
      <c r="AB275" s="282">
        <f t="shared" si="66"/>
        <v>0</v>
      </c>
      <c r="AC275" s="282">
        <f t="shared" si="67"/>
        <v>0</v>
      </c>
      <c r="AD275" s="282">
        <f t="shared" si="68"/>
        <v>0</v>
      </c>
      <c r="AE275" s="282">
        <f t="shared" si="69"/>
        <v>0</v>
      </c>
      <c r="AF275" s="282">
        <f t="shared" si="70"/>
        <v>0</v>
      </c>
      <c r="AG275" s="107">
        <f t="shared" si="71"/>
        <v>0</v>
      </c>
      <c r="AH275" s="282">
        <f t="shared" si="72"/>
        <v>0</v>
      </c>
      <c r="AI275" s="260"/>
      <c r="AJ275" s="282">
        <f t="shared" si="73"/>
        <v>0</v>
      </c>
      <c r="AK275" s="282">
        <f t="shared" si="74"/>
        <v>0</v>
      </c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495"/>
      <c r="AW275" s="495"/>
      <c r="AX275" s="495"/>
    </row>
    <row r="276" spans="2:50">
      <c r="B276" s="412">
        <v>260</v>
      </c>
      <c r="C276" s="383" t="s">
        <v>22</v>
      </c>
      <c r="D276" s="227" t="s">
        <v>2656</v>
      </c>
      <c r="E276" s="271" t="s">
        <v>2699</v>
      </c>
      <c r="F276" s="220" t="s">
        <v>3293</v>
      </c>
      <c r="G276" s="413" t="s">
        <v>1246</v>
      </c>
      <c r="H276" s="409">
        <v>42485</v>
      </c>
      <c r="I276" s="409" t="s">
        <v>2470</v>
      </c>
      <c r="J276" s="421">
        <f t="shared" si="75"/>
        <v>1632</v>
      </c>
      <c r="K276" s="421">
        <v>72</v>
      </c>
      <c r="L276" s="421">
        <v>1560</v>
      </c>
      <c r="M276" s="421"/>
      <c r="N276" s="421">
        <v>1.2000000000000002</v>
      </c>
      <c r="O276" s="421">
        <v>26</v>
      </c>
      <c r="P276" s="505">
        <v>1</v>
      </c>
      <c r="Q276" s="282"/>
      <c r="R276" s="128" t="s">
        <v>31</v>
      </c>
      <c r="S276" s="128" t="s">
        <v>31</v>
      </c>
      <c r="T276" s="128" t="s">
        <v>31</v>
      </c>
      <c r="U276" s="128" t="s">
        <v>31</v>
      </c>
      <c r="V276" s="409" t="s">
        <v>2660</v>
      </c>
      <c r="W276" s="282"/>
      <c r="X276" s="282">
        <f t="shared" si="64"/>
        <v>0</v>
      </c>
      <c r="Y276" s="260"/>
      <c r="Z276" s="260"/>
      <c r="AA276" s="502">
        <f t="shared" si="65"/>
        <v>0</v>
      </c>
      <c r="AB276" s="282">
        <f t="shared" si="66"/>
        <v>0</v>
      </c>
      <c r="AC276" s="282">
        <f t="shared" si="67"/>
        <v>0</v>
      </c>
      <c r="AD276" s="282">
        <f t="shared" si="68"/>
        <v>0</v>
      </c>
      <c r="AE276" s="282">
        <f t="shared" si="69"/>
        <v>0</v>
      </c>
      <c r="AF276" s="282">
        <f t="shared" si="70"/>
        <v>0</v>
      </c>
      <c r="AG276" s="107">
        <f t="shared" si="71"/>
        <v>0</v>
      </c>
      <c r="AH276" s="282">
        <f t="shared" si="72"/>
        <v>0</v>
      </c>
      <c r="AI276" s="260"/>
      <c r="AJ276" s="282">
        <f t="shared" si="73"/>
        <v>0</v>
      </c>
      <c r="AK276" s="282">
        <f t="shared" si="74"/>
        <v>0</v>
      </c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495"/>
      <c r="AW276" s="495"/>
      <c r="AX276" s="495"/>
    </row>
    <row r="277" spans="2:50">
      <c r="B277" s="412">
        <v>261</v>
      </c>
      <c r="C277" s="383" t="s">
        <v>22</v>
      </c>
      <c r="D277" s="227" t="s">
        <v>2656</v>
      </c>
      <c r="E277" s="271" t="s">
        <v>2699</v>
      </c>
      <c r="F277" s="220" t="s">
        <v>3294</v>
      </c>
      <c r="G277" s="413" t="s">
        <v>1246</v>
      </c>
      <c r="H277" s="409">
        <v>42334</v>
      </c>
      <c r="I277" s="409" t="s">
        <v>2470</v>
      </c>
      <c r="J277" s="421">
        <f t="shared" si="75"/>
        <v>126</v>
      </c>
      <c r="K277" s="421">
        <v>108</v>
      </c>
      <c r="L277" s="421">
        <v>18</v>
      </c>
      <c r="M277" s="421"/>
      <c r="N277" s="421">
        <v>1.8</v>
      </c>
      <c r="O277" s="421">
        <v>0.3</v>
      </c>
      <c r="P277" s="505">
        <v>1</v>
      </c>
      <c r="Q277" s="282"/>
      <c r="R277" s="128" t="s">
        <v>31</v>
      </c>
      <c r="S277" s="128" t="s">
        <v>31</v>
      </c>
      <c r="T277" s="128" t="s">
        <v>31</v>
      </c>
      <c r="U277" s="128" t="s">
        <v>31</v>
      </c>
      <c r="V277" s="409" t="s">
        <v>2660</v>
      </c>
      <c r="W277" s="282"/>
      <c r="X277" s="282">
        <f t="shared" si="64"/>
        <v>0</v>
      </c>
      <c r="Y277" s="260"/>
      <c r="Z277" s="260"/>
      <c r="AA277" s="502">
        <f t="shared" si="65"/>
        <v>0</v>
      </c>
      <c r="AB277" s="282">
        <f t="shared" si="66"/>
        <v>0</v>
      </c>
      <c r="AC277" s="282">
        <f t="shared" si="67"/>
        <v>0</v>
      </c>
      <c r="AD277" s="282">
        <f t="shared" si="68"/>
        <v>0</v>
      </c>
      <c r="AE277" s="282">
        <f t="shared" si="69"/>
        <v>0</v>
      </c>
      <c r="AF277" s="282">
        <f t="shared" si="70"/>
        <v>0</v>
      </c>
      <c r="AG277" s="107">
        <f t="shared" si="71"/>
        <v>0</v>
      </c>
      <c r="AH277" s="282">
        <f t="shared" si="72"/>
        <v>0</v>
      </c>
      <c r="AI277" s="260"/>
      <c r="AJ277" s="282">
        <f t="shared" si="73"/>
        <v>0</v>
      </c>
      <c r="AK277" s="282">
        <f t="shared" si="74"/>
        <v>0</v>
      </c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495"/>
      <c r="AW277" s="495"/>
      <c r="AX277" s="495"/>
    </row>
    <row r="278" spans="2:50">
      <c r="B278" s="412">
        <v>262</v>
      </c>
      <c r="C278" s="383" t="s">
        <v>22</v>
      </c>
      <c r="D278" s="227" t="s">
        <v>2656</v>
      </c>
      <c r="E278" s="271" t="s">
        <v>2699</v>
      </c>
      <c r="F278" s="396" t="s">
        <v>2711</v>
      </c>
      <c r="G278" s="413" t="s">
        <v>1246</v>
      </c>
      <c r="H278" s="409">
        <v>43703</v>
      </c>
      <c r="I278" s="409" t="s">
        <v>2470</v>
      </c>
      <c r="J278" s="421">
        <f t="shared" si="75"/>
        <v>60</v>
      </c>
      <c r="K278" s="421">
        <v>60</v>
      </c>
      <c r="L278" s="421">
        <v>0</v>
      </c>
      <c r="M278" s="421"/>
      <c r="N278" s="421">
        <v>1</v>
      </c>
      <c r="O278" s="421">
        <v>0</v>
      </c>
      <c r="P278" s="505">
        <v>1</v>
      </c>
      <c r="Q278" s="282"/>
      <c r="R278" s="128" t="s">
        <v>31</v>
      </c>
      <c r="S278" s="128" t="s">
        <v>31</v>
      </c>
      <c r="T278" s="128" t="s">
        <v>31</v>
      </c>
      <c r="U278" s="128" t="s">
        <v>31</v>
      </c>
      <c r="V278" s="409" t="s">
        <v>2660</v>
      </c>
      <c r="W278" s="282"/>
      <c r="X278" s="282">
        <f t="shared" si="64"/>
        <v>0</v>
      </c>
      <c r="Y278" s="260"/>
      <c r="Z278" s="260"/>
      <c r="AA278" s="502">
        <f t="shared" si="65"/>
        <v>0</v>
      </c>
      <c r="AB278" s="282">
        <f t="shared" si="66"/>
        <v>0</v>
      </c>
      <c r="AC278" s="282">
        <f t="shared" si="67"/>
        <v>0</v>
      </c>
      <c r="AD278" s="282">
        <f t="shared" si="68"/>
        <v>0</v>
      </c>
      <c r="AE278" s="282">
        <f t="shared" si="69"/>
        <v>0</v>
      </c>
      <c r="AF278" s="282">
        <f t="shared" si="70"/>
        <v>0</v>
      </c>
      <c r="AG278" s="107">
        <f t="shared" si="71"/>
        <v>0</v>
      </c>
      <c r="AH278" s="282">
        <f t="shared" si="72"/>
        <v>0</v>
      </c>
      <c r="AI278" s="260"/>
      <c r="AJ278" s="282">
        <f t="shared" si="73"/>
        <v>0</v>
      </c>
      <c r="AK278" s="282">
        <f t="shared" si="74"/>
        <v>0</v>
      </c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495"/>
      <c r="AW278" s="495"/>
      <c r="AX278" s="495"/>
    </row>
    <row r="279" spans="2:50">
      <c r="B279" s="412">
        <v>263</v>
      </c>
      <c r="C279" s="383" t="s">
        <v>22</v>
      </c>
      <c r="D279" s="227" t="s">
        <v>2656</v>
      </c>
      <c r="E279" s="271" t="s">
        <v>2699</v>
      </c>
      <c r="F279" s="396" t="s">
        <v>2713</v>
      </c>
      <c r="G279" s="413" t="s">
        <v>1246</v>
      </c>
      <c r="H279" s="409">
        <v>43780</v>
      </c>
      <c r="I279" s="409" t="s">
        <v>2470</v>
      </c>
      <c r="J279" s="421">
        <f t="shared" si="75"/>
        <v>2976</v>
      </c>
      <c r="K279" s="421">
        <v>108</v>
      </c>
      <c r="L279" s="421">
        <v>2868</v>
      </c>
      <c r="M279" s="421"/>
      <c r="N279" s="421">
        <v>1.7999999999999998</v>
      </c>
      <c r="O279" s="421">
        <v>47.8</v>
      </c>
      <c r="P279" s="505">
        <v>1</v>
      </c>
      <c r="Q279" s="282"/>
      <c r="R279" s="128" t="s">
        <v>31</v>
      </c>
      <c r="S279" s="128" t="s">
        <v>31</v>
      </c>
      <c r="T279" s="128" t="s">
        <v>31</v>
      </c>
      <c r="U279" s="128" t="s">
        <v>31</v>
      </c>
      <c r="V279" s="409" t="s">
        <v>2660</v>
      </c>
      <c r="W279" s="282"/>
      <c r="X279" s="282">
        <f t="shared" si="64"/>
        <v>0</v>
      </c>
      <c r="Y279" s="260"/>
      <c r="Z279" s="260"/>
      <c r="AA279" s="502">
        <f t="shared" si="65"/>
        <v>0</v>
      </c>
      <c r="AB279" s="282">
        <f t="shared" si="66"/>
        <v>0</v>
      </c>
      <c r="AC279" s="282">
        <f t="shared" si="67"/>
        <v>0</v>
      </c>
      <c r="AD279" s="282">
        <f t="shared" si="68"/>
        <v>0</v>
      </c>
      <c r="AE279" s="282">
        <f t="shared" si="69"/>
        <v>0</v>
      </c>
      <c r="AF279" s="282">
        <f t="shared" si="70"/>
        <v>0</v>
      </c>
      <c r="AG279" s="107">
        <f t="shared" si="71"/>
        <v>0</v>
      </c>
      <c r="AH279" s="282">
        <f t="shared" si="72"/>
        <v>0</v>
      </c>
      <c r="AI279" s="260"/>
      <c r="AJ279" s="282">
        <f t="shared" si="73"/>
        <v>0</v>
      </c>
      <c r="AK279" s="282">
        <f t="shared" si="74"/>
        <v>0</v>
      </c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495"/>
      <c r="AW279" s="495"/>
      <c r="AX279" s="495"/>
    </row>
    <row r="280" spans="2:50">
      <c r="B280" s="412">
        <v>264</v>
      </c>
      <c r="C280" s="383" t="s">
        <v>22</v>
      </c>
      <c r="D280" s="227" t="s">
        <v>2656</v>
      </c>
      <c r="E280" s="272" t="s">
        <v>2720</v>
      </c>
      <c r="F280" s="220" t="s">
        <v>2721</v>
      </c>
      <c r="G280" s="413" t="s">
        <v>1966</v>
      </c>
      <c r="H280" s="409">
        <v>43272</v>
      </c>
      <c r="I280" s="409" t="s">
        <v>2470</v>
      </c>
      <c r="J280" s="421">
        <f t="shared" si="75"/>
        <v>222</v>
      </c>
      <c r="K280" s="421">
        <v>192</v>
      </c>
      <c r="L280" s="421">
        <v>30</v>
      </c>
      <c r="M280" s="421"/>
      <c r="N280" s="421">
        <v>3.2</v>
      </c>
      <c r="O280" s="421">
        <v>0.5</v>
      </c>
      <c r="P280" s="505">
        <v>1</v>
      </c>
      <c r="Q280" s="282" t="s">
        <v>4380</v>
      </c>
      <c r="R280" s="128" t="s">
        <v>31</v>
      </c>
      <c r="S280" s="128" t="s">
        <v>31</v>
      </c>
      <c r="T280" s="128" t="s">
        <v>31</v>
      </c>
      <c r="U280" s="128" t="s">
        <v>31</v>
      </c>
      <c r="V280" s="409" t="s">
        <v>2664</v>
      </c>
      <c r="W280" s="282"/>
      <c r="X280" s="282">
        <f t="shared" si="64"/>
        <v>0</v>
      </c>
      <c r="Y280" s="260"/>
      <c r="Z280" s="260"/>
      <c r="AA280" s="502">
        <f t="shared" si="65"/>
        <v>0</v>
      </c>
      <c r="AB280" s="282">
        <f t="shared" si="66"/>
        <v>0</v>
      </c>
      <c r="AC280" s="282">
        <f t="shared" si="67"/>
        <v>0</v>
      </c>
      <c r="AD280" s="282">
        <f t="shared" si="68"/>
        <v>0</v>
      </c>
      <c r="AE280" s="282">
        <f t="shared" si="69"/>
        <v>0</v>
      </c>
      <c r="AF280" s="282">
        <f t="shared" si="70"/>
        <v>0</v>
      </c>
      <c r="AG280" s="107">
        <f t="shared" si="71"/>
        <v>1</v>
      </c>
      <c r="AH280" s="282">
        <f t="shared" si="72"/>
        <v>0</v>
      </c>
      <c r="AI280" s="260"/>
      <c r="AJ280" s="282">
        <f t="shared" si="73"/>
        <v>0</v>
      </c>
      <c r="AK280" s="282">
        <f t="shared" si="74"/>
        <v>0</v>
      </c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495"/>
      <c r="AW280" s="495"/>
      <c r="AX280" s="495"/>
    </row>
    <row r="281" spans="2:50">
      <c r="B281" s="412">
        <v>265</v>
      </c>
      <c r="C281" s="383" t="s">
        <v>22</v>
      </c>
      <c r="D281" s="227" t="s">
        <v>2656</v>
      </c>
      <c r="E281" s="272" t="s">
        <v>2720</v>
      </c>
      <c r="F281" s="220" t="s">
        <v>3292</v>
      </c>
      <c r="G281" s="413" t="s">
        <v>1966</v>
      </c>
      <c r="H281" s="409">
        <v>42663</v>
      </c>
      <c r="I281" s="409" t="s">
        <v>2470</v>
      </c>
      <c r="J281" s="421">
        <f t="shared" si="75"/>
        <v>2310</v>
      </c>
      <c r="K281" s="421">
        <v>30</v>
      </c>
      <c r="L281" s="421">
        <v>2280</v>
      </c>
      <c r="M281" s="421"/>
      <c r="N281" s="421">
        <v>0.5</v>
      </c>
      <c r="O281" s="421">
        <v>38</v>
      </c>
      <c r="P281" s="505">
        <v>1</v>
      </c>
      <c r="Q281" s="282" t="s">
        <v>4380</v>
      </c>
      <c r="R281" s="128" t="s">
        <v>31</v>
      </c>
      <c r="S281" s="128" t="s">
        <v>31</v>
      </c>
      <c r="T281" s="128" t="s">
        <v>31</v>
      </c>
      <c r="U281" s="128" t="s">
        <v>31</v>
      </c>
      <c r="V281" s="409" t="s">
        <v>2660</v>
      </c>
      <c r="W281" s="282"/>
      <c r="X281" s="282">
        <f t="shared" si="64"/>
        <v>0</v>
      </c>
      <c r="Y281" s="260"/>
      <c r="Z281" s="260"/>
      <c r="AA281" s="502">
        <f t="shared" si="65"/>
        <v>0</v>
      </c>
      <c r="AB281" s="282">
        <f t="shared" si="66"/>
        <v>0</v>
      </c>
      <c r="AC281" s="282">
        <f t="shared" si="67"/>
        <v>0</v>
      </c>
      <c r="AD281" s="282">
        <f t="shared" si="68"/>
        <v>0</v>
      </c>
      <c r="AE281" s="282">
        <f t="shared" si="69"/>
        <v>0</v>
      </c>
      <c r="AF281" s="282">
        <f t="shared" si="70"/>
        <v>0</v>
      </c>
      <c r="AG281" s="107">
        <f t="shared" si="71"/>
        <v>1</v>
      </c>
      <c r="AH281" s="282">
        <f t="shared" si="72"/>
        <v>0</v>
      </c>
      <c r="AI281" s="260"/>
      <c r="AJ281" s="282">
        <f t="shared" si="73"/>
        <v>0</v>
      </c>
      <c r="AK281" s="282">
        <f t="shared" si="74"/>
        <v>0</v>
      </c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495"/>
      <c r="AW281" s="495"/>
      <c r="AX281" s="495"/>
    </row>
    <row r="282" spans="2:50">
      <c r="B282" s="412">
        <v>266</v>
      </c>
      <c r="C282" s="383" t="s">
        <v>22</v>
      </c>
      <c r="D282" s="227" t="s">
        <v>2656</v>
      </c>
      <c r="E282" s="272" t="s">
        <v>2728</v>
      </c>
      <c r="F282" s="220" t="s">
        <v>413</v>
      </c>
      <c r="G282" s="413" t="s">
        <v>1966</v>
      </c>
      <c r="H282" s="409">
        <v>43347</v>
      </c>
      <c r="I282" s="409" t="s">
        <v>2470</v>
      </c>
      <c r="J282" s="421">
        <f t="shared" si="75"/>
        <v>66</v>
      </c>
      <c r="K282" s="421">
        <v>6</v>
      </c>
      <c r="L282" s="421">
        <v>60</v>
      </c>
      <c r="M282" s="421"/>
      <c r="N282" s="421">
        <v>0.1</v>
      </c>
      <c r="O282" s="421">
        <v>1</v>
      </c>
      <c r="P282" s="505">
        <v>1</v>
      </c>
      <c r="Q282" s="282"/>
      <c r="R282" s="128" t="s">
        <v>31</v>
      </c>
      <c r="S282" s="128" t="s">
        <v>31</v>
      </c>
      <c r="T282" s="128" t="s">
        <v>31</v>
      </c>
      <c r="U282" s="128" t="s">
        <v>31</v>
      </c>
      <c r="V282" s="409" t="s">
        <v>2660</v>
      </c>
      <c r="W282" s="282"/>
      <c r="X282" s="282">
        <f t="shared" si="64"/>
        <v>0</v>
      </c>
      <c r="Y282" s="260"/>
      <c r="Z282" s="260"/>
      <c r="AA282" s="502">
        <f t="shared" si="65"/>
        <v>0</v>
      </c>
      <c r="AB282" s="282">
        <f t="shared" si="66"/>
        <v>0</v>
      </c>
      <c r="AC282" s="282">
        <f t="shared" si="67"/>
        <v>0</v>
      </c>
      <c r="AD282" s="282">
        <f t="shared" si="68"/>
        <v>0</v>
      </c>
      <c r="AE282" s="282">
        <f t="shared" si="69"/>
        <v>0</v>
      </c>
      <c r="AF282" s="282">
        <f t="shared" si="70"/>
        <v>0</v>
      </c>
      <c r="AG282" s="107">
        <f t="shared" si="71"/>
        <v>0</v>
      </c>
      <c r="AH282" s="282">
        <f t="shared" si="72"/>
        <v>0</v>
      </c>
      <c r="AI282" s="260"/>
      <c r="AJ282" s="282">
        <f t="shared" si="73"/>
        <v>0</v>
      </c>
      <c r="AK282" s="282">
        <f t="shared" si="74"/>
        <v>0</v>
      </c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495"/>
      <c r="AW282" s="495"/>
      <c r="AX282" s="495"/>
    </row>
    <row r="283" spans="2:50">
      <c r="B283" s="412">
        <v>267</v>
      </c>
      <c r="C283" s="383" t="s">
        <v>22</v>
      </c>
      <c r="D283" s="227" t="s">
        <v>2729</v>
      </c>
      <c r="E283" s="272" t="s">
        <v>2730</v>
      </c>
      <c r="F283" s="220" t="s">
        <v>3290</v>
      </c>
      <c r="G283" s="413" t="s">
        <v>1966</v>
      </c>
      <c r="H283" s="409">
        <v>42662</v>
      </c>
      <c r="I283" s="409" t="s">
        <v>2470</v>
      </c>
      <c r="J283" s="421">
        <f t="shared" si="75"/>
        <v>45</v>
      </c>
      <c r="K283" s="421">
        <v>45</v>
      </c>
      <c r="L283" s="421">
        <v>0</v>
      </c>
      <c r="M283" s="421"/>
      <c r="N283" s="421">
        <v>0.75</v>
      </c>
      <c r="O283" s="421">
        <v>0</v>
      </c>
      <c r="P283" s="505">
        <v>1</v>
      </c>
      <c r="Q283" s="282" t="s">
        <v>4380</v>
      </c>
      <c r="R283" s="128" t="s">
        <v>31</v>
      </c>
      <c r="S283" s="128" t="s">
        <v>31</v>
      </c>
      <c r="T283" s="128" t="s">
        <v>31</v>
      </c>
      <c r="U283" s="128" t="s">
        <v>31</v>
      </c>
      <c r="V283" s="284" t="s">
        <v>2731</v>
      </c>
      <c r="W283" s="282"/>
      <c r="X283" s="282">
        <f t="shared" si="64"/>
        <v>0</v>
      </c>
      <c r="Y283" s="260"/>
      <c r="Z283" s="260"/>
      <c r="AA283" s="502">
        <f t="shared" si="65"/>
        <v>0</v>
      </c>
      <c r="AB283" s="282">
        <f t="shared" si="66"/>
        <v>0</v>
      </c>
      <c r="AC283" s="282">
        <f t="shared" si="67"/>
        <v>0</v>
      </c>
      <c r="AD283" s="282">
        <f t="shared" si="68"/>
        <v>0</v>
      </c>
      <c r="AE283" s="282">
        <f t="shared" si="69"/>
        <v>0</v>
      </c>
      <c r="AF283" s="282">
        <f t="shared" si="70"/>
        <v>0</v>
      </c>
      <c r="AG283" s="107">
        <f t="shared" si="71"/>
        <v>1</v>
      </c>
      <c r="AH283" s="282">
        <f t="shared" si="72"/>
        <v>0</v>
      </c>
      <c r="AI283" s="260"/>
      <c r="AJ283" s="282">
        <f t="shared" si="73"/>
        <v>0</v>
      </c>
      <c r="AK283" s="282">
        <f t="shared" si="74"/>
        <v>0</v>
      </c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495"/>
      <c r="AW283" s="495"/>
      <c r="AX283" s="495"/>
    </row>
    <row r="284" spans="2:50">
      <c r="B284" s="412">
        <v>268</v>
      </c>
      <c r="C284" s="383" t="s">
        <v>22</v>
      </c>
      <c r="D284" s="227" t="s">
        <v>2729</v>
      </c>
      <c r="E284" s="271" t="s">
        <v>3120</v>
      </c>
      <c r="F284" s="220" t="s">
        <v>3291</v>
      </c>
      <c r="G284" s="413" t="s">
        <v>1363</v>
      </c>
      <c r="H284" s="409">
        <v>42507</v>
      </c>
      <c r="I284" s="409" t="s">
        <v>2470</v>
      </c>
      <c r="J284" s="421">
        <f t="shared" si="75"/>
        <v>180</v>
      </c>
      <c r="K284" s="421">
        <v>120</v>
      </c>
      <c r="L284" s="421">
        <v>60</v>
      </c>
      <c r="M284" s="421"/>
      <c r="N284" s="421">
        <v>2</v>
      </c>
      <c r="O284" s="421">
        <v>1</v>
      </c>
      <c r="P284" s="505">
        <v>1</v>
      </c>
      <c r="Q284" s="282"/>
      <c r="R284" s="128" t="s">
        <v>31</v>
      </c>
      <c r="S284" s="128" t="s">
        <v>31</v>
      </c>
      <c r="T284" s="128" t="s">
        <v>31</v>
      </c>
      <c r="U284" s="128" t="s">
        <v>31</v>
      </c>
      <c r="V284" s="284" t="s">
        <v>2731</v>
      </c>
      <c r="W284" s="282"/>
      <c r="X284" s="282">
        <f t="shared" si="64"/>
        <v>0</v>
      </c>
      <c r="Y284" s="260"/>
      <c r="Z284" s="260"/>
      <c r="AA284" s="502">
        <f t="shared" si="65"/>
        <v>0</v>
      </c>
      <c r="AB284" s="282">
        <f t="shared" si="66"/>
        <v>0</v>
      </c>
      <c r="AC284" s="282">
        <f t="shared" si="67"/>
        <v>0</v>
      </c>
      <c r="AD284" s="282">
        <f t="shared" si="68"/>
        <v>0</v>
      </c>
      <c r="AE284" s="282">
        <f t="shared" si="69"/>
        <v>0</v>
      </c>
      <c r="AF284" s="282">
        <f t="shared" si="70"/>
        <v>0</v>
      </c>
      <c r="AG284" s="107">
        <f t="shared" si="71"/>
        <v>0</v>
      </c>
      <c r="AH284" s="282">
        <f t="shared" si="72"/>
        <v>0</v>
      </c>
      <c r="AI284" s="260"/>
      <c r="AJ284" s="282">
        <f t="shared" si="73"/>
        <v>0</v>
      </c>
      <c r="AK284" s="282">
        <f t="shared" si="74"/>
        <v>0</v>
      </c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495"/>
      <c r="AW284" s="495"/>
      <c r="AX284" s="495"/>
    </row>
    <row r="285" spans="2:50">
      <c r="B285" s="412">
        <v>269</v>
      </c>
      <c r="C285" s="383" t="s">
        <v>22</v>
      </c>
      <c r="D285" s="227" t="s">
        <v>2729</v>
      </c>
      <c r="E285" s="271" t="s">
        <v>3120</v>
      </c>
      <c r="F285" s="220" t="s">
        <v>2735</v>
      </c>
      <c r="G285" s="413" t="s">
        <v>1363</v>
      </c>
      <c r="H285" s="409">
        <v>42445</v>
      </c>
      <c r="I285" s="409" t="s">
        <v>2470</v>
      </c>
      <c r="J285" s="421">
        <f t="shared" si="75"/>
        <v>390</v>
      </c>
      <c r="K285" s="421">
        <v>210</v>
      </c>
      <c r="L285" s="421">
        <v>180</v>
      </c>
      <c r="M285" s="421"/>
      <c r="N285" s="421">
        <v>3.5000000000000004</v>
      </c>
      <c r="O285" s="421">
        <v>3</v>
      </c>
      <c r="P285" s="505">
        <v>1</v>
      </c>
      <c r="Q285" s="282"/>
      <c r="R285" s="128" t="s">
        <v>31</v>
      </c>
      <c r="S285" s="128" t="s">
        <v>31</v>
      </c>
      <c r="T285" s="128" t="s">
        <v>31</v>
      </c>
      <c r="U285" s="128" t="s">
        <v>31</v>
      </c>
      <c r="V285" s="284" t="s">
        <v>2731</v>
      </c>
      <c r="W285" s="282"/>
      <c r="X285" s="282">
        <f t="shared" si="64"/>
        <v>0</v>
      </c>
      <c r="Y285" s="260"/>
      <c r="Z285" s="260"/>
      <c r="AA285" s="502">
        <f t="shared" si="65"/>
        <v>0</v>
      </c>
      <c r="AB285" s="282">
        <f t="shared" si="66"/>
        <v>0</v>
      </c>
      <c r="AC285" s="282">
        <f t="shared" si="67"/>
        <v>0</v>
      </c>
      <c r="AD285" s="282">
        <f t="shared" si="68"/>
        <v>0</v>
      </c>
      <c r="AE285" s="282">
        <f t="shared" si="69"/>
        <v>0</v>
      </c>
      <c r="AF285" s="282">
        <f t="shared" si="70"/>
        <v>0</v>
      </c>
      <c r="AG285" s="107">
        <f t="shared" si="71"/>
        <v>0</v>
      </c>
      <c r="AH285" s="282">
        <f t="shared" si="72"/>
        <v>0</v>
      </c>
      <c r="AI285" s="260"/>
      <c r="AJ285" s="282">
        <f t="shared" si="73"/>
        <v>0</v>
      </c>
      <c r="AK285" s="282">
        <f t="shared" si="74"/>
        <v>0</v>
      </c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495"/>
      <c r="AW285" s="495"/>
      <c r="AX285" s="495"/>
    </row>
    <row r="286" spans="2:50">
      <c r="B286" s="412">
        <v>270</v>
      </c>
      <c r="C286" s="383" t="s">
        <v>22</v>
      </c>
      <c r="D286" s="227" t="s">
        <v>2729</v>
      </c>
      <c r="E286" s="271" t="s">
        <v>3120</v>
      </c>
      <c r="F286" s="220" t="s">
        <v>520</v>
      </c>
      <c r="G286" s="413" t="s">
        <v>1363</v>
      </c>
      <c r="H286" s="409">
        <v>42423</v>
      </c>
      <c r="I286" s="409" t="s">
        <v>2470</v>
      </c>
      <c r="J286" s="421">
        <f t="shared" si="75"/>
        <v>7236</v>
      </c>
      <c r="K286" s="421">
        <v>36</v>
      </c>
      <c r="L286" s="421">
        <v>7200</v>
      </c>
      <c r="M286" s="421"/>
      <c r="N286" s="421">
        <v>0.6</v>
      </c>
      <c r="O286" s="421">
        <v>120</v>
      </c>
      <c r="P286" s="505">
        <v>1</v>
      </c>
      <c r="Q286" s="282"/>
      <c r="R286" s="128" t="s">
        <v>31</v>
      </c>
      <c r="S286" s="128" t="s">
        <v>31</v>
      </c>
      <c r="T286" s="128" t="s">
        <v>31</v>
      </c>
      <c r="U286" s="128" t="s">
        <v>31</v>
      </c>
      <c r="V286" s="284" t="s">
        <v>2731</v>
      </c>
      <c r="W286" s="282"/>
      <c r="X286" s="282">
        <f t="shared" si="64"/>
        <v>0</v>
      </c>
      <c r="Y286" s="260"/>
      <c r="Z286" s="260"/>
      <c r="AA286" s="502">
        <f t="shared" si="65"/>
        <v>0</v>
      </c>
      <c r="AB286" s="282">
        <f t="shared" si="66"/>
        <v>0</v>
      </c>
      <c r="AC286" s="282">
        <f t="shared" si="67"/>
        <v>0</v>
      </c>
      <c r="AD286" s="282">
        <f t="shared" si="68"/>
        <v>0</v>
      </c>
      <c r="AE286" s="282">
        <f t="shared" si="69"/>
        <v>0</v>
      </c>
      <c r="AF286" s="282">
        <f t="shared" si="70"/>
        <v>0</v>
      </c>
      <c r="AG286" s="107">
        <f t="shared" si="71"/>
        <v>0</v>
      </c>
      <c r="AH286" s="282">
        <f t="shared" si="72"/>
        <v>0</v>
      </c>
      <c r="AI286" s="260"/>
      <c r="AJ286" s="282">
        <f t="shared" si="73"/>
        <v>0</v>
      </c>
      <c r="AK286" s="282">
        <f t="shared" si="74"/>
        <v>0</v>
      </c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495"/>
      <c r="AW286" s="495"/>
      <c r="AX286" s="495"/>
    </row>
    <row r="287" spans="2:50">
      <c r="B287" s="412">
        <v>271</v>
      </c>
      <c r="C287" s="383" t="s">
        <v>22</v>
      </c>
      <c r="D287" s="227" t="s">
        <v>2729</v>
      </c>
      <c r="E287" s="271" t="s">
        <v>3120</v>
      </c>
      <c r="F287" s="220" t="s">
        <v>610</v>
      </c>
      <c r="G287" s="413" t="s">
        <v>1363</v>
      </c>
      <c r="H287" s="409">
        <v>42446</v>
      </c>
      <c r="I287" s="409" t="s">
        <v>2470</v>
      </c>
      <c r="J287" s="421">
        <f t="shared" si="75"/>
        <v>420</v>
      </c>
      <c r="K287" s="421">
        <v>120</v>
      </c>
      <c r="L287" s="421">
        <v>300</v>
      </c>
      <c r="M287" s="421"/>
      <c r="N287" s="421">
        <v>2</v>
      </c>
      <c r="O287" s="421">
        <v>5</v>
      </c>
      <c r="P287" s="505">
        <v>1</v>
      </c>
      <c r="Q287" s="282"/>
      <c r="R287" s="128" t="s">
        <v>31</v>
      </c>
      <c r="S287" s="128" t="s">
        <v>31</v>
      </c>
      <c r="T287" s="128" t="s">
        <v>31</v>
      </c>
      <c r="U287" s="128" t="s">
        <v>31</v>
      </c>
      <c r="V287" s="284" t="s">
        <v>2731</v>
      </c>
      <c r="W287" s="282"/>
      <c r="X287" s="282">
        <f t="shared" si="64"/>
        <v>0</v>
      </c>
      <c r="Y287" s="260"/>
      <c r="Z287" s="260"/>
      <c r="AA287" s="502">
        <f t="shared" si="65"/>
        <v>0</v>
      </c>
      <c r="AB287" s="282">
        <f t="shared" si="66"/>
        <v>0</v>
      </c>
      <c r="AC287" s="282">
        <f t="shared" si="67"/>
        <v>0</v>
      </c>
      <c r="AD287" s="282">
        <f t="shared" si="68"/>
        <v>0</v>
      </c>
      <c r="AE287" s="282">
        <f t="shared" si="69"/>
        <v>0</v>
      </c>
      <c r="AF287" s="282">
        <f t="shared" si="70"/>
        <v>0</v>
      </c>
      <c r="AG287" s="107">
        <f t="shared" si="71"/>
        <v>0</v>
      </c>
      <c r="AH287" s="282">
        <f t="shared" si="72"/>
        <v>0</v>
      </c>
      <c r="AI287" s="260"/>
      <c r="AJ287" s="282">
        <f t="shared" si="73"/>
        <v>0</v>
      </c>
      <c r="AK287" s="282">
        <f t="shared" si="74"/>
        <v>0</v>
      </c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495"/>
      <c r="AW287" s="495"/>
      <c r="AX287" s="495"/>
    </row>
    <row r="288" spans="2:50">
      <c r="B288" s="412">
        <v>272</v>
      </c>
      <c r="C288" s="383" t="s">
        <v>22</v>
      </c>
      <c r="D288" s="227" t="s">
        <v>2729</v>
      </c>
      <c r="E288" s="271" t="s">
        <v>3120</v>
      </c>
      <c r="F288" s="220" t="s">
        <v>2747</v>
      </c>
      <c r="G288" s="413" t="s">
        <v>1363</v>
      </c>
      <c r="H288" s="409">
        <v>42429</v>
      </c>
      <c r="I288" s="409" t="s">
        <v>2470</v>
      </c>
      <c r="J288" s="421">
        <f t="shared" si="75"/>
        <v>300</v>
      </c>
      <c r="K288" s="421">
        <v>60</v>
      </c>
      <c r="L288" s="421">
        <v>240</v>
      </c>
      <c r="M288" s="421"/>
      <c r="N288" s="421">
        <v>1</v>
      </c>
      <c r="O288" s="421">
        <v>4</v>
      </c>
      <c r="P288" s="505">
        <v>1</v>
      </c>
      <c r="Q288" s="282"/>
      <c r="R288" s="128" t="s">
        <v>31</v>
      </c>
      <c r="S288" s="128" t="s">
        <v>31</v>
      </c>
      <c r="T288" s="128" t="s">
        <v>31</v>
      </c>
      <c r="U288" s="128" t="s">
        <v>31</v>
      </c>
      <c r="V288" s="284" t="s">
        <v>2731</v>
      </c>
      <c r="W288" s="282"/>
      <c r="X288" s="282">
        <f t="shared" si="64"/>
        <v>0</v>
      </c>
      <c r="Y288" s="260"/>
      <c r="Z288" s="260"/>
      <c r="AA288" s="502">
        <f t="shared" si="65"/>
        <v>0</v>
      </c>
      <c r="AB288" s="282">
        <f t="shared" si="66"/>
        <v>0</v>
      </c>
      <c r="AC288" s="282">
        <f t="shared" si="67"/>
        <v>0</v>
      </c>
      <c r="AD288" s="282">
        <f t="shared" si="68"/>
        <v>0</v>
      </c>
      <c r="AE288" s="282">
        <f t="shared" si="69"/>
        <v>0</v>
      </c>
      <c r="AF288" s="282">
        <f t="shared" si="70"/>
        <v>0</v>
      </c>
      <c r="AG288" s="107">
        <f t="shared" si="71"/>
        <v>0</v>
      </c>
      <c r="AH288" s="282">
        <f t="shared" si="72"/>
        <v>0</v>
      </c>
      <c r="AI288" s="260"/>
      <c r="AJ288" s="282">
        <f t="shared" si="73"/>
        <v>0</v>
      </c>
      <c r="AK288" s="282">
        <f t="shared" si="74"/>
        <v>0</v>
      </c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495"/>
      <c r="AW288" s="495"/>
      <c r="AX288" s="495"/>
    </row>
    <row r="289" spans="2:50">
      <c r="B289" s="412">
        <v>273</v>
      </c>
      <c r="C289" s="383" t="s">
        <v>22</v>
      </c>
      <c r="D289" s="227" t="s">
        <v>2729</v>
      </c>
      <c r="E289" s="271" t="s">
        <v>3120</v>
      </c>
      <c r="F289" s="220" t="s">
        <v>2750</v>
      </c>
      <c r="G289" s="413" t="s">
        <v>1363</v>
      </c>
      <c r="H289" s="409">
        <v>42429</v>
      </c>
      <c r="I289" s="409" t="s">
        <v>2470</v>
      </c>
      <c r="J289" s="421">
        <f t="shared" si="75"/>
        <v>30</v>
      </c>
      <c r="K289" s="421">
        <v>30</v>
      </c>
      <c r="L289" s="421">
        <v>0</v>
      </c>
      <c r="M289" s="421"/>
      <c r="N289" s="421">
        <v>0.5</v>
      </c>
      <c r="O289" s="421">
        <v>0</v>
      </c>
      <c r="P289" s="505">
        <v>1</v>
      </c>
      <c r="Q289" s="282"/>
      <c r="R289" s="128" t="s">
        <v>31</v>
      </c>
      <c r="S289" s="128" t="s">
        <v>31</v>
      </c>
      <c r="T289" s="128" t="s">
        <v>31</v>
      </c>
      <c r="U289" s="128" t="s">
        <v>31</v>
      </c>
      <c r="V289" s="284" t="s">
        <v>2731</v>
      </c>
      <c r="W289" s="282"/>
      <c r="X289" s="282">
        <f t="shared" si="64"/>
        <v>0</v>
      </c>
      <c r="Y289" s="260"/>
      <c r="Z289" s="260"/>
      <c r="AA289" s="502">
        <f t="shared" si="65"/>
        <v>0</v>
      </c>
      <c r="AB289" s="282">
        <f t="shared" si="66"/>
        <v>0</v>
      </c>
      <c r="AC289" s="282">
        <f t="shared" si="67"/>
        <v>0</v>
      </c>
      <c r="AD289" s="282">
        <f t="shared" si="68"/>
        <v>0</v>
      </c>
      <c r="AE289" s="282">
        <f t="shared" si="69"/>
        <v>0</v>
      </c>
      <c r="AF289" s="282">
        <f t="shared" si="70"/>
        <v>0</v>
      </c>
      <c r="AG289" s="107">
        <f t="shared" si="71"/>
        <v>0</v>
      </c>
      <c r="AH289" s="282">
        <f t="shared" si="72"/>
        <v>0</v>
      </c>
      <c r="AI289" s="260"/>
      <c r="AJ289" s="282">
        <f t="shared" si="73"/>
        <v>0</v>
      </c>
      <c r="AK289" s="282">
        <f t="shared" si="74"/>
        <v>0</v>
      </c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495"/>
      <c r="AW289" s="495"/>
      <c r="AX289" s="495"/>
    </row>
    <row r="290" spans="2:50">
      <c r="B290" s="412">
        <v>274</v>
      </c>
      <c r="C290" s="383" t="s">
        <v>22</v>
      </c>
      <c r="D290" s="227" t="s">
        <v>2729</v>
      </c>
      <c r="E290" s="271" t="s">
        <v>2752</v>
      </c>
      <c r="F290" s="220" t="s">
        <v>3289</v>
      </c>
      <c r="G290" s="413" t="s">
        <v>1363</v>
      </c>
      <c r="H290" s="409">
        <v>41995</v>
      </c>
      <c r="I290" s="409" t="s">
        <v>2470</v>
      </c>
      <c r="J290" s="421">
        <f t="shared" si="75"/>
        <v>492</v>
      </c>
      <c r="K290" s="421">
        <v>132</v>
      </c>
      <c r="L290" s="421">
        <v>360</v>
      </c>
      <c r="M290" s="421"/>
      <c r="N290" s="421">
        <v>2.2000000000000002</v>
      </c>
      <c r="O290" s="421">
        <v>6</v>
      </c>
      <c r="P290" s="505">
        <v>1</v>
      </c>
      <c r="Q290" s="282"/>
      <c r="R290" s="128" t="s">
        <v>31</v>
      </c>
      <c r="S290" s="128" t="s">
        <v>31</v>
      </c>
      <c r="T290" s="128" t="s">
        <v>31</v>
      </c>
      <c r="U290" s="128" t="s">
        <v>31</v>
      </c>
      <c r="V290" s="284" t="s">
        <v>2731</v>
      </c>
      <c r="W290" s="282"/>
      <c r="X290" s="282">
        <f t="shared" si="64"/>
        <v>0</v>
      </c>
      <c r="Y290" s="260"/>
      <c r="Z290" s="260"/>
      <c r="AA290" s="502">
        <f t="shared" si="65"/>
        <v>0</v>
      </c>
      <c r="AB290" s="282">
        <f t="shared" si="66"/>
        <v>0</v>
      </c>
      <c r="AC290" s="282">
        <f t="shared" si="67"/>
        <v>0</v>
      </c>
      <c r="AD290" s="282">
        <f t="shared" si="68"/>
        <v>0</v>
      </c>
      <c r="AE290" s="282">
        <f t="shared" si="69"/>
        <v>0</v>
      </c>
      <c r="AF290" s="282">
        <f t="shared" si="70"/>
        <v>0</v>
      </c>
      <c r="AG290" s="107">
        <f t="shared" si="71"/>
        <v>0</v>
      </c>
      <c r="AH290" s="282">
        <f t="shared" si="72"/>
        <v>0</v>
      </c>
      <c r="AI290" s="260"/>
      <c r="AJ290" s="282">
        <f t="shared" si="73"/>
        <v>0</v>
      </c>
      <c r="AK290" s="282">
        <f t="shared" si="74"/>
        <v>0</v>
      </c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495"/>
      <c r="AW290" s="495"/>
      <c r="AX290" s="495"/>
    </row>
    <row r="291" spans="2:50">
      <c r="B291" s="412">
        <v>275</v>
      </c>
      <c r="C291" s="383" t="s">
        <v>22</v>
      </c>
      <c r="D291" s="227" t="s">
        <v>2729</v>
      </c>
      <c r="E291" s="271" t="s">
        <v>2752</v>
      </c>
      <c r="F291" s="220" t="s">
        <v>3288</v>
      </c>
      <c r="G291" s="413" t="s">
        <v>1363</v>
      </c>
      <c r="H291" s="409">
        <v>41995</v>
      </c>
      <c r="I291" s="409" t="s">
        <v>2470</v>
      </c>
      <c r="J291" s="421">
        <f t="shared" si="75"/>
        <v>18</v>
      </c>
      <c r="K291" s="421">
        <v>18</v>
      </c>
      <c r="L291" s="421">
        <v>0</v>
      </c>
      <c r="M291" s="421"/>
      <c r="N291" s="421">
        <v>0.3</v>
      </c>
      <c r="O291" s="421">
        <v>0</v>
      </c>
      <c r="P291" s="505">
        <v>1</v>
      </c>
      <c r="Q291" s="282"/>
      <c r="R291" s="128" t="s">
        <v>31</v>
      </c>
      <c r="S291" s="128" t="s">
        <v>31</v>
      </c>
      <c r="T291" s="128" t="s">
        <v>31</v>
      </c>
      <c r="U291" s="128" t="s">
        <v>31</v>
      </c>
      <c r="V291" s="284" t="s">
        <v>2731</v>
      </c>
      <c r="W291" s="282"/>
      <c r="X291" s="282">
        <f t="shared" si="64"/>
        <v>0</v>
      </c>
      <c r="Y291" s="260"/>
      <c r="Z291" s="260"/>
      <c r="AA291" s="502">
        <f t="shared" si="65"/>
        <v>0</v>
      </c>
      <c r="AB291" s="282">
        <f t="shared" si="66"/>
        <v>0</v>
      </c>
      <c r="AC291" s="282">
        <f t="shared" si="67"/>
        <v>0</v>
      </c>
      <c r="AD291" s="282">
        <f t="shared" si="68"/>
        <v>0</v>
      </c>
      <c r="AE291" s="282">
        <f t="shared" si="69"/>
        <v>0</v>
      </c>
      <c r="AF291" s="282">
        <f t="shared" si="70"/>
        <v>0</v>
      </c>
      <c r="AG291" s="107">
        <f t="shared" si="71"/>
        <v>0</v>
      </c>
      <c r="AH291" s="282">
        <f t="shared" si="72"/>
        <v>0</v>
      </c>
      <c r="AI291" s="260"/>
      <c r="AJ291" s="282">
        <f t="shared" si="73"/>
        <v>0</v>
      </c>
      <c r="AK291" s="282">
        <f t="shared" si="74"/>
        <v>0</v>
      </c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495"/>
      <c r="AW291" s="495"/>
      <c r="AX291" s="495"/>
    </row>
    <row r="292" spans="2:50">
      <c r="B292" s="412">
        <v>276</v>
      </c>
      <c r="C292" s="383" t="s">
        <v>22</v>
      </c>
      <c r="D292" s="227" t="s">
        <v>2729</v>
      </c>
      <c r="E292" s="271" t="s">
        <v>2752</v>
      </c>
      <c r="F292" s="220" t="s">
        <v>3287</v>
      </c>
      <c r="G292" s="413" t="s">
        <v>1363</v>
      </c>
      <c r="H292" s="409">
        <v>41995</v>
      </c>
      <c r="I292" s="409" t="s">
        <v>2470</v>
      </c>
      <c r="J292" s="421">
        <f t="shared" si="75"/>
        <v>60</v>
      </c>
      <c r="K292" s="421">
        <v>60</v>
      </c>
      <c r="L292" s="421">
        <v>0</v>
      </c>
      <c r="M292" s="421"/>
      <c r="N292" s="421">
        <v>1</v>
      </c>
      <c r="O292" s="421">
        <v>0</v>
      </c>
      <c r="P292" s="505">
        <v>1</v>
      </c>
      <c r="Q292" s="282"/>
      <c r="R292" s="128" t="s">
        <v>31</v>
      </c>
      <c r="S292" s="128" t="s">
        <v>31</v>
      </c>
      <c r="T292" s="128" t="s">
        <v>31</v>
      </c>
      <c r="U292" s="128" t="s">
        <v>31</v>
      </c>
      <c r="V292" s="284" t="s">
        <v>2731</v>
      </c>
      <c r="W292" s="282"/>
      <c r="X292" s="282">
        <f t="shared" si="64"/>
        <v>0</v>
      </c>
      <c r="Y292" s="260"/>
      <c r="Z292" s="260"/>
      <c r="AA292" s="502">
        <f t="shared" si="65"/>
        <v>0</v>
      </c>
      <c r="AB292" s="282">
        <f t="shared" si="66"/>
        <v>0</v>
      </c>
      <c r="AC292" s="282">
        <f t="shared" si="67"/>
        <v>0</v>
      </c>
      <c r="AD292" s="282">
        <f t="shared" si="68"/>
        <v>0</v>
      </c>
      <c r="AE292" s="282">
        <f t="shared" si="69"/>
        <v>0</v>
      </c>
      <c r="AF292" s="282">
        <f t="shared" si="70"/>
        <v>0</v>
      </c>
      <c r="AG292" s="107">
        <f t="shared" si="71"/>
        <v>0</v>
      </c>
      <c r="AH292" s="282">
        <f t="shared" si="72"/>
        <v>0</v>
      </c>
      <c r="AI292" s="260"/>
      <c r="AJ292" s="282">
        <f t="shared" si="73"/>
        <v>0</v>
      </c>
      <c r="AK292" s="282">
        <f t="shared" si="74"/>
        <v>0</v>
      </c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495"/>
      <c r="AW292" s="495"/>
      <c r="AX292" s="495"/>
    </row>
    <row r="293" spans="2:50">
      <c r="B293" s="412">
        <v>277</v>
      </c>
      <c r="C293" s="383" t="s">
        <v>22</v>
      </c>
      <c r="D293" s="227" t="s">
        <v>2729</v>
      </c>
      <c r="E293" s="271" t="s">
        <v>2752</v>
      </c>
      <c r="F293" s="220" t="s">
        <v>3286</v>
      </c>
      <c r="G293" s="413" t="s">
        <v>1363</v>
      </c>
      <c r="H293" s="409">
        <v>41995</v>
      </c>
      <c r="I293" s="409" t="s">
        <v>2470</v>
      </c>
      <c r="J293" s="421">
        <f t="shared" si="75"/>
        <v>726</v>
      </c>
      <c r="K293" s="421">
        <v>6</v>
      </c>
      <c r="L293" s="421">
        <v>720</v>
      </c>
      <c r="M293" s="421"/>
      <c r="N293" s="421">
        <v>0.1</v>
      </c>
      <c r="O293" s="421">
        <v>12</v>
      </c>
      <c r="P293" s="505">
        <v>1</v>
      </c>
      <c r="Q293" s="282"/>
      <c r="R293" s="128" t="s">
        <v>31</v>
      </c>
      <c r="S293" s="128" t="s">
        <v>31</v>
      </c>
      <c r="T293" s="128" t="s">
        <v>31</v>
      </c>
      <c r="U293" s="128" t="s">
        <v>31</v>
      </c>
      <c r="V293" s="284" t="s">
        <v>2731</v>
      </c>
      <c r="W293" s="282"/>
      <c r="X293" s="282">
        <f t="shared" si="64"/>
        <v>0</v>
      </c>
      <c r="Y293" s="260"/>
      <c r="Z293" s="260"/>
      <c r="AA293" s="502">
        <f t="shared" si="65"/>
        <v>0</v>
      </c>
      <c r="AB293" s="282">
        <f t="shared" si="66"/>
        <v>0</v>
      </c>
      <c r="AC293" s="282">
        <f t="shared" si="67"/>
        <v>0</v>
      </c>
      <c r="AD293" s="282">
        <f t="shared" si="68"/>
        <v>0</v>
      </c>
      <c r="AE293" s="282">
        <f t="shared" si="69"/>
        <v>0</v>
      </c>
      <c r="AF293" s="282">
        <f t="shared" si="70"/>
        <v>0</v>
      </c>
      <c r="AG293" s="107">
        <f t="shared" si="71"/>
        <v>0</v>
      </c>
      <c r="AH293" s="282">
        <f t="shared" si="72"/>
        <v>0</v>
      </c>
      <c r="AI293" s="260"/>
      <c r="AJ293" s="282">
        <f t="shared" si="73"/>
        <v>0</v>
      </c>
      <c r="AK293" s="282">
        <f t="shared" si="74"/>
        <v>0</v>
      </c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495"/>
      <c r="AW293" s="495"/>
      <c r="AX293" s="495"/>
    </row>
    <row r="294" spans="2:50">
      <c r="B294" s="412">
        <v>278</v>
      </c>
      <c r="C294" s="383" t="s">
        <v>22</v>
      </c>
      <c r="D294" s="227" t="s">
        <v>2729</v>
      </c>
      <c r="E294" s="271" t="s">
        <v>2752</v>
      </c>
      <c r="F294" s="220" t="s">
        <v>3285</v>
      </c>
      <c r="G294" s="413" t="s">
        <v>1363</v>
      </c>
      <c r="H294" s="409">
        <v>41995</v>
      </c>
      <c r="I294" s="409" t="s">
        <v>2470</v>
      </c>
      <c r="J294" s="421">
        <f t="shared" si="75"/>
        <v>72</v>
      </c>
      <c r="K294" s="421">
        <v>72</v>
      </c>
      <c r="L294" s="421">
        <v>0</v>
      </c>
      <c r="M294" s="421"/>
      <c r="N294" s="421">
        <v>1.2</v>
      </c>
      <c r="O294" s="421">
        <v>0</v>
      </c>
      <c r="P294" s="505">
        <v>1</v>
      </c>
      <c r="Q294" s="282"/>
      <c r="R294" s="128" t="s">
        <v>31</v>
      </c>
      <c r="S294" s="128" t="s">
        <v>31</v>
      </c>
      <c r="T294" s="128" t="s">
        <v>31</v>
      </c>
      <c r="U294" s="128" t="s">
        <v>31</v>
      </c>
      <c r="V294" s="284" t="s">
        <v>2731</v>
      </c>
      <c r="W294" s="282"/>
      <c r="X294" s="282">
        <f t="shared" si="64"/>
        <v>0</v>
      </c>
      <c r="Y294" s="260"/>
      <c r="Z294" s="260"/>
      <c r="AA294" s="502">
        <f t="shared" si="65"/>
        <v>0</v>
      </c>
      <c r="AB294" s="282">
        <f t="shared" si="66"/>
        <v>0</v>
      </c>
      <c r="AC294" s="282">
        <f t="shared" si="67"/>
        <v>0</v>
      </c>
      <c r="AD294" s="282">
        <f t="shared" si="68"/>
        <v>0</v>
      </c>
      <c r="AE294" s="282">
        <f t="shared" si="69"/>
        <v>0</v>
      </c>
      <c r="AF294" s="282">
        <f t="shared" si="70"/>
        <v>0</v>
      </c>
      <c r="AG294" s="107">
        <f t="shared" si="71"/>
        <v>0</v>
      </c>
      <c r="AH294" s="282">
        <f t="shared" si="72"/>
        <v>0</v>
      </c>
      <c r="AI294" s="260"/>
      <c r="AJ294" s="282">
        <f t="shared" si="73"/>
        <v>0</v>
      </c>
      <c r="AK294" s="282">
        <f t="shared" si="74"/>
        <v>0</v>
      </c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495"/>
      <c r="AW294" s="495"/>
      <c r="AX294" s="495"/>
    </row>
    <row r="295" spans="2:50">
      <c r="B295" s="412">
        <v>279</v>
      </c>
      <c r="C295" s="383" t="s">
        <v>22</v>
      </c>
      <c r="D295" s="227" t="s">
        <v>2729</v>
      </c>
      <c r="E295" s="271" t="s">
        <v>2762</v>
      </c>
      <c r="F295" s="220" t="s">
        <v>2763</v>
      </c>
      <c r="G295" s="413" t="s">
        <v>1363</v>
      </c>
      <c r="H295" s="409">
        <v>42474</v>
      </c>
      <c r="I295" s="409" t="s">
        <v>2470</v>
      </c>
      <c r="J295" s="421">
        <f t="shared" si="75"/>
        <v>9</v>
      </c>
      <c r="K295" s="421">
        <v>9</v>
      </c>
      <c r="L295" s="421">
        <v>0</v>
      </c>
      <c r="M295" s="421"/>
      <c r="N295" s="421">
        <v>0.15</v>
      </c>
      <c r="O295" s="421">
        <v>0</v>
      </c>
      <c r="P295" s="505">
        <v>1</v>
      </c>
      <c r="Q295" s="282"/>
      <c r="R295" s="128" t="s">
        <v>31</v>
      </c>
      <c r="S295" s="128" t="s">
        <v>31</v>
      </c>
      <c r="T295" s="128" t="s">
        <v>31</v>
      </c>
      <c r="U295" s="128" t="s">
        <v>31</v>
      </c>
      <c r="V295" s="284" t="s">
        <v>2731</v>
      </c>
      <c r="W295" s="282"/>
      <c r="X295" s="282">
        <f t="shared" ref="X295:X331" si="76">SUMIF(W295,"Y",K295)</f>
        <v>0</v>
      </c>
      <c r="Y295" s="260"/>
      <c r="Z295" s="260"/>
      <c r="AA295" s="502">
        <f t="shared" ref="AA295:AA331" si="77">(COUNTA(AL295:AU295)-COUNTIF(AL295:AU295, "X"))</f>
        <v>0</v>
      </c>
      <c r="AB295" s="282">
        <f t="shared" ref="AB295:AB331" si="78">(COUNTA(AL295:AU295)-COUNTIF(AL295:AU295, "X"))*P295*K295</f>
        <v>0</v>
      </c>
      <c r="AC295" s="282">
        <f t="shared" ref="AC295:AC331" si="79">COUNTIF(AL295:AU295,"A")</f>
        <v>0</v>
      </c>
      <c r="AD295" s="282">
        <f t="shared" ref="AD295:AD331" si="80">COUNTIF(AL295:AU295,"V")*P295*M295</f>
        <v>0</v>
      </c>
      <c r="AE295" s="282">
        <f t="shared" ref="AE295:AE331" si="81">COUNTIF(AL295:AU295,"L")</f>
        <v>0</v>
      </c>
      <c r="AF295" s="282">
        <f t="shared" ref="AF295:AF331" si="82">COUNTIF(AL295:AU295,"L")*K295*P295</f>
        <v>0</v>
      </c>
      <c r="AG295" s="107">
        <f t="shared" ref="AG295:AG331" si="83">IF(Q295="Y",1,0)</f>
        <v>0</v>
      </c>
      <c r="AH295" s="282">
        <f t="shared" ref="AH295:AH331" si="84">IF(Q295="Y", AA295, 0)*K295*P295/2</f>
        <v>0</v>
      </c>
      <c r="AI295" s="260"/>
      <c r="AJ295" s="282">
        <f t="shared" ref="AJ295:AJ331" si="85">COUNTIF(AL295:AU295, "V")</f>
        <v>0</v>
      </c>
      <c r="AK295" s="282">
        <f t="shared" ref="AK295:AK331" si="86">AB295-AD295-AF295-AH295</f>
        <v>0</v>
      </c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495"/>
      <c r="AW295" s="495"/>
      <c r="AX295" s="495"/>
    </row>
    <row r="296" spans="2:50">
      <c r="B296" s="412">
        <v>280</v>
      </c>
      <c r="C296" s="383" t="s">
        <v>22</v>
      </c>
      <c r="D296" s="227" t="s">
        <v>2729</v>
      </c>
      <c r="E296" s="271" t="s">
        <v>2762</v>
      </c>
      <c r="F296" s="220" t="s">
        <v>502</v>
      </c>
      <c r="G296" s="413" t="s">
        <v>1363</v>
      </c>
      <c r="H296" s="409">
        <v>42717</v>
      </c>
      <c r="I296" s="409" t="s">
        <v>2470</v>
      </c>
      <c r="J296" s="421">
        <f t="shared" si="75"/>
        <v>39</v>
      </c>
      <c r="K296" s="421">
        <v>39</v>
      </c>
      <c r="L296" s="421">
        <v>0</v>
      </c>
      <c r="M296" s="421"/>
      <c r="N296" s="421">
        <v>0.65</v>
      </c>
      <c r="O296" s="421">
        <v>0</v>
      </c>
      <c r="P296" s="505">
        <v>1</v>
      </c>
      <c r="Q296" s="282"/>
      <c r="R296" s="128" t="s">
        <v>31</v>
      </c>
      <c r="S296" s="128" t="s">
        <v>31</v>
      </c>
      <c r="T296" s="128" t="s">
        <v>31</v>
      </c>
      <c r="U296" s="128" t="s">
        <v>31</v>
      </c>
      <c r="V296" s="284" t="s">
        <v>2731</v>
      </c>
      <c r="W296" s="282"/>
      <c r="X296" s="282">
        <f t="shared" si="76"/>
        <v>0</v>
      </c>
      <c r="Y296" s="260"/>
      <c r="Z296" s="260"/>
      <c r="AA296" s="502">
        <f t="shared" si="77"/>
        <v>0</v>
      </c>
      <c r="AB296" s="282">
        <f t="shared" si="78"/>
        <v>0</v>
      </c>
      <c r="AC296" s="282">
        <f t="shared" si="79"/>
        <v>0</v>
      </c>
      <c r="AD296" s="282">
        <f t="shared" si="80"/>
        <v>0</v>
      </c>
      <c r="AE296" s="282">
        <f t="shared" si="81"/>
        <v>0</v>
      </c>
      <c r="AF296" s="282">
        <f t="shared" si="82"/>
        <v>0</v>
      </c>
      <c r="AG296" s="107">
        <f t="shared" si="83"/>
        <v>0</v>
      </c>
      <c r="AH296" s="282">
        <f t="shared" si="84"/>
        <v>0</v>
      </c>
      <c r="AI296" s="260"/>
      <c r="AJ296" s="282">
        <f t="shared" si="85"/>
        <v>0</v>
      </c>
      <c r="AK296" s="282">
        <f t="shared" si="86"/>
        <v>0</v>
      </c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495"/>
      <c r="AW296" s="495"/>
      <c r="AX296" s="495"/>
    </row>
    <row r="297" spans="2:50">
      <c r="B297" s="412">
        <v>281</v>
      </c>
      <c r="C297" s="383" t="s">
        <v>22</v>
      </c>
      <c r="D297" s="227" t="s">
        <v>2729</v>
      </c>
      <c r="E297" s="271" t="s">
        <v>2762</v>
      </c>
      <c r="F297" s="220" t="s">
        <v>636</v>
      </c>
      <c r="G297" s="413" t="s">
        <v>1363</v>
      </c>
      <c r="H297" s="409">
        <v>43056</v>
      </c>
      <c r="I297" s="409" t="s">
        <v>2470</v>
      </c>
      <c r="J297" s="421">
        <f t="shared" si="75"/>
        <v>600</v>
      </c>
      <c r="K297" s="421">
        <v>210</v>
      </c>
      <c r="L297" s="421">
        <v>390</v>
      </c>
      <c r="M297" s="421"/>
      <c r="N297" s="421">
        <v>3.5000000000000004</v>
      </c>
      <c r="O297" s="421">
        <v>6.5</v>
      </c>
      <c r="P297" s="505">
        <v>1</v>
      </c>
      <c r="Q297" s="282"/>
      <c r="R297" s="128" t="s">
        <v>31</v>
      </c>
      <c r="S297" s="128" t="s">
        <v>31</v>
      </c>
      <c r="T297" s="128" t="s">
        <v>31</v>
      </c>
      <c r="U297" s="128" t="s">
        <v>31</v>
      </c>
      <c r="V297" s="284" t="s">
        <v>2731</v>
      </c>
      <c r="W297" s="282"/>
      <c r="X297" s="282">
        <f t="shared" si="76"/>
        <v>0</v>
      </c>
      <c r="Y297" s="260"/>
      <c r="Z297" s="260"/>
      <c r="AA297" s="502">
        <f t="shared" si="77"/>
        <v>0</v>
      </c>
      <c r="AB297" s="282">
        <f t="shared" si="78"/>
        <v>0</v>
      </c>
      <c r="AC297" s="282">
        <f t="shared" si="79"/>
        <v>0</v>
      </c>
      <c r="AD297" s="282">
        <f t="shared" si="80"/>
        <v>0</v>
      </c>
      <c r="AE297" s="282">
        <f t="shared" si="81"/>
        <v>0</v>
      </c>
      <c r="AF297" s="282">
        <f t="shared" si="82"/>
        <v>0</v>
      </c>
      <c r="AG297" s="107">
        <f t="shared" si="83"/>
        <v>0</v>
      </c>
      <c r="AH297" s="282">
        <f t="shared" si="84"/>
        <v>0</v>
      </c>
      <c r="AI297" s="260"/>
      <c r="AJ297" s="282">
        <f t="shared" si="85"/>
        <v>0</v>
      </c>
      <c r="AK297" s="282">
        <f t="shared" si="86"/>
        <v>0</v>
      </c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495"/>
      <c r="AW297" s="495"/>
      <c r="AX297" s="495"/>
    </row>
    <row r="298" spans="2:50">
      <c r="B298" s="412">
        <v>282</v>
      </c>
      <c r="C298" s="383" t="s">
        <v>22</v>
      </c>
      <c r="D298" s="227" t="s">
        <v>2729</v>
      </c>
      <c r="E298" s="271" t="s">
        <v>2762</v>
      </c>
      <c r="F298" s="220" t="s">
        <v>3338</v>
      </c>
      <c r="G298" s="413" t="s">
        <v>1363</v>
      </c>
      <c r="H298" s="409">
        <v>42425</v>
      </c>
      <c r="I298" s="409" t="s">
        <v>2470</v>
      </c>
      <c r="J298" s="421">
        <f t="shared" si="75"/>
        <v>1050</v>
      </c>
      <c r="K298" s="421">
        <v>90</v>
      </c>
      <c r="L298" s="421">
        <v>960</v>
      </c>
      <c r="M298" s="421"/>
      <c r="N298" s="421">
        <v>1.5</v>
      </c>
      <c r="O298" s="421">
        <v>16</v>
      </c>
      <c r="P298" s="505">
        <v>1</v>
      </c>
      <c r="Q298" s="282"/>
      <c r="R298" s="128" t="s">
        <v>31</v>
      </c>
      <c r="S298" s="128" t="s">
        <v>31</v>
      </c>
      <c r="T298" s="128" t="s">
        <v>31</v>
      </c>
      <c r="U298" s="128" t="s">
        <v>31</v>
      </c>
      <c r="V298" s="284" t="s">
        <v>2731</v>
      </c>
      <c r="W298" s="282"/>
      <c r="X298" s="282">
        <f t="shared" si="76"/>
        <v>0</v>
      </c>
      <c r="Y298" s="260"/>
      <c r="Z298" s="260"/>
      <c r="AA298" s="502">
        <f t="shared" si="77"/>
        <v>0</v>
      </c>
      <c r="AB298" s="282">
        <f t="shared" si="78"/>
        <v>0</v>
      </c>
      <c r="AC298" s="282">
        <f t="shared" si="79"/>
        <v>0</v>
      </c>
      <c r="AD298" s="282">
        <f t="shared" si="80"/>
        <v>0</v>
      </c>
      <c r="AE298" s="282">
        <f t="shared" si="81"/>
        <v>0</v>
      </c>
      <c r="AF298" s="282">
        <f t="shared" si="82"/>
        <v>0</v>
      </c>
      <c r="AG298" s="107">
        <f t="shared" si="83"/>
        <v>0</v>
      </c>
      <c r="AH298" s="282">
        <f t="shared" si="84"/>
        <v>0</v>
      </c>
      <c r="AI298" s="260"/>
      <c r="AJ298" s="282">
        <f t="shared" si="85"/>
        <v>0</v>
      </c>
      <c r="AK298" s="282">
        <f t="shared" si="86"/>
        <v>0</v>
      </c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495"/>
      <c r="AW298" s="495"/>
      <c r="AX298" s="495"/>
    </row>
    <row r="299" spans="2:50">
      <c r="B299" s="412">
        <v>283</v>
      </c>
      <c r="C299" s="383" t="s">
        <v>22</v>
      </c>
      <c r="D299" s="227" t="s">
        <v>2729</v>
      </c>
      <c r="E299" s="271" t="s">
        <v>2774</v>
      </c>
      <c r="F299" s="220" t="s">
        <v>2775</v>
      </c>
      <c r="G299" s="413" t="s">
        <v>1363</v>
      </c>
      <c r="H299" s="409">
        <v>43712</v>
      </c>
      <c r="I299" s="409" t="s">
        <v>2470</v>
      </c>
      <c r="J299" s="421">
        <f t="shared" si="75"/>
        <v>6</v>
      </c>
      <c r="K299" s="421">
        <v>6</v>
      </c>
      <c r="L299" s="421">
        <v>0</v>
      </c>
      <c r="M299" s="421"/>
      <c r="N299" s="421">
        <v>0.1</v>
      </c>
      <c r="O299" s="421">
        <v>0</v>
      </c>
      <c r="P299" s="505">
        <v>1</v>
      </c>
      <c r="Q299" s="282"/>
      <c r="R299" s="128" t="s">
        <v>31</v>
      </c>
      <c r="S299" s="128" t="s">
        <v>31</v>
      </c>
      <c r="T299" s="128" t="s">
        <v>31</v>
      </c>
      <c r="U299" s="128" t="s">
        <v>31</v>
      </c>
      <c r="V299" s="284" t="s">
        <v>2731</v>
      </c>
      <c r="W299" s="282"/>
      <c r="X299" s="282">
        <f t="shared" si="76"/>
        <v>0</v>
      </c>
      <c r="Y299" s="260"/>
      <c r="Z299" s="260"/>
      <c r="AA299" s="502">
        <f t="shared" si="77"/>
        <v>0</v>
      </c>
      <c r="AB299" s="282">
        <f t="shared" si="78"/>
        <v>0</v>
      </c>
      <c r="AC299" s="282">
        <f t="shared" si="79"/>
        <v>0</v>
      </c>
      <c r="AD299" s="282">
        <f t="shared" si="80"/>
        <v>0</v>
      </c>
      <c r="AE299" s="282">
        <f t="shared" si="81"/>
        <v>0</v>
      </c>
      <c r="AF299" s="282">
        <f t="shared" si="82"/>
        <v>0</v>
      </c>
      <c r="AG299" s="107">
        <f t="shared" si="83"/>
        <v>0</v>
      </c>
      <c r="AH299" s="282">
        <f t="shared" si="84"/>
        <v>0</v>
      </c>
      <c r="AI299" s="260"/>
      <c r="AJ299" s="282">
        <f t="shared" si="85"/>
        <v>0</v>
      </c>
      <c r="AK299" s="282">
        <f t="shared" si="86"/>
        <v>0</v>
      </c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495"/>
      <c r="AW299" s="495"/>
      <c r="AX299" s="495"/>
    </row>
    <row r="300" spans="2:50">
      <c r="B300" s="412">
        <v>284</v>
      </c>
      <c r="C300" s="383" t="s">
        <v>22</v>
      </c>
      <c r="D300" s="227" t="s">
        <v>2729</v>
      </c>
      <c r="E300" s="271" t="s">
        <v>2774</v>
      </c>
      <c r="F300" s="220" t="s">
        <v>341</v>
      </c>
      <c r="G300" s="413" t="s">
        <v>1363</v>
      </c>
      <c r="H300" s="409">
        <v>43590</v>
      </c>
      <c r="I300" s="409" t="s">
        <v>2470</v>
      </c>
      <c r="J300" s="421">
        <f t="shared" si="75"/>
        <v>48</v>
      </c>
      <c r="K300" s="421">
        <v>12</v>
      </c>
      <c r="L300" s="421">
        <v>36</v>
      </c>
      <c r="M300" s="421"/>
      <c r="N300" s="421">
        <v>0.2</v>
      </c>
      <c r="O300" s="421">
        <v>0.6</v>
      </c>
      <c r="P300" s="505">
        <v>1</v>
      </c>
      <c r="Q300" s="282"/>
      <c r="R300" s="128" t="s">
        <v>31</v>
      </c>
      <c r="S300" s="128" t="s">
        <v>31</v>
      </c>
      <c r="T300" s="128" t="s">
        <v>31</v>
      </c>
      <c r="U300" s="128" t="s">
        <v>31</v>
      </c>
      <c r="V300" s="284" t="s">
        <v>2731</v>
      </c>
      <c r="W300" s="282"/>
      <c r="X300" s="282">
        <f t="shared" si="76"/>
        <v>0</v>
      </c>
      <c r="Y300" s="260"/>
      <c r="Z300" s="260"/>
      <c r="AA300" s="502">
        <f t="shared" si="77"/>
        <v>0</v>
      </c>
      <c r="AB300" s="282">
        <f t="shared" si="78"/>
        <v>0</v>
      </c>
      <c r="AC300" s="282">
        <f t="shared" si="79"/>
        <v>0</v>
      </c>
      <c r="AD300" s="282">
        <f t="shared" si="80"/>
        <v>0</v>
      </c>
      <c r="AE300" s="282">
        <f t="shared" si="81"/>
        <v>0</v>
      </c>
      <c r="AF300" s="282">
        <f t="shared" si="82"/>
        <v>0</v>
      </c>
      <c r="AG300" s="107">
        <f t="shared" si="83"/>
        <v>0</v>
      </c>
      <c r="AH300" s="282">
        <f t="shared" si="84"/>
        <v>0</v>
      </c>
      <c r="AI300" s="260"/>
      <c r="AJ300" s="282">
        <f t="shared" si="85"/>
        <v>0</v>
      </c>
      <c r="AK300" s="282">
        <f t="shared" si="86"/>
        <v>0</v>
      </c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495"/>
      <c r="AW300" s="495"/>
      <c r="AX300" s="495"/>
    </row>
    <row r="301" spans="2:50">
      <c r="B301" s="412">
        <v>285</v>
      </c>
      <c r="C301" s="383" t="s">
        <v>22</v>
      </c>
      <c r="D301" s="227" t="s">
        <v>2729</v>
      </c>
      <c r="E301" s="271" t="s">
        <v>2774</v>
      </c>
      <c r="F301" s="220" t="s">
        <v>2777</v>
      </c>
      <c r="G301" s="413" t="s">
        <v>1363</v>
      </c>
      <c r="H301" s="409">
        <v>43590</v>
      </c>
      <c r="I301" s="409" t="s">
        <v>2470</v>
      </c>
      <c r="J301" s="421">
        <f t="shared" si="75"/>
        <v>54</v>
      </c>
      <c r="K301" s="421">
        <v>54</v>
      </c>
      <c r="L301" s="421">
        <v>0</v>
      </c>
      <c r="M301" s="421"/>
      <c r="N301" s="421">
        <v>0.9</v>
      </c>
      <c r="O301" s="421">
        <v>0</v>
      </c>
      <c r="P301" s="505">
        <v>1</v>
      </c>
      <c r="Q301" s="282"/>
      <c r="R301" s="128" t="s">
        <v>31</v>
      </c>
      <c r="S301" s="128" t="s">
        <v>31</v>
      </c>
      <c r="T301" s="128" t="s">
        <v>31</v>
      </c>
      <c r="U301" s="128" t="s">
        <v>31</v>
      </c>
      <c r="V301" s="284" t="s">
        <v>2731</v>
      </c>
      <c r="W301" s="282"/>
      <c r="X301" s="282">
        <f t="shared" si="76"/>
        <v>0</v>
      </c>
      <c r="Y301" s="260"/>
      <c r="Z301" s="260"/>
      <c r="AA301" s="502">
        <f t="shared" si="77"/>
        <v>0</v>
      </c>
      <c r="AB301" s="282">
        <f t="shared" si="78"/>
        <v>0</v>
      </c>
      <c r="AC301" s="282">
        <f t="shared" si="79"/>
        <v>0</v>
      </c>
      <c r="AD301" s="282">
        <f t="shared" si="80"/>
        <v>0</v>
      </c>
      <c r="AE301" s="282">
        <f t="shared" si="81"/>
        <v>0</v>
      </c>
      <c r="AF301" s="282">
        <f t="shared" si="82"/>
        <v>0</v>
      </c>
      <c r="AG301" s="107">
        <f t="shared" si="83"/>
        <v>0</v>
      </c>
      <c r="AH301" s="282">
        <f t="shared" si="84"/>
        <v>0</v>
      </c>
      <c r="AI301" s="260"/>
      <c r="AJ301" s="282">
        <f t="shared" si="85"/>
        <v>0</v>
      </c>
      <c r="AK301" s="282">
        <f t="shared" si="86"/>
        <v>0</v>
      </c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495"/>
      <c r="AW301" s="495"/>
      <c r="AX301" s="495"/>
    </row>
    <row r="302" spans="2:50">
      <c r="B302" s="412">
        <v>286</v>
      </c>
      <c r="C302" s="383" t="s">
        <v>22</v>
      </c>
      <c r="D302" s="227" t="s">
        <v>2729</v>
      </c>
      <c r="E302" s="271" t="s">
        <v>2774</v>
      </c>
      <c r="F302" s="220" t="s">
        <v>2778</v>
      </c>
      <c r="G302" s="413" t="s">
        <v>1363</v>
      </c>
      <c r="H302" s="409">
        <v>43654</v>
      </c>
      <c r="I302" s="409" t="s">
        <v>2470</v>
      </c>
      <c r="J302" s="421">
        <f t="shared" si="75"/>
        <v>18</v>
      </c>
      <c r="K302" s="421">
        <v>18</v>
      </c>
      <c r="L302" s="421">
        <v>0</v>
      </c>
      <c r="M302" s="421"/>
      <c r="N302" s="421">
        <v>0.3</v>
      </c>
      <c r="O302" s="421">
        <v>0</v>
      </c>
      <c r="P302" s="505">
        <v>1</v>
      </c>
      <c r="Q302" s="282"/>
      <c r="R302" s="128" t="s">
        <v>31</v>
      </c>
      <c r="S302" s="128" t="s">
        <v>31</v>
      </c>
      <c r="T302" s="128" t="s">
        <v>31</v>
      </c>
      <c r="U302" s="128" t="s">
        <v>31</v>
      </c>
      <c r="V302" s="284" t="s">
        <v>2731</v>
      </c>
      <c r="W302" s="282"/>
      <c r="X302" s="282">
        <f t="shared" si="76"/>
        <v>0</v>
      </c>
      <c r="Y302" s="260"/>
      <c r="Z302" s="260"/>
      <c r="AA302" s="502">
        <f t="shared" si="77"/>
        <v>0</v>
      </c>
      <c r="AB302" s="282">
        <f t="shared" si="78"/>
        <v>0</v>
      </c>
      <c r="AC302" s="282">
        <f t="shared" si="79"/>
        <v>0</v>
      </c>
      <c r="AD302" s="282">
        <f t="shared" si="80"/>
        <v>0</v>
      </c>
      <c r="AE302" s="282">
        <f t="shared" si="81"/>
        <v>0</v>
      </c>
      <c r="AF302" s="282">
        <f t="shared" si="82"/>
        <v>0</v>
      </c>
      <c r="AG302" s="107">
        <f t="shared" si="83"/>
        <v>0</v>
      </c>
      <c r="AH302" s="282">
        <f t="shared" si="84"/>
        <v>0</v>
      </c>
      <c r="AI302" s="260"/>
      <c r="AJ302" s="282">
        <f t="shared" si="85"/>
        <v>0</v>
      </c>
      <c r="AK302" s="282">
        <f t="shared" si="86"/>
        <v>0</v>
      </c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495"/>
      <c r="AW302" s="495"/>
      <c r="AX302" s="495"/>
    </row>
    <row r="303" spans="2:50">
      <c r="B303" s="412">
        <v>287</v>
      </c>
      <c r="C303" s="383" t="s">
        <v>22</v>
      </c>
      <c r="D303" s="227" t="s">
        <v>2729</v>
      </c>
      <c r="E303" s="271" t="s">
        <v>2774</v>
      </c>
      <c r="F303" s="220" t="s">
        <v>2780</v>
      </c>
      <c r="G303" s="413" t="s">
        <v>1363</v>
      </c>
      <c r="H303" s="409">
        <v>43712</v>
      </c>
      <c r="I303" s="409" t="s">
        <v>2470</v>
      </c>
      <c r="J303" s="421">
        <f t="shared" si="75"/>
        <v>102</v>
      </c>
      <c r="K303" s="421">
        <v>42</v>
      </c>
      <c r="L303" s="421">
        <v>60</v>
      </c>
      <c r="M303" s="421"/>
      <c r="N303" s="421">
        <v>0.7</v>
      </c>
      <c r="O303" s="421">
        <v>1</v>
      </c>
      <c r="P303" s="505">
        <v>1</v>
      </c>
      <c r="Q303" s="282"/>
      <c r="R303" s="128" t="s">
        <v>31</v>
      </c>
      <c r="S303" s="128" t="s">
        <v>31</v>
      </c>
      <c r="T303" s="128" t="s">
        <v>31</v>
      </c>
      <c r="U303" s="128" t="s">
        <v>31</v>
      </c>
      <c r="V303" s="284" t="s">
        <v>2731</v>
      </c>
      <c r="W303" s="282"/>
      <c r="X303" s="282">
        <f t="shared" si="76"/>
        <v>0</v>
      </c>
      <c r="Y303" s="260"/>
      <c r="Z303" s="260"/>
      <c r="AA303" s="502">
        <f t="shared" si="77"/>
        <v>0</v>
      </c>
      <c r="AB303" s="282">
        <f t="shared" si="78"/>
        <v>0</v>
      </c>
      <c r="AC303" s="282">
        <f t="shared" si="79"/>
        <v>0</v>
      </c>
      <c r="AD303" s="282">
        <f t="shared" si="80"/>
        <v>0</v>
      </c>
      <c r="AE303" s="282">
        <f t="shared" si="81"/>
        <v>0</v>
      </c>
      <c r="AF303" s="282">
        <f t="shared" si="82"/>
        <v>0</v>
      </c>
      <c r="AG303" s="107">
        <f t="shared" si="83"/>
        <v>0</v>
      </c>
      <c r="AH303" s="282">
        <f t="shared" si="84"/>
        <v>0</v>
      </c>
      <c r="AI303" s="260"/>
      <c r="AJ303" s="282">
        <f t="shared" si="85"/>
        <v>0</v>
      </c>
      <c r="AK303" s="282">
        <f t="shared" si="86"/>
        <v>0</v>
      </c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495"/>
      <c r="AW303" s="495"/>
      <c r="AX303" s="495"/>
    </row>
    <row r="304" spans="2:50">
      <c r="B304" s="412">
        <v>288</v>
      </c>
      <c r="C304" s="383" t="s">
        <v>22</v>
      </c>
      <c r="D304" s="227" t="s">
        <v>2729</v>
      </c>
      <c r="E304" s="271" t="s">
        <v>2774</v>
      </c>
      <c r="F304" s="220" t="s">
        <v>3284</v>
      </c>
      <c r="G304" s="413" t="s">
        <v>1363</v>
      </c>
      <c r="H304" s="409">
        <v>43654</v>
      </c>
      <c r="I304" s="409" t="s">
        <v>2470</v>
      </c>
      <c r="J304" s="421">
        <f t="shared" si="75"/>
        <v>2676</v>
      </c>
      <c r="K304" s="421">
        <v>114</v>
      </c>
      <c r="L304" s="421">
        <v>2562</v>
      </c>
      <c r="M304" s="421"/>
      <c r="N304" s="421">
        <v>1.9000000000000004</v>
      </c>
      <c r="O304" s="421">
        <v>42.7</v>
      </c>
      <c r="P304" s="505">
        <v>1</v>
      </c>
      <c r="Q304" s="282"/>
      <c r="R304" s="128" t="s">
        <v>31</v>
      </c>
      <c r="S304" s="128" t="s">
        <v>31</v>
      </c>
      <c r="T304" s="128" t="s">
        <v>31</v>
      </c>
      <c r="U304" s="128" t="s">
        <v>31</v>
      </c>
      <c r="V304" s="284" t="s">
        <v>2731</v>
      </c>
      <c r="W304" s="282"/>
      <c r="X304" s="282">
        <f t="shared" si="76"/>
        <v>0</v>
      </c>
      <c r="Y304" s="260"/>
      <c r="Z304" s="260"/>
      <c r="AA304" s="502">
        <f t="shared" si="77"/>
        <v>0</v>
      </c>
      <c r="AB304" s="282">
        <f t="shared" si="78"/>
        <v>0</v>
      </c>
      <c r="AC304" s="282">
        <f t="shared" si="79"/>
        <v>0</v>
      </c>
      <c r="AD304" s="282">
        <f t="shared" si="80"/>
        <v>0</v>
      </c>
      <c r="AE304" s="282">
        <f t="shared" si="81"/>
        <v>0</v>
      </c>
      <c r="AF304" s="282">
        <f t="shared" si="82"/>
        <v>0</v>
      </c>
      <c r="AG304" s="107">
        <f t="shared" si="83"/>
        <v>0</v>
      </c>
      <c r="AH304" s="282">
        <f t="shared" si="84"/>
        <v>0</v>
      </c>
      <c r="AI304" s="260"/>
      <c r="AJ304" s="282">
        <f t="shared" si="85"/>
        <v>0</v>
      </c>
      <c r="AK304" s="282">
        <f t="shared" si="86"/>
        <v>0</v>
      </c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495"/>
      <c r="AW304" s="495"/>
      <c r="AX304" s="495"/>
    </row>
    <row r="305" spans="2:50">
      <c r="B305" s="412">
        <v>289</v>
      </c>
      <c r="C305" s="383" t="s">
        <v>22</v>
      </c>
      <c r="D305" s="227" t="s">
        <v>2729</v>
      </c>
      <c r="E305" s="271" t="s">
        <v>2774</v>
      </c>
      <c r="F305" s="220" t="s">
        <v>2789</v>
      </c>
      <c r="G305" s="413" t="s">
        <v>1363</v>
      </c>
      <c r="H305" s="409">
        <v>43654</v>
      </c>
      <c r="I305" s="409" t="s">
        <v>2470</v>
      </c>
      <c r="J305" s="421">
        <f t="shared" si="75"/>
        <v>6</v>
      </c>
      <c r="K305" s="421">
        <v>6</v>
      </c>
      <c r="L305" s="421">
        <v>0</v>
      </c>
      <c r="M305" s="421"/>
      <c r="N305" s="421">
        <v>0.1</v>
      </c>
      <c r="O305" s="421">
        <v>0</v>
      </c>
      <c r="P305" s="505">
        <v>1</v>
      </c>
      <c r="Q305" s="282"/>
      <c r="R305" s="128" t="s">
        <v>31</v>
      </c>
      <c r="S305" s="128" t="s">
        <v>31</v>
      </c>
      <c r="T305" s="128" t="s">
        <v>31</v>
      </c>
      <c r="U305" s="128" t="s">
        <v>31</v>
      </c>
      <c r="V305" s="284" t="s">
        <v>2731</v>
      </c>
      <c r="W305" s="282"/>
      <c r="X305" s="282">
        <f t="shared" si="76"/>
        <v>0</v>
      </c>
      <c r="Y305" s="260"/>
      <c r="Z305" s="260"/>
      <c r="AA305" s="502">
        <f t="shared" si="77"/>
        <v>0</v>
      </c>
      <c r="AB305" s="282">
        <f t="shared" si="78"/>
        <v>0</v>
      </c>
      <c r="AC305" s="282">
        <f t="shared" si="79"/>
        <v>0</v>
      </c>
      <c r="AD305" s="282">
        <f t="shared" si="80"/>
        <v>0</v>
      </c>
      <c r="AE305" s="282">
        <f t="shared" si="81"/>
        <v>0</v>
      </c>
      <c r="AF305" s="282">
        <f t="shared" si="82"/>
        <v>0</v>
      </c>
      <c r="AG305" s="107">
        <f t="shared" si="83"/>
        <v>0</v>
      </c>
      <c r="AH305" s="282">
        <f t="shared" si="84"/>
        <v>0</v>
      </c>
      <c r="AI305" s="260"/>
      <c r="AJ305" s="282">
        <f t="shared" si="85"/>
        <v>0</v>
      </c>
      <c r="AK305" s="282">
        <f t="shared" si="86"/>
        <v>0</v>
      </c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495"/>
      <c r="AW305" s="495"/>
      <c r="AX305" s="495"/>
    </row>
    <row r="306" spans="2:50">
      <c r="B306" s="412">
        <v>290</v>
      </c>
      <c r="C306" s="383" t="s">
        <v>22</v>
      </c>
      <c r="D306" s="227" t="s">
        <v>2729</v>
      </c>
      <c r="E306" s="271" t="s">
        <v>2774</v>
      </c>
      <c r="F306" s="220" t="s">
        <v>2790</v>
      </c>
      <c r="G306" s="413" t="s">
        <v>1363</v>
      </c>
      <c r="H306" s="409">
        <v>43663</v>
      </c>
      <c r="I306" s="409" t="s">
        <v>2470</v>
      </c>
      <c r="J306" s="421">
        <f t="shared" si="75"/>
        <v>102</v>
      </c>
      <c r="K306" s="421">
        <v>90</v>
      </c>
      <c r="L306" s="421">
        <v>12</v>
      </c>
      <c r="M306" s="421"/>
      <c r="N306" s="421">
        <v>1.5</v>
      </c>
      <c r="O306" s="421">
        <v>0.2</v>
      </c>
      <c r="P306" s="505">
        <v>1</v>
      </c>
      <c r="Q306" s="282"/>
      <c r="R306" s="128" t="s">
        <v>31</v>
      </c>
      <c r="S306" s="128" t="s">
        <v>31</v>
      </c>
      <c r="T306" s="128" t="s">
        <v>31</v>
      </c>
      <c r="U306" s="128" t="s">
        <v>31</v>
      </c>
      <c r="V306" s="284" t="s">
        <v>2731</v>
      </c>
      <c r="W306" s="282"/>
      <c r="X306" s="282">
        <f t="shared" si="76"/>
        <v>0</v>
      </c>
      <c r="Y306" s="260"/>
      <c r="Z306" s="260"/>
      <c r="AA306" s="502">
        <f t="shared" si="77"/>
        <v>0</v>
      </c>
      <c r="AB306" s="282">
        <f t="shared" si="78"/>
        <v>0</v>
      </c>
      <c r="AC306" s="282">
        <f t="shared" si="79"/>
        <v>0</v>
      </c>
      <c r="AD306" s="282">
        <f t="shared" si="80"/>
        <v>0</v>
      </c>
      <c r="AE306" s="282">
        <f t="shared" si="81"/>
        <v>0</v>
      </c>
      <c r="AF306" s="282">
        <f t="shared" si="82"/>
        <v>0</v>
      </c>
      <c r="AG306" s="107">
        <f t="shared" si="83"/>
        <v>0</v>
      </c>
      <c r="AH306" s="282">
        <f t="shared" si="84"/>
        <v>0</v>
      </c>
      <c r="AI306" s="260"/>
      <c r="AJ306" s="282">
        <f t="shared" si="85"/>
        <v>0</v>
      </c>
      <c r="AK306" s="282">
        <f t="shared" si="86"/>
        <v>0</v>
      </c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495"/>
      <c r="AW306" s="495"/>
      <c r="AX306" s="495"/>
    </row>
    <row r="307" spans="2:50">
      <c r="B307" s="412">
        <v>291</v>
      </c>
      <c r="C307" s="383" t="s">
        <v>22</v>
      </c>
      <c r="D307" s="227" t="s">
        <v>2729</v>
      </c>
      <c r="E307" s="271" t="s">
        <v>2774</v>
      </c>
      <c r="F307" s="220" t="s">
        <v>271</v>
      </c>
      <c r="G307" s="413" t="s">
        <v>1363</v>
      </c>
      <c r="H307" s="409">
        <v>42977</v>
      </c>
      <c r="I307" s="409" t="s">
        <v>2470</v>
      </c>
      <c r="J307" s="421">
        <f t="shared" si="75"/>
        <v>162</v>
      </c>
      <c r="K307" s="421">
        <v>42</v>
      </c>
      <c r="L307" s="421">
        <v>120</v>
      </c>
      <c r="M307" s="421"/>
      <c r="N307" s="421">
        <v>0.7</v>
      </c>
      <c r="O307" s="421">
        <v>2</v>
      </c>
      <c r="P307" s="505">
        <v>1</v>
      </c>
      <c r="Q307" s="282"/>
      <c r="R307" s="128" t="s">
        <v>31</v>
      </c>
      <c r="S307" s="128" t="s">
        <v>31</v>
      </c>
      <c r="T307" s="128" t="s">
        <v>31</v>
      </c>
      <c r="U307" s="128" t="s">
        <v>31</v>
      </c>
      <c r="V307" s="284" t="s">
        <v>2731</v>
      </c>
      <c r="W307" s="282"/>
      <c r="X307" s="282">
        <f t="shared" si="76"/>
        <v>0</v>
      </c>
      <c r="Y307" s="260"/>
      <c r="Z307" s="260"/>
      <c r="AA307" s="502">
        <f t="shared" si="77"/>
        <v>0</v>
      </c>
      <c r="AB307" s="282">
        <f t="shared" si="78"/>
        <v>0</v>
      </c>
      <c r="AC307" s="282">
        <f t="shared" si="79"/>
        <v>0</v>
      </c>
      <c r="AD307" s="282">
        <f t="shared" si="80"/>
        <v>0</v>
      </c>
      <c r="AE307" s="282">
        <f t="shared" si="81"/>
        <v>0</v>
      </c>
      <c r="AF307" s="282">
        <f t="shared" si="82"/>
        <v>0</v>
      </c>
      <c r="AG307" s="107">
        <f t="shared" si="83"/>
        <v>0</v>
      </c>
      <c r="AH307" s="282">
        <f t="shared" si="84"/>
        <v>0</v>
      </c>
      <c r="AI307" s="260"/>
      <c r="AJ307" s="282">
        <f t="shared" si="85"/>
        <v>0</v>
      </c>
      <c r="AK307" s="282">
        <f t="shared" si="86"/>
        <v>0</v>
      </c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495"/>
      <c r="AW307" s="495"/>
      <c r="AX307" s="495"/>
    </row>
    <row r="308" spans="2:50">
      <c r="B308" s="412">
        <v>292</v>
      </c>
      <c r="C308" s="383" t="s">
        <v>22</v>
      </c>
      <c r="D308" s="383" t="s">
        <v>2729</v>
      </c>
      <c r="E308" s="387" t="s">
        <v>2794</v>
      </c>
      <c r="F308" s="396" t="s">
        <v>2795</v>
      </c>
      <c r="G308" s="413" t="s">
        <v>1363</v>
      </c>
      <c r="H308" s="409">
        <v>43717</v>
      </c>
      <c r="I308" s="409" t="s">
        <v>2470</v>
      </c>
      <c r="J308" s="421">
        <f t="shared" si="75"/>
        <v>10800</v>
      </c>
      <c r="K308" s="421">
        <v>7200</v>
      </c>
      <c r="L308" s="421">
        <v>3600</v>
      </c>
      <c r="M308" s="421"/>
      <c r="N308" s="421">
        <v>120</v>
      </c>
      <c r="O308" s="421">
        <v>60</v>
      </c>
      <c r="P308" s="505">
        <v>1</v>
      </c>
      <c r="Q308" s="282"/>
      <c r="R308" s="128" t="s">
        <v>31</v>
      </c>
      <c r="S308" s="128" t="s">
        <v>31</v>
      </c>
      <c r="T308" s="128" t="s">
        <v>31</v>
      </c>
      <c r="U308" s="128" t="s">
        <v>31</v>
      </c>
      <c r="V308" s="284" t="s">
        <v>2731</v>
      </c>
      <c r="W308" s="282"/>
      <c r="X308" s="282">
        <f t="shared" si="76"/>
        <v>0</v>
      </c>
      <c r="Y308" s="260"/>
      <c r="Z308" s="260"/>
      <c r="AA308" s="502">
        <f t="shared" si="77"/>
        <v>0</v>
      </c>
      <c r="AB308" s="282">
        <f t="shared" si="78"/>
        <v>0</v>
      </c>
      <c r="AC308" s="282">
        <f t="shared" si="79"/>
        <v>0</v>
      </c>
      <c r="AD308" s="282">
        <f t="shared" si="80"/>
        <v>0</v>
      </c>
      <c r="AE308" s="282">
        <f t="shared" si="81"/>
        <v>0</v>
      </c>
      <c r="AF308" s="282">
        <f t="shared" si="82"/>
        <v>0</v>
      </c>
      <c r="AG308" s="107">
        <f t="shared" si="83"/>
        <v>0</v>
      </c>
      <c r="AH308" s="282">
        <f t="shared" si="84"/>
        <v>0</v>
      </c>
      <c r="AI308" s="260"/>
      <c r="AJ308" s="282">
        <f t="shared" si="85"/>
        <v>0</v>
      </c>
      <c r="AK308" s="282">
        <f t="shared" si="86"/>
        <v>0</v>
      </c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495"/>
      <c r="AW308" s="495"/>
      <c r="AX308" s="495"/>
    </row>
    <row r="309" spans="2:50">
      <c r="B309" s="412">
        <v>293</v>
      </c>
      <c r="C309" s="383" t="s">
        <v>22</v>
      </c>
      <c r="D309" s="383" t="s">
        <v>2729</v>
      </c>
      <c r="E309" s="387" t="s">
        <v>2796</v>
      </c>
      <c r="F309" s="396" t="s">
        <v>2797</v>
      </c>
      <c r="G309" s="413" t="s">
        <v>1363</v>
      </c>
      <c r="H309" s="409">
        <v>43788</v>
      </c>
      <c r="I309" s="409" t="s">
        <v>2470</v>
      </c>
      <c r="J309" s="421">
        <f t="shared" si="75"/>
        <v>7200</v>
      </c>
      <c r="K309" s="421">
        <v>4800</v>
      </c>
      <c r="L309" s="421">
        <v>2400</v>
      </c>
      <c r="M309" s="421"/>
      <c r="N309" s="421">
        <v>80</v>
      </c>
      <c r="O309" s="421">
        <v>40</v>
      </c>
      <c r="P309" s="505">
        <v>1</v>
      </c>
      <c r="Q309" s="282"/>
      <c r="R309" s="128" t="s">
        <v>31</v>
      </c>
      <c r="S309" s="128" t="s">
        <v>31</v>
      </c>
      <c r="T309" s="128" t="s">
        <v>31</v>
      </c>
      <c r="U309" s="128" t="s">
        <v>31</v>
      </c>
      <c r="V309" s="284" t="s">
        <v>2731</v>
      </c>
      <c r="W309" s="282"/>
      <c r="X309" s="282">
        <f t="shared" si="76"/>
        <v>0</v>
      </c>
      <c r="Y309" s="260"/>
      <c r="Z309" s="260"/>
      <c r="AA309" s="502">
        <f t="shared" si="77"/>
        <v>0</v>
      </c>
      <c r="AB309" s="282">
        <f t="shared" si="78"/>
        <v>0</v>
      </c>
      <c r="AC309" s="282">
        <f t="shared" si="79"/>
        <v>0</v>
      </c>
      <c r="AD309" s="282">
        <f t="shared" si="80"/>
        <v>0</v>
      </c>
      <c r="AE309" s="282">
        <f t="shared" si="81"/>
        <v>0</v>
      </c>
      <c r="AF309" s="282">
        <f t="shared" si="82"/>
        <v>0</v>
      </c>
      <c r="AG309" s="107">
        <f t="shared" si="83"/>
        <v>0</v>
      </c>
      <c r="AH309" s="282">
        <f t="shared" si="84"/>
        <v>0</v>
      </c>
      <c r="AI309" s="260"/>
      <c r="AJ309" s="282">
        <f t="shared" si="85"/>
        <v>0</v>
      </c>
      <c r="AK309" s="282">
        <f t="shared" si="86"/>
        <v>0</v>
      </c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495"/>
      <c r="AW309" s="495"/>
      <c r="AX309" s="495"/>
    </row>
    <row r="310" spans="2:50">
      <c r="B310" s="412">
        <v>294</v>
      </c>
      <c r="C310" s="383" t="s">
        <v>22</v>
      </c>
      <c r="D310" s="387" t="s">
        <v>2798</v>
      </c>
      <c r="E310" s="387" t="s">
        <v>2799</v>
      </c>
      <c r="F310" s="220" t="s">
        <v>3008</v>
      </c>
      <c r="G310" s="413" t="s">
        <v>1246</v>
      </c>
      <c r="H310" s="409">
        <v>42432</v>
      </c>
      <c r="I310" s="409" t="s">
        <v>2470</v>
      </c>
      <c r="J310" s="421">
        <f t="shared" si="75"/>
        <v>12</v>
      </c>
      <c r="K310" s="421">
        <v>12</v>
      </c>
      <c r="L310" s="421">
        <v>0</v>
      </c>
      <c r="M310" s="421"/>
      <c r="N310" s="421">
        <v>0.2</v>
      </c>
      <c r="O310" s="421">
        <v>0</v>
      </c>
      <c r="P310" s="505">
        <v>1</v>
      </c>
      <c r="Q310" s="282"/>
      <c r="R310" s="128" t="s">
        <v>31</v>
      </c>
      <c r="S310" s="128" t="s">
        <v>31</v>
      </c>
      <c r="T310" s="128" t="s">
        <v>31</v>
      </c>
      <c r="U310" s="128" t="s">
        <v>31</v>
      </c>
      <c r="V310" s="284" t="s">
        <v>2731</v>
      </c>
      <c r="W310" s="282"/>
      <c r="X310" s="282">
        <f t="shared" si="76"/>
        <v>0</v>
      </c>
      <c r="Y310" s="260"/>
      <c r="Z310" s="260"/>
      <c r="AA310" s="502">
        <f t="shared" si="77"/>
        <v>0</v>
      </c>
      <c r="AB310" s="282">
        <f t="shared" si="78"/>
        <v>0</v>
      </c>
      <c r="AC310" s="282">
        <f t="shared" si="79"/>
        <v>0</v>
      </c>
      <c r="AD310" s="282">
        <f t="shared" si="80"/>
        <v>0</v>
      </c>
      <c r="AE310" s="282">
        <f t="shared" si="81"/>
        <v>0</v>
      </c>
      <c r="AF310" s="282">
        <f t="shared" si="82"/>
        <v>0</v>
      </c>
      <c r="AG310" s="107">
        <f t="shared" si="83"/>
        <v>0</v>
      </c>
      <c r="AH310" s="282">
        <f t="shared" si="84"/>
        <v>0</v>
      </c>
      <c r="AI310" s="260"/>
      <c r="AJ310" s="282">
        <f t="shared" si="85"/>
        <v>0</v>
      </c>
      <c r="AK310" s="282">
        <f t="shared" si="86"/>
        <v>0</v>
      </c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495"/>
      <c r="AW310" s="495"/>
      <c r="AX310" s="495"/>
    </row>
    <row r="311" spans="2:50">
      <c r="B311" s="412">
        <v>295</v>
      </c>
      <c r="C311" s="383" t="s">
        <v>22</v>
      </c>
      <c r="D311" s="387" t="s">
        <v>2798</v>
      </c>
      <c r="E311" s="387" t="s">
        <v>2799</v>
      </c>
      <c r="F311" s="220" t="s">
        <v>3010</v>
      </c>
      <c r="G311" s="413" t="s">
        <v>1246</v>
      </c>
      <c r="H311" s="409">
        <v>42233</v>
      </c>
      <c r="I311" s="409" t="s">
        <v>2470</v>
      </c>
      <c r="J311" s="421">
        <f t="shared" si="75"/>
        <v>6</v>
      </c>
      <c r="K311" s="421">
        <v>6</v>
      </c>
      <c r="L311" s="421">
        <v>0</v>
      </c>
      <c r="M311" s="421"/>
      <c r="N311" s="421">
        <v>0.1</v>
      </c>
      <c r="O311" s="421">
        <v>0</v>
      </c>
      <c r="P311" s="505">
        <v>1</v>
      </c>
      <c r="Q311" s="282"/>
      <c r="R311" s="128" t="s">
        <v>31</v>
      </c>
      <c r="S311" s="128" t="s">
        <v>31</v>
      </c>
      <c r="T311" s="128" t="s">
        <v>31</v>
      </c>
      <c r="U311" s="128" t="s">
        <v>31</v>
      </c>
      <c r="V311" s="284" t="s">
        <v>2731</v>
      </c>
      <c r="W311" s="282"/>
      <c r="X311" s="282">
        <f t="shared" si="76"/>
        <v>0</v>
      </c>
      <c r="Y311" s="260"/>
      <c r="Z311" s="260"/>
      <c r="AA311" s="502">
        <f t="shared" si="77"/>
        <v>0</v>
      </c>
      <c r="AB311" s="282">
        <f t="shared" si="78"/>
        <v>0</v>
      </c>
      <c r="AC311" s="282">
        <f t="shared" si="79"/>
        <v>0</v>
      </c>
      <c r="AD311" s="282">
        <f t="shared" si="80"/>
        <v>0</v>
      </c>
      <c r="AE311" s="282">
        <f t="shared" si="81"/>
        <v>0</v>
      </c>
      <c r="AF311" s="282">
        <f t="shared" si="82"/>
        <v>0</v>
      </c>
      <c r="AG311" s="107">
        <f t="shared" si="83"/>
        <v>0</v>
      </c>
      <c r="AH311" s="282">
        <f t="shared" si="84"/>
        <v>0</v>
      </c>
      <c r="AI311" s="260"/>
      <c r="AJ311" s="282">
        <f t="shared" si="85"/>
        <v>0</v>
      </c>
      <c r="AK311" s="282">
        <f t="shared" si="86"/>
        <v>0</v>
      </c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495"/>
      <c r="AW311" s="495"/>
      <c r="AX311" s="495"/>
    </row>
    <row r="312" spans="2:50">
      <c r="B312" s="412">
        <v>296</v>
      </c>
      <c r="C312" s="383" t="s">
        <v>22</v>
      </c>
      <c r="D312" s="387" t="s">
        <v>2798</v>
      </c>
      <c r="E312" s="387" t="s">
        <v>2799</v>
      </c>
      <c r="F312" s="220" t="s">
        <v>3133</v>
      </c>
      <c r="G312" s="413" t="s">
        <v>1246</v>
      </c>
      <c r="H312" s="409">
        <v>42233</v>
      </c>
      <c r="I312" s="409" t="s">
        <v>2470</v>
      </c>
      <c r="J312" s="421">
        <f t="shared" si="75"/>
        <v>9</v>
      </c>
      <c r="K312" s="421">
        <v>9</v>
      </c>
      <c r="L312" s="421">
        <v>0</v>
      </c>
      <c r="M312" s="421"/>
      <c r="N312" s="421">
        <v>0.15</v>
      </c>
      <c r="O312" s="421">
        <v>0</v>
      </c>
      <c r="P312" s="505">
        <v>1</v>
      </c>
      <c r="Q312" s="282"/>
      <c r="R312" s="128" t="s">
        <v>31</v>
      </c>
      <c r="S312" s="128" t="s">
        <v>31</v>
      </c>
      <c r="T312" s="128" t="s">
        <v>31</v>
      </c>
      <c r="U312" s="128" t="s">
        <v>31</v>
      </c>
      <c r="V312" s="284" t="s">
        <v>2731</v>
      </c>
      <c r="W312" s="282"/>
      <c r="X312" s="282">
        <f t="shared" si="76"/>
        <v>0</v>
      </c>
      <c r="Y312" s="260"/>
      <c r="Z312" s="260"/>
      <c r="AA312" s="502">
        <f t="shared" si="77"/>
        <v>0</v>
      </c>
      <c r="AB312" s="282">
        <f t="shared" si="78"/>
        <v>0</v>
      </c>
      <c r="AC312" s="282">
        <f t="shared" si="79"/>
        <v>0</v>
      </c>
      <c r="AD312" s="282">
        <f t="shared" si="80"/>
        <v>0</v>
      </c>
      <c r="AE312" s="282">
        <f t="shared" si="81"/>
        <v>0</v>
      </c>
      <c r="AF312" s="282">
        <f t="shared" si="82"/>
        <v>0</v>
      </c>
      <c r="AG312" s="107">
        <f t="shared" si="83"/>
        <v>0</v>
      </c>
      <c r="AH312" s="282">
        <f t="shared" si="84"/>
        <v>0</v>
      </c>
      <c r="AI312" s="260"/>
      <c r="AJ312" s="282">
        <f t="shared" si="85"/>
        <v>0</v>
      </c>
      <c r="AK312" s="282">
        <f t="shared" si="86"/>
        <v>0</v>
      </c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495"/>
      <c r="AW312" s="495"/>
      <c r="AX312" s="495"/>
    </row>
    <row r="313" spans="2:50">
      <c r="B313" s="412">
        <v>297</v>
      </c>
      <c r="C313" s="383" t="s">
        <v>22</v>
      </c>
      <c r="D313" s="227" t="s">
        <v>2798</v>
      </c>
      <c r="E313" s="271" t="s">
        <v>1766</v>
      </c>
      <c r="F313" s="220" t="s">
        <v>3011</v>
      </c>
      <c r="G313" s="413" t="s">
        <v>1246</v>
      </c>
      <c r="H313" s="409">
        <v>42233</v>
      </c>
      <c r="I313" s="409" t="s">
        <v>2470</v>
      </c>
      <c r="J313" s="421">
        <f t="shared" si="75"/>
        <v>22</v>
      </c>
      <c r="K313" s="421">
        <v>22</v>
      </c>
      <c r="L313" s="421">
        <v>0</v>
      </c>
      <c r="M313" s="421"/>
      <c r="N313" s="421">
        <v>0.37</v>
      </c>
      <c r="O313" s="421">
        <v>0</v>
      </c>
      <c r="P313" s="505">
        <v>1</v>
      </c>
      <c r="Q313" s="282"/>
      <c r="R313" s="128" t="s">
        <v>31</v>
      </c>
      <c r="S313" s="128" t="s">
        <v>31</v>
      </c>
      <c r="T313" s="128" t="s">
        <v>31</v>
      </c>
      <c r="U313" s="128" t="s">
        <v>31</v>
      </c>
      <c r="V313" s="284" t="s">
        <v>2731</v>
      </c>
      <c r="W313" s="282"/>
      <c r="X313" s="282">
        <f t="shared" si="76"/>
        <v>0</v>
      </c>
      <c r="Y313" s="260"/>
      <c r="Z313" s="260"/>
      <c r="AA313" s="502">
        <f t="shared" si="77"/>
        <v>0</v>
      </c>
      <c r="AB313" s="282">
        <f t="shared" si="78"/>
        <v>0</v>
      </c>
      <c r="AC313" s="282">
        <f t="shared" si="79"/>
        <v>0</v>
      </c>
      <c r="AD313" s="282">
        <f t="shared" si="80"/>
        <v>0</v>
      </c>
      <c r="AE313" s="282">
        <f t="shared" si="81"/>
        <v>0</v>
      </c>
      <c r="AF313" s="282">
        <f t="shared" si="82"/>
        <v>0</v>
      </c>
      <c r="AG313" s="107">
        <f t="shared" si="83"/>
        <v>0</v>
      </c>
      <c r="AH313" s="282">
        <f t="shared" si="84"/>
        <v>0</v>
      </c>
      <c r="AI313" s="260"/>
      <c r="AJ313" s="282">
        <f t="shared" si="85"/>
        <v>0</v>
      </c>
      <c r="AK313" s="282">
        <f t="shared" si="86"/>
        <v>0</v>
      </c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495"/>
      <c r="AW313" s="495"/>
      <c r="AX313" s="495"/>
    </row>
    <row r="314" spans="2:50">
      <c r="B314" s="412">
        <v>298</v>
      </c>
      <c r="C314" s="383" t="s">
        <v>22</v>
      </c>
      <c r="D314" s="227" t="s">
        <v>2798</v>
      </c>
      <c r="E314" s="271" t="s">
        <v>1766</v>
      </c>
      <c r="F314" s="220" t="s">
        <v>2801</v>
      </c>
      <c r="G314" s="413" t="s">
        <v>1246</v>
      </c>
      <c r="H314" s="409">
        <v>42233</v>
      </c>
      <c r="I314" s="409" t="s">
        <v>2470</v>
      </c>
      <c r="J314" s="421">
        <f t="shared" si="75"/>
        <v>6</v>
      </c>
      <c r="K314" s="421">
        <v>6</v>
      </c>
      <c r="L314" s="421">
        <v>0</v>
      </c>
      <c r="M314" s="421"/>
      <c r="N314" s="421">
        <v>0.1</v>
      </c>
      <c r="O314" s="421">
        <v>0</v>
      </c>
      <c r="P314" s="505">
        <v>1</v>
      </c>
      <c r="Q314" s="282"/>
      <c r="R314" s="128" t="s">
        <v>31</v>
      </c>
      <c r="S314" s="128" t="s">
        <v>31</v>
      </c>
      <c r="T314" s="128" t="s">
        <v>31</v>
      </c>
      <c r="U314" s="128" t="s">
        <v>31</v>
      </c>
      <c r="V314" s="284" t="s">
        <v>2731</v>
      </c>
      <c r="W314" s="282"/>
      <c r="X314" s="282">
        <f t="shared" si="76"/>
        <v>0</v>
      </c>
      <c r="Y314" s="260"/>
      <c r="Z314" s="260"/>
      <c r="AA314" s="502">
        <f t="shared" si="77"/>
        <v>0</v>
      </c>
      <c r="AB314" s="282">
        <f t="shared" si="78"/>
        <v>0</v>
      </c>
      <c r="AC314" s="282">
        <f t="shared" si="79"/>
        <v>0</v>
      </c>
      <c r="AD314" s="282">
        <f t="shared" si="80"/>
        <v>0</v>
      </c>
      <c r="AE314" s="282">
        <f t="shared" si="81"/>
        <v>0</v>
      </c>
      <c r="AF314" s="282">
        <f t="shared" si="82"/>
        <v>0</v>
      </c>
      <c r="AG314" s="107">
        <f t="shared" si="83"/>
        <v>0</v>
      </c>
      <c r="AH314" s="282">
        <f t="shared" si="84"/>
        <v>0</v>
      </c>
      <c r="AI314" s="260"/>
      <c r="AJ314" s="282">
        <f t="shared" si="85"/>
        <v>0</v>
      </c>
      <c r="AK314" s="282">
        <f t="shared" si="86"/>
        <v>0</v>
      </c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495"/>
      <c r="AW314" s="495"/>
      <c r="AX314" s="495"/>
    </row>
    <row r="315" spans="2:50">
      <c r="B315" s="412">
        <v>299</v>
      </c>
      <c r="C315" s="383" t="s">
        <v>22</v>
      </c>
      <c r="D315" s="227" t="s">
        <v>2798</v>
      </c>
      <c r="E315" s="271" t="s">
        <v>1766</v>
      </c>
      <c r="F315" s="220" t="s">
        <v>2802</v>
      </c>
      <c r="G315" s="413" t="s">
        <v>1246</v>
      </c>
      <c r="H315" s="409">
        <v>42641</v>
      </c>
      <c r="I315" s="409" t="s">
        <v>2470</v>
      </c>
      <c r="J315" s="421">
        <f t="shared" si="75"/>
        <v>6</v>
      </c>
      <c r="K315" s="421">
        <v>6</v>
      </c>
      <c r="L315" s="421">
        <v>0</v>
      </c>
      <c r="M315" s="421"/>
      <c r="N315" s="421">
        <v>0.1</v>
      </c>
      <c r="O315" s="421">
        <v>0</v>
      </c>
      <c r="P315" s="505">
        <v>1</v>
      </c>
      <c r="Q315" s="282"/>
      <c r="R315" s="128" t="s">
        <v>31</v>
      </c>
      <c r="S315" s="128" t="s">
        <v>31</v>
      </c>
      <c r="T315" s="128" t="s">
        <v>31</v>
      </c>
      <c r="U315" s="128" t="s">
        <v>31</v>
      </c>
      <c r="V315" s="284" t="s">
        <v>2731</v>
      </c>
      <c r="W315" s="282"/>
      <c r="X315" s="282">
        <f t="shared" si="76"/>
        <v>0</v>
      </c>
      <c r="Y315" s="260"/>
      <c r="Z315" s="260"/>
      <c r="AA315" s="502">
        <f t="shared" si="77"/>
        <v>0</v>
      </c>
      <c r="AB315" s="282">
        <f t="shared" si="78"/>
        <v>0</v>
      </c>
      <c r="AC315" s="282">
        <f t="shared" si="79"/>
        <v>0</v>
      </c>
      <c r="AD315" s="282">
        <f t="shared" si="80"/>
        <v>0</v>
      </c>
      <c r="AE315" s="282">
        <f t="shared" si="81"/>
        <v>0</v>
      </c>
      <c r="AF315" s="282">
        <f t="shared" si="82"/>
        <v>0</v>
      </c>
      <c r="AG315" s="107">
        <f t="shared" si="83"/>
        <v>0</v>
      </c>
      <c r="AH315" s="282">
        <f t="shared" si="84"/>
        <v>0</v>
      </c>
      <c r="AI315" s="260"/>
      <c r="AJ315" s="282">
        <f t="shared" si="85"/>
        <v>0</v>
      </c>
      <c r="AK315" s="282">
        <f t="shared" si="86"/>
        <v>0</v>
      </c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495"/>
      <c r="AW315" s="495"/>
      <c r="AX315" s="495"/>
    </row>
    <row r="316" spans="2:50">
      <c r="B316" s="412">
        <v>300</v>
      </c>
      <c r="C316" s="383" t="s">
        <v>22</v>
      </c>
      <c r="D316" s="227" t="s">
        <v>2798</v>
      </c>
      <c r="E316" s="271" t="s">
        <v>1766</v>
      </c>
      <c r="F316" s="220" t="s">
        <v>2803</v>
      </c>
      <c r="G316" s="413" t="s">
        <v>1246</v>
      </c>
      <c r="H316" s="409">
        <v>42978</v>
      </c>
      <c r="I316" s="409" t="s">
        <v>2470</v>
      </c>
      <c r="J316" s="421">
        <f t="shared" si="75"/>
        <v>24</v>
      </c>
      <c r="K316" s="421">
        <v>24</v>
      </c>
      <c r="L316" s="421">
        <v>0</v>
      </c>
      <c r="M316" s="421"/>
      <c r="N316" s="421">
        <v>0.4</v>
      </c>
      <c r="O316" s="421">
        <v>0</v>
      </c>
      <c r="P316" s="505">
        <v>1</v>
      </c>
      <c r="Q316" s="282"/>
      <c r="R316" s="128" t="s">
        <v>31</v>
      </c>
      <c r="S316" s="128" t="s">
        <v>31</v>
      </c>
      <c r="T316" s="128" t="s">
        <v>31</v>
      </c>
      <c r="U316" s="128" t="s">
        <v>31</v>
      </c>
      <c r="V316" s="284" t="s">
        <v>2731</v>
      </c>
      <c r="W316" s="282"/>
      <c r="X316" s="282">
        <f t="shared" si="76"/>
        <v>0</v>
      </c>
      <c r="Y316" s="260"/>
      <c r="Z316" s="260"/>
      <c r="AA316" s="502">
        <f t="shared" si="77"/>
        <v>0</v>
      </c>
      <c r="AB316" s="282">
        <f t="shared" si="78"/>
        <v>0</v>
      </c>
      <c r="AC316" s="282">
        <f t="shared" si="79"/>
        <v>0</v>
      </c>
      <c r="AD316" s="282">
        <f t="shared" si="80"/>
        <v>0</v>
      </c>
      <c r="AE316" s="282">
        <f t="shared" si="81"/>
        <v>0</v>
      </c>
      <c r="AF316" s="282">
        <f t="shared" si="82"/>
        <v>0</v>
      </c>
      <c r="AG316" s="107">
        <f t="shared" si="83"/>
        <v>0</v>
      </c>
      <c r="AH316" s="282">
        <f t="shared" si="84"/>
        <v>0</v>
      </c>
      <c r="AI316" s="260"/>
      <c r="AJ316" s="282">
        <f t="shared" si="85"/>
        <v>0</v>
      </c>
      <c r="AK316" s="282">
        <f t="shared" si="86"/>
        <v>0</v>
      </c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495"/>
      <c r="AW316" s="495"/>
      <c r="AX316" s="495"/>
    </row>
    <row r="317" spans="2:50">
      <c r="B317" s="412">
        <v>301</v>
      </c>
      <c r="C317" s="383" t="s">
        <v>22</v>
      </c>
      <c r="D317" s="227" t="s">
        <v>2798</v>
      </c>
      <c r="E317" s="271" t="s">
        <v>1766</v>
      </c>
      <c r="F317" s="220" t="s">
        <v>3143</v>
      </c>
      <c r="G317" s="413" t="s">
        <v>1246</v>
      </c>
      <c r="H317" s="409">
        <v>43775</v>
      </c>
      <c r="I317" s="409" t="s">
        <v>2470</v>
      </c>
      <c r="J317" s="421">
        <f t="shared" si="75"/>
        <v>18</v>
      </c>
      <c r="K317" s="421">
        <v>18</v>
      </c>
      <c r="L317" s="421">
        <v>0</v>
      </c>
      <c r="M317" s="421"/>
      <c r="N317" s="421">
        <v>0.3</v>
      </c>
      <c r="O317" s="421">
        <v>0</v>
      </c>
      <c r="P317" s="505">
        <v>1</v>
      </c>
      <c r="Q317" s="282"/>
      <c r="R317" s="128" t="s">
        <v>31</v>
      </c>
      <c r="S317" s="128" t="s">
        <v>31</v>
      </c>
      <c r="T317" s="128" t="s">
        <v>31</v>
      </c>
      <c r="U317" s="128" t="s">
        <v>31</v>
      </c>
      <c r="V317" s="284" t="s">
        <v>2731</v>
      </c>
      <c r="W317" s="282"/>
      <c r="X317" s="282">
        <f t="shared" si="76"/>
        <v>0</v>
      </c>
      <c r="Y317" s="260"/>
      <c r="Z317" s="260"/>
      <c r="AA317" s="502">
        <f t="shared" si="77"/>
        <v>0</v>
      </c>
      <c r="AB317" s="282">
        <f t="shared" si="78"/>
        <v>0</v>
      </c>
      <c r="AC317" s="282">
        <f t="shared" si="79"/>
        <v>0</v>
      </c>
      <c r="AD317" s="282">
        <f t="shared" si="80"/>
        <v>0</v>
      </c>
      <c r="AE317" s="282">
        <f t="shared" si="81"/>
        <v>0</v>
      </c>
      <c r="AF317" s="282">
        <f t="shared" si="82"/>
        <v>0</v>
      </c>
      <c r="AG317" s="107">
        <f t="shared" si="83"/>
        <v>0</v>
      </c>
      <c r="AH317" s="282">
        <f t="shared" si="84"/>
        <v>0</v>
      </c>
      <c r="AI317" s="260"/>
      <c r="AJ317" s="282">
        <f t="shared" si="85"/>
        <v>0</v>
      </c>
      <c r="AK317" s="282">
        <f t="shared" si="86"/>
        <v>0</v>
      </c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495"/>
      <c r="AW317" s="495"/>
      <c r="AX317" s="495"/>
    </row>
    <row r="318" spans="2:50">
      <c r="B318" s="412">
        <v>302</v>
      </c>
      <c r="C318" s="383" t="s">
        <v>22</v>
      </c>
      <c r="D318" s="227" t="s">
        <v>2798</v>
      </c>
      <c r="E318" s="271" t="s">
        <v>2804</v>
      </c>
      <c r="F318" s="220" t="s">
        <v>1185</v>
      </c>
      <c r="G318" s="413" t="s">
        <v>1246</v>
      </c>
      <c r="H318" s="409">
        <v>41995</v>
      </c>
      <c r="I318" s="409" t="s">
        <v>2470</v>
      </c>
      <c r="J318" s="421">
        <f t="shared" si="75"/>
        <v>72</v>
      </c>
      <c r="K318" s="421">
        <v>72</v>
      </c>
      <c r="L318" s="421">
        <v>0</v>
      </c>
      <c r="M318" s="421"/>
      <c r="N318" s="421">
        <v>0.7</v>
      </c>
      <c r="O318" s="421">
        <v>0</v>
      </c>
      <c r="P318" s="505">
        <v>1</v>
      </c>
      <c r="Q318" s="282"/>
      <c r="R318" s="128" t="s">
        <v>31</v>
      </c>
      <c r="S318" s="128" t="s">
        <v>31</v>
      </c>
      <c r="T318" s="128" t="s">
        <v>31</v>
      </c>
      <c r="U318" s="128" t="s">
        <v>31</v>
      </c>
      <c r="V318" s="284" t="s">
        <v>2731</v>
      </c>
      <c r="W318" s="282"/>
      <c r="X318" s="282">
        <f t="shared" si="76"/>
        <v>0</v>
      </c>
      <c r="Y318" s="260"/>
      <c r="Z318" s="260"/>
      <c r="AA318" s="502">
        <f t="shared" si="77"/>
        <v>0</v>
      </c>
      <c r="AB318" s="282">
        <f t="shared" si="78"/>
        <v>0</v>
      </c>
      <c r="AC318" s="282">
        <f t="shared" si="79"/>
        <v>0</v>
      </c>
      <c r="AD318" s="282">
        <f t="shared" si="80"/>
        <v>0</v>
      </c>
      <c r="AE318" s="282">
        <f t="shared" si="81"/>
        <v>0</v>
      </c>
      <c r="AF318" s="282">
        <f t="shared" si="82"/>
        <v>0</v>
      </c>
      <c r="AG318" s="107">
        <f t="shared" si="83"/>
        <v>0</v>
      </c>
      <c r="AH318" s="282">
        <f t="shared" si="84"/>
        <v>0</v>
      </c>
      <c r="AI318" s="260"/>
      <c r="AJ318" s="282">
        <f t="shared" si="85"/>
        <v>0</v>
      </c>
      <c r="AK318" s="282">
        <f t="shared" si="86"/>
        <v>0</v>
      </c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495"/>
      <c r="AW318" s="495"/>
      <c r="AX318" s="495"/>
    </row>
    <row r="319" spans="2:50">
      <c r="B319" s="412">
        <v>303</v>
      </c>
      <c r="C319" s="383" t="s">
        <v>22</v>
      </c>
      <c r="D319" s="227" t="s">
        <v>2798</v>
      </c>
      <c r="E319" s="271" t="s">
        <v>2804</v>
      </c>
      <c r="F319" s="220" t="s">
        <v>3014</v>
      </c>
      <c r="G319" s="413" t="s">
        <v>1246</v>
      </c>
      <c r="H319" s="409">
        <v>42376</v>
      </c>
      <c r="I319" s="409" t="s">
        <v>2470</v>
      </c>
      <c r="J319" s="421">
        <f t="shared" si="75"/>
        <v>18</v>
      </c>
      <c r="K319" s="421">
        <v>18</v>
      </c>
      <c r="L319" s="421">
        <v>0</v>
      </c>
      <c r="M319" s="421"/>
      <c r="N319" s="421">
        <v>0.3</v>
      </c>
      <c r="O319" s="421">
        <v>0</v>
      </c>
      <c r="P319" s="505">
        <v>1</v>
      </c>
      <c r="Q319" s="282"/>
      <c r="R319" s="128" t="s">
        <v>31</v>
      </c>
      <c r="S319" s="128" t="s">
        <v>31</v>
      </c>
      <c r="T319" s="128" t="s">
        <v>31</v>
      </c>
      <c r="U319" s="128" t="s">
        <v>31</v>
      </c>
      <c r="V319" s="284" t="s">
        <v>2731</v>
      </c>
      <c r="W319" s="282"/>
      <c r="X319" s="282">
        <f t="shared" si="76"/>
        <v>0</v>
      </c>
      <c r="Y319" s="260"/>
      <c r="Z319" s="260"/>
      <c r="AA319" s="502">
        <f t="shared" si="77"/>
        <v>0</v>
      </c>
      <c r="AB319" s="282">
        <f t="shared" si="78"/>
        <v>0</v>
      </c>
      <c r="AC319" s="282">
        <f t="shared" si="79"/>
        <v>0</v>
      </c>
      <c r="AD319" s="282">
        <f t="shared" si="80"/>
        <v>0</v>
      </c>
      <c r="AE319" s="282">
        <f t="shared" si="81"/>
        <v>0</v>
      </c>
      <c r="AF319" s="282">
        <f t="shared" si="82"/>
        <v>0</v>
      </c>
      <c r="AG319" s="107">
        <f t="shared" si="83"/>
        <v>0</v>
      </c>
      <c r="AH319" s="282">
        <f t="shared" si="84"/>
        <v>0</v>
      </c>
      <c r="AI319" s="260"/>
      <c r="AJ319" s="282">
        <f t="shared" si="85"/>
        <v>0</v>
      </c>
      <c r="AK319" s="282">
        <f t="shared" si="86"/>
        <v>0</v>
      </c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495"/>
      <c r="AW319" s="495"/>
      <c r="AX319" s="495"/>
    </row>
    <row r="320" spans="2:50">
      <c r="B320" s="412">
        <v>304</v>
      </c>
      <c r="C320" s="383" t="s">
        <v>22</v>
      </c>
      <c r="D320" s="227" t="s">
        <v>2798</v>
      </c>
      <c r="E320" s="271" t="s">
        <v>2805</v>
      </c>
      <c r="F320" s="220" t="s">
        <v>2806</v>
      </c>
      <c r="G320" s="413" t="s">
        <v>1246</v>
      </c>
      <c r="H320" s="409">
        <v>42467</v>
      </c>
      <c r="I320" s="409" t="s">
        <v>2470</v>
      </c>
      <c r="J320" s="421">
        <f t="shared" si="75"/>
        <v>414</v>
      </c>
      <c r="K320" s="421">
        <v>114</v>
      </c>
      <c r="L320" s="421">
        <v>300</v>
      </c>
      <c r="M320" s="421"/>
      <c r="N320" s="421">
        <v>1.5000000000000002</v>
      </c>
      <c r="O320" s="421">
        <v>5</v>
      </c>
      <c r="P320" s="505">
        <v>1</v>
      </c>
      <c r="Q320" s="282"/>
      <c r="R320" s="128" t="s">
        <v>31</v>
      </c>
      <c r="S320" s="128" t="s">
        <v>31</v>
      </c>
      <c r="T320" s="128" t="s">
        <v>31</v>
      </c>
      <c r="U320" s="128" t="s">
        <v>31</v>
      </c>
      <c r="V320" s="284" t="s">
        <v>2731</v>
      </c>
      <c r="W320" s="282"/>
      <c r="X320" s="282">
        <f t="shared" si="76"/>
        <v>0</v>
      </c>
      <c r="Y320" s="260"/>
      <c r="Z320" s="260"/>
      <c r="AA320" s="502">
        <f t="shared" si="77"/>
        <v>0</v>
      </c>
      <c r="AB320" s="282">
        <f t="shared" si="78"/>
        <v>0</v>
      </c>
      <c r="AC320" s="282">
        <f t="shared" si="79"/>
        <v>0</v>
      </c>
      <c r="AD320" s="282">
        <f t="shared" si="80"/>
        <v>0</v>
      </c>
      <c r="AE320" s="282">
        <f t="shared" si="81"/>
        <v>0</v>
      </c>
      <c r="AF320" s="282">
        <f t="shared" si="82"/>
        <v>0</v>
      </c>
      <c r="AG320" s="107">
        <f t="shared" si="83"/>
        <v>0</v>
      </c>
      <c r="AH320" s="282">
        <f t="shared" si="84"/>
        <v>0</v>
      </c>
      <c r="AI320" s="260"/>
      <c r="AJ320" s="282">
        <f t="shared" si="85"/>
        <v>0</v>
      </c>
      <c r="AK320" s="282">
        <f t="shared" si="86"/>
        <v>0</v>
      </c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495"/>
      <c r="AW320" s="495"/>
      <c r="AX320" s="495"/>
    </row>
    <row r="321" spans="2:50">
      <c r="B321" s="412">
        <v>305</v>
      </c>
      <c r="C321" s="383" t="s">
        <v>2817</v>
      </c>
      <c r="D321" s="227" t="s">
        <v>2798</v>
      </c>
      <c r="E321" s="271" t="s">
        <v>2805</v>
      </c>
      <c r="F321" s="220" t="s">
        <v>2818</v>
      </c>
      <c r="G321" s="413" t="s">
        <v>1246</v>
      </c>
      <c r="H321" s="409">
        <v>41995</v>
      </c>
      <c r="I321" s="409" t="s">
        <v>2470</v>
      </c>
      <c r="J321" s="421">
        <f t="shared" si="75"/>
        <v>264</v>
      </c>
      <c r="K321" s="421">
        <v>144</v>
      </c>
      <c r="L321" s="421">
        <v>120</v>
      </c>
      <c r="M321" s="421"/>
      <c r="N321" s="421">
        <v>2.0499999999999998</v>
      </c>
      <c r="O321" s="421">
        <v>2</v>
      </c>
      <c r="P321" s="505">
        <v>1</v>
      </c>
      <c r="Q321" s="282"/>
      <c r="R321" s="128" t="s">
        <v>31</v>
      </c>
      <c r="S321" s="128" t="s">
        <v>31</v>
      </c>
      <c r="T321" s="128" t="s">
        <v>31</v>
      </c>
      <c r="U321" s="128" t="s">
        <v>31</v>
      </c>
      <c r="V321" s="284" t="s">
        <v>2731</v>
      </c>
      <c r="W321" s="282"/>
      <c r="X321" s="282">
        <f t="shared" si="76"/>
        <v>0</v>
      </c>
      <c r="Y321" s="260"/>
      <c r="Z321" s="260"/>
      <c r="AA321" s="502">
        <f t="shared" si="77"/>
        <v>0</v>
      </c>
      <c r="AB321" s="282">
        <f t="shared" si="78"/>
        <v>0</v>
      </c>
      <c r="AC321" s="282">
        <f t="shared" si="79"/>
        <v>0</v>
      </c>
      <c r="AD321" s="282">
        <f t="shared" si="80"/>
        <v>0</v>
      </c>
      <c r="AE321" s="282">
        <f t="shared" si="81"/>
        <v>0</v>
      </c>
      <c r="AF321" s="282">
        <f t="shared" si="82"/>
        <v>0</v>
      </c>
      <c r="AG321" s="107">
        <f t="shared" si="83"/>
        <v>0</v>
      </c>
      <c r="AH321" s="282">
        <f t="shared" si="84"/>
        <v>0</v>
      </c>
      <c r="AI321" s="260"/>
      <c r="AJ321" s="282">
        <f t="shared" si="85"/>
        <v>0</v>
      </c>
      <c r="AK321" s="282">
        <f t="shared" si="86"/>
        <v>0</v>
      </c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495"/>
      <c r="AW321" s="495"/>
      <c r="AX321" s="495"/>
    </row>
    <row r="322" spans="2:50">
      <c r="B322" s="412">
        <v>306</v>
      </c>
      <c r="C322" s="383" t="s">
        <v>2817</v>
      </c>
      <c r="D322" s="227" t="s">
        <v>2798</v>
      </c>
      <c r="E322" s="271" t="s">
        <v>2805</v>
      </c>
      <c r="F322" s="220" t="s">
        <v>2818</v>
      </c>
      <c r="G322" s="413" t="s">
        <v>1246</v>
      </c>
      <c r="H322" s="409">
        <v>42180</v>
      </c>
      <c r="I322" s="409" t="s">
        <v>2470</v>
      </c>
      <c r="J322" s="421">
        <f t="shared" si="75"/>
        <v>48</v>
      </c>
      <c r="K322" s="421">
        <v>48</v>
      </c>
      <c r="L322" s="421">
        <v>0</v>
      </c>
      <c r="M322" s="421"/>
      <c r="N322" s="421">
        <v>0.8</v>
      </c>
      <c r="O322" s="421">
        <v>0</v>
      </c>
      <c r="P322" s="505">
        <v>1</v>
      </c>
      <c r="Q322" s="282"/>
      <c r="R322" s="128" t="s">
        <v>31</v>
      </c>
      <c r="S322" s="128" t="s">
        <v>31</v>
      </c>
      <c r="T322" s="128" t="s">
        <v>31</v>
      </c>
      <c r="U322" s="128" t="s">
        <v>31</v>
      </c>
      <c r="V322" s="284" t="s">
        <v>2731</v>
      </c>
      <c r="W322" s="282"/>
      <c r="X322" s="282">
        <f t="shared" si="76"/>
        <v>0</v>
      </c>
      <c r="Y322" s="260"/>
      <c r="Z322" s="260"/>
      <c r="AA322" s="502">
        <f t="shared" si="77"/>
        <v>0</v>
      </c>
      <c r="AB322" s="282">
        <f t="shared" si="78"/>
        <v>0</v>
      </c>
      <c r="AC322" s="282">
        <f t="shared" si="79"/>
        <v>0</v>
      </c>
      <c r="AD322" s="282">
        <f t="shared" si="80"/>
        <v>0</v>
      </c>
      <c r="AE322" s="282">
        <f t="shared" si="81"/>
        <v>0</v>
      </c>
      <c r="AF322" s="282">
        <f t="shared" si="82"/>
        <v>0</v>
      </c>
      <c r="AG322" s="107">
        <f t="shared" si="83"/>
        <v>0</v>
      </c>
      <c r="AH322" s="282">
        <f t="shared" si="84"/>
        <v>0</v>
      </c>
      <c r="AI322" s="260"/>
      <c r="AJ322" s="282">
        <f t="shared" si="85"/>
        <v>0</v>
      </c>
      <c r="AK322" s="282">
        <f t="shared" si="86"/>
        <v>0</v>
      </c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495"/>
      <c r="AW322" s="495"/>
      <c r="AX322" s="495"/>
    </row>
    <row r="323" spans="2:50">
      <c r="B323" s="412">
        <v>307</v>
      </c>
      <c r="C323" s="383" t="s">
        <v>2817</v>
      </c>
      <c r="D323" s="227" t="s">
        <v>2798</v>
      </c>
      <c r="E323" s="271" t="s">
        <v>2805</v>
      </c>
      <c r="F323" s="220" t="s">
        <v>2818</v>
      </c>
      <c r="G323" s="413" t="s">
        <v>1246</v>
      </c>
      <c r="H323" s="409">
        <v>41995</v>
      </c>
      <c r="I323" s="409" t="s">
        <v>2470</v>
      </c>
      <c r="J323" s="421">
        <f t="shared" si="75"/>
        <v>6</v>
      </c>
      <c r="K323" s="421">
        <v>6</v>
      </c>
      <c r="L323" s="281">
        <v>0</v>
      </c>
      <c r="M323" s="281"/>
      <c r="N323" s="281">
        <v>0.1</v>
      </c>
      <c r="O323" s="281">
        <v>0</v>
      </c>
      <c r="P323" s="505">
        <v>1</v>
      </c>
      <c r="Q323" s="282"/>
      <c r="R323" s="128" t="s">
        <v>31</v>
      </c>
      <c r="S323" s="128" t="s">
        <v>31</v>
      </c>
      <c r="T323" s="128" t="s">
        <v>31</v>
      </c>
      <c r="U323" s="128" t="s">
        <v>31</v>
      </c>
      <c r="V323" s="284" t="s">
        <v>2731</v>
      </c>
      <c r="W323" s="282"/>
      <c r="X323" s="282">
        <f t="shared" si="76"/>
        <v>0</v>
      </c>
      <c r="Y323" s="260"/>
      <c r="Z323" s="260"/>
      <c r="AA323" s="502">
        <f t="shared" si="77"/>
        <v>0</v>
      </c>
      <c r="AB323" s="282">
        <f t="shared" si="78"/>
        <v>0</v>
      </c>
      <c r="AC323" s="282">
        <f t="shared" si="79"/>
        <v>0</v>
      </c>
      <c r="AD323" s="282">
        <f t="shared" si="80"/>
        <v>0</v>
      </c>
      <c r="AE323" s="282">
        <f t="shared" si="81"/>
        <v>0</v>
      </c>
      <c r="AF323" s="282">
        <f t="shared" si="82"/>
        <v>0</v>
      </c>
      <c r="AG323" s="107">
        <f t="shared" si="83"/>
        <v>0</v>
      </c>
      <c r="AH323" s="282">
        <f t="shared" si="84"/>
        <v>0</v>
      </c>
      <c r="AI323" s="260"/>
      <c r="AJ323" s="282">
        <f t="shared" si="85"/>
        <v>0</v>
      </c>
      <c r="AK323" s="282">
        <f t="shared" si="86"/>
        <v>0</v>
      </c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495"/>
      <c r="AW323" s="495"/>
      <c r="AX323" s="495"/>
    </row>
    <row r="324" spans="2:50">
      <c r="B324" s="412">
        <v>308</v>
      </c>
      <c r="C324" s="383" t="s">
        <v>2829</v>
      </c>
      <c r="D324" s="227" t="s">
        <v>2798</v>
      </c>
      <c r="E324" s="271" t="s">
        <v>2805</v>
      </c>
      <c r="F324" s="220" t="s">
        <v>2818</v>
      </c>
      <c r="G324" s="413" t="s">
        <v>1246</v>
      </c>
      <c r="H324" s="409">
        <v>41995</v>
      </c>
      <c r="I324" s="409" t="s">
        <v>2470</v>
      </c>
      <c r="J324" s="421">
        <f t="shared" si="75"/>
        <v>384</v>
      </c>
      <c r="K324" s="421">
        <v>24</v>
      </c>
      <c r="L324" s="421">
        <v>360</v>
      </c>
      <c r="M324" s="421"/>
      <c r="N324" s="421">
        <v>0.4</v>
      </c>
      <c r="O324" s="421">
        <v>6</v>
      </c>
      <c r="P324" s="505">
        <v>1</v>
      </c>
      <c r="Q324" s="282"/>
      <c r="R324" s="128" t="s">
        <v>31</v>
      </c>
      <c r="S324" s="128" t="s">
        <v>31</v>
      </c>
      <c r="T324" s="128" t="s">
        <v>31</v>
      </c>
      <c r="U324" s="128" t="s">
        <v>31</v>
      </c>
      <c r="V324" s="284" t="s">
        <v>2731</v>
      </c>
      <c r="W324" s="282"/>
      <c r="X324" s="282">
        <f t="shared" si="76"/>
        <v>0</v>
      </c>
      <c r="Y324" s="260"/>
      <c r="Z324" s="260"/>
      <c r="AA324" s="502">
        <f t="shared" si="77"/>
        <v>0</v>
      </c>
      <c r="AB324" s="282">
        <f t="shared" si="78"/>
        <v>0</v>
      </c>
      <c r="AC324" s="282">
        <f t="shared" si="79"/>
        <v>0</v>
      </c>
      <c r="AD324" s="282">
        <f t="shared" si="80"/>
        <v>0</v>
      </c>
      <c r="AE324" s="282">
        <f t="shared" si="81"/>
        <v>0</v>
      </c>
      <c r="AF324" s="282">
        <f t="shared" si="82"/>
        <v>0</v>
      </c>
      <c r="AG324" s="107">
        <f t="shared" si="83"/>
        <v>0</v>
      </c>
      <c r="AH324" s="282">
        <f t="shared" si="84"/>
        <v>0</v>
      </c>
      <c r="AI324" s="260"/>
      <c r="AJ324" s="282">
        <f t="shared" si="85"/>
        <v>0</v>
      </c>
      <c r="AK324" s="282">
        <f t="shared" si="86"/>
        <v>0</v>
      </c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495"/>
      <c r="AW324" s="495"/>
      <c r="AX324" s="495"/>
    </row>
    <row r="325" spans="2:50">
      <c r="B325" s="412">
        <v>309</v>
      </c>
      <c r="C325" s="383" t="s">
        <v>2829</v>
      </c>
      <c r="D325" s="227" t="s">
        <v>2798</v>
      </c>
      <c r="E325" s="271" t="s">
        <v>2805</v>
      </c>
      <c r="F325" s="220" t="s">
        <v>2818</v>
      </c>
      <c r="G325" s="413" t="s">
        <v>1246</v>
      </c>
      <c r="H325" s="409">
        <v>42467</v>
      </c>
      <c r="I325" s="409" t="s">
        <v>2470</v>
      </c>
      <c r="J325" s="421">
        <f t="shared" si="75"/>
        <v>30</v>
      </c>
      <c r="K325" s="421">
        <v>30</v>
      </c>
      <c r="L325" s="421">
        <v>0</v>
      </c>
      <c r="M325" s="421"/>
      <c r="N325" s="421">
        <v>0.5</v>
      </c>
      <c r="O325" s="421">
        <v>0</v>
      </c>
      <c r="P325" s="505">
        <v>1</v>
      </c>
      <c r="Q325" s="282"/>
      <c r="R325" s="128" t="s">
        <v>31</v>
      </c>
      <c r="S325" s="128" t="s">
        <v>31</v>
      </c>
      <c r="T325" s="128" t="s">
        <v>31</v>
      </c>
      <c r="U325" s="128" t="s">
        <v>31</v>
      </c>
      <c r="V325" s="284" t="s">
        <v>2731</v>
      </c>
      <c r="W325" s="282"/>
      <c r="X325" s="282">
        <f t="shared" si="76"/>
        <v>0</v>
      </c>
      <c r="Y325" s="260"/>
      <c r="Z325" s="260"/>
      <c r="AA325" s="502">
        <f t="shared" si="77"/>
        <v>0</v>
      </c>
      <c r="AB325" s="282">
        <f t="shared" si="78"/>
        <v>0</v>
      </c>
      <c r="AC325" s="282">
        <f t="shared" si="79"/>
        <v>0</v>
      </c>
      <c r="AD325" s="282">
        <f t="shared" si="80"/>
        <v>0</v>
      </c>
      <c r="AE325" s="282">
        <f t="shared" si="81"/>
        <v>0</v>
      </c>
      <c r="AF325" s="282">
        <f t="shared" si="82"/>
        <v>0</v>
      </c>
      <c r="AG325" s="107">
        <f t="shared" si="83"/>
        <v>0</v>
      </c>
      <c r="AH325" s="282">
        <f t="shared" si="84"/>
        <v>0</v>
      </c>
      <c r="AI325" s="260"/>
      <c r="AJ325" s="282">
        <f t="shared" si="85"/>
        <v>0</v>
      </c>
      <c r="AK325" s="282">
        <f t="shared" si="86"/>
        <v>0</v>
      </c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495"/>
      <c r="AW325" s="495"/>
      <c r="AX325" s="495"/>
    </row>
    <row r="326" spans="2:50">
      <c r="B326" s="412">
        <v>310</v>
      </c>
      <c r="C326" s="383" t="s">
        <v>22</v>
      </c>
      <c r="D326" s="227" t="s">
        <v>2798</v>
      </c>
      <c r="E326" s="271" t="s">
        <v>2833</v>
      </c>
      <c r="F326" s="220" t="s">
        <v>2834</v>
      </c>
      <c r="G326" s="413" t="s">
        <v>1246</v>
      </c>
      <c r="H326" s="409">
        <v>42347</v>
      </c>
      <c r="I326" s="409" t="s">
        <v>2470</v>
      </c>
      <c r="J326" s="421">
        <f t="shared" si="75"/>
        <v>336</v>
      </c>
      <c r="K326" s="421">
        <v>36</v>
      </c>
      <c r="L326" s="421">
        <v>300</v>
      </c>
      <c r="M326" s="421"/>
      <c r="N326" s="421">
        <v>0.6</v>
      </c>
      <c r="O326" s="421">
        <v>5</v>
      </c>
      <c r="P326" s="505">
        <v>1</v>
      </c>
      <c r="Q326" s="282"/>
      <c r="R326" s="128" t="s">
        <v>31</v>
      </c>
      <c r="S326" s="128" t="s">
        <v>31</v>
      </c>
      <c r="T326" s="128" t="s">
        <v>31</v>
      </c>
      <c r="U326" s="128" t="s">
        <v>31</v>
      </c>
      <c r="V326" s="284" t="s">
        <v>2731</v>
      </c>
      <c r="W326" s="282"/>
      <c r="X326" s="282">
        <f t="shared" si="76"/>
        <v>0</v>
      </c>
      <c r="Y326" s="260"/>
      <c r="Z326" s="260"/>
      <c r="AA326" s="502">
        <f t="shared" si="77"/>
        <v>0</v>
      </c>
      <c r="AB326" s="282">
        <f t="shared" si="78"/>
        <v>0</v>
      </c>
      <c r="AC326" s="282">
        <f t="shared" si="79"/>
        <v>0</v>
      </c>
      <c r="AD326" s="282">
        <f t="shared" si="80"/>
        <v>0</v>
      </c>
      <c r="AE326" s="282">
        <f t="shared" si="81"/>
        <v>0</v>
      </c>
      <c r="AF326" s="282">
        <f t="shared" si="82"/>
        <v>0</v>
      </c>
      <c r="AG326" s="107">
        <f t="shared" si="83"/>
        <v>0</v>
      </c>
      <c r="AH326" s="282">
        <f t="shared" si="84"/>
        <v>0</v>
      </c>
      <c r="AI326" s="260"/>
      <c r="AJ326" s="282">
        <f t="shared" si="85"/>
        <v>0</v>
      </c>
      <c r="AK326" s="282">
        <f t="shared" si="86"/>
        <v>0</v>
      </c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495"/>
      <c r="AW326" s="495"/>
      <c r="AX326" s="495"/>
    </row>
    <row r="327" spans="2:50">
      <c r="B327" s="412">
        <v>311</v>
      </c>
      <c r="C327" s="383" t="s">
        <v>22</v>
      </c>
      <c r="D327" s="227" t="s">
        <v>2798</v>
      </c>
      <c r="E327" s="271" t="s">
        <v>2833</v>
      </c>
      <c r="F327" s="220" t="s">
        <v>2837</v>
      </c>
      <c r="G327" s="413" t="s">
        <v>1246</v>
      </c>
      <c r="H327" s="409">
        <v>41995</v>
      </c>
      <c r="I327" s="409" t="s">
        <v>2470</v>
      </c>
      <c r="J327" s="421">
        <f t="shared" si="75"/>
        <v>336</v>
      </c>
      <c r="K327" s="421">
        <v>36</v>
      </c>
      <c r="L327" s="421">
        <v>300</v>
      </c>
      <c r="M327" s="421"/>
      <c r="N327" s="421">
        <v>0.6</v>
      </c>
      <c r="O327" s="421">
        <v>5</v>
      </c>
      <c r="P327" s="505">
        <v>1</v>
      </c>
      <c r="Q327" s="282"/>
      <c r="R327" s="128" t="s">
        <v>31</v>
      </c>
      <c r="S327" s="128" t="s">
        <v>31</v>
      </c>
      <c r="T327" s="128" t="s">
        <v>31</v>
      </c>
      <c r="U327" s="128" t="s">
        <v>31</v>
      </c>
      <c r="V327" s="284" t="s">
        <v>2731</v>
      </c>
      <c r="W327" s="282"/>
      <c r="X327" s="282">
        <f t="shared" si="76"/>
        <v>0</v>
      </c>
      <c r="Y327" s="260"/>
      <c r="Z327" s="260"/>
      <c r="AA327" s="502">
        <f t="shared" si="77"/>
        <v>0</v>
      </c>
      <c r="AB327" s="282">
        <f t="shared" si="78"/>
        <v>0</v>
      </c>
      <c r="AC327" s="282">
        <f t="shared" si="79"/>
        <v>0</v>
      </c>
      <c r="AD327" s="282">
        <f t="shared" si="80"/>
        <v>0</v>
      </c>
      <c r="AE327" s="282">
        <f t="shared" si="81"/>
        <v>0</v>
      </c>
      <c r="AF327" s="282">
        <f t="shared" si="82"/>
        <v>0</v>
      </c>
      <c r="AG327" s="107">
        <f t="shared" si="83"/>
        <v>0</v>
      </c>
      <c r="AH327" s="282">
        <f t="shared" si="84"/>
        <v>0</v>
      </c>
      <c r="AI327" s="260"/>
      <c r="AJ327" s="282">
        <f t="shared" si="85"/>
        <v>0</v>
      </c>
      <c r="AK327" s="282">
        <f t="shared" si="86"/>
        <v>0</v>
      </c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495"/>
      <c r="AW327" s="495"/>
      <c r="AX327" s="495"/>
    </row>
    <row r="328" spans="2:50">
      <c r="B328" s="412">
        <v>312</v>
      </c>
      <c r="C328" s="383" t="s">
        <v>22</v>
      </c>
      <c r="D328" s="227" t="s">
        <v>2798</v>
      </c>
      <c r="E328" s="272" t="s">
        <v>3152</v>
      </c>
      <c r="F328" s="220" t="s">
        <v>3153</v>
      </c>
      <c r="G328" s="413" t="s">
        <v>1246</v>
      </c>
      <c r="H328" s="409">
        <v>42621</v>
      </c>
      <c r="I328" s="409" t="s">
        <v>2470</v>
      </c>
      <c r="J328" s="421">
        <f t="shared" si="75"/>
        <v>12</v>
      </c>
      <c r="K328" s="421">
        <v>6</v>
      </c>
      <c r="L328" s="421">
        <v>6</v>
      </c>
      <c r="M328" s="421"/>
      <c r="N328" s="421">
        <v>0.1</v>
      </c>
      <c r="O328" s="421">
        <v>0.1</v>
      </c>
      <c r="P328" s="505">
        <v>1</v>
      </c>
      <c r="Q328" s="282"/>
      <c r="R328" s="128" t="s">
        <v>31</v>
      </c>
      <c r="S328" s="128" t="s">
        <v>31</v>
      </c>
      <c r="T328" s="128" t="s">
        <v>31</v>
      </c>
      <c r="U328" s="128" t="s">
        <v>31</v>
      </c>
      <c r="V328" s="284" t="s">
        <v>2731</v>
      </c>
      <c r="W328" s="282"/>
      <c r="X328" s="282">
        <f t="shared" si="76"/>
        <v>0</v>
      </c>
      <c r="Y328" s="260"/>
      <c r="Z328" s="260"/>
      <c r="AA328" s="502">
        <f t="shared" si="77"/>
        <v>0</v>
      </c>
      <c r="AB328" s="282">
        <f t="shared" si="78"/>
        <v>0</v>
      </c>
      <c r="AC328" s="282">
        <f t="shared" si="79"/>
        <v>0</v>
      </c>
      <c r="AD328" s="282">
        <f t="shared" si="80"/>
        <v>0</v>
      </c>
      <c r="AE328" s="282">
        <f t="shared" si="81"/>
        <v>0</v>
      </c>
      <c r="AF328" s="282">
        <f t="shared" si="82"/>
        <v>0</v>
      </c>
      <c r="AG328" s="107">
        <f t="shared" si="83"/>
        <v>0</v>
      </c>
      <c r="AH328" s="282">
        <f t="shared" si="84"/>
        <v>0</v>
      </c>
      <c r="AI328" s="260"/>
      <c r="AJ328" s="282">
        <f t="shared" si="85"/>
        <v>0</v>
      </c>
      <c r="AK328" s="282">
        <f t="shared" si="86"/>
        <v>0</v>
      </c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495"/>
      <c r="AW328" s="495"/>
      <c r="AX328" s="495"/>
    </row>
    <row r="329" spans="2:50">
      <c r="B329" s="412">
        <v>313</v>
      </c>
      <c r="C329" s="383" t="s">
        <v>22</v>
      </c>
      <c r="D329" s="227" t="s">
        <v>2798</v>
      </c>
      <c r="E329" s="272" t="s">
        <v>3898</v>
      </c>
      <c r="F329" s="220" t="s">
        <v>3156</v>
      </c>
      <c r="G329" s="413" t="s">
        <v>1246</v>
      </c>
      <c r="H329" s="409">
        <v>43770</v>
      </c>
      <c r="I329" s="409" t="s">
        <v>2470</v>
      </c>
      <c r="J329" s="421">
        <f t="shared" si="75"/>
        <v>6</v>
      </c>
      <c r="K329" s="421">
        <v>6</v>
      </c>
      <c r="L329" s="421">
        <v>0</v>
      </c>
      <c r="M329" s="421"/>
      <c r="N329" s="421">
        <v>0.1</v>
      </c>
      <c r="O329" s="421">
        <v>0</v>
      </c>
      <c r="P329" s="505">
        <v>1</v>
      </c>
      <c r="Q329" s="282"/>
      <c r="R329" s="128" t="s">
        <v>31</v>
      </c>
      <c r="S329" s="128" t="s">
        <v>31</v>
      </c>
      <c r="T329" s="128" t="s">
        <v>31</v>
      </c>
      <c r="U329" s="128" t="s">
        <v>31</v>
      </c>
      <c r="V329" s="284" t="s">
        <v>2731</v>
      </c>
      <c r="W329" s="282"/>
      <c r="X329" s="282">
        <f t="shared" si="76"/>
        <v>0</v>
      </c>
      <c r="Y329" s="260"/>
      <c r="Z329" s="260"/>
      <c r="AA329" s="502">
        <f t="shared" si="77"/>
        <v>0</v>
      </c>
      <c r="AB329" s="282">
        <f t="shared" si="78"/>
        <v>0</v>
      </c>
      <c r="AC329" s="282">
        <f t="shared" si="79"/>
        <v>0</v>
      </c>
      <c r="AD329" s="282">
        <f t="shared" si="80"/>
        <v>0</v>
      </c>
      <c r="AE329" s="282">
        <f t="shared" si="81"/>
        <v>0</v>
      </c>
      <c r="AF329" s="282">
        <f t="shared" si="82"/>
        <v>0</v>
      </c>
      <c r="AG329" s="107">
        <f t="shared" si="83"/>
        <v>0</v>
      </c>
      <c r="AH329" s="282">
        <f t="shared" si="84"/>
        <v>0</v>
      </c>
      <c r="AI329" s="260"/>
      <c r="AJ329" s="282">
        <f t="shared" si="85"/>
        <v>0</v>
      </c>
      <c r="AK329" s="282">
        <f t="shared" si="86"/>
        <v>0</v>
      </c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495"/>
      <c r="AW329" s="495"/>
      <c r="AX329" s="495"/>
    </row>
    <row r="330" spans="2:50">
      <c r="B330" s="412">
        <v>314</v>
      </c>
      <c r="C330" s="383" t="s">
        <v>22</v>
      </c>
      <c r="D330" s="227" t="s">
        <v>2798</v>
      </c>
      <c r="E330" s="272" t="s">
        <v>3899</v>
      </c>
      <c r="F330" s="220" t="s">
        <v>3159</v>
      </c>
      <c r="G330" s="413" t="s">
        <v>1246</v>
      </c>
      <c r="H330" s="409">
        <v>43770</v>
      </c>
      <c r="I330" s="409" t="s">
        <v>2470</v>
      </c>
      <c r="J330" s="421">
        <f t="shared" si="75"/>
        <v>6</v>
      </c>
      <c r="K330" s="421">
        <v>6</v>
      </c>
      <c r="L330" s="421">
        <v>0</v>
      </c>
      <c r="M330" s="421"/>
      <c r="N330" s="421">
        <v>0.1</v>
      </c>
      <c r="O330" s="421">
        <v>0</v>
      </c>
      <c r="P330" s="505">
        <v>1</v>
      </c>
      <c r="Q330" s="282"/>
      <c r="R330" s="128" t="s">
        <v>31</v>
      </c>
      <c r="S330" s="128" t="s">
        <v>31</v>
      </c>
      <c r="T330" s="128" t="s">
        <v>31</v>
      </c>
      <c r="U330" s="128" t="s">
        <v>31</v>
      </c>
      <c r="V330" s="284" t="s">
        <v>2731</v>
      </c>
      <c r="W330" s="282"/>
      <c r="X330" s="282">
        <f t="shared" si="76"/>
        <v>0</v>
      </c>
      <c r="Y330" s="260"/>
      <c r="Z330" s="260"/>
      <c r="AA330" s="502">
        <f t="shared" si="77"/>
        <v>0</v>
      </c>
      <c r="AB330" s="282">
        <f t="shared" si="78"/>
        <v>0</v>
      </c>
      <c r="AC330" s="282">
        <f t="shared" si="79"/>
        <v>0</v>
      </c>
      <c r="AD330" s="282">
        <f t="shared" si="80"/>
        <v>0</v>
      </c>
      <c r="AE330" s="282">
        <f t="shared" si="81"/>
        <v>0</v>
      </c>
      <c r="AF330" s="282">
        <f t="shared" si="82"/>
        <v>0</v>
      </c>
      <c r="AG330" s="107">
        <f t="shared" si="83"/>
        <v>0</v>
      </c>
      <c r="AH330" s="282">
        <f t="shared" si="84"/>
        <v>0</v>
      </c>
      <c r="AI330" s="260"/>
      <c r="AJ330" s="282">
        <f t="shared" si="85"/>
        <v>0</v>
      </c>
      <c r="AK330" s="282">
        <f t="shared" si="86"/>
        <v>0</v>
      </c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495"/>
      <c r="AW330" s="495"/>
      <c r="AX330" s="495"/>
    </row>
    <row r="331" spans="2:50">
      <c r="B331" s="412">
        <v>315</v>
      </c>
      <c r="C331" s="383" t="s">
        <v>22</v>
      </c>
      <c r="D331" s="227" t="s">
        <v>2798</v>
      </c>
      <c r="E331" s="272" t="s">
        <v>3900</v>
      </c>
      <c r="F331" s="220" t="s">
        <v>3162</v>
      </c>
      <c r="G331" s="413" t="s">
        <v>1246</v>
      </c>
      <c r="H331" s="409">
        <v>43770</v>
      </c>
      <c r="I331" s="409" t="s">
        <v>2470</v>
      </c>
      <c r="J331" s="421">
        <f t="shared" ref="J331:J394" si="87">SUM(K331:L331)</f>
        <v>3</v>
      </c>
      <c r="K331" s="421">
        <v>3</v>
      </c>
      <c r="L331" s="421">
        <v>0</v>
      </c>
      <c r="M331" s="421"/>
      <c r="N331" s="421">
        <v>0.05</v>
      </c>
      <c r="O331" s="421">
        <v>0</v>
      </c>
      <c r="P331" s="505">
        <v>1</v>
      </c>
      <c r="Q331" s="282"/>
      <c r="R331" s="128" t="s">
        <v>31</v>
      </c>
      <c r="S331" s="128" t="s">
        <v>31</v>
      </c>
      <c r="T331" s="128" t="s">
        <v>31</v>
      </c>
      <c r="U331" s="128" t="s">
        <v>31</v>
      </c>
      <c r="V331" s="284" t="s">
        <v>2731</v>
      </c>
      <c r="W331" s="282"/>
      <c r="X331" s="282">
        <f t="shared" si="76"/>
        <v>0</v>
      </c>
      <c r="Y331" s="260"/>
      <c r="Z331" s="260"/>
      <c r="AA331" s="502">
        <f t="shared" si="77"/>
        <v>0</v>
      </c>
      <c r="AB331" s="282">
        <f t="shared" si="78"/>
        <v>0</v>
      </c>
      <c r="AC331" s="282">
        <f t="shared" si="79"/>
        <v>0</v>
      </c>
      <c r="AD331" s="282">
        <f t="shared" si="80"/>
        <v>0</v>
      </c>
      <c r="AE331" s="282">
        <f t="shared" si="81"/>
        <v>0</v>
      </c>
      <c r="AF331" s="282">
        <f t="shared" si="82"/>
        <v>0</v>
      </c>
      <c r="AG331" s="107">
        <f t="shared" si="83"/>
        <v>0</v>
      </c>
      <c r="AH331" s="282">
        <f t="shared" si="84"/>
        <v>0</v>
      </c>
      <c r="AI331" s="260"/>
      <c r="AJ331" s="282">
        <f t="shared" si="85"/>
        <v>0</v>
      </c>
      <c r="AK331" s="282">
        <f t="shared" si="86"/>
        <v>0</v>
      </c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495"/>
      <c r="AW331" s="495"/>
      <c r="AX331" s="495"/>
    </row>
    <row r="332" spans="2:50">
      <c r="B332" s="594" t="s">
        <v>4283</v>
      </c>
      <c r="C332" s="595"/>
      <c r="D332" s="595"/>
      <c r="E332" s="595"/>
      <c r="F332" s="596"/>
      <c r="G332" s="443"/>
      <c r="H332" s="443"/>
      <c r="I332" s="445" t="s">
        <v>3827</v>
      </c>
      <c r="J332" s="444">
        <f t="shared" si="87"/>
        <v>714.71</v>
      </c>
      <c r="K332" s="444">
        <f>K333/60</f>
        <v>258.02000000000004</v>
      </c>
      <c r="L332" s="444">
        <f t="shared" ref="L332:M332" si="88">L333/60</f>
        <v>456.69</v>
      </c>
      <c r="M332" s="444">
        <f t="shared" si="88"/>
        <v>0</v>
      </c>
      <c r="N332" s="444">
        <f>SUMIF($I334:$I485,"DQA",N334:N485)</f>
        <v>245.37</v>
      </c>
      <c r="O332" s="444">
        <f>SUMIF($I334:$I485,"DQA",O334:O485)</f>
        <v>455.6400000000001</v>
      </c>
      <c r="P332" s="444"/>
      <c r="Q332" s="444"/>
      <c r="R332" s="444">
        <f t="shared" ref="R332:V332" si="89">SUMIF($I334:$I485,"DQA",R334:R485)</f>
        <v>0</v>
      </c>
      <c r="S332" s="444">
        <f t="shared" si="89"/>
        <v>0</v>
      </c>
      <c r="T332" s="444">
        <f t="shared" si="89"/>
        <v>0</v>
      </c>
      <c r="U332" s="444">
        <f t="shared" si="89"/>
        <v>0</v>
      </c>
      <c r="V332" s="444">
        <f t="shared" si="89"/>
        <v>0</v>
      </c>
      <c r="W332" s="444"/>
      <c r="X332" s="444">
        <f>X333/60</f>
        <v>0</v>
      </c>
      <c r="Y332" s="444"/>
      <c r="Z332" s="444"/>
      <c r="AA332" s="444"/>
      <c r="AB332" s="444">
        <f t="shared" ref="AB332:AF332" si="90">AB333/60</f>
        <v>0</v>
      </c>
      <c r="AC332" s="444"/>
      <c r="AD332" s="444">
        <f t="shared" si="90"/>
        <v>0</v>
      </c>
      <c r="AE332" s="444"/>
      <c r="AF332" s="444">
        <f t="shared" si="90"/>
        <v>0</v>
      </c>
      <c r="AG332" s="444"/>
      <c r="AH332" s="444">
        <f>AH333/60</f>
        <v>0</v>
      </c>
      <c r="AI332" s="444"/>
      <c r="AJ332" s="444"/>
      <c r="AK332" s="444">
        <f>AK333/60</f>
        <v>0</v>
      </c>
      <c r="AL332" s="444"/>
      <c r="AM332" s="444"/>
      <c r="AN332" s="444"/>
      <c r="AO332" s="444"/>
      <c r="AP332" s="444"/>
      <c r="AQ332" s="444"/>
      <c r="AR332" s="444"/>
      <c r="AS332" s="444"/>
      <c r="AT332" s="444"/>
      <c r="AU332" s="444"/>
      <c r="AV332" s="444"/>
      <c r="AW332" s="444"/>
      <c r="AX332" s="444">
        <f>AX333/60</f>
        <v>0</v>
      </c>
    </row>
    <row r="333" spans="2:50">
      <c r="B333" s="597"/>
      <c r="C333" s="598"/>
      <c r="D333" s="598"/>
      <c r="E333" s="598"/>
      <c r="F333" s="599"/>
      <c r="G333" s="443"/>
      <c r="H333" s="443"/>
      <c r="I333" s="446" t="s">
        <v>4021</v>
      </c>
      <c r="J333" s="444">
        <f t="shared" si="87"/>
        <v>42882.600000000006</v>
      </c>
      <c r="K333" s="444">
        <f>SUMIF($I334:$I485,"DQA",K334:K485)</f>
        <v>15481.2</v>
      </c>
      <c r="L333" s="444">
        <f>SUMIF($I334:$I485,"DQA",L334:L485)</f>
        <v>27401.4</v>
      </c>
      <c r="M333" s="444">
        <f>SUMIF($I334:$I485,"DQA",M334:M485)</f>
        <v>0</v>
      </c>
      <c r="N333" s="444">
        <f>N332*60</f>
        <v>14722.2</v>
      </c>
      <c r="O333" s="444">
        <f>O332*60</f>
        <v>27338.400000000005</v>
      </c>
      <c r="P333" s="444"/>
      <c r="Q333" s="444"/>
      <c r="R333" s="444">
        <f t="shared" ref="R333:V333" si="91">R332*60</f>
        <v>0</v>
      </c>
      <c r="S333" s="444">
        <f t="shared" si="91"/>
        <v>0</v>
      </c>
      <c r="T333" s="444">
        <f t="shared" si="91"/>
        <v>0</v>
      </c>
      <c r="U333" s="444">
        <f t="shared" si="91"/>
        <v>0</v>
      </c>
      <c r="V333" s="444">
        <f t="shared" si="91"/>
        <v>0</v>
      </c>
      <c r="W333" s="444"/>
      <c r="X333" s="444">
        <f>SUM(X334:X485)</f>
        <v>0</v>
      </c>
      <c r="Y333" s="444"/>
      <c r="Z333" s="444"/>
      <c r="AA333" s="444"/>
      <c r="AB333" s="444">
        <f>SUM(AB334:AB485)</f>
        <v>0</v>
      </c>
      <c r="AC333" s="444"/>
      <c r="AD333" s="444">
        <f t="shared" ref="AD333:AK333" si="92">SUM(AD334:AD485)</f>
        <v>0</v>
      </c>
      <c r="AE333" s="444"/>
      <c r="AF333" s="444">
        <f t="shared" si="92"/>
        <v>0</v>
      </c>
      <c r="AG333" s="444"/>
      <c r="AH333" s="444">
        <f t="shared" si="92"/>
        <v>0</v>
      </c>
      <c r="AI333" s="444"/>
      <c r="AJ333" s="444"/>
      <c r="AK333" s="444">
        <f t="shared" si="92"/>
        <v>0</v>
      </c>
      <c r="AL333" s="444"/>
      <c r="AM333" s="444"/>
      <c r="AN333" s="444"/>
      <c r="AO333" s="444"/>
      <c r="AP333" s="444"/>
      <c r="AQ333" s="444"/>
      <c r="AR333" s="444"/>
      <c r="AS333" s="444"/>
      <c r="AT333" s="444"/>
      <c r="AU333" s="444"/>
      <c r="AV333" s="444"/>
      <c r="AW333" s="444"/>
      <c r="AX333" s="444">
        <f>SUM(AX334:AX485)</f>
        <v>0</v>
      </c>
    </row>
    <row r="334" spans="2:50">
      <c r="B334" s="412">
        <v>316</v>
      </c>
      <c r="C334" s="384" t="s">
        <v>40</v>
      </c>
      <c r="D334" s="389" t="s">
        <v>770</v>
      </c>
      <c r="E334" s="389" t="s">
        <v>41</v>
      </c>
      <c r="F334" s="410" t="s">
        <v>42</v>
      </c>
      <c r="G334" s="422" t="s">
        <v>43</v>
      </c>
      <c r="H334" s="424">
        <v>42979</v>
      </c>
      <c r="I334" s="409" t="s">
        <v>2470</v>
      </c>
      <c r="J334" s="423">
        <f t="shared" si="87"/>
        <v>90</v>
      </c>
      <c r="K334" s="423">
        <v>90</v>
      </c>
      <c r="L334" s="423">
        <v>0</v>
      </c>
      <c r="M334" s="423"/>
      <c r="N334" s="458">
        <v>1.5000000000000002</v>
      </c>
      <c r="O334" s="459">
        <v>0</v>
      </c>
      <c r="P334" s="506">
        <v>1</v>
      </c>
      <c r="Q334" s="282" t="s">
        <v>4380</v>
      </c>
      <c r="R334" s="128" t="s">
        <v>31</v>
      </c>
      <c r="S334" s="128" t="s">
        <v>31</v>
      </c>
      <c r="T334" s="128" t="s">
        <v>31</v>
      </c>
      <c r="U334" s="128" t="s">
        <v>31</v>
      </c>
      <c r="V334" s="284" t="s">
        <v>2731</v>
      </c>
      <c r="W334" s="282"/>
      <c r="X334" s="282">
        <f t="shared" ref="X334:X397" si="93">SUMIF(W334,"Y",K334)</f>
        <v>0</v>
      </c>
      <c r="Y334" s="260"/>
      <c r="Z334" s="260"/>
      <c r="AA334" s="502">
        <f t="shared" ref="AA334:AA397" si="94">(COUNTA(AL334:AU334)-COUNTIF(AL334:AU334, "X"))</f>
        <v>0</v>
      </c>
      <c r="AB334" s="282">
        <f t="shared" ref="AB334:AB365" si="95">(COUNTA(AL334:AU334)-COUNTIF(AL334:AU334, "X"))*P334*K334</f>
        <v>0</v>
      </c>
      <c r="AC334" s="282">
        <f t="shared" ref="AC334:AC397" si="96">COUNTIF(AL334:AU334,"A")</f>
        <v>0</v>
      </c>
      <c r="AD334" s="282">
        <f t="shared" ref="AD334:AD365" si="97">COUNTIF(AL334:AU334,"V")*P334*M334</f>
        <v>0</v>
      </c>
      <c r="AE334" s="282">
        <f t="shared" ref="AE334:AE397" si="98">COUNTIF(AL334:AU334,"L")</f>
        <v>0</v>
      </c>
      <c r="AF334" s="282">
        <f t="shared" ref="AF334:AF365" si="99">COUNTIF(AL334:AU334,"L")*K334*P334</f>
        <v>0</v>
      </c>
      <c r="AG334" s="107">
        <f t="shared" ref="AG334:AG365" si="100">IF(Q334="Y",1,0)</f>
        <v>1</v>
      </c>
      <c r="AH334" s="282">
        <f t="shared" ref="AH334:AH365" si="101">IF(Q334="Y", AA334, 0)*K334*P334/2</f>
        <v>0</v>
      </c>
      <c r="AI334" s="260"/>
      <c r="AJ334" s="282">
        <f t="shared" ref="AJ334:AJ397" si="102">COUNTIF(AL334:AU334, "V")</f>
        <v>0</v>
      </c>
      <c r="AK334" s="282">
        <f t="shared" ref="AK334:AK397" si="103">AB334-AD334-AF334-AH334</f>
        <v>0</v>
      </c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495"/>
      <c r="AW334" s="495"/>
      <c r="AX334" s="495"/>
    </row>
    <row r="335" spans="2:50">
      <c r="B335" s="412">
        <v>317</v>
      </c>
      <c r="C335" s="384" t="s">
        <v>40</v>
      </c>
      <c r="D335" s="389" t="s">
        <v>770</v>
      </c>
      <c r="E335" s="389" t="s">
        <v>41</v>
      </c>
      <c r="F335" s="410" t="s">
        <v>47</v>
      </c>
      <c r="G335" s="422" t="s">
        <v>43</v>
      </c>
      <c r="H335" s="424">
        <v>42796</v>
      </c>
      <c r="I335" s="409" t="s">
        <v>2470</v>
      </c>
      <c r="J335" s="423">
        <f t="shared" si="87"/>
        <v>171</v>
      </c>
      <c r="K335" s="423">
        <v>171</v>
      </c>
      <c r="L335" s="423">
        <v>0</v>
      </c>
      <c r="M335" s="423"/>
      <c r="N335" s="26">
        <v>2</v>
      </c>
      <c r="O335" s="26">
        <v>0</v>
      </c>
      <c r="P335" s="507">
        <v>1</v>
      </c>
      <c r="Q335" s="282"/>
      <c r="R335" s="128" t="s">
        <v>31</v>
      </c>
      <c r="S335" s="128" t="s">
        <v>31</v>
      </c>
      <c r="T335" s="128" t="s">
        <v>31</v>
      </c>
      <c r="U335" s="128" t="s">
        <v>31</v>
      </c>
      <c r="V335" s="284" t="s">
        <v>3764</v>
      </c>
      <c r="W335" s="282"/>
      <c r="X335" s="282">
        <f t="shared" si="93"/>
        <v>0</v>
      </c>
      <c r="Y335" s="260"/>
      <c r="Z335" s="260"/>
      <c r="AA335" s="502">
        <f t="shared" si="94"/>
        <v>0</v>
      </c>
      <c r="AB335" s="282">
        <f t="shared" si="95"/>
        <v>0</v>
      </c>
      <c r="AC335" s="282">
        <f t="shared" si="96"/>
        <v>0</v>
      </c>
      <c r="AD335" s="282">
        <f t="shared" si="97"/>
        <v>0</v>
      </c>
      <c r="AE335" s="282">
        <f t="shared" si="98"/>
        <v>0</v>
      </c>
      <c r="AF335" s="282">
        <f t="shared" si="99"/>
        <v>0</v>
      </c>
      <c r="AG335" s="107">
        <f t="shared" si="100"/>
        <v>0</v>
      </c>
      <c r="AH335" s="282">
        <f t="shared" si="101"/>
        <v>0</v>
      </c>
      <c r="AI335" s="260"/>
      <c r="AJ335" s="282">
        <f t="shared" si="102"/>
        <v>0</v>
      </c>
      <c r="AK335" s="282">
        <f t="shared" si="103"/>
        <v>0</v>
      </c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495"/>
      <c r="AW335" s="495"/>
      <c r="AX335" s="495"/>
    </row>
    <row r="336" spans="2:50">
      <c r="B336" s="412">
        <v>318</v>
      </c>
      <c r="C336" s="384" t="s">
        <v>40</v>
      </c>
      <c r="D336" s="389" t="s">
        <v>770</v>
      </c>
      <c r="E336" s="389" t="s">
        <v>41</v>
      </c>
      <c r="F336" s="410" t="s">
        <v>4117</v>
      </c>
      <c r="G336" s="422" t="s">
        <v>43</v>
      </c>
      <c r="H336" s="424">
        <v>43594</v>
      </c>
      <c r="I336" s="409" t="s">
        <v>2470</v>
      </c>
      <c r="J336" s="423">
        <f t="shared" si="87"/>
        <v>60</v>
      </c>
      <c r="K336" s="423">
        <v>60</v>
      </c>
      <c r="L336" s="423">
        <v>0</v>
      </c>
      <c r="M336" s="423"/>
      <c r="N336" s="26">
        <v>0.9</v>
      </c>
      <c r="O336" s="26">
        <v>0</v>
      </c>
      <c r="P336" s="507">
        <v>1</v>
      </c>
      <c r="Q336" s="282"/>
      <c r="R336" s="128" t="s">
        <v>31</v>
      </c>
      <c r="S336" s="128" t="s">
        <v>31</v>
      </c>
      <c r="T336" s="128" t="s">
        <v>31</v>
      </c>
      <c r="U336" s="128" t="s">
        <v>31</v>
      </c>
      <c r="V336" s="284" t="s">
        <v>3765</v>
      </c>
      <c r="W336" s="282"/>
      <c r="X336" s="282">
        <f t="shared" si="93"/>
        <v>0</v>
      </c>
      <c r="Y336" s="260"/>
      <c r="Z336" s="260"/>
      <c r="AA336" s="502">
        <f t="shared" si="94"/>
        <v>0</v>
      </c>
      <c r="AB336" s="282">
        <f t="shared" si="95"/>
        <v>0</v>
      </c>
      <c r="AC336" s="282">
        <f t="shared" si="96"/>
        <v>0</v>
      </c>
      <c r="AD336" s="282">
        <f t="shared" si="97"/>
        <v>0</v>
      </c>
      <c r="AE336" s="282">
        <f t="shared" si="98"/>
        <v>0</v>
      </c>
      <c r="AF336" s="282">
        <f t="shared" si="99"/>
        <v>0</v>
      </c>
      <c r="AG336" s="107">
        <f t="shared" si="100"/>
        <v>0</v>
      </c>
      <c r="AH336" s="282">
        <f t="shared" si="101"/>
        <v>0</v>
      </c>
      <c r="AI336" s="260"/>
      <c r="AJ336" s="282">
        <f t="shared" si="102"/>
        <v>0</v>
      </c>
      <c r="AK336" s="282">
        <f t="shared" si="103"/>
        <v>0</v>
      </c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495"/>
      <c r="AW336" s="495"/>
      <c r="AX336" s="495"/>
    </row>
    <row r="337" spans="2:50">
      <c r="B337" s="412">
        <v>319</v>
      </c>
      <c r="C337" s="384" t="s">
        <v>40</v>
      </c>
      <c r="D337" s="389" t="s">
        <v>770</v>
      </c>
      <c r="E337" s="389" t="s">
        <v>41</v>
      </c>
      <c r="F337" s="410" t="s">
        <v>50</v>
      </c>
      <c r="G337" s="422" t="s">
        <v>43</v>
      </c>
      <c r="H337" s="424">
        <v>43594</v>
      </c>
      <c r="I337" s="409" t="s">
        <v>2470</v>
      </c>
      <c r="J337" s="423">
        <f t="shared" si="87"/>
        <v>18</v>
      </c>
      <c r="K337" s="423">
        <v>18</v>
      </c>
      <c r="L337" s="423">
        <v>0</v>
      </c>
      <c r="M337" s="423"/>
      <c r="N337" s="460">
        <v>0.3</v>
      </c>
      <c r="O337" s="461">
        <v>0</v>
      </c>
      <c r="P337" s="508">
        <v>1</v>
      </c>
      <c r="Q337" s="282"/>
      <c r="R337" s="128" t="s">
        <v>31</v>
      </c>
      <c r="S337" s="128" t="s">
        <v>31</v>
      </c>
      <c r="T337" s="128" t="s">
        <v>31</v>
      </c>
      <c r="U337" s="128" t="s">
        <v>31</v>
      </c>
      <c r="V337" s="284" t="s">
        <v>3765</v>
      </c>
      <c r="W337" s="282"/>
      <c r="X337" s="282">
        <f t="shared" si="93"/>
        <v>0</v>
      </c>
      <c r="Y337" s="260"/>
      <c r="Z337" s="260"/>
      <c r="AA337" s="502">
        <f t="shared" si="94"/>
        <v>0</v>
      </c>
      <c r="AB337" s="282">
        <f t="shared" si="95"/>
        <v>0</v>
      </c>
      <c r="AC337" s="282">
        <f t="shared" si="96"/>
        <v>0</v>
      </c>
      <c r="AD337" s="282">
        <f t="shared" si="97"/>
        <v>0</v>
      </c>
      <c r="AE337" s="282">
        <f t="shared" si="98"/>
        <v>0</v>
      </c>
      <c r="AF337" s="282">
        <f t="shared" si="99"/>
        <v>0</v>
      </c>
      <c r="AG337" s="107">
        <f t="shared" si="100"/>
        <v>0</v>
      </c>
      <c r="AH337" s="282">
        <f t="shared" si="101"/>
        <v>0</v>
      </c>
      <c r="AI337" s="260"/>
      <c r="AJ337" s="282">
        <f t="shared" si="102"/>
        <v>0</v>
      </c>
      <c r="AK337" s="282">
        <f t="shared" si="103"/>
        <v>0</v>
      </c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495"/>
      <c r="AW337" s="495"/>
      <c r="AX337" s="495"/>
    </row>
    <row r="338" spans="2:50">
      <c r="B338" s="412">
        <v>320</v>
      </c>
      <c r="C338" s="384" t="s">
        <v>40</v>
      </c>
      <c r="D338" s="389" t="s">
        <v>770</v>
      </c>
      <c r="E338" s="389" t="s">
        <v>41</v>
      </c>
      <c r="F338" s="410" t="s">
        <v>4118</v>
      </c>
      <c r="G338" s="422" t="s">
        <v>43</v>
      </c>
      <c r="H338" s="424">
        <v>42983</v>
      </c>
      <c r="I338" s="409" t="s">
        <v>2470</v>
      </c>
      <c r="J338" s="423">
        <f t="shared" si="87"/>
        <v>3</v>
      </c>
      <c r="K338" s="423">
        <v>3</v>
      </c>
      <c r="L338" s="423">
        <v>0</v>
      </c>
      <c r="M338" s="423"/>
      <c r="N338" s="26">
        <v>0.05</v>
      </c>
      <c r="O338" s="26">
        <v>0</v>
      </c>
      <c r="P338" s="507">
        <v>1</v>
      </c>
      <c r="Q338" s="282"/>
      <c r="R338" s="128" t="s">
        <v>31</v>
      </c>
      <c r="S338" s="128" t="s">
        <v>31</v>
      </c>
      <c r="T338" s="128" t="s">
        <v>31</v>
      </c>
      <c r="U338" s="128" t="s">
        <v>31</v>
      </c>
      <c r="V338" s="284" t="s">
        <v>2731</v>
      </c>
      <c r="W338" s="282"/>
      <c r="X338" s="282">
        <f t="shared" si="93"/>
        <v>0</v>
      </c>
      <c r="Y338" s="260"/>
      <c r="Z338" s="260"/>
      <c r="AA338" s="502">
        <f t="shared" si="94"/>
        <v>0</v>
      </c>
      <c r="AB338" s="282">
        <f t="shared" si="95"/>
        <v>0</v>
      </c>
      <c r="AC338" s="282">
        <f t="shared" si="96"/>
        <v>0</v>
      </c>
      <c r="AD338" s="282">
        <f t="shared" si="97"/>
        <v>0</v>
      </c>
      <c r="AE338" s="282">
        <f t="shared" si="98"/>
        <v>0</v>
      </c>
      <c r="AF338" s="282">
        <f t="shared" si="99"/>
        <v>0</v>
      </c>
      <c r="AG338" s="107">
        <f t="shared" si="100"/>
        <v>0</v>
      </c>
      <c r="AH338" s="282">
        <f t="shared" si="101"/>
        <v>0</v>
      </c>
      <c r="AI338" s="260"/>
      <c r="AJ338" s="282">
        <f t="shared" si="102"/>
        <v>0</v>
      </c>
      <c r="AK338" s="282">
        <f t="shared" si="103"/>
        <v>0</v>
      </c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495"/>
      <c r="AW338" s="495"/>
      <c r="AX338" s="495"/>
    </row>
    <row r="339" spans="2:50">
      <c r="B339" s="412">
        <v>321</v>
      </c>
      <c r="C339" s="384" t="s">
        <v>40</v>
      </c>
      <c r="D339" s="389" t="s">
        <v>770</v>
      </c>
      <c r="E339" s="389" t="s">
        <v>41</v>
      </c>
      <c r="F339" s="410" t="s">
        <v>4119</v>
      </c>
      <c r="G339" s="422" t="s">
        <v>43</v>
      </c>
      <c r="H339" s="424">
        <v>42983</v>
      </c>
      <c r="I339" s="409" t="s">
        <v>2470</v>
      </c>
      <c r="J339" s="423">
        <f t="shared" si="87"/>
        <v>12</v>
      </c>
      <c r="K339" s="423">
        <v>12</v>
      </c>
      <c r="L339" s="423">
        <v>0</v>
      </c>
      <c r="M339" s="423"/>
      <c r="N339" s="15">
        <v>0.2</v>
      </c>
      <c r="O339" s="15">
        <v>0</v>
      </c>
      <c r="P339" s="509">
        <v>1</v>
      </c>
      <c r="Q339" s="282"/>
      <c r="R339" s="128" t="s">
        <v>31</v>
      </c>
      <c r="S339" s="128" t="s">
        <v>31</v>
      </c>
      <c r="T339" s="128" t="s">
        <v>31</v>
      </c>
      <c r="U339" s="128" t="s">
        <v>31</v>
      </c>
      <c r="V339" s="284" t="s">
        <v>2731</v>
      </c>
      <c r="W339" s="282"/>
      <c r="X339" s="282">
        <f t="shared" si="93"/>
        <v>0</v>
      </c>
      <c r="Y339" s="260"/>
      <c r="Z339" s="260"/>
      <c r="AA339" s="502">
        <f t="shared" si="94"/>
        <v>0</v>
      </c>
      <c r="AB339" s="282">
        <f t="shared" si="95"/>
        <v>0</v>
      </c>
      <c r="AC339" s="282">
        <f t="shared" si="96"/>
        <v>0</v>
      </c>
      <c r="AD339" s="282">
        <f t="shared" si="97"/>
        <v>0</v>
      </c>
      <c r="AE339" s="282">
        <f t="shared" si="98"/>
        <v>0</v>
      </c>
      <c r="AF339" s="282">
        <f t="shared" si="99"/>
        <v>0</v>
      </c>
      <c r="AG339" s="107">
        <f t="shared" si="100"/>
        <v>0</v>
      </c>
      <c r="AH339" s="282">
        <f t="shared" si="101"/>
        <v>0</v>
      </c>
      <c r="AI339" s="260"/>
      <c r="AJ339" s="282">
        <f t="shared" si="102"/>
        <v>0</v>
      </c>
      <c r="AK339" s="282">
        <f t="shared" si="103"/>
        <v>0</v>
      </c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495"/>
      <c r="AW339" s="495"/>
      <c r="AX339" s="495"/>
    </row>
    <row r="340" spans="2:50">
      <c r="B340" s="412">
        <v>322</v>
      </c>
      <c r="C340" s="384" t="s">
        <v>40</v>
      </c>
      <c r="D340" s="389" t="s">
        <v>770</v>
      </c>
      <c r="E340" s="389" t="s">
        <v>41</v>
      </c>
      <c r="F340" s="410" t="s">
        <v>4120</v>
      </c>
      <c r="G340" s="422" t="s">
        <v>43</v>
      </c>
      <c r="H340" s="424">
        <v>42982</v>
      </c>
      <c r="I340" s="409" t="s">
        <v>2470</v>
      </c>
      <c r="J340" s="423">
        <f t="shared" si="87"/>
        <v>24</v>
      </c>
      <c r="K340" s="423">
        <v>24</v>
      </c>
      <c r="L340" s="423">
        <v>0</v>
      </c>
      <c r="M340" s="423"/>
      <c r="N340" s="462">
        <v>0.4</v>
      </c>
      <c r="O340" s="462">
        <v>0</v>
      </c>
      <c r="P340" s="510">
        <v>1</v>
      </c>
      <c r="Q340" s="282"/>
      <c r="R340" s="128" t="s">
        <v>31</v>
      </c>
      <c r="S340" s="128" t="s">
        <v>31</v>
      </c>
      <c r="T340" s="128" t="s">
        <v>31</v>
      </c>
      <c r="U340" s="128" t="s">
        <v>31</v>
      </c>
      <c r="V340" s="284" t="s">
        <v>2731</v>
      </c>
      <c r="W340" s="282"/>
      <c r="X340" s="282">
        <f t="shared" si="93"/>
        <v>0</v>
      </c>
      <c r="Y340" s="260"/>
      <c r="Z340" s="260"/>
      <c r="AA340" s="502">
        <f t="shared" si="94"/>
        <v>0</v>
      </c>
      <c r="AB340" s="282">
        <f t="shared" si="95"/>
        <v>0</v>
      </c>
      <c r="AC340" s="282">
        <f t="shared" si="96"/>
        <v>0</v>
      </c>
      <c r="AD340" s="282">
        <f t="shared" si="97"/>
        <v>0</v>
      </c>
      <c r="AE340" s="282">
        <f t="shared" si="98"/>
        <v>0</v>
      </c>
      <c r="AF340" s="282">
        <f t="shared" si="99"/>
        <v>0</v>
      </c>
      <c r="AG340" s="107">
        <f t="shared" si="100"/>
        <v>0</v>
      </c>
      <c r="AH340" s="282">
        <f t="shared" si="101"/>
        <v>0</v>
      </c>
      <c r="AI340" s="260"/>
      <c r="AJ340" s="282">
        <f t="shared" si="102"/>
        <v>0</v>
      </c>
      <c r="AK340" s="282">
        <f t="shared" si="103"/>
        <v>0</v>
      </c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495"/>
      <c r="AW340" s="495"/>
      <c r="AX340" s="495"/>
    </row>
    <row r="341" spans="2:50">
      <c r="B341" s="412">
        <v>323</v>
      </c>
      <c r="C341" s="384" t="s">
        <v>40</v>
      </c>
      <c r="D341" s="389" t="s">
        <v>770</v>
      </c>
      <c r="E341" s="389" t="s">
        <v>41</v>
      </c>
      <c r="F341" s="410" t="s">
        <v>51</v>
      </c>
      <c r="G341" s="422" t="s">
        <v>43</v>
      </c>
      <c r="H341" s="424">
        <v>42982</v>
      </c>
      <c r="I341" s="409" t="s">
        <v>2470</v>
      </c>
      <c r="J341" s="423">
        <f t="shared" si="87"/>
        <v>748.2</v>
      </c>
      <c r="K341" s="423">
        <v>28.2</v>
      </c>
      <c r="L341" s="423">
        <v>720</v>
      </c>
      <c r="M341" s="423"/>
      <c r="N341" s="26">
        <v>0.39999999999999997</v>
      </c>
      <c r="O341" s="26">
        <v>12</v>
      </c>
      <c r="P341" s="507">
        <v>1</v>
      </c>
      <c r="Q341" s="282" t="s">
        <v>4380</v>
      </c>
      <c r="R341" s="128" t="s">
        <v>31</v>
      </c>
      <c r="S341" s="128" t="s">
        <v>31</v>
      </c>
      <c r="T341" s="128" t="s">
        <v>31</v>
      </c>
      <c r="U341" s="128" t="s">
        <v>31</v>
      </c>
      <c r="V341" s="284" t="s">
        <v>2731</v>
      </c>
      <c r="W341" s="282"/>
      <c r="X341" s="282">
        <f t="shared" si="93"/>
        <v>0</v>
      </c>
      <c r="Y341" s="260"/>
      <c r="Z341" s="260"/>
      <c r="AA341" s="502">
        <f t="shared" si="94"/>
        <v>0</v>
      </c>
      <c r="AB341" s="282">
        <f t="shared" si="95"/>
        <v>0</v>
      </c>
      <c r="AC341" s="282">
        <f t="shared" si="96"/>
        <v>0</v>
      </c>
      <c r="AD341" s="282">
        <f t="shared" si="97"/>
        <v>0</v>
      </c>
      <c r="AE341" s="282">
        <f t="shared" si="98"/>
        <v>0</v>
      </c>
      <c r="AF341" s="282">
        <f t="shared" si="99"/>
        <v>0</v>
      </c>
      <c r="AG341" s="107">
        <f t="shared" si="100"/>
        <v>1</v>
      </c>
      <c r="AH341" s="282">
        <f t="shared" si="101"/>
        <v>0</v>
      </c>
      <c r="AI341" s="260"/>
      <c r="AJ341" s="282">
        <f t="shared" si="102"/>
        <v>0</v>
      </c>
      <c r="AK341" s="282">
        <f t="shared" si="103"/>
        <v>0</v>
      </c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495"/>
      <c r="AW341" s="495"/>
      <c r="AX341" s="495"/>
    </row>
    <row r="342" spans="2:50">
      <c r="B342" s="412">
        <v>324</v>
      </c>
      <c r="C342" s="384" t="s">
        <v>40</v>
      </c>
      <c r="D342" s="389" t="s">
        <v>770</v>
      </c>
      <c r="E342" s="389" t="s">
        <v>41</v>
      </c>
      <c r="F342" s="410" t="s">
        <v>54</v>
      </c>
      <c r="G342" s="422" t="s">
        <v>43</v>
      </c>
      <c r="H342" s="424">
        <v>42816</v>
      </c>
      <c r="I342" s="409" t="s">
        <v>2470</v>
      </c>
      <c r="J342" s="423">
        <f t="shared" si="87"/>
        <v>1569</v>
      </c>
      <c r="K342" s="423">
        <v>39</v>
      </c>
      <c r="L342" s="423">
        <v>1530</v>
      </c>
      <c r="M342" s="423"/>
      <c r="N342" s="26">
        <v>0.5</v>
      </c>
      <c r="O342" s="26">
        <v>25</v>
      </c>
      <c r="P342" s="507">
        <v>1</v>
      </c>
      <c r="Q342" s="282"/>
      <c r="R342" s="128" t="s">
        <v>31</v>
      </c>
      <c r="S342" s="128" t="s">
        <v>31</v>
      </c>
      <c r="T342" s="128" t="s">
        <v>31</v>
      </c>
      <c r="U342" s="128" t="s">
        <v>31</v>
      </c>
      <c r="V342" s="284" t="s">
        <v>2731</v>
      </c>
      <c r="W342" s="282"/>
      <c r="X342" s="282">
        <f t="shared" si="93"/>
        <v>0</v>
      </c>
      <c r="Y342" s="260"/>
      <c r="Z342" s="260"/>
      <c r="AA342" s="502">
        <f t="shared" si="94"/>
        <v>0</v>
      </c>
      <c r="AB342" s="282">
        <f t="shared" si="95"/>
        <v>0</v>
      </c>
      <c r="AC342" s="282">
        <f t="shared" si="96"/>
        <v>0</v>
      </c>
      <c r="AD342" s="282">
        <f t="shared" si="97"/>
        <v>0</v>
      </c>
      <c r="AE342" s="282">
        <f t="shared" si="98"/>
        <v>0</v>
      </c>
      <c r="AF342" s="282">
        <f t="shared" si="99"/>
        <v>0</v>
      </c>
      <c r="AG342" s="107">
        <f t="shared" si="100"/>
        <v>0</v>
      </c>
      <c r="AH342" s="282">
        <f t="shared" si="101"/>
        <v>0</v>
      </c>
      <c r="AI342" s="260"/>
      <c r="AJ342" s="282">
        <f t="shared" si="102"/>
        <v>0</v>
      </c>
      <c r="AK342" s="282">
        <f t="shared" si="103"/>
        <v>0</v>
      </c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495"/>
      <c r="AW342" s="495"/>
      <c r="AX342" s="495"/>
    </row>
    <row r="343" spans="2:50">
      <c r="B343" s="412">
        <v>325</v>
      </c>
      <c r="C343" s="384" t="s">
        <v>40</v>
      </c>
      <c r="D343" s="389" t="s">
        <v>770</v>
      </c>
      <c r="E343" s="389" t="s">
        <v>41</v>
      </c>
      <c r="F343" s="410" t="s">
        <v>4121</v>
      </c>
      <c r="G343" s="422" t="s">
        <v>43</v>
      </c>
      <c r="H343" s="424">
        <v>43364</v>
      </c>
      <c r="I343" s="409" t="s">
        <v>2470</v>
      </c>
      <c r="J343" s="423">
        <f t="shared" si="87"/>
        <v>198</v>
      </c>
      <c r="K343" s="423">
        <v>18</v>
      </c>
      <c r="L343" s="423">
        <v>180</v>
      </c>
      <c r="M343" s="423"/>
      <c r="N343" s="26">
        <v>0.23</v>
      </c>
      <c r="O343" s="26">
        <v>3</v>
      </c>
      <c r="P343" s="507">
        <v>1</v>
      </c>
      <c r="Q343" s="282"/>
      <c r="R343" s="128" t="s">
        <v>31</v>
      </c>
      <c r="S343" s="128" t="s">
        <v>31</v>
      </c>
      <c r="T343" s="128" t="s">
        <v>31</v>
      </c>
      <c r="U343" s="128" t="s">
        <v>31</v>
      </c>
      <c r="V343" s="284" t="s">
        <v>2731</v>
      </c>
      <c r="W343" s="282"/>
      <c r="X343" s="282">
        <f t="shared" si="93"/>
        <v>0</v>
      </c>
      <c r="Y343" s="260"/>
      <c r="Z343" s="260"/>
      <c r="AA343" s="502">
        <f t="shared" si="94"/>
        <v>0</v>
      </c>
      <c r="AB343" s="282">
        <f t="shared" si="95"/>
        <v>0</v>
      </c>
      <c r="AC343" s="282">
        <f t="shared" si="96"/>
        <v>0</v>
      </c>
      <c r="AD343" s="282">
        <f t="shared" si="97"/>
        <v>0</v>
      </c>
      <c r="AE343" s="282">
        <f t="shared" si="98"/>
        <v>0</v>
      </c>
      <c r="AF343" s="282">
        <f t="shared" si="99"/>
        <v>0</v>
      </c>
      <c r="AG343" s="107">
        <f t="shared" si="100"/>
        <v>0</v>
      </c>
      <c r="AH343" s="282">
        <f t="shared" si="101"/>
        <v>0</v>
      </c>
      <c r="AI343" s="260"/>
      <c r="AJ343" s="282">
        <f t="shared" si="102"/>
        <v>0</v>
      </c>
      <c r="AK343" s="282">
        <f t="shared" si="103"/>
        <v>0</v>
      </c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495"/>
      <c r="AW343" s="495"/>
      <c r="AX343" s="495"/>
    </row>
    <row r="344" spans="2:50">
      <c r="B344" s="412">
        <v>326</v>
      </c>
      <c r="C344" s="384" t="s">
        <v>40</v>
      </c>
      <c r="D344" s="389" t="s">
        <v>770</v>
      </c>
      <c r="E344" s="389" t="s">
        <v>41</v>
      </c>
      <c r="F344" s="410" t="s">
        <v>4122</v>
      </c>
      <c r="G344" s="422" t="s">
        <v>43</v>
      </c>
      <c r="H344" s="424">
        <v>42930</v>
      </c>
      <c r="I344" s="409" t="s">
        <v>2470</v>
      </c>
      <c r="J344" s="423">
        <f t="shared" si="87"/>
        <v>24</v>
      </c>
      <c r="K344" s="423">
        <v>24</v>
      </c>
      <c r="L344" s="423">
        <v>0</v>
      </c>
      <c r="M344" s="423"/>
      <c r="N344" s="15">
        <v>0.4</v>
      </c>
      <c r="O344" s="15">
        <v>0</v>
      </c>
      <c r="P344" s="509">
        <v>1</v>
      </c>
      <c r="Q344" s="282"/>
      <c r="R344" s="128" t="s">
        <v>31</v>
      </c>
      <c r="S344" s="128" t="s">
        <v>31</v>
      </c>
      <c r="T344" s="128" t="s">
        <v>31</v>
      </c>
      <c r="U344" s="128" t="s">
        <v>31</v>
      </c>
      <c r="V344" s="284" t="s">
        <v>2731</v>
      </c>
      <c r="W344" s="282"/>
      <c r="X344" s="282">
        <f t="shared" si="93"/>
        <v>0</v>
      </c>
      <c r="Y344" s="260"/>
      <c r="Z344" s="260"/>
      <c r="AA344" s="502">
        <f t="shared" si="94"/>
        <v>0</v>
      </c>
      <c r="AB344" s="282">
        <f t="shared" si="95"/>
        <v>0</v>
      </c>
      <c r="AC344" s="282">
        <f t="shared" si="96"/>
        <v>0</v>
      </c>
      <c r="AD344" s="282">
        <f t="shared" si="97"/>
        <v>0</v>
      </c>
      <c r="AE344" s="282">
        <f t="shared" si="98"/>
        <v>0</v>
      </c>
      <c r="AF344" s="282">
        <f t="shared" si="99"/>
        <v>0</v>
      </c>
      <c r="AG344" s="107">
        <f t="shared" si="100"/>
        <v>0</v>
      </c>
      <c r="AH344" s="282">
        <f t="shared" si="101"/>
        <v>0</v>
      </c>
      <c r="AI344" s="260"/>
      <c r="AJ344" s="282">
        <f t="shared" si="102"/>
        <v>0</v>
      </c>
      <c r="AK344" s="282">
        <f t="shared" si="103"/>
        <v>0</v>
      </c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495"/>
      <c r="AW344" s="495"/>
      <c r="AX344" s="495"/>
    </row>
    <row r="345" spans="2:50">
      <c r="B345" s="412">
        <v>327</v>
      </c>
      <c r="C345" s="384" t="s">
        <v>40</v>
      </c>
      <c r="D345" s="389" t="s">
        <v>770</v>
      </c>
      <c r="E345" s="389" t="s">
        <v>41</v>
      </c>
      <c r="F345" s="410" t="s">
        <v>3018</v>
      </c>
      <c r="G345" s="422" t="s">
        <v>43</v>
      </c>
      <c r="H345" s="424">
        <v>43069</v>
      </c>
      <c r="I345" s="409" t="s">
        <v>2470</v>
      </c>
      <c r="J345" s="423">
        <f t="shared" si="87"/>
        <v>66</v>
      </c>
      <c r="K345" s="423">
        <v>6</v>
      </c>
      <c r="L345" s="423">
        <v>60</v>
      </c>
      <c r="M345" s="423"/>
      <c r="N345" s="463">
        <v>0.1</v>
      </c>
      <c r="O345" s="463">
        <v>0.5</v>
      </c>
      <c r="P345" s="511">
        <v>1</v>
      </c>
      <c r="Q345" s="282"/>
      <c r="R345" s="128" t="s">
        <v>31</v>
      </c>
      <c r="S345" s="128" t="s">
        <v>31</v>
      </c>
      <c r="T345" s="128" t="s">
        <v>31</v>
      </c>
      <c r="U345" s="128" t="s">
        <v>31</v>
      </c>
      <c r="V345" s="284" t="s">
        <v>2731</v>
      </c>
      <c r="W345" s="282"/>
      <c r="X345" s="282">
        <f t="shared" si="93"/>
        <v>0</v>
      </c>
      <c r="Y345" s="260"/>
      <c r="Z345" s="260"/>
      <c r="AA345" s="502">
        <f t="shared" si="94"/>
        <v>0</v>
      </c>
      <c r="AB345" s="282">
        <f t="shared" si="95"/>
        <v>0</v>
      </c>
      <c r="AC345" s="282">
        <f t="shared" si="96"/>
        <v>0</v>
      </c>
      <c r="AD345" s="282">
        <f t="shared" si="97"/>
        <v>0</v>
      </c>
      <c r="AE345" s="282">
        <f t="shared" si="98"/>
        <v>0</v>
      </c>
      <c r="AF345" s="282">
        <f t="shared" si="99"/>
        <v>0</v>
      </c>
      <c r="AG345" s="107">
        <f t="shared" si="100"/>
        <v>0</v>
      </c>
      <c r="AH345" s="282">
        <f t="shared" si="101"/>
        <v>0</v>
      </c>
      <c r="AI345" s="260"/>
      <c r="AJ345" s="282">
        <f t="shared" si="102"/>
        <v>0</v>
      </c>
      <c r="AK345" s="282">
        <f t="shared" si="103"/>
        <v>0</v>
      </c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495"/>
      <c r="AW345" s="495"/>
      <c r="AX345" s="495"/>
    </row>
    <row r="346" spans="2:50">
      <c r="B346" s="412">
        <v>328</v>
      </c>
      <c r="C346" s="384" t="s">
        <v>40</v>
      </c>
      <c r="D346" s="389" t="s">
        <v>770</v>
      </c>
      <c r="E346" s="389" t="s">
        <v>41</v>
      </c>
      <c r="F346" s="410" t="s">
        <v>4123</v>
      </c>
      <c r="G346" s="422" t="s">
        <v>43</v>
      </c>
      <c r="H346" s="424">
        <v>42982</v>
      </c>
      <c r="I346" s="409" t="s">
        <v>2470</v>
      </c>
      <c r="J346" s="423">
        <f t="shared" si="87"/>
        <v>9</v>
      </c>
      <c r="K346" s="423">
        <v>9</v>
      </c>
      <c r="L346" s="423">
        <v>0</v>
      </c>
      <c r="M346" s="423"/>
      <c r="N346" s="26">
        <v>0.11</v>
      </c>
      <c r="O346" s="26">
        <v>0</v>
      </c>
      <c r="P346" s="507">
        <v>1</v>
      </c>
      <c r="Q346" s="282"/>
      <c r="R346" s="128" t="s">
        <v>31</v>
      </c>
      <c r="S346" s="128" t="s">
        <v>31</v>
      </c>
      <c r="T346" s="128" t="s">
        <v>31</v>
      </c>
      <c r="U346" s="128" t="s">
        <v>31</v>
      </c>
      <c r="V346" s="284" t="s">
        <v>2731</v>
      </c>
      <c r="W346" s="282"/>
      <c r="X346" s="282">
        <f t="shared" si="93"/>
        <v>0</v>
      </c>
      <c r="Y346" s="260"/>
      <c r="Z346" s="260"/>
      <c r="AA346" s="502">
        <f t="shared" si="94"/>
        <v>0</v>
      </c>
      <c r="AB346" s="282">
        <f t="shared" si="95"/>
        <v>0</v>
      </c>
      <c r="AC346" s="282">
        <f t="shared" si="96"/>
        <v>0</v>
      </c>
      <c r="AD346" s="282">
        <f t="shared" si="97"/>
        <v>0</v>
      </c>
      <c r="AE346" s="282">
        <f t="shared" si="98"/>
        <v>0</v>
      </c>
      <c r="AF346" s="282">
        <f t="shared" si="99"/>
        <v>0</v>
      </c>
      <c r="AG346" s="107">
        <f t="shared" si="100"/>
        <v>0</v>
      </c>
      <c r="AH346" s="282">
        <f t="shared" si="101"/>
        <v>0</v>
      </c>
      <c r="AI346" s="260"/>
      <c r="AJ346" s="282">
        <f t="shared" si="102"/>
        <v>0</v>
      </c>
      <c r="AK346" s="282">
        <f t="shared" si="103"/>
        <v>0</v>
      </c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495"/>
      <c r="AW346" s="495"/>
      <c r="AX346" s="495"/>
    </row>
    <row r="347" spans="2:50">
      <c r="B347" s="412">
        <v>329</v>
      </c>
      <c r="C347" s="384" t="s">
        <v>40</v>
      </c>
      <c r="D347" s="389" t="s">
        <v>770</v>
      </c>
      <c r="E347" s="389" t="s">
        <v>41</v>
      </c>
      <c r="F347" s="410" t="s">
        <v>4124</v>
      </c>
      <c r="G347" s="422" t="s">
        <v>43</v>
      </c>
      <c r="H347" s="424">
        <v>43490</v>
      </c>
      <c r="I347" s="409" t="s">
        <v>2470</v>
      </c>
      <c r="J347" s="423">
        <f t="shared" si="87"/>
        <v>72</v>
      </c>
      <c r="K347" s="423">
        <v>72</v>
      </c>
      <c r="L347" s="423">
        <v>0</v>
      </c>
      <c r="M347" s="423"/>
      <c r="N347" s="26">
        <v>1.2</v>
      </c>
      <c r="O347" s="464">
        <v>0</v>
      </c>
      <c r="P347" s="512">
        <v>1</v>
      </c>
      <c r="Q347" s="282"/>
      <c r="R347" s="128" t="s">
        <v>31</v>
      </c>
      <c r="S347" s="128" t="s">
        <v>31</v>
      </c>
      <c r="T347" s="128" t="s">
        <v>31</v>
      </c>
      <c r="U347" s="128" t="s">
        <v>31</v>
      </c>
      <c r="V347" s="284" t="s">
        <v>2731</v>
      </c>
      <c r="W347" s="282"/>
      <c r="X347" s="282">
        <f t="shared" si="93"/>
        <v>0</v>
      </c>
      <c r="Y347" s="260"/>
      <c r="Z347" s="260"/>
      <c r="AA347" s="502">
        <f t="shared" si="94"/>
        <v>0</v>
      </c>
      <c r="AB347" s="282">
        <f t="shared" si="95"/>
        <v>0</v>
      </c>
      <c r="AC347" s="282">
        <f t="shared" si="96"/>
        <v>0</v>
      </c>
      <c r="AD347" s="282">
        <f t="shared" si="97"/>
        <v>0</v>
      </c>
      <c r="AE347" s="282">
        <f t="shared" si="98"/>
        <v>0</v>
      </c>
      <c r="AF347" s="282">
        <f t="shared" si="99"/>
        <v>0</v>
      </c>
      <c r="AG347" s="107">
        <f t="shared" si="100"/>
        <v>0</v>
      </c>
      <c r="AH347" s="282">
        <f t="shared" si="101"/>
        <v>0</v>
      </c>
      <c r="AI347" s="260"/>
      <c r="AJ347" s="282">
        <f t="shared" si="102"/>
        <v>0</v>
      </c>
      <c r="AK347" s="282">
        <f t="shared" si="103"/>
        <v>0</v>
      </c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495"/>
      <c r="AW347" s="495"/>
      <c r="AX347" s="495"/>
    </row>
    <row r="348" spans="2:50">
      <c r="B348" s="412">
        <v>330</v>
      </c>
      <c r="C348" s="384" t="s">
        <v>40</v>
      </c>
      <c r="D348" s="389" t="s">
        <v>770</v>
      </c>
      <c r="E348" s="389" t="s">
        <v>41</v>
      </c>
      <c r="F348" s="410" t="s">
        <v>4125</v>
      </c>
      <c r="G348" s="422" t="s">
        <v>43</v>
      </c>
      <c r="H348" s="424">
        <v>43069</v>
      </c>
      <c r="I348" s="409" t="s">
        <v>2470</v>
      </c>
      <c r="J348" s="423">
        <f t="shared" si="87"/>
        <v>1032</v>
      </c>
      <c r="K348" s="423">
        <v>840</v>
      </c>
      <c r="L348" s="423">
        <v>192</v>
      </c>
      <c r="M348" s="423"/>
      <c r="N348" s="26">
        <v>14</v>
      </c>
      <c r="O348" s="26">
        <v>3.2</v>
      </c>
      <c r="P348" s="507">
        <v>1</v>
      </c>
      <c r="Q348" s="282"/>
      <c r="R348" s="128" t="s">
        <v>31</v>
      </c>
      <c r="S348" s="128" t="s">
        <v>31</v>
      </c>
      <c r="T348" s="128" t="s">
        <v>31</v>
      </c>
      <c r="U348" s="128" t="s">
        <v>31</v>
      </c>
      <c r="V348" s="284" t="s">
        <v>3764</v>
      </c>
      <c r="W348" s="282"/>
      <c r="X348" s="282">
        <f t="shared" si="93"/>
        <v>0</v>
      </c>
      <c r="Y348" s="260"/>
      <c r="Z348" s="260"/>
      <c r="AA348" s="502">
        <f t="shared" si="94"/>
        <v>0</v>
      </c>
      <c r="AB348" s="282">
        <f t="shared" si="95"/>
        <v>0</v>
      </c>
      <c r="AC348" s="282">
        <f t="shared" si="96"/>
        <v>0</v>
      </c>
      <c r="AD348" s="282">
        <f t="shared" si="97"/>
        <v>0</v>
      </c>
      <c r="AE348" s="282">
        <f t="shared" si="98"/>
        <v>0</v>
      </c>
      <c r="AF348" s="282">
        <f t="shared" si="99"/>
        <v>0</v>
      </c>
      <c r="AG348" s="107">
        <f t="shared" si="100"/>
        <v>0</v>
      </c>
      <c r="AH348" s="282">
        <f t="shared" si="101"/>
        <v>0</v>
      </c>
      <c r="AI348" s="260"/>
      <c r="AJ348" s="282">
        <f t="shared" si="102"/>
        <v>0</v>
      </c>
      <c r="AK348" s="282">
        <f t="shared" si="103"/>
        <v>0</v>
      </c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495"/>
      <c r="AW348" s="495"/>
      <c r="AX348" s="495"/>
    </row>
    <row r="349" spans="2:50">
      <c r="B349" s="412">
        <v>331</v>
      </c>
      <c r="C349" s="384" t="s">
        <v>40</v>
      </c>
      <c r="D349" s="389" t="s">
        <v>770</v>
      </c>
      <c r="E349" s="389" t="s">
        <v>41</v>
      </c>
      <c r="F349" s="410" t="s">
        <v>4126</v>
      </c>
      <c r="G349" s="422" t="s">
        <v>43</v>
      </c>
      <c r="H349" s="424">
        <v>42818</v>
      </c>
      <c r="I349" s="409" t="s">
        <v>2470</v>
      </c>
      <c r="J349" s="423">
        <f t="shared" si="87"/>
        <v>12</v>
      </c>
      <c r="K349" s="423">
        <v>12</v>
      </c>
      <c r="L349" s="423">
        <v>0</v>
      </c>
      <c r="M349" s="423"/>
      <c r="N349" s="26">
        <v>0.2</v>
      </c>
      <c r="O349" s="26">
        <v>0</v>
      </c>
      <c r="P349" s="507">
        <v>1</v>
      </c>
      <c r="Q349" s="282"/>
      <c r="R349" s="128" t="s">
        <v>31</v>
      </c>
      <c r="S349" s="128" t="s">
        <v>31</v>
      </c>
      <c r="T349" s="128" t="s">
        <v>31</v>
      </c>
      <c r="U349" s="128" t="s">
        <v>31</v>
      </c>
      <c r="V349" s="284" t="s">
        <v>2731</v>
      </c>
      <c r="W349" s="282"/>
      <c r="X349" s="282">
        <f t="shared" si="93"/>
        <v>0</v>
      </c>
      <c r="Y349" s="260"/>
      <c r="Z349" s="260"/>
      <c r="AA349" s="502">
        <f t="shared" si="94"/>
        <v>0</v>
      </c>
      <c r="AB349" s="282">
        <f t="shared" si="95"/>
        <v>0</v>
      </c>
      <c r="AC349" s="282">
        <f t="shared" si="96"/>
        <v>0</v>
      </c>
      <c r="AD349" s="282">
        <f t="shared" si="97"/>
        <v>0</v>
      </c>
      <c r="AE349" s="282">
        <f t="shared" si="98"/>
        <v>0</v>
      </c>
      <c r="AF349" s="282">
        <f t="shared" si="99"/>
        <v>0</v>
      </c>
      <c r="AG349" s="107">
        <f t="shared" si="100"/>
        <v>0</v>
      </c>
      <c r="AH349" s="282">
        <f t="shared" si="101"/>
        <v>0</v>
      </c>
      <c r="AI349" s="260"/>
      <c r="AJ349" s="282">
        <f t="shared" si="102"/>
        <v>0</v>
      </c>
      <c r="AK349" s="282">
        <f t="shared" si="103"/>
        <v>0</v>
      </c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495"/>
      <c r="AW349" s="495"/>
      <c r="AX349" s="495"/>
    </row>
    <row r="350" spans="2:50">
      <c r="B350" s="412">
        <v>332</v>
      </c>
      <c r="C350" s="384" t="s">
        <v>40</v>
      </c>
      <c r="D350" s="389" t="s">
        <v>770</v>
      </c>
      <c r="E350" s="389" t="s">
        <v>41</v>
      </c>
      <c r="F350" s="410" t="s">
        <v>4127</v>
      </c>
      <c r="G350" s="422" t="s">
        <v>43</v>
      </c>
      <c r="H350" s="424">
        <v>43486</v>
      </c>
      <c r="I350" s="409" t="s">
        <v>2470</v>
      </c>
      <c r="J350" s="423">
        <f t="shared" si="87"/>
        <v>135</v>
      </c>
      <c r="K350" s="423">
        <v>135</v>
      </c>
      <c r="L350" s="423">
        <v>0</v>
      </c>
      <c r="M350" s="423"/>
      <c r="N350" s="15">
        <v>1.95</v>
      </c>
      <c r="O350" s="15">
        <v>0</v>
      </c>
      <c r="P350" s="509">
        <v>1</v>
      </c>
      <c r="Q350" s="282"/>
      <c r="R350" s="128" t="s">
        <v>31</v>
      </c>
      <c r="S350" s="128" t="s">
        <v>31</v>
      </c>
      <c r="T350" s="128" t="s">
        <v>31</v>
      </c>
      <c r="U350" s="128" t="s">
        <v>31</v>
      </c>
      <c r="V350" s="284" t="s">
        <v>2731</v>
      </c>
      <c r="W350" s="282"/>
      <c r="X350" s="282">
        <f t="shared" si="93"/>
        <v>0</v>
      </c>
      <c r="Y350" s="260"/>
      <c r="Z350" s="260"/>
      <c r="AA350" s="502">
        <f t="shared" si="94"/>
        <v>0</v>
      </c>
      <c r="AB350" s="282">
        <f t="shared" si="95"/>
        <v>0</v>
      </c>
      <c r="AC350" s="282">
        <f t="shared" si="96"/>
        <v>0</v>
      </c>
      <c r="AD350" s="282">
        <f t="shared" si="97"/>
        <v>0</v>
      </c>
      <c r="AE350" s="282">
        <f t="shared" si="98"/>
        <v>0</v>
      </c>
      <c r="AF350" s="282">
        <f t="shared" si="99"/>
        <v>0</v>
      </c>
      <c r="AG350" s="107">
        <f t="shared" si="100"/>
        <v>0</v>
      </c>
      <c r="AH350" s="282">
        <f t="shared" si="101"/>
        <v>0</v>
      </c>
      <c r="AI350" s="260"/>
      <c r="AJ350" s="282">
        <f t="shared" si="102"/>
        <v>0</v>
      </c>
      <c r="AK350" s="282">
        <f t="shared" si="103"/>
        <v>0</v>
      </c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495"/>
      <c r="AW350" s="495"/>
      <c r="AX350" s="495"/>
    </row>
    <row r="351" spans="2:50">
      <c r="B351" s="412">
        <v>333</v>
      </c>
      <c r="C351" s="384" t="s">
        <v>40</v>
      </c>
      <c r="D351" s="389" t="s">
        <v>770</v>
      </c>
      <c r="E351" s="389" t="s">
        <v>41</v>
      </c>
      <c r="F351" s="410" t="s">
        <v>4128</v>
      </c>
      <c r="G351" s="422" t="s">
        <v>43</v>
      </c>
      <c r="H351" s="424">
        <v>43045</v>
      </c>
      <c r="I351" s="409" t="s">
        <v>2470</v>
      </c>
      <c r="J351" s="423">
        <f t="shared" si="87"/>
        <v>177</v>
      </c>
      <c r="K351" s="423">
        <v>153</v>
      </c>
      <c r="L351" s="423">
        <v>24</v>
      </c>
      <c r="M351" s="423"/>
      <c r="N351" s="15">
        <v>1.85</v>
      </c>
      <c r="O351" s="15">
        <v>0.4</v>
      </c>
      <c r="P351" s="509">
        <v>1</v>
      </c>
      <c r="Q351" s="282"/>
      <c r="R351" s="128" t="s">
        <v>31</v>
      </c>
      <c r="S351" s="128" t="s">
        <v>31</v>
      </c>
      <c r="T351" s="128" t="s">
        <v>31</v>
      </c>
      <c r="U351" s="128" t="s">
        <v>31</v>
      </c>
      <c r="V351" s="284" t="s">
        <v>2731</v>
      </c>
      <c r="W351" s="282"/>
      <c r="X351" s="282">
        <f t="shared" si="93"/>
        <v>0</v>
      </c>
      <c r="Y351" s="260"/>
      <c r="Z351" s="260"/>
      <c r="AA351" s="502">
        <f t="shared" si="94"/>
        <v>0</v>
      </c>
      <c r="AB351" s="282">
        <f t="shared" si="95"/>
        <v>0</v>
      </c>
      <c r="AC351" s="282">
        <f t="shared" si="96"/>
        <v>0</v>
      </c>
      <c r="AD351" s="282">
        <f t="shared" si="97"/>
        <v>0</v>
      </c>
      <c r="AE351" s="282">
        <f t="shared" si="98"/>
        <v>0</v>
      </c>
      <c r="AF351" s="282">
        <f t="shared" si="99"/>
        <v>0</v>
      </c>
      <c r="AG351" s="107">
        <f t="shared" si="100"/>
        <v>0</v>
      </c>
      <c r="AH351" s="282">
        <f t="shared" si="101"/>
        <v>0</v>
      </c>
      <c r="AI351" s="260"/>
      <c r="AJ351" s="282">
        <f t="shared" si="102"/>
        <v>0</v>
      </c>
      <c r="AK351" s="282">
        <f t="shared" si="103"/>
        <v>0</v>
      </c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495"/>
      <c r="AW351" s="495"/>
      <c r="AX351" s="495"/>
    </row>
    <row r="352" spans="2:50">
      <c r="B352" s="412">
        <v>334</v>
      </c>
      <c r="C352" s="384" t="s">
        <v>40</v>
      </c>
      <c r="D352" s="389" t="s">
        <v>770</v>
      </c>
      <c r="E352" s="389" t="s">
        <v>41</v>
      </c>
      <c r="F352" s="410" t="s">
        <v>4129</v>
      </c>
      <c r="G352" s="422" t="s">
        <v>43</v>
      </c>
      <c r="H352" s="424">
        <v>42983</v>
      </c>
      <c r="I352" s="409" t="s">
        <v>2470</v>
      </c>
      <c r="J352" s="423">
        <f t="shared" si="87"/>
        <v>48</v>
      </c>
      <c r="K352" s="423">
        <v>48</v>
      </c>
      <c r="L352" s="423">
        <v>0</v>
      </c>
      <c r="M352" s="423"/>
      <c r="N352" s="26">
        <v>0.75</v>
      </c>
      <c r="O352" s="464">
        <v>0</v>
      </c>
      <c r="P352" s="512">
        <v>1</v>
      </c>
      <c r="Q352" s="282"/>
      <c r="R352" s="128" t="s">
        <v>31</v>
      </c>
      <c r="S352" s="128" t="s">
        <v>31</v>
      </c>
      <c r="T352" s="128" t="s">
        <v>31</v>
      </c>
      <c r="U352" s="128" t="s">
        <v>31</v>
      </c>
      <c r="V352" s="284" t="s">
        <v>2731</v>
      </c>
      <c r="W352" s="282"/>
      <c r="X352" s="282">
        <f t="shared" si="93"/>
        <v>0</v>
      </c>
      <c r="Y352" s="260"/>
      <c r="Z352" s="260"/>
      <c r="AA352" s="502">
        <f t="shared" si="94"/>
        <v>0</v>
      </c>
      <c r="AB352" s="282">
        <f t="shared" si="95"/>
        <v>0</v>
      </c>
      <c r="AC352" s="282">
        <f t="shared" si="96"/>
        <v>0</v>
      </c>
      <c r="AD352" s="282">
        <f t="shared" si="97"/>
        <v>0</v>
      </c>
      <c r="AE352" s="282">
        <f t="shared" si="98"/>
        <v>0</v>
      </c>
      <c r="AF352" s="282">
        <f t="shared" si="99"/>
        <v>0</v>
      </c>
      <c r="AG352" s="107">
        <f t="shared" si="100"/>
        <v>0</v>
      </c>
      <c r="AH352" s="282">
        <f t="shared" si="101"/>
        <v>0</v>
      </c>
      <c r="AI352" s="260"/>
      <c r="AJ352" s="282">
        <f t="shared" si="102"/>
        <v>0</v>
      </c>
      <c r="AK352" s="282">
        <f t="shared" si="103"/>
        <v>0</v>
      </c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495"/>
      <c r="AW352" s="495"/>
      <c r="AX352" s="495"/>
    </row>
    <row r="353" spans="2:50">
      <c r="B353" s="412">
        <v>335</v>
      </c>
      <c r="C353" s="384" t="s">
        <v>40</v>
      </c>
      <c r="D353" s="389" t="s">
        <v>770</v>
      </c>
      <c r="E353" s="389" t="s">
        <v>41</v>
      </c>
      <c r="F353" s="410" t="s">
        <v>4130</v>
      </c>
      <c r="G353" s="422" t="s">
        <v>43</v>
      </c>
      <c r="H353" s="424">
        <v>43644</v>
      </c>
      <c r="I353" s="409" t="s">
        <v>2470</v>
      </c>
      <c r="J353" s="423">
        <f t="shared" si="87"/>
        <v>18</v>
      </c>
      <c r="K353" s="423">
        <v>18</v>
      </c>
      <c r="L353" s="423">
        <v>0</v>
      </c>
      <c r="M353" s="423"/>
      <c r="N353" s="26">
        <v>0.3</v>
      </c>
      <c r="O353" s="26">
        <v>0</v>
      </c>
      <c r="P353" s="507">
        <v>1</v>
      </c>
      <c r="Q353" s="282"/>
      <c r="R353" s="128" t="s">
        <v>31</v>
      </c>
      <c r="S353" s="128" t="s">
        <v>31</v>
      </c>
      <c r="T353" s="128" t="s">
        <v>31</v>
      </c>
      <c r="U353" s="128" t="s">
        <v>31</v>
      </c>
      <c r="V353" s="284" t="s">
        <v>2731</v>
      </c>
      <c r="W353" s="282"/>
      <c r="X353" s="282">
        <f t="shared" si="93"/>
        <v>0</v>
      </c>
      <c r="Y353" s="260"/>
      <c r="Z353" s="260"/>
      <c r="AA353" s="502">
        <f t="shared" si="94"/>
        <v>0</v>
      </c>
      <c r="AB353" s="282">
        <f t="shared" si="95"/>
        <v>0</v>
      </c>
      <c r="AC353" s="282">
        <f t="shared" si="96"/>
        <v>0</v>
      </c>
      <c r="AD353" s="282">
        <f t="shared" si="97"/>
        <v>0</v>
      </c>
      <c r="AE353" s="282">
        <f t="shared" si="98"/>
        <v>0</v>
      </c>
      <c r="AF353" s="282">
        <f t="shared" si="99"/>
        <v>0</v>
      </c>
      <c r="AG353" s="107">
        <f t="shared" si="100"/>
        <v>0</v>
      </c>
      <c r="AH353" s="282">
        <f t="shared" si="101"/>
        <v>0</v>
      </c>
      <c r="AI353" s="260"/>
      <c r="AJ353" s="282">
        <f t="shared" si="102"/>
        <v>0</v>
      </c>
      <c r="AK353" s="282">
        <f t="shared" si="103"/>
        <v>0</v>
      </c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495"/>
      <c r="AW353" s="495"/>
      <c r="AX353" s="495"/>
    </row>
    <row r="354" spans="2:50">
      <c r="B354" s="412">
        <v>336</v>
      </c>
      <c r="C354" s="384" t="s">
        <v>40</v>
      </c>
      <c r="D354" s="389" t="s">
        <v>770</v>
      </c>
      <c r="E354" s="389" t="s">
        <v>41</v>
      </c>
      <c r="F354" s="410" t="s">
        <v>4131</v>
      </c>
      <c r="G354" s="422" t="s">
        <v>43</v>
      </c>
      <c r="H354" s="424">
        <v>42818</v>
      </c>
      <c r="I354" s="409" t="s">
        <v>2470</v>
      </c>
      <c r="J354" s="423">
        <f t="shared" si="87"/>
        <v>2310</v>
      </c>
      <c r="K354" s="423">
        <v>30</v>
      </c>
      <c r="L354" s="423">
        <v>2280</v>
      </c>
      <c r="M354" s="423"/>
      <c r="N354" s="15">
        <v>0.4</v>
      </c>
      <c r="O354" s="15">
        <v>38</v>
      </c>
      <c r="P354" s="509">
        <v>1</v>
      </c>
      <c r="Q354" s="282"/>
      <c r="R354" s="128" t="s">
        <v>31</v>
      </c>
      <c r="S354" s="128" t="s">
        <v>31</v>
      </c>
      <c r="T354" s="128" t="s">
        <v>31</v>
      </c>
      <c r="U354" s="128" t="s">
        <v>31</v>
      </c>
      <c r="V354" s="284" t="s">
        <v>2731</v>
      </c>
      <c r="W354" s="282"/>
      <c r="X354" s="282">
        <f t="shared" si="93"/>
        <v>0</v>
      </c>
      <c r="Y354" s="260"/>
      <c r="Z354" s="260"/>
      <c r="AA354" s="502">
        <f t="shared" si="94"/>
        <v>0</v>
      </c>
      <c r="AB354" s="282">
        <f t="shared" si="95"/>
        <v>0</v>
      </c>
      <c r="AC354" s="282">
        <f t="shared" si="96"/>
        <v>0</v>
      </c>
      <c r="AD354" s="282">
        <f t="shared" si="97"/>
        <v>0</v>
      </c>
      <c r="AE354" s="282">
        <f t="shared" si="98"/>
        <v>0</v>
      </c>
      <c r="AF354" s="282">
        <f t="shared" si="99"/>
        <v>0</v>
      </c>
      <c r="AG354" s="107">
        <f t="shared" si="100"/>
        <v>0</v>
      </c>
      <c r="AH354" s="282">
        <f t="shared" si="101"/>
        <v>0</v>
      </c>
      <c r="AI354" s="260"/>
      <c r="AJ354" s="282">
        <f t="shared" si="102"/>
        <v>0</v>
      </c>
      <c r="AK354" s="282">
        <f t="shared" si="103"/>
        <v>0</v>
      </c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495"/>
      <c r="AW354" s="495"/>
      <c r="AX354" s="495"/>
    </row>
    <row r="355" spans="2:50">
      <c r="B355" s="412">
        <v>337</v>
      </c>
      <c r="C355" s="384" t="s">
        <v>40</v>
      </c>
      <c r="D355" s="389" t="s">
        <v>770</v>
      </c>
      <c r="E355" s="389" t="s">
        <v>41</v>
      </c>
      <c r="F355" s="410" t="s">
        <v>4132</v>
      </c>
      <c r="G355" s="422" t="s">
        <v>43</v>
      </c>
      <c r="H355" s="424">
        <v>42958</v>
      </c>
      <c r="I355" s="409" t="s">
        <v>2470</v>
      </c>
      <c r="J355" s="423">
        <f t="shared" si="87"/>
        <v>432</v>
      </c>
      <c r="K355" s="423">
        <v>432</v>
      </c>
      <c r="L355" s="423">
        <v>0</v>
      </c>
      <c r="M355" s="423"/>
      <c r="N355" s="15">
        <v>7.0600000000000005</v>
      </c>
      <c r="O355" s="15">
        <v>0</v>
      </c>
      <c r="P355" s="509">
        <v>1</v>
      </c>
      <c r="Q355" s="282"/>
      <c r="R355" s="128" t="s">
        <v>31</v>
      </c>
      <c r="S355" s="128" t="s">
        <v>31</v>
      </c>
      <c r="T355" s="128" t="s">
        <v>31</v>
      </c>
      <c r="U355" s="128" t="s">
        <v>31</v>
      </c>
      <c r="V355" s="284" t="s">
        <v>2731</v>
      </c>
      <c r="W355" s="282"/>
      <c r="X355" s="282">
        <f t="shared" si="93"/>
        <v>0</v>
      </c>
      <c r="Y355" s="260"/>
      <c r="Z355" s="260"/>
      <c r="AA355" s="502">
        <f t="shared" si="94"/>
        <v>0</v>
      </c>
      <c r="AB355" s="282">
        <f t="shared" si="95"/>
        <v>0</v>
      </c>
      <c r="AC355" s="282">
        <f t="shared" si="96"/>
        <v>0</v>
      </c>
      <c r="AD355" s="282">
        <f t="shared" si="97"/>
        <v>0</v>
      </c>
      <c r="AE355" s="282">
        <f t="shared" si="98"/>
        <v>0</v>
      </c>
      <c r="AF355" s="282">
        <f t="shared" si="99"/>
        <v>0</v>
      </c>
      <c r="AG355" s="107">
        <f t="shared" si="100"/>
        <v>0</v>
      </c>
      <c r="AH355" s="282">
        <f t="shared" si="101"/>
        <v>0</v>
      </c>
      <c r="AI355" s="260"/>
      <c r="AJ355" s="282">
        <f t="shared" si="102"/>
        <v>0</v>
      </c>
      <c r="AK355" s="282">
        <f t="shared" si="103"/>
        <v>0</v>
      </c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495"/>
      <c r="AW355" s="495"/>
      <c r="AX355" s="495"/>
    </row>
    <row r="356" spans="2:50">
      <c r="B356" s="412">
        <v>338</v>
      </c>
      <c r="C356" s="384" t="s">
        <v>40</v>
      </c>
      <c r="D356" s="389" t="s">
        <v>770</v>
      </c>
      <c r="E356" s="389" t="s">
        <v>41</v>
      </c>
      <c r="F356" s="410" t="s">
        <v>4133</v>
      </c>
      <c r="G356" s="422" t="s">
        <v>43</v>
      </c>
      <c r="H356" s="424">
        <v>43481</v>
      </c>
      <c r="I356" s="409" t="s">
        <v>2470</v>
      </c>
      <c r="J356" s="423">
        <f t="shared" si="87"/>
        <v>4170</v>
      </c>
      <c r="K356" s="423">
        <v>2466</v>
      </c>
      <c r="L356" s="423">
        <v>1704</v>
      </c>
      <c r="M356" s="423"/>
      <c r="N356" s="15">
        <v>41.1</v>
      </c>
      <c r="O356" s="15">
        <v>28.4</v>
      </c>
      <c r="P356" s="509">
        <v>1</v>
      </c>
      <c r="Q356" s="282"/>
      <c r="R356" s="128" t="s">
        <v>31</v>
      </c>
      <c r="S356" s="128" t="s">
        <v>31</v>
      </c>
      <c r="T356" s="128" t="s">
        <v>31</v>
      </c>
      <c r="U356" s="128" t="s">
        <v>31</v>
      </c>
      <c r="V356" s="284" t="s">
        <v>2731</v>
      </c>
      <c r="W356" s="282"/>
      <c r="X356" s="282">
        <f t="shared" si="93"/>
        <v>0</v>
      </c>
      <c r="Y356" s="260"/>
      <c r="Z356" s="260"/>
      <c r="AA356" s="502">
        <f t="shared" si="94"/>
        <v>0</v>
      </c>
      <c r="AB356" s="282">
        <f t="shared" si="95"/>
        <v>0</v>
      </c>
      <c r="AC356" s="282">
        <f t="shared" si="96"/>
        <v>0</v>
      </c>
      <c r="AD356" s="282">
        <f t="shared" si="97"/>
        <v>0</v>
      </c>
      <c r="AE356" s="282">
        <f t="shared" si="98"/>
        <v>0</v>
      </c>
      <c r="AF356" s="282">
        <f t="shared" si="99"/>
        <v>0</v>
      </c>
      <c r="AG356" s="107">
        <f t="shared" si="100"/>
        <v>0</v>
      </c>
      <c r="AH356" s="282">
        <f t="shared" si="101"/>
        <v>0</v>
      </c>
      <c r="AI356" s="260"/>
      <c r="AJ356" s="282">
        <f t="shared" si="102"/>
        <v>0</v>
      </c>
      <c r="AK356" s="282">
        <f t="shared" si="103"/>
        <v>0</v>
      </c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495"/>
      <c r="AW356" s="495"/>
      <c r="AX356" s="495"/>
    </row>
    <row r="357" spans="2:50">
      <c r="B357" s="412">
        <v>339</v>
      </c>
      <c r="C357" s="384" t="s">
        <v>40</v>
      </c>
      <c r="D357" s="389" t="s">
        <v>55</v>
      </c>
      <c r="E357" s="389" t="s">
        <v>56</v>
      </c>
      <c r="F357" s="410" t="s">
        <v>4134</v>
      </c>
      <c r="G357" s="422" t="s">
        <v>43</v>
      </c>
      <c r="H357" s="424">
        <v>42985</v>
      </c>
      <c r="I357" s="409" t="s">
        <v>2470</v>
      </c>
      <c r="J357" s="423">
        <f t="shared" si="87"/>
        <v>213</v>
      </c>
      <c r="K357" s="423">
        <v>213</v>
      </c>
      <c r="L357" s="423">
        <v>0</v>
      </c>
      <c r="M357" s="423"/>
      <c r="N357" s="15">
        <v>3.2</v>
      </c>
      <c r="O357" s="15">
        <v>0</v>
      </c>
      <c r="P357" s="509">
        <v>1</v>
      </c>
      <c r="Q357" s="282"/>
      <c r="R357" s="128" t="s">
        <v>31</v>
      </c>
      <c r="S357" s="128" t="s">
        <v>31</v>
      </c>
      <c r="T357" s="128" t="s">
        <v>31</v>
      </c>
      <c r="U357" s="128" t="s">
        <v>31</v>
      </c>
      <c r="V357" s="284" t="s">
        <v>2731</v>
      </c>
      <c r="W357" s="282"/>
      <c r="X357" s="282">
        <f t="shared" si="93"/>
        <v>0</v>
      </c>
      <c r="Y357" s="260"/>
      <c r="Z357" s="260"/>
      <c r="AA357" s="502">
        <f t="shared" si="94"/>
        <v>0</v>
      </c>
      <c r="AB357" s="282">
        <f t="shared" si="95"/>
        <v>0</v>
      </c>
      <c r="AC357" s="282">
        <f t="shared" si="96"/>
        <v>0</v>
      </c>
      <c r="AD357" s="282">
        <f t="shared" si="97"/>
        <v>0</v>
      </c>
      <c r="AE357" s="282">
        <f t="shared" si="98"/>
        <v>0</v>
      </c>
      <c r="AF357" s="282">
        <f t="shared" si="99"/>
        <v>0</v>
      </c>
      <c r="AG357" s="107">
        <f t="shared" si="100"/>
        <v>0</v>
      </c>
      <c r="AH357" s="282">
        <f t="shared" si="101"/>
        <v>0</v>
      </c>
      <c r="AI357" s="260"/>
      <c r="AJ357" s="282">
        <f t="shared" si="102"/>
        <v>0</v>
      </c>
      <c r="AK357" s="282">
        <f t="shared" si="103"/>
        <v>0</v>
      </c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495"/>
      <c r="AW357" s="495"/>
      <c r="AX357" s="495"/>
    </row>
    <row r="358" spans="2:50">
      <c r="B358" s="412">
        <v>340</v>
      </c>
      <c r="C358" s="384" t="s">
        <v>40</v>
      </c>
      <c r="D358" s="389" t="s">
        <v>55</v>
      </c>
      <c r="E358" s="389" t="s">
        <v>56</v>
      </c>
      <c r="F358" s="410" t="s">
        <v>3165</v>
      </c>
      <c r="G358" s="422" t="s">
        <v>43</v>
      </c>
      <c r="H358" s="424">
        <v>43468</v>
      </c>
      <c r="I358" s="409" t="s">
        <v>2470</v>
      </c>
      <c r="J358" s="423">
        <f t="shared" si="87"/>
        <v>102</v>
      </c>
      <c r="K358" s="423">
        <v>102</v>
      </c>
      <c r="L358" s="423">
        <v>0</v>
      </c>
      <c r="M358" s="423"/>
      <c r="N358" s="15">
        <v>1.7</v>
      </c>
      <c r="O358" s="15">
        <v>0</v>
      </c>
      <c r="P358" s="509">
        <v>1</v>
      </c>
      <c r="Q358" s="282"/>
      <c r="R358" s="128" t="s">
        <v>31</v>
      </c>
      <c r="S358" s="128" t="s">
        <v>31</v>
      </c>
      <c r="T358" s="128" t="s">
        <v>31</v>
      </c>
      <c r="U358" s="128" t="s">
        <v>31</v>
      </c>
      <c r="V358" s="284" t="s">
        <v>2731</v>
      </c>
      <c r="W358" s="282"/>
      <c r="X358" s="282">
        <f t="shared" si="93"/>
        <v>0</v>
      </c>
      <c r="Y358" s="260"/>
      <c r="Z358" s="260"/>
      <c r="AA358" s="502">
        <f t="shared" si="94"/>
        <v>0</v>
      </c>
      <c r="AB358" s="282">
        <f t="shared" si="95"/>
        <v>0</v>
      </c>
      <c r="AC358" s="282">
        <f t="shared" si="96"/>
        <v>0</v>
      </c>
      <c r="AD358" s="282">
        <f t="shared" si="97"/>
        <v>0</v>
      </c>
      <c r="AE358" s="282">
        <f t="shared" si="98"/>
        <v>0</v>
      </c>
      <c r="AF358" s="282">
        <f t="shared" si="99"/>
        <v>0</v>
      </c>
      <c r="AG358" s="107">
        <f t="shared" si="100"/>
        <v>0</v>
      </c>
      <c r="AH358" s="282">
        <f t="shared" si="101"/>
        <v>0</v>
      </c>
      <c r="AI358" s="260"/>
      <c r="AJ358" s="282">
        <f t="shared" si="102"/>
        <v>0</v>
      </c>
      <c r="AK358" s="282">
        <f t="shared" si="103"/>
        <v>0</v>
      </c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495"/>
      <c r="AW358" s="495"/>
      <c r="AX358" s="495"/>
    </row>
    <row r="359" spans="2:50">
      <c r="B359" s="412">
        <v>341</v>
      </c>
      <c r="C359" s="384" t="s">
        <v>40</v>
      </c>
      <c r="D359" s="389" t="s">
        <v>55</v>
      </c>
      <c r="E359" s="389" t="s">
        <v>57</v>
      </c>
      <c r="F359" s="410" t="s">
        <v>4135</v>
      </c>
      <c r="G359" s="422" t="s">
        <v>43</v>
      </c>
      <c r="H359" s="424">
        <v>43658</v>
      </c>
      <c r="I359" s="409" t="s">
        <v>2470</v>
      </c>
      <c r="J359" s="423">
        <f t="shared" si="87"/>
        <v>1707</v>
      </c>
      <c r="K359" s="423">
        <v>507</v>
      </c>
      <c r="L359" s="423">
        <v>1200</v>
      </c>
      <c r="M359" s="423"/>
      <c r="N359" s="15">
        <v>8.1</v>
      </c>
      <c r="O359" s="15">
        <v>20</v>
      </c>
      <c r="P359" s="509">
        <v>1</v>
      </c>
      <c r="Q359" s="282"/>
      <c r="R359" s="128" t="s">
        <v>31</v>
      </c>
      <c r="S359" s="128" t="s">
        <v>31</v>
      </c>
      <c r="T359" s="128" t="s">
        <v>31</v>
      </c>
      <c r="U359" s="128" t="s">
        <v>31</v>
      </c>
      <c r="V359" s="284" t="s">
        <v>2731</v>
      </c>
      <c r="W359" s="282"/>
      <c r="X359" s="282">
        <f t="shared" si="93"/>
        <v>0</v>
      </c>
      <c r="Y359" s="260"/>
      <c r="Z359" s="260"/>
      <c r="AA359" s="502">
        <f t="shared" si="94"/>
        <v>0</v>
      </c>
      <c r="AB359" s="282">
        <f t="shared" si="95"/>
        <v>0</v>
      </c>
      <c r="AC359" s="282">
        <f t="shared" si="96"/>
        <v>0</v>
      </c>
      <c r="AD359" s="282">
        <f t="shared" si="97"/>
        <v>0</v>
      </c>
      <c r="AE359" s="282">
        <f t="shared" si="98"/>
        <v>0</v>
      </c>
      <c r="AF359" s="282">
        <f t="shared" si="99"/>
        <v>0</v>
      </c>
      <c r="AG359" s="107">
        <f t="shared" si="100"/>
        <v>0</v>
      </c>
      <c r="AH359" s="282">
        <f t="shared" si="101"/>
        <v>0</v>
      </c>
      <c r="AI359" s="260"/>
      <c r="AJ359" s="282">
        <f t="shared" si="102"/>
        <v>0</v>
      </c>
      <c r="AK359" s="282">
        <f t="shared" si="103"/>
        <v>0</v>
      </c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495"/>
      <c r="AW359" s="495"/>
      <c r="AX359" s="495"/>
    </row>
    <row r="360" spans="2:50">
      <c r="B360" s="412">
        <v>342</v>
      </c>
      <c r="C360" s="384" t="s">
        <v>40</v>
      </c>
      <c r="D360" s="389" t="s">
        <v>55</v>
      </c>
      <c r="E360" s="389" t="s">
        <v>57</v>
      </c>
      <c r="F360" s="410" t="s">
        <v>4136</v>
      </c>
      <c r="G360" s="422" t="s">
        <v>43</v>
      </c>
      <c r="H360" s="424">
        <v>42815</v>
      </c>
      <c r="I360" s="409" t="s">
        <v>2470</v>
      </c>
      <c r="J360" s="423">
        <f t="shared" si="87"/>
        <v>168</v>
      </c>
      <c r="K360" s="423">
        <v>48</v>
      </c>
      <c r="L360" s="423">
        <v>120</v>
      </c>
      <c r="M360" s="423"/>
      <c r="N360" s="15">
        <v>0.79999999999999993</v>
      </c>
      <c r="O360" s="15">
        <v>2</v>
      </c>
      <c r="P360" s="509">
        <v>1</v>
      </c>
      <c r="Q360" s="282"/>
      <c r="R360" s="128" t="s">
        <v>31</v>
      </c>
      <c r="S360" s="128" t="s">
        <v>31</v>
      </c>
      <c r="T360" s="128" t="s">
        <v>31</v>
      </c>
      <c r="U360" s="128" t="s">
        <v>31</v>
      </c>
      <c r="V360" s="284" t="s">
        <v>2731</v>
      </c>
      <c r="W360" s="282"/>
      <c r="X360" s="282">
        <f t="shared" si="93"/>
        <v>0</v>
      </c>
      <c r="Y360" s="260"/>
      <c r="Z360" s="260"/>
      <c r="AA360" s="502">
        <f t="shared" si="94"/>
        <v>0</v>
      </c>
      <c r="AB360" s="282">
        <f t="shared" si="95"/>
        <v>0</v>
      </c>
      <c r="AC360" s="282">
        <f t="shared" si="96"/>
        <v>0</v>
      </c>
      <c r="AD360" s="282">
        <f t="shared" si="97"/>
        <v>0</v>
      </c>
      <c r="AE360" s="282">
        <f t="shared" si="98"/>
        <v>0</v>
      </c>
      <c r="AF360" s="282">
        <f t="shared" si="99"/>
        <v>0</v>
      </c>
      <c r="AG360" s="107">
        <f t="shared" si="100"/>
        <v>0</v>
      </c>
      <c r="AH360" s="282">
        <f t="shared" si="101"/>
        <v>0</v>
      </c>
      <c r="AI360" s="260"/>
      <c r="AJ360" s="282">
        <f t="shared" si="102"/>
        <v>0</v>
      </c>
      <c r="AK360" s="282">
        <f t="shared" si="103"/>
        <v>0</v>
      </c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495"/>
      <c r="AW360" s="495"/>
      <c r="AX360" s="495"/>
    </row>
    <row r="361" spans="2:50">
      <c r="B361" s="412">
        <v>343</v>
      </c>
      <c r="C361" s="384" t="s">
        <v>40</v>
      </c>
      <c r="D361" s="389" t="s">
        <v>55</v>
      </c>
      <c r="E361" s="389" t="s">
        <v>57</v>
      </c>
      <c r="F361" s="410" t="s">
        <v>4137</v>
      </c>
      <c r="G361" s="422" t="s">
        <v>43</v>
      </c>
      <c r="H361" s="424">
        <v>42815</v>
      </c>
      <c r="I361" s="409" t="s">
        <v>2470</v>
      </c>
      <c r="J361" s="423">
        <f t="shared" si="87"/>
        <v>762</v>
      </c>
      <c r="K361" s="423">
        <v>42</v>
      </c>
      <c r="L361" s="423">
        <v>720</v>
      </c>
      <c r="M361" s="423"/>
      <c r="N361" s="15">
        <v>0.7</v>
      </c>
      <c r="O361" s="15">
        <v>12</v>
      </c>
      <c r="P361" s="509">
        <v>1</v>
      </c>
      <c r="Q361" s="282"/>
      <c r="R361" s="128" t="s">
        <v>31</v>
      </c>
      <c r="S361" s="128" t="s">
        <v>31</v>
      </c>
      <c r="T361" s="128" t="s">
        <v>31</v>
      </c>
      <c r="U361" s="128" t="s">
        <v>31</v>
      </c>
      <c r="V361" s="284" t="s">
        <v>2731</v>
      </c>
      <c r="W361" s="282"/>
      <c r="X361" s="282">
        <f t="shared" si="93"/>
        <v>0</v>
      </c>
      <c r="Y361" s="260"/>
      <c r="Z361" s="260"/>
      <c r="AA361" s="502">
        <f t="shared" si="94"/>
        <v>0</v>
      </c>
      <c r="AB361" s="282">
        <f t="shared" si="95"/>
        <v>0</v>
      </c>
      <c r="AC361" s="282">
        <f t="shared" si="96"/>
        <v>0</v>
      </c>
      <c r="AD361" s="282">
        <f t="shared" si="97"/>
        <v>0</v>
      </c>
      <c r="AE361" s="282">
        <f t="shared" si="98"/>
        <v>0</v>
      </c>
      <c r="AF361" s="282">
        <f t="shared" si="99"/>
        <v>0</v>
      </c>
      <c r="AG361" s="107">
        <f t="shared" si="100"/>
        <v>0</v>
      </c>
      <c r="AH361" s="282">
        <f t="shared" si="101"/>
        <v>0</v>
      </c>
      <c r="AI361" s="260"/>
      <c r="AJ361" s="282">
        <f t="shared" si="102"/>
        <v>0</v>
      </c>
      <c r="AK361" s="282">
        <f t="shared" si="103"/>
        <v>0</v>
      </c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495"/>
      <c r="AW361" s="495"/>
      <c r="AX361" s="495"/>
    </row>
    <row r="362" spans="2:50">
      <c r="B362" s="412">
        <v>344</v>
      </c>
      <c r="C362" s="384" t="s">
        <v>40</v>
      </c>
      <c r="D362" s="389" t="s">
        <v>4138</v>
      </c>
      <c r="E362" s="389" t="s">
        <v>58</v>
      </c>
      <c r="F362" s="410" t="s">
        <v>4139</v>
      </c>
      <c r="G362" s="422" t="s">
        <v>43</v>
      </c>
      <c r="H362" s="424"/>
      <c r="I362" s="409" t="s">
        <v>2470</v>
      </c>
      <c r="J362" s="423">
        <f t="shared" si="87"/>
        <v>870</v>
      </c>
      <c r="K362" s="423">
        <v>150</v>
      </c>
      <c r="L362" s="423">
        <v>720</v>
      </c>
      <c r="M362" s="423"/>
      <c r="N362" s="26">
        <v>2.4200000000000004</v>
      </c>
      <c r="O362" s="26">
        <v>12</v>
      </c>
      <c r="P362" s="507">
        <v>1</v>
      </c>
      <c r="Q362" s="282"/>
      <c r="R362" s="128" t="s">
        <v>31</v>
      </c>
      <c r="S362" s="128" t="s">
        <v>31</v>
      </c>
      <c r="T362" s="128" t="s">
        <v>31</v>
      </c>
      <c r="U362" s="128" t="s">
        <v>31</v>
      </c>
      <c r="V362" s="332" t="s">
        <v>3765</v>
      </c>
      <c r="W362" s="282"/>
      <c r="X362" s="282">
        <f t="shared" si="93"/>
        <v>0</v>
      </c>
      <c r="Y362" s="260"/>
      <c r="Z362" s="260"/>
      <c r="AA362" s="502">
        <f t="shared" si="94"/>
        <v>0</v>
      </c>
      <c r="AB362" s="282">
        <f t="shared" si="95"/>
        <v>0</v>
      </c>
      <c r="AC362" s="282">
        <f t="shared" si="96"/>
        <v>0</v>
      </c>
      <c r="AD362" s="282">
        <f t="shared" si="97"/>
        <v>0</v>
      </c>
      <c r="AE362" s="282">
        <f t="shared" si="98"/>
        <v>0</v>
      </c>
      <c r="AF362" s="282">
        <f t="shared" si="99"/>
        <v>0</v>
      </c>
      <c r="AG362" s="107">
        <f t="shared" si="100"/>
        <v>0</v>
      </c>
      <c r="AH362" s="282">
        <f t="shared" si="101"/>
        <v>0</v>
      </c>
      <c r="AI362" s="260"/>
      <c r="AJ362" s="282">
        <f t="shared" si="102"/>
        <v>0</v>
      </c>
      <c r="AK362" s="282">
        <f t="shared" si="103"/>
        <v>0</v>
      </c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495"/>
      <c r="AW362" s="495"/>
      <c r="AX362" s="495"/>
    </row>
    <row r="363" spans="2:50">
      <c r="B363" s="412">
        <v>345</v>
      </c>
      <c r="C363" s="384" t="s">
        <v>40</v>
      </c>
      <c r="D363" s="389" t="s">
        <v>55</v>
      </c>
      <c r="E363" s="389" t="s">
        <v>4140</v>
      </c>
      <c r="F363" s="410" t="s">
        <v>4141</v>
      </c>
      <c r="G363" s="422" t="s">
        <v>43</v>
      </c>
      <c r="H363" s="424">
        <v>43052</v>
      </c>
      <c r="I363" s="409" t="s">
        <v>2470</v>
      </c>
      <c r="J363" s="423">
        <f t="shared" si="87"/>
        <v>270</v>
      </c>
      <c r="K363" s="423">
        <v>240</v>
      </c>
      <c r="L363" s="423">
        <v>30</v>
      </c>
      <c r="M363" s="423"/>
      <c r="N363" s="15">
        <v>4</v>
      </c>
      <c r="O363" s="15">
        <v>0.5</v>
      </c>
      <c r="P363" s="509">
        <v>1</v>
      </c>
      <c r="Q363" s="282"/>
      <c r="R363" s="128" t="s">
        <v>31</v>
      </c>
      <c r="S363" s="128" t="s">
        <v>31</v>
      </c>
      <c r="T363" s="128" t="s">
        <v>31</v>
      </c>
      <c r="U363" s="128" t="s">
        <v>31</v>
      </c>
      <c r="V363" s="284" t="s">
        <v>3766</v>
      </c>
      <c r="W363" s="282"/>
      <c r="X363" s="282">
        <f t="shared" si="93"/>
        <v>0</v>
      </c>
      <c r="Y363" s="260"/>
      <c r="Z363" s="260"/>
      <c r="AA363" s="502">
        <f t="shared" si="94"/>
        <v>0</v>
      </c>
      <c r="AB363" s="282">
        <f t="shared" si="95"/>
        <v>0</v>
      </c>
      <c r="AC363" s="282">
        <f t="shared" si="96"/>
        <v>0</v>
      </c>
      <c r="AD363" s="282">
        <f t="shared" si="97"/>
        <v>0</v>
      </c>
      <c r="AE363" s="282">
        <f t="shared" si="98"/>
        <v>0</v>
      </c>
      <c r="AF363" s="282">
        <f t="shared" si="99"/>
        <v>0</v>
      </c>
      <c r="AG363" s="107">
        <f t="shared" si="100"/>
        <v>0</v>
      </c>
      <c r="AH363" s="282">
        <f t="shared" si="101"/>
        <v>0</v>
      </c>
      <c r="AI363" s="260"/>
      <c r="AJ363" s="282">
        <f t="shared" si="102"/>
        <v>0</v>
      </c>
      <c r="AK363" s="282">
        <f t="shared" si="103"/>
        <v>0</v>
      </c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495"/>
      <c r="AW363" s="495"/>
      <c r="AX363" s="495"/>
    </row>
    <row r="364" spans="2:50">
      <c r="B364" s="412">
        <v>346</v>
      </c>
      <c r="C364" s="384" t="s">
        <v>40</v>
      </c>
      <c r="D364" s="389" t="s">
        <v>55</v>
      </c>
      <c r="E364" s="389" t="s">
        <v>3030</v>
      </c>
      <c r="F364" s="410" t="s">
        <v>3030</v>
      </c>
      <c r="G364" s="422" t="s">
        <v>131</v>
      </c>
      <c r="H364" s="424">
        <v>43334</v>
      </c>
      <c r="I364" s="409" t="s">
        <v>2470</v>
      </c>
      <c r="J364" s="423">
        <f t="shared" si="87"/>
        <v>2046</v>
      </c>
      <c r="K364" s="423">
        <v>426</v>
      </c>
      <c r="L364" s="423">
        <v>1620</v>
      </c>
      <c r="M364" s="423"/>
      <c r="N364" s="15">
        <v>7.1</v>
      </c>
      <c r="O364" s="15">
        <v>27</v>
      </c>
      <c r="P364" s="509">
        <v>1</v>
      </c>
      <c r="Q364" s="282"/>
      <c r="R364" s="128" t="s">
        <v>31</v>
      </c>
      <c r="S364" s="128" t="s">
        <v>31</v>
      </c>
      <c r="T364" s="128" t="s">
        <v>31</v>
      </c>
      <c r="U364" s="128" t="s">
        <v>31</v>
      </c>
      <c r="V364" s="284" t="s">
        <v>3766</v>
      </c>
      <c r="W364" s="282"/>
      <c r="X364" s="282">
        <f t="shared" si="93"/>
        <v>0</v>
      </c>
      <c r="Y364" s="260"/>
      <c r="Z364" s="260"/>
      <c r="AA364" s="502">
        <f t="shared" si="94"/>
        <v>0</v>
      </c>
      <c r="AB364" s="282">
        <f t="shared" si="95"/>
        <v>0</v>
      </c>
      <c r="AC364" s="282">
        <f t="shared" si="96"/>
        <v>0</v>
      </c>
      <c r="AD364" s="282">
        <f t="shared" si="97"/>
        <v>0</v>
      </c>
      <c r="AE364" s="282">
        <f t="shared" si="98"/>
        <v>0</v>
      </c>
      <c r="AF364" s="282">
        <f t="shared" si="99"/>
        <v>0</v>
      </c>
      <c r="AG364" s="107">
        <f t="shared" si="100"/>
        <v>0</v>
      </c>
      <c r="AH364" s="282">
        <f t="shared" si="101"/>
        <v>0</v>
      </c>
      <c r="AI364" s="260"/>
      <c r="AJ364" s="282">
        <f t="shared" si="102"/>
        <v>0</v>
      </c>
      <c r="AK364" s="282">
        <f t="shared" si="103"/>
        <v>0</v>
      </c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495"/>
      <c r="AW364" s="495"/>
      <c r="AX364" s="495"/>
    </row>
    <row r="365" spans="2:50">
      <c r="B365" s="412">
        <v>347</v>
      </c>
      <c r="C365" s="384" t="s">
        <v>40</v>
      </c>
      <c r="D365" s="389" t="s">
        <v>55</v>
      </c>
      <c r="E365" s="389" t="s">
        <v>4142</v>
      </c>
      <c r="F365" s="410" t="s">
        <v>4142</v>
      </c>
      <c r="G365" s="422" t="s">
        <v>131</v>
      </c>
      <c r="H365" s="424">
        <v>43381</v>
      </c>
      <c r="I365" s="409" t="s">
        <v>2470</v>
      </c>
      <c r="J365" s="423">
        <f t="shared" si="87"/>
        <v>4200</v>
      </c>
      <c r="K365" s="423">
        <v>2040</v>
      </c>
      <c r="L365" s="423">
        <v>2160</v>
      </c>
      <c r="M365" s="423"/>
      <c r="N365" s="15">
        <v>33.400000000000006</v>
      </c>
      <c r="O365" s="15">
        <v>36</v>
      </c>
      <c r="P365" s="509">
        <v>1</v>
      </c>
      <c r="Q365" s="282"/>
      <c r="R365" s="128" t="s">
        <v>31</v>
      </c>
      <c r="S365" s="128" t="s">
        <v>31</v>
      </c>
      <c r="T365" s="128" t="s">
        <v>31</v>
      </c>
      <c r="U365" s="128" t="s">
        <v>31</v>
      </c>
      <c r="V365" s="284" t="s">
        <v>3766</v>
      </c>
      <c r="W365" s="282"/>
      <c r="X365" s="282">
        <f t="shared" si="93"/>
        <v>0</v>
      </c>
      <c r="Y365" s="260"/>
      <c r="Z365" s="260"/>
      <c r="AA365" s="502">
        <f t="shared" si="94"/>
        <v>0</v>
      </c>
      <c r="AB365" s="282">
        <f t="shared" si="95"/>
        <v>0</v>
      </c>
      <c r="AC365" s="282">
        <f t="shared" si="96"/>
        <v>0</v>
      </c>
      <c r="AD365" s="282">
        <f t="shared" si="97"/>
        <v>0</v>
      </c>
      <c r="AE365" s="282">
        <f t="shared" si="98"/>
        <v>0</v>
      </c>
      <c r="AF365" s="282">
        <f t="shared" si="99"/>
        <v>0</v>
      </c>
      <c r="AG365" s="107">
        <f t="shared" si="100"/>
        <v>0</v>
      </c>
      <c r="AH365" s="282">
        <f t="shared" si="101"/>
        <v>0</v>
      </c>
      <c r="AI365" s="260"/>
      <c r="AJ365" s="282">
        <f t="shared" si="102"/>
        <v>0</v>
      </c>
      <c r="AK365" s="282">
        <f t="shared" si="103"/>
        <v>0</v>
      </c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495"/>
      <c r="AW365" s="495"/>
      <c r="AX365" s="495"/>
    </row>
    <row r="366" spans="2:50">
      <c r="B366" s="412">
        <v>348</v>
      </c>
      <c r="C366" s="384" t="s">
        <v>40</v>
      </c>
      <c r="D366" s="389" t="s">
        <v>55</v>
      </c>
      <c r="E366" s="389" t="s">
        <v>771</v>
      </c>
      <c r="F366" s="410" t="s">
        <v>771</v>
      </c>
      <c r="G366" s="422" t="s">
        <v>43</v>
      </c>
      <c r="H366" s="424">
        <v>43383</v>
      </c>
      <c r="I366" s="409" t="s">
        <v>2470</v>
      </c>
      <c r="J366" s="423">
        <f t="shared" si="87"/>
        <v>96</v>
      </c>
      <c r="K366" s="423">
        <v>96</v>
      </c>
      <c r="L366" s="423">
        <v>0</v>
      </c>
      <c r="M366" s="423"/>
      <c r="N366" s="15">
        <v>1.4</v>
      </c>
      <c r="O366" s="15">
        <v>0</v>
      </c>
      <c r="P366" s="509">
        <v>1</v>
      </c>
      <c r="Q366" s="282"/>
      <c r="R366" s="128" t="s">
        <v>31</v>
      </c>
      <c r="S366" s="128" t="s">
        <v>31</v>
      </c>
      <c r="T366" s="128" t="s">
        <v>31</v>
      </c>
      <c r="U366" s="128" t="s">
        <v>31</v>
      </c>
      <c r="V366" s="284" t="s">
        <v>3766</v>
      </c>
      <c r="W366" s="282"/>
      <c r="X366" s="282">
        <f t="shared" si="93"/>
        <v>0</v>
      </c>
      <c r="Y366" s="260"/>
      <c r="Z366" s="260"/>
      <c r="AA366" s="502">
        <f t="shared" si="94"/>
        <v>0</v>
      </c>
      <c r="AB366" s="282">
        <f t="shared" ref="AB366:AB397" si="104">(COUNTA(AL366:AU366)-COUNTIF(AL366:AU366, "X"))*P366*K366</f>
        <v>0</v>
      </c>
      <c r="AC366" s="282">
        <f t="shared" si="96"/>
        <v>0</v>
      </c>
      <c r="AD366" s="282">
        <f t="shared" ref="AD366:AD397" si="105">COUNTIF(AL366:AU366,"V")*P366*M366</f>
        <v>0</v>
      </c>
      <c r="AE366" s="282">
        <f t="shared" si="98"/>
        <v>0</v>
      </c>
      <c r="AF366" s="282">
        <f t="shared" ref="AF366:AF397" si="106">COUNTIF(AL366:AU366,"L")*K366*P366</f>
        <v>0</v>
      </c>
      <c r="AG366" s="107">
        <f t="shared" ref="AG366:AG397" si="107">IF(Q366="Y",1,0)</f>
        <v>0</v>
      </c>
      <c r="AH366" s="282">
        <f t="shared" ref="AH366:AH397" si="108">IF(Q366="Y", AA366, 0)*K366*P366/2</f>
        <v>0</v>
      </c>
      <c r="AI366" s="260"/>
      <c r="AJ366" s="282">
        <f t="shared" si="102"/>
        <v>0</v>
      </c>
      <c r="AK366" s="282">
        <f t="shared" si="103"/>
        <v>0</v>
      </c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495"/>
      <c r="AW366" s="495"/>
      <c r="AX366" s="495"/>
    </row>
    <row r="367" spans="2:50">
      <c r="B367" s="412">
        <v>349</v>
      </c>
      <c r="C367" s="384" t="s">
        <v>40</v>
      </c>
      <c r="D367" s="389" t="s">
        <v>59</v>
      </c>
      <c r="E367" s="389" t="s">
        <v>60</v>
      </c>
      <c r="F367" s="410" t="s">
        <v>3901</v>
      </c>
      <c r="G367" s="422" t="s">
        <v>131</v>
      </c>
      <c r="H367" s="424">
        <v>42599</v>
      </c>
      <c r="I367" s="409" t="s">
        <v>2470</v>
      </c>
      <c r="J367" s="423">
        <f t="shared" si="87"/>
        <v>12</v>
      </c>
      <c r="K367" s="423">
        <v>12</v>
      </c>
      <c r="L367" s="423">
        <v>0</v>
      </c>
      <c r="M367" s="423"/>
      <c r="N367" s="26">
        <v>0.02</v>
      </c>
      <c r="O367" s="26">
        <v>0</v>
      </c>
      <c r="P367" s="507">
        <v>1</v>
      </c>
      <c r="Q367" s="282"/>
      <c r="R367" s="128" t="s">
        <v>31</v>
      </c>
      <c r="S367" s="128" t="s">
        <v>31</v>
      </c>
      <c r="T367" s="128" t="s">
        <v>31</v>
      </c>
      <c r="U367" s="128" t="s">
        <v>31</v>
      </c>
      <c r="V367" s="284" t="s">
        <v>3766</v>
      </c>
      <c r="W367" s="282"/>
      <c r="X367" s="282">
        <f t="shared" si="93"/>
        <v>0</v>
      </c>
      <c r="Y367" s="260"/>
      <c r="Z367" s="260"/>
      <c r="AA367" s="502">
        <f t="shared" si="94"/>
        <v>0</v>
      </c>
      <c r="AB367" s="282">
        <f t="shared" si="104"/>
        <v>0</v>
      </c>
      <c r="AC367" s="282">
        <f t="shared" si="96"/>
        <v>0</v>
      </c>
      <c r="AD367" s="282">
        <f t="shared" si="105"/>
        <v>0</v>
      </c>
      <c r="AE367" s="282">
        <f t="shared" si="98"/>
        <v>0</v>
      </c>
      <c r="AF367" s="282">
        <f t="shared" si="106"/>
        <v>0</v>
      </c>
      <c r="AG367" s="107">
        <f t="shared" si="107"/>
        <v>0</v>
      </c>
      <c r="AH367" s="282">
        <f t="shared" si="108"/>
        <v>0</v>
      </c>
      <c r="AI367" s="260"/>
      <c r="AJ367" s="282">
        <f t="shared" si="102"/>
        <v>0</v>
      </c>
      <c r="AK367" s="282">
        <f t="shared" si="103"/>
        <v>0</v>
      </c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495"/>
      <c r="AW367" s="495"/>
      <c r="AX367" s="495"/>
    </row>
    <row r="368" spans="2:50">
      <c r="B368" s="412">
        <v>350</v>
      </c>
      <c r="C368" s="384" t="s">
        <v>40</v>
      </c>
      <c r="D368" s="389" t="s">
        <v>59</v>
      </c>
      <c r="E368" s="389" t="s">
        <v>60</v>
      </c>
      <c r="F368" s="410" t="s">
        <v>3902</v>
      </c>
      <c r="G368" s="422" t="s">
        <v>131</v>
      </c>
      <c r="H368" s="424">
        <v>43216</v>
      </c>
      <c r="I368" s="409" t="s">
        <v>2470</v>
      </c>
      <c r="J368" s="423">
        <f t="shared" si="87"/>
        <v>12</v>
      </c>
      <c r="K368" s="423">
        <v>12</v>
      </c>
      <c r="L368" s="423">
        <v>0</v>
      </c>
      <c r="M368" s="423"/>
      <c r="N368" s="26">
        <v>0.04</v>
      </c>
      <c r="O368" s="26">
        <v>0</v>
      </c>
      <c r="P368" s="507">
        <v>1</v>
      </c>
      <c r="Q368" s="282"/>
      <c r="R368" s="128" t="s">
        <v>31</v>
      </c>
      <c r="S368" s="128" t="s">
        <v>31</v>
      </c>
      <c r="T368" s="128" t="s">
        <v>31</v>
      </c>
      <c r="U368" s="128" t="s">
        <v>31</v>
      </c>
      <c r="V368" s="284" t="s">
        <v>3766</v>
      </c>
      <c r="W368" s="282"/>
      <c r="X368" s="282">
        <f t="shared" si="93"/>
        <v>0</v>
      </c>
      <c r="Y368" s="260"/>
      <c r="Z368" s="260"/>
      <c r="AA368" s="502">
        <f t="shared" si="94"/>
        <v>0</v>
      </c>
      <c r="AB368" s="282">
        <f t="shared" si="104"/>
        <v>0</v>
      </c>
      <c r="AC368" s="282">
        <f t="shared" si="96"/>
        <v>0</v>
      </c>
      <c r="AD368" s="282">
        <f t="shared" si="105"/>
        <v>0</v>
      </c>
      <c r="AE368" s="282">
        <f t="shared" si="98"/>
        <v>0</v>
      </c>
      <c r="AF368" s="282">
        <f t="shared" si="106"/>
        <v>0</v>
      </c>
      <c r="AG368" s="107">
        <f t="shared" si="107"/>
        <v>0</v>
      </c>
      <c r="AH368" s="282">
        <f t="shared" si="108"/>
        <v>0</v>
      </c>
      <c r="AI368" s="260"/>
      <c r="AJ368" s="282">
        <f t="shared" si="102"/>
        <v>0</v>
      </c>
      <c r="AK368" s="282">
        <f t="shared" si="103"/>
        <v>0</v>
      </c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495"/>
      <c r="AW368" s="495"/>
      <c r="AX368" s="495"/>
    </row>
    <row r="369" spans="2:50">
      <c r="B369" s="412">
        <v>351</v>
      </c>
      <c r="C369" s="384" t="s">
        <v>40</v>
      </c>
      <c r="D369" s="389" t="s">
        <v>59</v>
      </c>
      <c r="E369" s="389" t="s">
        <v>60</v>
      </c>
      <c r="F369" s="410" t="s">
        <v>3903</v>
      </c>
      <c r="G369" s="422" t="s">
        <v>131</v>
      </c>
      <c r="H369" s="424">
        <v>42599</v>
      </c>
      <c r="I369" s="409" t="s">
        <v>2470</v>
      </c>
      <c r="J369" s="423">
        <f t="shared" si="87"/>
        <v>23.4</v>
      </c>
      <c r="K369" s="423">
        <v>18</v>
      </c>
      <c r="L369" s="423">
        <v>5.4</v>
      </c>
      <c r="M369" s="423"/>
      <c r="N369" s="26">
        <v>0.04</v>
      </c>
      <c r="O369" s="26">
        <v>0.09</v>
      </c>
      <c r="P369" s="507">
        <v>1</v>
      </c>
      <c r="Q369" s="282"/>
      <c r="R369" s="128" t="s">
        <v>31</v>
      </c>
      <c r="S369" s="128" t="s">
        <v>31</v>
      </c>
      <c r="T369" s="128" t="s">
        <v>31</v>
      </c>
      <c r="U369" s="128" t="s">
        <v>31</v>
      </c>
      <c r="V369" s="284" t="s">
        <v>3766</v>
      </c>
      <c r="W369" s="282"/>
      <c r="X369" s="282">
        <f t="shared" si="93"/>
        <v>0</v>
      </c>
      <c r="Y369" s="260"/>
      <c r="Z369" s="260"/>
      <c r="AA369" s="502">
        <f t="shared" si="94"/>
        <v>0</v>
      </c>
      <c r="AB369" s="282">
        <f t="shared" si="104"/>
        <v>0</v>
      </c>
      <c r="AC369" s="282">
        <f t="shared" si="96"/>
        <v>0</v>
      </c>
      <c r="AD369" s="282">
        <f t="shared" si="105"/>
        <v>0</v>
      </c>
      <c r="AE369" s="282">
        <f t="shared" si="98"/>
        <v>0</v>
      </c>
      <c r="AF369" s="282">
        <f t="shared" si="106"/>
        <v>0</v>
      </c>
      <c r="AG369" s="107">
        <f t="shared" si="107"/>
        <v>0</v>
      </c>
      <c r="AH369" s="282">
        <f t="shared" si="108"/>
        <v>0</v>
      </c>
      <c r="AI369" s="260"/>
      <c r="AJ369" s="282">
        <f t="shared" si="102"/>
        <v>0</v>
      </c>
      <c r="AK369" s="282">
        <f t="shared" si="103"/>
        <v>0</v>
      </c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495"/>
      <c r="AW369" s="495"/>
      <c r="AX369" s="495"/>
    </row>
    <row r="370" spans="2:50">
      <c r="B370" s="412">
        <v>352</v>
      </c>
      <c r="C370" s="384" t="s">
        <v>40</v>
      </c>
      <c r="D370" s="389" t="s">
        <v>59</v>
      </c>
      <c r="E370" s="389" t="s">
        <v>60</v>
      </c>
      <c r="F370" s="410" t="s">
        <v>3904</v>
      </c>
      <c r="G370" s="422" t="s">
        <v>131</v>
      </c>
      <c r="H370" s="424">
        <v>43472</v>
      </c>
      <c r="I370" s="409" t="s">
        <v>2470</v>
      </c>
      <c r="J370" s="423">
        <f t="shared" si="87"/>
        <v>72</v>
      </c>
      <c r="K370" s="423">
        <v>12</v>
      </c>
      <c r="L370" s="423">
        <v>60</v>
      </c>
      <c r="M370" s="423"/>
      <c r="N370" s="26">
        <v>0.06</v>
      </c>
      <c r="O370" s="26">
        <v>1</v>
      </c>
      <c r="P370" s="507">
        <v>1</v>
      </c>
      <c r="Q370" s="282"/>
      <c r="R370" s="128" t="s">
        <v>31</v>
      </c>
      <c r="S370" s="128" t="s">
        <v>31</v>
      </c>
      <c r="T370" s="128" t="s">
        <v>31</v>
      </c>
      <c r="U370" s="128" t="s">
        <v>31</v>
      </c>
      <c r="V370" s="284" t="s">
        <v>3766</v>
      </c>
      <c r="W370" s="282"/>
      <c r="X370" s="282">
        <f t="shared" si="93"/>
        <v>0</v>
      </c>
      <c r="Y370" s="260"/>
      <c r="Z370" s="260"/>
      <c r="AA370" s="502">
        <f t="shared" si="94"/>
        <v>0</v>
      </c>
      <c r="AB370" s="282">
        <f t="shared" si="104"/>
        <v>0</v>
      </c>
      <c r="AC370" s="282">
        <f t="shared" si="96"/>
        <v>0</v>
      </c>
      <c r="AD370" s="282">
        <f t="shared" si="105"/>
        <v>0</v>
      </c>
      <c r="AE370" s="282">
        <f t="shared" si="98"/>
        <v>0</v>
      </c>
      <c r="AF370" s="282">
        <f t="shared" si="106"/>
        <v>0</v>
      </c>
      <c r="AG370" s="107">
        <f t="shared" si="107"/>
        <v>0</v>
      </c>
      <c r="AH370" s="282">
        <f t="shared" si="108"/>
        <v>0</v>
      </c>
      <c r="AI370" s="260"/>
      <c r="AJ370" s="282">
        <f t="shared" si="102"/>
        <v>0</v>
      </c>
      <c r="AK370" s="282">
        <f t="shared" si="103"/>
        <v>0</v>
      </c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495"/>
      <c r="AW370" s="495"/>
      <c r="AX370" s="495"/>
    </row>
    <row r="371" spans="2:50">
      <c r="B371" s="412">
        <v>353</v>
      </c>
      <c r="C371" s="384" t="s">
        <v>40</v>
      </c>
      <c r="D371" s="389" t="s">
        <v>59</v>
      </c>
      <c r="E371" s="389" t="s">
        <v>60</v>
      </c>
      <c r="F371" s="410" t="s">
        <v>1515</v>
      </c>
      <c r="G371" s="422" t="s">
        <v>131</v>
      </c>
      <c r="H371" s="424">
        <v>42599</v>
      </c>
      <c r="I371" s="409" t="s">
        <v>2470</v>
      </c>
      <c r="J371" s="423">
        <f t="shared" si="87"/>
        <v>18</v>
      </c>
      <c r="K371" s="423">
        <v>18</v>
      </c>
      <c r="L371" s="423">
        <v>0</v>
      </c>
      <c r="M371" s="423"/>
      <c r="N371" s="26">
        <v>9.0000000000000011E-2</v>
      </c>
      <c r="O371" s="26">
        <v>0</v>
      </c>
      <c r="P371" s="507">
        <v>1</v>
      </c>
      <c r="Q371" s="282"/>
      <c r="R371" s="128" t="s">
        <v>31</v>
      </c>
      <c r="S371" s="128" t="s">
        <v>31</v>
      </c>
      <c r="T371" s="128" t="s">
        <v>31</v>
      </c>
      <c r="U371" s="128" t="s">
        <v>31</v>
      </c>
      <c r="V371" s="284" t="s">
        <v>3766</v>
      </c>
      <c r="W371" s="282"/>
      <c r="X371" s="282">
        <f t="shared" si="93"/>
        <v>0</v>
      </c>
      <c r="Y371" s="260"/>
      <c r="Z371" s="260"/>
      <c r="AA371" s="502">
        <f t="shared" si="94"/>
        <v>0</v>
      </c>
      <c r="AB371" s="282">
        <f t="shared" si="104"/>
        <v>0</v>
      </c>
      <c r="AC371" s="282">
        <f t="shared" si="96"/>
        <v>0</v>
      </c>
      <c r="AD371" s="282">
        <f t="shared" si="105"/>
        <v>0</v>
      </c>
      <c r="AE371" s="282">
        <f t="shared" si="98"/>
        <v>0</v>
      </c>
      <c r="AF371" s="282">
        <f t="shared" si="106"/>
        <v>0</v>
      </c>
      <c r="AG371" s="107">
        <f t="shared" si="107"/>
        <v>0</v>
      </c>
      <c r="AH371" s="282">
        <f t="shared" si="108"/>
        <v>0</v>
      </c>
      <c r="AI371" s="260"/>
      <c r="AJ371" s="282">
        <f t="shared" si="102"/>
        <v>0</v>
      </c>
      <c r="AK371" s="282">
        <f t="shared" si="103"/>
        <v>0</v>
      </c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495"/>
      <c r="AW371" s="495"/>
      <c r="AX371" s="495"/>
    </row>
    <row r="372" spans="2:50">
      <c r="B372" s="412">
        <v>354</v>
      </c>
      <c r="C372" s="384" t="s">
        <v>40</v>
      </c>
      <c r="D372" s="389" t="s">
        <v>59</v>
      </c>
      <c r="E372" s="389" t="s">
        <v>60</v>
      </c>
      <c r="F372" s="410" t="s">
        <v>3905</v>
      </c>
      <c r="G372" s="422" t="s">
        <v>131</v>
      </c>
      <c r="H372" s="424">
        <v>42599</v>
      </c>
      <c r="I372" s="409" t="s">
        <v>2470</v>
      </c>
      <c r="J372" s="423">
        <f t="shared" si="87"/>
        <v>36</v>
      </c>
      <c r="K372" s="423">
        <v>36</v>
      </c>
      <c r="L372" s="423">
        <v>0</v>
      </c>
      <c r="M372" s="423"/>
      <c r="N372" s="26">
        <v>0.26</v>
      </c>
      <c r="O372" s="26">
        <v>0</v>
      </c>
      <c r="P372" s="507">
        <v>1</v>
      </c>
      <c r="Q372" s="282"/>
      <c r="R372" s="128" t="s">
        <v>31</v>
      </c>
      <c r="S372" s="128" t="s">
        <v>31</v>
      </c>
      <c r="T372" s="128" t="s">
        <v>31</v>
      </c>
      <c r="U372" s="128" t="s">
        <v>31</v>
      </c>
      <c r="V372" s="284" t="s">
        <v>3766</v>
      </c>
      <c r="W372" s="282"/>
      <c r="X372" s="282">
        <f t="shared" si="93"/>
        <v>0</v>
      </c>
      <c r="Y372" s="260"/>
      <c r="Z372" s="260"/>
      <c r="AA372" s="502">
        <f t="shared" si="94"/>
        <v>0</v>
      </c>
      <c r="AB372" s="282">
        <f t="shared" si="104"/>
        <v>0</v>
      </c>
      <c r="AC372" s="282">
        <f t="shared" si="96"/>
        <v>0</v>
      </c>
      <c r="AD372" s="282">
        <f t="shared" si="105"/>
        <v>0</v>
      </c>
      <c r="AE372" s="282">
        <f t="shared" si="98"/>
        <v>0</v>
      </c>
      <c r="AF372" s="282">
        <f t="shared" si="106"/>
        <v>0</v>
      </c>
      <c r="AG372" s="107">
        <f t="shared" si="107"/>
        <v>0</v>
      </c>
      <c r="AH372" s="282">
        <f t="shared" si="108"/>
        <v>0</v>
      </c>
      <c r="AI372" s="260"/>
      <c r="AJ372" s="282">
        <f t="shared" si="102"/>
        <v>0</v>
      </c>
      <c r="AK372" s="282">
        <f t="shared" si="103"/>
        <v>0</v>
      </c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495"/>
      <c r="AW372" s="495"/>
      <c r="AX372" s="495"/>
    </row>
    <row r="373" spans="2:50">
      <c r="B373" s="412">
        <v>355</v>
      </c>
      <c r="C373" s="384" t="s">
        <v>40</v>
      </c>
      <c r="D373" s="389" t="s">
        <v>59</v>
      </c>
      <c r="E373" s="389" t="s">
        <v>60</v>
      </c>
      <c r="F373" s="410" t="s">
        <v>1709</v>
      </c>
      <c r="G373" s="422" t="s">
        <v>131</v>
      </c>
      <c r="H373" s="424">
        <v>43763</v>
      </c>
      <c r="I373" s="409" t="s">
        <v>2470</v>
      </c>
      <c r="J373" s="423">
        <f t="shared" si="87"/>
        <v>36</v>
      </c>
      <c r="K373" s="423">
        <v>36</v>
      </c>
      <c r="L373" s="423">
        <v>0</v>
      </c>
      <c r="M373" s="423"/>
      <c r="N373" s="26">
        <v>0.11</v>
      </c>
      <c r="O373" s="26">
        <v>0</v>
      </c>
      <c r="P373" s="507">
        <v>1</v>
      </c>
      <c r="Q373" s="282"/>
      <c r="R373" s="128" t="s">
        <v>31</v>
      </c>
      <c r="S373" s="128" t="s">
        <v>31</v>
      </c>
      <c r="T373" s="128" t="s">
        <v>31</v>
      </c>
      <c r="U373" s="128" t="s">
        <v>31</v>
      </c>
      <c r="V373" s="284" t="s">
        <v>3766</v>
      </c>
      <c r="W373" s="282"/>
      <c r="X373" s="282">
        <f t="shared" si="93"/>
        <v>0</v>
      </c>
      <c r="Y373" s="260"/>
      <c r="Z373" s="260"/>
      <c r="AA373" s="502">
        <f t="shared" si="94"/>
        <v>0</v>
      </c>
      <c r="AB373" s="282">
        <f t="shared" si="104"/>
        <v>0</v>
      </c>
      <c r="AC373" s="282">
        <f t="shared" si="96"/>
        <v>0</v>
      </c>
      <c r="AD373" s="282">
        <f t="shared" si="105"/>
        <v>0</v>
      </c>
      <c r="AE373" s="282">
        <f t="shared" si="98"/>
        <v>0</v>
      </c>
      <c r="AF373" s="282">
        <f t="shared" si="106"/>
        <v>0</v>
      </c>
      <c r="AG373" s="107">
        <f t="shared" si="107"/>
        <v>0</v>
      </c>
      <c r="AH373" s="282">
        <f t="shared" si="108"/>
        <v>0</v>
      </c>
      <c r="AI373" s="260"/>
      <c r="AJ373" s="282">
        <f t="shared" si="102"/>
        <v>0</v>
      </c>
      <c r="AK373" s="282">
        <f t="shared" si="103"/>
        <v>0</v>
      </c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495"/>
      <c r="AW373" s="495"/>
      <c r="AX373" s="495"/>
    </row>
    <row r="374" spans="2:50">
      <c r="B374" s="412">
        <v>356</v>
      </c>
      <c r="C374" s="384" t="s">
        <v>40</v>
      </c>
      <c r="D374" s="389" t="s">
        <v>59</v>
      </c>
      <c r="E374" s="389" t="s">
        <v>60</v>
      </c>
      <c r="F374" s="410" t="s">
        <v>790</v>
      </c>
      <c r="G374" s="422" t="s">
        <v>131</v>
      </c>
      <c r="H374" s="424">
        <v>43210</v>
      </c>
      <c r="I374" s="409" t="s">
        <v>2470</v>
      </c>
      <c r="J374" s="423">
        <f t="shared" si="87"/>
        <v>6</v>
      </c>
      <c r="K374" s="423">
        <v>6</v>
      </c>
      <c r="L374" s="423">
        <v>0</v>
      </c>
      <c r="M374" s="423"/>
      <c r="N374" s="26">
        <v>0.01</v>
      </c>
      <c r="O374" s="26">
        <v>0</v>
      </c>
      <c r="P374" s="507">
        <v>1</v>
      </c>
      <c r="Q374" s="282"/>
      <c r="R374" s="128" t="s">
        <v>31</v>
      </c>
      <c r="S374" s="128" t="s">
        <v>31</v>
      </c>
      <c r="T374" s="128" t="s">
        <v>31</v>
      </c>
      <c r="U374" s="128" t="s">
        <v>31</v>
      </c>
      <c r="V374" s="284" t="s">
        <v>3766</v>
      </c>
      <c r="W374" s="282"/>
      <c r="X374" s="282">
        <f t="shared" si="93"/>
        <v>0</v>
      </c>
      <c r="Y374" s="260"/>
      <c r="Z374" s="260"/>
      <c r="AA374" s="502">
        <f t="shared" si="94"/>
        <v>0</v>
      </c>
      <c r="AB374" s="282">
        <f t="shared" si="104"/>
        <v>0</v>
      </c>
      <c r="AC374" s="282">
        <f t="shared" si="96"/>
        <v>0</v>
      </c>
      <c r="AD374" s="282">
        <f t="shared" si="105"/>
        <v>0</v>
      </c>
      <c r="AE374" s="282">
        <f t="shared" si="98"/>
        <v>0</v>
      </c>
      <c r="AF374" s="282">
        <f t="shared" si="106"/>
        <v>0</v>
      </c>
      <c r="AG374" s="107">
        <f t="shared" si="107"/>
        <v>0</v>
      </c>
      <c r="AH374" s="282">
        <f t="shared" si="108"/>
        <v>0</v>
      </c>
      <c r="AI374" s="260"/>
      <c r="AJ374" s="282">
        <f t="shared" si="102"/>
        <v>0</v>
      </c>
      <c r="AK374" s="282">
        <f t="shared" si="103"/>
        <v>0</v>
      </c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495"/>
      <c r="AW374" s="495"/>
      <c r="AX374" s="495"/>
    </row>
    <row r="375" spans="2:50">
      <c r="B375" s="412">
        <v>357</v>
      </c>
      <c r="C375" s="384" t="s">
        <v>40</v>
      </c>
      <c r="D375" s="389" t="s">
        <v>59</v>
      </c>
      <c r="E375" s="389" t="s">
        <v>60</v>
      </c>
      <c r="F375" s="410" t="s">
        <v>1096</v>
      </c>
      <c r="G375" s="422" t="s">
        <v>131</v>
      </c>
      <c r="H375" s="424">
        <v>42599</v>
      </c>
      <c r="I375" s="409" t="s">
        <v>2470</v>
      </c>
      <c r="J375" s="423">
        <f t="shared" si="87"/>
        <v>1452</v>
      </c>
      <c r="K375" s="423">
        <v>12</v>
      </c>
      <c r="L375" s="423">
        <v>1440</v>
      </c>
      <c r="M375" s="423"/>
      <c r="N375" s="26">
        <v>0.2</v>
      </c>
      <c r="O375" s="26">
        <v>24</v>
      </c>
      <c r="P375" s="507">
        <v>1</v>
      </c>
      <c r="Q375" s="282"/>
      <c r="R375" s="128" t="s">
        <v>31</v>
      </c>
      <c r="S375" s="128" t="s">
        <v>31</v>
      </c>
      <c r="T375" s="128" t="s">
        <v>31</v>
      </c>
      <c r="U375" s="128" t="s">
        <v>31</v>
      </c>
      <c r="V375" s="284" t="s">
        <v>3766</v>
      </c>
      <c r="W375" s="282"/>
      <c r="X375" s="282">
        <f t="shared" si="93"/>
        <v>0</v>
      </c>
      <c r="Y375" s="260"/>
      <c r="Z375" s="260"/>
      <c r="AA375" s="502">
        <f t="shared" si="94"/>
        <v>0</v>
      </c>
      <c r="AB375" s="282">
        <f t="shared" si="104"/>
        <v>0</v>
      </c>
      <c r="AC375" s="282">
        <f t="shared" si="96"/>
        <v>0</v>
      </c>
      <c r="AD375" s="282">
        <f t="shared" si="105"/>
        <v>0</v>
      </c>
      <c r="AE375" s="282">
        <f t="shared" si="98"/>
        <v>0</v>
      </c>
      <c r="AF375" s="282">
        <f t="shared" si="106"/>
        <v>0</v>
      </c>
      <c r="AG375" s="107">
        <f t="shared" si="107"/>
        <v>0</v>
      </c>
      <c r="AH375" s="282">
        <f t="shared" si="108"/>
        <v>0</v>
      </c>
      <c r="AI375" s="260"/>
      <c r="AJ375" s="282">
        <f t="shared" si="102"/>
        <v>0</v>
      </c>
      <c r="AK375" s="282">
        <f t="shared" si="103"/>
        <v>0</v>
      </c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495"/>
      <c r="AW375" s="495"/>
      <c r="AX375" s="495"/>
    </row>
    <row r="376" spans="2:50">
      <c r="B376" s="412">
        <v>358</v>
      </c>
      <c r="C376" s="384" t="s">
        <v>40</v>
      </c>
      <c r="D376" s="389" t="s">
        <v>59</v>
      </c>
      <c r="E376" s="389" t="s">
        <v>63</v>
      </c>
      <c r="F376" s="410" t="s">
        <v>1097</v>
      </c>
      <c r="G376" s="422" t="s">
        <v>131</v>
      </c>
      <c r="H376" s="424">
        <v>43734</v>
      </c>
      <c r="I376" s="409" t="s">
        <v>2470</v>
      </c>
      <c r="J376" s="423">
        <f t="shared" si="87"/>
        <v>12</v>
      </c>
      <c r="K376" s="423">
        <v>12</v>
      </c>
      <c r="L376" s="423">
        <v>0</v>
      </c>
      <c r="M376" s="423"/>
      <c r="N376" s="26">
        <v>0.11</v>
      </c>
      <c r="O376" s="26">
        <v>0</v>
      </c>
      <c r="P376" s="507">
        <v>1</v>
      </c>
      <c r="Q376" s="282"/>
      <c r="R376" s="128" t="s">
        <v>31</v>
      </c>
      <c r="S376" s="128" t="s">
        <v>31</v>
      </c>
      <c r="T376" s="128" t="s">
        <v>31</v>
      </c>
      <c r="U376" s="128" t="s">
        <v>31</v>
      </c>
      <c r="V376" s="284" t="s">
        <v>3766</v>
      </c>
      <c r="W376" s="282"/>
      <c r="X376" s="282">
        <f t="shared" si="93"/>
        <v>0</v>
      </c>
      <c r="Y376" s="260"/>
      <c r="Z376" s="260"/>
      <c r="AA376" s="502">
        <f t="shared" si="94"/>
        <v>0</v>
      </c>
      <c r="AB376" s="282">
        <f t="shared" si="104"/>
        <v>0</v>
      </c>
      <c r="AC376" s="282">
        <f t="shared" si="96"/>
        <v>0</v>
      </c>
      <c r="AD376" s="282">
        <f t="shared" si="105"/>
        <v>0</v>
      </c>
      <c r="AE376" s="282">
        <f t="shared" si="98"/>
        <v>0</v>
      </c>
      <c r="AF376" s="282">
        <f t="shared" si="106"/>
        <v>0</v>
      </c>
      <c r="AG376" s="107">
        <f t="shared" si="107"/>
        <v>0</v>
      </c>
      <c r="AH376" s="282">
        <f t="shared" si="108"/>
        <v>0</v>
      </c>
      <c r="AI376" s="260"/>
      <c r="AJ376" s="282">
        <f t="shared" si="102"/>
        <v>0</v>
      </c>
      <c r="AK376" s="282">
        <f t="shared" si="103"/>
        <v>0</v>
      </c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495"/>
      <c r="AW376" s="495"/>
      <c r="AX376" s="495"/>
    </row>
    <row r="377" spans="2:50">
      <c r="B377" s="412">
        <v>359</v>
      </c>
      <c r="C377" s="384" t="s">
        <v>40</v>
      </c>
      <c r="D377" s="389" t="s">
        <v>59</v>
      </c>
      <c r="E377" s="389" t="s">
        <v>63</v>
      </c>
      <c r="F377" s="410" t="s">
        <v>1098</v>
      </c>
      <c r="G377" s="422" t="s">
        <v>131</v>
      </c>
      <c r="H377" s="424">
        <v>42599</v>
      </c>
      <c r="I377" s="409" t="s">
        <v>2470</v>
      </c>
      <c r="J377" s="423">
        <f t="shared" si="87"/>
        <v>6</v>
      </c>
      <c r="K377" s="423">
        <v>6</v>
      </c>
      <c r="L377" s="423">
        <v>0</v>
      </c>
      <c r="M377" s="423"/>
      <c r="N377" s="26">
        <v>0.1</v>
      </c>
      <c r="O377" s="26">
        <v>0</v>
      </c>
      <c r="P377" s="507">
        <v>1</v>
      </c>
      <c r="Q377" s="282"/>
      <c r="R377" s="128" t="s">
        <v>31</v>
      </c>
      <c r="S377" s="128" t="s">
        <v>31</v>
      </c>
      <c r="T377" s="128" t="s">
        <v>31</v>
      </c>
      <c r="U377" s="128" t="s">
        <v>31</v>
      </c>
      <c r="V377" s="284" t="s">
        <v>3766</v>
      </c>
      <c r="W377" s="282"/>
      <c r="X377" s="282">
        <f t="shared" si="93"/>
        <v>0</v>
      </c>
      <c r="Y377" s="260"/>
      <c r="Z377" s="260"/>
      <c r="AA377" s="502">
        <f t="shared" si="94"/>
        <v>0</v>
      </c>
      <c r="AB377" s="282">
        <f t="shared" si="104"/>
        <v>0</v>
      </c>
      <c r="AC377" s="282">
        <f t="shared" si="96"/>
        <v>0</v>
      </c>
      <c r="AD377" s="282">
        <f t="shared" si="105"/>
        <v>0</v>
      </c>
      <c r="AE377" s="282">
        <f t="shared" si="98"/>
        <v>0</v>
      </c>
      <c r="AF377" s="282">
        <f t="shared" si="106"/>
        <v>0</v>
      </c>
      <c r="AG377" s="107">
        <f t="shared" si="107"/>
        <v>0</v>
      </c>
      <c r="AH377" s="282">
        <f t="shared" si="108"/>
        <v>0</v>
      </c>
      <c r="AI377" s="260"/>
      <c r="AJ377" s="282">
        <f t="shared" si="102"/>
        <v>0</v>
      </c>
      <c r="AK377" s="282">
        <f t="shared" si="103"/>
        <v>0</v>
      </c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495"/>
      <c r="AW377" s="495"/>
      <c r="AX377" s="495"/>
    </row>
    <row r="378" spans="2:50">
      <c r="B378" s="412">
        <v>360</v>
      </c>
      <c r="C378" s="384" t="s">
        <v>40</v>
      </c>
      <c r="D378" s="389" t="s">
        <v>59</v>
      </c>
      <c r="E378" s="389" t="s">
        <v>63</v>
      </c>
      <c r="F378" s="410" t="s">
        <v>1099</v>
      </c>
      <c r="G378" s="422" t="s">
        <v>131</v>
      </c>
      <c r="H378" s="424">
        <v>42599</v>
      </c>
      <c r="I378" s="409" t="s">
        <v>2470</v>
      </c>
      <c r="J378" s="423">
        <f t="shared" si="87"/>
        <v>6</v>
      </c>
      <c r="K378" s="423">
        <v>6</v>
      </c>
      <c r="L378" s="423">
        <v>0</v>
      </c>
      <c r="M378" s="423"/>
      <c r="N378" s="26">
        <v>0.1</v>
      </c>
      <c r="O378" s="26">
        <v>0</v>
      </c>
      <c r="P378" s="507">
        <v>1</v>
      </c>
      <c r="Q378" s="282"/>
      <c r="R378" s="128" t="s">
        <v>31</v>
      </c>
      <c r="S378" s="128" t="s">
        <v>31</v>
      </c>
      <c r="T378" s="128" t="s">
        <v>31</v>
      </c>
      <c r="U378" s="128" t="s">
        <v>31</v>
      </c>
      <c r="V378" s="284" t="s">
        <v>3766</v>
      </c>
      <c r="W378" s="282"/>
      <c r="X378" s="282">
        <f t="shared" si="93"/>
        <v>0</v>
      </c>
      <c r="Y378" s="260"/>
      <c r="Z378" s="260"/>
      <c r="AA378" s="502">
        <f t="shared" si="94"/>
        <v>0</v>
      </c>
      <c r="AB378" s="282">
        <f t="shared" si="104"/>
        <v>0</v>
      </c>
      <c r="AC378" s="282">
        <f t="shared" si="96"/>
        <v>0</v>
      </c>
      <c r="AD378" s="282">
        <f t="shared" si="105"/>
        <v>0</v>
      </c>
      <c r="AE378" s="282">
        <f t="shared" si="98"/>
        <v>0</v>
      </c>
      <c r="AF378" s="282">
        <f t="shared" si="106"/>
        <v>0</v>
      </c>
      <c r="AG378" s="107">
        <f t="shared" si="107"/>
        <v>0</v>
      </c>
      <c r="AH378" s="282">
        <f t="shared" si="108"/>
        <v>0</v>
      </c>
      <c r="AI378" s="260"/>
      <c r="AJ378" s="282">
        <f t="shared" si="102"/>
        <v>0</v>
      </c>
      <c r="AK378" s="282">
        <f t="shared" si="103"/>
        <v>0</v>
      </c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495"/>
      <c r="AW378" s="495"/>
      <c r="AX378" s="495"/>
    </row>
    <row r="379" spans="2:50">
      <c r="B379" s="412">
        <v>361</v>
      </c>
      <c r="C379" s="384" t="s">
        <v>40</v>
      </c>
      <c r="D379" s="389" t="s">
        <v>59</v>
      </c>
      <c r="E379" s="389" t="s">
        <v>63</v>
      </c>
      <c r="F379" s="410" t="s">
        <v>1100</v>
      </c>
      <c r="G379" s="422" t="s">
        <v>131</v>
      </c>
      <c r="H379" s="424">
        <v>42599</v>
      </c>
      <c r="I379" s="409" t="s">
        <v>2470</v>
      </c>
      <c r="J379" s="423">
        <f t="shared" si="87"/>
        <v>6</v>
      </c>
      <c r="K379" s="423">
        <v>6</v>
      </c>
      <c r="L379" s="423">
        <v>0</v>
      </c>
      <c r="M379" s="423"/>
      <c r="N379" s="26">
        <v>0.1</v>
      </c>
      <c r="O379" s="26">
        <v>0</v>
      </c>
      <c r="P379" s="507">
        <v>1</v>
      </c>
      <c r="Q379" s="282"/>
      <c r="R379" s="128" t="s">
        <v>31</v>
      </c>
      <c r="S379" s="128" t="s">
        <v>31</v>
      </c>
      <c r="T379" s="128" t="s">
        <v>31</v>
      </c>
      <c r="U379" s="128" t="s">
        <v>31</v>
      </c>
      <c r="V379" s="284" t="s">
        <v>3766</v>
      </c>
      <c r="W379" s="282"/>
      <c r="X379" s="282">
        <f t="shared" si="93"/>
        <v>0</v>
      </c>
      <c r="Y379" s="260"/>
      <c r="Z379" s="260"/>
      <c r="AA379" s="502">
        <f t="shared" si="94"/>
        <v>0</v>
      </c>
      <c r="AB379" s="282">
        <f t="shared" si="104"/>
        <v>0</v>
      </c>
      <c r="AC379" s="282">
        <f t="shared" si="96"/>
        <v>0</v>
      </c>
      <c r="AD379" s="282">
        <f t="shared" si="105"/>
        <v>0</v>
      </c>
      <c r="AE379" s="282">
        <f t="shared" si="98"/>
        <v>0</v>
      </c>
      <c r="AF379" s="282">
        <f t="shared" si="106"/>
        <v>0</v>
      </c>
      <c r="AG379" s="107">
        <f t="shared" si="107"/>
        <v>0</v>
      </c>
      <c r="AH379" s="282">
        <f t="shared" si="108"/>
        <v>0</v>
      </c>
      <c r="AI379" s="260"/>
      <c r="AJ379" s="282">
        <f t="shared" si="102"/>
        <v>0</v>
      </c>
      <c r="AK379" s="282">
        <f t="shared" si="103"/>
        <v>0</v>
      </c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495"/>
      <c r="AW379" s="495"/>
      <c r="AX379" s="495"/>
    </row>
    <row r="380" spans="2:50">
      <c r="B380" s="412">
        <v>362</v>
      </c>
      <c r="C380" s="384" t="s">
        <v>40</v>
      </c>
      <c r="D380" s="389" t="s">
        <v>59</v>
      </c>
      <c r="E380" s="389" t="s">
        <v>63</v>
      </c>
      <c r="F380" s="410" t="s">
        <v>1101</v>
      </c>
      <c r="G380" s="422" t="s">
        <v>131</v>
      </c>
      <c r="H380" s="424">
        <v>42599</v>
      </c>
      <c r="I380" s="409" t="s">
        <v>2470</v>
      </c>
      <c r="J380" s="423">
        <f t="shared" si="87"/>
        <v>6</v>
      </c>
      <c r="K380" s="423">
        <v>6</v>
      </c>
      <c r="L380" s="423">
        <v>0</v>
      </c>
      <c r="M380" s="423"/>
      <c r="N380" s="26">
        <v>0.1</v>
      </c>
      <c r="O380" s="26">
        <v>0</v>
      </c>
      <c r="P380" s="507">
        <v>1</v>
      </c>
      <c r="Q380" s="282"/>
      <c r="R380" s="128" t="s">
        <v>31</v>
      </c>
      <c r="S380" s="128" t="s">
        <v>31</v>
      </c>
      <c r="T380" s="128" t="s">
        <v>31</v>
      </c>
      <c r="U380" s="128" t="s">
        <v>31</v>
      </c>
      <c r="V380" s="284" t="s">
        <v>3766</v>
      </c>
      <c r="W380" s="282"/>
      <c r="X380" s="282">
        <f t="shared" si="93"/>
        <v>0</v>
      </c>
      <c r="Y380" s="260"/>
      <c r="Z380" s="260"/>
      <c r="AA380" s="502">
        <f t="shared" si="94"/>
        <v>0</v>
      </c>
      <c r="AB380" s="282">
        <f t="shared" si="104"/>
        <v>0</v>
      </c>
      <c r="AC380" s="282">
        <f t="shared" si="96"/>
        <v>0</v>
      </c>
      <c r="AD380" s="282">
        <f t="shared" si="105"/>
        <v>0</v>
      </c>
      <c r="AE380" s="282">
        <f t="shared" si="98"/>
        <v>0</v>
      </c>
      <c r="AF380" s="282">
        <f t="shared" si="106"/>
        <v>0</v>
      </c>
      <c r="AG380" s="107">
        <f t="shared" si="107"/>
        <v>0</v>
      </c>
      <c r="AH380" s="282">
        <f t="shared" si="108"/>
        <v>0</v>
      </c>
      <c r="AI380" s="260"/>
      <c r="AJ380" s="282">
        <f t="shared" si="102"/>
        <v>0</v>
      </c>
      <c r="AK380" s="282">
        <f t="shared" si="103"/>
        <v>0</v>
      </c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495"/>
      <c r="AW380" s="495"/>
      <c r="AX380" s="495"/>
    </row>
    <row r="381" spans="2:50">
      <c r="B381" s="412">
        <v>363</v>
      </c>
      <c r="C381" s="384" t="s">
        <v>40</v>
      </c>
      <c r="D381" s="389" t="s">
        <v>59</v>
      </c>
      <c r="E381" s="389" t="s">
        <v>63</v>
      </c>
      <c r="F381" s="410" t="s">
        <v>1102</v>
      </c>
      <c r="G381" s="422" t="s">
        <v>131</v>
      </c>
      <c r="H381" s="424">
        <v>42599</v>
      </c>
      <c r="I381" s="409" t="s">
        <v>2470</v>
      </c>
      <c r="J381" s="423">
        <f t="shared" si="87"/>
        <v>12</v>
      </c>
      <c r="K381" s="423">
        <v>12</v>
      </c>
      <c r="L381" s="423">
        <v>0</v>
      </c>
      <c r="M381" s="423"/>
      <c r="N381" s="26">
        <v>0.2</v>
      </c>
      <c r="O381" s="26">
        <v>0</v>
      </c>
      <c r="P381" s="507">
        <v>1</v>
      </c>
      <c r="Q381" s="282"/>
      <c r="R381" s="128" t="s">
        <v>31</v>
      </c>
      <c r="S381" s="128" t="s">
        <v>31</v>
      </c>
      <c r="T381" s="128" t="s">
        <v>31</v>
      </c>
      <c r="U381" s="128" t="s">
        <v>31</v>
      </c>
      <c r="V381" s="284" t="s">
        <v>3766</v>
      </c>
      <c r="W381" s="282"/>
      <c r="X381" s="282">
        <f t="shared" si="93"/>
        <v>0</v>
      </c>
      <c r="Y381" s="260"/>
      <c r="Z381" s="260"/>
      <c r="AA381" s="502">
        <f t="shared" si="94"/>
        <v>0</v>
      </c>
      <c r="AB381" s="282">
        <f t="shared" si="104"/>
        <v>0</v>
      </c>
      <c r="AC381" s="282">
        <f t="shared" si="96"/>
        <v>0</v>
      </c>
      <c r="AD381" s="282">
        <f t="shared" si="105"/>
        <v>0</v>
      </c>
      <c r="AE381" s="282">
        <f t="shared" si="98"/>
        <v>0</v>
      </c>
      <c r="AF381" s="282">
        <f t="shared" si="106"/>
        <v>0</v>
      </c>
      <c r="AG381" s="107">
        <f t="shared" si="107"/>
        <v>0</v>
      </c>
      <c r="AH381" s="282">
        <f t="shared" si="108"/>
        <v>0</v>
      </c>
      <c r="AI381" s="260"/>
      <c r="AJ381" s="282">
        <f t="shared" si="102"/>
        <v>0</v>
      </c>
      <c r="AK381" s="282">
        <f t="shared" si="103"/>
        <v>0</v>
      </c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495"/>
      <c r="AW381" s="495"/>
      <c r="AX381" s="495"/>
    </row>
    <row r="382" spans="2:50">
      <c r="B382" s="412">
        <v>364</v>
      </c>
      <c r="C382" s="384" t="s">
        <v>40</v>
      </c>
      <c r="D382" s="389" t="s">
        <v>59</v>
      </c>
      <c r="E382" s="389" t="s">
        <v>63</v>
      </c>
      <c r="F382" s="410" t="s">
        <v>800</v>
      </c>
      <c r="G382" s="422" t="s">
        <v>131</v>
      </c>
      <c r="H382" s="424">
        <v>42599</v>
      </c>
      <c r="I382" s="409" t="s">
        <v>2470</v>
      </c>
      <c r="J382" s="423">
        <f t="shared" si="87"/>
        <v>18</v>
      </c>
      <c r="K382" s="423">
        <v>18</v>
      </c>
      <c r="L382" s="423">
        <v>0</v>
      </c>
      <c r="M382" s="423"/>
      <c r="N382" s="26">
        <v>0.30000000000000004</v>
      </c>
      <c r="O382" s="26">
        <v>0</v>
      </c>
      <c r="P382" s="507">
        <v>1</v>
      </c>
      <c r="Q382" s="282"/>
      <c r="R382" s="128" t="s">
        <v>31</v>
      </c>
      <c r="S382" s="128" t="s">
        <v>31</v>
      </c>
      <c r="T382" s="128" t="s">
        <v>31</v>
      </c>
      <c r="U382" s="128" t="s">
        <v>31</v>
      </c>
      <c r="V382" s="284" t="s">
        <v>3766</v>
      </c>
      <c r="W382" s="282"/>
      <c r="X382" s="282">
        <f t="shared" si="93"/>
        <v>0</v>
      </c>
      <c r="Y382" s="260"/>
      <c r="Z382" s="260"/>
      <c r="AA382" s="502">
        <f t="shared" si="94"/>
        <v>0</v>
      </c>
      <c r="AB382" s="282">
        <f t="shared" si="104"/>
        <v>0</v>
      </c>
      <c r="AC382" s="282">
        <f t="shared" si="96"/>
        <v>0</v>
      </c>
      <c r="AD382" s="282">
        <f t="shared" si="105"/>
        <v>0</v>
      </c>
      <c r="AE382" s="282">
        <f t="shared" si="98"/>
        <v>0</v>
      </c>
      <c r="AF382" s="282">
        <f t="shared" si="106"/>
        <v>0</v>
      </c>
      <c r="AG382" s="107">
        <f t="shared" si="107"/>
        <v>0</v>
      </c>
      <c r="AH382" s="282">
        <f t="shared" si="108"/>
        <v>0</v>
      </c>
      <c r="AI382" s="260"/>
      <c r="AJ382" s="282">
        <f t="shared" si="102"/>
        <v>0</v>
      </c>
      <c r="AK382" s="282">
        <f t="shared" si="103"/>
        <v>0</v>
      </c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495"/>
      <c r="AW382" s="495"/>
      <c r="AX382" s="495"/>
    </row>
    <row r="383" spans="2:50">
      <c r="B383" s="412">
        <v>365</v>
      </c>
      <c r="C383" s="384" t="s">
        <v>40</v>
      </c>
      <c r="D383" s="389" t="s">
        <v>59</v>
      </c>
      <c r="E383" s="389" t="s">
        <v>63</v>
      </c>
      <c r="F383" s="410" t="s">
        <v>804</v>
      </c>
      <c r="G383" s="422" t="s">
        <v>131</v>
      </c>
      <c r="H383" s="424">
        <v>42599</v>
      </c>
      <c r="I383" s="409" t="s">
        <v>2470</v>
      </c>
      <c r="J383" s="423">
        <f t="shared" si="87"/>
        <v>6</v>
      </c>
      <c r="K383" s="423">
        <v>6</v>
      </c>
      <c r="L383" s="423">
        <v>0</v>
      </c>
      <c r="M383" s="423"/>
      <c r="N383" s="26">
        <v>0.1</v>
      </c>
      <c r="O383" s="26">
        <v>0</v>
      </c>
      <c r="P383" s="507">
        <v>1</v>
      </c>
      <c r="Q383" s="282"/>
      <c r="R383" s="128" t="s">
        <v>31</v>
      </c>
      <c r="S383" s="128" t="s">
        <v>31</v>
      </c>
      <c r="T383" s="128" t="s">
        <v>31</v>
      </c>
      <c r="U383" s="128" t="s">
        <v>31</v>
      </c>
      <c r="V383" s="284" t="s">
        <v>3766</v>
      </c>
      <c r="W383" s="282"/>
      <c r="X383" s="282">
        <f t="shared" si="93"/>
        <v>0</v>
      </c>
      <c r="Y383" s="260"/>
      <c r="Z383" s="260"/>
      <c r="AA383" s="502">
        <f t="shared" si="94"/>
        <v>0</v>
      </c>
      <c r="AB383" s="282">
        <f t="shared" si="104"/>
        <v>0</v>
      </c>
      <c r="AC383" s="282">
        <f t="shared" si="96"/>
        <v>0</v>
      </c>
      <c r="AD383" s="282">
        <f t="shared" si="105"/>
        <v>0</v>
      </c>
      <c r="AE383" s="282">
        <f t="shared" si="98"/>
        <v>0</v>
      </c>
      <c r="AF383" s="282">
        <f t="shared" si="106"/>
        <v>0</v>
      </c>
      <c r="AG383" s="107">
        <f t="shared" si="107"/>
        <v>0</v>
      </c>
      <c r="AH383" s="282">
        <f t="shared" si="108"/>
        <v>0</v>
      </c>
      <c r="AI383" s="260"/>
      <c r="AJ383" s="282">
        <f t="shared" si="102"/>
        <v>0</v>
      </c>
      <c r="AK383" s="282">
        <f t="shared" si="103"/>
        <v>0</v>
      </c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495"/>
      <c r="AW383" s="495"/>
      <c r="AX383" s="495"/>
    </row>
    <row r="384" spans="2:50">
      <c r="B384" s="412">
        <v>366</v>
      </c>
      <c r="C384" s="384" t="s">
        <v>40</v>
      </c>
      <c r="D384" s="389" t="s">
        <v>59</v>
      </c>
      <c r="E384" s="389" t="s">
        <v>65</v>
      </c>
      <c r="F384" s="410" t="s">
        <v>3901</v>
      </c>
      <c r="G384" s="422" t="s">
        <v>131</v>
      </c>
      <c r="H384" s="424">
        <v>42156</v>
      </c>
      <c r="I384" s="409" t="s">
        <v>2470</v>
      </c>
      <c r="J384" s="423">
        <f t="shared" si="87"/>
        <v>54</v>
      </c>
      <c r="K384" s="423">
        <v>18</v>
      </c>
      <c r="L384" s="423">
        <v>36</v>
      </c>
      <c r="M384" s="423"/>
      <c r="N384" s="26">
        <v>0.15000000000000002</v>
      </c>
      <c r="O384" s="26">
        <v>0.6</v>
      </c>
      <c r="P384" s="507">
        <v>5</v>
      </c>
      <c r="Q384" s="282"/>
      <c r="R384" s="128" t="s">
        <v>31</v>
      </c>
      <c r="S384" s="128" t="s">
        <v>31</v>
      </c>
      <c r="T384" s="128" t="s">
        <v>31</v>
      </c>
      <c r="U384" s="128" t="s">
        <v>31</v>
      </c>
      <c r="V384" s="332" t="s">
        <v>3767</v>
      </c>
      <c r="W384" s="282"/>
      <c r="X384" s="282">
        <f t="shared" si="93"/>
        <v>0</v>
      </c>
      <c r="Y384" s="260"/>
      <c r="Z384" s="260"/>
      <c r="AA384" s="502">
        <f t="shared" si="94"/>
        <v>0</v>
      </c>
      <c r="AB384" s="282">
        <f t="shared" si="104"/>
        <v>0</v>
      </c>
      <c r="AC384" s="282">
        <f t="shared" si="96"/>
        <v>0</v>
      </c>
      <c r="AD384" s="282">
        <f t="shared" si="105"/>
        <v>0</v>
      </c>
      <c r="AE384" s="282">
        <f t="shared" si="98"/>
        <v>0</v>
      </c>
      <c r="AF384" s="282">
        <f t="shared" si="106"/>
        <v>0</v>
      </c>
      <c r="AG384" s="107">
        <f t="shared" si="107"/>
        <v>0</v>
      </c>
      <c r="AH384" s="282">
        <f t="shared" si="108"/>
        <v>0</v>
      </c>
      <c r="AI384" s="260"/>
      <c r="AJ384" s="282">
        <f t="shared" si="102"/>
        <v>0</v>
      </c>
      <c r="AK384" s="282">
        <f t="shared" si="103"/>
        <v>0</v>
      </c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495"/>
      <c r="AW384" s="495"/>
      <c r="AX384" s="495"/>
    </row>
    <row r="385" spans="2:50">
      <c r="B385" s="412">
        <v>367</v>
      </c>
      <c r="C385" s="384" t="s">
        <v>40</v>
      </c>
      <c r="D385" s="389" t="s">
        <v>59</v>
      </c>
      <c r="E385" s="389" t="s">
        <v>65</v>
      </c>
      <c r="F385" s="410" t="s">
        <v>3749</v>
      </c>
      <c r="G385" s="422" t="s">
        <v>131</v>
      </c>
      <c r="H385" s="424">
        <v>43752</v>
      </c>
      <c r="I385" s="409" t="s">
        <v>2470</v>
      </c>
      <c r="J385" s="423">
        <f t="shared" si="87"/>
        <v>30</v>
      </c>
      <c r="K385" s="423">
        <v>30</v>
      </c>
      <c r="L385" s="423">
        <v>0</v>
      </c>
      <c r="M385" s="423"/>
      <c r="N385" s="26">
        <v>0.15</v>
      </c>
      <c r="O385" s="26">
        <v>0</v>
      </c>
      <c r="P385" s="507">
        <v>5</v>
      </c>
      <c r="Q385" s="282"/>
      <c r="R385" s="128" t="s">
        <v>31</v>
      </c>
      <c r="S385" s="128" t="s">
        <v>31</v>
      </c>
      <c r="T385" s="128" t="s">
        <v>31</v>
      </c>
      <c r="U385" s="128" t="s">
        <v>31</v>
      </c>
      <c r="V385" s="332" t="s">
        <v>3767</v>
      </c>
      <c r="W385" s="282"/>
      <c r="X385" s="282">
        <f t="shared" si="93"/>
        <v>0</v>
      </c>
      <c r="Y385" s="260"/>
      <c r="Z385" s="260"/>
      <c r="AA385" s="502">
        <f t="shared" si="94"/>
        <v>0</v>
      </c>
      <c r="AB385" s="282">
        <f t="shared" si="104"/>
        <v>0</v>
      </c>
      <c r="AC385" s="282">
        <f t="shared" si="96"/>
        <v>0</v>
      </c>
      <c r="AD385" s="282">
        <f t="shared" si="105"/>
        <v>0</v>
      </c>
      <c r="AE385" s="282">
        <f t="shared" si="98"/>
        <v>0</v>
      </c>
      <c r="AF385" s="282">
        <f t="shared" si="106"/>
        <v>0</v>
      </c>
      <c r="AG385" s="107">
        <f t="shared" si="107"/>
        <v>0</v>
      </c>
      <c r="AH385" s="282">
        <f t="shared" si="108"/>
        <v>0</v>
      </c>
      <c r="AI385" s="260"/>
      <c r="AJ385" s="282">
        <f t="shared" si="102"/>
        <v>0</v>
      </c>
      <c r="AK385" s="282">
        <f t="shared" si="103"/>
        <v>0</v>
      </c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495"/>
      <c r="AW385" s="495"/>
      <c r="AX385" s="495"/>
    </row>
    <row r="386" spans="2:50">
      <c r="B386" s="412">
        <v>368</v>
      </c>
      <c r="C386" s="384" t="s">
        <v>40</v>
      </c>
      <c r="D386" s="389" t="s">
        <v>59</v>
      </c>
      <c r="E386" s="389" t="s">
        <v>65</v>
      </c>
      <c r="F386" s="410" t="s">
        <v>3750</v>
      </c>
      <c r="G386" s="422" t="s">
        <v>131</v>
      </c>
      <c r="H386" s="424">
        <v>43073</v>
      </c>
      <c r="I386" s="409" t="s">
        <v>2470</v>
      </c>
      <c r="J386" s="423">
        <f t="shared" si="87"/>
        <v>6</v>
      </c>
      <c r="K386" s="423">
        <v>0</v>
      </c>
      <c r="L386" s="423">
        <v>6</v>
      </c>
      <c r="M386" s="423"/>
      <c r="N386" s="464">
        <v>0</v>
      </c>
      <c r="O386" s="464">
        <v>0.1</v>
      </c>
      <c r="P386" s="512">
        <v>5</v>
      </c>
      <c r="Q386" s="282"/>
      <c r="R386" s="128" t="s">
        <v>31</v>
      </c>
      <c r="S386" s="128" t="s">
        <v>31</v>
      </c>
      <c r="T386" s="128" t="s">
        <v>31</v>
      </c>
      <c r="U386" s="128" t="s">
        <v>31</v>
      </c>
      <c r="V386" s="332" t="s">
        <v>3767</v>
      </c>
      <c r="W386" s="282"/>
      <c r="X386" s="282">
        <f t="shared" si="93"/>
        <v>0</v>
      </c>
      <c r="Y386" s="260"/>
      <c r="Z386" s="260"/>
      <c r="AA386" s="502">
        <f t="shared" si="94"/>
        <v>0</v>
      </c>
      <c r="AB386" s="282">
        <f t="shared" si="104"/>
        <v>0</v>
      </c>
      <c r="AC386" s="282">
        <f t="shared" si="96"/>
        <v>0</v>
      </c>
      <c r="AD386" s="282">
        <f t="shared" si="105"/>
        <v>0</v>
      </c>
      <c r="AE386" s="282">
        <f t="shared" si="98"/>
        <v>0</v>
      </c>
      <c r="AF386" s="282">
        <f t="shared" si="106"/>
        <v>0</v>
      </c>
      <c r="AG386" s="107">
        <f t="shared" si="107"/>
        <v>0</v>
      </c>
      <c r="AH386" s="282">
        <f t="shared" si="108"/>
        <v>0</v>
      </c>
      <c r="AI386" s="260"/>
      <c r="AJ386" s="282">
        <f t="shared" si="102"/>
        <v>0</v>
      </c>
      <c r="AK386" s="282">
        <f t="shared" si="103"/>
        <v>0</v>
      </c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495"/>
      <c r="AW386" s="495"/>
      <c r="AX386" s="495"/>
    </row>
    <row r="387" spans="2:50">
      <c r="B387" s="412">
        <v>369</v>
      </c>
      <c r="C387" s="384" t="s">
        <v>40</v>
      </c>
      <c r="D387" s="389" t="s">
        <v>59</v>
      </c>
      <c r="E387" s="389" t="s">
        <v>65</v>
      </c>
      <c r="F387" s="410" t="s">
        <v>809</v>
      </c>
      <c r="G387" s="422" t="s">
        <v>131</v>
      </c>
      <c r="H387" s="424">
        <v>43795</v>
      </c>
      <c r="I387" s="409" t="s">
        <v>2470</v>
      </c>
      <c r="J387" s="423">
        <f t="shared" si="87"/>
        <v>336</v>
      </c>
      <c r="K387" s="423">
        <v>96</v>
      </c>
      <c r="L387" s="423">
        <v>240</v>
      </c>
      <c r="M387" s="423"/>
      <c r="N387" s="26">
        <v>1.6</v>
      </c>
      <c r="O387" s="26">
        <v>4</v>
      </c>
      <c r="P387" s="507">
        <v>5</v>
      </c>
      <c r="Q387" s="282"/>
      <c r="R387" s="128" t="s">
        <v>31</v>
      </c>
      <c r="S387" s="128" t="s">
        <v>31</v>
      </c>
      <c r="T387" s="128" t="s">
        <v>31</v>
      </c>
      <c r="U387" s="128" t="s">
        <v>31</v>
      </c>
      <c r="V387" s="332" t="s">
        <v>3767</v>
      </c>
      <c r="W387" s="282"/>
      <c r="X387" s="282">
        <f t="shared" si="93"/>
        <v>0</v>
      </c>
      <c r="Y387" s="260"/>
      <c r="Z387" s="260"/>
      <c r="AA387" s="502">
        <f t="shared" si="94"/>
        <v>0</v>
      </c>
      <c r="AB387" s="282">
        <f t="shared" si="104"/>
        <v>0</v>
      </c>
      <c r="AC387" s="282">
        <f t="shared" si="96"/>
        <v>0</v>
      </c>
      <c r="AD387" s="282">
        <f t="shared" si="105"/>
        <v>0</v>
      </c>
      <c r="AE387" s="282">
        <f t="shared" si="98"/>
        <v>0</v>
      </c>
      <c r="AF387" s="282">
        <f t="shared" si="106"/>
        <v>0</v>
      </c>
      <c r="AG387" s="107">
        <f t="shared" si="107"/>
        <v>0</v>
      </c>
      <c r="AH387" s="282">
        <f t="shared" si="108"/>
        <v>0</v>
      </c>
      <c r="AI387" s="260"/>
      <c r="AJ387" s="282">
        <f t="shared" si="102"/>
        <v>0</v>
      </c>
      <c r="AK387" s="282">
        <f t="shared" si="103"/>
        <v>0</v>
      </c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495"/>
      <c r="AW387" s="495"/>
      <c r="AX387" s="495"/>
    </row>
    <row r="388" spans="2:50">
      <c r="B388" s="412">
        <v>370</v>
      </c>
      <c r="C388" s="384" t="s">
        <v>40</v>
      </c>
      <c r="D388" s="389" t="s">
        <v>59</v>
      </c>
      <c r="E388" s="389" t="s">
        <v>65</v>
      </c>
      <c r="F388" s="410" t="s">
        <v>812</v>
      </c>
      <c r="G388" s="422" t="s">
        <v>131</v>
      </c>
      <c r="H388" s="424">
        <v>43795</v>
      </c>
      <c r="I388" s="409" t="s">
        <v>2470</v>
      </c>
      <c r="J388" s="423">
        <f t="shared" si="87"/>
        <v>39</v>
      </c>
      <c r="K388" s="423">
        <v>9</v>
      </c>
      <c r="L388" s="423">
        <v>30</v>
      </c>
      <c r="M388" s="423"/>
      <c r="N388" s="26">
        <v>0.15</v>
      </c>
      <c r="O388" s="26">
        <v>0.5</v>
      </c>
      <c r="P388" s="507">
        <v>5</v>
      </c>
      <c r="Q388" s="282"/>
      <c r="R388" s="128" t="s">
        <v>31</v>
      </c>
      <c r="S388" s="128" t="s">
        <v>31</v>
      </c>
      <c r="T388" s="128" t="s">
        <v>31</v>
      </c>
      <c r="U388" s="128" t="s">
        <v>31</v>
      </c>
      <c r="V388" s="332" t="s">
        <v>3767</v>
      </c>
      <c r="W388" s="282"/>
      <c r="X388" s="282">
        <f t="shared" si="93"/>
        <v>0</v>
      </c>
      <c r="Y388" s="260"/>
      <c r="Z388" s="260"/>
      <c r="AA388" s="502">
        <f t="shared" si="94"/>
        <v>0</v>
      </c>
      <c r="AB388" s="282">
        <f t="shared" si="104"/>
        <v>0</v>
      </c>
      <c r="AC388" s="282">
        <f t="shared" si="96"/>
        <v>0</v>
      </c>
      <c r="AD388" s="282">
        <f t="shared" si="105"/>
        <v>0</v>
      </c>
      <c r="AE388" s="282">
        <f t="shared" si="98"/>
        <v>0</v>
      </c>
      <c r="AF388" s="282">
        <f t="shared" si="106"/>
        <v>0</v>
      </c>
      <c r="AG388" s="107">
        <f t="shared" si="107"/>
        <v>0</v>
      </c>
      <c r="AH388" s="282">
        <f t="shared" si="108"/>
        <v>0</v>
      </c>
      <c r="AI388" s="260"/>
      <c r="AJ388" s="282">
        <f t="shared" si="102"/>
        <v>0</v>
      </c>
      <c r="AK388" s="282">
        <f t="shared" si="103"/>
        <v>0</v>
      </c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495"/>
      <c r="AW388" s="495"/>
      <c r="AX388" s="495"/>
    </row>
    <row r="389" spans="2:50">
      <c r="B389" s="412">
        <v>371</v>
      </c>
      <c r="C389" s="384" t="s">
        <v>40</v>
      </c>
      <c r="D389" s="389" t="s">
        <v>59</v>
      </c>
      <c r="E389" s="389" t="s">
        <v>65</v>
      </c>
      <c r="F389" s="410" t="s">
        <v>66</v>
      </c>
      <c r="G389" s="422" t="s">
        <v>131</v>
      </c>
      <c r="H389" s="424">
        <v>43795</v>
      </c>
      <c r="I389" s="409" t="s">
        <v>2470</v>
      </c>
      <c r="J389" s="423">
        <f t="shared" si="87"/>
        <v>6</v>
      </c>
      <c r="K389" s="423">
        <v>6</v>
      </c>
      <c r="L389" s="423">
        <v>0</v>
      </c>
      <c r="M389" s="423"/>
      <c r="N389" s="26">
        <v>0.03</v>
      </c>
      <c r="O389" s="26">
        <v>0</v>
      </c>
      <c r="P389" s="507">
        <v>5</v>
      </c>
      <c r="Q389" s="282"/>
      <c r="R389" s="128" t="s">
        <v>31</v>
      </c>
      <c r="S389" s="128" t="s">
        <v>31</v>
      </c>
      <c r="T389" s="128" t="s">
        <v>31</v>
      </c>
      <c r="U389" s="128" t="s">
        <v>31</v>
      </c>
      <c r="V389" s="332" t="s">
        <v>3767</v>
      </c>
      <c r="W389" s="282"/>
      <c r="X389" s="282">
        <f t="shared" si="93"/>
        <v>0</v>
      </c>
      <c r="Y389" s="260"/>
      <c r="Z389" s="260"/>
      <c r="AA389" s="502">
        <f t="shared" si="94"/>
        <v>0</v>
      </c>
      <c r="AB389" s="282">
        <f t="shared" si="104"/>
        <v>0</v>
      </c>
      <c r="AC389" s="282">
        <f t="shared" si="96"/>
        <v>0</v>
      </c>
      <c r="AD389" s="282">
        <f t="shared" si="105"/>
        <v>0</v>
      </c>
      <c r="AE389" s="282">
        <f t="shared" si="98"/>
        <v>0</v>
      </c>
      <c r="AF389" s="282">
        <f t="shared" si="106"/>
        <v>0</v>
      </c>
      <c r="AG389" s="107">
        <f t="shared" si="107"/>
        <v>0</v>
      </c>
      <c r="AH389" s="282">
        <f t="shared" si="108"/>
        <v>0</v>
      </c>
      <c r="AI389" s="260"/>
      <c r="AJ389" s="282">
        <f t="shared" si="102"/>
        <v>0</v>
      </c>
      <c r="AK389" s="282">
        <f t="shared" si="103"/>
        <v>0</v>
      </c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495"/>
      <c r="AW389" s="495"/>
      <c r="AX389" s="495"/>
    </row>
    <row r="390" spans="2:50">
      <c r="B390" s="412">
        <v>372</v>
      </c>
      <c r="C390" s="384" t="s">
        <v>40</v>
      </c>
      <c r="D390" s="389" t="s">
        <v>59</v>
      </c>
      <c r="E390" s="389" t="s">
        <v>65</v>
      </c>
      <c r="F390" s="410" t="s">
        <v>813</v>
      </c>
      <c r="G390" s="422" t="s">
        <v>131</v>
      </c>
      <c r="H390" s="424">
        <v>43795</v>
      </c>
      <c r="I390" s="409" t="s">
        <v>2470</v>
      </c>
      <c r="J390" s="423">
        <f t="shared" si="87"/>
        <v>9</v>
      </c>
      <c r="K390" s="423">
        <v>9</v>
      </c>
      <c r="L390" s="423">
        <v>0</v>
      </c>
      <c r="M390" s="423"/>
      <c r="N390" s="26">
        <v>0.15</v>
      </c>
      <c r="O390" s="26">
        <v>0</v>
      </c>
      <c r="P390" s="507">
        <v>5</v>
      </c>
      <c r="Q390" s="282"/>
      <c r="R390" s="128" t="s">
        <v>31</v>
      </c>
      <c r="S390" s="128" t="s">
        <v>31</v>
      </c>
      <c r="T390" s="128" t="s">
        <v>31</v>
      </c>
      <c r="U390" s="128" t="s">
        <v>31</v>
      </c>
      <c r="V390" s="332" t="s">
        <v>3767</v>
      </c>
      <c r="W390" s="282"/>
      <c r="X390" s="282">
        <f t="shared" si="93"/>
        <v>0</v>
      </c>
      <c r="Y390" s="260"/>
      <c r="Z390" s="260"/>
      <c r="AA390" s="502">
        <f t="shared" si="94"/>
        <v>0</v>
      </c>
      <c r="AB390" s="282">
        <f t="shared" si="104"/>
        <v>0</v>
      </c>
      <c r="AC390" s="282">
        <f t="shared" si="96"/>
        <v>0</v>
      </c>
      <c r="AD390" s="282">
        <f t="shared" si="105"/>
        <v>0</v>
      </c>
      <c r="AE390" s="282">
        <f t="shared" si="98"/>
        <v>0</v>
      </c>
      <c r="AF390" s="282">
        <f t="shared" si="106"/>
        <v>0</v>
      </c>
      <c r="AG390" s="107">
        <f t="shared" si="107"/>
        <v>0</v>
      </c>
      <c r="AH390" s="282">
        <f t="shared" si="108"/>
        <v>0</v>
      </c>
      <c r="AI390" s="260"/>
      <c r="AJ390" s="282">
        <f t="shared" si="102"/>
        <v>0</v>
      </c>
      <c r="AK390" s="282">
        <f t="shared" si="103"/>
        <v>0</v>
      </c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495"/>
      <c r="AW390" s="495"/>
      <c r="AX390" s="495"/>
    </row>
    <row r="391" spans="2:50">
      <c r="B391" s="412">
        <v>373</v>
      </c>
      <c r="C391" s="384" t="s">
        <v>40</v>
      </c>
      <c r="D391" s="389" t="s">
        <v>59</v>
      </c>
      <c r="E391" s="389" t="s">
        <v>65</v>
      </c>
      <c r="F391" s="410" t="s">
        <v>814</v>
      </c>
      <c r="G391" s="422" t="s">
        <v>131</v>
      </c>
      <c r="H391" s="424">
        <v>43795</v>
      </c>
      <c r="I391" s="409" t="s">
        <v>2470</v>
      </c>
      <c r="J391" s="423">
        <f t="shared" si="87"/>
        <v>9</v>
      </c>
      <c r="K391" s="423">
        <v>9</v>
      </c>
      <c r="L391" s="423">
        <v>0</v>
      </c>
      <c r="M391" s="423"/>
      <c r="N391" s="26">
        <v>0.1</v>
      </c>
      <c r="O391" s="26">
        <v>0</v>
      </c>
      <c r="P391" s="507">
        <v>5</v>
      </c>
      <c r="Q391" s="282"/>
      <c r="R391" s="128" t="s">
        <v>31</v>
      </c>
      <c r="S391" s="128" t="s">
        <v>31</v>
      </c>
      <c r="T391" s="128" t="s">
        <v>31</v>
      </c>
      <c r="U391" s="128" t="s">
        <v>31</v>
      </c>
      <c r="V391" s="332" t="s">
        <v>3767</v>
      </c>
      <c r="W391" s="282"/>
      <c r="X391" s="282">
        <f t="shared" si="93"/>
        <v>0</v>
      </c>
      <c r="Y391" s="260"/>
      <c r="Z391" s="260"/>
      <c r="AA391" s="502">
        <f t="shared" si="94"/>
        <v>0</v>
      </c>
      <c r="AB391" s="282">
        <f t="shared" si="104"/>
        <v>0</v>
      </c>
      <c r="AC391" s="282">
        <f t="shared" si="96"/>
        <v>0</v>
      </c>
      <c r="AD391" s="282">
        <f t="shared" si="105"/>
        <v>0</v>
      </c>
      <c r="AE391" s="282">
        <f t="shared" si="98"/>
        <v>0</v>
      </c>
      <c r="AF391" s="282">
        <f t="shared" si="106"/>
        <v>0</v>
      </c>
      <c r="AG391" s="107">
        <f t="shared" si="107"/>
        <v>0</v>
      </c>
      <c r="AH391" s="282">
        <f t="shared" si="108"/>
        <v>0</v>
      </c>
      <c r="AI391" s="260"/>
      <c r="AJ391" s="282">
        <f t="shared" si="102"/>
        <v>0</v>
      </c>
      <c r="AK391" s="282">
        <f t="shared" si="103"/>
        <v>0</v>
      </c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495"/>
      <c r="AW391" s="495"/>
      <c r="AX391" s="495"/>
    </row>
    <row r="392" spans="2:50">
      <c r="B392" s="412">
        <v>374</v>
      </c>
      <c r="C392" s="384" t="s">
        <v>40</v>
      </c>
      <c r="D392" s="389" t="s">
        <v>59</v>
      </c>
      <c r="E392" s="389" t="s">
        <v>65</v>
      </c>
      <c r="F392" s="410" t="s">
        <v>815</v>
      </c>
      <c r="G392" s="422" t="s">
        <v>131</v>
      </c>
      <c r="H392" s="424" t="s">
        <v>4143</v>
      </c>
      <c r="I392" s="409" t="s">
        <v>2470</v>
      </c>
      <c r="J392" s="423">
        <f t="shared" si="87"/>
        <v>6</v>
      </c>
      <c r="K392" s="423">
        <v>6</v>
      </c>
      <c r="L392" s="423">
        <v>0</v>
      </c>
      <c r="M392" s="423"/>
      <c r="N392" s="26">
        <v>0.1</v>
      </c>
      <c r="O392" s="26">
        <v>0</v>
      </c>
      <c r="P392" s="507">
        <v>5</v>
      </c>
      <c r="Q392" s="282"/>
      <c r="R392" s="128" t="s">
        <v>31</v>
      </c>
      <c r="S392" s="128" t="s">
        <v>31</v>
      </c>
      <c r="T392" s="128" t="s">
        <v>31</v>
      </c>
      <c r="U392" s="128" t="s">
        <v>31</v>
      </c>
      <c r="V392" s="332" t="s">
        <v>3767</v>
      </c>
      <c r="W392" s="282"/>
      <c r="X392" s="282">
        <f t="shared" si="93"/>
        <v>0</v>
      </c>
      <c r="Y392" s="260"/>
      <c r="Z392" s="260"/>
      <c r="AA392" s="502">
        <f t="shared" si="94"/>
        <v>0</v>
      </c>
      <c r="AB392" s="282">
        <f t="shared" si="104"/>
        <v>0</v>
      </c>
      <c r="AC392" s="282">
        <f t="shared" si="96"/>
        <v>0</v>
      </c>
      <c r="AD392" s="282">
        <f t="shared" si="105"/>
        <v>0</v>
      </c>
      <c r="AE392" s="282">
        <f t="shared" si="98"/>
        <v>0</v>
      </c>
      <c r="AF392" s="282">
        <f t="shared" si="106"/>
        <v>0</v>
      </c>
      <c r="AG392" s="107">
        <f t="shared" si="107"/>
        <v>0</v>
      </c>
      <c r="AH392" s="282">
        <f t="shared" si="108"/>
        <v>0</v>
      </c>
      <c r="AI392" s="260"/>
      <c r="AJ392" s="282">
        <f t="shared" si="102"/>
        <v>0</v>
      </c>
      <c r="AK392" s="282">
        <f t="shared" si="103"/>
        <v>0</v>
      </c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495"/>
      <c r="AW392" s="495"/>
      <c r="AX392" s="495"/>
    </row>
    <row r="393" spans="2:50">
      <c r="B393" s="412">
        <v>375</v>
      </c>
      <c r="C393" s="384" t="s">
        <v>40</v>
      </c>
      <c r="D393" s="389" t="s">
        <v>59</v>
      </c>
      <c r="E393" s="389" t="s">
        <v>65</v>
      </c>
      <c r="F393" s="410" t="s">
        <v>816</v>
      </c>
      <c r="G393" s="422" t="s">
        <v>131</v>
      </c>
      <c r="H393" s="424">
        <v>43795</v>
      </c>
      <c r="I393" s="409" t="s">
        <v>2470</v>
      </c>
      <c r="J393" s="423">
        <f t="shared" si="87"/>
        <v>6</v>
      </c>
      <c r="K393" s="423">
        <v>6</v>
      </c>
      <c r="L393" s="423">
        <v>0</v>
      </c>
      <c r="M393" s="423"/>
      <c r="N393" s="26">
        <v>0.05</v>
      </c>
      <c r="O393" s="26">
        <v>0</v>
      </c>
      <c r="P393" s="507">
        <v>5</v>
      </c>
      <c r="Q393" s="282"/>
      <c r="R393" s="128" t="s">
        <v>31</v>
      </c>
      <c r="S393" s="128" t="s">
        <v>31</v>
      </c>
      <c r="T393" s="128" t="s">
        <v>31</v>
      </c>
      <c r="U393" s="128" t="s">
        <v>31</v>
      </c>
      <c r="V393" s="332" t="s">
        <v>3767</v>
      </c>
      <c r="W393" s="282"/>
      <c r="X393" s="282">
        <f t="shared" si="93"/>
        <v>0</v>
      </c>
      <c r="Y393" s="260"/>
      <c r="Z393" s="260"/>
      <c r="AA393" s="502">
        <f t="shared" si="94"/>
        <v>0</v>
      </c>
      <c r="AB393" s="282">
        <f t="shared" si="104"/>
        <v>0</v>
      </c>
      <c r="AC393" s="282">
        <f t="shared" si="96"/>
        <v>0</v>
      </c>
      <c r="AD393" s="282">
        <f t="shared" si="105"/>
        <v>0</v>
      </c>
      <c r="AE393" s="282">
        <f t="shared" si="98"/>
        <v>0</v>
      </c>
      <c r="AF393" s="282">
        <f t="shared" si="106"/>
        <v>0</v>
      </c>
      <c r="AG393" s="107">
        <f t="shared" si="107"/>
        <v>0</v>
      </c>
      <c r="AH393" s="282">
        <f t="shared" si="108"/>
        <v>0</v>
      </c>
      <c r="AI393" s="260"/>
      <c r="AJ393" s="282">
        <f t="shared" si="102"/>
        <v>0</v>
      </c>
      <c r="AK393" s="282">
        <f t="shared" si="103"/>
        <v>0</v>
      </c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495"/>
      <c r="AW393" s="495"/>
      <c r="AX393" s="495"/>
    </row>
    <row r="394" spans="2:50">
      <c r="B394" s="412">
        <v>376</v>
      </c>
      <c r="C394" s="384" t="s">
        <v>40</v>
      </c>
      <c r="D394" s="389" t="s">
        <v>59</v>
      </c>
      <c r="E394" s="389" t="s">
        <v>65</v>
      </c>
      <c r="F394" s="410" t="s">
        <v>67</v>
      </c>
      <c r="G394" s="422" t="s">
        <v>131</v>
      </c>
      <c r="H394" s="424">
        <v>43795</v>
      </c>
      <c r="I394" s="409" t="s">
        <v>2470</v>
      </c>
      <c r="J394" s="423">
        <f t="shared" si="87"/>
        <v>4326</v>
      </c>
      <c r="K394" s="423">
        <v>6</v>
      </c>
      <c r="L394" s="423">
        <v>4320</v>
      </c>
      <c r="M394" s="423"/>
      <c r="N394" s="26">
        <v>0.05</v>
      </c>
      <c r="O394" s="26">
        <v>72</v>
      </c>
      <c r="P394" s="507">
        <v>5</v>
      </c>
      <c r="Q394" s="282"/>
      <c r="R394" s="128" t="s">
        <v>31</v>
      </c>
      <c r="S394" s="128" t="s">
        <v>31</v>
      </c>
      <c r="T394" s="128" t="s">
        <v>31</v>
      </c>
      <c r="U394" s="128" t="s">
        <v>31</v>
      </c>
      <c r="V394" s="332" t="s">
        <v>3767</v>
      </c>
      <c r="W394" s="282"/>
      <c r="X394" s="282">
        <f t="shared" si="93"/>
        <v>0</v>
      </c>
      <c r="Y394" s="260"/>
      <c r="Z394" s="260"/>
      <c r="AA394" s="502">
        <f t="shared" si="94"/>
        <v>0</v>
      </c>
      <c r="AB394" s="282">
        <f t="shared" si="104"/>
        <v>0</v>
      </c>
      <c r="AC394" s="282">
        <f t="shared" si="96"/>
        <v>0</v>
      </c>
      <c r="AD394" s="282">
        <f t="shared" si="105"/>
        <v>0</v>
      </c>
      <c r="AE394" s="282">
        <f t="shared" si="98"/>
        <v>0</v>
      </c>
      <c r="AF394" s="282">
        <f t="shared" si="106"/>
        <v>0</v>
      </c>
      <c r="AG394" s="107">
        <f t="shared" si="107"/>
        <v>0</v>
      </c>
      <c r="AH394" s="282">
        <f t="shared" si="108"/>
        <v>0</v>
      </c>
      <c r="AI394" s="260"/>
      <c r="AJ394" s="282">
        <f t="shared" si="102"/>
        <v>0</v>
      </c>
      <c r="AK394" s="282">
        <f t="shared" si="103"/>
        <v>0</v>
      </c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495"/>
      <c r="AW394" s="495"/>
      <c r="AX394" s="495"/>
    </row>
    <row r="395" spans="2:50">
      <c r="B395" s="412">
        <v>377</v>
      </c>
      <c r="C395" s="384" t="s">
        <v>40</v>
      </c>
      <c r="D395" s="389" t="s">
        <v>59</v>
      </c>
      <c r="E395" s="389" t="s">
        <v>65</v>
      </c>
      <c r="F395" s="410" t="s">
        <v>817</v>
      </c>
      <c r="G395" s="422" t="s">
        <v>131</v>
      </c>
      <c r="H395" s="424">
        <v>42094</v>
      </c>
      <c r="I395" s="409" t="s">
        <v>2470</v>
      </c>
      <c r="J395" s="423">
        <f t="shared" ref="J395:J458" si="109">SUM(K395:L395)</f>
        <v>4329</v>
      </c>
      <c r="K395" s="423">
        <v>9</v>
      </c>
      <c r="L395" s="423">
        <v>4320</v>
      </c>
      <c r="M395" s="423"/>
      <c r="N395" s="26">
        <v>0.15</v>
      </c>
      <c r="O395" s="26">
        <v>72</v>
      </c>
      <c r="P395" s="507">
        <v>5</v>
      </c>
      <c r="Q395" s="282"/>
      <c r="R395" s="128" t="s">
        <v>31</v>
      </c>
      <c r="S395" s="128" t="s">
        <v>31</v>
      </c>
      <c r="T395" s="128" t="s">
        <v>31</v>
      </c>
      <c r="U395" s="128" t="s">
        <v>31</v>
      </c>
      <c r="V395" s="332" t="s">
        <v>3767</v>
      </c>
      <c r="W395" s="282"/>
      <c r="X395" s="282">
        <f t="shared" si="93"/>
        <v>0</v>
      </c>
      <c r="Y395" s="260"/>
      <c r="Z395" s="260"/>
      <c r="AA395" s="502">
        <f t="shared" si="94"/>
        <v>0</v>
      </c>
      <c r="AB395" s="282">
        <f t="shared" si="104"/>
        <v>0</v>
      </c>
      <c r="AC395" s="282">
        <f t="shared" si="96"/>
        <v>0</v>
      </c>
      <c r="AD395" s="282">
        <f t="shared" si="105"/>
        <v>0</v>
      </c>
      <c r="AE395" s="282">
        <f t="shared" si="98"/>
        <v>0</v>
      </c>
      <c r="AF395" s="282">
        <f t="shared" si="106"/>
        <v>0</v>
      </c>
      <c r="AG395" s="107">
        <f t="shared" si="107"/>
        <v>0</v>
      </c>
      <c r="AH395" s="282">
        <f t="shared" si="108"/>
        <v>0</v>
      </c>
      <c r="AI395" s="260"/>
      <c r="AJ395" s="282">
        <f t="shared" si="102"/>
        <v>0</v>
      </c>
      <c r="AK395" s="282">
        <f t="shared" si="103"/>
        <v>0</v>
      </c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495"/>
      <c r="AW395" s="495"/>
      <c r="AX395" s="495"/>
    </row>
    <row r="396" spans="2:50">
      <c r="B396" s="412">
        <v>378</v>
      </c>
      <c r="C396" s="384" t="s">
        <v>40</v>
      </c>
      <c r="D396" s="389" t="s">
        <v>59</v>
      </c>
      <c r="E396" s="389" t="s">
        <v>65</v>
      </c>
      <c r="F396" s="410" t="s">
        <v>3752</v>
      </c>
      <c r="G396" s="422" t="s">
        <v>131</v>
      </c>
      <c r="H396" s="424">
        <v>43795</v>
      </c>
      <c r="I396" s="409" t="s">
        <v>2470</v>
      </c>
      <c r="J396" s="423">
        <f t="shared" si="109"/>
        <v>159</v>
      </c>
      <c r="K396" s="423">
        <v>36</v>
      </c>
      <c r="L396" s="423">
        <v>123</v>
      </c>
      <c r="M396" s="423"/>
      <c r="N396" s="26">
        <v>0.25</v>
      </c>
      <c r="O396" s="26">
        <v>2.0499999999999998</v>
      </c>
      <c r="P396" s="507">
        <v>5</v>
      </c>
      <c r="Q396" s="282"/>
      <c r="R396" s="128" t="s">
        <v>31</v>
      </c>
      <c r="S396" s="128" t="s">
        <v>31</v>
      </c>
      <c r="T396" s="128" t="s">
        <v>31</v>
      </c>
      <c r="U396" s="128" t="s">
        <v>31</v>
      </c>
      <c r="V396" s="332" t="s">
        <v>3767</v>
      </c>
      <c r="W396" s="282"/>
      <c r="X396" s="282">
        <f t="shared" si="93"/>
        <v>0</v>
      </c>
      <c r="Y396" s="260"/>
      <c r="Z396" s="260"/>
      <c r="AA396" s="502">
        <f t="shared" si="94"/>
        <v>0</v>
      </c>
      <c r="AB396" s="282">
        <f t="shared" si="104"/>
        <v>0</v>
      </c>
      <c r="AC396" s="282">
        <f t="shared" si="96"/>
        <v>0</v>
      </c>
      <c r="AD396" s="282">
        <f t="shared" si="105"/>
        <v>0</v>
      </c>
      <c r="AE396" s="282">
        <f t="shared" si="98"/>
        <v>0</v>
      </c>
      <c r="AF396" s="282">
        <f t="shared" si="106"/>
        <v>0</v>
      </c>
      <c r="AG396" s="107">
        <f t="shared" si="107"/>
        <v>0</v>
      </c>
      <c r="AH396" s="282">
        <f t="shared" si="108"/>
        <v>0</v>
      </c>
      <c r="AI396" s="260"/>
      <c r="AJ396" s="282">
        <f t="shared" si="102"/>
        <v>0</v>
      </c>
      <c r="AK396" s="282">
        <f t="shared" si="103"/>
        <v>0</v>
      </c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495"/>
      <c r="AW396" s="495"/>
      <c r="AX396" s="495"/>
    </row>
    <row r="397" spans="2:50">
      <c r="B397" s="412">
        <v>379</v>
      </c>
      <c r="C397" s="384" t="s">
        <v>40</v>
      </c>
      <c r="D397" s="389" t="s">
        <v>59</v>
      </c>
      <c r="E397" s="389" t="s">
        <v>65</v>
      </c>
      <c r="F397" s="410" t="s">
        <v>4297</v>
      </c>
      <c r="G397" s="422" t="s">
        <v>131</v>
      </c>
      <c r="H397" s="424">
        <v>43752</v>
      </c>
      <c r="I397" s="452" t="s">
        <v>2470</v>
      </c>
      <c r="J397" s="423">
        <f t="shared" si="109"/>
        <v>6</v>
      </c>
      <c r="K397" s="423">
        <v>6</v>
      </c>
      <c r="L397" s="423">
        <v>0</v>
      </c>
      <c r="M397" s="423"/>
      <c r="N397" s="15">
        <v>0.1</v>
      </c>
      <c r="O397" s="15">
        <v>0</v>
      </c>
      <c r="P397" s="509">
        <v>5</v>
      </c>
      <c r="Q397" s="282"/>
      <c r="R397" s="128" t="s">
        <v>31</v>
      </c>
      <c r="S397" s="128" t="s">
        <v>31</v>
      </c>
      <c r="T397" s="128" t="s">
        <v>31</v>
      </c>
      <c r="U397" s="128" t="s">
        <v>31</v>
      </c>
      <c r="V397" s="332" t="s">
        <v>3767</v>
      </c>
      <c r="W397" s="282"/>
      <c r="X397" s="282">
        <f t="shared" si="93"/>
        <v>0</v>
      </c>
      <c r="Y397" s="260"/>
      <c r="Z397" s="260"/>
      <c r="AA397" s="502">
        <f t="shared" si="94"/>
        <v>0</v>
      </c>
      <c r="AB397" s="282">
        <f t="shared" si="104"/>
        <v>0</v>
      </c>
      <c r="AC397" s="282">
        <f t="shared" si="96"/>
        <v>0</v>
      </c>
      <c r="AD397" s="282">
        <f t="shared" si="105"/>
        <v>0</v>
      </c>
      <c r="AE397" s="282">
        <f t="shared" si="98"/>
        <v>0</v>
      </c>
      <c r="AF397" s="282">
        <f t="shared" si="106"/>
        <v>0</v>
      </c>
      <c r="AG397" s="107">
        <f t="shared" si="107"/>
        <v>0</v>
      </c>
      <c r="AH397" s="282">
        <f t="shared" si="108"/>
        <v>0</v>
      </c>
      <c r="AI397" s="260"/>
      <c r="AJ397" s="282">
        <f t="shared" si="102"/>
        <v>0</v>
      </c>
      <c r="AK397" s="282">
        <f t="shared" si="103"/>
        <v>0</v>
      </c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495"/>
      <c r="AW397" s="495"/>
      <c r="AX397" s="495"/>
    </row>
    <row r="398" spans="2:50">
      <c r="B398" s="412">
        <v>380</v>
      </c>
      <c r="C398" s="384" t="s">
        <v>40</v>
      </c>
      <c r="D398" s="389" t="s">
        <v>59</v>
      </c>
      <c r="E398" s="389" t="s">
        <v>68</v>
      </c>
      <c r="F398" s="410" t="s">
        <v>3901</v>
      </c>
      <c r="G398" s="422" t="s">
        <v>131</v>
      </c>
      <c r="H398" s="424">
        <v>42156</v>
      </c>
      <c r="I398" s="409" t="s">
        <v>2470</v>
      </c>
      <c r="J398" s="423">
        <f t="shared" si="109"/>
        <v>60</v>
      </c>
      <c r="K398" s="423">
        <v>24</v>
      </c>
      <c r="L398" s="423">
        <v>36</v>
      </c>
      <c r="M398" s="423"/>
      <c r="N398" s="26">
        <v>0.17</v>
      </c>
      <c r="O398" s="26">
        <v>0.6</v>
      </c>
      <c r="P398" s="507">
        <v>5</v>
      </c>
      <c r="Q398" s="282"/>
      <c r="R398" s="128" t="s">
        <v>31</v>
      </c>
      <c r="S398" s="128" t="s">
        <v>31</v>
      </c>
      <c r="T398" s="128" t="s">
        <v>31</v>
      </c>
      <c r="U398" s="128" t="s">
        <v>31</v>
      </c>
      <c r="V398" s="332" t="s">
        <v>3767</v>
      </c>
      <c r="W398" s="282"/>
      <c r="X398" s="282">
        <f t="shared" ref="X398:X461" si="110">SUMIF(W398,"Y",K398)</f>
        <v>0</v>
      </c>
      <c r="Y398" s="260"/>
      <c r="Z398" s="260"/>
      <c r="AA398" s="502">
        <f t="shared" ref="AA398:AA461" si="111">(COUNTA(AL398:AU398)-COUNTIF(AL398:AU398, "X"))</f>
        <v>0</v>
      </c>
      <c r="AB398" s="282">
        <f t="shared" ref="AB398:AB429" si="112">(COUNTA(AL398:AU398)-COUNTIF(AL398:AU398, "X"))*P398*K398</f>
        <v>0</v>
      </c>
      <c r="AC398" s="282">
        <f t="shared" ref="AC398:AC461" si="113">COUNTIF(AL398:AU398,"A")</f>
        <v>0</v>
      </c>
      <c r="AD398" s="282">
        <f t="shared" ref="AD398:AD429" si="114">COUNTIF(AL398:AU398,"V")*P398*M398</f>
        <v>0</v>
      </c>
      <c r="AE398" s="282">
        <f t="shared" ref="AE398:AE461" si="115">COUNTIF(AL398:AU398,"L")</f>
        <v>0</v>
      </c>
      <c r="AF398" s="282">
        <f t="shared" ref="AF398:AF429" si="116">COUNTIF(AL398:AU398,"L")*K398*P398</f>
        <v>0</v>
      </c>
      <c r="AG398" s="107">
        <f t="shared" ref="AG398:AG429" si="117">IF(Q398="Y",1,0)</f>
        <v>0</v>
      </c>
      <c r="AH398" s="282">
        <f t="shared" ref="AH398:AH429" si="118">IF(Q398="Y", AA398, 0)*K398*P398/2</f>
        <v>0</v>
      </c>
      <c r="AI398" s="260"/>
      <c r="AJ398" s="282">
        <f t="shared" ref="AJ398:AJ461" si="119">COUNTIF(AL398:AU398, "V")</f>
        <v>0</v>
      </c>
      <c r="AK398" s="282">
        <f t="shared" ref="AK398:AK461" si="120">AB398-AD398-AF398-AH398</f>
        <v>0</v>
      </c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495"/>
      <c r="AW398" s="495"/>
      <c r="AX398" s="495"/>
    </row>
    <row r="399" spans="2:50">
      <c r="B399" s="412">
        <v>381</v>
      </c>
      <c r="C399" s="384" t="s">
        <v>40</v>
      </c>
      <c r="D399" s="389" t="s">
        <v>59</v>
      </c>
      <c r="E399" s="389" t="s">
        <v>68</v>
      </c>
      <c r="F399" s="410" t="s">
        <v>3906</v>
      </c>
      <c r="G399" s="422" t="s">
        <v>131</v>
      </c>
      <c r="H399" s="424" t="s">
        <v>4144</v>
      </c>
      <c r="I399" s="409" t="s">
        <v>2470</v>
      </c>
      <c r="J399" s="423">
        <f t="shared" si="109"/>
        <v>30</v>
      </c>
      <c r="K399" s="423">
        <v>30</v>
      </c>
      <c r="L399" s="423">
        <v>0</v>
      </c>
      <c r="M399" s="423"/>
      <c r="N399" s="26">
        <v>0.22000000000000003</v>
      </c>
      <c r="O399" s="26">
        <v>0</v>
      </c>
      <c r="P399" s="507">
        <v>5</v>
      </c>
      <c r="Q399" s="282"/>
      <c r="R399" s="128" t="s">
        <v>31</v>
      </c>
      <c r="S399" s="128" t="s">
        <v>31</v>
      </c>
      <c r="T399" s="128" t="s">
        <v>31</v>
      </c>
      <c r="U399" s="128" t="s">
        <v>31</v>
      </c>
      <c r="V399" s="332" t="s">
        <v>3767</v>
      </c>
      <c r="W399" s="282"/>
      <c r="X399" s="282">
        <f t="shared" si="110"/>
        <v>0</v>
      </c>
      <c r="Y399" s="260"/>
      <c r="Z399" s="260"/>
      <c r="AA399" s="502">
        <f t="shared" si="111"/>
        <v>0</v>
      </c>
      <c r="AB399" s="282">
        <f t="shared" si="112"/>
        <v>0</v>
      </c>
      <c r="AC399" s="282">
        <f t="shared" si="113"/>
        <v>0</v>
      </c>
      <c r="AD399" s="282">
        <f t="shared" si="114"/>
        <v>0</v>
      </c>
      <c r="AE399" s="282">
        <f t="shared" si="115"/>
        <v>0</v>
      </c>
      <c r="AF399" s="282">
        <f t="shared" si="116"/>
        <v>0</v>
      </c>
      <c r="AG399" s="107">
        <f t="shared" si="117"/>
        <v>0</v>
      </c>
      <c r="AH399" s="282">
        <f t="shared" si="118"/>
        <v>0</v>
      </c>
      <c r="AI399" s="260"/>
      <c r="AJ399" s="282">
        <f t="shared" si="119"/>
        <v>0</v>
      </c>
      <c r="AK399" s="282">
        <f t="shared" si="120"/>
        <v>0</v>
      </c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495"/>
      <c r="AW399" s="495"/>
      <c r="AX399" s="495"/>
    </row>
    <row r="400" spans="2:50">
      <c r="B400" s="412">
        <v>382</v>
      </c>
      <c r="C400" s="384" t="s">
        <v>40</v>
      </c>
      <c r="D400" s="389" t="s">
        <v>59</v>
      </c>
      <c r="E400" s="389" t="s">
        <v>68</v>
      </c>
      <c r="F400" s="410" t="s">
        <v>1104</v>
      </c>
      <c r="G400" s="422" t="s">
        <v>131</v>
      </c>
      <c r="H400" s="424">
        <v>43795</v>
      </c>
      <c r="I400" s="409" t="s">
        <v>2470</v>
      </c>
      <c r="J400" s="423">
        <f t="shared" si="109"/>
        <v>36</v>
      </c>
      <c r="K400" s="423">
        <v>30</v>
      </c>
      <c r="L400" s="423">
        <v>6</v>
      </c>
      <c r="M400" s="423"/>
      <c r="N400" s="26">
        <v>0.2</v>
      </c>
      <c r="O400" s="26">
        <v>0.1</v>
      </c>
      <c r="P400" s="507">
        <v>5</v>
      </c>
      <c r="Q400" s="282"/>
      <c r="R400" s="128" t="s">
        <v>31</v>
      </c>
      <c r="S400" s="128" t="s">
        <v>31</v>
      </c>
      <c r="T400" s="128" t="s">
        <v>31</v>
      </c>
      <c r="U400" s="128" t="s">
        <v>31</v>
      </c>
      <c r="V400" s="332" t="s">
        <v>3767</v>
      </c>
      <c r="W400" s="282"/>
      <c r="X400" s="282">
        <f t="shared" si="110"/>
        <v>0</v>
      </c>
      <c r="Y400" s="260"/>
      <c r="Z400" s="260"/>
      <c r="AA400" s="502">
        <f t="shared" si="111"/>
        <v>0</v>
      </c>
      <c r="AB400" s="282">
        <f t="shared" si="112"/>
        <v>0</v>
      </c>
      <c r="AC400" s="282">
        <f t="shared" si="113"/>
        <v>0</v>
      </c>
      <c r="AD400" s="282">
        <f t="shared" si="114"/>
        <v>0</v>
      </c>
      <c r="AE400" s="282">
        <f t="shared" si="115"/>
        <v>0</v>
      </c>
      <c r="AF400" s="282">
        <f t="shared" si="116"/>
        <v>0</v>
      </c>
      <c r="AG400" s="107">
        <f t="shared" si="117"/>
        <v>0</v>
      </c>
      <c r="AH400" s="282">
        <f t="shared" si="118"/>
        <v>0</v>
      </c>
      <c r="AI400" s="260"/>
      <c r="AJ400" s="282">
        <f t="shared" si="119"/>
        <v>0</v>
      </c>
      <c r="AK400" s="282">
        <f t="shared" si="120"/>
        <v>0</v>
      </c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495"/>
      <c r="AW400" s="495"/>
      <c r="AX400" s="495"/>
    </row>
    <row r="401" spans="2:50">
      <c r="B401" s="412">
        <v>383</v>
      </c>
      <c r="C401" s="384" t="s">
        <v>40</v>
      </c>
      <c r="D401" s="389" t="s">
        <v>59</v>
      </c>
      <c r="E401" s="389" t="s">
        <v>68</v>
      </c>
      <c r="F401" s="410" t="s">
        <v>3907</v>
      </c>
      <c r="G401" s="422" t="s">
        <v>131</v>
      </c>
      <c r="H401" s="424">
        <v>42347</v>
      </c>
      <c r="I401" s="409" t="s">
        <v>2470</v>
      </c>
      <c r="J401" s="423">
        <f t="shared" si="109"/>
        <v>21</v>
      </c>
      <c r="K401" s="423">
        <v>21</v>
      </c>
      <c r="L401" s="423">
        <v>0</v>
      </c>
      <c r="M401" s="423"/>
      <c r="N401" s="26">
        <v>0.3</v>
      </c>
      <c r="O401" s="26">
        <v>0</v>
      </c>
      <c r="P401" s="507">
        <v>5</v>
      </c>
      <c r="Q401" s="282"/>
      <c r="R401" s="128" t="s">
        <v>31</v>
      </c>
      <c r="S401" s="128" t="s">
        <v>31</v>
      </c>
      <c r="T401" s="128" t="s">
        <v>31</v>
      </c>
      <c r="U401" s="128" t="s">
        <v>31</v>
      </c>
      <c r="V401" s="332" t="s">
        <v>3767</v>
      </c>
      <c r="W401" s="282"/>
      <c r="X401" s="282">
        <f t="shared" si="110"/>
        <v>0</v>
      </c>
      <c r="Y401" s="260"/>
      <c r="Z401" s="260"/>
      <c r="AA401" s="502">
        <f t="shared" si="111"/>
        <v>0</v>
      </c>
      <c r="AB401" s="282">
        <f t="shared" si="112"/>
        <v>0</v>
      </c>
      <c r="AC401" s="282">
        <f t="shared" si="113"/>
        <v>0</v>
      </c>
      <c r="AD401" s="282">
        <f t="shared" si="114"/>
        <v>0</v>
      </c>
      <c r="AE401" s="282">
        <f t="shared" si="115"/>
        <v>0</v>
      </c>
      <c r="AF401" s="282">
        <f t="shared" si="116"/>
        <v>0</v>
      </c>
      <c r="AG401" s="107">
        <f t="shared" si="117"/>
        <v>0</v>
      </c>
      <c r="AH401" s="282">
        <f t="shared" si="118"/>
        <v>0</v>
      </c>
      <c r="AI401" s="260"/>
      <c r="AJ401" s="282">
        <f t="shared" si="119"/>
        <v>0</v>
      </c>
      <c r="AK401" s="282">
        <f t="shared" si="120"/>
        <v>0</v>
      </c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495"/>
      <c r="AW401" s="495"/>
      <c r="AX401" s="495"/>
    </row>
    <row r="402" spans="2:50">
      <c r="B402" s="412">
        <v>384</v>
      </c>
      <c r="C402" s="384" t="s">
        <v>40</v>
      </c>
      <c r="D402" s="389" t="s">
        <v>59</v>
      </c>
      <c r="E402" s="389" t="s">
        <v>4145</v>
      </c>
      <c r="F402" s="410" t="s">
        <v>828</v>
      </c>
      <c r="G402" s="422" t="s">
        <v>131</v>
      </c>
      <c r="H402" s="424">
        <v>43206</v>
      </c>
      <c r="I402" s="409" t="s">
        <v>2470</v>
      </c>
      <c r="J402" s="423">
        <f t="shared" si="109"/>
        <v>105</v>
      </c>
      <c r="K402" s="423">
        <v>105</v>
      </c>
      <c r="L402" s="423">
        <v>0</v>
      </c>
      <c r="M402" s="423"/>
      <c r="N402" s="460">
        <v>1.75</v>
      </c>
      <c r="O402" s="461">
        <v>0</v>
      </c>
      <c r="P402" s="508">
        <v>1</v>
      </c>
      <c r="Q402" s="282"/>
      <c r="R402" s="128" t="s">
        <v>31</v>
      </c>
      <c r="S402" s="128" t="s">
        <v>31</v>
      </c>
      <c r="T402" s="128" t="s">
        <v>31</v>
      </c>
      <c r="U402" s="128" t="s">
        <v>31</v>
      </c>
      <c r="V402" s="284" t="s">
        <v>3766</v>
      </c>
      <c r="W402" s="282"/>
      <c r="X402" s="282">
        <f t="shared" si="110"/>
        <v>0</v>
      </c>
      <c r="Y402" s="260"/>
      <c r="Z402" s="260"/>
      <c r="AA402" s="502">
        <f t="shared" si="111"/>
        <v>0</v>
      </c>
      <c r="AB402" s="282">
        <f t="shared" si="112"/>
        <v>0</v>
      </c>
      <c r="AC402" s="282">
        <f t="shared" si="113"/>
        <v>0</v>
      </c>
      <c r="AD402" s="282">
        <f t="shared" si="114"/>
        <v>0</v>
      </c>
      <c r="AE402" s="282">
        <f t="shared" si="115"/>
        <v>0</v>
      </c>
      <c r="AF402" s="282">
        <f t="shared" si="116"/>
        <v>0</v>
      </c>
      <c r="AG402" s="107">
        <f t="shared" si="117"/>
        <v>0</v>
      </c>
      <c r="AH402" s="282">
        <f t="shared" si="118"/>
        <v>0</v>
      </c>
      <c r="AI402" s="260"/>
      <c r="AJ402" s="282">
        <f t="shared" si="119"/>
        <v>0</v>
      </c>
      <c r="AK402" s="282">
        <f t="shared" si="120"/>
        <v>0</v>
      </c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495"/>
      <c r="AW402" s="495"/>
      <c r="AX402" s="495"/>
    </row>
    <row r="403" spans="2:50">
      <c r="B403" s="412">
        <v>385</v>
      </c>
      <c r="C403" s="384" t="s">
        <v>40</v>
      </c>
      <c r="D403" s="389" t="s">
        <v>59</v>
      </c>
      <c r="E403" s="389" t="s">
        <v>4145</v>
      </c>
      <c r="F403" s="410" t="s">
        <v>71</v>
      </c>
      <c r="G403" s="422" t="s">
        <v>131</v>
      </c>
      <c r="H403" s="424" t="s">
        <v>4146</v>
      </c>
      <c r="I403" s="409" t="s">
        <v>2470</v>
      </c>
      <c r="J403" s="423">
        <f t="shared" si="109"/>
        <v>120</v>
      </c>
      <c r="K403" s="423">
        <v>120</v>
      </c>
      <c r="L403" s="423">
        <v>0</v>
      </c>
      <c r="M403" s="423"/>
      <c r="N403" s="460">
        <v>2</v>
      </c>
      <c r="O403" s="461">
        <v>0</v>
      </c>
      <c r="P403" s="508">
        <v>1</v>
      </c>
      <c r="Q403" s="282"/>
      <c r="R403" s="128" t="s">
        <v>31</v>
      </c>
      <c r="S403" s="128" t="s">
        <v>31</v>
      </c>
      <c r="T403" s="128" t="s">
        <v>31</v>
      </c>
      <c r="U403" s="128" t="s">
        <v>31</v>
      </c>
      <c r="V403" s="284" t="s">
        <v>3766</v>
      </c>
      <c r="W403" s="282"/>
      <c r="X403" s="282">
        <f t="shared" si="110"/>
        <v>0</v>
      </c>
      <c r="Y403" s="260"/>
      <c r="Z403" s="260"/>
      <c r="AA403" s="502">
        <f t="shared" si="111"/>
        <v>0</v>
      </c>
      <c r="AB403" s="282">
        <f t="shared" si="112"/>
        <v>0</v>
      </c>
      <c r="AC403" s="282">
        <f t="shared" si="113"/>
        <v>0</v>
      </c>
      <c r="AD403" s="282">
        <f t="shared" si="114"/>
        <v>0</v>
      </c>
      <c r="AE403" s="282">
        <f t="shared" si="115"/>
        <v>0</v>
      </c>
      <c r="AF403" s="282">
        <f t="shared" si="116"/>
        <v>0</v>
      </c>
      <c r="AG403" s="107">
        <f t="shared" si="117"/>
        <v>0</v>
      </c>
      <c r="AH403" s="282">
        <f t="shared" si="118"/>
        <v>0</v>
      </c>
      <c r="AI403" s="260"/>
      <c r="AJ403" s="282">
        <f t="shared" si="119"/>
        <v>0</v>
      </c>
      <c r="AK403" s="282">
        <f t="shared" si="120"/>
        <v>0</v>
      </c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495"/>
      <c r="AW403" s="495"/>
      <c r="AX403" s="495"/>
    </row>
    <row r="404" spans="2:50">
      <c r="B404" s="412">
        <v>386</v>
      </c>
      <c r="C404" s="384" t="s">
        <v>40</v>
      </c>
      <c r="D404" s="389" t="s">
        <v>59</v>
      </c>
      <c r="E404" s="389" t="s">
        <v>4145</v>
      </c>
      <c r="F404" s="410" t="s">
        <v>839</v>
      </c>
      <c r="G404" s="422" t="s">
        <v>131</v>
      </c>
      <c r="H404" s="424">
        <v>43206</v>
      </c>
      <c r="I404" s="409" t="s">
        <v>2470</v>
      </c>
      <c r="J404" s="423">
        <f t="shared" si="109"/>
        <v>24</v>
      </c>
      <c r="K404" s="423">
        <v>24</v>
      </c>
      <c r="L404" s="423">
        <v>0</v>
      </c>
      <c r="M404" s="423"/>
      <c r="N404" s="460">
        <v>0.4</v>
      </c>
      <c r="O404" s="461">
        <v>0</v>
      </c>
      <c r="P404" s="508">
        <v>1</v>
      </c>
      <c r="Q404" s="282"/>
      <c r="R404" s="128" t="s">
        <v>31</v>
      </c>
      <c r="S404" s="128" t="s">
        <v>31</v>
      </c>
      <c r="T404" s="128" t="s">
        <v>31</v>
      </c>
      <c r="U404" s="128" t="s">
        <v>31</v>
      </c>
      <c r="V404" s="284" t="s">
        <v>3766</v>
      </c>
      <c r="W404" s="282"/>
      <c r="X404" s="282">
        <f t="shared" si="110"/>
        <v>0</v>
      </c>
      <c r="Y404" s="260"/>
      <c r="Z404" s="260"/>
      <c r="AA404" s="502">
        <f t="shared" si="111"/>
        <v>0</v>
      </c>
      <c r="AB404" s="282">
        <f t="shared" si="112"/>
        <v>0</v>
      </c>
      <c r="AC404" s="282">
        <f t="shared" si="113"/>
        <v>0</v>
      </c>
      <c r="AD404" s="282">
        <f t="shared" si="114"/>
        <v>0</v>
      </c>
      <c r="AE404" s="282">
        <f t="shared" si="115"/>
        <v>0</v>
      </c>
      <c r="AF404" s="282">
        <f t="shared" si="116"/>
        <v>0</v>
      </c>
      <c r="AG404" s="107">
        <f t="shared" si="117"/>
        <v>0</v>
      </c>
      <c r="AH404" s="282">
        <f t="shared" si="118"/>
        <v>0</v>
      </c>
      <c r="AI404" s="260"/>
      <c r="AJ404" s="282">
        <f t="shared" si="119"/>
        <v>0</v>
      </c>
      <c r="AK404" s="282">
        <f t="shared" si="120"/>
        <v>0</v>
      </c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495"/>
      <c r="AW404" s="495"/>
      <c r="AX404" s="495"/>
    </row>
    <row r="405" spans="2:50">
      <c r="B405" s="412">
        <v>387</v>
      </c>
      <c r="C405" s="384" t="s">
        <v>40</v>
      </c>
      <c r="D405" s="389" t="s">
        <v>59</v>
      </c>
      <c r="E405" s="411" t="s">
        <v>76</v>
      </c>
      <c r="F405" s="410" t="s">
        <v>828</v>
      </c>
      <c r="G405" s="422" t="s">
        <v>131</v>
      </c>
      <c r="H405" s="424">
        <v>42382</v>
      </c>
      <c r="I405" s="409" t="s">
        <v>2470</v>
      </c>
      <c r="J405" s="423">
        <f t="shared" si="109"/>
        <v>117</v>
      </c>
      <c r="K405" s="423">
        <v>117</v>
      </c>
      <c r="L405" s="423">
        <v>0</v>
      </c>
      <c r="M405" s="423"/>
      <c r="N405" s="460">
        <v>1.9</v>
      </c>
      <c r="O405" s="461">
        <v>0</v>
      </c>
      <c r="P405" s="508">
        <v>1</v>
      </c>
      <c r="Q405" s="282"/>
      <c r="R405" s="128" t="s">
        <v>31</v>
      </c>
      <c r="S405" s="128" t="s">
        <v>31</v>
      </c>
      <c r="T405" s="128" t="s">
        <v>31</v>
      </c>
      <c r="U405" s="128" t="s">
        <v>31</v>
      </c>
      <c r="V405" s="284" t="s">
        <v>3766</v>
      </c>
      <c r="W405" s="282"/>
      <c r="X405" s="282">
        <f t="shared" si="110"/>
        <v>0</v>
      </c>
      <c r="Y405" s="260"/>
      <c r="Z405" s="260"/>
      <c r="AA405" s="502">
        <f t="shared" si="111"/>
        <v>0</v>
      </c>
      <c r="AB405" s="282">
        <f t="shared" si="112"/>
        <v>0</v>
      </c>
      <c r="AC405" s="282">
        <f t="shared" si="113"/>
        <v>0</v>
      </c>
      <c r="AD405" s="282">
        <f t="shared" si="114"/>
        <v>0</v>
      </c>
      <c r="AE405" s="282">
        <f t="shared" si="115"/>
        <v>0</v>
      </c>
      <c r="AF405" s="282">
        <f t="shared" si="116"/>
        <v>0</v>
      </c>
      <c r="AG405" s="107">
        <f t="shared" si="117"/>
        <v>0</v>
      </c>
      <c r="AH405" s="282">
        <f t="shared" si="118"/>
        <v>0</v>
      </c>
      <c r="AI405" s="260"/>
      <c r="AJ405" s="282">
        <f t="shared" si="119"/>
        <v>0</v>
      </c>
      <c r="AK405" s="282">
        <f t="shared" si="120"/>
        <v>0</v>
      </c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495"/>
      <c r="AW405" s="495"/>
      <c r="AX405" s="495"/>
    </row>
    <row r="406" spans="2:50">
      <c r="B406" s="412">
        <v>388</v>
      </c>
      <c r="C406" s="384" t="s">
        <v>40</v>
      </c>
      <c r="D406" s="389" t="s">
        <v>59</v>
      </c>
      <c r="E406" s="411" t="s">
        <v>76</v>
      </c>
      <c r="F406" s="410" t="s">
        <v>77</v>
      </c>
      <c r="G406" s="422" t="s">
        <v>131</v>
      </c>
      <c r="H406" s="424">
        <v>43206</v>
      </c>
      <c r="I406" s="409" t="s">
        <v>2470</v>
      </c>
      <c r="J406" s="423">
        <f t="shared" si="109"/>
        <v>108</v>
      </c>
      <c r="K406" s="423">
        <v>108</v>
      </c>
      <c r="L406" s="423">
        <v>0</v>
      </c>
      <c r="M406" s="423"/>
      <c r="N406" s="460">
        <v>1.8</v>
      </c>
      <c r="O406" s="461">
        <v>0</v>
      </c>
      <c r="P406" s="508">
        <v>1</v>
      </c>
      <c r="Q406" s="282"/>
      <c r="R406" s="128" t="s">
        <v>31</v>
      </c>
      <c r="S406" s="128" t="s">
        <v>31</v>
      </c>
      <c r="T406" s="128" t="s">
        <v>31</v>
      </c>
      <c r="U406" s="128" t="s">
        <v>31</v>
      </c>
      <c r="V406" s="284" t="s">
        <v>3766</v>
      </c>
      <c r="W406" s="282"/>
      <c r="X406" s="282">
        <f t="shared" si="110"/>
        <v>0</v>
      </c>
      <c r="Y406" s="260"/>
      <c r="Z406" s="260"/>
      <c r="AA406" s="502">
        <f t="shared" si="111"/>
        <v>0</v>
      </c>
      <c r="AB406" s="282">
        <f t="shared" si="112"/>
        <v>0</v>
      </c>
      <c r="AC406" s="282">
        <f t="shared" si="113"/>
        <v>0</v>
      </c>
      <c r="AD406" s="282">
        <f t="shared" si="114"/>
        <v>0</v>
      </c>
      <c r="AE406" s="282">
        <f t="shared" si="115"/>
        <v>0</v>
      </c>
      <c r="AF406" s="282">
        <f t="shared" si="116"/>
        <v>0</v>
      </c>
      <c r="AG406" s="107">
        <f t="shared" si="117"/>
        <v>0</v>
      </c>
      <c r="AH406" s="282">
        <f t="shared" si="118"/>
        <v>0</v>
      </c>
      <c r="AI406" s="260"/>
      <c r="AJ406" s="282">
        <f t="shared" si="119"/>
        <v>0</v>
      </c>
      <c r="AK406" s="282">
        <f t="shared" si="120"/>
        <v>0</v>
      </c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495"/>
      <c r="AW406" s="495"/>
      <c r="AX406" s="495"/>
    </row>
    <row r="407" spans="2:50">
      <c r="B407" s="412">
        <v>389</v>
      </c>
      <c r="C407" s="384" t="s">
        <v>40</v>
      </c>
      <c r="D407" s="389" t="s">
        <v>59</v>
      </c>
      <c r="E407" s="411" t="s">
        <v>76</v>
      </c>
      <c r="F407" s="410" t="s">
        <v>839</v>
      </c>
      <c r="G407" s="422" t="s">
        <v>131</v>
      </c>
      <c r="H407" s="424">
        <v>43206</v>
      </c>
      <c r="I407" s="409" t="s">
        <v>2470</v>
      </c>
      <c r="J407" s="423">
        <f t="shared" si="109"/>
        <v>24</v>
      </c>
      <c r="K407" s="423">
        <v>24</v>
      </c>
      <c r="L407" s="423">
        <v>0</v>
      </c>
      <c r="M407" s="423"/>
      <c r="N407" s="460">
        <v>0.4</v>
      </c>
      <c r="O407" s="461">
        <v>0</v>
      </c>
      <c r="P407" s="508">
        <v>1</v>
      </c>
      <c r="Q407" s="282"/>
      <c r="R407" s="128" t="s">
        <v>31</v>
      </c>
      <c r="S407" s="128" t="s">
        <v>31</v>
      </c>
      <c r="T407" s="128" t="s">
        <v>31</v>
      </c>
      <c r="U407" s="128" t="s">
        <v>31</v>
      </c>
      <c r="V407" s="284" t="s">
        <v>3766</v>
      </c>
      <c r="W407" s="282"/>
      <c r="X407" s="282">
        <f t="shared" si="110"/>
        <v>0</v>
      </c>
      <c r="Y407" s="260"/>
      <c r="Z407" s="260"/>
      <c r="AA407" s="502">
        <f t="shared" si="111"/>
        <v>0</v>
      </c>
      <c r="AB407" s="282">
        <f t="shared" si="112"/>
        <v>0</v>
      </c>
      <c r="AC407" s="282">
        <f t="shared" si="113"/>
        <v>0</v>
      </c>
      <c r="AD407" s="282">
        <f t="shared" si="114"/>
        <v>0</v>
      </c>
      <c r="AE407" s="282">
        <f t="shared" si="115"/>
        <v>0</v>
      </c>
      <c r="AF407" s="282">
        <f t="shared" si="116"/>
        <v>0</v>
      </c>
      <c r="AG407" s="107">
        <f t="shared" si="117"/>
        <v>0</v>
      </c>
      <c r="AH407" s="282">
        <f t="shared" si="118"/>
        <v>0</v>
      </c>
      <c r="AI407" s="260"/>
      <c r="AJ407" s="282">
        <f t="shared" si="119"/>
        <v>0</v>
      </c>
      <c r="AK407" s="282">
        <f t="shared" si="120"/>
        <v>0</v>
      </c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495"/>
      <c r="AW407" s="495"/>
      <c r="AX407" s="495"/>
    </row>
    <row r="408" spans="2:50">
      <c r="B408" s="412">
        <v>390</v>
      </c>
      <c r="C408" s="384" t="s">
        <v>40</v>
      </c>
      <c r="D408" s="389" t="s">
        <v>59</v>
      </c>
      <c r="E408" s="389" t="s">
        <v>4147</v>
      </c>
      <c r="F408" s="410" t="s">
        <v>1106</v>
      </c>
      <c r="G408" s="422" t="s">
        <v>131</v>
      </c>
      <c r="H408" s="424">
        <v>41995</v>
      </c>
      <c r="I408" s="409" t="s">
        <v>2470</v>
      </c>
      <c r="J408" s="423">
        <f t="shared" si="109"/>
        <v>24</v>
      </c>
      <c r="K408" s="423">
        <v>24</v>
      </c>
      <c r="L408" s="423">
        <v>0</v>
      </c>
      <c r="M408" s="423"/>
      <c r="N408" s="26">
        <v>0.4</v>
      </c>
      <c r="O408" s="26">
        <v>0</v>
      </c>
      <c r="P408" s="507">
        <v>1</v>
      </c>
      <c r="Q408" s="282"/>
      <c r="R408" s="128" t="s">
        <v>31</v>
      </c>
      <c r="S408" s="128" t="s">
        <v>31</v>
      </c>
      <c r="T408" s="128" t="s">
        <v>31</v>
      </c>
      <c r="U408" s="128" t="s">
        <v>31</v>
      </c>
      <c r="V408" s="284" t="s">
        <v>3766</v>
      </c>
      <c r="W408" s="282"/>
      <c r="X408" s="282">
        <f t="shared" si="110"/>
        <v>0</v>
      </c>
      <c r="Y408" s="260"/>
      <c r="Z408" s="260"/>
      <c r="AA408" s="502">
        <f t="shared" si="111"/>
        <v>0</v>
      </c>
      <c r="AB408" s="282">
        <f t="shared" si="112"/>
        <v>0</v>
      </c>
      <c r="AC408" s="282">
        <f t="shared" si="113"/>
        <v>0</v>
      </c>
      <c r="AD408" s="282">
        <f t="shared" si="114"/>
        <v>0</v>
      </c>
      <c r="AE408" s="282">
        <f t="shared" si="115"/>
        <v>0</v>
      </c>
      <c r="AF408" s="282">
        <f t="shared" si="116"/>
        <v>0</v>
      </c>
      <c r="AG408" s="107">
        <f t="shared" si="117"/>
        <v>0</v>
      </c>
      <c r="AH408" s="282">
        <f t="shared" si="118"/>
        <v>0</v>
      </c>
      <c r="AI408" s="260"/>
      <c r="AJ408" s="282">
        <f t="shared" si="119"/>
        <v>0</v>
      </c>
      <c r="AK408" s="282">
        <f t="shared" si="120"/>
        <v>0</v>
      </c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495"/>
      <c r="AW408" s="495"/>
      <c r="AX408" s="495"/>
    </row>
    <row r="409" spans="2:50">
      <c r="B409" s="412">
        <v>391</v>
      </c>
      <c r="C409" s="384" t="s">
        <v>40</v>
      </c>
      <c r="D409" s="389" t="s">
        <v>59</v>
      </c>
      <c r="E409" s="389" t="s">
        <v>4147</v>
      </c>
      <c r="F409" s="410" t="s">
        <v>1107</v>
      </c>
      <c r="G409" s="422" t="s">
        <v>131</v>
      </c>
      <c r="H409" s="424">
        <v>41995</v>
      </c>
      <c r="I409" s="409" t="s">
        <v>2470</v>
      </c>
      <c r="J409" s="423">
        <f t="shared" si="109"/>
        <v>48</v>
      </c>
      <c r="K409" s="423">
        <v>48</v>
      </c>
      <c r="L409" s="423">
        <v>0</v>
      </c>
      <c r="M409" s="423"/>
      <c r="N409" s="26">
        <v>0.79999999999999993</v>
      </c>
      <c r="O409" s="26">
        <v>0</v>
      </c>
      <c r="P409" s="507">
        <v>1</v>
      </c>
      <c r="Q409" s="282"/>
      <c r="R409" s="128" t="s">
        <v>31</v>
      </c>
      <c r="S409" s="128" t="s">
        <v>31</v>
      </c>
      <c r="T409" s="128" t="s">
        <v>31</v>
      </c>
      <c r="U409" s="128" t="s">
        <v>31</v>
      </c>
      <c r="V409" s="284" t="s">
        <v>3766</v>
      </c>
      <c r="W409" s="282"/>
      <c r="X409" s="282">
        <f t="shared" si="110"/>
        <v>0</v>
      </c>
      <c r="Y409" s="260"/>
      <c r="Z409" s="260"/>
      <c r="AA409" s="502">
        <f t="shared" si="111"/>
        <v>0</v>
      </c>
      <c r="AB409" s="282">
        <f t="shared" si="112"/>
        <v>0</v>
      </c>
      <c r="AC409" s="282">
        <f t="shared" si="113"/>
        <v>0</v>
      </c>
      <c r="AD409" s="282">
        <f t="shared" si="114"/>
        <v>0</v>
      </c>
      <c r="AE409" s="282">
        <f t="shared" si="115"/>
        <v>0</v>
      </c>
      <c r="AF409" s="282">
        <f t="shared" si="116"/>
        <v>0</v>
      </c>
      <c r="AG409" s="107">
        <f t="shared" si="117"/>
        <v>0</v>
      </c>
      <c r="AH409" s="282">
        <f t="shared" si="118"/>
        <v>0</v>
      </c>
      <c r="AI409" s="260"/>
      <c r="AJ409" s="282">
        <f t="shared" si="119"/>
        <v>0</v>
      </c>
      <c r="AK409" s="282">
        <f t="shared" si="120"/>
        <v>0</v>
      </c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495"/>
      <c r="AW409" s="495"/>
      <c r="AX409" s="495"/>
    </row>
    <row r="410" spans="2:50">
      <c r="B410" s="412">
        <v>392</v>
      </c>
      <c r="C410" s="384" t="s">
        <v>40</v>
      </c>
      <c r="D410" s="389" t="s">
        <v>59</v>
      </c>
      <c r="E410" s="389" t="s">
        <v>4147</v>
      </c>
      <c r="F410" s="410" t="s">
        <v>1108</v>
      </c>
      <c r="G410" s="422" t="s">
        <v>131</v>
      </c>
      <c r="H410" s="424">
        <v>41995</v>
      </c>
      <c r="I410" s="409" t="s">
        <v>2470</v>
      </c>
      <c r="J410" s="423">
        <f t="shared" si="109"/>
        <v>36</v>
      </c>
      <c r="K410" s="423">
        <v>36</v>
      </c>
      <c r="L410" s="423">
        <v>0</v>
      </c>
      <c r="M410" s="423"/>
      <c r="N410" s="26">
        <v>0.6</v>
      </c>
      <c r="O410" s="26">
        <v>0</v>
      </c>
      <c r="P410" s="507">
        <v>1</v>
      </c>
      <c r="Q410" s="282"/>
      <c r="R410" s="128" t="s">
        <v>31</v>
      </c>
      <c r="S410" s="128" t="s">
        <v>31</v>
      </c>
      <c r="T410" s="128" t="s">
        <v>31</v>
      </c>
      <c r="U410" s="128" t="s">
        <v>31</v>
      </c>
      <c r="V410" s="284" t="s">
        <v>3766</v>
      </c>
      <c r="W410" s="282"/>
      <c r="X410" s="282">
        <f t="shared" si="110"/>
        <v>0</v>
      </c>
      <c r="Y410" s="260"/>
      <c r="Z410" s="260"/>
      <c r="AA410" s="502">
        <f t="shared" si="111"/>
        <v>0</v>
      </c>
      <c r="AB410" s="282">
        <f t="shared" si="112"/>
        <v>0</v>
      </c>
      <c r="AC410" s="282">
        <f t="shared" si="113"/>
        <v>0</v>
      </c>
      <c r="AD410" s="282">
        <f t="shared" si="114"/>
        <v>0</v>
      </c>
      <c r="AE410" s="282">
        <f t="shared" si="115"/>
        <v>0</v>
      </c>
      <c r="AF410" s="282">
        <f t="shared" si="116"/>
        <v>0</v>
      </c>
      <c r="AG410" s="107">
        <f t="shared" si="117"/>
        <v>0</v>
      </c>
      <c r="AH410" s="282">
        <f t="shared" si="118"/>
        <v>0</v>
      </c>
      <c r="AI410" s="260"/>
      <c r="AJ410" s="282">
        <f t="shared" si="119"/>
        <v>0</v>
      </c>
      <c r="AK410" s="282">
        <f t="shared" si="120"/>
        <v>0</v>
      </c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495"/>
      <c r="AW410" s="495"/>
      <c r="AX410" s="495"/>
    </row>
    <row r="411" spans="2:50">
      <c r="B411" s="412">
        <v>393</v>
      </c>
      <c r="C411" s="384" t="s">
        <v>40</v>
      </c>
      <c r="D411" s="389" t="s">
        <v>59</v>
      </c>
      <c r="E411" s="389" t="s">
        <v>4147</v>
      </c>
      <c r="F411" s="410" t="s">
        <v>84</v>
      </c>
      <c r="G411" s="422" t="s">
        <v>131</v>
      </c>
      <c r="H411" s="424">
        <v>41995</v>
      </c>
      <c r="I411" s="409" t="s">
        <v>2470</v>
      </c>
      <c r="J411" s="423">
        <f t="shared" si="109"/>
        <v>36</v>
      </c>
      <c r="K411" s="423">
        <v>36</v>
      </c>
      <c r="L411" s="423">
        <v>0</v>
      </c>
      <c r="M411" s="423"/>
      <c r="N411" s="26">
        <v>0.6</v>
      </c>
      <c r="O411" s="26">
        <v>0</v>
      </c>
      <c r="P411" s="507">
        <v>1</v>
      </c>
      <c r="Q411" s="282"/>
      <c r="R411" s="128" t="s">
        <v>31</v>
      </c>
      <c r="S411" s="128" t="s">
        <v>31</v>
      </c>
      <c r="T411" s="128" t="s">
        <v>31</v>
      </c>
      <c r="U411" s="128" t="s">
        <v>31</v>
      </c>
      <c r="V411" s="284" t="s">
        <v>3766</v>
      </c>
      <c r="W411" s="282"/>
      <c r="X411" s="282">
        <f t="shared" si="110"/>
        <v>0</v>
      </c>
      <c r="Y411" s="260"/>
      <c r="Z411" s="260"/>
      <c r="AA411" s="502">
        <f t="shared" si="111"/>
        <v>0</v>
      </c>
      <c r="AB411" s="282">
        <f t="shared" si="112"/>
        <v>0</v>
      </c>
      <c r="AC411" s="282">
        <f t="shared" si="113"/>
        <v>0</v>
      </c>
      <c r="AD411" s="282">
        <f t="shared" si="114"/>
        <v>0</v>
      </c>
      <c r="AE411" s="282">
        <f t="shared" si="115"/>
        <v>0</v>
      </c>
      <c r="AF411" s="282">
        <f t="shared" si="116"/>
        <v>0</v>
      </c>
      <c r="AG411" s="107">
        <f t="shared" si="117"/>
        <v>0</v>
      </c>
      <c r="AH411" s="282">
        <f t="shared" si="118"/>
        <v>0</v>
      </c>
      <c r="AI411" s="260"/>
      <c r="AJ411" s="282">
        <f t="shared" si="119"/>
        <v>0</v>
      </c>
      <c r="AK411" s="282">
        <f t="shared" si="120"/>
        <v>0</v>
      </c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495"/>
      <c r="AW411" s="495"/>
      <c r="AX411" s="495"/>
    </row>
    <row r="412" spans="2:50">
      <c r="B412" s="412">
        <v>394</v>
      </c>
      <c r="C412" s="384" t="s">
        <v>40</v>
      </c>
      <c r="D412" s="389" t="s">
        <v>59</v>
      </c>
      <c r="E412" s="389" t="s">
        <v>4147</v>
      </c>
      <c r="F412" s="410" t="s">
        <v>1109</v>
      </c>
      <c r="G412" s="422" t="s">
        <v>131</v>
      </c>
      <c r="H412" s="424">
        <v>41995</v>
      </c>
      <c r="I412" s="409" t="s">
        <v>2470</v>
      </c>
      <c r="J412" s="423">
        <f t="shared" si="109"/>
        <v>36</v>
      </c>
      <c r="K412" s="423">
        <v>36</v>
      </c>
      <c r="L412" s="423">
        <v>0</v>
      </c>
      <c r="M412" s="423"/>
      <c r="N412" s="26">
        <v>0.6</v>
      </c>
      <c r="O412" s="26">
        <v>0</v>
      </c>
      <c r="P412" s="507">
        <v>1</v>
      </c>
      <c r="Q412" s="282"/>
      <c r="R412" s="128" t="s">
        <v>31</v>
      </c>
      <c r="S412" s="128" t="s">
        <v>31</v>
      </c>
      <c r="T412" s="128" t="s">
        <v>31</v>
      </c>
      <c r="U412" s="128" t="s">
        <v>31</v>
      </c>
      <c r="V412" s="284" t="s">
        <v>3766</v>
      </c>
      <c r="W412" s="282"/>
      <c r="X412" s="282">
        <f t="shared" si="110"/>
        <v>0</v>
      </c>
      <c r="Y412" s="260"/>
      <c r="Z412" s="260"/>
      <c r="AA412" s="502">
        <f t="shared" si="111"/>
        <v>0</v>
      </c>
      <c r="AB412" s="282">
        <f t="shared" si="112"/>
        <v>0</v>
      </c>
      <c r="AC412" s="282">
        <f t="shared" si="113"/>
        <v>0</v>
      </c>
      <c r="AD412" s="282">
        <f t="shared" si="114"/>
        <v>0</v>
      </c>
      <c r="AE412" s="282">
        <f t="shared" si="115"/>
        <v>0</v>
      </c>
      <c r="AF412" s="282">
        <f t="shared" si="116"/>
        <v>0</v>
      </c>
      <c r="AG412" s="107">
        <f t="shared" si="117"/>
        <v>0</v>
      </c>
      <c r="AH412" s="282">
        <f t="shared" si="118"/>
        <v>0</v>
      </c>
      <c r="AI412" s="260"/>
      <c r="AJ412" s="282">
        <f t="shared" si="119"/>
        <v>0</v>
      </c>
      <c r="AK412" s="282">
        <f t="shared" si="120"/>
        <v>0</v>
      </c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495"/>
      <c r="AW412" s="495"/>
      <c r="AX412" s="495"/>
    </row>
    <row r="413" spans="2:50">
      <c r="B413" s="412">
        <v>395</v>
      </c>
      <c r="C413" s="384" t="s">
        <v>40</v>
      </c>
      <c r="D413" s="389" t="s">
        <v>59</v>
      </c>
      <c r="E413" s="389" t="s">
        <v>4147</v>
      </c>
      <c r="F413" s="410" t="s">
        <v>4148</v>
      </c>
      <c r="G413" s="422" t="s">
        <v>131</v>
      </c>
      <c r="H413" s="424">
        <v>43283</v>
      </c>
      <c r="I413" s="409" t="s">
        <v>2470</v>
      </c>
      <c r="J413" s="423">
        <f t="shared" si="109"/>
        <v>12</v>
      </c>
      <c r="K413" s="423">
        <v>12</v>
      </c>
      <c r="L413" s="423">
        <v>0</v>
      </c>
      <c r="M413" s="423"/>
      <c r="N413" s="26">
        <v>0.2</v>
      </c>
      <c r="O413" s="26">
        <v>0</v>
      </c>
      <c r="P413" s="507">
        <v>1</v>
      </c>
      <c r="Q413" s="282"/>
      <c r="R413" s="128" t="s">
        <v>31</v>
      </c>
      <c r="S413" s="128" t="s">
        <v>31</v>
      </c>
      <c r="T413" s="128" t="s">
        <v>31</v>
      </c>
      <c r="U413" s="128" t="s">
        <v>31</v>
      </c>
      <c r="V413" s="284" t="s">
        <v>3766</v>
      </c>
      <c r="W413" s="282"/>
      <c r="X413" s="282">
        <f t="shared" si="110"/>
        <v>0</v>
      </c>
      <c r="Y413" s="260"/>
      <c r="Z413" s="260"/>
      <c r="AA413" s="502">
        <f t="shared" si="111"/>
        <v>0</v>
      </c>
      <c r="AB413" s="282">
        <f t="shared" si="112"/>
        <v>0</v>
      </c>
      <c r="AC413" s="282">
        <f t="shared" si="113"/>
        <v>0</v>
      </c>
      <c r="AD413" s="282">
        <f t="shared" si="114"/>
        <v>0</v>
      </c>
      <c r="AE413" s="282">
        <f t="shared" si="115"/>
        <v>0</v>
      </c>
      <c r="AF413" s="282">
        <f t="shared" si="116"/>
        <v>0</v>
      </c>
      <c r="AG413" s="107">
        <f t="shared" si="117"/>
        <v>0</v>
      </c>
      <c r="AH413" s="282">
        <f t="shared" si="118"/>
        <v>0</v>
      </c>
      <c r="AI413" s="260"/>
      <c r="AJ413" s="282">
        <f t="shared" si="119"/>
        <v>0</v>
      </c>
      <c r="AK413" s="282">
        <f t="shared" si="120"/>
        <v>0</v>
      </c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495"/>
      <c r="AW413" s="495"/>
      <c r="AX413" s="495"/>
    </row>
    <row r="414" spans="2:50">
      <c r="B414" s="412">
        <v>396</v>
      </c>
      <c r="C414" s="384" t="s">
        <v>40</v>
      </c>
      <c r="D414" s="389" t="s">
        <v>59</v>
      </c>
      <c r="E414" s="389" t="s">
        <v>4147</v>
      </c>
      <c r="F414" s="410" t="s">
        <v>4149</v>
      </c>
      <c r="G414" s="422" t="s">
        <v>131</v>
      </c>
      <c r="H414" s="424">
        <v>43283</v>
      </c>
      <c r="I414" s="409" t="s">
        <v>2470</v>
      </c>
      <c r="J414" s="423">
        <f t="shared" si="109"/>
        <v>12</v>
      </c>
      <c r="K414" s="423">
        <v>12</v>
      </c>
      <c r="L414" s="423">
        <v>0</v>
      </c>
      <c r="M414" s="423"/>
      <c r="N414" s="26">
        <v>0.2</v>
      </c>
      <c r="O414" s="26">
        <v>0</v>
      </c>
      <c r="P414" s="507">
        <v>1</v>
      </c>
      <c r="Q414" s="282"/>
      <c r="R414" s="128" t="s">
        <v>31</v>
      </c>
      <c r="S414" s="128" t="s">
        <v>31</v>
      </c>
      <c r="T414" s="128" t="s">
        <v>31</v>
      </c>
      <c r="U414" s="128" t="s">
        <v>31</v>
      </c>
      <c r="V414" s="284" t="s">
        <v>3766</v>
      </c>
      <c r="W414" s="282"/>
      <c r="X414" s="282">
        <f t="shared" si="110"/>
        <v>0</v>
      </c>
      <c r="Y414" s="260"/>
      <c r="Z414" s="260"/>
      <c r="AA414" s="502">
        <f t="shared" si="111"/>
        <v>0</v>
      </c>
      <c r="AB414" s="282">
        <f t="shared" si="112"/>
        <v>0</v>
      </c>
      <c r="AC414" s="282">
        <f t="shared" si="113"/>
        <v>0</v>
      </c>
      <c r="AD414" s="282">
        <f t="shared" si="114"/>
        <v>0</v>
      </c>
      <c r="AE414" s="282">
        <f t="shared" si="115"/>
        <v>0</v>
      </c>
      <c r="AF414" s="282">
        <f t="shared" si="116"/>
        <v>0</v>
      </c>
      <c r="AG414" s="107">
        <f t="shared" si="117"/>
        <v>0</v>
      </c>
      <c r="AH414" s="282">
        <f t="shared" si="118"/>
        <v>0</v>
      </c>
      <c r="AI414" s="260"/>
      <c r="AJ414" s="282">
        <f t="shared" si="119"/>
        <v>0</v>
      </c>
      <c r="AK414" s="282">
        <f t="shared" si="120"/>
        <v>0</v>
      </c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495"/>
      <c r="AW414" s="495"/>
      <c r="AX414" s="495"/>
    </row>
    <row r="415" spans="2:50">
      <c r="B415" s="412">
        <v>397</v>
      </c>
      <c r="C415" s="384" t="s">
        <v>40</v>
      </c>
      <c r="D415" s="389" t="s">
        <v>59</v>
      </c>
      <c r="E415" s="389" t="s">
        <v>4147</v>
      </c>
      <c r="F415" s="410" t="s">
        <v>1110</v>
      </c>
      <c r="G415" s="422" t="s">
        <v>131</v>
      </c>
      <c r="H415" s="424">
        <v>41995</v>
      </c>
      <c r="I415" s="409" t="s">
        <v>2470</v>
      </c>
      <c r="J415" s="423">
        <f t="shared" si="109"/>
        <v>66</v>
      </c>
      <c r="K415" s="423">
        <v>66</v>
      </c>
      <c r="L415" s="423">
        <v>0</v>
      </c>
      <c r="M415" s="423"/>
      <c r="N415" s="26">
        <v>1.1000000000000001</v>
      </c>
      <c r="O415" s="26">
        <v>0</v>
      </c>
      <c r="P415" s="507">
        <v>1</v>
      </c>
      <c r="Q415" s="282"/>
      <c r="R415" s="128" t="s">
        <v>31</v>
      </c>
      <c r="S415" s="128" t="s">
        <v>31</v>
      </c>
      <c r="T415" s="128" t="s">
        <v>31</v>
      </c>
      <c r="U415" s="128" t="s">
        <v>31</v>
      </c>
      <c r="V415" s="284" t="s">
        <v>3766</v>
      </c>
      <c r="W415" s="282"/>
      <c r="X415" s="282">
        <f t="shared" si="110"/>
        <v>0</v>
      </c>
      <c r="Y415" s="260"/>
      <c r="Z415" s="260"/>
      <c r="AA415" s="502">
        <f t="shared" si="111"/>
        <v>0</v>
      </c>
      <c r="AB415" s="282">
        <f t="shared" si="112"/>
        <v>0</v>
      </c>
      <c r="AC415" s="282">
        <f t="shared" si="113"/>
        <v>0</v>
      </c>
      <c r="AD415" s="282">
        <f t="shared" si="114"/>
        <v>0</v>
      </c>
      <c r="AE415" s="282">
        <f t="shared" si="115"/>
        <v>0</v>
      </c>
      <c r="AF415" s="282">
        <f t="shared" si="116"/>
        <v>0</v>
      </c>
      <c r="AG415" s="107">
        <f t="shared" si="117"/>
        <v>0</v>
      </c>
      <c r="AH415" s="282">
        <f t="shared" si="118"/>
        <v>0</v>
      </c>
      <c r="AI415" s="260"/>
      <c r="AJ415" s="282">
        <f t="shared" si="119"/>
        <v>0</v>
      </c>
      <c r="AK415" s="282">
        <f t="shared" si="120"/>
        <v>0</v>
      </c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495"/>
      <c r="AW415" s="495"/>
      <c r="AX415" s="495"/>
    </row>
    <row r="416" spans="2:50">
      <c r="B416" s="412">
        <v>398</v>
      </c>
      <c r="C416" s="384" t="s">
        <v>40</v>
      </c>
      <c r="D416" s="389" t="s">
        <v>59</v>
      </c>
      <c r="E416" s="389" t="s">
        <v>4147</v>
      </c>
      <c r="F416" s="410" t="s">
        <v>1111</v>
      </c>
      <c r="G416" s="422" t="s">
        <v>131</v>
      </c>
      <c r="H416" s="424">
        <v>41995</v>
      </c>
      <c r="I416" s="409" t="s">
        <v>2470</v>
      </c>
      <c r="J416" s="423">
        <f t="shared" si="109"/>
        <v>36</v>
      </c>
      <c r="K416" s="423">
        <v>36</v>
      </c>
      <c r="L416" s="423">
        <v>0</v>
      </c>
      <c r="M416" s="423"/>
      <c r="N416" s="26">
        <v>0.6</v>
      </c>
      <c r="O416" s="26">
        <v>0</v>
      </c>
      <c r="P416" s="507">
        <v>1</v>
      </c>
      <c r="Q416" s="282"/>
      <c r="R416" s="128" t="s">
        <v>31</v>
      </c>
      <c r="S416" s="128" t="s">
        <v>31</v>
      </c>
      <c r="T416" s="128" t="s">
        <v>31</v>
      </c>
      <c r="U416" s="128" t="s">
        <v>31</v>
      </c>
      <c r="V416" s="284" t="s">
        <v>3766</v>
      </c>
      <c r="W416" s="282"/>
      <c r="X416" s="282">
        <f t="shared" si="110"/>
        <v>0</v>
      </c>
      <c r="Y416" s="260"/>
      <c r="Z416" s="260"/>
      <c r="AA416" s="502">
        <f t="shared" si="111"/>
        <v>0</v>
      </c>
      <c r="AB416" s="282">
        <f t="shared" si="112"/>
        <v>0</v>
      </c>
      <c r="AC416" s="282">
        <f t="shared" si="113"/>
        <v>0</v>
      </c>
      <c r="AD416" s="282">
        <f t="shared" si="114"/>
        <v>0</v>
      </c>
      <c r="AE416" s="282">
        <f t="shared" si="115"/>
        <v>0</v>
      </c>
      <c r="AF416" s="282">
        <f t="shared" si="116"/>
        <v>0</v>
      </c>
      <c r="AG416" s="107">
        <f t="shared" si="117"/>
        <v>0</v>
      </c>
      <c r="AH416" s="282">
        <f t="shared" si="118"/>
        <v>0</v>
      </c>
      <c r="AI416" s="260"/>
      <c r="AJ416" s="282">
        <f t="shared" si="119"/>
        <v>0</v>
      </c>
      <c r="AK416" s="282">
        <f t="shared" si="120"/>
        <v>0</v>
      </c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495"/>
      <c r="AW416" s="495"/>
      <c r="AX416" s="495"/>
    </row>
    <row r="417" spans="2:50">
      <c r="B417" s="412">
        <v>399</v>
      </c>
      <c r="C417" s="384" t="s">
        <v>40</v>
      </c>
      <c r="D417" s="389" t="s">
        <v>59</v>
      </c>
      <c r="E417" s="389" t="s">
        <v>4150</v>
      </c>
      <c r="F417" s="410" t="s">
        <v>1112</v>
      </c>
      <c r="G417" s="422" t="s">
        <v>131</v>
      </c>
      <c r="H417" s="424">
        <v>41995</v>
      </c>
      <c r="I417" s="409" t="s">
        <v>2470</v>
      </c>
      <c r="J417" s="423">
        <f t="shared" si="109"/>
        <v>12</v>
      </c>
      <c r="K417" s="423">
        <v>12</v>
      </c>
      <c r="L417" s="423">
        <v>0</v>
      </c>
      <c r="M417" s="423"/>
      <c r="N417" s="26">
        <v>0.2</v>
      </c>
      <c r="O417" s="26">
        <v>0</v>
      </c>
      <c r="P417" s="507">
        <v>1</v>
      </c>
      <c r="Q417" s="282" t="s">
        <v>4380</v>
      </c>
      <c r="R417" s="128" t="s">
        <v>31</v>
      </c>
      <c r="S417" s="128" t="s">
        <v>31</v>
      </c>
      <c r="T417" s="128" t="s">
        <v>31</v>
      </c>
      <c r="U417" s="128" t="s">
        <v>31</v>
      </c>
      <c r="V417" s="284" t="s">
        <v>3766</v>
      </c>
      <c r="W417" s="282"/>
      <c r="X417" s="282">
        <f t="shared" si="110"/>
        <v>0</v>
      </c>
      <c r="Y417" s="260"/>
      <c r="Z417" s="260"/>
      <c r="AA417" s="502">
        <f t="shared" si="111"/>
        <v>0</v>
      </c>
      <c r="AB417" s="282">
        <f t="shared" si="112"/>
        <v>0</v>
      </c>
      <c r="AC417" s="282">
        <f t="shared" si="113"/>
        <v>0</v>
      </c>
      <c r="AD417" s="282">
        <f t="shared" si="114"/>
        <v>0</v>
      </c>
      <c r="AE417" s="282">
        <f t="shared" si="115"/>
        <v>0</v>
      </c>
      <c r="AF417" s="282">
        <f t="shared" si="116"/>
        <v>0</v>
      </c>
      <c r="AG417" s="107">
        <f t="shared" si="117"/>
        <v>1</v>
      </c>
      <c r="AH417" s="282">
        <f t="shared" si="118"/>
        <v>0</v>
      </c>
      <c r="AI417" s="260"/>
      <c r="AJ417" s="282">
        <f t="shared" si="119"/>
        <v>0</v>
      </c>
      <c r="AK417" s="282">
        <f t="shared" si="120"/>
        <v>0</v>
      </c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495"/>
      <c r="AW417" s="495"/>
      <c r="AX417" s="495"/>
    </row>
    <row r="418" spans="2:50">
      <c r="B418" s="412">
        <v>400</v>
      </c>
      <c r="C418" s="384" t="s">
        <v>40</v>
      </c>
      <c r="D418" s="389" t="s">
        <v>59</v>
      </c>
      <c r="E418" s="389" t="s">
        <v>4150</v>
      </c>
      <c r="F418" s="410" t="s">
        <v>1113</v>
      </c>
      <c r="G418" s="422" t="s">
        <v>131</v>
      </c>
      <c r="H418" s="424">
        <v>41995</v>
      </c>
      <c r="I418" s="409" t="s">
        <v>2470</v>
      </c>
      <c r="J418" s="423">
        <f t="shared" si="109"/>
        <v>30</v>
      </c>
      <c r="K418" s="423">
        <v>30</v>
      </c>
      <c r="L418" s="423">
        <v>0</v>
      </c>
      <c r="M418" s="423"/>
      <c r="N418" s="26">
        <v>0.5</v>
      </c>
      <c r="O418" s="26">
        <v>0</v>
      </c>
      <c r="P418" s="507">
        <v>1</v>
      </c>
      <c r="Q418" s="282" t="s">
        <v>4380</v>
      </c>
      <c r="R418" s="128" t="s">
        <v>31</v>
      </c>
      <c r="S418" s="128" t="s">
        <v>31</v>
      </c>
      <c r="T418" s="128" t="s">
        <v>31</v>
      </c>
      <c r="U418" s="128" t="s">
        <v>31</v>
      </c>
      <c r="V418" s="284" t="s">
        <v>3766</v>
      </c>
      <c r="W418" s="282"/>
      <c r="X418" s="282">
        <f t="shared" si="110"/>
        <v>0</v>
      </c>
      <c r="Y418" s="260"/>
      <c r="Z418" s="260"/>
      <c r="AA418" s="502">
        <f t="shared" si="111"/>
        <v>0</v>
      </c>
      <c r="AB418" s="282">
        <f t="shared" si="112"/>
        <v>0</v>
      </c>
      <c r="AC418" s="282">
        <f t="shared" si="113"/>
        <v>0</v>
      </c>
      <c r="AD418" s="282">
        <f t="shared" si="114"/>
        <v>0</v>
      </c>
      <c r="AE418" s="282">
        <f t="shared" si="115"/>
        <v>0</v>
      </c>
      <c r="AF418" s="282">
        <f t="shared" si="116"/>
        <v>0</v>
      </c>
      <c r="AG418" s="107">
        <f t="shared" si="117"/>
        <v>1</v>
      </c>
      <c r="AH418" s="282">
        <f t="shared" si="118"/>
        <v>0</v>
      </c>
      <c r="AI418" s="260"/>
      <c r="AJ418" s="282">
        <f t="shared" si="119"/>
        <v>0</v>
      </c>
      <c r="AK418" s="282">
        <f t="shared" si="120"/>
        <v>0</v>
      </c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495"/>
      <c r="AW418" s="495"/>
      <c r="AX418" s="495"/>
    </row>
    <row r="419" spans="2:50">
      <c r="B419" s="412">
        <v>401</v>
      </c>
      <c r="C419" s="384" t="s">
        <v>40</v>
      </c>
      <c r="D419" s="389" t="s">
        <v>59</v>
      </c>
      <c r="E419" s="389" t="s">
        <v>4150</v>
      </c>
      <c r="F419" s="410" t="s">
        <v>1114</v>
      </c>
      <c r="G419" s="422" t="s">
        <v>131</v>
      </c>
      <c r="H419" s="424">
        <v>41995</v>
      </c>
      <c r="I419" s="409" t="s">
        <v>2470</v>
      </c>
      <c r="J419" s="423">
        <f t="shared" si="109"/>
        <v>6</v>
      </c>
      <c r="K419" s="423">
        <v>6</v>
      </c>
      <c r="L419" s="423">
        <v>0</v>
      </c>
      <c r="M419" s="423"/>
      <c r="N419" s="26">
        <v>0.1</v>
      </c>
      <c r="O419" s="26">
        <v>0</v>
      </c>
      <c r="P419" s="507">
        <v>1</v>
      </c>
      <c r="Q419" s="282" t="s">
        <v>4380</v>
      </c>
      <c r="R419" s="128" t="s">
        <v>31</v>
      </c>
      <c r="S419" s="128" t="s">
        <v>31</v>
      </c>
      <c r="T419" s="128" t="s">
        <v>31</v>
      </c>
      <c r="U419" s="128" t="s">
        <v>31</v>
      </c>
      <c r="V419" s="284" t="s">
        <v>3766</v>
      </c>
      <c r="W419" s="282"/>
      <c r="X419" s="282">
        <f t="shared" si="110"/>
        <v>0</v>
      </c>
      <c r="Y419" s="260"/>
      <c r="Z419" s="260"/>
      <c r="AA419" s="502">
        <f t="shared" si="111"/>
        <v>0</v>
      </c>
      <c r="AB419" s="282">
        <f t="shared" si="112"/>
        <v>0</v>
      </c>
      <c r="AC419" s="282">
        <f t="shared" si="113"/>
        <v>0</v>
      </c>
      <c r="AD419" s="282">
        <f t="shared" si="114"/>
        <v>0</v>
      </c>
      <c r="AE419" s="282">
        <f t="shared" si="115"/>
        <v>0</v>
      </c>
      <c r="AF419" s="282">
        <f t="shared" si="116"/>
        <v>0</v>
      </c>
      <c r="AG419" s="107">
        <f t="shared" si="117"/>
        <v>1</v>
      </c>
      <c r="AH419" s="282">
        <f t="shared" si="118"/>
        <v>0</v>
      </c>
      <c r="AI419" s="260"/>
      <c r="AJ419" s="282">
        <f t="shared" si="119"/>
        <v>0</v>
      </c>
      <c r="AK419" s="282">
        <f t="shared" si="120"/>
        <v>0</v>
      </c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495"/>
      <c r="AW419" s="495"/>
      <c r="AX419" s="495"/>
    </row>
    <row r="420" spans="2:50">
      <c r="B420" s="412">
        <v>402</v>
      </c>
      <c r="C420" s="384" t="s">
        <v>40</v>
      </c>
      <c r="D420" s="389" t="s">
        <v>59</v>
      </c>
      <c r="E420" s="389" t="s">
        <v>4150</v>
      </c>
      <c r="F420" s="410" t="s">
        <v>1115</v>
      </c>
      <c r="G420" s="422" t="s">
        <v>131</v>
      </c>
      <c r="H420" s="424">
        <v>41995</v>
      </c>
      <c r="I420" s="409" t="s">
        <v>2470</v>
      </c>
      <c r="J420" s="423">
        <f t="shared" si="109"/>
        <v>18</v>
      </c>
      <c r="K420" s="423">
        <v>18</v>
      </c>
      <c r="L420" s="423">
        <v>0</v>
      </c>
      <c r="M420" s="423"/>
      <c r="N420" s="26">
        <v>0.30000000000000004</v>
      </c>
      <c r="O420" s="26">
        <v>0</v>
      </c>
      <c r="P420" s="507">
        <v>1</v>
      </c>
      <c r="Q420" s="282" t="s">
        <v>4380</v>
      </c>
      <c r="R420" s="128" t="s">
        <v>31</v>
      </c>
      <c r="S420" s="128" t="s">
        <v>31</v>
      </c>
      <c r="T420" s="128" t="s">
        <v>31</v>
      </c>
      <c r="U420" s="128" t="s">
        <v>31</v>
      </c>
      <c r="V420" s="284" t="s">
        <v>3766</v>
      </c>
      <c r="W420" s="282"/>
      <c r="X420" s="282">
        <f t="shared" si="110"/>
        <v>0</v>
      </c>
      <c r="Y420" s="260"/>
      <c r="Z420" s="260"/>
      <c r="AA420" s="502">
        <f t="shared" si="111"/>
        <v>0</v>
      </c>
      <c r="AB420" s="282">
        <f t="shared" si="112"/>
        <v>0</v>
      </c>
      <c r="AC420" s="282">
        <f t="shared" si="113"/>
        <v>0</v>
      </c>
      <c r="AD420" s="282">
        <f t="shared" si="114"/>
        <v>0</v>
      </c>
      <c r="AE420" s="282">
        <f t="shared" si="115"/>
        <v>0</v>
      </c>
      <c r="AF420" s="282">
        <f t="shared" si="116"/>
        <v>0</v>
      </c>
      <c r="AG420" s="107">
        <f t="shared" si="117"/>
        <v>1</v>
      </c>
      <c r="AH420" s="282">
        <f t="shared" si="118"/>
        <v>0</v>
      </c>
      <c r="AI420" s="260"/>
      <c r="AJ420" s="282">
        <f t="shared" si="119"/>
        <v>0</v>
      </c>
      <c r="AK420" s="282">
        <f t="shared" si="120"/>
        <v>0</v>
      </c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495"/>
      <c r="AW420" s="495"/>
      <c r="AX420" s="495"/>
    </row>
    <row r="421" spans="2:50">
      <c r="B421" s="412">
        <v>403</v>
      </c>
      <c r="C421" s="384" t="s">
        <v>40</v>
      </c>
      <c r="D421" s="389" t="s">
        <v>59</v>
      </c>
      <c r="E421" s="389" t="s">
        <v>4150</v>
      </c>
      <c r="F421" s="410" t="s">
        <v>1116</v>
      </c>
      <c r="G421" s="422" t="s">
        <v>131</v>
      </c>
      <c r="H421" s="424" t="s">
        <v>1086</v>
      </c>
      <c r="I421" s="409" t="s">
        <v>2470</v>
      </c>
      <c r="J421" s="423">
        <f t="shared" si="109"/>
        <v>24</v>
      </c>
      <c r="K421" s="423">
        <v>24</v>
      </c>
      <c r="L421" s="423">
        <v>0</v>
      </c>
      <c r="M421" s="423"/>
      <c r="N421" s="26">
        <v>0.4</v>
      </c>
      <c r="O421" s="26">
        <v>0</v>
      </c>
      <c r="P421" s="507">
        <v>1</v>
      </c>
      <c r="Q421" s="282"/>
      <c r="R421" s="128" t="s">
        <v>31</v>
      </c>
      <c r="S421" s="128" t="s">
        <v>31</v>
      </c>
      <c r="T421" s="128" t="s">
        <v>31</v>
      </c>
      <c r="U421" s="128" t="s">
        <v>31</v>
      </c>
      <c r="V421" s="284" t="s">
        <v>3766</v>
      </c>
      <c r="W421" s="282"/>
      <c r="X421" s="282">
        <f t="shared" si="110"/>
        <v>0</v>
      </c>
      <c r="Y421" s="260"/>
      <c r="Z421" s="260"/>
      <c r="AA421" s="502">
        <f t="shared" si="111"/>
        <v>0</v>
      </c>
      <c r="AB421" s="282">
        <f t="shared" si="112"/>
        <v>0</v>
      </c>
      <c r="AC421" s="282">
        <f t="shared" si="113"/>
        <v>0</v>
      </c>
      <c r="AD421" s="282">
        <f t="shared" si="114"/>
        <v>0</v>
      </c>
      <c r="AE421" s="282">
        <f t="shared" si="115"/>
        <v>0</v>
      </c>
      <c r="AF421" s="282">
        <f t="shared" si="116"/>
        <v>0</v>
      </c>
      <c r="AG421" s="107">
        <f t="shared" si="117"/>
        <v>0</v>
      </c>
      <c r="AH421" s="282">
        <f t="shared" si="118"/>
        <v>0</v>
      </c>
      <c r="AI421" s="260"/>
      <c r="AJ421" s="282">
        <f t="shared" si="119"/>
        <v>0</v>
      </c>
      <c r="AK421" s="282">
        <f t="shared" si="120"/>
        <v>0</v>
      </c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495"/>
      <c r="AW421" s="495"/>
      <c r="AX421" s="495"/>
    </row>
    <row r="422" spans="2:50">
      <c r="B422" s="412">
        <v>404</v>
      </c>
      <c r="C422" s="384" t="s">
        <v>40</v>
      </c>
      <c r="D422" s="389" t="s">
        <v>59</v>
      </c>
      <c r="E422" s="389" t="s">
        <v>4150</v>
      </c>
      <c r="F422" s="410" t="s">
        <v>1117</v>
      </c>
      <c r="G422" s="422" t="s">
        <v>131</v>
      </c>
      <c r="H422" s="424">
        <v>41995</v>
      </c>
      <c r="I422" s="409" t="s">
        <v>2470</v>
      </c>
      <c r="J422" s="423">
        <f t="shared" si="109"/>
        <v>6</v>
      </c>
      <c r="K422" s="423">
        <v>6</v>
      </c>
      <c r="L422" s="423">
        <v>0</v>
      </c>
      <c r="M422" s="423"/>
      <c r="N422" s="26">
        <v>0.1</v>
      </c>
      <c r="O422" s="26">
        <v>0</v>
      </c>
      <c r="P422" s="507">
        <v>1</v>
      </c>
      <c r="Q422" s="282" t="s">
        <v>4380</v>
      </c>
      <c r="R422" s="128" t="s">
        <v>31</v>
      </c>
      <c r="S422" s="128" t="s">
        <v>31</v>
      </c>
      <c r="T422" s="128" t="s">
        <v>31</v>
      </c>
      <c r="U422" s="128" t="s">
        <v>31</v>
      </c>
      <c r="V422" s="284" t="s">
        <v>3766</v>
      </c>
      <c r="W422" s="282"/>
      <c r="X422" s="282">
        <f t="shared" si="110"/>
        <v>0</v>
      </c>
      <c r="Y422" s="260"/>
      <c r="Z422" s="260"/>
      <c r="AA422" s="502">
        <f t="shared" si="111"/>
        <v>0</v>
      </c>
      <c r="AB422" s="282">
        <f t="shared" si="112"/>
        <v>0</v>
      </c>
      <c r="AC422" s="282">
        <f t="shared" si="113"/>
        <v>0</v>
      </c>
      <c r="AD422" s="282">
        <f t="shared" si="114"/>
        <v>0</v>
      </c>
      <c r="AE422" s="282">
        <f t="shared" si="115"/>
        <v>0</v>
      </c>
      <c r="AF422" s="282">
        <f t="shared" si="116"/>
        <v>0</v>
      </c>
      <c r="AG422" s="107">
        <f t="shared" si="117"/>
        <v>1</v>
      </c>
      <c r="AH422" s="282">
        <f t="shared" si="118"/>
        <v>0</v>
      </c>
      <c r="AI422" s="260"/>
      <c r="AJ422" s="282">
        <f t="shared" si="119"/>
        <v>0</v>
      </c>
      <c r="AK422" s="282">
        <f t="shared" si="120"/>
        <v>0</v>
      </c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495"/>
      <c r="AW422" s="495"/>
      <c r="AX422" s="495"/>
    </row>
    <row r="423" spans="2:50">
      <c r="B423" s="412">
        <v>405</v>
      </c>
      <c r="C423" s="384" t="s">
        <v>40</v>
      </c>
      <c r="D423" s="389" t="s">
        <v>59</v>
      </c>
      <c r="E423" s="389" t="s">
        <v>4150</v>
      </c>
      <c r="F423" s="410" t="s">
        <v>659</v>
      </c>
      <c r="G423" s="422" t="s">
        <v>131</v>
      </c>
      <c r="H423" s="424">
        <v>41995</v>
      </c>
      <c r="I423" s="409" t="s">
        <v>2470</v>
      </c>
      <c r="J423" s="423">
        <f t="shared" si="109"/>
        <v>18</v>
      </c>
      <c r="K423" s="423">
        <v>18</v>
      </c>
      <c r="L423" s="423">
        <v>0</v>
      </c>
      <c r="M423" s="423"/>
      <c r="N423" s="26">
        <v>0.3</v>
      </c>
      <c r="O423" s="26">
        <v>0</v>
      </c>
      <c r="P423" s="507">
        <v>1</v>
      </c>
      <c r="Q423" s="282" t="s">
        <v>4380</v>
      </c>
      <c r="R423" s="128" t="s">
        <v>31</v>
      </c>
      <c r="S423" s="128" t="s">
        <v>31</v>
      </c>
      <c r="T423" s="128" t="s">
        <v>31</v>
      </c>
      <c r="U423" s="128" t="s">
        <v>31</v>
      </c>
      <c r="V423" s="284" t="s">
        <v>3766</v>
      </c>
      <c r="W423" s="282"/>
      <c r="X423" s="282">
        <f t="shared" si="110"/>
        <v>0</v>
      </c>
      <c r="Y423" s="260"/>
      <c r="Z423" s="260"/>
      <c r="AA423" s="502">
        <f t="shared" si="111"/>
        <v>0</v>
      </c>
      <c r="AB423" s="282">
        <f t="shared" si="112"/>
        <v>0</v>
      </c>
      <c r="AC423" s="282">
        <f t="shared" si="113"/>
        <v>0</v>
      </c>
      <c r="AD423" s="282">
        <f t="shared" si="114"/>
        <v>0</v>
      </c>
      <c r="AE423" s="282">
        <f t="shared" si="115"/>
        <v>0</v>
      </c>
      <c r="AF423" s="282">
        <f t="shared" si="116"/>
        <v>0</v>
      </c>
      <c r="AG423" s="107">
        <f t="shared" si="117"/>
        <v>1</v>
      </c>
      <c r="AH423" s="282">
        <f t="shared" si="118"/>
        <v>0</v>
      </c>
      <c r="AI423" s="260"/>
      <c r="AJ423" s="282">
        <f t="shared" si="119"/>
        <v>0</v>
      </c>
      <c r="AK423" s="282">
        <f t="shared" si="120"/>
        <v>0</v>
      </c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495"/>
      <c r="AW423" s="495"/>
      <c r="AX423" s="495"/>
    </row>
    <row r="424" spans="2:50">
      <c r="B424" s="412">
        <v>406</v>
      </c>
      <c r="C424" s="384" t="s">
        <v>40</v>
      </c>
      <c r="D424" s="389" t="s">
        <v>59</v>
      </c>
      <c r="E424" s="389" t="s">
        <v>4151</v>
      </c>
      <c r="F424" s="410" t="s">
        <v>1118</v>
      </c>
      <c r="G424" s="422" t="s">
        <v>131</v>
      </c>
      <c r="H424" s="424">
        <v>41995</v>
      </c>
      <c r="I424" s="409" t="s">
        <v>2470</v>
      </c>
      <c r="J424" s="423">
        <f t="shared" si="109"/>
        <v>300</v>
      </c>
      <c r="K424" s="423">
        <v>174</v>
      </c>
      <c r="L424" s="423">
        <v>126</v>
      </c>
      <c r="M424" s="423"/>
      <c r="N424" s="26">
        <v>2.9000000000000004</v>
      </c>
      <c r="O424" s="26">
        <v>2.1</v>
      </c>
      <c r="P424" s="507">
        <v>1</v>
      </c>
      <c r="Q424" s="282"/>
      <c r="R424" s="128" t="s">
        <v>31</v>
      </c>
      <c r="S424" s="128" t="s">
        <v>31</v>
      </c>
      <c r="T424" s="128" t="s">
        <v>31</v>
      </c>
      <c r="U424" s="128" t="s">
        <v>31</v>
      </c>
      <c r="V424" s="284" t="s">
        <v>3766</v>
      </c>
      <c r="W424" s="282"/>
      <c r="X424" s="282">
        <f t="shared" si="110"/>
        <v>0</v>
      </c>
      <c r="Y424" s="260"/>
      <c r="Z424" s="260"/>
      <c r="AA424" s="502">
        <f t="shared" si="111"/>
        <v>0</v>
      </c>
      <c r="AB424" s="282">
        <f t="shared" si="112"/>
        <v>0</v>
      </c>
      <c r="AC424" s="282">
        <f t="shared" si="113"/>
        <v>0</v>
      </c>
      <c r="AD424" s="282">
        <f t="shared" si="114"/>
        <v>0</v>
      </c>
      <c r="AE424" s="282">
        <f t="shared" si="115"/>
        <v>0</v>
      </c>
      <c r="AF424" s="282">
        <f t="shared" si="116"/>
        <v>0</v>
      </c>
      <c r="AG424" s="107">
        <f t="shared" si="117"/>
        <v>0</v>
      </c>
      <c r="AH424" s="282">
        <f t="shared" si="118"/>
        <v>0</v>
      </c>
      <c r="AI424" s="260"/>
      <c r="AJ424" s="282">
        <f t="shared" si="119"/>
        <v>0</v>
      </c>
      <c r="AK424" s="282">
        <f t="shared" si="120"/>
        <v>0</v>
      </c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495"/>
      <c r="AW424" s="495"/>
      <c r="AX424" s="495"/>
    </row>
    <row r="425" spans="2:50">
      <c r="B425" s="412">
        <v>407</v>
      </c>
      <c r="C425" s="384" t="s">
        <v>40</v>
      </c>
      <c r="D425" s="389" t="s">
        <v>59</v>
      </c>
      <c r="E425" s="389" t="s">
        <v>4151</v>
      </c>
      <c r="F425" s="410" t="s">
        <v>1119</v>
      </c>
      <c r="G425" s="422" t="s">
        <v>131</v>
      </c>
      <c r="H425" s="424">
        <v>41995</v>
      </c>
      <c r="I425" s="409" t="s">
        <v>2470</v>
      </c>
      <c r="J425" s="423">
        <f t="shared" si="109"/>
        <v>360</v>
      </c>
      <c r="K425" s="423">
        <v>360</v>
      </c>
      <c r="L425" s="423">
        <v>0</v>
      </c>
      <c r="M425" s="423"/>
      <c r="N425" s="26">
        <v>6</v>
      </c>
      <c r="O425" s="26">
        <v>0</v>
      </c>
      <c r="P425" s="507">
        <v>1</v>
      </c>
      <c r="Q425" s="282"/>
      <c r="R425" s="128" t="s">
        <v>31</v>
      </c>
      <c r="S425" s="128" t="s">
        <v>31</v>
      </c>
      <c r="T425" s="128" t="s">
        <v>31</v>
      </c>
      <c r="U425" s="128" t="s">
        <v>31</v>
      </c>
      <c r="V425" s="284" t="s">
        <v>3766</v>
      </c>
      <c r="W425" s="282"/>
      <c r="X425" s="282">
        <f t="shared" si="110"/>
        <v>0</v>
      </c>
      <c r="Y425" s="260"/>
      <c r="Z425" s="260"/>
      <c r="AA425" s="502">
        <f t="shared" si="111"/>
        <v>0</v>
      </c>
      <c r="AB425" s="282">
        <f t="shared" si="112"/>
        <v>0</v>
      </c>
      <c r="AC425" s="282">
        <f t="shared" si="113"/>
        <v>0</v>
      </c>
      <c r="AD425" s="282">
        <f t="shared" si="114"/>
        <v>0</v>
      </c>
      <c r="AE425" s="282">
        <f t="shared" si="115"/>
        <v>0</v>
      </c>
      <c r="AF425" s="282">
        <f t="shared" si="116"/>
        <v>0</v>
      </c>
      <c r="AG425" s="107">
        <f t="shared" si="117"/>
        <v>0</v>
      </c>
      <c r="AH425" s="282">
        <f t="shared" si="118"/>
        <v>0</v>
      </c>
      <c r="AI425" s="260"/>
      <c r="AJ425" s="282">
        <f t="shared" si="119"/>
        <v>0</v>
      </c>
      <c r="AK425" s="282">
        <f t="shared" si="120"/>
        <v>0</v>
      </c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495"/>
      <c r="AW425" s="495"/>
      <c r="AX425" s="495"/>
    </row>
    <row r="426" spans="2:50">
      <c r="B426" s="412">
        <v>408</v>
      </c>
      <c r="C426" s="384" t="s">
        <v>40</v>
      </c>
      <c r="D426" s="389" t="s">
        <v>59</v>
      </c>
      <c r="E426" s="389" t="s">
        <v>4151</v>
      </c>
      <c r="F426" s="410" t="s">
        <v>1120</v>
      </c>
      <c r="G426" s="422" t="s">
        <v>131</v>
      </c>
      <c r="H426" s="424">
        <v>41995</v>
      </c>
      <c r="I426" s="409" t="s">
        <v>2470</v>
      </c>
      <c r="J426" s="423">
        <f t="shared" si="109"/>
        <v>414</v>
      </c>
      <c r="K426" s="423">
        <v>228</v>
      </c>
      <c r="L426" s="423">
        <v>186</v>
      </c>
      <c r="M426" s="423"/>
      <c r="N426" s="26">
        <v>3.8000000000000003</v>
      </c>
      <c r="O426" s="26">
        <v>3.1</v>
      </c>
      <c r="P426" s="507">
        <v>1</v>
      </c>
      <c r="Q426" s="282"/>
      <c r="R426" s="128" t="s">
        <v>31</v>
      </c>
      <c r="S426" s="128" t="s">
        <v>31</v>
      </c>
      <c r="T426" s="128" t="s">
        <v>31</v>
      </c>
      <c r="U426" s="128" t="s">
        <v>31</v>
      </c>
      <c r="V426" s="284" t="s">
        <v>3766</v>
      </c>
      <c r="W426" s="282"/>
      <c r="X426" s="282">
        <f t="shared" si="110"/>
        <v>0</v>
      </c>
      <c r="Y426" s="260"/>
      <c r="Z426" s="260"/>
      <c r="AA426" s="502">
        <f t="shared" si="111"/>
        <v>0</v>
      </c>
      <c r="AB426" s="282">
        <f t="shared" si="112"/>
        <v>0</v>
      </c>
      <c r="AC426" s="282">
        <f t="shared" si="113"/>
        <v>0</v>
      </c>
      <c r="AD426" s="282">
        <f t="shared" si="114"/>
        <v>0</v>
      </c>
      <c r="AE426" s="282">
        <f t="shared" si="115"/>
        <v>0</v>
      </c>
      <c r="AF426" s="282">
        <f t="shared" si="116"/>
        <v>0</v>
      </c>
      <c r="AG426" s="107">
        <f t="shared" si="117"/>
        <v>0</v>
      </c>
      <c r="AH426" s="282">
        <f t="shared" si="118"/>
        <v>0</v>
      </c>
      <c r="AI426" s="260"/>
      <c r="AJ426" s="282">
        <f t="shared" si="119"/>
        <v>0</v>
      </c>
      <c r="AK426" s="282">
        <f t="shared" si="120"/>
        <v>0</v>
      </c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495"/>
      <c r="AW426" s="495"/>
      <c r="AX426" s="495"/>
    </row>
    <row r="427" spans="2:50">
      <c r="B427" s="412">
        <v>409</v>
      </c>
      <c r="C427" s="384" t="s">
        <v>40</v>
      </c>
      <c r="D427" s="389" t="s">
        <v>59</v>
      </c>
      <c r="E427" s="389" t="s">
        <v>4151</v>
      </c>
      <c r="F427" s="410" t="s">
        <v>127</v>
      </c>
      <c r="G427" s="422" t="s">
        <v>131</v>
      </c>
      <c r="H427" s="424">
        <v>41995</v>
      </c>
      <c r="I427" s="409" t="s">
        <v>2470</v>
      </c>
      <c r="J427" s="423">
        <f t="shared" si="109"/>
        <v>18</v>
      </c>
      <c r="K427" s="423">
        <v>18</v>
      </c>
      <c r="L427" s="423">
        <v>0</v>
      </c>
      <c r="M427" s="423"/>
      <c r="N427" s="26">
        <v>0.3</v>
      </c>
      <c r="O427" s="26">
        <v>0</v>
      </c>
      <c r="P427" s="507">
        <v>1</v>
      </c>
      <c r="Q427" s="282"/>
      <c r="R427" s="128" t="s">
        <v>31</v>
      </c>
      <c r="S427" s="128" t="s">
        <v>31</v>
      </c>
      <c r="T427" s="128" t="s">
        <v>31</v>
      </c>
      <c r="U427" s="128" t="s">
        <v>31</v>
      </c>
      <c r="V427" s="284" t="s">
        <v>3766</v>
      </c>
      <c r="W427" s="282"/>
      <c r="X427" s="282">
        <f t="shared" si="110"/>
        <v>0</v>
      </c>
      <c r="Y427" s="260"/>
      <c r="Z427" s="260"/>
      <c r="AA427" s="502">
        <f t="shared" si="111"/>
        <v>0</v>
      </c>
      <c r="AB427" s="282">
        <f t="shared" si="112"/>
        <v>0</v>
      </c>
      <c r="AC427" s="282">
        <f t="shared" si="113"/>
        <v>0</v>
      </c>
      <c r="AD427" s="282">
        <f t="shared" si="114"/>
        <v>0</v>
      </c>
      <c r="AE427" s="282">
        <f t="shared" si="115"/>
        <v>0</v>
      </c>
      <c r="AF427" s="282">
        <f t="shared" si="116"/>
        <v>0</v>
      </c>
      <c r="AG427" s="107">
        <f t="shared" si="117"/>
        <v>0</v>
      </c>
      <c r="AH427" s="282">
        <f t="shared" si="118"/>
        <v>0</v>
      </c>
      <c r="AI427" s="260"/>
      <c r="AJ427" s="282">
        <f t="shared" si="119"/>
        <v>0</v>
      </c>
      <c r="AK427" s="282">
        <f t="shared" si="120"/>
        <v>0</v>
      </c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495"/>
      <c r="AW427" s="495"/>
      <c r="AX427" s="495"/>
    </row>
    <row r="428" spans="2:50">
      <c r="B428" s="412">
        <v>410</v>
      </c>
      <c r="C428" s="384" t="s">
        <v>40</v>
      </c>
      <c r="D428" s="389" t="s">
        <v>59</v>
      </c>
      <c r="E428" s="389" t="s">
        <v>4151</v>
      </c>
      <c r="F428" s="410" t="s">
        <v>1121</v>
      </c>
      <c r="G428" s="422" t="s">
        <v>131</v>
      </c>
      <c r="H428" s="424">
        <v>42152</v>
      </c>
      <c r="I428" s="409" t="s">
        <v>2470</v>
      </c>
      <c r="J428" s="423">
        <f t="shared" si="109"/>
        <v>18</v>
      </c>
      <c r="K428" s="423">
        <v>18</v>
      </c>
      <c r="L428" s="423">
        <v>0</v>
      </c>
      <c r="M428" s="423"/>
      <c r="N428" s="26">
        <v>0.2</v>
      </c>
      <c r="O428" s="26">
        <v>0</v>
      </c>
      <c r="P428" s="507">
        <v>1</v>
      </c>
      <c r="Q428" s="282"/>
      <c r="R428" s="128" t="s">
        <v>31</v>
      </c>
      <c r="S428" s="128" t="s">
        <v>31</v>
      </c>
      <c r="T428" s="128" t="s">
        <v>31</v>
      </c>
      <c r="U428" s="128" t="s">
        <v>31</v>
      </c>
      <c r="V428" s="284" t="s">
        <v>3766</v>
      </c>
      <c r="W428" s="282"/>
      <c r="X428" s="282">
        <f t="shared" si="110"/>
        <v>0</v>
      </c>
      <c r="Y428" s="260"/>
      <c r="Z428" s="260"/>
      <c r="AA428" s="502">
        <f t="shared" si="111"/>
        <v>0</v>
      </c>
      <c r="AB428" s="282">
        <f t="shared" si="112"/>
        <v>0</v>
      </c>
      <c r="AC428" s="282">
        <f t="shared" si="113"/>
        <v>0</v>
      </c>
      <c r="AD428" s="282">
        <f t="shared" si="114"/>
        <v>0</v>
      </c>
      <c r="AE428" s="282">
        <f t="shared" si="115"/>
        <v>0</v>
      </c>
      <c r="AF428" s="282">
        <f t="shared" si="116"/>
        <v>0</v>
      </c>
      <c r="AG428" s="107">
        <f t="shared" si="117"/>
        <v>0</v>
      </c>
      <c r="AH428" s="282">
        <f t="shared" si="118"/>
        <v>0</v>
      </c>
      <c r="AI428" s="260"/>
      <c r="AJ428" s="282">
        <f t="shared" si="119"/>
        <v>0</v>
      </c>
      <c r="AK428" s="282">
        <f t="shared" si="120"/>
        <v>0</v>
      </c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495"/>
      <c r="AW428" s="495"/>
      <c r="AX428" s="495"/>
    </row>
    <row r="429" spans="2:50">
      <c r="B429" s="412">
        <v>411</v>
      </c>
      <c r="C429" s="384" t="s">
        <v>40</v>
      </c>
      <c r="D429" s="389" t="s">
        <v>59</v>
      </c>
      <c r="E429" s="389" t="s">
        <v>4151</v>
      </c>
      <c r="F429" s="410" t="s">
        <v>1122</v>
      </c>
      <c r="G429" s="422" t="s">
        <v>131</v>
      </c>
      <c r="H429" s="424">
        <v>42152</v>
      </c>
      <c r="I429" s="409" t="s">
        <v>2470</v>
      </c>
      <c r="J429" s="423">
        <f t="shared" si="109"/>
        <v>18</v>
      </c>
      <c r="K429" s="423">
        <v>18</v>
      </c>
      <c r="L429" s="423">
        <v>0</v>
      </c>
      <c r="M429" s="423"/>
      <c r="N429" s="26">
        <v>0.25</v>
      </c>
      <c r="O429" s="26">
        <v>0</v>
      </c>
      <c r="P429" s="507">
        <v>1</v>
      </c>
      <c r="Q429" s="282"/>
      <c r="R429" s="128" t="s">
        <v>31</v>
      </c>
      <c r="S429" s="128" t="s">
        <v>31</v>
      </c>
      <c r="T429" s="128" t="s">
        <v>31</v>
      </c>
      <c r="U429" s="128" t="s">
        <v>31</v>
      </c>
      <c r="V429" s="284" t="s">
        <v>3766</v>
      </c>
      <c r="W429" s="282"/>
      <c r="X429" s="282">
        <f t="shared" si="110"/>
        <v>0</v>
      </c>
      <c r="Y429" s="260"/>
      <c r="Z429" s="260"/>
      <c r="AA429" s="502">
        <f t="shared" si="111"/>
        <v>0</v>
      </c>
      <c r="AB429" s="282">
        <f t="shared" si="112"/>
        <v>0</v>
      </c>
      <c r="AC429" s="282">
        <f t="shared" si="113"/>
        <v>0</v>
      </c>
      <c r="AD429" s="282">
        <f t="shared" si="114"/>
        <v>0</v>
      </c>
      <c r="AE429" s="282">
        <f t="shared" si="115"/>
        <v>0</v>
      </c>
      <c r="AF429" s="282">
        <f t="shared" si="116"/>
        <v>0</v>
      </c>
      <c r="AG429" s="107">
        <f t="shared" si="117"/>
        <v>0</v>
      </c>
      <c r="AH429" s="282">
        <f t="shared" si="118"/>
        <v>0</v>
      </c>
      <c r="AI429" s="260"/>
      <c r="AJ429" s="282">
        <f t="shared" si="119"/>
        <v>0</v>
      </c>
      <c r="AK429" s="282">
        <f t="shared" si="120"/>
        <v>0</v>
      </c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495"/>
      <c r="AW429" s="495"/>
      <c r="AX429" s="495"/>
    </row>
    <row r="430" spans="2:50">
      <c r="B430" s="412">
        <v>412</v>
      </c>
      <c r="C430" s="384" t="s">
        <v>40</v>
      </c>
      <c r="D430" s="389" t="s">
        <v>59</v>
      </c>
      <c r="E430" s="389" t="s">
        <v>4151</v>
      </c>
      <c r="F430" s="410" t="s">
        <v>1123</v>
      </c>
      <c r="G430" s="422" t="s">
        <v>131</v>
      </c>
      <c r="H430" s="424">
        <v>42152</v>
      </c>
      <c r="I430" s="409" t="s">
        <v>2470</v>
      </c>
      <c r="J430" s="423">
        <f t="shared" si="109"/>
        <v>18</v>
      </c>
      <c r="K430" s="423">
        <v>18</v>
      </c>
      <c r="L430" s="423">
        <v>0</v>
      </c>
      <c r="M430" s="423"/>
      <c r="N430" s="26">
        <v>0.15000000000000002</v>
      </c>
      <c r="O430" s="26">
        <v>0</v>
      </c>
      <c r="P430" s="507">
        <v>1</v>
      </c>
      <c r="Q430" s="282"/>
      <c r="R430" s="128" t="s">
        <v>31</v>
      </c>
      <c r="S430" s="128" t="s">
        <v>31</v>
      </c>
      <c r="T430" s="128" t="s">
        <v>31</v>
      </c>
      <c r="U430" s="128" t="s">
        <v>31</v>
      </c>
      <c r="V430" s="284" t="s">
        <v>3766</v>
      </c>
      <c r="W430" s="282"/>
      <c r="X430" s="282">
        <f t="shared" si="110"/>
        <v>0</v>
      </c>
      <c r="Y430" s="260"/>
      <c r="Z430" s="260"/>
      <c r="AA430" s="502">
        <f t="shared" si="111"/>
        <v>0</v>
      </c>
      <c r="AB430" s="282">
        <f t="shared" ref="AB430:AB461" si="121">(COUNTA(AL430:AU430)-COUNTIF(AL430:AU430, "X"))*P430*K430</f>
        <v>0</v>
      </c>
      <c r="AC430" s="282">
        <f t="shared" si="113"/>
        <v>0</v>
      </c>
      <c r="AD430" s="282">
        <f t="shared" ref="AD430:AD461" si="122">COUNTIF(AL430:AU430,"V")*P430*M430</f>
        <v>0</v>
      </c>
      <c r="AE430" s="282">
        <f t="shared" si="115"/>
        <v>0</v>
      </c>
      <c r="AF430" s="282">
        <f t="shared" ref="AF430:AF461" si="123">COUNTIF(AL430:AU430,"L")*K430*P430</f>
        <v>0</v>
      </c>
      <c r="AG430" s="107">
        <f t="shared" ref="AG430:AG461" si="124">IF(Q430="Y",1,0)</f>
        <v>0</v>
      </c>
      <c r="AH430" s="282">
        <f t="shared" ref="AH430:AH461" si="125">IF(Q430="Y", AA430, 0)*K430*P430/2</f>
        <v>0</v>
      </c>
      <c r="AI430" s="260"/>
      <c r="AJ430" s="282">
        <f t="shared" si="119"/>
        <v>0</v>
      </c>
      <c r="AK430" s="282">
        <f t="shared" si="120"/>
        <v>0</v>
      </c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495"/>
      <c r="AW430" s="495"/>
      <c r="AX430" s="495"/>
    </row>
    <row r="431" spans="2:50">
      <c r="B431" s="412">
        <v>413</v>
      </c>
      <c r="C431" s="384" t="s">
        <v>40</v>
      </c>
      <c r="D431" s="389" t="s">
        <v>59</v>
      </c>
      <c r="E431" s="389" t="s">
        <v>4151</v>
      </c>
      <c r="F431" s="410" t="s">
        <v>1124</v>
      </c>
      <c r="G431" s="422" t="s">
        <v>131</v>
      </c>
      <c r="H431" s="424">
        <v>42152</v>
      </c>
      <c r="I431" s="409" t="s">
        <v>2470</v>
      </c>
      <c r="J431" s="423">
        <f t="shared" si="109"/>
        <v>24</v>
      </c>
      <c r="K431" s="423">
        <v>24</v>
      </c>
      <c r="L431" s="423">
        <v>0</v>
      </c>
      <c r="M431" s="423"/>
      <c r="N431" s="26">
        <v>0.4</v>
      </c>
      <c r="O431" s="26">
        <v>0</v>
      </c>
      <c r="P431" s="507">
        <v>1</v>
      </c>
      <c r="Q431" s="282"/>
      <c r="R431" s="128" t="s">
        <v>31</v>
      </c>
      <c r="S431" s="128" t="s">
        <v>31</v>
      </c>
      <c r="T431" s="128" t="s">
        <v>31</v>
      </c>
      <c r="U431" s="128" t="s">
        <v>31</v>
      </c>
      <c r="V431" s="284" t="s">
        <v>3766</v>
      </c>
      <c r="W431" s="282"/>
      <c r="X431" s="282">
        <f t="shared" si="110"/>
        <v>0</v>
      </c>
      <c r="Y431" s="260"/>
      <c r="Z431" s="260"/>
      <c r="AA431" s="502">
        <f t="shared" si="111"/>
        <v>0</v>
      </c>
      <c r="AB431" s="282">
        <f t="shared" si="121"/>
        <v>0</v>
      </c>
      <c r="AC431" s="282">
        <f t="shared" si="113"/>
        <v>0</v>
      </c>
      <c r="AD431" s="282">
        <f t="shared" si="122"/>
        <v>0</v>
      </c>
      <c r="AE431" s="282">
        <f t="shared" si="115"/>
        <v>0</v>
      </c>
      <c r="AF431" s="282">
        <f t="shared" si="123"/>
        <v>0</v>
      </c>
      <c r="AG431" s="107">
        <f t="shared" si="124"/>
        <v>0</v>
      </c>
      <c r="AH431" s="282">
        <f t="shared" si="125"/>
        <v>0</v>
      </c>
      <c r="AI431" s="260"/>
      <c r="AJ431" s="282">
        <f t="shared" si="119"/>
        <v>0</v>
      </c>
      <c r="AK431" s="282">
        <f t="shared" si="120"/>
        <v>0</v>
      </c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495"/>
      <c r="AW431" s="495"/>
      <c r="AX431" s="495"/>
    </row>
    <row r="432" spans="2:50">
      <c r="B432" s="412">
        <v>414</v>
      </c>
      <c r="C432" s="384" t="s">
        <v>40</v>
      </c>
      <c r="D432" s="389" t="s">
        <v>59</v>
      </c>
      <c r="E432" s="389" t="s">
        <v>4151</v>
      </c>
      <c r="F432" s="410" t="s">
        <v>1125</v>
      </c>
      <c r="G432" s="422" t="s">
        <v>131</v>
      </c>
      <c r="H432" s="424">
        <v>42152</v>
      </c>
      <c r="I432" s="409" t="s">
        <v>2470</v>
      </c>
      <c r="J432" s="423">
        <f t="shared" si="109"/>
        <v>12</v>
      </c>
      <c r="K432" s="423">
        <v>12</v>
      </c>
      <c r="L432" s="423">
        <v>0</v>
      </c>
      <c r="M432" s="423"/>
      <c r="N432" s="26">
        <v>0.15000000000000002</v>
      </c>
      <c r="O432" s="26">
        <v>0</v>
      </c>
      <c r="P432" s="507">
        <v>1</v>
      </c>
      <c r="Q432" s="282"/>
      <c r="R432" s="128" t="s">
        <v>31</v>
      </c>
      <c r="S432" s="128" t="s">
        <v>31</v>
      </c>
      <c r="T432" s="128" t="s">
        <v>31</v>
      </c>
      <c r="U432" s="128" t="s">
        <v>31</v>
      </c>
      <c r="V432" s="284" t="s">
        <v>3766</v>
      </c>
      <c r="W432" s="282"/>
      <c r="X432" s="282">
        <f t="shared" si="110"/>
        <v>0</v>
      </c>
      <c r="Y432" s="260"/>
      <c r="Z432" s="260"/>
      <c r="AA432" s="502">
        <f t="shared" si="111"/>
        <v>0</v>
      </c>
      <c r="AB432" s="282">
        <f t="shared" si="121"/>
        <v>0</v>
      </c>
      <c r="AC432" s="282">
        <f t="shared" si="113"/>
        <v>0</v>
      </c>
      <c r="AD432" s="282">
        <f t="shared" si="122"/>
        <v>0</v>
      </c>
      <c r="AE432" s="282">
        <f t="shared" si="115"/>
        <v>0</v>
      </c>
      <c r="AF432" s="282">
        <f t="shared" si="123"/>
        <v>0</v>
      </c>
      <c r="AG432" s="107">
        <f t="shared" si="124"/>
        <v>0</v>
      </c>
      <c r="AH432" s="282">
        <f t="shared" si="125"/>
        <v>0</v>
      </c>
      <c r="AI432" s="260"/>
      <c r="AJ432" s="282">
        <f t="shared" si="119"/>
        <v>0</v>
      </c>
      <c r="AK432" s="282">
        <f t="shared" si="120"/>
        <v>0</v>
      </c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495"/>
      <c r="AW432" s="495"/>
      <c r="AX432" s="495"/>
    </row>
    <row r="433" spans="2:50">
      <c r="B433" s="412">
        <v>415</v>
      </c>
      <c r="C433" s="384" t="s">
        <v>40</v>
      </c>
      <c r="D433" s="389" t="s">
        <v>59</v>
      </c>
      <c r="E433" s="389" t="s">
        <v>4151</v>
      </c>
      <c r="F433" s="410" t="s">
        <v>1126</v>
      </c>
      <c r="G433" s="422" t="s">
        <v>131</v>
      </c>
      <c r="H433" s="424">
        <v>42152</v>
      </c>
      <c r="I433" s="409" t="s">
        <v>2470</v>
      </c>
      <c r="J433" s="423">
        <f t="shared" si="109"/>
        <v>6</v>
      </c>
      <c r="K433" s="423">
        <v>6</v>
      </c>
      <c r="L433" s="423">
        <v>0</v>
      </c>
      <c r="M433" s="423"/>
      <c r="N433" s="26">
        <v>0.1</v>
      </c>
      <c r="O433" s="26">
        <v>0</v>
      </c>
      <c r="P433" s="507">
        <v>1</v>
      </c>
      <c r="Q433" s="282"/>
      <c r="R433" s="128" t="s">
        <v>31</v>
      </c>
      <c r="S433" s="128" t="s">
        <v>31</v>
      </c>
      <c r="T433" s="128" t="s">
        <v>31</v>
      </c>
      <c r="U433" s="128" t="s">
        <v>31</v>
      </c>
      <c r="V433" s="284" t="s">
        <v>3766</v>
      </c>
      <c r="W433" s="282"/>
      <c r="X433" s="282">
        <f t="shared" si="110"/>
        <v>0</v>
      </c>
      <c r="Y433" s="260"/>
      <c r="Z433" s="260"/>
      <c r="AA433" s="502">
        <f t="shared" si="111"/>
        <v>0</v>
      </c>
      <c r="AB433" s="282">
        <f t="shared" si="121"/>
        <v>0</v>
      </c>
      <c r="AC433" s="282">
        <f t="shared" si="113"/>
        <v>0</v>
      </c>
      <c r="AD433" s="282">
        <f t="shared" si="122"/>
        <v>0</v>
      </c>
      <c r="AE433" s="282">
        <f t="shared" si="115"/>
        <v>0</v>
      </c>
      <c r="AF433" s="282">
        <f t="shared" si="123"/>
        <v>0</v>
      </c>
      <c r="AG433" s="107">
        <f t="shared" si="124"/>
        <v>0</v>
      </c>
      <c r="AH433" s="282">
        <f t="shared" si="125"/>
        <v>0</v>
      </c>
      <c r="AI433" s="260"/>
      <c r="AJ433" s="282">
        <f t="shared" si="119"/>
        <v>0</v>
      </c>
      <c r="AK433" s="282">
        <f t="shared" si="120"/>
        <v>0</v>
      </c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495"/>
      <c r="AW433" s="495"/>
      <c r="AX433" s="495"/>
    </row>
    <row r="434" spans="2:50">
      <c r="B434" s="412">
        <v>416</v>
      </c>
      <c r="C434" s="384" t="s">
        <v>40</v>
      </c>
      <c r="D434" s="389" t="s">
        <v>59</v>
      </c>
      <c r="E434" s="389" t="s">
        <v>4151</v>
      </c>
      <c r="F434" s="410" t="s">
        <v>1127</v>
      </c>
      <c r="G434" s="422" t="s">
        <v>131</v>
      </c>
      <c r="H434" s="424">
        <v>42152</v>
      </c>
      <c r="I434" s="409" t="s">
        <v>2470</v>
      </c>
      <c r="J434" s="423">
        <f t="shared" si="109"/>
        <v>48</v>
      </c>
      <c r="K434" s="423">
        <v>48</v>
      </c>
      <c r="L434" s="423">
        <v>0</v>
      </c>
      <c r="M434" s="423"/>
      <c r="N434" s="26">
        <v>0.8</v>
      </c>
      <c r="O434" s="26">
        <v>0</v>
      </c>
      <c r="P434" s="507">
        <v>1</v>
      </c>
      <c r="Q434" s="282"/>
      <c r="R434" s="128" t="s">
        <v>31</v>
      </c>
      <c r="S434" s="128" t="s">
        <v>31</v>
      </c>
      <c r="T434" s="128" t="s">
        <v>31</v>
      </c>
      <c r="U434" s="128" t="s">
        <v>31</v>
      </c>
      <c r="V434" s="284" t="s">
        <v>3766</v>
      </c>
      <c r="W434" s="282"/>
      <c r="X434" s="282">
        <f t="shared" si="110"/>
        <v>0</v>
      </c>
      <c r="Y434" s="260"/>
      <c r="Z434" s="260"/>
      <c r="AA434" s="502">
        <f t="shared" si="111"/>
        <v>0</v>
      </c>
      <c r="AB434" s="282">
        <f t="shared" si="121"/>
        <v>0</v>
      </c>
      <c r="AC434" s="282">
        <f t="shared" si="113"/>
        <v>0</v>
      </c>
      <c r="AD434" s="282">
        <f t="shared" si="122"/>
        <v>0</v>
      </c>
      <c r="AE434" s="282">
        <f t="shared" si="115"/>
        <v>0</v>
      </c>
      <c r="AF434" s="282">
        <f t="shared" si="123"/>
        <v>0</v>
      </c>
      <c r="AG434" s="107">
        <f t="shared" si="124"/>
        <v>0</v>
      </c>
      <c r="AH434" s="282">
        <f t="shared" si="125"/>
        <v>0</v>
      </c>
      <c r="AI434" s="260"/>
      <c r="AJ434" s="282">
        <f t="shared" si="119"/>
        <v>0</v>
      </c>
      <c r="AK434" s="282">
        <f t="shared" si="120"/>
        <v>0</v>
      </c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495"/>
      <c r="AW434" s="495"/>
      <c r="AX434" s="495"/>
    </row>
    <row r="435" spans="2:50">
      <c r="B435" s="412">
        <v>417</v>
      </c>
      <c r="C435" s="384" t="s">
        <v>40</v>
      </c>
      <c r="D435" s="389" t="s">
        <v>59</v>
      </c>
      <c r="E435" s="389" t="s">
        <v>4151</v>
      </c>
      <c r="F435" s="410" t="s">
        <v>1128</v>
      </c>
      <c r="G435" s="422" t="s">
        <v>131</v>
      </c>
      <c r="H435" s="424">
        <v>42152</v>
      </c>
      <c r="I435" s="409" t="s">
        <v>2470</v>
      </c>
      <c r="J435" s="423">
        <f t="shared" si="109"/>
        <v>9</v>
      </c>
      <c r="K435" s="423">
        <v>9</v>
      </c>
      <c r="L435" s="423">
        <v>0</v>
      </c>
      <c r="M435" s="423"/>
      <c r="N435" s="26">
        <v>0.15</v>
      </c>
      <c r="O435" s="26">
        <v>0</v>
      </c>
      <c r="P435" s="507">
        <v>1</v>
      </c>
      <c r="Q435" s="282"/>
      <c r="R435" s="128" t="s">
        <v>31</v>
      </c>
      <c r="S435" s="128" t="s">
        <v>31</v>
      </c>
      <c r="T435" s="128" t="s">
        <v>31</v>
      </c>
      <c r="U435" s="128" t="s">
        <v>31</v>
      </c>
      <c r="V435" s="284" t="s">
        <v>3766</v>
      </c>
      <c r="W435" s="282"/>
      <c r="X435" s="282">
        <f t="shared" si="110"/>
        <v>0</v>
      </c>
      <c r="Y435" s="260"/>
      <c r="Z435" s="260"/>
      <c r="AA435" s="502">
        <f t="shared" si="111"/>
        <v>0</v>
      </c>
      <c r="AB435" s="282">
        <f t="shared" si="121"/>
        <v>0</v>
      </c>
      <c r="AC435" s="282">
        <f t="shared" si="113"/>
        <v>0</v>
      </c>
      <c r="AD435" s="282">
        <f t="shared" si="122"/>
        <v>0</v>
      </c>
      <c r="AE435" s="282">
        <f t="shared" si="115"/>
        <v>0</v>
      </c>
      <c r="AF435" s="282">
        <f t="shared" si="123"/>
        <v>0</v>
      </c>
      <c r="AG435" s="107">
        <f t="shared" si="124"/>
        <v>0</v>
      </c>
      <c r="AH435" s="282">
        <f t="shared" si="125"/>
        <v>0</v>
      </c>
      <c r="AI435" s="260"/>
      <c r="AJ435" s="282">
        <f t="shared" si="119"/>
        <v>0</v>
      </c>
      <c r="AK435" s="282">
        <f t="shared" si="120"/>
        <v>0</v>
      </c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495"/>
      <c r="AW435" s="495"/>
      <c r="AX435" s="495"/>
    </row>
    <row r="436" spans="2:50">
      <c r="B436" s="412">
        <v>418</v>
      </c>
      <c r="C436" s="384" t="s">
        <v>40</v>
      </c>
      <c r="D436" s="389" t="s">
        <v>59</v>
      </c>
      <c r="E436" s="389" t="s">
        <v>4151</v>
      </c>
      <c r="F436" s="410" t="s">
        <v>1129</v>
      </c>
      <c r="G436" s="422" t="s">
        <v>131</v>
      </c>
      <c r="H436" s="424">
        <v>41995</v>
      </c>
      <c r="I436" s="409" t="s">
        <v>2470</v>
      </c>
      <c r="J436" s="423">
        <f t="shared" si="109"/>
        <v>39</v>
      </c>
      <c r="K436" s="423">
        <v>39</v>
      </c>
      <c r="L436" s="423">
        <v>0</v>
      </c>
      <c r="M436" s="423"/>
      <c r="N436" s="26">
        <v>0.64999999999999991</v>
      </c>
      <c r="O436" s="26">
        <v>0</v>
      </c>
      <c r="P436" s="507">
        <v>1</v>
      </c>
      <c r="Q436" s="282"/>
      <c r="R436" s="128" t="s">
        <v>31</v>
      </c>
      <c r="S436" s="128" t="s">
        <v>31</v>
      </c>
      <c r="T436" s="128" t="s">
        <v>31</v>
      </c>
      <c r="U436" s="128" t="s">
        <v>31</v>
      </c>
      <c r="V436" s="284" t="s">
        <v>3766</v>
      </c>
      <c r="W436" s="282"/>
      <c r="X436" s="282">
        <f t="shared" si="110"/>
        <v>0</v>
      </c>
      <c r="Y436" s="260"/>
      <c r="Z436" s="260"/>
      <c r="AA436" s="502">
        <f t="shared" si="111"/>
        <v>0</v>
      </c>
      <c r="AB436" s="282">
        <f t="shared" si="121"/>
        <v>0</v>
      </c>
      <c r="AC436" s="282">
        <f t="shared" si="113"/>
        <v>0</v>
      </c>
      <c r="AD436" s="282">
        <f t="shared" si="122"/>
        <v>0</v>
      </c>
      <c r="AE436" s="282">
        <f t="shared" si="115"/>
        <v>0</v>
      </c>
      <c r="AF436" s="282">
        <f t="shared" si="123"/>
        <v>0</v>
      </c>
      <c r="AG436" s="107">
        <f t="shared" si="124"/>
        <v>0</v>
      </c>
      <c r="AH436" s="282">
        <f t="shared" si="125"/>
        <v>0</v>
      </c>
      <c r="AI436" s="260"/>
      <c r="AJ436" s="282">
        <f t="shared" si="119"/>
        <v>0</v>
      </c>
      <c r="AK436" s="282">
        <f t="shared" si="120"/>
        <v>0</v>
      </c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495"/>
      <c r="AW436" s="495"/>
      <c r="AX436" s="495"/>
    </row>
    <row r="437" spans="2:50">
      <c r="B437" s="412">
        <v>419</v>
      </c>
      <c r="C437" s="384" t="s">
        <v>40</v>
      </c>
      <c r="D437" s="389" t="s">
        <v>59</v>
      </c>
      <c r="E437" s="389" t="s">
        <v>4151</v>
      </c>
      <c r="F437" s="410" t="s">
        <v>3754</v>
      </c>
      <c r="G437" s="422" t="s">
        <v>131</v>
      </c>
      <c r="H437" s="424">
        <v>41995</v>
      </c>
      <c r="I437" s="409" t="s">
        <v>2470</v>
      </c>
      <c r="J437" s="423">
        <f t="shared" si="109"/>
        <v>60</v>
      </c>
      <c r="K437" s="423">
        <v>60</v>
      </c>
      <c r="L437" s="423">
        <v>0</v>
      </c>
      <c r="M437" s="423"/>
      <c r="N437" s="26">
        <v>1</v>
      </c>
      <c r="O437" s="26">
        <v>0</v>
      </c>
      <c r="P437" s="507">
        <v>1</v>
      </c>
      <c r="Q437" s="282"/>
      <c r="R437" s="128" t="s">
        <v>31</v>
      </c>
      <c r="S437" s="128" t="s">
        <v>31</v>
      </c>
      <c r="T437" s="128" t="s">
        <v>31</v>
      </c>
      <c r="U437" s="128" t="s">
        <v>31</v>
      </c>
      <c r="V437" s="284" t="s">
        <v>3766</v>
      </c>
      <c r="W437" s="282"/>
      <c r="X437" s="282">
        <f t="shared" si="110"/>
        <v>0</v>
      </c>
      <c r="Y437" s="260"/>
      <c r="Z437" s="260"/>
      <c r="AA437" s="502">
        <f t="shared" si="111"/>
        <v>0</v>
      </c>
      <c r="AB437" s="282">
        <f t="shared" si="121"/>
        <v>0</v>
      </c>
      <c r="AC437" s="282">
        <f t="shared" si="113"/>
        <v>0</v>
      </c>
      <c r="AD437" s="282">
        <f t="shared" si="122"/>
        <v>0</v>
      </c>
      <c r="AE437" s="282">
        <f t="shared" si="115"/>
        <v>0</v>
      </c>
      <c r="AF437" s="282">
        <f t="shared" si="123"/>
        <v>0</v>
      </c>
      <c r="AG437" s="107">
        <f t="shared" si="124"/>
        <v>0</v>
      </c>
      <c r="AH437" s="282">
        <f t="shared" si="125"/>
        <v>0</v>
      </c>
      <c r="AI437" s="260"/>
      <c r="AJ437" s="282">
        <f t="shared" si="119"/>
        <v>0</v>
      </c>
      <c r="AK437" s="282">
        <f t="shared" si="120"/>
        <v>0</v>
      </c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495"/>
      <c r="AW437" s="495"/>
      <c r="AX437" s="495"/>
    </row>
    <row r="438" spans="2:50">
      <c r="B438" s="412">
        <v>420</v>
      </c>
      <c r="C438" s="384" t="s">
        <v>40</v>
      </c>
      <c r="D438" s="389" t="s">
        <v>59</v>
      </c>
      <c r="E438" s="389" t="s">
        <v>4151</v>
      </c>
      <c r="F438" s="410" t="s">
        <v>3908</v>
      </c>
      <c r="G438" s="422" t="s">
        <v>131</v>
      </c>
      <c r="H438" s="424">
        <v>41995</v>
      </c>
      <c r="I438" s="409" t="s">
        <v>2470</v>
      </c>
      <c r="J438" s="423">
        <f t="shared" si="109"/>
        <v>24</v>
      </c>
      <c r="K438" s="423">
        <v>24</v>
      </c>
      <c r="L438" s="423">
        <v>0</v>
      </c>
      <c r="M438" s="423"/>
      <c r="N438" s="26">
        <v>0.4</v>
      </c>
      <c r="O438" s="26">
        <v>0</v>
      </c>
      <c r="P438" s="507">
        <v>1</v>
      </c>
      <c r="Q438" s="282"/>
      <c r="R438" s="128" t="s">
        <v>31</v>
      </c>
      <c r="S438" s="128" t="s">
        <v>31</v>
      </c>
      <c r="T438" s="128" t="s">
        <v>31</v>
      </c>
      <c r="U438" s="128" t="s">
        <v>31</v>
      </c>
      <c r="V438" s="284" t="s">
        <v>3766</v>
      </c>
      <c r="W438" s="282"/>
      <c r="X438" s="282">
        <f t="shared" si="110"/>
        <v>0</v>
      </c>
      <c r="Y438" s="260"/>
      <c r="Z438" s="260"/>
      <c r="AA438" s="502">
        <f t="shared" si="111"/>
        <v>0</v>
      </c>
      <c r="AB438" s="282">
        <f t="shared" si="121"/>
        <v>0</v>
      </c>
      <c r="AC438" s="282">
        <f t="shared" si="113"/>
        <v>0</v>
      </c>
      <c r="AD438" s="282">
        <f t="shared" si="122"/>
        <v>0</v>
      </c>
      <c r="AE438" s="282">
        <f t="shared" si="115"/>
        <v>0</v>
      </c>
      <c r="AF438" s="282">
        <f t="shared" si="123"/>
        <v>0</v>
      </c>
      <c r="AG438" s="107">
        <f t="shared" si="124"/>
        <v>0</v>
      </c>
      <c r="AH438" s="282">
        <f t="shared" si="125"/>
        <v>0</v>
      </c>
      <c r="AI438" s="260"/>
      <c r="AJ438" s="282">
        <f t="shared" si="119"/>
        <v>0</v>
      </c>
      <c r="AK438" s="282">
        <f t="shared" si="120"/>
        <v>0</v>
      </c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495"/>
      <c r="AW438" s="495"/>
      <c r="AX438" s="495"/>
    </row>
    <row r="439" spans="2:50">
      <c r="B439" s="412">
        <v>421</v>
      </c>
      <c r="C439" s="384" t="s">
        <v>40</v>
      </c>
      <c r="D439" s="389" t="s">
        <v>59</v>
      </c>
      <c r="E439" s="389" t="s">
        <v>4151</v>
      </c>
      <c r="F439" s="410" t="s">
        <v>3909</v>
      </c>
      <c r="G439" s="422" t="s">
        <v>131</v>
      </c>
      <c r="H439" s="424">
        <v>41995</v>
      </c>
      <c r="I439" s="409" t="s">
        <v>2470</v>
      </c>
      <c r="J439" s="423">
        <f t="shared" si="109"/>
        <v>24</v>
      </c>
      <c r="K439" s="423">
        <v>24</v>
      </c>
      <c r="L439" s="423">
        <v>0</v>
      </c>
      <c r="M439" s="423"/>
      <c r="N439" s="26">
        <v>0.4</v>
      </c>
      <c r="O439" s="26">
        <v>0.1</v>
      </c>
      <c r="P439" s="507">
        <v>1</v>
      </c>
      <c r="Q439" s="282"/>
      <c r="R439" s="128" t="s">
        <v>31</v>
      </c>
      <c r="S439" s="128" t="s">
        <v>31</v>
      </c>
      <c r="T439" s="128" t="s">
        <v>31</v>
      </c>
      <c r="U439" s="128" t="s">
        <v>31</v>
      </c>
      <c r="V439" s="284" t="s">
        <v>3766</v>
      </c>
      <c r="W439" s="282"/>
      <c r="X439" s="282">
        <f t="shared" si="110"/>
        <v>0</v>
      </c>
      <c r="Y439" s="260"/>
      <c r="Z439" s="260"/>
      <c r="AA439" s="502">
        <f t="shared" si="111"/>
        <v>0</v>
      </c>
      <c r="AB439" s="282">
        <f t="shared" si="121"/>
        <v>0</v>
      </c>
      <c r="AC439" s="282">
        <f t="shared" si="113"/>
        <v>0</v>
      </c>
      <c r="AD439" s="282">
        <f t="shared" si="122"/>
        <v>0</v>
      </c>
      <c r="AE439" s="282">
        <f t="shared" si="115"/>
        <v>0</v>
      </c>
      <c r="AF439" s="282">
        <f t="shared" si="123"/>
        <v>0</v>
      </c>
      <c r="AG439" s="107">
        <f t="shared" si="124"/>
        <v>0</v>
      </c>
      <c r="AH439" s="282">
        <f t="shared" si="125"/>
        <v>0</v>
      </c>
      <c r="AI439" s="260"/>
      <c r="AJ439" s="282">
        <f t="shared" si="119"/>
        <v>0</v>
      </c>
      <c r="AK439" s="282">
        <f t="shared" si="120"/>
        <v>0</v>
      </c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495"/>
      <c r="AW439" s="495"/>
      <c r="AX439" s="495"/>
    </row>
    <row r="440" spans="2:50">
      <c r="B440" s="412">
        <v>422</v>
      </c>
      <c r="C440" s="384" t="s">
        <v>40</v>
      </c>
      <c r="D440" s="389" t="s">
        <v>136</v>
      </c>
      <c r="E440" s="389" t="s">
        <v>137</v>
      </c>
      <c r="F440" s="410" t="s">
        <v>1132</v>
      </c>
      <c r="G440" s="422" t="s">
        <v>131</v>
      </c>
      <c r="H440" s="424">
        <v>41995</v>
      </c>
      <c r="I440" s="409" t="s">
        <v>2470</v>
      </c>
      <c r="J440" s="423">
        <f t="shared" si="109"/>
        <v>123</v>
      </c>
      <c r="K440" s="423">
        <v>111</v>
      </c>
      <c r="L440" s="423">
        <v>12</v>
      </c>
      <c r="M440" s="423"/>
      <c r="N440" s="26">
        <v>1.8499999999999999</v>
      </c>
      <c r="O440" s="26">
        <v>0.2</v>
      </c>
      <c r="P440" s="507">
        <v>1</v>
      </c>
      <c r="Q440" s="282" t="s">
        <v>4380</v>
      </c>
      <c r="R440" s="128" t="s">
        <v>31</v>
      </c>
      <c r="S440" s="128" t="s">
        <v>31</v>
      </c>
      <c r="T440" s="128" t="s">
        <v>31</v>
      </c>
      <c r="U440" s="128" t="s">
        <v>31</v>
      </c>
      <c r="V440" s="284" t="s">
        <v>3766</v>
      </c>
      <c r="W440" s="282"/>
      <c r="X440" s="282">
        <f t="shared" si="110"/>
        <v>0</v>
      </c>
      <c r="Y440" s="260"/>
      <c r="Z440" s="260"/>
      <c r="AA440" s="502">
        <f t="shared" si="111"/>
        <v>0</v>
      </c>
      <c r="AB440" s="282">
        <f t="shared" si="121"/>
        <v>0</v>
      </c>
      <c r="AC440" s="282">
        <f t="shared" si="113"/>
        <v>0</v>
      </c>
      <c r="AD440" s="282">
        <f t="shared" si="122"/>
        <v>0</v>
      </c>
      <c r="AE440" s="282">
        <f t="shared" si="115"/>
        <v>0</v>
      </c>
      <c r="AF440" s="282">
        <f t="shared" si="123"/>
        <v>0</v>
      </c>
      <c r="AG440" s="107">
        <f t="shared" si="124"/>
        <v>1</v>
      </c>
      <c r="AH440" s="282">
        <f t="shared" si="125"/>
        <v>0</v>
      </c>
      <c r="AI440" s="260"/>
      <c r="AJ440" s="282">
        <f t="shared" si="119"/>
        <v>0</v>
      </c>
      <c r="AK440" s="282">
        <f t="shared" si="120"/>
        <v>0</v>
      </c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495"/>
      <c r="AW440" s="495"/>
      <c r="AX440" s="495"/>
    </row>
    <row r="441" spans="2:50">
      <c r="B441" s="412">
        <v>423</v>
      </c>
      <c r="C441" s="384" t="s">
        <v>40</v>
      </c>
      <c r="D441" s="389" t="s">
        <v>136</v>
      </c>
      <c r="E441" s="389" t="s">
        <v>137</v>
      </c>
      <c r="F441" s="410" t="s">
        <v>1133</v>
      </c>
      <c r="G441" s="422" t="s">
        <v>131</v>
      </c>
      <c r="H441" s="424" t="s">
        <v>1082</v>
      </c>
      <c r="I441" s="409" t="s">
        <v>2470</v>
      </c>
      <c r="J441" s="423">
        <f t="shared" si="109"/>
        <v>117</v>
      </c>
      <c r="K441" s="423">
        <v>108</v>
      </c>
      <c r="L441" s="423">
        <v>9</v>
      </c>
      <c r="M441" s="423"/>
      <c r="N441" s="465">
        <v>1.57</v>
      </c>
      <c r="O441" s="465">
        <v>0</v>
      </c>
      <c r="P441" s="513">
        <v>1</v>
      </c>
      <c r="Q441" s="282"/>
      <c r="R441" s="128" t="s">
        <v>31</v>
      </c>
      <c r="S441" s="128" t="s">
        <v>31</v>
      </c>
      <c r="T441" s="128" t="s">
        <v>31</v>
      </c>
      <c r="U441" s="128" t="s">
        <v>31</v>
      </c>
      <c r="V441" s="284" t="s">
        <v>3766</v>
      </c>
      <c r="W441" s="282"/>
      <c r="X441" s="282">
        <f t="shared" si="110"/>
        <v>0</v>
      </c>
      <c r="Y441" s="260"/>
      <c r="Z441" s="260"/>
      <c r="AA441" s="502">
        <f t="shared" si="111"/>
        <v>0</v>
      </c>
      <c r="AB441" s="282">
        <f t="shared" si="121"/>
        <v>0</v>
      </c>
      <c r="AC441" s="282">
        <f t="shared" si="113"/>
        <v>0</v>
      </c>
      <c r="AD441" s="282">
        <f t="shared" si="122"/>
        <v>0</v>
      </c>
      <c r="AE441" s="282">
        <f t="shared" si="115"/>
        <v>0</v>
      </c>
      <c r="AF441" s="282">
        <f t="shared" si="123"/>
        <v>0</v>
      </c>
      <c r="AG441" s="107">
        <f t="shared" si="124"/>
        <v>0</v>
      </c>
      <c r="AH441" s="282">
        <f t="shared" si="125"/>
        <v>0</v>
      </c>
      <c r="AI441" s="260"/>
      <c r="AJ441" s="282">
        <f t="shared" si="119"/>
        <v>0</v>
      </c>
      <c r="AK441" s="282">
        <f t="shared" si="120"/>
        <v>0</v>
      </c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495"/>
      <c r="AW441" s="495"/>
      <c r="AX441" s="495"/>
    </row>
    <row r="442" spans="2:50">
      <c r="B442" s="412">
        <v>424</v>
      </c>
      <c r="C442" s="384" t="s">
        <v>40</v>
      </c>
      <c r="D442" s="389" t="s">
        <v>59</v>
      </c>
      <c r="E442" s="389" t="s">
        <v>153</v>
      </c>
      <c r="F442" s="410" t="s">
        <v>1134</v>
      </c>
      <c r="G442" s="422" t="s">
        <v>131</v>
      </c>
      <c r="H442" s="424">
        <v>42443</v>
      </c>
      <c r="I442" s="409" t="s">
        <v>2470</v>
      </c>
      <c r="J442" s="423">
        <f t="shared" si="109"/>
        <v>6</v>
      </c>
      <c r="K442" s="423">
        <v>6</v>
      </c>
      <c r="L442" s="423">
        <v>0</v>
      </c>
      <c r="M442" s="423"/>
      <c r="N442" s="26">
        <v>0</v>
      </c>
      <c r="O442" s="26">
        <v>0</v>
      </c>
      <c r="P442" s="507">
        <v>1</v>
      </c>
      <c r="Q442" s="282"/>
      <c r="R442" s="128" t="s">
        <v>31</v>
      </c>
      <c r="S442" s="128" t="s">
        <v>31</v>
      </c>
      <c r="T442" s="128" t="s">
        <v>31</v>
      </c>
      <c r="U442" s="128" t="s">
        <v>31</v>
      </c>
      <c r="V442" s="284" t="s">
        <v>3766</v>
      </c>
      <c r="W442" s="282"/>
      <c r="X442" s="282">
        <f t="shared" si="110"/>
        <v>0</v>
      </c>
      <c r="Y442" s="260"/>
      <c r="Z442" s="260"/>
      <c r="AA442" s="502">
        <f t="shared" si="111"/>
        <v>0</v>
      </c>
      <c r="AB442" s="282">
        <f t="shared" si="121"/>
        <v>0</v>
      </c>
      <c r="AC442" s="282">
        <f t="shared" si="113"/>
        <v>0</v>
      </c>
      <c r="AD442" s="282">
        <f t="shared" si="122"/>
        <v>0</v>
      </c>
      <c r="AE442" s="282">
        <f t="shared" si="115"/>
        <v>0</v>
      </c>
      <c r="AF442" s="282">
        <f t="shared" si="123"/>
        <v>0</v>
      </c>
      <c r="AG442" s="107">
        <f t="shared" si="124"/>
        <v>0</v>
      </c>
      <c r="AH442" s="282">
        <f t="shared" si="125"/>
        <v>0</v>
      </c>
      <c r="AI442" s="260"/>
      <c r="AJ442" s="282">
        <f t="shared" si="119"/>
        <v>0</v>
      </c>
      <c r="AK442" s="282">
        <f t="shared" si="120"/>
        <v>0</v>
      </c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495"/>
      <c r="AW442" s="495"/>
      <c r="AX442" s="495"/>
    </row>
    <row r="443" spans="2:50">
      <c r="B443" s="412">
        <v>425</v>
      </c>
      <c r="C443" s="384" t="s">
        <v>40</v>
      </c>
      <c r="D443" s="389" t="s">
        <v>59</v>
      </c>
      <c r="E443" s="389" t="s">
        <v>155</v>
      </c>
      <c r="F443" s="410" t="s">
        <v>156</v>
      </c>
      <c r="G443" s="422" t="s">
        <v>131</v>
      </c>
      <c r="H443" s="424">
        <v>43768</v>
      </c>
      <c r="I443" s="409" t="s">
        <v>2470</v>
      </c>
      <c r="J443" s="423">
        <f t="shared" si="109"/>
        <v>1584</v>
      </c>
      <c r="K443" s="423">
        <v>1584</v>
      </c>
      <c r="L443" s="423">
        <v>0</v>
      </c>
      <c r="M443" s="423"/>
      <c r="N443" s="466">
        <v>26.4</v>
      </c>
      <c r="O443" s="467">
        <v>0</v>
      </c>
      <c r="P443" s="514">
        <v>1</v>
      </c>
      <c r="Q443" s="282"/>
      <c r="R443" s="128" t="s">
        <v>31</v>
      </c>
      <c r="S443" s="128" t="s">
        <v>31</v>
      </c>
      <c r="T443" s="128" t="s">
        <v>31</v>
      </c>
      <c r="U443" s="128" t="s">
        <v>31</v>
      </c>
      <c r="V443" s="284" t="s">
        <v>3766</v>
      </c>
      <c r="W443" s="282"/>
      <c r="X443" s="282">
        <f t="shared" si="110"/>
        <v>0</v>
      </c>
      <c r="Y443" s="260"/>
      <c r="Z443" s="260"/>
      <c r="AA443" s="502">
        <f t="shared" si="111"/>
        <v>0</v>
      </c>
      <c r="AB443" s="282">
        <f t="shared" si="121"/>
        <v>0</v>
      </c>
      <c r="AC443" s="282">
        <f t="shared" si="113"/>
        <v>0</v>
      </c>
      <c r="AD443" s="282">
        <f t="shared" si="122"/>
        <v>0</v>
      </c>
      <c r="AE443" s="282">
        <f t="shared" si="115"/>
        <v>0</v>
      </c>
      <c r="AF443" s="282">
        <f t="shared" si="123"/>
        <v>0</v>
      </c>
      <c r="AG443" s="107">
        <f t="shared" si="124"/>
        <v>0</v>
      </c>
      <c r="AH443" s="282">
        <f t="shared" si="125"/>
        <v>0</v>
      </c>
      <c r="AI443" s="260"/>
      <c r="AJ443" s="282">
        <f t="shared" si="119"/>
        <v>0</v>
      </c>
      <c r="AK443" s="282">
        <f t="shared" si="120"/>
        <v>0</v>
      </c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495"/>
      <c r="AW443" s="495"/>
      <c r="AX443" s="495"/>
    </row>
    <row r="444" spans="2:50">
      <c r="B444" s="412">
        <v>426</v>
      </c>
      <c r="C444" s="384" t="s">
        <v>40</v>
      </c>
      <c r="D444" s="389" t="s">
        <v>59</v>
      </c>
      <c r="E444" s="389" t="s">
        <v>158</v>
      </c>
      <c r="F444" s="410" t="s">
        <v>159</v>
      </c>
      <c r="G444" s="422" t="s">
        <v>131</v>
      </c>
      <c r="H444" s="424">
        <v>43383</v>
      </c>
      <c r="I444" s="409" t="s">
        <v>2470</v>
      </c>
      <c r="J444" s="423">
        <f t="shared" si="109"/>
        <v>30</v>
      </c>
      <c r="K444" s="423">
        <v>30</v>
      </c>
      <c r="L444" s="423">
        <v>0</v>
      </c>
      <c r="M444" s="423"/>
      <c r="N444" s="15">
        <v>0.35</v>
      </c>
      <c r="O444" s="15">
        <v>0</v>
      </c>
      <c r="P444" s="509">
        <v>1</v>
      </c>
      <c r="Q444" s="282"/>
      <c r="R444" s="128" t="s">
        <v>31</v>
      </c>
      <c r="S444" s="128" t="s">
        <v>31</v>
      </c>
      <c r="T444" s="128" t="s">
        <v>31</v>
      </c>
      <c r="U444" s="128" t="s">
        <v>31</v>
      </c>
      <c r="V444" s="284" t="s">
        <v>3766</v>
      </c>
      <c r="W444" s="282"/>
      <c r="X444" s="282">
        <f t="shared" si="110"/>
        <v>0</v>
      </c>
      <c r="Y444" s="260"/>
      <c r="Z444" s="260"/>
      <c r="AA444" s="502">
        <f t="shared" si="111"/>
        <v>0</v>
      </c>
      <c r="AB444" s="282">
        <f t="shared" si="121"/>
        <v>0</v>
      </c>
      <c r="AC444" s="282">
        <f t="shared" si="113"/>
        <v>0</v>
      </c>
      <c r="AD444" s="282">
        <f t="shared" si="122"/>
        <v>0</v>
      </c>
      <c r="AE444" s="282">
        <f t="shared" si="115"/>
        <v>0</v>
      </c>
      <c r="AF444" s="282">
        <f t="shared" si="123"/>
        <v>0</v>
      </c>
      <c r="AG444" s="107">
        <f t="shared" si="124"/>
        <v>0</v>
      </c>
      <c r="AH444" s="282">
        <f t="shared" si="125"/>
        <v>0</v>
      </c>
      <c r="AI444" s="260"/>
      <c r="AJ444" s="282">
        <f t="shared" si="119"/>
        <v>0</v>
      </c>
      <c r="AK444" s="282">
        <f t="shared" si="120"/>
        <v>0</v>
      </c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495"/>
      <c r="AW444" s="495"/>
      <c r="AX444" s="495"/>
    </row>
    <row r="445" spans="2:50">
      <c r="B445" s="412">
        <v>427</v>
      </c>
      <c r="C445" s="384" t="s">
        <v>40</v>
      </c>
      <c r="D445" s="389" t="s">
        <v>160</v>
      </c>
      <c r="E445" s="389" t="s">
        <v>161</v>
      </c>
      <c r="F445" s="410" t="s">
        <v>1135</v>
      </c>
      <c r="G445" s="422" t="s">
        <v>131</v>
      </c>
      <c r="H445" s="424">
        <v>42816</v>
      </c>
      <c r="I445" s="409" t="s">
        <v>2470</v>
      </c>
      <c r="J445" s="423">
        <f t="shared" si="109"/>
        <v>18</v>
      </c>
      <c r="K445" s="423">
        <v>18</v>
      </c>
      <c r="L445" s="423">
        <v>0</v>
      </c>
      <c r="M445" s="423"/>
      <c r="N445" s="26">
        <v>0.30000000000000004</v>
      </c>
      <c r="O445" s="26">
        <v>0</v>
      </c>
      <c r="P445" s="507">
        <v>1</v>
      </c>
      <c r="Q445" s="282"/>
      <c r="R445" s="128" t="s">
        <v>31</v>
      </c>
      <c r="S445" s="128" t="s">
        <v>31</v>
      </c>
      <c r="T445" s="128" t="s">
        <v>31</v>
      </c>
      <c r="U445" s="128" t="s">
        <v>31</v>
      </c>
      <c r="V445" s="284" t="s">
        <v>3766</v>
      </c>
      <c r="W445" s="282"/>
      <c r="X445" s="282">
        <f t="shared" si="110"/>
        <v>0</v>
      </c>
      <c r="Y445" s="260"/>
      <c r="Z445" s="260"/>
      <c r="AA445" s="502">
        <f t="shared" si="111"/>
        <v>0</v>
      </c>
      <c r="AB445" s="282">
        <f t="shared" si="121"/>
        <v>0</v>
      </c>
      <c r="AC445" s="282">
        <f t="shared" si="113"/>
        <v>0</v>
      </c>
      <c r="AD445" s="282">
        <f t="shared" si="122"/>
        <v>0</v>
      </c>
      <c r="AE445" s="282">
        <f t="shared" si="115"/>
        <v>0</v>
      </c>
      <c r="AF445" s="282">
        <f t="shared" si="123"/>
        <v>0</v>
      </c>
      <c r="AG445" s="107">
        <f t="shared" si="124"/>
        <v>0</v>
      </c>
      <c r="AH445" s="282">
        <f t="shared" si="125"/>
        <v>0</v>
      </c>
      <c r="AI445" s="260"/>
      <c r="AJ445" s="282">
        <f t="shared" si="119"/>
        <v>0</v>
      </c>
      <c r="AK445" s="282">
        <f t="shared" si="120"/>
        <v>0</v>
      </c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495"/>
      <c r="AW445" s="495"/>
      <c r="AX445" s="495"/>
    </row>
    <row r="446" spans="2:50">
      <c r="B446" s="412">
        <v>428</v>
      </c>
      <c r="C446" s="384" t="s">
        <v>40</v>
      </c>
      <c r="D446" s="389" t="s">
        <v>160</v>
      </c>
      <c r="E446" s="389" t="s">
        <v>161</v>
      </c>
      <c r="F446" s="410" t="s">
        <v>861</v>
      </c>
      <c r="G446" s="422" t="s">
        <v>131</v>
      </c>
      <c r="H446" s="424" t="s">
        <v>165</v>
      </c>
      <c r="I446" s="409" t="s">
        <v>2470</v>
      </c>
      <c r="J446" s="423">
        <f t="shared" si="109"/>
        <v>180</v>
      </c>
      <c r="K446" s="423">
        <v>180</v>
      </c>
      <c r="L446" s="423">
        <v>0</v>
      </c>
      <c r="M446" s="423"/>
      <c r="N446" s="26">
        <v>3</v>
      </c>
      <c r="O446" s="26">
        <v>0</v>
      </c>
      <c r="P446" s="507">
        <v>1</v>
      </c>
      <c r="Q446" s="282"/>
      <c r="R446" s="128" t="s">
        <v>31</v>
      </c>
      <c r="S446" s="128" t="s">
        <v>31</v>
      </c>
      <c r="T446" s="128" t="s">
        <v>31</v>
      </c>
      <c r="U446" s="128" t="s">
        <v>31</v>
      </c>
      <c r="V446" s="284" t="s">
        <v>3766</v>
      </c>
      <c r="W446" s="282"/>
      <c r="X446" s="282">
        <f t="shared" si="110"/>
        <v>0</v>
      </c>
      <c r="Y446" s="260"/>
      <c r="Z446" s="260"/>
      <c r="AA446" s="502">
        <f t="shared" si="111"/>
        <v>0</v>
      </c>
      <c r="AB446" s="282">
        <f t="shared" si="121"/>
        <v>0</v>
      </c>
      <c r="AC446" s="282">
        <f t="shared" si="113"/>
        <v>0</v>
      </c>
      <c r="AD446" s="282">
        <f t="shared" si="122"/>
        <v>0</v>
      </c>
      <c r="AE446" s="282">
        <f t="shared" si="115"/>
        <v>0</v>
      </c>
      <c r="AF446" s="282">
        <f t="shared" si="123"/>
        <v>0</v>
      </c>
      <c r="AG446" s="107">
        <f t="shared" si="124"/>
        <v>0</v>
      </c>
      <c r="AH446" s="282">
        <f t="shared" si="125"/>
        <v>0</v>
      </c>
      <c r="AI446" s="260"/>
      <c r="AJ446" s="282">
        <f t="shared" si="119"/>
        <v>0</v>
      </c>
      <c r="AK446" s="282">
        <f t="shared" si="120"/>
        <v>0</v>
      </c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495"/>
      <c r="AW446" s="495"/>
      <c r="AX446" s="495"/>
    </row>
    <row r="447" spans="2:50">
      <c r="B447" s="412">
        <v>429</v>
      </c>
      <c r="C447" s="384" t="s">
        <v>40</v>
      </c>
      <c r="D447" s="389" t="s">
        <v>160</v>
      </c>
      <c r="E447" s="389" t="s">
        <v>161</v>
      </c>
      <c r="F447" s="410" t="s">
        <v>1136</v>
      </c>
      <c r="G447" s="422" t="s">
        <v>131</v>
      </c>
      <c r="H447" s="424">
        <v>42816</v>
      </c>
      <c r="I447" s="409" t="s">
        <v>2470</v>
      </c>
      <c r="J447" s="423">
        <f t="shared" si="109"/>
        <v>84</v>
      </c>
      <c r="K447" s="423">
        <v>84</v>
      </c>
      <c r="L447" s="423">
        <v>0</v>
      </c>
      <c r="M447" s="423"/>
      <c r="N447" s="26">
        <v>1.4</v>
      </c>
      <c r="O447" s="26">
        <v>0</v>
      </c>
      <c r="P447" s="507">
        <v>1</v>
      </c>
      <c r="Q447" s="282"/>
      <c r="R447" s="128" t="s">
        <v>31</v>
      </c>
      <c r="S447" s="128" t="s">
        <v>31</v>
      </c>
      <c r="T447" s="128" t="s">
        <v>31</v>
      </c>
      <c r="U447" s="128" t="s">
        <v>31</v>
      </c>
      <c r="V447" s="284" t="s">
        <v>3766</v>
      </c>
      <c r="W447" s="282"/>
      <c r="X447" s="282">
        <f t="shared" si="110"/>
        <v>0</v>
      </c>
      <c r="Y447" s="260"/>
      <c r="Z447" s="260"/>
      <c r="AA447" s="502">
        <f t="shared" si="111"/>
        <v>0</v>
      </c>
      <c r="AB447" s="282">
        <f t="shared" si="121"/>
        <v>0</v>
      </c>
      <c r="AC447" s="282">
        <f t="shared" si="113"/>
        <v>0</v>
      </c>
      <c r="AD447" s="282">
        <f t="shared" si="122"/>
        <v>0</v>
      </c>
      <c r="AE447" s="282">
        <f t="shared" si="115"/>
        <v>0</v>
      </c>
      <c r="AF447" s="282">
        <f t="shared" si="123"/>
        <v>0</v>
      </c>
      <c r="AG447" s="107">
        <f t="shared" si="124"/>
        <v>0</v>
      </c>
      <c r="AH447" s="282">
        <f t="shared" si="125"/>
        <v>0</v>
      </c>
      <c r="AI447" s="260"/>
      <c r="AJ447" s="282">
        <f t="shared" si="119"/>
        <v>0</v>
      </c>
      <c r="AK447" s="282">
        <f t="shared" si="120"/>
        <v>0</v>
      </c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495"/>
      <c r="AW447" s="495"/>
      <c r="AX447" s="495"/>
    </row>
    <row r="448" spans="2:50">
      <c r="B448" s="412">
        <v>430</v>
      </c>
      <c r="C448" s="384" t="s">
        <v>40</v>
      </c>
      <c r="D448" s="389" t="s">
        <v>160</v>
      </c>
      <c r="E448" s="389" t="s">
        <v>161</v>
      </c>
      <c r="F448" s="410" t="s">
        <v>1137</v>
      </c>
      <c r="G448" s="422" t="s">
        <v>131</v>
      </c>
      <c r="H448" s="424">
        <v>42816</v>
      </c>
      <c r="I448" s="409" t="s">
        <v>2470</v>
      </c>
      <c r="J448" s="423">
        <f t="shared" si="109"/>
        <v>12</v>
      </c>
      <c r="K448" s="423">
        <v>12</v>
      </c>
      <c r="L448" s="423">
        <v>0</v>
      </c>
      <c r="M448" s="423"/>
      <c r="N448" s="26">
        <v>0.2</v>
      </c>
      <c r="O448" s="26">
        <v>0</v>
      </c>
      <c r="P448" s="507">
        <v>1</v>
      </c>
      <c r="Q448" s="282"/>
      <c r="R448" s="128" t="s">
        <v>31</v>
      </c>
      <c r="S448" s="128" t="s">
        <v>31</v>
      </c>
      <c r="T448" s="128" t="s">
        <v>31</v>
      </c>
      <c r="U448" s="128" t="s">
        <v>31</v>
      </c>
      <c r="V448" s="284" t="s">
        <v>3766</v>
      </c>
      <c r="W448" s="282"/>
      <c r="X448" s="282">
        <f t="shared" si="110"/>
        <v>0</v>
      </c>
      <c r="Y448" s="260"/>
      <c r="Z448" s="260"/>
      <c r="AA448" s="502">
        <f t="shared" si="111"/>
        <v>0</v>
      </c>
      <c r="AB448" s="282">
        <f t="shared" si="121"/>
        <v>0</v>
      </c>
      <c r="AC448" s="282">
        <f t="shared" si="113"/>
        <v>0</v>
      </c>
      <c r="AD448" s="282">
        <f t="shared" si="122"/>
        <v>0</v>
      </c>
      <c r="AE448" s="282">
        <f t="shared" si="115"/>
        <v>0</v>
      </c>
      <c r="AF448" s="282">
        <f t="shared" si="123"/>
        <v>0</v>
      </c>
      <c r="AG448" s="107">
        <f t="shared" si="124"/>
        <v>0</v>
      </c>
      <c r="AH448" s="282">
        <f t="shared" si="125"/>
        <v>0</v>
      </c>
      <c r="AI448" s="260"/>
      <c r="AJ448" s="282">
        <f t="shared" si="119"/>
        <v>0</v>
      </c>
      <c r="AK448" s="282">
        <f t="shared" si="120"/>
        <v>0</v>
      </c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495"/>
      <c r="AW448" s="495"/>
      <c r="AX448" s="495"/>
    </row>
    <row r="449" spans="2:50">
      <c r="B449" s="412">
        <v>431</v>
      </c>
      <c r="C449" s="384" t="s">
        <v>40</v>
      </c>
      <c r="D449" s="389" t="s">
        <v>160</v>
      </c>
      <c r="E449" s="389" t="s">
        <v>161</v>
      </c>
      <c r="F449" s="410" t="s">
        <v>1138</v>
      </c>
      <c r="G449" s="422" t="s">
        <v>131</v>
      </c>
      <c r="H449" s="424">
        <v>42816</v>
      </c>
      <c r="I449" s="409" t="s">
        <v>2470</v>
      </c>
      <c r="J449" s="423">
        <f t="shared" si="109"/>
        <v>12</v>
      </c>
      <c r="K449" s="423">
        <v>12</v>
      </c>
      <c r="L449" s="423">
        <v>0</v>
      </c>
      <c r="M449" s="423"/>
      <c r="N449" s="26">
        <v>0.2</v>
      </c>
      <c r="O449" s="26">
        <v>0</v>
      </c>
      <c r="P449" s="507">
        <v>1</v>
      </c>
      <c r="Q449" s="282"/>
      <c r="R449" s="128" t="s">
        <v>31</v>
      </c>
      <c r="S449" s="128" t="s">
        <v>31</v>
      </c>
      <c r="T449" s="128" t="s">
        <v>31</v>
      </c>
      <c r="U449" s="128" t="s">
        <v>31</v>
      </c>
      <c r="V449" s="284" t="s">
        <v>3766</v>
      </c>
      <c r="W449" s="282"/>
      <c r="X449" s="282">
        <f t="shared" si="110"/>
        <v>0</v>
      </c>
      <c r="Y449" s="260"/>
      <c r="Z449" s="260"/>
      <c r="AA449" s="502">
        <f t="shared" si="111"/>
        <v>0</v>
      </c>
      <c r="AB449" s="282">
        <f t="shared" si="121"/>
        <v>0</v>
      </c>
      <c r="AC449" s="282">
        <f t="shared" si="113"/>
        <v>0</v>
      </c>
      <c r="AD449" s="282">
        <f t="shared" si="122"/>
        <v>0</v>
      </c>
      <c r="AE449" s="282">
        <f t="shared" si="115"/>
        <v>0</v>
      </c>
      <c r="AF449" s="282">
        <f t="shared" si="123"/>
        <v>0</v>
      </c>
      <c r="AG449" s="107">
        <f t="shared" si="124"/>
        <v>0</v>
      </c>
      <c r="AH449" s="282">
        <f t="shared" si="125"/>
        <v>0</v>
      </c>
      <c r="AI449" s="260"/>
      <c r="AJ449" s="282">
        <f t="shared" si="119"/>
        <v>0</v>
      </c>
      <c r="AK449" s="282">
        <f t="shared" si="120"/>
        <v>0</v>
      </c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495"/>
      <c r="AW449" s="495"/>
      <c r="AX449" s="495"/>
    </row>
    <row r="450" spans="2:50">
      <c r="B450" s="412">
        <v>432</v>
      </c>
      <c r="C450" s="384" t="s">
        <v>40</v>
      </c>
      <c r="D450" s="389" t="s">
        <v>160</v>
      </c>
      <c r="E450" s="389" t="s">
        <v>161</v>
      </c>
      <c r="F450" s="410" t="s">
        <v>508</v>
      </c>
      <c r="G450" s="422" t="s">
        <v>131</v>
      </c>
      <c r="H450" s="424">
        <v>42816</v>
      </c>
      <c r="I450" s="409" t="s">
        <v>2470</v>
      </c>
      <c r="J450" s="423">
        <f t="shared" si="109"/>
        <v>186</v>
      </c>
      <c r="K450" s="423">
        <v>186</v>
      </c>
      <c r="L450" s="423">
        <v>0</v>
      </c>
      <c r="M450" s="423"/>
      <c r="N450" s="26">
        <v>3.0999999999999996</v>
      </c>
      <c r="O450" s="26">
        <v>0</v>
      </c>
      <c r="P450" s="507">
        <v>1</v>
      </c>
      <c r="Q450" s="282"/>
      <c r="R450" s="128" t="s">
        <v>31</v>
      </c>
      <c r="S450" s="128" t="s">
        <v>31</v>
      </c>
      <c r="T450" s="128" t="s">
        <v>31</v>
      </c>
      <c r="U450" s="128" t="s">
        <v>31</v>
      </c>
      <c r="V450" s="284" t="s">
        <v>3766</v>
      </c>
      <c r="W450" s="282"/>
      <c r="X450" s="282">
        <f t="shared" si="110"/>
        <v>0</v>
      </c>
      <c r="Y450" s="260"/>
      <c r="Z450" s="260"/>
      <c r="AA450" s="502">
        <f t="shared" si="111"/>
        <v>0</v>
      </c>
      <c r="AB450" s="282">
        <f t="shared" si="121"/>
        <v>0</v>
      </c>
      <c r="AC450" s="282">
        <f t="shared" si="113"/>
        <v>0</v>
      </c>
      <c r="AD450" s="282">
        <f t="shared" si="122"/>
        <v>0</v>
      </c>
      <c r="AE450" s="282">
        <f t="shared" si="115"/>
        <v>0</v>
      </c>
      <c r="AF450" s="282">
        <f t="shared" si="123"/>
        <v>0</v>
      </c>
      <c r="AG450" s="107">
        <f t="shared" si="124"/>
        <v>0</v>
      </c>
      <c r="AH450" s="282">
        <f t="shared" si="125"/>
        <v>0</v>
      </c>
      <c r="AI450" s="260"/>
      <c r="AJ450" s="282">
        <f t="shared" si="119"/>
        <v>0</v>
      </c>
      <c r="AK450" s="282">
        <f t="shared" si="120"/>
        <v>0</v>
      </c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495"/>
      <c r="AW450" s="495"/>
      <c r="AX450" s="495"/>
    </row>
    <row r="451" spans="2:50">
      <c r="B451" s="412">
        <v>433</v>
      </c>
      <c r="C451" s="384" t="s">
        <v>40</v>
      </c>
      <c r="D451" s="389" t="s">
        <v>160</v>
      </c>
      <c r="E451" s="389" t="s">
        <v>174</v>
      </c>
      <c r="F451" s="410" t="s">
        <v>1139</v>
      </c>
      <c r="G451" s="422" t="s">
        <v>131</v>
      </c>
      <c r="H451" s="424">
        <v>42816</v>
      </c>
      <c r="I451" s="409" t="s">
        <v>2470</v>
      </c>
      <c r="J451" s="423">
        <f t="shared" si="109"/>
        <v>3</v>
      </c>
      <c r="K451" s="423">
        <v>3</v>
      </c>
      <c r="L451" s="423">
        <v>0</v>
      </c>
      <c r="M451" s="423"/>
      <c r="N451" s="460">
        <v>0.05</v>
      </c>
      <c r="O451" s="461">
        <v>0</v>
      </c>
      <c r="P451" s="508">
        <v>1</v>
      </c>
      <c r="Q451" s="282"/>
      <c r="R451" s="128" t="s">
        <v>31</v>
      </c>
      <c r="S451" s="128" t="s">
        <v>31</v>
      </c>
      <c r="T451" s="128" t="s">
        <v>31</v>
      </c>
      <c r="U451" s="128" t="s">
        <v>31</v>
      </c>
      <c r="V451" s="284" t="s">
        <v>3766</v>
      </c>
      <c r="W451" s="282"/>
      <c r="X451" s="282">
        <f t="shared" si="110"/>
        <v>0</v>
      </c>
      <c r="Y451" s="260"/>
      <c r="Z451" s="260"/>
      <c r="AA451" s="502">
        <f t="shared" si="111"/>
        <v>0</v>
      </c>
      <c r="AB451" s="282">
        <f t="shared" si="121"/>
        <v>0</v>
      </c>
      <c r="AC451" s="282">
        <f t="shared" si="113"/>
        <v>0</v>
      </c>
      <c r="AD451" s="282">
        <f t="shared" si="122"/>
        <v>0</v>
      </c>
      <c r="AE451" s="282">
        <f t="shared" si="115"/>
        <v>0</v>
      </c>
      <c r="AF451" s="282">
        <f t="shared" si="123"/>
        <v>0</v>
      </c>
      <c r="AG451" s="107">
        <f t="shared" si="124"/>
        <v>0</v>
      </c>
      <c r="AH451" s="282">
        <f t="shared" si="125"/>
        <v>0</v>
      </c>
      <c r="AI451" s="260"/>
      <c r="AJ451" s="282">
        <f t="shared" si="119"/>
        <v>0</v>
      </c>
      <c r="AK451" s="282">
        <f t="shared" si="120"/>
        <v>0</v>
      </c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495"/>
      <c r="AW451" s="495"/>
      <c r="AX451" s="495"/>
    </row>
    <row r="452" spans="2:50">
      <c r="B452" s="412">
        <v>434</v>
      </c>
      <c r="C452" s="384" t="s">
        <v>40</v>
      </c>
      <c r="D452" s="389" t="s">
        <v>160</v>
      </c>
      <c r="E452" s="389" t="s">
        <v>174</v>
      </c>
      <c r="F452" s="410" t="s">
        <v>176</v>
      </c>
      <c r="G452" s="422" t="s">
        <v>131</v>
      </c>
      <c r="H452" s="424">
        <v>42816</v>
      </c>
      <c r="I452" s="409" t="s">
        <v>2470</v>
      </c>
      <c r="J452" s="423">
        <f t="shared" si="109"/>
        <v>12</v>
      </c>
      <c r="K452" s="423">
        <v>12</v>
      </c>
      <c r="L452" s="423">
        <v>0</v>
      </c>
      <c r="M452" s="423"/>
      <c r="N452" s="468">
        <v>0.2</v>
      </c>
      <c r="O452" s="461">
        <v>0</v>
      </c>
      <c r="P452" s="508">
        <v>1</v>
      </c>
      <c r="Q452" s="282"/>
      <c r="R452" s="128" t="s">
        <v>31</v>
      </c>
      <c r="S452" s="128" t="s">
        <v>31</v>
      </c>
      <c r="T452" s="128" t="s">
        <v>31</v>
      </c>
      <c r="U452" s="128" t="s">
        <v>31</v>
      </c>
      <c r="V452" s="284" t="s">
        <v>3766</v>
      </c>
      <c r="W452" s="282"/>
      <c r="X452" s="282">
        <f t="shared" si="110"/>
        <v>0</v>
      </c>
      <c r="Y452" s="260"/>
      <c r="Z452" s="260"/>
      <c r="AA452" s="502">
        <f t="shared" si="111"/>
        <v>0</v>
      </c>
      <c r="AB452" s="282">
        <f t="shared" si="121"/>
        <v>0</v>
      </c>
      <c r="AC452" s="282">
        <f t="shared" si="113"/>
        <v>0</v>
      </c>
      <c r="AD452" s="282">
        <f t="shared" si="122"/>
        <v>0</v>
      </c>
      <c r="AE452" s="282">
        <f t="shared" si="115"/>
        <v>0</v>
      </c>
      <c r="AF452" s="282">
        <f t="shared" si="123"/>
        <v>0</v>
      </c>
      <c r="AG452" s="107">
        <f t="shared" si="124"/>
        <v>0</v>
      </c>
      <c r="AH452" s="282">
        <f t="shared" si="125"/>
        <v>0</v>
      </c>
      <c r="AI452" s="260"/>
      <c r="AJ452" s="282">
        <f t="shared" si="119"/>
        <v>0</v>
      </c>
      <c r="AK452" s="282">
        <f t="shared" si="120"/>
        <v>0</v>
      </c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495"/>
      <c r="AW452" s="495"/>
      <c r="AX452" s="495"/>
    </row>
    <row r="453" spans="2:50">
      <c r="B453" s="412">
        <v>435</v>
      </c>
      <c r="C453" s="384" t="s">
        <v>40</v>
      </c>
      <c r="D453" s="389" t="s">
        <v>160</v>
      </c>
      <c r="E453" s="389" t="s">
        <v>174</v>
      </c>
      <c r="F453" s="410" t="s">
        <v>1140</v>
      </c>
      <c r="G453" s="422" t="s">
        <v>131</v>
      </c>
      <c r="H453" s="424">
        <v>42816</v>
      </c>
      <c r="I453" s="409" t="s">
        <v>2470</v>
      </c>
      <c r="J453" s="423">
        <f t="shared" si="109"/>
        <v>18</v>
      </c>
      <c r="K453" s="423">
        <v>18</v>
      </c>
      <c r="L453" s="423">
        <v>0</v>
      </c>
      <c r="M453" s="423"/>
      <c r="N453" s="468">
        <v>0.3</v>
      </c>
      <c r="O453" s="461">
        <v>0</v>
      </c>
      <c r="P453" s="508">
        <v>1</v>
      </c>
      <c r="Q453" s="282"/>
      <c r="R453" s="128" t="s">
        <v>31</v>
      </c>
      <c r="S453" s="128" t="s">
        <v>31</v>
      </c>
      <c r="T453" s="128" t="s">
        <v>31</v>
      </c>
      <c r="U453" s="128" t="s">
        <v>31</v>
      </c>
      <c r="V453" s="284" t="s">
        <v>3766</v>
      </c>
      <c r="W453" s="282"/>
      <c r="X453" s="282">
        <f t="shared" si="110"/>
        <v>0</v>
      </c>
      <c r="Y453" s="260"/>
      <c r="Z453" s="260"/>
      <c r="AA453" s="502">
        <f t="shared" si="111"/>
        <v>0</v>
      </c>
      <c r="AB453" s="282">
        <f t="shared" si="121"/>
        <v>0</v>
      </c>
      <c r="AC453" s="282">
        <f t="shared" si="113"/>
        <v>0</v>
      </c>
      <c r="AD453" s="282">
        <f t="shared" si="122"/>
        <v>0</v>
      </c>
      <c r="AE453" s="282">
        <f t="shared" si="115"/>
        <v>0</v>
      </c>
      <c r="AF453" s="282">
        <f t="shared" si="123"/>
        <v>0</v>
      </c>
      <c r="AG453" s="107">
        <f t="shared" si="124"/>
        <v>0</v>
      </c>
      <c r="AH453" s="282">
        <f t="shared" si="125"/>
        <v>0</v>
      </c>
      <c r="AI453" s="260"/>
      <c r="AJ453" s="282">
        <f t="shared" si="119"/>
        <v>0</v>
      </c>
      <c r="AK453" s="282">
        <f t="shared" si="120"/>
        <v>0</v>
      </c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495"/>
      <c r="AW453" s="495"/>
      <c r="AX453" s="495"/>
    </row>
    <row r="454" spans="2:50">
      <c r="B454" s="412">
        <v>436</v>
      </c>
      <c r="C454" s="384" t="s">
        <v>40</v>
      </c>
      <c r="D454" s="389" t="s">
        <v>160</v>
      </c>
      <c r="E454" s="389" t="s">
        <v>174</v>
      </c>
      <c r="F454" s="410" t="s">
        <v>1141</v>
      </c>
      <c r="G454" s="422" t="s">
        <v>131</v>
      </c>
      <c r="H454" s="424">
        <v>42816</v>
      </c>
      <c r="I454" s="409" t="s">
        <v>2470</v>
      </c>
      <c r="J454" s="423">
        <f t="shared" si="109"/>
        <v>18</v>
      </c>
      <c r="K454" s="423">
        <v>18</v>
      </c>
      <c r="L454" s="423">
        <v>0</v>
      </c>
      <c r="M454" s="423"/>
      <c r="N454" s="468">
        <v>0.3</v>
      </c>
      <c r="O454" s="461">
        <v>0</v>
      </c>
      <c r="P454" s="508">
        <v>1</v>
      </c>
      <c r="Q454" s="282"/>
      <c r="R454" s="128" t="s">
        <v>31</v>
      </c>
      <c r="S454" s="128" t="s">
        <v>31</v>
      </c>
      <c r="T454" s="128" t="s">
        <v>31</v>
      </c>
      <c r="U454" s="128" t="s">
        <v>31</v>
      </c>
      <c r="V454" s="284" t="s">
        <v>3766</v>
      </c>
      <c r="W454" s="282"/>
      <c r="X454" s="282">
        <f t="shared" si="110"/>
        <v>0</v>
      </c>
      <c r="Y454" s="260"/>
      <c r="Z454" s="260"/>
      <c r="AA454" s="502">
        <f t="shared" si="111"/>
        <v>0</v>
      </c>
      <c r="AB454" s="282">
        <f t="shared" si="121"/>
        <v>0</v>
      </c>
      <c r="AC454" s="282">
        <f t="shared" si="113"/>
        <v>0</v>
      </c>
      <c r="AD454" s="282">
        <f t="shared" si="122"/>
        <v>0</v>
      </c>
      <c r="AE454" s="282">
        <f t="shared" si="115"/>
        <v>0</v>
      </c>
      <c r="AF454" s="282">
        <f t="shared" si="123"/>
        <v>0</v>
      </c>
      <c r="AG454" s="107">
        <f t="shared" si="124"/>
        <v>0</v>
      </c>
      <c r="AH454" s="282">
        <f t="shared" si="125"/>
        <v>0</v>
      </c>
      <c r="AI454" s="260"/>
      <c r="AJ454" s="282">
        <f t="shared" si="119"/>
        <v>0</v>
      </c>
      <c r="AK454" s="282">
        <f t="shared" si="120"/>
        <v>0</v>
      </c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495"/>
      <c r="AW454" s="495"/>
      <c r="AX454" s="495"/>
    </row>
    <row r="455" spans="2:50">
      <c r="B455" s="412">
        <v>437</v>
      </c>
      <c r="C455" s="384" t="s">
        <v>40</v>
      </c>
      <c r="D455" s="389" t="s">
        <v>160</v>
      </c>
      <c r="E455" s="389" t="s">
        <v>174</v>
      </c>
      <c r="F455" s="410" t="s">
        <v>1142</v>
      </c>
      <c r="G455" s="422" t="s">
        <v>131</v>
      </c>
      <c r="H455" s="424">
        <v>42816</v>
      </c>
      <c r="I455" s="409" t="s">
        <v>2470</v>
      </c>
      <c r="J455" s="423">
        <f t="shared" si="109"/>
        <v>6</v>
      </c>
      <c r="K455" s="423">
        <v>6</v>
      </c>
      <c r="L455" s="423">
        <v>0</v>
      </c>
      <c r="M455" s="423"/>
      <c r="N455" s="468">
        <v>0.1</v>
      </c>
      <c r="O455" s="461">
        <v>0</v>
      </c>
      <c r="P455" s="508">
        <v>1</v>
      </c>
      <c r="Q455" s="282"/>
      <c r="R455" s="128" t="s">
        <v>31</v>
      </c>
      <c r="S455" s="128" t="s">
        <v>31</v>
      </c>
      <c r="T455" s="128" t="s">
        <v>31</v>
      </c>
      <c r="U455" s="128" t="s">
        <v>31</v>
      </c>
      <c r="V455" s="284" t="s">
        <v>3766</v>
      </c>
      <c r="W455" s="282"/>
      <c r="X455" s="282">
        <f t="shared" si="110"/>
        <v>0</v>
      </c>
      <c r="Y455" s="260"/>
      <c r="Z455" s="260"/>
      <c r="AA455" s="502">
        <f t="shared" si="111"/>
        <v>0</v>
      </c>
      <c r="AB455" s="282">
        <f t="shared" si="121"/>
        <v>0</v>
      </c>
      <c r="AC455" s="282">
        <f t="shared" si="113"/>
        <v>0</v>
      </c>
      <c r="AD455" s="282">
        <f t="shared" si="122"/>
        <v>0</v>
      </c>
      <c r="AE455" s="282">
        <f t="shared" si="115"/>
        <v>0</v>
      </c>
      <c r="AF455" s="282">
        <f t="shared" si="123"/>
        <v>0</v>
      </c>
      <c r="AG455" s="107">
        <f t="shared" si="124"/>
        <v>0</v>
      </c>
      <c r="AH455" s="282">
        <f t="shared" si="125"/>
        <v>0</v>
      </c>
      <c r="AI455" s="260"/>
      <c r="AJ455" s="282">
        <f t="shared" si="119"/>
        <v>0</v>
      </c>
      <c r="AK455" s="282">
        <f t="shared" si="120"/>
        <v>0</v>
      </c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495"/>
      <c r="AW455" s="495"/>
      <c r="AX455" s="495"/>
    </row>
    <row r="456" spans="2:50">
      <c r="B456" s="412">
        <v>438</v>
      </c>
      <c r="C456" s="384" t="s">
        <v>40</v>
      </c>
      <c r="D456" s="389" t="s">
        <v>160</v>
      </c>
      <c r="E456" s="389" t="s">
        <v>174</v>
      </c>
      <c r="F456" s="410" t="s">
        <v>1143</v>
      </c>
      <c r="G456" s="422" t="s">
        <v>131</v>
      </c>
      <c r="H456" s="424">
        <v>42816</v>
      </c>
      <c r="I456" s="409" t="s">
        <v>2470</v>
      </c>
      <c r="J456" s="423">
        <f t="shared" si="109"/>
        <v>2166</v>
      </c>
      <c r="K456" s="423">
        <v>6</v>
      </c>
      <c r="L456" s="423">
        <v>2160</v>
      </c>
      <c r="M456" s="423"/>
      <c r="N456" s="468">
        <v>0.1</v>
      </c>
      <c r="O456" s="469">
        <v>36</v>
      </c>
      <c r="P456" s="515">
        <v>1</v>
      </c>
      <c r="Q456" s="282"/>
      <c r="R456" s="128" t="s">
        <v>31</v>
      </c>
      <c r="S456" s="128" t="s">
        <v>31</v>
      </c>
      <c r="T456" s="128" t="s">
        <v>31</v>
      </c>
      <c r="U456" s="128" t="s">
        <v>31</v>
      </c>
      <c r="V456" s="284" t="s">
        <v>3766</v>
      </c>
      <c r="W456" s="282"/>
      <c r="X456" s="282">
        <f t="shared" si="110"/>
        <v>0</v>
      </c>
      <c r="Y456" s="260"/>
      <c r="Z456" s="260"/>
      <c r="AA456" s="502">
        <f t="shared" si="111"/>
        <v>0</v>
      </c>
      <c r="AB456" s="282">
        <f t="shared" si="121"/>
        <v>0</v>
      </c>
      <c r="AC456" s="282">
        <f t="shared" si="113"/>
        <v>0</v>
      </c>
      <c r="AD456" s="282">
        <f t="shared" si="122"/>
        <v>0</v>
      </c>
      <c r="AE456" s="282">
        <f t="shared" si="115"/>
        <v>0</v>
      </c>
      <c r="AF456" s="282">
        <f t="shared" si="123"/>
        <v>0</v>
      </c>
      <c r="AG456" s="107">
        <f t="shared" si="124"/>
        <v>0</v>
      </c>
      <c r="AH456" s="282">
        <f t="shared" si="125"/>
        <v>0</v>
      </c>
      <c r="AI456" s="260"/>
      <c r="AJ456" s="282">
        <f t="shared" si="119"/>
        <v>0</v>
      </c>
      <c r="AK456" s="282">
        <f t="shared" si="120"/>
        <v>0</v>
      </c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495"/>
      <c r="AW456" s="495"/>
      <c r="AX456" s="495"/>
    </row>
    <row r="457" spans="2:50">
      <c r="B457" s="412">
        <v>439</v>
      </c>
      <c r="C457" s="384" t="s">
        <v>40</v>
      </c>
      <c r="D457" s="389" t="s">
        <v>181</v>
      </c>
      <c r="E457" s="389" t="s">
        <v>182</v>
      </c>
      <c r="F457" s="410" t="s">
        <v>1144</v>
      </c>
      <c r="G457" s="422" t="s">
        <v>43</v>
      </c>
      <c r="H457" s="424">
        <v>42150</v>
      </c>
      <c r="I457" s="409" t="s">
        <v>2470</v>
      </c>
      <c r="J457" s="423">
        <f t="shared" si="109"/>
        <v>18</v>
      </c>
      <c r="K457" s="423">
        <v>18</v>
      </c>
      <c r="L457" s="423">
        <v>0</v>
      </c>
      <c r="M457" s="423"/>
      <c r="N457" s="459">
        <v>0.3</v>
      </c>
      <c r="O457" s="459">
        <v>0</v>
      </c>
      <c r="P457" s="506">
        <v>2</v>
      </c>
      <c r="Q457" s="282"/>
      <c r="R457" s="128" t="s">
        <v>31</v>
      </c>
      <c r="S457" s="128" t="s">
        <v>31</v>
      </c>
      <c r="T457" s="128" t="s">
        <v>31</v>
      </c>
      <c r="U457" s="128" t="s">
        <v>31</v>
      </c>
      <c r="V457" s="284" t="s">
        <v>3768</v>
      </c>
      <c r="W457" s="282"/>
      <c r="X457" s="282">
        <f t="shared" si="110"/>
        <v>0</v>
      </c>
      <c r="Y457" s="260"/>
      <c r="Z457" s="260"/>
      <c r="AA457" s="502">
        <f t="shared" si="111"/>
        <v>0</v>
      </c>
      <c r="AB457" s="282">
        <f t="shared" si="121"/>
        <v>0</v>
      </c>
      <c r="AC457" s="282">
        <f t="shared" si="113"/>
        <v>0</v>
      </c>
      <c r="AD457" s="282">
        <f t="shared" si="122"/>
        <v>0</v>
      </c>
      <c r="AE457" s="282">
        <f t="shared" si="115"/>
        <v>0</v>
      </c>
      <c r="AF457" s="282">
        <f t="shared" si="123"/>
        <v>0</v>
      </c>
      <c r="AG457" s="107">
        <f t="shared" si="124"/>
        <v>0</v>
      </c>
      <c r="AH457" s="282">
        <f t="shared" si="125"/>
        <v>0</v>
      </c>
      <c r="AI457" s="260"/>
      <c r="AJ457" s="282">
        <f t="shared" si="119"/>
        <v>0</v>
      </c>
      <c r="AK457" s="282">
        <f t="shared" si="120"/>
        <v>0</v>
      </c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495"/>
      <c r="AW457" s="495"/>
      <c r="AX457" s="495"/>
    </row>
    <row r="458" spans="2:50">
      <c r="B458" s="412">
        <v>440</v>
      </c>
      <c r="C458" s="384" t="s">
        <v>40</v>
      </c>
      <c r="D458" s="389" t="s">
        <v>181</v>
      </c>
      <c r="E458" s="389" t="s">
        <v>182</v>
      </c>
      <c r="F458" s="410" t="s">
        <v>175</v>
      </c>
      <c r="G458" s="422" t="s">
        <v>43</v>
      </c>
      <c r="H458" s="424">
        <v>43472</v>
      </c>
      <c r="I458" s="409" t="s">
        <v>2470</v>
      </c>
      <c r="J458" s="423">
        <f t="shared" si="109"/>
        <v>504</v>
      </c>
      <c r="K458" s="423">
        <v>504</v>
      </c>
      <c r="L458" s="423">
        <v>0</v>
      </c>
      <c r="M458" s="423"/>
      <c r="N458" s="15">
        <v>6.9000000000000012</v>
      </c>
      <c r="O458" s="15">
        <v>0</v>
      </c>
      <c r="P458" s="509">
        <v>2</v>
      </c>
      <c r="Q458" s="282"/>
      <c r="R458" s="128" t="s">
        <v>31</v>
      </c>
      <c r="S458" s="128" t="s">
        <v>31</v>
      </c>
      <c r="T458" s="128" t="s">
        <v>31</v>
      </c>
      <c r="U458" s="128" t="s">
        <v>31</v>
      </c>
      <c r="V458" s="284" t="s">
        <v>3768</v>
      </c>
      <c r="W458" s="282"/>
      <c r="X458" s="282">
        <f t="shared" si="110"/>
        <v>0</v>
      </c>
      <c r="Y458" s="260"/>
      <c r="Z458" s="260"/>
      <c r="AA458" s="502">
        <f t="shared" si="111"/>
        <v>0</v>
      </c>
      <c r="AB458" s="282">
        <f t="shared" si="121"/>
        <v>0</v>
      </c>
      <c r="AC458" s="282">
        <f t="shared" si="113"/>
        <v>0</v>
      </c>
      <c r="AD458" s="282">
        <f t="shared" si="122"/>
        <v>0</v>
      </c>
      <c r="AE458" s="282">
        <f t="shared" si="115"/>
        <v>0</v>
      </c>
      <c r="AF458" s="282">
        <f t="shared" si="123"/>
        <v>0</v>
      </c>
      <c r="AG458" s="107">
        <f t="shared" si="124"/>
        <v>0</v>
      </c>
      <c r="AH458" s="282">
        <f t="shared" si="125"/>
        <v>0</v>
      </c>
      <c r="AI458" s="260"/>
      <c r="AJ458" s="282">
        <f t="shared" si="119"/>
        <v>0</v>
      </c>
      <c r="AK458" s="282">
        <f t="shared" si="120"/>
        <v>0</v>
      </c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495"/>
      <c r="AW458" s="495"/>
      <c r="AX458" s="495"/>
    </row>
    <row r="459" spans="2:50">
      <c r="B459" s="412">
        <v>441</v>
      </c>
      <c r="C459" s="384" t="s">
        <v>40</v>
      </c>
      <c r="D459" s="389" t="s">
        <v>181</v>
      </c>
      <c r="E459" s="389" t="s">
        <v>182</v>
      </c>
      <c r="F459" s="410" t="s">
        <v>1145</v>
      </c>
      <c r="G459" s="422" t="s">
        <v>43</v>
      </c>
      <c r="H459" s="424">
        <v>41995</v>
      </c>
      <c r="I459" s="409" t="s">
        <v>2470</v>
      </c>
      <c r="J459" s="423">
        <f t="shared" ref="J459:J522" si="126">SUM(K459:L459)</f>
        <v>96</v>
      </c>
      <c r="K459" s="423">
        <v>96</v>
      </c>
      <c r="L459" s="423">
        <v>0</v>
      </c>
      <c r="M459" s="423"/>
      <c r="N459" s="459">
        <v>1.4000000000000001</v>
      </c>
      <c r="O459" s="459">
        <v>0</v>
      </c>
      <c r="P459" s="506">
        <v>2</v>
      </c>
      <c r="Q459" s="282"/>
      <c r="R459" s="128" t="s">
        <v>31</v>
      </c>
      <c r="S459" s="128" t="s">
        <v>31</v>
      </c>
      <c r="T459" s="128" t="s">
        <v>31</v>
      </c>
      <c r="U459" s="128" t="s">
        <v>31</v>
      </c>
      <c r="V459" s="284" t="s">
        <v>3768</v>
      </c>
      <c r="W459" s="282"/>
      <c r="X459" s="282">
        <f t="shared" si="110"/>
        <v>0</v>
      </c>
      <c r="Y459" s="260"/>
      <c r="Z459" s="260"/>
      <c r="AA459" s="502">
        <f t="shared" si="111"/>
        <v>0</v>
      </c>
      <c r="AB459" s="282">
        <f t="shared" si="121"/>
        <v>0</v>
      </c>
      <c r="AC459" s="282">
        <f t="shared" si="113"/>
        <v>0</v>
      </c>
      <c r="AD459" s="282">
        <f t="shared" si="122"/>
        <v>0</v>
      </c>
      <c r="AE459" s="282">
        <f t="shared" si="115"/>
        <v>0</v>
      </c>
      <c r="AF459" s="282">
        <f t="shared" si="123"/>
        <v>0</v>
      </c>
      <c r="AG459" s="107">
        <f t="shared" si="124"/>
        <v>0</v>
      </c>
      <c r="AH459" s="282">
        <f t="shared" si="125"/>
        <v>0</v>
      </c>
      <c r="AI459" s="260"/>
      <c r="AJ459" s="282">
        <f t="shared" si="119"/>
        <v>0</v>
      </c>
      <c r="AK459" s="282">
        <f t="shared" si="120"/>
        <v>0</v>
      </c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495"/>
      <c r="AW459" s="495"/>
      <c r="AX459" s="495"/>
    </row>
    <row r="460" spans="2:50">
      <c r="B460" s="412">
        <v>442</v>
      </c>
      <c r="C460" s="384" t="s">
        <v>40</v>
      </c>
      <c r="D460" s="389" t="s">
        <v>181</v>
      </c>
      <c r="E460" s="389" t="s">
        <v>182</v>
      </c>
      <c r="F460" s="410" t="s">
        <v>1146</v>
      </c>
      <c r="G460" s="422" t="s">
        <v>43</v>
      </c>
      <c r="H460" s="424">
        <v>42150</v>
      </c>
      <c r="I460" s="409" t="s">
        <v>2470</v>
      </c>
      <c r="J460" s="423">
        <f t="shared" si="126"/>
        <v>600</v>
      </c>
      <c r="K460" s="423">
        <v>108</v>
      </c>
      <c r="L460" s="423">
        <v>492</v>
      </c>
      <c r="M460" s="423"/>
      <c r="N460" s="459">
        <v>1.8</v>
      </c>
      <c r="O460" s="459">
        <v>8.1999999999999993</v>
      </c>
      <c r="P460" s="506">
        <v>2</v>
      </c>
      <c r="Q460" s="282"/>
      <c r="R460" s="128" t="s">
        <v>31</v>
      </c>
      <c r="S460" s="128" t="s">
        <v>31</v>
      </c>
      <c r="T460" s="128" t="s">
        <v>31</v>
      </c>
      <c r="U460" s="128" t="s">
        <v>31</v>
      </c>
      <c r="V460" s="284" t="s">
        <v>3768</v>
      </c>
      <c r="W460" s="282"/>
      <c r="X460" s="282">
        <f t="shared" si="110"/>
        <v>0</v>
      </c>
      <c r="Y460" s="260"/>
      <c r="Z460" s="260"/>
      <c r="AA460" s="502">
        <f t="shared" si="111"/>
        <v>0</v>
      </c>
      <c r="AB460" s="282">
        <f t="shared" si="121"/>
        <v>0</v>
      </c>
      <c r="AC460" s="282">
        <f t="shared" si="113"/>
        <v>0</v>
      </c>
      <c r="AD460" s="282">
        <f t="shared" si="122"/>
        <v>0</v>
      </c>
      <c r="AE460" s="282">
        <f t="shared" si="115"/>
        <v>0</v>
      </c>
      <c r="AF460" s="282">
        <f t="shared" si="123"/>
        <v>0</v>
      </c>
      <c r="AG460" s="107">
        <f t="shared" si="124"/>
        <v>0</v>
      </c>
      <c r="AH460" s="282">
        <f t="shared" si="125"/>
        <v>0</v>
      </c>
      <c r="AI460" s="260"/>
      <c r="AJ460" s="282">
        <f t="shared" si="119"/>
        <v>0</v>
      </c>
      <c r="AK460" s="282">
        <f t="shared" si="120"/>
        <v>0</v>
      </c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495"/>
      <c r="AW460" s="495"/>
      <c r="AX460" s="495"/>
    </row>
    <row r="461" spans="2:50">
      <c r="B461" s="412">
        <v>443</v>
      </c>
      <c r="C461" s="384" t="s">
        <v>40</v>
      </c>
      <c r="D461" s="389" t="s">
        <v>181</v>
      </c>
      <c r="E461" s="389" t="s">
        <v>182</v>
      </c>
      <c r="F461" s="410" t="s">
        <v>1147</v>
      </c>
      <c r="G461" s="422" t="s">
        <v>43</v>
      </c>
      <c r="H461" s="424">
        <v>41995</v>
      </c>
      <c r="I461" s="409" t="s">
        <v>2470</v>
      </c>
      <c r="J461" s="423">
        <f t="shared" si="126"/>
        <v>90</v>
      </c>
      <c r="K461" s="423">
        <v>90</v>
      </c>
      <c r="L461" s="423">
        <v>0</v>
      </c>
      <c r="M461" s="423"/>
      <c r="N461" s="459">
        <v>1.5</v>
      </c>
      <c r="O461" s="459">
        <v>0</v>
      </c>
      <c r="P461" s="506">
        <v>2</v>
      </c>
      <c r="Q461" s="282"/>
      <c r="R461" s="128" t="s">
        <v>31</v>
      </c>
      <c r="S461" s="128" t="s">
        <v>31</v>
      </c>
      <c r="T461" s="128" t="s">
        <v>31</v>
      </c>
      <c r="U461" s="128" t="s">
        <v>31</v>
      </c>
      <c r="V461" s="284" t="s">
        <v>3768</v>
      </c>
      <c r="W461" s="282"/>
      <c r="X461" s="282">
        <f t="shared" si="110"/>
        <v>0</v>
      </c>
      <c r="Y461" s="260"/>
      <c r="Z461" s="260"/>
      <c r="AA461" s="502">
        <f t="shared" si="111"/>
        <v>0</v>
      </c>
      <c r="AB461" s="282">
        <f t="shared" si="121"/>
        <v>0</v>
      </c>
      <c r="AC461" s="282">
        <f t="shared" si="113"/>
        <v>0</v>
      </c>
      <c r="AD461" s="282">
        <f t="shared" si="122"/>
        <v>0</v>
      </c>
      <c r="AE461" s="282">
        <f t="shared" si="115"/>
        <v>0</v>
      </c>
      <c r="AF461" s="282">
        <f t="shared" si="123"/>
        <v>0</v>
      </c>
      <c r="AG461" s="107">
        <f t="shared" si="124"/>
        <v>0</v>
      </c>
      <c r="AH461" s="282">
        <f t="shared" si="125"/>
        <v>0</v>
      </c>
      <c r="AI461" s="260"/>
      <c r="AJ461" s="282">
        <f t="shared" si="119"/>
        <v>0</v>
      </c>
      <c r="AK461" s="282">
        <f t="shared" si="120"/>
        <v>0</v>
      </c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495"/>
      <c r="AW461" s="495"/>
      <c r="AX461" s="495"/>
    </row>
    <row r="462" spans="2:50">
      <c r="B462" s="412">
        <v>444</v>
      </c>
      <c r="C462" s="384" t="s">
        <v>40</v>
      </c>
      <c r="D462" s="389" t="s">
        <v>181</v>
      </c>
      <c r="E462" s="389" t="s">
        <v>202</v>
      </c>
      <c r="F462" s="410" t="s">
        <v>203</v>
      </c>
      <c r="G462" s="422" t="s">
        <v>43</v>
      </c>
      <c r="H462" s="424">
        <v>42080</v>
      </c>
      <c r="I462" s="409" t="s">
        <v>2470</v>
      </c>
      <c r="J462" s="423">
        <f t="shared" si="126"/>
        <v>66</v>
      </c>
      <c r="K462" s="423">
        <v>66</v>
      </c>
      <c r="L462" s="423">
        <v>0</v>
      </c>
      <c r="M462" s="423"/>
      <c r="N462" s="459">
        <v>1.1000000000000001</v>
      </c>
      <c r="O462" s="459">
        <v>0</v>
      </c>
      <c r="P462" s="506">
        <v>2</v>
      </c>
      <c r="Q462" s="282"/>
      <c r="R462" s="128" t="s">
        <v>31</v>
      </c>
      <c r="S462" s="128" t="s">
        <v>31</v>
      </c>
      <c r="T462" s="128" t="s">
        <v>31</v>
      </c>
      <c r="U462" s="128" t="s">
        <v>31</v>
      </c>
      <c r="V462" s="284" t="s">
        <v>3768</v>
      </c>
      <c r="W462" s="282"/>
      <c r="X462" s="282">
        <f t="shared" ref="X462:X485" si="127">SUMIF(W462,"Y",K462)</f>
        <v>0</v>
      </c>
      <c r="Y462" s="260"/>
      <c r="Z462" s="260"/>
      <c r="AA462" s="502">
        <f t="shared" ref="AA462:AA485" si="128">(COUNTA(AL462:AU462)-COUNTIF(AL462:AU462, "X"))</f>
        <v>0</v>
      </c>
      <c r="AB462" s="282">
        <f t="shared" ref="AB462:AB485" si="129">(COUNTA(AL462:AU462)-COUNTIF(AL462:AU462, "X"))*P462*K462</f>
        <v>0</v>
      </c>
      <c r="AC462" s="282">
        <f t="shared" ref="AC462:AC485" si="130">COUNTIF(AL462:AU462,"A")</f>
        <v>0</v>
      </c>
      <c r="AD462" s="282">
        <f t="shared" ref="AD462:AD485" si="131">COUNTIF(AL462:AU462,"V")*P462*M462</f>
        <v>0</v>
      </c>
      <c r="AE462" s="282">
        <f t="shared" ref="AE462:AE485" si="132">COUNTIF(AL462:AU462,"L")</f>
        <v>0</v>
      </c>
      <c r="AF462" s="282">
        <f t="shared" ref="AF462:AF485" si="133">COUNTIF(AL462:AU462,"L")*K462*P462</f>
        <v>0</v>
      </c>
      <c r="AG462" s="107">
        <f t="shared" ref="AG462:AG485" si="134">IF(Q462="Y",1,0)</f>
        <v>0</v>
      </c>
      <c r="AH462" s="282">
        <f t="shared" ref="AH462:AH485" si="135">IF(Q462="Y", AA462, 0)*K462*P462/2</f>
        <v>0</v>
      </c>
      <c r="AI462" s="260"/>
      <c r="AJ462" s="282">
        <f t="shared" ref="AJ462:AJ485" si="136">COUNTIF(AL462:AU462, "V")</f>
        <v>0</v>
      </c>
      <c r="AK462" s="282">
        <f t="shared" ref="AK462:AK485" si="137">AB462-AD462-AF462-AH462</f>
        <v>0</v>
      </c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495"/>
      <c r="AW462" s="495"/>
      <c r="AX462" s="495"/>
    </row>
    <row r="463" spans="2:50">
      <c r="B463" s="412">
        <v>445</v>
      </c>
      <c r="C463" s="384" t="s">
        <v>40</v>
      </c>
      <c r="D463" s="389" t="s">
        <v>181</v>
      </c>
      <c r="E463" s="389" t="s">
        <v>207</v>
      </c>
      <c r="F463" s="410" t="s">
        <v>208</v>
      </c>
      <c r="G463" s="422" t="s">
        <v>43</v>
      </c>
      <c r="H463" s="424" t="s">
        <v>210</v>
      </c>
      <c r="I463" s="409" t="s">
        <v>2470</v>
      </c>
      <c r="J463" s="423">
        <f t="shared" si="126"/>
        <v>24</v>
      </c>
      <c r="K463" s="423">
        <v>18</v>
      </c>
      <c r="L463" s="423">
        <v>6</v>
      </c>
      <c r="M463" s="423"/>
      <c r="N463" s="459">
        <v>0.3</v>
      </c>
      <c r="O463" s="459">
        <v>0.1</v>
      </c>
      <c r="P463" s="506">
        <v>2</v>
      </c>
      <c r="Q463" s="282"/>
      <c r="R463" s="128" t="s">
        <v>31</v>
      </c>
      <c r="S463" s="128" t="s">
        <v>31</v>
      </c>
      <c r="T463" s="128" t="s">
        <v>31</v>
      </c>
      <c r="U463" s="128" t="s">
        <v>31</v>
      </c>
      <c r="V463" s="284" t="s">
        <v>3768</v>
      </c>
      <c r="W463" s="282"/>
      <c r="X463" s="282">
        <f t="shared" si="127"/>
        <v>0</v>
      </c>
      <c r="Y463" s="260"/>
      <c r="Z463" s="260"/>
      <c r="AA463" s="502">
        <f t="shared" si="128"/>
        <v>0</v>
      </c>
      <c r="AB463" s="282">
        <f t="shared" si="129"/>
        <v>0</v>
      </c>
      <c r="AC463" s="282">
        <f t="shared" si="130"/>
        <v>0</v>
      </c>
      <c r="AD463" s="282">
        <f t="shared" si="131"/>
        <v>0</v>
      </c>
      <c r="AE463" s="282">
        <f t="shared" si="132"/>
        <v>0</v>
      </c>
      <c r="AF463" s="282">
        <f t="shared" si="133"/>
        <v>0</v>
      </c>
      <c r="AG463" s="107">
        <f t="shared" si="134"/>
        <v>0</v>
      </c>
      <c r="AH463" s="282">
        <f t="shared" si="135"/>
        <v>0</v>
      </c>
      <c r="AI463" s="260"/>
      <c r="AJ463" s="282">
        <f t="shared" si="136"/>
        <v>0</v>
      </c>
      <c r="AK463" s="282">
        <f t="shared" si="137"/>
        <v>0</v>
      </c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495"/>
      <c r="AW463" s="495"/>
      <c r="AX463" s="495"/>
    </row>
    <row r="464" spans="2:50">
      <c r="B464" s="412">
        <v>446</v>
      </c>
      <c r="C464" s="384" t="s">
        <v>40</v>
      </c>
      <c r="D464" s="389" t="s">
        <v>181</v>
      </c>
      <c r="E464" s="389" t="s">
        <v>207</v>
      </c>
      <c r="F464" s="410" t="s">
        <v>211</v>
      </c>
      <c r="G464" s="422" t="s">
        <v>43</v>
      </c>
      <c r="H464" s="424">
        <v>42929</v>
      </c>
      <c r="I464" s="409" t="s">
        <v>2470</v>
      </c>
      <c r="J464" s="423">
        <f t="shared" si="126"/>
        <v>78</v>
      </c>
      <c r="K464" s="423">
        <v>60</v>
      </c>
      <c r="L464" s="423">
        <v>18</v>
      </c>
      <c r="M464" s="423"/>
      <c r="N464" s="15">
        <v>1</v>
      </c>
      <c r="O464" s="15">
        <v>0.30000000000000004</v>
      </c>
      <c r="P464" s="509">
        <v>2</v>
      </c>
      <c r="Q464" s="282"/>
      <c r="R464" s="128" t="s">
        <v>31</v>
      </c>
      <c r="S464" s="128" t="s">
        <v>31</v>
      </c>
      <c r="T464" s="128" t="s">
        <v>31</v>
      </c>
      <c r="U464" s="128" t="s">
        <v>31</v>
      </c>
      <c r="V464" s="284" t="s">
        <v>3768</v>
      </c>
      <c r="W464" s="282"/>
      <c r="X464" s="282">
        <f t="shared" si="127"/>
        <v>0</v>
      </c>
      <c r="Y464" s="260"/>
      <c r="Z464" s="260"/>
      <c r="AA464" s="502">
        <f t="shared" si="128"/>
        <v>0</v>
      </c>
      <c r="AB464" s="282">
        <f t="shared" si="129"/>
        <v>0</v>
      </c>
      <c r="AC464" s="282">
        <f t="shared" si="130"/>
        <v>0</v>
      </c>
      <c r="AD464" s="282">
        <f t="shared" si="131"/>
        <v>0</v>
      </c>
      <c r="AE464" s="282">
        <f t="shared" si="132"/>
        <v>0</v>
      </c>
      <c r="AF464" s="282">
        <f t="shared" si="133"/>
        <v>0</v>
      </c>
      <c r="AG464" s="107">
        <f t="shared" si="134"/>
        <v>0</v>
      </c>
      <c r="AH464" s="282">
        <f t="shared" si="135"/>
        <v>0</v>
      </c>
      <c r="AI464" s="260"/>
      <c r="AJ464" s="282">
        <f t="shared" si="136"/>
        <v>0</v>
      </c>
      <c r="AK464" s="282">
        <f t="shared" si="137"/>
        <v>0</v>
      </c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495"/>
      <c r="AW464" s="495"/>
      <c r="AX464" s="495"/>
    </row>
    <row r="465" spans="2:50">
      <c r="B465" s="412">
        <v>447</v>
      </c>
      <c r="C465" s="384" t="s">
        <v>40</v>
      </c>
      <c r="D465" s="389" t="s">
        <v>181</v>
      </c>
      <c r="E465" s="389" t="s">
        <v>207</v>
      </c>
      <c r="F465" s="410" t="s">
        <v>214</v>
      </c>
      <c r="G465" s="422" t="s">
        <v>43</v>
      </c>
      <c r="H465" s="424">
        <v>43047</v>
      </c>
      <c r="I465" s="409" t="s">
        <v>2470</v>
      </c>
      <c r="J465" s="423">
        <f t="shared" si="126"/>
        <v>60</v>
      </c>
      <c r="K465" s="423">
        <v>30</v>
      </c>
      <c r="L465" s="423">
        <v>30</v>
      </c>
      <c r="M465" s="423"/>
      <c r="N465" s="26">
        <v>0.5</v>
      </c>
      <c r="O465" s="26">
        <v>0.5</v>
      </c>
      <c r="P465" s="507">
        <v>2</v>
      </c>
      <c r="Q465" s="282"/>
      <c r="R465" s="128" t="s">
        <v>31</v>
      </c>
      <c r="S465" s="128" t="s">
        <v>31</v>
      </c>
      <c r="T465" s="128" t="s">
        <v>31</v>
      </c>
      <c r="U465" s="128" t="s">
        <v>31</v>
      </c>
      <c r="V465" s="284" t="s">
        <v>3768</v>
      </c>
      <c r="W465" s="282"/>
      <c r="X465" s="282">
        <f t="shared" si="127"/>
        <v>0</v>
      </c>
      <c r="Y465" s="260"/>
      <c r="Z465" s="260"/>
      <c r="AA465" s="502">
        <f t="shared" si="128"/>
        <v>0</v>
      </c>
      <c r="AB465" s="282">
        <f t="shared" si="129"/>
        <v>0</v>
      </c>
      <c r="AC465" s="282">
        <f t="shared" si="130"/>
        <v>0</v>
      </c>
      <c r="AD465" s="282">
        <f t="shared" si="131"/>
        <v>0</v>
      </c>
      <c r="AE465" s="282">
        <f t="shared" si="132"/>
        <v>0</v>
      </c>
      <c r="AF465" s="282">
        <f t="shared" si="133"/>
        <v>0</v>
      </c>
      <c r="AG465" s="107">
        <f t="shared" si="134"/>
        <v>0</v>
      </c>
      <c r="AH465" s="282">
        <f t="shared" si="135"/>
        <v>0</v>
      </c>
      <c r="AI465" s="260"/>
      <c r="AJ465" s="282">
        <f t="shared" si="136"/>
        <v>0</v>
      </c>
      <c r="AK465" s="282">
        <f t="shared" si="137"/>
        <v>0</v>
      </c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495"/>
      <c r="AW465" s="495"/>
      <c r="AX465" s="495"/>
    </row>
    <row r="466" spans="2:50">
      <c r="B466" s="412">
        <v>448</v>
      </c>
      <c r="C466" s="384" t="s">
        <v>40</v>
      </c>
      <c r="D466" s="389" t="s">
        <v>215</v>
      </c>
      <c r="E466" s="389" t="s">
        <v>216</v>
      </c>
      <c r="F466" s="410" t="s">
        <v>879</v>
      </c>
      <c r="G466" s="422" t="s">
        <v>43</v>
      </c>
      <c r="H466" s="424">
        <v>43643</v>
      </c>
      <c r="I466" s="409" t="s">
        <v>2470</v>
      </c>
      <c r="J466" s="423">
        <f t="shared" si="126"/>
        <v>51</v>
      </c>
      <c r="K466" s="423">
        <v>51</v>
      </c>
      <c r="L466" s="423">
        <v>0</v>
      </c>
      <c r="M466" s="423"/>
      <c r="N466" s="15">
        <v>0.72</v>
      </c>
      <c r="O466" s="15">
        <v>0</v>
      </c>
      <c r="P466" s="509">
        <v>1</v>
      </c>
      <c r="Q466" s="282"/>
      <c r="R466" s="128" t="s">
        <v>31</v>
      </c>
      <c r="S466" s="128" t="s">
        <v>31</v>
      </c>
      <c r="T466" s="128" t="s">
        <v>31</v>
      </c>
      <c r="U466" s="128" t="s">
        <v>31</v>
      </c>
      <c r="V466" s="332" t="s">
        <v>3769</v>
      </c>
      <c r="W466" s="282"/>
      <c r="X466" s="282">
        <f t="shared" si="127"/>
        <v>0</v>
      </c>
      <c r="Y466" s="260"/>
      <c r="Z466" s="260"/>
      <c r="AA466" s="502">
        <f t="shared" si="128"/>
        <v>0</v>
      </c>
      <c r="AB466" s="282">
        <f t="shared" si="129"/>
        <v>0</v>
      </c>
      <c r="AC466" s="282">
        <f t="shared" si="130"/>
        <v>0</v>
      </c>
      <c r="AD466" s="282">
        <f t="shared" si="131"/>
        <v>0</v>
      </c>
      <c r="AE466" s="282">
        <f t="shared" si="132"/>
        <v>0</v>
      </c>
      <c r="AF466" s="282">
        <f t="shared" si="133"/>
        <v>0</v>
      </c>
      <c r="AG466" s="107">
        <f t="shared" si="134"/>
        <v>0</v>
      </c>
      <c r="AH466" s="282">
        <f t="shared" si="135"/>
        <v>0</v>
      </c>
      <c r="AI466" s="260"/>
      <c r="AJ466" s="282">
        <f t="shared" si="136"/>
        <v>0</v>
      </c>
      <c r="AK466" s="282">
        <f t="shared" si="137"/>
        <v>0</v>
      </c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495"/>
      <c r="AW466" s="495"/>
      <c r="AX466" s="495"/>
    </row>
    <row r="467" spans="2:50">
      <c r="B467" s="412">
        <v>449</v>
      </c>
      <c r="C467" s="384" t="s">
        <v>40</v>
      </c>
      <c r="D467" s="389" t="s">
        <v>215</v>
      </c>
      <c r="E467" s="389" t="s">
        <v>216</v>
      </c>
      <c r="F467" s="410" t="s">
        <v>1148</v>
      </c>
      <c r="G467" s="422" t="s">
        <v>43</v>
      </c>
      <c r="H467" s="424" t="s">
        <v>1086</v>
      </c>
      <c r="I467" s="409" t="s">
        <v>2470</v>
      </c>
      <c r="J467" s="423">
        <f t="shared" si="126"/>
        <v>12</v>
      </c>
      <c r="K467" s="423">
        <v>12</v>
      </c>
      <c r="L467" s="423">
        <v>0</v>
      </c>
      <c r="M467" s="423"/>
      <c r="N467" s="459">
        <v>0.2</v>
      </c>
      <c r="O467" s="459">
        <v>0</v>
      </c>
      <c r="P467" s="506">
        <v>1</v>
      </c>
      <c r="Q467" s="282"/>
      <c r="R467" s="128" t="s">
        <v>31</v>
      </c>
      <c r="S467" s="128" t="s">
        <v>31</v>
      </c>
      <c r="T467" s="128" t="s">
        <v>31</v>
      </c>
      <c r="U467" s="128" t="s">
        <v>31</v>
      </c>
      <c r="V467" s="332" t="s">
        <v>3769</v>
      </c>
      <c r="W467" s="282"/>
      <c r="X467" s="282">
        <f t="shared" si="127"/>
        <v>0</v>
      </c>
      <c r="Y467" s="260"/>
      <c r="Z467" s="260"/>
      <c r="AA467" s="502">
        <f t="shared" si="128"/>
        <v>0</v>
      </c>
      <c r="AB467" s="282">
        <f t="shared" si="129"/>
        <v>0</v>
      </c>
      <c r="AC467" s="282">
        <f t="shared" si="130"/>
        <v>0</v>
      </c>
      <c r="AD467" s="282">
        <f t="shared" si="131"/>
        <v>0</v>
      </c>
      <c r="AE467" s="282">
        <f t="shared" si="132"/>
        <v>0</v>
      </c>
      <c r="AF467" s="282">
        <f t="shared" si="133"/>
        <v>0</v>
      </c>
      <c r="AG467" s="107">
        <f t="shared" si="134"/>
        <v>0</v>
      </c>
      <c r="AH467" s="282">
        <f t="shared" si="135"/>
        <v>0</v>
      </c>
      <c r="AI467" s="260"/>
      <c r="AJ467" s="282">
        <f t="shared" si="136"/>
        <v>0</v>
      </c>
      <c r="AK467" s="282">
        <f t="shared" si="137"/>
        <v>0</v>
      </c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495"/>
      <c r="AW467" s="495"/>
      <c r="AX467" s="495"/>
    </row>
    <row r="468" spans="2:50">
      <c r="B468" s="412">
        <v>450</v>
      </c>
      <c r="C468" s="384" t="s">
        <v>40</v>
      </c>
      <c r="D468" s="389" t="s">
        <v>215</v>
      </c>
      <c r="E468" s="389" t="s">
        <v>216</v>
      </c>
      <c r="F468" s="410" t="s">
        <v>1149</v>
      </c>
      <c r="G468" s="422" t="s">
        <v>43</v>
      </c>
      <c r="H468" s="424">
        <v>43649</v>
      </c>
      <c r="I468" s="409" t="s">
        <v>2470</v>
      </c>
      <c r="J468" s="423">
        <f t="shared" si="126"/>
        <v>12</v>
      </c>
      <c r="K468" s="423">
        <v>12</v>
      </c>
      <c r="L468" s="423">
        <v>0</v>
      </c>
      <c r="M468" s="423"/>
      <c r="N468" s="459">
        <v>0.2</v>
      </c>
      <c r="O468" s="459">
        <v>0</v>
      </c>
      <c r="P468" s="506">
        <v>1</v>
      </c>
      <c r="Q468" s="282"/>
      <c r="R468" s="128" t="s">
        <v>31</v>
      </c>
      <c r="S468" s="128" t="s">
        <v>31</v>
      </c>
      <c r="T468" s="128" t="s">
        <v>31</v>
      </c>
      <c r="U468" s="128" t="s">
        <v>31</v>
      </c>
      <c r="V468" s="332" t="s">
        <v>3769</v>
      </c>
      <c r="W468" s="282"/>
      <c r="X468" s="282">
        <f t="shared" si="127"/>
        <v>0</v>
      </c>
      <c r="Y468" s="260"/>
      <c r="Z468" s="260"/>
      <c r="AA468" s="502">
        <f t="shared" si="128"/>
        <v>0</v>
      </c>
      <c r="AB468" s="282">
        <f t="shared" si="129"/>
        <v>0</v>
      </c>
      <c r="AC468" s="282">
        <f t="shared" si="130"/>
        <v>0</v>
      </c>
      <c r="AD468" s="282">
        <f t="shared" si="131"/>
        <v>0</v>
      </c>
      <c r="AE468" s="282">
        <f t="shared" si="132"/>
        <v>0</v>
      </c>
      <c r="AF468" s="282">
        <f t="shared" si="133"/>
        <v>0</v>
      </c>
      <c r="AG468" s="107">
        <f t="shared" si="134"/>
        <v>0</v>
      </c>
      <c r="AH468" s="282">
        <f t="shared" si="135"/>
        <v>0</v>
      </c>
      <c r="AI468" s="260"/>
      <c r="AJ468" s="282">
        <f t="shared" si="136"/>
        <v>0</v>
      </c>
      <c r="AK468" s="282">
        <f t="shared" si="137"/>
        <v>0</v>
      </c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495"/>
      <c r="AW468" s="495"/>
      <c r="AX468" s="495"/>
    </row>
    <row r="469" spans="2:50">
      <c r="B469" s="412">
        <v>451</v>
      </c>
      <c r="C469" s="384" t="s">
        <v>40</v>
      </c>
      <c r="D469" s="389" t="s">
        <v>215</v>
      </c>
      <c r="E469" s="389" t="s">
        <v>216</v>
      </c>
      <c r="F469" s="410" t="s">
        <v>228</v>
      </c>
      <c r="G469" s="422" t="s">
        <v>43</v>
      </c>
      <c r="H469" s="424">
        <v>43178</v>
      </c>
      <c r="I469" s="409" t="s">
        <v>2470</v>
      </c>
      <c r="J469" s="423">
        <f t="shared" si="126"/>
        <v>18</v>
      </c>
      <c r="K469" s="423">
        <v>18</v>
      </c>
      <c r="L469" s="423">
        <v>0</v>
      </c>
      <c r="M469" s="423"/>
      <c r="N469" s="470">
        <v>0.3</v>
      </c>
      <c r="O469" s="470">
        <v>0</v>
      </c>
      <c r="P469" s="516">
        <v>1</v>
      </c>
      <c r="Q469" s="282"/>
      <c r="R469" s="128" t="s">
        <v>31</v>
      </c>
      <c r="S469" s="128" t="s">
        <v>31</v>
      </c>
      <c r="T469" s="128" t="s">
        <v>31</v>
      </c>
      <c r="U469" s="128" t="s">
        <v>31</v>
      </c>
      <c r="V469" s="332" t="s">
        <v>3769</v>
      </c>
      <c r="W469" s="282"/>
      <c r="X469" s="282">
        <f t="shared" si="127"/>
        <v>0</v>
      </c>
      <c r="Y469" s="260"/>
      <c r="Z469" s="260"/>
      <c r="AA469" s="502">
        <f t="shared" si="128"/>
        <v>0</v>
      </c>
      <c r="AB469" s="282">
        <f t="shared" si="129"/>
        <v>0</v>
      </c>
      <c r="AC469" s="282">
        <f t="shared" si="130"/>
        <v>0</v>
      </c>
      <c r="AD469" s="282">
        <f t="shared" si="131"/>
        <v>0</v>
      </c>
      <c r="AE469" s="282">
        <f t="shared" si="132"/>
        <v>0</v>
      </c>
      <c r="AF469" s="282">
        <f t="shared" si="133"/>
        <v>0</v>
      </c>
      <c r="AG469" s="107">
        <f t="shared" si="134"/>
        <v>0</v>
      </c>
      <c r="AH469" s="282">
        <f t="shared" si="135"/>
        <v>0</v>
      </c>
      <c r="AI469" s="260"/>
      <c r="AJ469" s="282">
        <f t="shared" si="136"/>
        <v>0</v>
      </c>
      <c r="AK469" s="282">
        <f t="shared" si="137"/>
        <v>0</v>
      </c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495"/>
      <c r="AW469" s="495"/>
      <c r="AX469" s="495"/>
    </row>
    <row r="470" spans="2:50">
      <c r="B470" s="412">
        <v>452</v>
      </c>
      <c r="C470" s="384" t="s">
        <v>40</v>
      </c>
      <c r="D470" s="389" t="s">
        <v>215</v>
      </c>
      <c r="E470" s="389" t="s">
        <v>216</v>
      </c>
      <c r="F470" s="410" t="s">
        <v>1150</v>
      </c>
      <c r="G470" s="422" t="s">
        <v>43</v>
      </c>
      <c r="H470" s="424">
        <v>42802</v>
      </c>
      <c r="I470" s="409" t="s">
        <v>2470</v>
      </c>
      <c r="J470" s="423">
        <f t="shared" si="126"/>
        <v>36</v>
      </c>
      <c r="K470" s="423">
        <v>36</v>
      </c>
      <c r="L470" s="423">
        <v>0</v>
      </c>
      <c r="M470" s="423"/>
      <c r="N470" s="470">
        <v>0.6</v>
      </c>
      <c r="O470" s="470">
        <v>0</v>
      </c>
      <c r="P470" s="516">
        <v>1</v>
      </c>
      <c r="Q470" s="282"/>
      <c r="R470" s="128" t="s">
        <v>31</v>
      </c>
      <c r="S470" s="128" t="s">
        <v>31</v>
      </c>
      <c r="T470" s="128" t="s">
        <v>31</v>
      </c>
      <c r="U470" s="128" t="s">
        <v>31</v>
      </c>
      <c r="V470" s="332" t="s">
        <v>3769</v>
      </c>
      <c r="W470" s="282"/>
      <c r="X470" s="282">
        <f t="shared" si="127"/>
        <v>0</v>
      </c>
      <c r="Y470" s="260"/>
      <c r="Z470" s="260"/>
      <c r="AA470" s="502">
        <f t="shared" si="128"/>
        <v>0</v>
      </c>
      <c r="AB470" s="282">
        <f t="shared" si="129"/>
        <v>0</v>
      </c>
      <c r="AC470" s="282">
        <f t="shared" si="130"/>
        <v>0</v>
      </c>
      <c r="AD470" s="282">
        <f t="shared" si="131"/>
        <v>0</v>
      </c>
      <c r="AE470" s="282">
        <f t="shared" si="132"/>
        <v>0</v>
      </c>
      <c r="AF470" s="282">
        <f t="shared" si="133"/>
        <v>0</v>
      </c>
      <c r="AG470" s="107">
        <f t="shared" si="134"/>
        <v>0</v>
      </c>
      <c r="AH470" s="282">
        <f t="shared" si="135"/>
        <v>0</v>
      </c>
      <c r="AI470" s="260"/>
      <c r="AJ470" s="282">
        <f t="shared" si="136"/>
        <v>0</v>
      </c>
      <c r="AK470" s="282">
        <f t="shared" si="137"/>
        <v>0</v>
      </c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495"/>
      <c r="AW470" s="495"/>
      <c r="AX470" s="495"/>
    </row>
    <row r="471" spans="2:50">
      <c r="B471" s="412">
        <v>453</v>
      </c>
      <c r="C471" s="384" t="s">
        <v>40</v>
      </c>
      <c r="D471" s="389" t="s">
        <v>215</v>
      </c>
      <c r="E471" s="389" t="s">
        <v>216</v>
      </c>
      <c r="F471" s="410" t="s">
        <v>1151</v>
      </c>
      <c r="G471" s="422" t="s">
        <v>43</v>
      </c>
      <c r="H471" s="424">
        <v>43052</v>
      </c>
      <c r="I471" s="409" t="s">
        <v>2470</v>
      </c>
      <c r="J471" s="423">
        <f t="shared" si="126"/>
        <v>90</v>
      </c>
      <c r="K471" s="423">
        <v>90</v>
      </c>
      <c r="L471" s="423">
        <v>0</v>
      </c>
      <c r="M471" s="423"/>
      <c r="N471" s="15">
        <v>0.6</v>
      </c>
      <c r="O471" s="15">
        <v>0</v>
      </c>
      <c r="P471" s="509">
        <v>1</v>
      </c>
      <c r="Q471" s="282"/>
      <c r="R471" s="128" t="s">
        <v>31</v>
      </c>
      <c r="S471" s="128" t="s">
        <v>31</v>
      </c>
      <c r="T471" s="128" t="s">
        <v>31</v>
      </c>
      <c r="U471" s="128" t="s">
        <v>31</v>
      </c>
      <c r="V471" s="332" t="s">
        <v>3769</v>
      </c>
      <c r="W471" s="282"/>
      <c r="X471" s="282">
        <f t="shared" si="127"/>
        <v>0</v>
      </c>
      <c r="Y471" s="260"/>
      <c r="Z471" s="260"/>
      <c r="AA471" s="502">
        <f t="shared" si="128"/>
        <v>0</v>
      </c>
      <c r="AB471" s="282">
        <f t="shared" si="129"/>
        <v>0</v>
      </c>
      <c r="AC471" s="282">
        <f t="shared" si="130"/>
        <v>0</v>
      </c>
      <c r="AD471" s="282">
        <f t="shared" si="131"/>
        <v>0</v>
      </c>
      <c r="AE471" s="282">
        <f t="shared" si="132"/>
        <v>0</v>
      </c>
      <c r="AF471" s="282">
        <f t="shared" si="133"/>
        <v>0</v>
      </c>
      <c r="AG471" s="107">
        <f t="shared" si="134"/>
        <v>0</v>
      </c>
      <c r="AH471" s="282">
        <f t="shared" si="135"/>
        <v>0</v>
      </c>
      <c r="AI471" s="260"/>
      <c r="AJ471" s="282">
        <f t="shared" si="136"/>
        <v>0</v>
      </c>
      <c r="AK471" s="282">
        <f t="shared" si="137"/>
        <v>0</v>
      </c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495"/>
      <c r="AW471" s="495"/>
      <c r="AX471" s="495"/>
    </row>
    <row r="472" spans="2:50">
      <c r="B472" s="412">
        <v>454</v>
      </c>
      <c r="C472" s="384" t="s">
        <v>40</v>
      </c>
      <c r="D472" s="389" t="s">
        <v>215</v>
      </c>
      <c r="E472" s="389" t="s">
        <v>216</v>
      </c>
      <c r="F472" s="410" t="s">
        <v>1152</v>
      </c>
      <c r="G472" s="422" t="s">
        <v>43</v>
      </c>
      <c r="H472" s="424">
        <v>43052</v>
      </c>
      <c r="I472" s="409" t="s">
        <v>2470</v>
      </c>
      <c r="J472" s="423">
        <f t="shared" si="126"/>
        <v>42</v>
      </c>
      <c r="K472" s="423">
        <v>42</v>
      </c>
      <c r="L472" s="423">
        <v>0</v>
      </c>
      <c r="M472" s="423"/>
      <c r="N472" s="459">
        <v>0.7</v>
      </c>
      <c r="O472" s="459">
        <v>0</v>
      </c>
      <c r="P472" s="506">
        <v>1</v>
      </c>
      <c r="Q472" s="282"/>
      <c r="R472" s="128" t="s">
        <v>31</v>
      </c>
      <c r="S472" s="128" t="s">
        <v>31</v>
      </c>
      <c r="T472" s="128" t="s">
        <v>31</v>
      </c>
      <c r="U472" s="128" t="s">
        <v>31</v>
      </c>
      <c r="V472" s="332" t="s">
        <v>3769</v>
      </c>
      <c r="W472" s="282"/>
      <c r="X472" s="282">
        <f t="shared" si="127"/>
        <v>0</v>
      </c>
      <c r="Y472" s="260"/>
      <c r="Z472" s="260"/>
      <c r="AA472" s="502">
        <f t="shared" si="128"/>
        <v>0</v>
      </c>
      <c r="AB472" s="282">
        <f t="shared" si="129"/>
        <v>0</v>
      </c>
      <c r="AC472" s="282">
        <f t="shared" si="130"/>
        <v>0</v>
      </c>
      <c r="AD472" s="282">
        <f t="shared" si="131"/>
        <v>0</v>
      </c>
      <c r="AE472" s="282">
        <f t="shared" si="132"/>
        <v>0</v>
      </c>
      <c r="AF472" s="282">
        <f t="shared" si="133"/>
        <v>0</v>
      </c>
      <c r="AG472" s="107">
        <f t="shared" si="134"/>
        <v>0</v>
      </c>
      <c r="AH472" s="282">
        <f t="shared" si="135"/>
        <v>0</v>
      </c>
      <c r="AI472" s="260"/>
      <c r="AJ472" s="282">
        <f t="shared" si="136"/>
        <v>0</v>
      </c>
      <c r="AK472" s="282">
        <f t="shared" si="137"/>
        <v>0</v>
      </c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495"/>
      <c r="AW472" s="495"/>
      <c r="AX472" s="495"/>
    </row>
    <row r="473" spans="2:50">
      <c r="B473" s="412">
        <v>455</v>
      </c>
      <c r="C473" s="384" t="s">
        <v>40</v>
      </c>
      <c r="D473" s="389" t="s">
        <v>230</v>
      </c>
      <c r="E473" s="389" t="s">
        <v>231</v>
      </c>
      <c r="F473" s="410" t="s">
        <v>232</v>
      </c>
      <c r="G473" s="422" t="s">
        <v>43</v>
      </c>
      <c r="H473" s="424">
        <v>42751</v>
      </c>
      <c r="I473" s="409" t="s">
        <v>2470</v>
      </c>
      <c r="J473" s="423">
        <f t="shared" si="126"/>
        <v>12</v>
      </c>
      <c r="K473" s="423">
        <v>12</v>
      </c>
      <c r="L473" s="423">
        <v>0</v>
      </c>
      <c r="M473" s="423"/>
      <c r="N473" s="459">
        <v>0.2</v>
      </c>
      <c r="O473" s="459">
        <v>0</v>
      </c>
      <c r="P473" s="506">
        <v>1</v>
      </c>
      <c r="Q473" s="282"/>
      <c r="R473" s="128" t="s">
        <v>31</v>
      </c>
      <c r="S473" s="128" t="s">
        <v>31</v>
      </c>
      <c r="T473" s="128" t="s">
        <v>31</v>
      </c>
      <c r="U473" s="128" t="s">
        <v>31</v>
      </c>
      <c r="V473" s="332" t="s">
        <v>3769</v>
      </c>
      <c r="W473" s="282"/>
      <c r="X473" s="282">
        <f t="shared" si="127"/>
        <v>0</v>
      </c>
      <c r="Y473" s="260"/>
      <c r="Z473" s="260"/>
      <c r="AA473" s="502">
        <f t="shared" si="128"/>
        <v>0</v>
      </c>
      <c r="AB473" s="282">
        <f t="shared" si="129"/>
        <v>0</v>
      </c>
      <c r="AC473" s="282">
        <f t="shared" si="130"/>
        <v>0</v>
      </c>
      <c r="AD473" s="282">
        <f t="shared" si="131"/>
        <v>0</v>
      </c>
      <c r="AE473" s="282">
        <f t="shared" si="132"/>
        <v>0</v>
      </c>
      <c r="AF473" s="282">
        <f t="shared" si="133"/>
        <v>0</v>
      </c>
      <c r="AG473" s="107">
        <f t="shared" si="134"/>
        <v>0</v>
      </c>
      <c r="AH473" s="282">
        <f t="shared" si="135"/>
        <v>0</v>
      </c>
      <c r="AI473" s="260"/>
      <c r="AJ473" s="282">
        <f t="shared" si="136"/>
        <v>0</v>
      </c>
      <c r="AK473" s="282">
        <f t="shared" si="137"/>
        <v>0</v>
      </c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495"/>
      <c r="AW473" s="495"/>
      <c r="AX473" s="495"/>
    </row>
    <row r="474" spans="2:50">
      <c r="B474" s="412">
        <v>456</v>
      </c>
      <c r="C474" s="384" t="s">
        <v>40</v>
      </c>
      <c r="D474" s="389" t="s">
        <v>230</v>
      </c>
      <c r="E474" s="389" t="s">
        <v>231</v>
      </c>
      <c r="F474" s="410" t="s">
        <v>233</v>
      </c>
      <c r="G474" s="422" t="s">
        <v>43</v>
      </c>
      <c r="H474" s="424">
        <v>42751</v>
      </c>
      <c r="I474" s="409" t="s">
        <v>2470</v>
      </c>
      <c r="J474" s="423">
        <f t="shared" si="126"/>
        <v>12</v>
      </c>
      <c r="K474" s="423">
        <v>12</v>
      </c>
      <c r="L474" s="423">
        <v>0</v>
      </c>
      <c r="M474" s="423"/>
      <c r="N474" s="459">
        <v>0.2</v>
      </c>
      <c r="O474" s="459">
        <v>0</v>
      </c>
      <c r="P474" s="506">
        <v>1</v>
      </c>
      <c r="Q474" s="282"/>
      <c r="R474" s="128" t="s">
        <v>31</v>
      </c>
      <c r="S474" s="128" t="s">
        <v>31</v>
      </c>
      <c r="T474" s="128" t="s">
        <v>31</v>
      </c>
      <c r="U474" s="128" t="s">
        <v>31</v>
      </c>
      <c r="V474" s="332" t="s">
        <v>3769</v>
      </c>
      <c r="W474" s="282"/>
      <c r="X474" s="282">
        <f t="shared" si="127"/>
        <v>0</v>
      </c>
      <c r="Y474" s="260"/>
      <c r="Z474" s="260"/>
      <c r="AA474" s="502">
        <f t="shared" si="128"/>
        <v>0</v>
      </c>
      <c r="AB474" s="282">
        <f t="shared" si="129"/>
        <v>0</v>
      </c>
      <c r="AC474" s="282">
        <f t="shared" si="130"/>
        <v>0</v>
      </c>
      <c r="AD474" s="282">
        <f t="shared" si="131"/>
        <v>0</v>
      </c>
      <c r="AE474" s="282">
        <f t="shared" si="132"/>
        <v>0</v>
      </c>
      <c r="AF474" s="282">
        <f t="shared" si="133"/>
        <v>0</v>
      </c>
      <c r="AG474" s="107">
        <f t="shared" si="134"/>
        <v>0</v>
      </c>
      <c r="AH474" s="282">
        <f t="shared" si="135"/>
        <v>0</v>
      </c>
      <c r="AI474" s="260"/>
      <c r="AJ474" s="282">
        <f t="shared" si="136"/>
        <v>0</v>
      </c>
      <c r="AK474" s="282">
        <f t="shared" si="137"/>
        <v>0</v>
      </c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495"/>
      <c r="AW474" s="495"/>
      <c r="AX474" s="495"/>
    </row>
    <row r="475" spans="2:50">
      <c r="B475" s="412">
        <v>457</v>
      </c>
      <c r="C475" s="384" t="s">
        <v>40</v>
      </c>
      <c r="D475" s="389" t="s">
        <v>230</v>
      </c>
      <c r="E475" s="389" t="s">
        <v>234</v>
      </c>
      <c r="F475" s="410" t="s">
        <v>1153</v>
      </c>
      <c r="G475" s="422" t="s">
        <v>43</v>
      </c>
      <c r="H475" s="424">
        <v>42751</v>
      </c>
      <c r="I475" s="409" t="s">
        <v>2470</v>
      </c>
      <c r="J475" s="423">
        <f t="shared" si="126"/>
        <v>12</v>
      </c>
      <c r="K475" s="423">
        <v>12</v>
      </c>
      <c r="L475" s="423">
        <v>0</v>
      </c>
      <c r="M475" s="423"/>
      <c r="N475" s="459">
        <v>0.2</v>
      </c>
      <c r="O475" s="459">
        <v>0</v>
      </c>
      <c r="P475" s="506">
        <v>1</v>
      </c>
      <c r="Q475" s="282"/>
      <c r="R475" s="128" t="s">
        <v>31</v>
      </c>
      <c r="S475" s="128" t="s">
        <v>31</v>
      </c>
      <c r="T475" s="128" t="s">
        <v>31</v>
      </c>
      <c r="U475" s="128" t="s">
        <v>31</v>
      </c>
      <c r="V475" s="332" t="s">
        <v>3769</v>
      </c>
      <c r="W475" s="282"/>
      <c r="X475" s="282">
        <f t="shared" si="127"/>
        <v>0</v>
      </c>
      <c r="Y475" s="260"/>
      <c r="Z475" s="260"/>
      <c r="AA475" s="502">
        <f t="shared" si="128"/>
        <v>0</v>
      </c>
      <c r="AB475" s="282">
        <f t="shared" si="129"/>
        <v>0</v>
      </c>
      <c r="AC475" s="282">
        <f t="shared" si="130"/>
        <v>0</v>
      </c>
      <c r="AD475" s="282">
        <f t="shared" si="131"/>
        <v>0</v>
      </c>
      <c r="AE475" s="282">
        <f t="shared" si="132"/>
        <v>0</v>
      </c>
      <c r="AF475" s="282">
        <f t="shared" si="133"/>
        <v>0</v>
      </c>
      <c r="AG475" s="107">
        <f t="shared" si="134"/>
        <v>0</v>
      </c>
      <c r="AH475" s="282">
        <f t="shared" si="135"/>
        <v>0</v>
      </c>
      <c r="AI475" s="260"/>
      <c r="AJ475" s="282">
        <f t="shared" si="136"/>
        <v>0</v>
      </c>
      <c r="AK475" s="282">
        <f t="shared" si="137"/>
        <v>0</v>
      </c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495"/>
      <c r="AW475" s="495"/>
      <c r="AX475" s="495"/>
    </row>
    <row r="476" spans="2:50">
      <c r="B476" s="412">
        <v>458</v>
      </c>
      <c r="C476" s="384" t="s">
        <v>40</v>
      </c>
      <c r="D476" s="389" t="s">
        <v>230</v>
      </c>
      <c r="E476" s="389" t="s">
        <v>234</v>
      </c>
      <c r="F476" s="410" t="s">
        <v>1151</v>
      </c>
      <c r="G476" s="422" t="s">
        <v>43</v>
      </c>
      <c r="H476" s="424">
        <v>42751</v>
      </c>
      <c r="I476" s="409" t="s">
        <v>2470</v>
      </c>
      <c r="J476" s="423">
        <f t="shared" si="126"/>
        <v>30</v>
      </c>
      <c r="K476" s="423">
        <v>30</v>
      </c>
      <c r="L476" s="423">
        <v>0</v>
      </c>
      <c r="M476" s="423"/>
      <c r="N476" s="459">
        <v>0.5</v>
      </c>
      <c r="O476" s="459">
        <v>0</v>
      </c>
      <c r="P476" s="506">
        <v>1</v>
      </c>
      <c r="Q476" s="282"/>
      <c r="R476" s="128" t="s">
        <v>31</v>
      </c>
      <c r="S476" s="128" t="s">
        <v>31</v>
      </c>
      <c r="T476" s="128" t="s">
        <v>31</v>
      </c>
      <c r="U476" s="128" t="s">
        <v>31</v>
      </c>
      <c r="V476" s="332" t="s">
        <v>3769</v>
      </c>
      <c r="W476" s="282"/>
      <c r="X476" s="282">
        <f t="shared" si="127"/>
        <v>0</v>
      </c>
      <c r="Y476" s="260"/>
      <c r="Z476" s="260"/>
      <c r="AA476" s="502">
        <f t="shared" si="128"/>
        <v>0</v>
      </c>
      <c r="AB476" s="282">
        <f t="shared" si="129"/>
        <v>0</v>
      </c>
      <c r="AC476" s="282">
        <f t="shared" si="130"/>
        <v>0</v>
      </c>
      <c r="AD476" s="282">
        <f t="shared" si="131"/>
        <v>0</v>
      </c>
      <c r="AE476" s="282">
        <f t="shared" si="132"/>
        <v>0</v>
      </c>
      <c r="AF476" s="282">
        <f t="shared" si="133"/>
        <v>0</v>
      </c>
      <c r="AG476" s="107">
        <f t="shared" si="134"/>
        <v>0</v>
      </c>
      <c r="AH476" s="282">
        <f t="shared" si="135"/>
        <v>0</v>
      </c>
      <c r="AI476" s="260"/>
      <c r="AJ476" s="282">
        <f t="shared" si="136"/>
        <v>0</v>
      </c>
      <c r="AK476" s="282">
        <f t="shared" si="137"/>
        <v>0</v>
      </c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495"/>
      <c r="AW476" s="495"/>
      <c r="AX476" s="495"/>
    </row>
    <row r="477" spans="2:50">
      <c r="B477" s="412">
        <v>459</v>
      </c>
      <c r="C477" s="384" t="s">
        <v>40</v>
      </c>
      <c r="D477" s="389" t="s">
        <v>215</v>
      </c>
      <c r="E477" s="389" t="s">
        <v>236</v>
      </c>
      <c r="F477" s="410" t="s">
        <v>271</v>
      </c>
      <c r="G477" s="422" t="s">
        <v>43</v>
      </c>
      <c r="H477" s="424">
        <v>43052</v>
      </c>
      <c r="I477" s="409" t="s">
        <v>2470</v>
      </c>
      <c r="J477" s="423">
        <f t="shared" si="126"/>
        <v>144</v>
      </c>
      <c r="K477" s="423">
        <v>144</v>
      </c>
      <c r="L477" s="423">
        <v>0</v>
      </c>
      <c r="M477" s="423"/>
      <c r="N477" s="471">
        <v>2.4</v>
      </c>
      <c r="O477" s="461">
        <v>0</v>
      </c>
      <c r="P477" s="508">
        <v>1</v>
      </c>
      <c r="Q477" s="282"/>
      <c r="R477" s="128" t="s">
        <v>31</v>
      </c>
      <c r="S477" s="128" t="s">
        <v>31</v>
      </c>
      <c r="T477" s="128" t="s">
        <v>31</v>
      </c>
      <c r="U477" s="128" t="s">
        <v>31</v>
      </c>
      <c r="V477" s="332" t="s">
        <v>3769</v>
      </c>
      <c r="W477" s="282"/>
      <c r="X477" s="282">
        <f t="shared" si="127"/>
        <v>0</v>
      </c>
      <c r="Y477" s="260"/>
      <c r="Z477" s="260"/>
      <c r="AA477" s="502">
        <f t="shared" si="128"/>
        <v>0</v>
      </c>
      <c r="AB477" s="282">
        <f t="shared" si="129"/>
        <v>0</v>
      </c>
      <c r="AC477" s="282">
        <f t="shared" si="130"/>
        <v>0</v>
      </c>
      <c r="AD477" s="282">
        <f t="shared" si="131"/>
        <v>0</v>
      </c>
      <c r="AE477" s="282">
        <f t="shared" si="132"/>
        <v>0</v>
      </c>
      <c r="AF477" s="282">
        <f t="shared" si="133"/>
        <v>0</v>
      </c>
      <c r="AG477" s="107">
        <f t="shared" si="134"/>
        <v>0</v>
      </c>
      <c r="AH477" s="282">
        <f t="shared" si="135"/>
        <v>0</v>
      </c>
      <c r="AI477" s="260"/>
      <c r="AJ477" s="282">
        <f t="shared" si="136"/>
        <v>0</v>
      </c>
      <c r="AK477" s="282">
        <f t="shared" si="137"/>
        <v>0</v>
      </c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495"/>
      <c r="AW477" s="495"/>
      <c r="AX477" s="495"/>
    </row>
    <row r="478" spans="2:50">
      <c r="B478" s="412">
        <v>460</v>
      </c>
      <c r="C478" s="384" t="s">
        <v>40</v>
      </c>
      <c r="D478" s="389" t="s">
        <v>230</v>
      </c>
      <c r="E478" s="389" t="s">
        <v>237</v>
      </c>
      <c r="F478" s="410" t="s">
        <v>238</v>
      </c>
      <c r="G478" s="422" t="s">
        <v>131</v>
      </c>
      <c r="H478" s="424">
        <v>43347</v>
      </c>
      <c r="I478" s="409" t="s">
        <v>2470</v>
      </c>
      <c r="J478" s="423">
        <f t="shared" si="126"/>
        <v>120</v>
      </c>
      <c r="K478" s="423">
        <v>120</v>
      </c>
      <c r="L478" s="423">
        <v>0</v>
      </c>
      <c r="M478" s="423"/>
      <c r="N478" s="15">
        <v>1</v>
      </c>
      <c r="O478" s="15">
        <v>0</v>
      </c>
      <c r="P478" s="509">
        <v>1</v>
      </c>
      <c r="Q478" s="282"/>
      <c r="R478" s="128" t="s">
        <v>31</v>
      </c>
      <c r="S478" s="128" t="s">
        <v>31</v>
      </c>
      <c r="T478" s="128" t="s">
        <v>31</v>
      </c>
      <c r="U478" s="128" t="s">
        <v>31</v>
      </c>
      <c r="V478" s="332" t="s">
        <v>3769</v>
      </c>
      <c r="W478" s="282"/>
      <c r="X478" s="282">
        <f t="shared" si="127"/>
        <v>0</v>
      </c>
      <c r="Y478" s="260"/>
      <c r="Z478" s="260"/>
      <c r="AA478" s="502">
        <f t="shared" si="128"/>
        <v>0</v>
      </c>
      <c r="AB478" s="282">
        <f t="shared" si="129"/>
        <v>0</v>
      </c>
      <c r="AC478" s="282">
        <f t="shared" si="130"/>
        <v>0</v>
      </c>
      <c r="AD478" s="282">
        <f t="shared" si="131"/>
        <v>0</v>
      </c>
      <c r="AE478" s="282">
        <f t="shared" si="132"/>
        <v>0</v>
      </c>
      <c r="AF478" s="282">
        <f t="shared" si="133"/>
        <v>0</v>
      </c>
      <c r="AG478" s="107">
        <f t="shared" si="134"/>
        <v>0</v>
      </c>
      <c r="AH478" s="282">
        <f t="shared" si="135"/>
        <v>0</v>
      </c>
      <c r="AI478" s="260"/>
      <c r="AJ478" s="282">
        <f t="shared" si="136"/>
        <v>0</v>
      </c>
      <c r="AK478" s="282">
        <f t="shared" si="137"/>
        <v>0</v>
      </c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495"/>
      <c r="AW478" s="495"/>
      <c r="AX478" s="495"/>
    </row>
    <row r="479" spans="2:50">
      <c r="B479" s="412">
        <v>461</v>
      </c>
      <c r="C479" s="384" t="s">
        <v>40</v>
      </c>
      <c r="D479" s="389" t="s">
        <v>247</v>
      </c>
      <c r="E479" s="389" t="s">
        <v>248</v>
      </c>
      <c r="F479" s="410" t="s">
        <v>249</v>
      </c>
      <c r="G479" s="422" t="s">
        <v>131</v>
      </c>
      <c r="H479" s="424">
        <v>42094</v>
      </c>
      <c r="I479" s="409" t="s">
        <v>2470</v>
      </c>
      <c r="J479" s="423">
        <f t="shared" si="126"/>
        <v>195</v>
      </c>
      <c r="K479" s="423">
        <v>195</v>
      </c>
      <c r="L479" s="423">
        <v>0</v>
      </c>
      <c r="M479" s="423"/>
      <c r="N479" s="459">
        <v>3.25</v>
      </c>
      <c r="O479" s="459">
        <v>0</v>
      </c>
      <c r="P479" s="506">
        <v>1</v>
      </c>
      <c r="Q479" s="282"/>
      <c r="R479" s="128" t="s">
        <v>31</v>
      </c>
      <c r="S479" s="128" t="s">
        <v>31</v>
      </c>
      <c r="T479" s="128" t="s">
        <v>31</v>
      </c>
      <c r="U479" s="128" t="s">
        <v>31</v>
      </c>
      <c r="V479" s="332" t="s">
        <v>3770</v>
      </c>
      <c r="W479" s="282"/>
      <c r="X479" s="282">
        <f t="shared" si="127"/>
        <v>0</v>
      </c>
      <c r="Y479" s="260"/>
      <c r="Z479" s="260"/>
      <c r="AA479" s="502">
        <f t="shared" si="128"/>
        <v>0</v>
      </c>
      <c r="AB479" s="282">
        <f t="shared" si="129"/>
        <v>0</v>
      </c>
      <c r="AC479" s="282">
        <f t="shared" si="130"/>
        <v>0</v>
      </c>
      <c r="AD479" s="282">
        <f t="shared" si="131"/>
        <v>0</v>
      </c>
      <c r="AE479" s="282">
        <f t="shared" si="132"/>
        <v>0</v>
      </c>
      <c r="AF479" s="282">
        <f t="shared" si="133"/>
        <v>0</v>
      </c>
      <c r="AG479" s="107">
        <f t="shared" si="134"/>
        <v>0</v>
      </c>
      <c r="AH479" s="282">
        <f t="shared" si="135"/>
        <v>0</v>
      </c>
      <c r="AI479" s="260"/>
      <c r="AJ479" s="282">
        <f t="shared" si="136"/>
        <v>0</v>
      </c>
      <c r="AK479" s="282">
        <f t="shared" si="137"/>
        <v>0</v>
      </c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495"/>
      <c r="AW479" s="495"/>
      <c r="AX479" s="495"/>
    </row>
    <row r="480" spans="2:50">
      <c r="B480" s="412">
        <v>462</v>
      </c>
      <c r="C480" s="384" t="s">
        <v>40</v>
      </c>
      <c r="D480" s="389" t="s">
        <v>255</v>
      </c>
      <c r="E480" s="389" t="s">
        <v>256</v>
      </c>
      <c r="F480" s="410" t="s">
        <v>882</v>
      </c>
      <c r="G480" s="422" t="s">
        <v>131</v>
      </c>
      <c r="H480" s="424">
        <v>42816</v>
      </c>
      <c r="I480" s="409" t="s">
        <v>2470</v>
      </c>
      <c r="J480" s="423">
        <f t="shared" si="126"/>
        <v>48</v>
      </c>
      <c r="K480" s="423">
        <v>18</v>
      </c>
      <c r="L480" s="423">
        <v>30</v>
      </c>
      <c r="M480" s="423"/>
      <c r="N480" s="459">
        <v>0.3</v>
      </c>
      <c r="O480" s="459">
        <v>0.5</v>
      </c>
      <c r="P480" s="506">
        <v>1</v>
      </c>
      <c r="Q480" s="282"/>
      <c r="R480" s="128" t="s">
        <v>31</v>
      </c>
      <c r="S480" s="128" t="s">
        <v>31</v>
      </c>
      <c r="T480" s="128" t="s">
        <v>31</v>
      </c>
      <c r="U480" s="128" t="s">
        <v>31</v>
      </c>
      <c r="V480" s="284" t="s">
        <v>3766</v>
      </c>
      <c r="W480" s="282"/>
      <c r="X480" s="282">
        <f t="shared" si="127"/>
        <v>0</v>
      </c>
      <c r="Y480" s="260"/>
      <c r="Z480" s="260"/>
      <c r="AA480" s="502">
        <f t="shared" si="128"/>
        <v>0</v>
      </c>
      <c r="AB480" s="282">
        <f t="shared" si="129"/>
        <v>0</v>
      </c>
      <c r="AC480" s="282">
        <f t="shared" si="130"/>
        <v>0</v>
      </c>
      <c r="AD480" s="282">
        <f t="shared" si="131"/>
        <v>0</v>
      </c>
      <c r="AE480" s="282">
        <f t="shared" si="132"/>
        <v>0</v>
      </c>
      <c r="AF480" s="282">
        <f t="shared" si="133"/>
        <v>0</v>
      </c>
      <c r="AG480" s="107">
        <f t="shared" si="134"/>
        <v>0</v>
      </c>
      <c r="AH480" s="282">
        <f t="shared" si="135"/>
        <v>0</v>
      </c>
      <c r="AI480" s="260"/>
      <c r="AJ480" s="282">
        <f t="shared" si="136"/>
        <v>0</v>
      </c>
      <c r="AK480" s="282">
        <f t="shared" si="137"/>
        <v>0</v>
      </c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495"/>
      <c r="AW480" s="495"/>
      <c r="AX480" s="495"/>
    </row>
    <row r="481" spans="2:50">
      <c r="B481" s="412">
        <v>463</v>
      </c>
      <c r="C481" s="384" t="s">
        <v>40</v>
      </c>
      <c r="D481" s="389" t="s">
        <v>255</v>
      </c>
      <c r="E481" s="389" t="s">
        <v>256</v>
      </c>
      <c r="F481" s="410" t="s">
        <v>883</v>
      </c>
      <c r="G481" s="422" t="s">
        <v>131</v>
      </c>
      <c r="H481" s="424">
        <v>42816</v>
      </c>
      <c r="I481" s="409" t="s">
        <v>2470</v>
      </c>
      <c r="J481" s="423">
        <f t="shared" si="126"/>
        <v>282</v>
      </c>
      <c r="K481" s="423">
        <v>72</v>
      </c>
      <c r="L481" s="423">
        <v>210</v>
      </c>
      <c r="M481" s="423"/>
      <c r="N481" s="472">
        <v>1.2</v>
      </c>
      <c r="O481" s="459">
        <v>3.5</v>
      </c>
      <c r="P481" s="506">
        <v>1</v>
      </c>
      <c r="Q481" s="282"/>
      <c r="R481" s="128" t="s">
        <v>31</v>
      </c>
      <c r="S481" s="128" t="s">
        <v>31</v>
      </c>
      <c r="T481" s="128" t="s">
        <v>31</v>
      </c>
      <c r="U481" s="128" t="s">
        <v>31</v>
      </c>
      <c r="V481" s="284" t="s">
        <v>3766</v>
      </c>
      <c r="W481" s="282"/>
      <c r="X481" s="282">
        <f t="shared" si="127"/>
        <v>0</v>
      </c>
      <c r="Y481" s="260"/>
      <c r="Z481" s="260"/>
      <c r="AA481" s="502">
        <f t="shared" si="128"/>
        <v>0</v>
      </c>
      <c r="AB481" s="282">
        <f t="shared" si="129"/>
        <v>0</v>
      </c>
      <c r="AC481" s="282">
        <f t="shared" si="130"/>
        <v>0</v>
      </c>
      <c r="AD481" s="282">
        <f t="shared" si="131"/>
        <v>0</v>
      </c>
      <c r="AE481" s="282">
        <f t="shared" si="132"/>
        <v>0</v>
      </c>
      <c r="AF481" s="282">
        <f t="shared" si="133"/>
        <v>0</v>
      </c>
      <c r="AG481" s="107">
        <f t="shared" si="134"/>
        <v>0</v>
      </c>
      <c r="AH481" s="282">
        <f t="shared" si="135"/>
        <v>0</v>
      </c>
      <c r="AI481" s="260"/>
      <c r="AJ481" s="282">
        <f t="shared" si="136"/>
        <v>0</v>
      </c>
      <c r="AK481" s="282">
        <f t="shared" si="137"/>
        <v>0</v>
      </c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495"/>
      <c r="AW481" s="495"/>
      <c r="AX481" s="495"/>
    </row>
    <row r="482" spans="2:50">
      <c r="B482" s="412">
        <v>464</v>
      </c>
      <c r="C482" s="384" t="s">
        <v>40</v>
      </c>
      <c r="D482" s="389" t="s">
        <v>255</v>
      </c>
      <c r="E482" s="389" t="s">
        <v>256</v>
      </c>
      <c r="F482" s="410" t="s">
        <v>884</v>
      </c>
      <c r="G482" s="422" t="s">
        <v>131</v>
      </c>
      <c r="H482" s="424">
        <v>42816</v>
      </c>
      <c r="I482" s="409" t="s">
        <v>2470</v>
      </c>
      <c r="J482" s="423">
        <f t="shared" si="126"/>
        <v>12</v>
      </c>
      <c r="K482" s="423">
        <v>12</v>
      </c>
      <c r="L482" s="423">
        <v>0</v>
      </c>
      <c r="M482" s="423"/>
      <c r="N482" s="472">
        <v>0.2</v>
      </c>
      <c r="O482" s="459">
        <v>0</v>
      </c>
      <c r="P482" s="506">
        <v>1</v>
      </c>
      <c r="Q482" s="282"/>
      <c r="R482" s="128" t="s">
        <v>31</v>
      </c>
      <c r="S482" s="128" t="s">
        <v>31</v>
      </c>
      <c r="T482" s="128" t="s">
        <v>31</v>
      </c>
      <c r="U482" s="128" t="s">
        <v>31</v>
      </c>
      <c r="V482" s="284" t="s">
        <v>3766</v>
      </c>
      <c r="W482" s="282"/>
      <c r="X482" s="282">
        <f t="shared" si="127"/>
        <v>0</v>
      </c>
      <c r="Y482" s="260"/>
      <c r="Z482" s="260"/>
      <c r="AA482" s="502">
        <f t="shared" si="128"/>
        <v>0</v>
      </c>
      <c r="AB482" s="282">
        <f t="shared" si="129"/>
        <v>0</v>
      </c>
      <c r="AC482" s="282">
        <f t="shared" si="130"/>
        <v>0</v>
      </c>
      <c r="AD482" s="282">
        <f t="shared" si="131"/>
        <v>0</v>
      </c>
      <c r="AE482" s="282">
        <f t="shared" si="132"/>
        <v>0</v>
      </c>
      <c r="AF482" s="282">
        <f t="shared" si="133"/>
        <v>0</v>
      </c>
      <c r="AG482" s="107">
        <f t="shared" si="134"/>
        <v>0</v>
      </c>
      <c r="AH482" s="282">
        <f t="shared" si="135"/>
        <v>0</v>
      </c>
      <c r="AI482" s="260"/>
      <c r="AJ482" s="282">
        <f t="shared" si="136"/>
        <v>0</v>
      </c>
      <c r="AK482" s="282">
        <f t="shared" si="137"/>
        <v>0</v>
      </c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495"/>
      <c r="AW482" s="495"/>
      <c r="AX482" s="495"/>
    </row>
    <row r="483" spans="2:50">
      <c r="B483" s="412">
        <v>465</v>
      </c>
      <c r="C483" s="384" t="s">
        <v>40</v>
      </c>
      <c r="D483" s="389" t="s">
        <v>255</v>
      </c>
      <c r="E483" s="389" t="s">
        <v>256</v>
      </c>
      <c r="F483" s="410" t="s">
        <v>884</v>
      </c>
      <c r="G483" s="422" t="s">
        <v>131</v>
      </c>
      <c r="H483" s="424">
        <v>42816</v>
      </c>
      <c r="I483" s="409" t="s">
        <v>2470</v>
      </c>
      <c r="J483" s="423">
        <f t="shared" si="126"/>
        <v>18</v>
      </c>
      <c r="K483" s="423">
        <v>18</v>
      </c>
      <c r="L483" s="423">
        <v>0</v>
      </c>
      <c r="M483" s="423"/>
      <c r="N483" s="472">
        <v>0.3</v>
      </c>
      <c r="O483" s="459">
        <v>0</v>
      </c>
      <c r="P483" s="506">
        <v>1</v>
      </c>
      <c r="Q483" s="282"/>
      <c r="R483" s="128" t="s">
        <v>31</v>
      </c>
      <c r="S483" s="128" t="s">
        <v>31</v>
      </c>
      <c r="T483" s="128" t="s">
        <v>31</v>
      </c>
      <c r="U483" s="128" t="s">
        <v>31</v>
      </c>
      <c r="V483" s="284" t="s">
        <v>3766</v>
      </c>
      <c r="W483" s="282"/>
      <c r="X483" s="282">
        <f t="shared" si="127"/>
        <v>0</v>
      </c>
      <c r="Y483" s="260"/>
      <c r="Z483" s="260"/>
      <c r="AA483" s="502">
        <f t="shared" si="128"/>
        <v>0</v>
      </c>
      <c r="AB483" s="282">
        <f t="shared" si="129"/>
        <v>0</v>
      </c>
      <c r="AC483" s="282">
        <f t="shared" si="130"/>
        <v>0</v>
      </c>
      <c r="AD483" s="282">
        <f t="shared" si="131"/>
        <v>0</v>
      </c>
      <c r="AE483" s="282">
        <f t="shared" si="132"/>
        <v>0</v>
      </c>
      <c r="AF483" s="282">
        <f t="shared" si="133"/>
        <v>0</v>
      </c>
      <c r="AG483" s="107">
        <f t="shared" si="134"/>
        <v>0</v>
      </c>
      <c r="AH483" s="282">
        <f t="shared" si="135"/>
        <v>0</v>
      </c>
      <c r="AI483" s="260"/>
      <c r="AJ483" s="282">
        <f t="shared" si="136"/>
        <v>0</v>
      </c>
      <c r="AK483" s="282">
        <f t="shared" si="137"/>
        <v>0</v>
      </c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495"/>
      <c r="AW483" s="495"/>
      <c r="AX483" s="495"/>
    </row>
    <row r="484" spans="2:50">
      <c r="B484" s="412">
        <v>466</v>
      </c>
      <c r="C484" s="384" t="s">
        <v>40</v>
      </c>
      <c r="D484" s="389" t="s">
        <v>255</v>
      </c>
      <c r="E484" s="389" t="s">
        <v>256</v>
      </c>
      <c r="F484" s="410" t="s">
        <v>885</v>
      </c>
      <c r="G484" s="422" t="s">
        <v>131</v>
      </c>
      <c r="H484" s="424">
        <v>42816</v>
      </c>
      <c r="I484" s="409" t="s">
        <v>2470</v>
      </c>
      <c r="J484" s="423">
        <f t="shared" si="126"/>
        <v>30</v>
      </c>
      <c r="K484" s="423">
        <v>30</v>
      </c>
      <c r="L484" s="423">
        <v>0</v>
      </c>
      <c r="M484" s="423"/>
      <c r="N484" s="472">
        <v>0.5</v>
      </c>
      <c r="O484" s="459">
        <v>0</v>
      </c>
      <c r="P484" s="506">
        <v>1</v>
      </c>
      <c r="Q484" s="282"/>
      <c r="R484" s="128" t="s">
        <v>31</v>
      </c>
      <c r="S484" s="128" t="s">
        <v>31</v>
      </c>
      <c r="T484" s="128" t="s">
        <v>31</v>
      </c>
      <c r="U484" s="128" t="s">
        <v>31</v>
      </c>
      <c r="V484" s="284" t="s">
        <v>3766</v>
      </c>
      <c r="W484" s="282"/>
      <c r="X484" s="282">
        <f t="shared" si="127"/>
        <v>0</v>
      </c>
      <c r="Y484" s="260"/>
      <c r="Z484" s="260"/>
      <c r="AA484" s="502">
        <f t="shared" si="128"/>
        <v>0</v>
      </c>
      <c r="AB484" s="282">
        <f t="shared" si="129"/>
        <v>0</v>
      </c>
      <c r="AC484" s="282">
        <f t="shared" si="130"/>
        <v>0</v>
      </c>
      <c r="AD484" s="282">
        <f t="shared" si="131"/>
        <v>0</v>
      </c>
      <c r="AE484" s="282">
        <f t="shared" si="132"/>
        <v>0</v>
      </c>
      <c r="AF484" s="282">
        <f t="shared" si="133"/>
        <v>0</v>
      </c>
      <c r="AG484" s="107">
        <f t="shared" si="134"/>
        <v>0</v>
      </c>
      <c r="AH484" s="282">
        <f t="shared" si="135"/>
        <v>0</v>
      </c>
      <c r="AI484" s="260"/>
      <c r="AJ484" s="282">
        <f t="shared" si="136"/>
        <v>0</v>
      </c>
      <c r="AK484" s="282">
        <f t="shared" si="137"/>
        <v>0</v>
      </c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495"/>
      <c r="AW484" s="495"/>
      <c r="AX484" s="495"/>
    </row>
    <row r="485" spans="2:50">
      <c r="B485" s="412">
        <v>467</v>
      </c>
      <c r="C485" s="384" t="s">
        <v>40</v>
      </c>
      <c r="D485" s="389" t="s">
        <v>255</v>
      </c>
      <c r="E485" s="389" t="s">
        <v>256</v>
      </c>
      <c r="F485" s="410" t="s">
        <v>817</v>
      </c>
      <c r="G485" s="422" t="s">
        <v>131</v>
      </c>
      <c r="H485" s="424">
        <v>42816</v>
      </c>
      <c r="I485" s="409" t="s">
        <v>2470</v>
      </c>
      <c r="J485" s="423">
        <f t="shared" si="126"/>
        <v>246</v>
      </c>
      <c r="K485" s="423">
        <v>6</v>
      </c>
      <c r="L485" s="423">
        <v>240</v>
      </c>
      <c r="M485" s="423"/>
      <c r="N485" s="472">
        <v>0.1</v>
      </c>
      <c r="O485" s="459">
        <v>4</v>
      </c>
      <c r="P485" s="506">
        <v>1</v>
      </c>
      <c r="Q485" s="282"/>
      <c r="R485" s="128" t="s">
        <v>31</v>
      </c>
      <c r="S485" s="128" t="s">
        <v>31</v>
      </c>
      <c r="T485" s="128" t="s">
        <v>31</v>
      </c>
      <c r="U485" s="128" t="s">
        <v>31</v>
      </c>
      <c r="V485" s="284" t="s">
        <v>3766</v>
      </c>
      <c r="W485" s="282"/>
      <c r="X485" s="282">
        <f t="shared" si="127"/>
        <v>0</v>
      </c>
      <c r="Y485" s="260"/>
      <c r="Z485" s="260"/>
      <c r="AA485" s="502">
        <f t="shared" si="128"/>
        <v>0</v>
      </c>
      <c r="AB485" s="282">
        <f t="shared" si="129"/>
        <v>0</v>
      </c>
      <c r="AC485" s="282">
        <f t="shared" si="130"/>
        <v>0</v>
      </c>
      <c r="AD485" s="282">
        <f t="shared" si="131"/>
        <v>0</v>
      </c>
      <c r="AE485" s="282">
        <f t="shared" si="132"/>
        <v>0</v>
      </c>
      <c r="AF485" s="282">
        <f t="shared" si="133"/>
        <v>0</v>
      </c>
      <c r="AG485" s="107">
        <f t="shared" si="134"/>
        <v>0</v>
      </c>
      <c r="AH485" s="282">
        <f t="shared" si="135"/>
        <v>0</v>
      </c>
      <c r="AI485" s="260"/>
      <c r="AJ485" s="282">
        <f t="shared" si="136"/>
        <v>0</v>
      </c>
      <c r="AK485" s="282">
        <f t="shared" si="137"/>
        <v>0</v>
      </c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495"/>
      <c r="AW485" s="495"/>
      <c r="AX485" s="495"/>
    </row>
    <row r="486" spans="2:50">
      <c r="B486" s="594" t="s">
        <v>4285</v>
      </c>
      <c r="C486" s="595"/>
      <c r="D486" s="595"/>
      <c r="E486" s="595"/>
      <c r="F486" s="596"/>
      <c r="G486" s="443"/>
      <c r="H486" s="443"/>
      <c r="I486" s="445" t="s">
        <v>3827</v>
      </c>
      <c r="J486" s="444">
        <f t="shared" si="126"/>
        <v>789.4</v>
      </c>
      <c r="K486" s="444">
        <f>K487/60</f>
        <v>153.85</v>
      </c>
      <c r="L486" s="444">
        <f>L487/60</f>
        <v>635.54999999999995</v>
      </c>
      <c r="M486" s="444">
        <f>M487/60</f>
        <v>0</v>
      </c>
      <c r="N486" s="444">
        <f>SUMIF($I488:$I628,"DQA",N488:N628)</f>
        <v>163.69999999999993</v>
      </c>
      <c r="O486" s="444">
        <f>SUMIF($I488:$I628,"DQA",O488:O628)</f>
        <v>635.05000000000007</v>
      </c>
      <c r="P486" s="444"/>
      <c r="Q486" s="444"/>
      <c r="R486" s="444">
        <f t="shared" ref="R486:V486" si="138">SUMIF($I488:$I628,"DQA",R488:R628)</f>
        <v>0</v>
      </c>
      <c r="S486" s="444">
        <f t="shared" si="138"/>
        <v>0</v>
      </c>
      <c r="T486" s="444">
        <f t="shared" si="138"/>
        <v>0</v>
      </c>
      <c r="U486" s="444">
        <f t="shared" si="138"/>
        <v>0</v>
      </c>
      <c r="V486" s="444">
        <f t="shared" si="138"/>
        <v>0</v>
      </c>
      <c r="W486" s="444"/>
      <c r="X486" s="444">
        <f>X487/60</f>
        <v>0</v>
      </c>
      <c r="Y486" s="444"/>
      <c r="Z486" s="444"/>
      <c r="AA486" s="444"/>
      <c r="AB486" s="444">
        <f t="shared" ref="AB486:AF486" si="139">AB487/60</f>
        <v>0</v>
      </c>
      <c r="AC486" s="444"/>
      <c r="AD486" s="444">
        <f t="shared" si="139"/>
        <v>0</v>
      </c>
      <c r="AE486" s="444"/>
      <c r="AF486" s="444">
        <f t="shared" si="139"/>
        <v>0</v>
      </c>
      <c r="AG486" s="444"/>
      <c r="AH486" s="444">
        <f>AH487/60</f>
        <v>0</v>
      </c>
      <c r="AI486" s="444"/>
      <c r="AJ486" s="444"/>
      <c r="AK486" s="444">
        <f>AK487/60</f>
        <v>0</v>
      </c>
      <c r="AL486" s="444"/>
      <c r="AM486" s="444"/>
      <c r="AN486" s="444"/>
      <c r="AO486" s="444"/>
      <c r="AP486" s="444"/>
      <c r="AQ486" s="444"/>
      <c r="AR486" s="444"/>
      <c r="AS486" s="444"/>
      <c r="AT486" s="444"/>
      <c r="AU486" s="444"/>
      <c r="AV486" s="444"/>
      <c r="AW486" s="444"/>
      <c r="AX486" s="444">
        <f>AX487/60</f>
        <v>0</v>
      </c>
    </row>
    <row r="487" spans="2:50">
      <c r="B487" s="597"/>
      <c r="C487" s="598"/>
      <c r="D487" s="598"/>
      <c r="E487" s="598"/>
      <c r="F487" s="599"/>
      <c r="G487" s="443"/>
      <c r="H487" s="443"/>
      <c r="I487" s="446" t="s">
        <v>4021</v>
      </c>
      <c r="J487" s="444">
        <f t="shared" si="126"/>
        <v>47364</v>
      </c>
      <c r="K487" s="444">
        <f>SUMIF($I488:$I628,"DQA",K488:K628)</f>
        <v>9231</v>
      </c>
      <c r="L487" s="444">
        <f>SUMIF($I488:$I628,"DQA",L488:L628)</f>
        <v>38133</v>
      </c>
      <c r="M487" s="444">
        <f>SUMIF($I488:$I628,"DQA",M488:M628)</f>
        <v>0</v>
      </c>
      <c r="N487" s="444">
        <f>N486*60</f>
        <v>9821.9999999999964</v>
      </c>
      <c r="O487" s="444">
        <f>O486*60</f>
        <v>38103.000000000007</v>
      </c>
      <c r="P487" s="444"/>
      <c r="Q487" s="444"/>
      <c r="R487" s="444">
        <f t="shared" ref="R487:V487" si="140">R486*60</f>
        <v>0</v>
      </c>
      <c r="S487" s="444">
        <f t="shared" si="140"/>
        <v>0</v>
      </c>
      <c r="T487" s="444">
        <f t="shared" si="140"/>
        <v>0</v>
      </c>
      <c r="U487" s="444">
        <f t="shared" si="140"/>
        <v>0</v>
      </c>
      <c r="V487" s="444">
        <f t="shared" si="140"/>
        <v>0</v>
      </c>
      <c r="W487" s="444"/>
      <c r="X487" s="444">
        <f>SUM(X488:X628)</f>
        <v>0</v>
      </c>
      <c r="Y487" s="444"/>
      <c r="Z487" s="444"/>
      <c r="AA487" s="444"/>
      <c r="AB487" s="444">
        <f t="shared" ref="AB487:AK487" si="141">SUM(AB488:AB628)</f>
        <v>0</v>
      </c>
      <c r="AC487" s="444"/>
      <c r="AD487" s="444">
        <f t="shared" si="141"/>
        <v>0</v>
      </c>
      <c r="AE487" s="444"/>
      <c r="AF487" s="444">
        <f t="shared" si="141"/>
        <v>0</v>
      </c>
      <c r="AG487" s="444"/>
      <c r="AH487" s="444">
        <f t="shared" si="141"/>
        <v>0</v>
      </c>
      <c r="AI487" s="444"/>
      <c r="AJ487" s="444"/>
      <c r="AK487" s="444">
        <f t="shared" si="141"/>
        <v>0</v>
      </c>
      <c r="AL487" s="444"/>
      <c r="AM487" s="444"/>
      <c r="AN487" s="444"/>
      <c r="AO487" s="444"/>
      <c r="AP487" s="444"/>
      <c r="AQ487" s="444"/>
      <c r="AR487" s="444"/>
      <c r="AS487" s="444"/>
      <c r="AT487" s="444"/>
      <c r="AU487" s="444"/>
      <c r="AV487" s="444"/>
      <c r="AW487" s="444"/>
      <c r="AX487" s="444">
        <f>SUM(AX488:AX628)</f>
        <v>0</v>
      </c>
    </row>
    <row r="488" spans="2:50">
      <c r="B488" s="412">
        <v>468</v>
      </c>
      <c r="C488" s="38" t="s">
        <v>4284</v>
      </c>
      <c r="D488" s="38" t="s">
        <v>259</v>
      </c>
      <c r="E488" s="38" t="s">
        <v>260</v>
      </c>
      <c r="F488" s="397" t="s">
        <v>1154</v>
      </c>
      <c r="G488" s="422" t="s">
        <v>262</v>
      </c>
      <c r="H488" s="53">
        <v>42984</v>
      </c>
      <c r="I488" s="409" t="s">
        <v>2470</v>
      </c>
      <c r="J488" s="423">
        <f t="shared" si="126"/>
        <v>24</v>
      </c>
      <c r="K488" s="423">
        <v>24</v>
      </c>
      <c r="L488" s="423">
        <v>0</v>
      </c>
      <c r="M488" s="423"/>
      <c r="N488" s="473">
        <v>0.4</v>
      </c>
      <c r="O488" s="473">
        <v>0</v>
      </c>
      <c r="P488" s="507">
        <v>1</v>
      </c>
      <c r="Q488" s="282"/>
      <c r="R488" s="128" t="s">
        <v>31</v>
      </c>
      <c r="S488" s="128" t="s">
        <v>31</v>
      </c>
      <c r="T488" s="128" t="s">
        <v>31</v>
      </c>
      <c r="U488" s="128" t="s">
        <v>31</v>
      </c>
      <c r="V488" s="333" t="s">
        <v>3771</v>
      </c>
      <c r="W488" s="282"/>
      <c r="X488" s="282">
        <f t="shared" ref="X488:X551" si="142">SUMIF(W488,"Y",K488)</f>
        <v>0</v>
      </c>
      <c r="Y488" s="260"/>
      <c r="Z488" s="260"/>
      <c r="AA488" s="502">
        <f t="shared" ref="AA488:AA551" si="143">(COUNTA(AL488:AU488)-COUNTIF(AL488:AU488, "X"))</f>
        <v>0</v>
      </c>
      <c r="AB488" s="282">
        <f t="shared" ref="AB488:AB519" si="144">(COUNTA(AL488:AU488)-COUNTIF(AL488:AU488, "X"))*P488*K488</f>
        <v>0</v>
      </c>
      <c r="AC488" s="282">
        <f t="shared" ref="AC488:AC551" si="145">COUNTIF(AL488:AU488,"A")</f>
        <v>0</v>
      </c>
      <c r="AD488" s="282">
        <f t="shared" ref="AD488:AD519" si="146">COUNTIF(AL488:AU488,"V")*P488*M488</f>
        <v>0</v>
      </c>
      <c r="AE488" s="282">
        <f t="shared" ref="AE488:AE551" si="147">COUNTIF(AL488:AU488,"L")</f>
        <v>0</v>
      </c>
      <c r="AF488" s="282">
        <f t="shared" ref="AF488:AF519" si="148">COUNTIF(AL488:AU488,"L")*K488*P488</f>
        <v>0</v>
      </c>
      <c r="AG488" s="107">
        <f t="shared" ref="AG488:AG519" si="149">IF(Q488="Y",1,0)</f>
        <v>0</v>
      </c>
      <c r="AH488" s="282">
        <f t="shared" ref="AH488:AH519" si="150">IF(Q488="Y", AA488, 0)*K488*P488/2</f>
        <v>0</v>
      </c>
      <c r="AI488" s="260"/>
      <c r="AJ488" s="282">
        <f t="shared" ref="AJ488:AJ551" si="151">COUNTIF(AL488:AU488, "V")</f>
        <v>0</v>
      </c>
      <c r="AK488" s="282">
        <f t="shared" ref="AK488:AK551" si="152">AB488-AD488-AF488-AH488</f>
        <v>0</v>
      </c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495"/>
      <c r="AW488" s="495"/>
      <c r="AX488" s="495"/>
    </row>
    <row r="489" spans="2:50">
      <c r="B489" s="412">
        <v>469</v>
      </c>
      <c r="C489" s="38" t="s">
        <v>24</v>
      </c>
      <c r="D489" s="38" t="s">
        <v>259</v>
      </c>
      <c r="E489" s="38" t="s">
        <v>265</v>
      </c>
      <c r="F489" s="397" t="s">
        <v>1155</v>
      </c>
      <c r="G489" s="422" t="s">
        <v>262</v>
      </c>
      <c r="H489" s="53">
        <v>43299</v>
      </c>
      <c r="I489" s="409" t="s">
        <v>2470</v>
      </c>
      <c r="J489" s="423">
        <f t="shared" si="126"/>
        <v>24</v>
      </c>
      <c r="K489" s="423">
        <v>24</v>
      </c>
      <c r="L489" s="423">
        <v>0</v>
      </c>
      <c r="M489" s="423"/>
      <c r="N489" s="473">
        <v>0.4</v>
      </c>
      <c r="O489" s="474">
        <v>0</v>
      </c>
      <c r="P489" s="507">
        <v>1</v>
      </c>
      <c r="Q489" s="282"/>
      <c r="R489" s="128" t="s">
        <v>31</v>
      </c>
      <c r="S489" s="128" t="s">
        <v>31</v>
      </c>
      <c r="T489" s="128" t="s">
        <v>31</v>
      </c>
      <c r="U489" s="128" t="s">
        <v>31</v>
      </c>
      <c r="V489" s="333" t="s">
        <v>3771</v>
      </c>
      <c r="W489" s="282"/>
      <c r="X489" s="282">
        <f t="shared" si="142"/>
        <v>0</v>
      </c>
      <c r="Y489" s="260"/>
      <c r="Z489" s="260"/>
      <c r="AA489" s="502">
        <f t="shared" si="143"/>
        <v>0</v>
      </c>
      <c r="AB489" s="282">
        <f t="shared" si="144"/>
        <v>0</v>
      </c>
      <c r="AC489" s="282">
        <f t="shared" si="145"/>
        <v>0</v>
      </c>
      <c r="AD489" s="282">
        <f t="shared" si="146"/>
        <v>0</v>
      </c>
      <c r="AE489" s="282">
        <f t="shared" si="147"/>
        <v>0</v>
      </c>
      <c r="AF489" s="282">
        <f t="shared" si="148"/>
        <v>0</v>
      </c>
      <c r="AG489" s="107">
        <f t="shared" si="149"/>
        <v>0</v>
      </c>
      <c r="AH489" s="282">
        <f t="shared" si="150"/>
        <v>0</v>
      </c>
      <c r="AI489" s="260"/>
      <c r="AJ489" s="282">
        <f t="shared" si="151"/>
        <v>0</v>
      </c>
      <c r="AK489" s="282">
        <f t="shared" si="152"/>
        <v>0</v>
      </c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495"/>
      <c r="AW489" s="495"/>
      <c r="AX489" s="495"/>
    </row>
    <row r="490" spans="2:50">
      <c r="B490" s="412">
        <v>470</v>
      </c>
      <c r="C490" s="38" t="s">
        <v>24</v>
      </c>
      <c r="D490" s="38" t="s">
        <v>259</v>
      </c>
      <c r="E490" s="38" t="s">
        <v>265</v>
      </c>
      <c r="F490" s="397" t="s">
        <v>520</v>
      </c>
      <c r="G490" s="422" t="s">
        <v>262</v>
      </c>
      <c r="H490" s="53">
        <v>42471</v>
      </c>
      <c r="I490" s="409" t="s">
        <v>2470</v>
      </c>
      <c r="J490" s="425">
        <f t="shared" si="126"/>
        <v>2958</v>
      </c>
      <c r="K490" s="425">
        <v>78</v>
      </c>
      <c r="L490" s="425">
        <v>2880</v>
      </c>
      <c r="M490" s="425"/>
      <c r="N490" s="473">
        <v>1.3</v>
      </c>
      <c r="O490" s="474">
        <v>48</v>
      </c>
      <c r="P490" s="507">
        <v>1</v>
      </c>
      <c r="Q490" s="282"/>
      <c r="R490" s="128" t="s">
        <v>31</v>
      </c>
      <c r="S490" s="128" t="s">
        <v>31</v>
      </c>
      <c r="T490" s="128" t="s">
        <v>31</v>
      </c>
      <c r="U490" s="128" t="s">
        <v>31</v>
      </c>
      <c r="V490" s="333" t="s">
        <v>3771</v>
      </c>
      <c r="W490" s="282"/>
      <c r="X490" s="282">
        <f t="shared" si="142"/>
        <v>0</v>
      </c>
      <c r="Y490" s="260"/>
      <c r="Z490" s="260"/>
      <c r="AA490" s="502">
        <f t="shared" si="143"/>
        <v>0</v>
      </c>
      <c r="AB490" s="282">
        <f t="shared" si="144"/>
        <v>0</v>
      </c>
      <c r="AC490" s="282">
        <f t="shared" si="145"/>
        <v>0</v>
      </c>
      <c r="AD490" s="282">
        <f t="shared" si="146"/>
        <v>0</v>
      </c>
      <c r="AE490" s="282">
        <f t="shared" si="147"/>
        <v>0</v>
      </c>
      <c r="AF490" s="282">
        <f t="shared" si="148"/>
        <v>0</v>
      </c>
      <c r="AG490" s="107">
        <f t="shared" si="149"/>
        <v>0</v>
      </c>
      <c r="AH490" s="282">
        <f t="shared" si="150"/>
        <v>0</v>
      </c>
      <c r="AI490" s="260"/>
      <c r="AJ490" s="282">
        <f t="shared" si="151"/>
        <v>0</v>
      </c>
      <c r="AK490" s="282">
        <f t="shared" si="152"/>
        <v>0</v>
      </c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495"/>
      <c r="AW490" s="495"/>
      <c r="AX490" s="495"/>
    </row>
    <row r="491" spans="2:50">
      <c r="B491" s="412">
        <v>471</v>
      </c>
      <c r="C491" s="38" t="s">
        <v>24</v>
      </c>
      <c r="D491" s="38" t="s">
        <v>259</v>
      </c>
      <c r="E491" s="33" t="s">
        <v>270</v>
      </c>
      <c r="F491" s="397" t="s">
        <v>3910</v>
      </c>
      <c r="G491" s="422" t="s">
        <v>262</v>
      </c>
      <c r="H491" s="426">
        <v>43000</v>
      </c>
      <c r="I491" s="409" t="s">
        <v>2470</v>
      </c>
      <c r="J491" s="425">
        <f t="shared" si="126"/>
        <v>60</v>
      </c>
      <c r="K491" s="425">
        <v>60</v>
      </c>
      <c r="L491" s="425">
        <v>0</v>
      </c>
      <c r="M491" s="425"/>
      <c r="N491" s="475">
        <v>0.8</v>
      </c>
      <c r="O491" s="475">
        <v>0</v>
      </c>
      <c r="P491" s="517">
        <v>1</v>
      </c>
      <c r="Q491" s="282"/>
      <c r="R491" s="128" t="s">
        <v>31</v>
      </c>
      <c r="S491" s="128" t="s">
        <v>31</v>
      </c>
      <c r="T491" s="128" t="s">
        <v>31</v>
      </c>
      <c r="U491" s="128" t="s">
        <v>31</v>
      </c>
      <c r="V491" s="333" t="s">
        <v>3771</v>
      </c>
      <c r="W491" s="282"/>
      <c r="X491" s="282">
        <f t="shared" si="142"/>
        <v>0</v>
      </c>
      <c r="Y491" s="260"/>
      <c r="Z491" s="260"/>
      <c r="AA491" s="502">
        <f t="shared" si="143"/>
        <v>0</v>
      </c>
      <c r="AB491" s="282">
        <f t="shared" si="144"/>
        <v>0</v>
      </c>
      <c r="AC491" s="282">
        <f t="shared" si="145"/>
        <v>0</v>
      </c>
      <c r="AD491" s="282">
        <f t="shared" si="146"/>
        <v>0</v>
      </c>
      <c r="AE491" s="282">
        <f t="shared" si="147"/>
        <v>0</v>
      </c>
      <c r="AF491" s="282">
        <f t="shared" si="148"/>
        <v>0</v>
      </c>
      <c r="AG491" s="107">
        <f t="shared" si="149"/>
        <v>0</v>
      </c>
      <c r="AH491" s="282">
        <f t="shared" si="150"/>
        <v>0</v>
      </c>
      <c r="AI491" s="260"/>
      <c r="AJ491" s="282">
        <f t="shared" si="151"/>
        <v>0</v>
      </c>
      <c r="AK491" s="282">
        <f t="shared" si="152"/>
        <v>0</v>
      </c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495"/>
      <c r="AW491" s="495"/>
      <c r="AX491" s="495"/>
    </row>
    <row r="492" spans="2:50">
      <c r="B492" s="412">
        <v>472</v>
      </c>
      <c r="C492" s="38" t="s">
        <v>24</v>
      </c>
      <c r="D492" s="38" t="s">
        <v>259</v>
      </c>
      <c r="E492" s="33" t="s">
        <v>270</v>
      </c>
      <c r="F492" s="397" t="s">
        <v>3911</v>
      </c>
      <c r="G492" s="422" t="s">
        <v>262</v>
      </c>
      <c r="H492" s="426">
        <v>43641</v>
      </c>
      <c r="I492" s="409" t="s">
        <v>2470</v>
      </c>
      <c r="J492" s="425">
        <f t="shared" si="126"/>
        <v>48</v>
      </c>
      <c r="K492" s="425">
        <v>48</v>
      </c>
      <c r="L492" s="425">
        <v>0</v>
      </c>
      <c r="M492" s="425"/>
      <c r="N492" s="475">
        <v>0.7</v>
      </c>
      <c r="O492" s="475">
        <v>0</v>
      </c>
      <c r="P492" s="517">
        <v>1</v>
      </c>
      <c r="Q492" s="282"/>
      <c r="R492" s="128" t="s">
        <v>31</v>
      </c>
      <c r="S492" s="128" t="s">
        <v>31</v>
      </c>
      <c r="T492" s="128" t="s">
        <v>31</v>
      </c>
      <c r="U492" s="128" t="s">
        <v>31</v>
      </c>
      <c r="V492" s="333" t="s">
        <v>3771</v>
      </c>
      <c r="W492" s="282"/>
      <c r="X492" s="282">
        <f t="shared" si="142"/>
        <v>0</v>
      </c>
      <c r="Y492" s="260"/>
      <c r="Z492" s="260"/>
      <c r="AA492" s="502">
        <f t="shared" si="143"/>
        <v>0</v>
      </c>
      <c r="AB492" s="282">
        <f t="shared" si="144"/>
        <v>0</v>
      </c>
      <c r="AC492" s="282">
        <f t="shared" si="145"/>
        <v>0</v>
      </c>
      <c r="AD492" s="282">
        <f t="shared" si="146"/>
        <v>0</v>
      </c>
      <c r="AE492" s="282">
        <f t="shared" si="147"/>
        <v>0</v>
      </c>
      <c r="AF492" s="282">
        <f t="shared" si="148"/>
        <v>0</v>
      </c>
      <c r="AG492" s="107">
        <f t="shared" si="149"/>
        <v>0</v>
      </c>
      <c r="AH492" s="282">
        <f t="shared" si="150"/>
        <v>0</v>
      </c>
      <c r="AI492" s="260"/>
      <c r="AJ492" s="282">
        <f t="shared" si="151"/>
        <v>0</v>
      </c>
      <c r="AK492" s="282">
        <f t="shared" si="152"/>
        <v>0</v>
      </c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495"/>
      <c r="AW492" s="495"/>
      <c r="AX492" s="495"/>
    </row>
    <row r="493" spans="2:50">
      <c r="B493" s="412">
        <v>473</v>
      </c>
      <c r="C493" s="38" t="s">
        <v>24</v>
      </c>
      <c r="D493" s="38" t="s">
        <v>259</v>
      </c>
      <c r="E493" s="33" t="s">
        <v>270</v>
      </c>
      <c r="F493" s="397" t="s">
        <v>3912</v>
      </c>
      <c r="G493" s="422" t="s">
        <v>262</v>
      </c>
      <c r="H493" s="53">
        <v>43000</v>
      </c>
      <c r="I493" s="409" t="s">
        <v>2470</v>
      </c>
      <c r="J493" s="425">
        <f t="shared" si="126"/>
        <v>48</v>
      </c>
      <c r="K493" s="425">
        <v>48</v>
      </c>
      <c r="L493" s="425">
        <v>0</v>
      </c>
      <c r="M493" s="425"/>
      <c r="N493" s="476">
        <v>0.5</v>
      </c>
      <c r="O493" s="476">
        <v>0</v>
      </c>
      <c r="P493" s="518">
        <v>1</v>
      </c>
      <c r="Q493" s="282"/>
      <c r="R493" s="128" t="s">
        <v>31</v>
      </c>
      <c r="S493" s="128" t="s">
        <v>31</v>
      </c>
      <c r="T493" s="128" t="s">
        <v>31</v>
      </c>
      <c r="U493" s="128" t="s">
        <v>31</v>
      </c>
      <c r="V493" s="333" t="s">
        <v>3771</v>
      </c>
      <c r="W493" s="282"/>
      <c r="X493" s="282">
        <f t="shared" si="142"/>
        <v>0</v>
      </c>
      <c r="Y493" s="260"/>
      <c r="Z493" s="260"/>
      <c r="AA493" s="502">
        <f t="shared" si="143"/>
        <v>0</v>
      </c>
      <c r="AB493" s="282">
        <f t="shared" si="144"/>
        <v>0</v>
      </c>
      <c r="AC493" s="282">
        <f t="shared" si="145"/>
        <v>0</v>
      </c>
      <c r="AD493" s="282">
        <f t="shared" si="146"/>
        <v>0</v>
      </c>
      <c r="AE493" s="282">
        <f t="shared" si="147"/>
        <v>0</v>
      </c>
      <c r="AF493" s="282">
        <f t="shared" si="148"/>
        <v>0</v>
      </c>
      <c r="AG493" s="107">
        <f t="shared" si="149"/>
        <v>0</v>
      </c>
      <c r="AH493" s="282">
        <f t="shared" si="150"/>
        <v>0</v>
      </c>
      <c r="AI493" s="260"/>
      <c r="AJ493" s="282">
        <f t="shared" si="151"/>
        <v>0</v>
      </c>
      <c r="AK493" s="282">
        <f t="shared" si="152"/>
        <v>0</v>
      </c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495"/>
      <c r="AW493" s="495"/>
      <c r="AX493" s="495"/>
    </row>
    <row r="494" spans="2:50">
      <c r="B494" s="412">
        <v>474</v>
      </c>
      <c r="C494" s="38" t="s">
        <v>24</v>
      </c>
      <c r="D494" s="38" t="s">
        <v>259</v>
      </c>
      <c r="E494" s="33" t="s">
        <v>270</v>
      </c>
      <c r="F494" s="397" t="s">
        <v>3913</v>
      </c>
      <c r="G494" s="422" t="s">
        <v>262</v>
      </c>
      <c r="H494" s="53">
        <v>43788</v>
      </c>
      <c r="I494" s="409" t="s">
        <v>2470</v>
      </c>
      <c r="J494" s="425">
        <f t="shared" si="126"/>
        <v>90</v>
      </c>
      <c r="K494" s="425">
        <v>48</v>
      </c>
      <c r="L494" s="425">
        <v>42</v>
      </c>
      <c r="M494" s="425"/>
      <c r="N494" s="26">
        <v>0.7</v>
      </c>
      <c r="O494" s="26">
        <v>0.7</v>
      </c>
      <c r="P494" s="507">
        <v>1</v>
      </c>
      <c r="Q494" s="282"/>
      <c r="R494" s="128" t="s">
        <v>31</v>
      </c>
      <c r="S494" s="128" t="s">
        <v>31</v>
      </c>
      <c r="T494" s="128" t="s">
        <v>31</v>
      </c>
      <c r="U494" s="128" t="s">
        <v>31</v>
      </c>
      <c r="V494" s="333" t="s">
        <v>3771</v>
      </c>
      <c r="W494" s="282"/>
      <c r="X494" s="282">
        <f t="shared" si="142"/>
        <v>0</v>
      </c>
      <c r="Y494" s="260"/>
      <c r="Z494" s="260"/>
      <c r="AA494" s="502">
        <f t="shared" si="143"/>
        <v>0</v>
      </c>
      <c r="AB494" s="282">
        <f t="shared" si="144"/>
        <v>0</v>
      </c>
      <c r="AC494" s="282">
        <f t="shared" si="145"/>
        <v>0</v>
      </c>
      <c r="AD494" s="282">
        <f t="shared" si="146"/>
        <v>0</v>
      </c>
      <c r="AE494" s="282">
        <f t="shared" si="147"/>
        <v>0</v>
      </c>
      <c r="AF494" s="282">
        <f t="shared" si="148"/>
        <v>0</v>
      </c>
      <c r="AG494" s="107">
        <f t="shared" si="149"/>
        <v>0</v>
      </c>
      <c r="AH494" s="282">
        <f t="shared" si="150"/>
        <v>0</v>
      </c>
      <c r="AI494" s="260"/>
      <c r="AJ494" s="282">
        <f t="shared" si="151"/>
        <v>0</v>
      </c>
      <c r="AK494" s="282">
        <f t="shared" si="152"/>
        <v>0</v>
      </c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495"/>
      <c r="AW494" s="495"/>
      <c r="AX494" s="495"/>
    </row>
    <row r="495" spans="2:50">
      <c r="B495" s="412">
        <v>475</v>
      </c>
      <c r="C495" s="38" t="s">
        <v>24</v>
      </c>
      <c r="D495" s="38" t="s">
        <v>259</v>
      </c>
      <c r="E495" s="33" t="s">
        <v>270</v>
      </c>
      <c r="F495" s="397" t="s">
        <v>3914</v>
      </c>
      <c r="G495" s="422" t="s">
        <v>262</v>
      </c>
      <c r="H495" s="53">
        <v>43712</v>
      </c>
      <c r="I495" s="409" t="s">
        <v>2470</v>
      </c>
      <c r="J495" s="425">
        <f t="shared" si="126"/>
        <v>48</v>
      </c>
      <c r="K495" s="425">
        <v>30</v>
      </c>
      <c r="L495" s="425">
        <v>18</v>
      </c>
      <c r="M495" s="425"/>
      <c r="N495" s="25">
        <v>0.5</v>
      </c>
      <c r="O495" s="26">
        <v>0.30000000000000004</v>
      </c>
      <c r="P495" s="507">
        <v>1</v>
      </c>
      <c r="Q495" s="282"/>
      <c r="R495" s="128" t="s">
        <v>31</v>
      </c>
      <c r="S495" s="128" t="s">
        <v>31</v>
      </c>
      <c r="T495" s="128" t="s">
        <v>31</v>
      </c>
      <c r="U495" s="128" t="s">
        <v>31</v>
      </c>
      <c r="V495" s="333" t="s">
        <v>3771</v>
      </c>
      <c r="W495" s="282"/>
      <c r="X495" s="282">
        <f t="shared" si="142"/>
        <v>0</v>
      </c>
      <c r="Y495" s="260"/>
      <c r="Z495" s="260"/>
      <c r="AA495" s="502">
        <f t="shared" si="143"/>
        <v>0</v>
      </c>
      <c r="AB495" s="282">
        <f t="shared" si="144"/>
        <v>0</v>
      </c>
      <c r="AC495" s="282">
        <f t="shared" si="145"/>
        <v>0</v>
      </c>
      <c r="AD495" s="282">
        <f t="shared" si="146"/>
        <v>0</v>
      </c>
      <c r="AE495" s="282">
        <f t="shared" si="147"/>
        <v>0</v>
      </c>
      <c r="AF495" s="282">
        <f t="shared" si="148"/>
        <v>0</v>
      </c>
      <c r="AG495" s="107">
        <f t="shared" si="149"/>
        <v>0</v>
      </c>
      <c r="AH495" s="282">
        <f t="shared" si="150"/>
        <v>0</v>
      </c>
      <c r="AI495" s="260"/>
      <c r="AJ495" s="282">
        <f t="shared" si="151"/>
        <v>0</v>
      </c>
      <c r="AK495" s="282">
        <f t="shared" si="152"/>
        <v>0</v>
      </c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495"/>
      <c r="AW495" s="495"/>
      <c r="AX495" s="495"/>
    </row>
    <row r="496" spans="2:50">
      <c r="B496" s="412">
        <v>476</v>
      </c>
      <c r="C496" s="38" t="s">
        <v>24</v>
      </c>
      <c r="D496" s="38" t="s">
        <v>259</v>
      </c>
      <c r="E496" s="33" t="s">
        <v>270</v>
      </c>
      <c r="F496" s="397" t="s">
        <v>3915</v>
      </c>
      <c r="G496" s="422" t="s">
        <v>262</v>
      </c>
      <c r="H496" s="53">
        <v>43712</v>
      </c>
      <c r="I496" s="409" t="s">
        <v>2470</v>
      </c>
      <c r="J496" s="425">
        <f t="shared" si="126"/>
        <v>60</v>
      </c>
      <c r="K496" s="425">
        <v>42</v>
      </c>
      <c r="L496" s="425">
        <v>18</v>
      </c>
      <c r="M496" s="425"/>
      <c r="N496" s="476">
        <v>0.7</v>
      </c>
      <c r="O496" s="476">
        <v>0.30000000000000004</v>
      </c>
      <c r="P496" s="518">
        <v>1</v>
      </c>
      <c r="Q496" s="282"/>
      <c r="R496" s="128" t="s">
        <v>31</v>
      </c>
      <c r="S496" s="128" t="s">
        <v>31</v>
      </c>
      <c r="T496" s="128" t="s">
        <v>31</v>
      </c>
      <c r="U496" s="128" t="s">
        <v>31</v>
      </c>
      <c r="V496" s="333" t="s">
        <v>3771</v>
      </c>
      <c r="W496" s="282"/>
      <c r="X496" s="282">
        <f t="shared" si="142"/>
        <v>0</v>
      </c>
      <c r="Y496" s="260"/>
      <c r="Z496" s="260"/>
      <c r="AA496" s="502">
        <f t="shared" si="143"/>
        <v>0</v>
      </c>
      <c r="AB496" s="282">
        <f t="shared" si="144"/>
        <v>0</v>
      </c>
      <c r="AC496" s="282">
        <f t="shared" si="145"/>
        <v>0</v>
      </c>
      <c r="AD496" s="282">
        <f t="shared" si="146"/>
        <v>0</v>
      </c>
      <c r="AE496" s="282">
        <f t="shared" si="147"/>
        <v>0</v>
      </c>
      <c r="AF496" s="282">
        <f t="shared" si="148"/>
        <v>0</v>
      </c>
      <c r="AG496" s="107">
        <f t="shared" si="149"/>
        <v>0</v>
      </c>
      <c r="AH496" s="282">
        <f t="shared" si="150"/>
        <v>0</v>
      </c>
      <c r="AI496" s="260"/>
      <c r="AJ496" s="282">
        <f t="shared" si="151"/>
        <v>0</v>
      </c>
      <c r="AK496" s="282">
        <f t="shared" si="152"/>
        <v>0</v>
      </c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495"/>
      <c r="AW496" s="495"/>
      <c r="AX496" s="495"/>
    </row>
    <row r="497" spans="2:50">
      <c r="B497" s="412">
        <v>477</v>
      </c>
      <c r="C497" s="38" t="s">
        <v>24</v>
      </c>
      <c r="D497" s="38" t="s">
        <v>259</v>
      </c>
      <c r="E497" s="33" t="s">
        <v>270</v>
      </c>
      <c r="F497" s="397" t="s">
        <v>3916</v>
      </c>
      <c r="G497" s="422" t="s">
        <v>262</v>
      </c>
      <c r="H497" s="53">
        <v>43000</v>
      </c>
      <c r="I497" s="409" t="s">
        <v>2470</v>
      </c>
      <c r="J497" s="425">
        <f t="shared" si="126"/>
        <v>84</v>
      </c>
      <c r="K497" s="425">
        <v>48</v>
      </c>
      <c r="L497" s="425">
        <v>36</v>
      </c>
      <c r="M497" s="425"/>
      <c r="N497" s="476">
        <v>0.60000000000000009</v>
      </c>
      <c r="O497" s="476">
        <v>0.60000000000000009</v>
      </c>
      <c r="P497" s="518">
        <v>1</v>
      </c>
      <c r="Q497" s="282"/>
      <c r="R497" s="128" t="s">
        <v>31</v>
      </c>
      <c r="S497" s="128" t="s">
        <v>31</v>
      </c>
      <c r="T497" s="128" t="s">
        <v>31</v>
      </c>
      <c r="U497" s="128" t="s">
        <v>31</v>
      </c>
      <c r="V497" s="333" t="s">
        <v>3771</v>
      </c>
      <c r="W497" s="282"/>
      <c r="X497" s="282">
        <f t="shared" si="142"/>
        <v>0</v>
      </c>
      <c r="Y497" s="260"/>
      <c r="Z497" s="260"/>
      <c r="AA497" s="502">
        <f t="shared" si="143"/>
        <v>0</v>
      </c>
      <c r="AB497" s="282">
        <f t="shared" si="144"/>
        <v>0</v>
      </c>
      <c r="AC497" s="282">
        <f t="shared" si="145"/>
        <v>0</v>
      </c>
      <c r="AD497" s="282">
        <f t="shared" si="146"/>
        <v>0</v>
      </c>
      <c r="AE497" s="282">
        <f t="shared" si="147"/>
        <v>0</v>
      </c>
      <c r="AF497" s="282">
        <f t="shared" si="148"/>
        <v>0</v>
      </c>
      <c r="AG497" s="107">
        <f t="shared" si="149"/>
        <v>0</v>
      </c>
      <c r="AH497" s="282">
        <f t="shared" si="150"/>
        <v>0</v>
      </c>
      <c r="AI497" s="260"/>
      <c r="AJ497" s="282">
        <f t="shared" si="151"/>
        <v>0</v>
      </c>
      <c r="AK497" s="282">
        <f t="shared" si="152"/>
        <v>0</v>
      </c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495"/>
      <c r="AW497" s="495"/>
      <c r="AX497" s="495"/>
    </row>
    <row r="498" spans="2:50">
      <c r="B498" s="412">
        <v>478</v>
      </c>
      <c r="C498" s="38" t="s">
        <v>24</v>
      </c>
      <c r="D498" s="38" t="s">
        <v>259</v>
      </c>
      <c r="E498" s="33" t="s">
        <v>270</v>
      </c>
      <c r="F498" s="397" t="s">
        <v>3917</v>
      </c>
      <c r="G498" s="422" t="s">
        <v>262</v>
      </c>
      <c r="H498" s="53">
        <v>43341</v>
      </c>
      <c r="I498" s="409" t="s">
        <v>2470</v>
      </c>
      <c r="J498" s="425">
        <f t="shared" si="126"/>
        <v>90</v>
      </c>
      <c r="K498" s="425">
        <v>84</v>
      </c>
      <c r="L498" s="425">
        <v>6</v>
      </c>
      <c r="M498" s="425"/>
      <c r="N498" s="476">
        <v>0.7</v>
      </c>
      <c r="O498" s="476">
        <v>0.1</v>
      </c>
      <c r="P498" s="518">
        <v>1</v>
      </c>
      <c r="Q498" s="282"/>
      <c r="R498" s="128" t="s">
        <v>31</v>
      </c>
      <c r="S498" s="128" t="s">
        <v>31</v>
      </c>
      <c r="T498" s="128" t="s">
        <v>31</v>
      </c>
      <c r="U498" s="128" t="s">
        <v>31</v>
      </c>
      <c r="V498" s="333" t="s">
        <v>3771</v>
      </c>
      <c r="W498" s="282"/>
      <c r="X498" s="282">
        <f t="shared" si="142"/>
        <v>0</v>
      </c>
      <c r="Y498" s="260"/>
      <c r="Z498" s="260"/>
      <c r="AA498" s="502">
        <f t="shared" si="143"/>
        <v>0</v>
      </c>
      <c r="AB498" s="282">
        <f t="shared" si="144"/>
        <v>0</v>
      </c>
      <c r="AC498" s="282">
        <f t="shared" si="145"/>
        <v>0</v>
      </c>
      <c r="AD498" s="282">
        <f t="shared" si="146"/>
        <v>0</v>
      </c>
      <c r="AE498" s="282">
        <f t="shared" si="147"/>
        <v>0</v>
      </c>
      <c r="AF498" s="282">
        <f t="shared" si="148"/>
        <v>0</v>
      </c>
      <c r="AG498" s="107">
        <f t="shared" si="149"/>
        <v>0</v>
      </c>
      <c r="AH498" s="282">
        <f t="shared" si="150"/>
        <v>0</v>
      </c>
      <c r="AI498" s="260"/>
      <c r="AJ498" s="282">
        <f t="shared" si="151"/>
        <v>0</v>
      </c>
      <c r="AK498" s="282">
        <f t="shared" si="152"/>
        <v>0</v>
      </c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495"/>
      <c r="AW498" s="495"/>
      <c r="AX498" s="495"/>
    </row>
    <row r="499" spans="2:50">
      <c r="B499" s="412">
        <v>479</v>
      </c>
      <c r="C499" s="38" t="s">
        <v>24</v>
      </c>
      <c r="D499" s="38" t="s">
        <v>259</v>
      </c>
      <c r="E499" s="33" t="s">
        <v>270</v>
      </c>
      <c r="F499" s="397" t="s">
        <v>904</v>
      </c>
      <c r="G499" s="422" t="s">
        <v>262</v>
      </c>
      <c r="H499" s="53">
        <v>43000</v>
      </c>
      <c r="I499" s="409" t="s">
        <v>2470</v>
      </c>
      <c r="J499" s="425">
        <f t="shared" si="126"/>
        <v>36</v>
      </c>
      <c r="K499" s="425">
        <v>24</v>
      </c>
      <c r="L499" s="425">
        <v>12</v>
      </c>
      <c r="M499" s="425"/>
      <c r="N499" s="476">
        <v>0.2</v>
      </c>
      <c r="O499" s="476">
        <v>0.2</v>
      </c>
      <c r="P499" s="518">
        <v>1</v>
      </c>
      <c r="Q499" s="282"/>
      <c r="R499" s="128" t="s">
        <v>31</v>
      </c>
      <c r="S499" s="128" t="s">
        <v>31</v>
      </c>
      <c r="T499" s="128" t="s">
        <v>31</v>
      </c>
      <c r="U499" s="128" t="s">
        <v>31</v>
      </c>
      <c r="V499" s="333" t="s">
        <v>3771</v>
      </c>
      <c r="W499" s="282"/>
      <c r="X499" s="282">
        <f t="shared" si="142"/>
        <v>0</v>
      </c>
      <c r="Y499" s="260"/>
      <c r="Z499" s="260"/>
      <c r="AA499" s="502">
        <f t="shared" si="143"/>
        <v>0</v>
      </c>
      <c r="AB499" s="282">
        <f t="shared" si="144"/>
        <v>0</v>
      </c>
      <c r="AC499" s="282">
        <f t="shared" si="145"/>
        <v>0</v>
      </c>
      <c r="AD499" s="282">
        <f t="shared" si="146"/>
        <v>0</v>
      </c>
      <c r="AE499" s="282">
        <f t="shared" si="147"/>
        <v>0</v>
      </c>
      <c r="AF499" s="282">
        <f t="shared" si="148"/>
        <v>0</v>
      </c>
      <c r="AG499" s="107">
        <f t="shared" si="149"/>
        <v>0</v>
      </c>
      <c r="AH499" s="282">
        <f t="shared" si="150"/>
        <v>0</v>
      </c>
      <c r="AI499" s="260"/>
      <c r="AJ499" s="282">
        <f t="shared" si="151"/>
        <v>0</v>
      </c>
      <c r="AK499" s="282">
        <f t="shared" si="152"/>
        <v>0</v>
      </c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495"/>
      <c r="AW499" s="495"/>
      <c r="AX499" s="495"/>
    </row>
    <row r="500" spans="2:50">
      <c r="B500" s="412">
        <v>480</v>
      </c>
      <c r="C500" s="38" t="s">
        <v>24</v>
      </c>
      <c r="D500" s="38" t="s">
        <v>259</v>
      </c>
      <c r="E500" s="33" t="s">
        <v>271</v>
      </c>
      <c r="F500" s="38" t="s">
        <v>271</v>
      </c>
      <c r="G500" s="422" t="s">
        <v>262</v>
      </c>
      <c r="H500" s="426">
        <v>43712</v>
      </c>
      <c r="I500" s="409" t="s">
        <v>2470</v>
      </c>
      <c r="J500" s="425">
        <f t="shared" si="126"/>
        <v>192</v>
      </c>
      <c r="K500" s="425">
        <v>96</v>
      </c>
      <c r="L500" s="425">
        <v>96</v>
      </c>
      <c r="M500" s="425"/>
      <c r="N500" s="477">
        <v>1.6</v>
      </c>
      <c r="O500" s="477">
        <v>1.6</v>
      </c>
      <c r="P500" s="519">
        <v>1</v>
      </c>
      <c r="Q500" s="282"/>
      <c r="R500" s="128" t="s">
        <v>31</v>
      </c>
      <c r="S500" s="128" t="s">
        <v>31</v>
      </c>
      <c r="T500" s="128" t="s">
        <v>31</v>
      </c>
      <c r="U500" s="128" t="s">
        <v>31</v>
      </c>
      <c r="V500" s="333" t="s">
        <v>3771</v>
      </c>
      <c r="W500" s="282"/>
      <c r="X500" s="282">
        <f t="shared" si="142"/>
        <v>0</v>
      </c>
      <c r="Y500" s="260"/>
      <c r="Z500" s="260"/>
      <c r="AA500" s="502">
        <f t="shared" si="143"/>
        <v>0</v>
      </c>
      <c r="AB500" s="282">
        <f t="shared" si="144"/>
        <v>0</v>
      </c>
      <c r="AC500" s="282">
        <f t="shared" si="145"/>
        <v>0</v>
      </c>
      <c r="AD500" s="282">
        <f t="shared" si="146"/>
        <v>0</v>
      </c>
      <c r="AE500" s="282">
        <f t="shared" si="147"/>
        <v>0</v>
      </c>
      <c r="AF500" s="282">
        <f t="shared" si="148"/>
        <v>0</v>
      </c>
      <c r="AG500" s="107">
        <f t="shared" si="149"/>
        <v>0</v>
      </c>
      <c r="AH500" s="282">
        <f t="shared" si="150"/>
        <v>0</v>
      </c>
      <c r="AI500" s="260"/>
      <c r="AJ500" s="282">
        <f t="shared" si="151"/>
        <v>0</v>
      </c>
      <c r="AK500" s="282">
        <f t="shared" si="152"/>
        <v>0</v>
      </c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495"/>
      <c r="AW500" s="495"/>
      <c r="AX500" s="495"/>
    </row>
    <row r="501" spans="2:50">
      <c r="B501" s="412">
        <v>481</v>
      </c>
      <c r="C501" s="38" t="s">
        <v>24</v>
      </c>
      <c r="D501" s="38" t="s">
        <v>259</v>
      </c>
      <c r="E501" s="33" t="s">
        <v>272</v>
      </c>
      <c r="F501" s="38" t="s">
        <v>272</v>
      </c>
      <c r="G501" s="422" t="s">
        <v>274</v>
      </c>
      <c r="H501" s="426">
        <v>43299</v>
      </c>
      <c r="I501" s="409" t="s">
        <v>2470</v>
      </c>
      <c r="J501" s="425">
        <f t="shared" si="126"/>
        <v>1854</v>
      </c>
      <c r="K501" s="425">
        <v>138</v>
      </c>
      <c r="L501" s="425">
        <v>1716</v>
      </c>
      <c r="M501" s="425"/>
      <c r="N501" s="477">
        <v>2.3000000000000003</v>
      </c>
      <c r="O501" s="477">
        <v>28.6</v>
      </c>
      <c r="P501" s="519">
        <v>1</v>
      </c>
      <c r="Q501" s="282"/>
      <c r="R501" s="128" t="s">
        <v>31</v>
      </c>
      <c r="S501" s="128" t="s">
        <v>31</v>
      </c>
      <c r="T501" s="128" t="s">
        <v>31</v>
      </c>
      <c r="U501" s="128" t="s">
        <v>31</v>
      </c>
      <c r="V501" s="333" t="s">
        <v>3771</v>
      </c>
      <c r="W501" s="282"/>
      <c r="X501" s="282">
        <f t="shared" si="142"/>
        <v>0</v>
      </c>
      <c r="Y501" s="260"/>
      <c r="Z501" s="260"/>
      <c r="AA501" s="502">
        <f t="shared" si="143"/>
        <v>0</v>
      </c>
      <c r="AB501" s="282">
        <f t="shared" si="144"/>
        <v>0</v>
      </c>
      <c r="AC501" s="282">
        <f t="shared" si="145"/>
        <v>0</v>
      </c>
      <c r="AD501" s="282">
        <f t="shared" si="146"/>
        <v>0</v>
      </c>
      <c r="AE501" s="282">
        <f t="shared" si="147"/>
        <v>0</v>
      </c>
      <c r="AF501" s="282">
        <f t="shared" si="148"/>
        <v>0</v>
      </c>
      <c r="AG501" s="107">
        <f t="shared" si="149"/>
        <v>0</v>
      </c>
      <c r="AH501" s="282">
        <f t="shared" si="150"/>
        <v>0</v>
      </c>
      <c r="AI501" s="260"/>
      <c r="AJ501" s="282">
        <f t="shared" si="151"/>
        <v>0</v>
      </c>
      <c r="AK501" s="282">
        <f t="shared" si="152"/>
        <v>0</v>
      </c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495"/>
      <c r="AW501" s="495"/>
      <c r="AX501" s="495"/>
    </row>
    <row r="502" spans="2:50">
      <c r="B502" s="412">
        <v>482</v>
      </c>
      <c r="C502" s="38" t="s">
        <v>24</v>
      </c>
      <c r="D502" s="38" t="s">
        <v>259</v>
      </c>
      <c r="E502" s="33" t="s">
        <v>279</v>
      </c>
      <c r="F502" s="397" t="s">
        <v>280</v>
      </c>
      <c r="G502" s="422" t="s">
        <v>262</v>
      </c>
      <c r="H502" s="426">
        <v>42985</v>
      </c>
      <c r="I502" s="409" t="s">
        <v>2470</v>
      </c>
      <c r="J502" s="425">
        <f t="shared" si="126"/>
        <v>1704</v>
      </c>
      <c r="K502" s="425">
        <v>264</v>
      </c>
      <c r="L502" s="425">
        <v>1440</v>
      </c>
      <c r="M502" s="425"/>
      <c r="N502" s="25">
        <v>4.4000000000000004</v>
      </c>
      <c r="O502" s="26">
        <v>24</v>
      </c>
      <c r="P502" s="507">
        <v>1</v>
      </c>
      <c r="Q502" s="282"/>
      <c r="R502" s="128" t="s">
        <v>31</v>
      </c>
      <c r="S502" s="128" t="s">
        <v>31</v>
      </c>
      <c r="T502" s="128" t="s">
        <v>31</v>
      </c>
      <c r="U502" s="128" t="s">
        <v>31</v>
      </c>
      <c r="V502" s="333" t="s">
        <v>3772</v>
      </c>
      <c r="W502" s="282"/>
      <c r="X502" s="282">
        <f t="shared" si="142"/>
        <v>0</v>
      </c>
      <c r="Y502" s="260"/>
      <c r="Z502" s="260"/>
      <c r="AA502" s="502">
        <f t="shared" si="143"/>
        <v>0</v>
      </c>
      <c r="AB502" s="282">
        <f t="shared" si="144"/>
        <v>0</v>
      </c>
      <c r="AC502" s="282">
        <f t="shared" si="145"/>
        <v>0</v>
      </c>
      <c r="AD502" s="282">
        <f t="shared" si="146"/>
        <v>0</v>
      </c>
      <c r="AE502" s="282">
        <f t="shared" si="147"/>
        <v>0</v>
      </c>
      <c r="AF502" s="282">
        <f t="shared" si="148"/>
        <v>0</v>
      </c>
      <c r="AG502" s="107">
        <f t="shared" si="149"/>
        <v>0</v>
      </c>
      <c r="AH502" s="282">
        <f t="shared" si="150"/>
        <v>0</v>
      </c>
      <c r="AI502" s="260"/>
      <c r="AJ502" s="282">
        <f t="shared" si="151"/>
        <v>0</v>
      </c>
      <c r="AK502" s="282">
        <f t="shared" si="152"/>
        <v>0</v>
      </c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495"/>
      <c r="AW502" s="495"/>
      <c r="AX502" s="495"/>
    </row>
    <row r="503" spans="2:50">
      <c r="B503" s="412">
        <v>483</v>
      </c>
      <c r="C503" s="38" t="s">
        <v>24</v>
      </c>
      <c r="D503" s="38" t="s">
        <v>259</v>
      </c>
      <c r="E503" s="33" t="s">
        <v>279</v>
      </c>
      <c r="F503" s="397" t="s">
        <v>288</v>
      </c>
      <c r="G503" s="422" t="s">
        <v>262</v>
      </c>
      <c r="H503" s="426">
        <v>42985</v>
      </c>
      <c r="I503" s="409" t="s">
        <v>2470</v>
      </c>
      <c r="J503" s="425">
        <f t="shared" si="126"/>
        <v>1722</v>
      </c>
      <c r="K503" s="425">
        <v>162</v>
      </c>
      <c r="L503" s="425">
        <v>1560</v>
      </c>
      <c r="M503" s="425"/>
      <c r="N503" s="25">
        <v>2.7</v>
      </c>
      <c r="O503" s="26">
        <v>26</v>
      </c>
      <c r="P503" s="507">
        <v>1</v>
      </c>
      <c r="Q503" s="282"/>
      <c r="R503" s="128" t="s">
        <v>31</v>
      </c>
      <c r="S503" s="128" t="s">
        <v>31</v>
      </c>
      <c r="T503" s="128" t="s">
        <v>31</v>
      </c>
      <c r="U503" s="128" t="s">
        <v>31</v>
      </c>
      <c r="V503" s="333" t="s">
        <v>3772</v>
      </c>
      <c r="W503" s="282"/>
      <c r="X503" s="282">
        <f t="shared" si="142"/>
        <v>0</v>
      </c>
      <c r="Y503" s="260"/>
      <c r="Z503" s="260"/>
      <c r="AA503" s="502">
        <f t="shared" si="143"/>
        <v>0</v>
      </c>
      <c r="AB503" s="282">
        <f t="shared" si="144"/>
        <v>0</v>
      </c>
      <c r="AC503" s="282">
        <f t="shared" si="145"/>
        <v>0</v>
      </c>
      <c r="AD503" s="282">
        <f t="shared" si="146"/>
        <v>0</v>
      </c>
      <c r="AE503" s="282">
        <f t="shared" si="147"/>
        <v>0</v>
      </c>
      <c r="AF503" s="282">
        <f t="shared" si="148"/>
        <v>0</v>
      </c>
      <c r="AG503" s="107">
        <f t="shared" si="149"/>
        <v>0</v>
      </c>
      <c r="AH503" s="282">
        <f t="shared" si="150"/>
        <v>0</v>
      </c>
      <c r="AI503" s="260"/>
      <c r="AJ503" s="282">
        <f t="shared" si="151"/>
        <v>0</v>
      </c>
      <c r="AK503" s="282">
        <f t="shared" si="152"/>
        <v>0</v>
      </c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495"/>
      <c r="AW503" s="495"/>
      <c r="AX503" s="495"/>
    </row>
    <row r="504" spans="2:50">
      <c r="B504" s="412">
        <v>484</v>
      </c>
      <c r="C504" s="38" t="s">
        <v>24</v>
      </c>
      <c r="D504" s="38" t="s">
        <v>259</v>
      </c>
      <c r="E504" s="33" t="s">
        <v>279</v>
      </c>
      <c r="F504" s="397" t="s">
        <v>293</v>
      </c>
      <c r="G504" s="422" t="s">
        <v>262</v>
      </c>
      <c r="H504" s="426">
        <v>43712</v>
      </c>
      <c r="I504" s="409" t="s">
        <v>2470</v>
      </c>
      <c r="J504" s="425">
        <f t="shared" si="126"/>
        <v>120</v>
      </c>
      <c r="K504" s="425">
        <v>120</v>
      </c>
      <c r="L504" s="425">
        <v>0</v>
      </c>
      <c r="M504" s="425"/>
      <c r="N504" s="25">
        <v>2</v>
      </c>
      <c r="O504" s="26">
        <v>0</v>
      </c>
      <c r="P504" s="507">
        <v>1</v>
      </c>
      <c r="Q504" s="282"/>
      <c r="R504" s="128" t="s">
        <v>31</v>
      </c>
      <c r="S504" s="128" t="s">
        <v>31</v>
      </c>
      <c r="T504" s="128" t="s">
        <v>31</v>
      </c>
      <c r="U504" s="128" t="s">
        <v>31</v>
      </c>
      <c r="V504" s="333" t="s">
        <v>3772</v>
      </c>
      <c r="W504" s="282"/>
      <c r="X504" s="282">
        <f t="shared" si="142"/>
        <v>0</v>
      </c>
      <c r="Y504" s="260"/>
      <c r="Z504" s="260"/>
      <c r="AA504" s="502">
        <f t="shared" si="143"/>
        <v>0</v>
      </c>
      <c r="AB504" s="282">
        <f t="shared" si="144"/>
        <v>0</v>
      </c>
      <c r="AC504" s="282">
        <f t="shared" si="145"/>
        <v>0</v>
      </c>
      <c r="AD504" s="282">
        <f t="shared" si="146"/>
        <v>0</v>
      </c>
      <c r="AE504" s="282">
        <f t="shared" si="147"/>
        <v>0</v>
      </c>
      <c r="AF504" s="282">
        <f t="shared" si="148"/>
        <v>0</v>
      </c>
      <c r="AG504" s="107">
        <f t="shared" si="149"/>
        <v>0</v>
      </c>
      <c r="AH504" s="282">
        <f t="shared" si="150"/>
        <v>0</v>
      </c>
      <c r="AI504" s="260"/>
      <c r="AJ504" s="282">
        <f t="shared" si="151"/>
        <v>0</v>
      </c>
      <c r="AK504" s="282">
        <f t="shared" si="152"/>
        <v>0</v>
      </c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495"/>
      <c r="AW504" s="495"/>
      <c r="AX504" s="495"/>
    </row>
    <row r="505" spans="2:50">
      <c r="B505" s="412">
        <v>485</v>
      </c>
      <c r="C505" s="38" t="s">
        <v>24</v>
      </c>
      <c r="D505" s="38" t="s">
        <v>298</v>
      </c>
      <c r="E505" s="38" t="s">
        <v>299</v>
      </c>
      <c r="F505" s="397" t="s">
        <v>1164</v>
      </c>
      <c r="G505" s="422" t="s">
        <v>262</v>
      </c>
      <c r="H505" s="53">
        <v>43713</v>
      </c>
      <c r="I505" s="409" t="s">
        <v>2470</v>
      </c>
      <c r="J505" s="425">
        <f t="shared" si="126"/>
        <v>42</v>
      </c>
      <c r="K505" s="425">
        <v>42</v>
      </c>
      <c r="L505" s="425">
        <v>0</v>
      </c>
      <c r="M505" s="425"/>
      <c r="N505" s="476">
        <v>0.7</v>
      </c>
      <c r="O505" s="476">
        <v>0</v>
      </c>
      <c r="P505" s="518">
        <v>1</v>
      </c>
      <c r="Q505" s="282"/>
      <c r="R505" s="128" t="s">
        <v>31</v>
      </c>
      <c r="S505" s="128" t="s">
        <v>31</v>
      </c>
      <c r="T505" s="128" t="s">
        <v>31</v>
      </c>
      <c r="U505" s="128" t="s">
        <v>31</v>
      </c>
      <c r="V505" s="333" t="s">
        <v>3773</v>
      </c>
      <c r="W505" s="282"/>
      <c r="X505" s="282">
        <f t="shared" si="142"/>
        <v>0</v>
      </c>
      <c r="Y505" s="260"/>
      <c r="Z505" s="260"/>
      <c r="AA505" s="502">
        <f t="shared" si="143"/>
        <v>0</v>
      </c>
      <c r="AB505" s="282">
        <f t="shared" si="144"/>
        <v>0</v>
      </c>
      <c r="AC505" s="282">
        <f t="shared" si="145"/>
        <v>0</v>
      </c>
      <c r="AD505" s="282">
        <f t="shared" si="146"/>
        <v>0</v>
      </c>
      <c r="AE505" s="282">
        <f t="shared" si="147"/>
        <v>0</v>
      </c>
      <c r="AF505" s="282">
        <f t="shared" si="148"/>
        <v>0</v>
      </c>
      <c r="AG505" s="107">
        <f t="shared" si="149"/>
        <v>0</v>
      </c>
      <c r="AH505" s="282">
        <f t="shared" si="150"/>
        <v>0</v>
      </c>
      <c r="AI505" s="260"/>
      <c r="AJ505" s="282">
        <f t="shared" si="151"/>
        <v>0</v>
      </c>
      <c r="AK505" s="282">
        <f t="shared" si="152"/>
        <v>0</v>
      </c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495"/>
      <c r="AW505" s="495"/>
      <c r="AX505" s="495"/>
    </row>
    <row r="506" spans="2:50">
      <c r="B506" s="412">
        <v>486</v>
      </c>
      <c r="C506" s="38" t="s">
        <v>24</v>
      </c>
      <c r="D506" s="38" t="s">
        <v>298</v>
      </c>
      <c r="E506" s="38" t="s">
        <v>299</v>
      </c>
      <c r="F506" s="397" t="s">
        <v>1165</v>
      </c>
      <c r="G506" s="422" t="s">
        <v>262</v>
      </c>
      <c r="H506" s="53">
        <v>42334</v>
      </c>
      <c r="I506" s="409" t="s">
        <v>2470</v>
      </c>
      <c r="J506" s="425">
        <f t="shared" si="126"/>
        <v>30</v>
      </c>
      <c r="K506" s="425">
        <v>30</v>
      </c>
      <c r="L506" s="425">
        <v>0</v>
      </c>
      <c r="M506" s="425"/>
      <c r="N506" s="476">
        <v>0.35000000000000003</v>
      </c>
      <c r="O506" s="476">
        <v>0</v>
      </c>
      <c r="P506" s="518">
        <v>1</v>
      </c>
      <c r="Q506" s="282"/>
      <c r="R506" s="128" t="s">
        <v>31</v>
      </c>
      <c r="S506" s="128" t="s">
        <v>31</v>
      </c>
      <c r="T506" s="128" t="s">
        <v>31</v>
      </c>
      <c r="U506" s="128" t="s">
        <v>31</v>
      </c>
      <c r="V506" s="333" t="s">
        <v>3773</v>
      </c>
      <c r="W506" s="282"/>
      <c r="X506" s="282">
        <f t="shared" si="142"/>
        <v>0</v>
      </c>
      <c r="Y506" s="260"/>
      <c r="Z506" s="260"/>
      <c r="AA506" s="502">
        <f t="shared" si="143"/>
        <v>0</v>
      </c>
      <c r="AB506" s="282">
        <f t="shared" si="144"/>
        <v>0</v>
      </c>
      <c r="AC506" s="282">
        <f t="shared" si="145"/>
        <v>0</v>
      </c>
      <c r="AD506" s="282">
        <f t="shared" si="146"/>
        <v>0</v>
      </c>
      <c r="AE506" s="282">
        <f t="shared" si="147"/>
        <v>0</v>
      </c>
      <c r="AF506" s="282">
        <f t="shared" si="148"/>
        <v>0</v>
      </c>
      <c r="AG506" s="107">
        <f t="shared" si="149"/>
        <v>0</v>
      </c>
      <c r="AH506" s="282">
        <f t="shared" si="150"/>
        <v>0</v>
      </c>
      <c r="AI506" s="260"/>
      <c r="AJ506" s="282">
        <f t="shared" si="151"/>
        <v>0</v>
      </c>
      <c r="AK506" s="282">
        <f t="shared" si="152"/>
        <v>0</v>
      </c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495"/>
      <c r="AW506" s="495"/>
      <c r="AX506" s="495"/>
    </row>
    <row r="507" spans="2:50">
      <c r="B507" s="412">
        <v>487</v>
      </c>
      <c r="C507" s="38" t="s">
        <v>24</v>
      </c>
      <c r="D507" s="38" t="s">
        <v>298</v>
      </c>
      <c r="E507" s="38" t="s">
        <v>299</v>
      </c>
      <c r="F507" s="397" t="s">
        <v>1166</v>
      </c>
      <c r="G507" s="422" t="s">
        <v>262</v>
      </c>
      <c r="H507" s="426">
        <v>42983</v>
      </c>
      <c r="I507" s="409" t="s">
        <v>2470</v>
      </c>
      <c r="J507" s="425">
        <f t="shared" si="126"/>
        <v>198</v>
      </c>
      <c r="K507" s="425">
        <v>18</v>
      </c>
      <c r="L507" s="425">
        <v>180</v>
      </c>
      <c r="M507" s="425"/>
      <c r="N507" s="477">
        <v>0.3</v>
      </c>
      <c r="O507" s="477">
        <v>3</v>
      </c>
      <c r="P507" s="519">
        <v>1</v>
      </c>
      <c r="Q507" s="282"/>
      <c r="R507" s="128" t="s">
        <v>31</v>
      </c>
      <c r="S507" s="128" t="s">
        <v>31</v>
      </c>
      <c r="T507" s="128" t="s">
        <v>31</v>
      </c>
      <c r="U507" s="128" t="s">
        <v>31</v>
      </c>
      <c r="V507" s="333" t="s">
        <v>3773</v>
      </c>
      <c r="W507" s="282"/>
      <c r="X507" s="282">
        <f t="shared" si="142"/>
        <v>0</v>
      </c>
      <c r="Y507" s="260"/>
      <c r="Z507" s="260"/>
      <c r="AA507" s="502">
        <f t="shared" si="143"/>
        <v>0</v>
      </c>
      <c r="AB507" s="282">
        <f t="shared" si="144"/>
        <v>0</v>
      </c>
      <c r="AC507" s="282">
        <f t="shared" si="145"/>
        <v>0</v>
      </c>
      <c r="AD507" s="282">
        <f t="shared" si="146"/>
        <v>0</v>
      </c>
      <c r="AE507" s="282">
        <f t="shared" si="147"/>
        <v>0</v>
      </c>
      <c r="AF507" s="282">
        <f t="shared" si="148"/>
        <v>0</v>
      </c>
      <c r="AG507" s="107">
        <f t="shared" si="149"/>
        <v>0</v>
      </c>
      <c r="AH507" s="282">
        <f t="shared" si="150"/>
        <v>0</v>
      </c>
      <c r="AI507" s="260"/>
      <c r="AJ507" s="282">
        <f t="shared" si="151"/>
        <v>0</v>
      </c>
      <c r="AK507" s="282">
        <f t="shared" si="152"/>
        <v>0</v>
      </c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495"/>
      <c r="AW507" s="495"/>
      <c r="AX507" s="495"/>
    </row>
    <row r="508" spans="2:50">
      <c r="B508" s="412">
        <v>488</v>
      </c>
      <c r="C508" s="38" t="s">
        <v>24</v>
      </c>
      <c r="D508" s="38" t="s">
        <v>298</v>
      </c>
      <c r="E508" s="38" t="s">
        <v>299</v>
      </c>
      <c r="F508" s="397" t="s">
        <v>1167</v>
      </c>
      <c r="G508" s="422" t="s">
        <v>262</v>
      </c>
      <c r="H508" s="53">
        <v>43766</v>
      </c>
      <c r="I508" s="409" t="s">
        <v>2470</v>
      </c>
      <c r="J508" s="425">
        <f t="shared" si="126"/>
        <v>42</v>
      </c>
      <c r="K508" s="425">
        <v>42</v>
      </c>
      <c r="L508" s="425">
        <v>0</v>
      </c>
      <c r="M508" s="425"/>
      <c r="N508" s="476">
        <v>0.7</v>
      </c>
      <c r="O508" s="476">
        <v>0</v>
      </c>
      <c r="P508" s="518">
        <v>1</v>
      </c>
      <c r="Q508" s="282"/>
      <c r="R508" s="128" t="s">
        <v>31</v>
      </c>
      <c r="S508" s="128" t="s">
        <v>31</v>
      </c>
      <c r="T508" s="128" t="s">
        <v>31</v>
      </c>
      <c r="U508" s="128" t="s">
        <v>31</v>
      </c>
      <c r="V508" s="333" t="s">
        <v>3773</v>
      </c>
      <c r="W508" s="282"/>
      <c r="X508" s="282">
        <f t="shared" si="142"/>
        <v>0</v>
      </c>
      <c r="Y508" s="260"/>
      <c r="Z508" s="260"/>
      <c r="AA508" s="502">
        <f t="shared" si="143"/>
        <v>0</v>
      </c>
      <c r="AB508" s="282">
        <f t="shared" si="144"/>
        <v>0</v>
      </c>
      <c r="AC508" s="282">
        <f t="shared" si="145"/>
        <v>0</v>
      </c>
      <c r="AD508" s="282">
        <f t="shared" si="146"/>
        <v>0</v>
      </c>
      <c r="AE508" s="282">
        <f t="shared" si="147"/>
        <v>0</v>
      </c>
      <c r="AF508" s="282">
        <f t="shared" si="148"/>
        <v>0</v>
      </c>
      <c r="AG508" s="107">
        <f t="shared" si="149"/>
        <v>0</v>
      </c>
      <c r="AH508" s="282">
        <f t="shared" si="150"/>
        <v>0</v>
      </c>
      <c r="AI508" s="260"/>
      <c r="AJ508" s="282">
        <f t="shared" si="151"/>
        <v>0</v>
      </c>
      <c r="AK508" s="282">
        <f t="shared" si="152"/>
        <v>0</v>
      </c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495"/>
      <c r="AW508" s="495"/>
      <c r="AX508" s="495"/>
    </row>
    <row r="509" spans="2:50">
      <c r="B509" s="412">
        <v>489</v>
      </c>
      <c r="C509" s="38" t="s">
        <v>24</v>
      </c>
      <c r="D509" s="38" t="s">
        <v>298</v>
      </c>
      <c r="E509" s="38" t="s">
        <v>299</v>
      </c>
      <c r="F509" s="397" t="s">
        <v>307</v>
      </c>
      <c r="G509" s="422" t="s">
        <v>262</v>
      </c>
      <c r="H509" s="53">
        <v>43713</v>
      </c>
      <c r="I509" s="409" t="s">
        <v>2470</v>
      </c>
      <c r="J509" s="425">
        <f t="shared" si="126"/>
        <v>2184</v>
      </c>
      <c r="K509" s="425">
        <v>24</v>
      </c>
      <c r="L509" s="425">
        <v>2160</v>
      </c>
      <c r="M509" s="425"/>
      <c r="N509" s="476">
        <v>0.4</v>
      </c>
      <c r="O509" s="476">
        <v>36</v>
      </c>
      <c r="P509" s="518">
        <v>1</v>
      </c>
      <c r="Q509" s="282"/>
      <c r="R509" s="128" t="s">
        <v>31</v>
      </c>
      <c r="S509" s="128" t="s">
        <v>31</v>
      </c>
      <c r="T509" s="128" t="s">
        <v>31</v>
      </c>
      <c r="U509" s="128" t="s">
        <v>31</v>
      </c>
      <c r="V509" s="333" t="s">
        <v>3773</v>
      </c>
      <c r="W509" s="282"/>
      <c r="X509" s="282">
        <f t="shared" si="142"/>
        <v>0</v>
      </c>
      <c r="Y509" s="260"/>
      <c r="Z509" s="260"/>
      <c r="AA509" s="502">
        <f t="shared" si="143"/>
        <v>0</v>
      </c>
      <c r="AB509" s="282">
        <f t="shared" si="144"/>
        <v>0</v>
      </c>
      <c r="AC509" s="282">
        <f t="shared" si="145"/>
        <v>0</v>
      </c>
      <c r="AD509" s="282">
        <f t="shared" si="146"/>
        <v>0</v>
      </c>
      <c r="AE509" s="282">
        <f t="shared" si="147"/>
        <v>0</v>
      </c>
      <c r="AF509" s="282">
        <f t="shared" si="148"/>
        <v>0</v>
      </c>
      <c r="AG509" s="107">
        <f t="shared" si="149"/>
        <v>0</v>
      </c>
      <c r="AH509" s="282">
        <f t="shared" si="150"/>
        <v>0</v>
      </c>
      <c r="AI509" s="260"/>
      <c r="AJ509" s="282">
        <f t="shared" si="151"/>
        <v>0</v>
      </c>
      <c r="AK509" s="282">
        <f t="shared" si="152"/>
        <v>0</v>
      </c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495"/>
      <c r="AW509" s="495"/>
      <c r="AX509" s="495"/>
    </row>
    <row r="510" spans="2:50">
      <c r="B510" s="412">
        <v>490</v>
      </c>
      <c r="C510" s="38" t="s">
        <v>24</v>
      </c>
      <c r="D510" s="38" t="s">
        <v>298</v>
      </c>
      <c r="E510" s="38" t="s">
        <v>310</v>
      </c>
      <c r="F510" s="397" t="s">
        <v>1168</v>
      </c>
      <c r="G510" s="422" t="s">
        <v>262</v>
      </c>
      <c r="H510" s="53">
        <v>42983</v>
      </c>
      <c r="I510" s="409" t="s">
        <v>2470</v>
      </c>
      <c r="J510" s="425">
        <f t="shared" si="126"/>
        <v>60</v>
      </c>
      <c r="K510" s="425">
        <v>60</v>
      </c>
      <c r="L510" s="425">
        <v>0</v>
      </c>
      <c r="M510" s="425"/>
      <c r="N510" s="476">
        <v>1</v>
      </c>
      <c r="O510" s="476">
        <v>0</v>
      </c>
      <c r="P510" s="518">
        <v>1</v>
      </c>
      <c r="Q510" s="282"/>
      <c r="R510" s="128" t="s">
        <v>31</v>
      </c>
      <c r="S510" s="128" t="s">
        <v>31</v>
      </c>
      <c r="T510" s="128" t="s">
        <v>31</v>
      </c>
      <c r="U510" s="128" t="s">
        <v>31</v>
      </c>
      <c r="V510" s="333" t="s">
        <v>3774</v>
      </c>
      <c r="W510" s="282"/>
      <c r="X510" s="282">
        <f t="shared" si="142"/>
        <v>0</v>
      </c>
      <c r="Y510" s="260"/>
      <c r="Z510" s="260"/>
      <c r="AA510" s="502">
        <f t="shared" si="143"/>
        <v>0</v>
      </c>
      <c r="AB510" s="282">
        <f t="shared" si="144"/>
        <v>0</v>
      </c>
      <c r="AC510" s="282">
        <f t="shared" si="145"/>
        <v>0</v>
      </c>
      <c r="AD510" s="282">
        <f t="shared" si="146"/>
        <v>0</v>
      </c>
      <c r="AE510" s="282">
        <f t="shared" si="147"/>
        <v>0</v>
      </c>
      <c r="AF510" s="282">
        <f t="shared" si="148"/>
        <v>0</v>
      </c>
      <c r="AG510" s="107">
        <f t="shared" si="149"/>
        <v>0</v>
      </c>
      <c r="AH510" s="282">
        <f t="shared" si="150"/>
        <v>0</v>
      </c>
      <c r="AI510" s="260"/>
      <c r="AJ510" s="282">
        <f t="shared" si="151"/>
        <v>0</v>
      </c>
      <c r="AK510" s="282">
        <f t="shared" si="152"/>
        <v>0</v>
      </c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495"/>
      <c r="AW510" s="495"/>
      <c r="AX510" s="495"/>
    </row>
    <row r="511" spans="2:50">
      <c r="B511" s="412">
        <v>491</v>
      </c>
      <c r="C511" s="38" t="s">
        <v>24</v>
      </c>
      <c r="D511" s="38" t="s">
        <v>298</v>
      </c>
      <c r="E511" s="38" t="s">
        <v>310</v>
      </c>
      <c r="F511" s="397" t="s">
        <v>1169</v>
      </c>
      <c r="G511" s="422" t="s">
        <v>262</v>
      </c>
      <c r="H511" s="53">
        <v>43789</v>
      </c>
      <c r="I511" s="409" t="s">
        <v>2470</v>
      </c>
      <c r="J511" s="425">
        <f t="shared" si="126"/>
        <v>18</v>
      </c>
      <c r="K511" s="425">
        <v>18</v>
      </c>
      <c r="L511" s="425">
        <v>0</v>
      </c>
      <c r="M511" s="425"/>
      <c r="N511" s="476">
        <v>0.3</v>
      </c>
      <c r="O511" s="476">
        <v>0</v>
      </c>
      <c r="P511" s="518">
        <v>1</v>
      </c>
      <c r="Q511" s="282"/>
      <c r="R511" s="128" t="s">
        <v>31</v>
      </c>
      <c r="S511" s="128" t="s">
        <v>31</v>
      </c>
      <c r="T511" s="128" t="s">
        <v>31</v>
      </c>
      <c r="U511" s="128" t="s">
        <v>31</v>
      </c>
      <c r="V511" s="333" t="s">
        <v>3774</v>
      </c>
      <c r="W511" s="282"/>
      <c r="X511" s="282">
        <f t="shared" si="142"/>
        <v>0</v>
      </c>
      <c r="Y511" s="260"/>
      <c r="Z511" s="260"/>
      <c r="AA511" s="502">
        <f t="shared" si="143"/>
        <v>0</v>
      </c>
      <c r="AB511" s="282">
        <f t="shared" si="144"/>
        <v>0</v>
      </c>
      <c r="AC511" s="282">
        <f t="shared" si="145"/>
        <v>0</v>
      </c>
      <c r="AD511" s="282">
        <f t="shared" si="146"/>
        <v>0</v>
      </c>
      <c r="AE511" s="282">
        <f t="shared" si="147"/>
        <v>0</v>
      </c>
      <c r="AF511" s="282">
        <f t="shared" si="148"/>
        <v>0</v>
      </c>
      <c r="AG511" s="107">
        <f t="shared" si="149"/>
        <v>0</v>
      </c>
      <c r="AH511" s="282">
        <f t="shared" si="150"/>
        <v>0</v>
      </c>
      <c r="AI511" s="260"/>
      <c r="AJ511" s="282">
        <f t="shared" si="151"/>
        <v>0</v>
      </c>
      <c r="AK511" s="282">
        <f t="shared" si="152"/>
        <v>0</v>
      </c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495"/>
      <c r="AW511" s="495"/>
      <c r="AX511" s="495"/>
    </row>
    <row r="512" spans="2:50">
      <c r="B512" s="412">
        <v>492</v>
      </c>
      <c r="C512" s="38" t="s">
        <v>24</v>
      </c>
      <c r="D512" s="374" t="s">
        <v>298</v>
      </c>
      <c r="E512" s="388" t="s">
        <v>3775</v>
      </c>
      <c r="F512" s="388" t="s">
        <v>313</v>
      </c>
      <c r="G512" s="422" t="s">
        <v>262</v>
      </c>
      <c r="H512" s="427">
        <v>43340</v>
      </c>
      <c r="I512" s="409" t="s">
        <v>2470</v>
      </c>
      <c r="J512" s="425">
        <f t="shared" si="126"/>
        <v>36</v>
      </c>
      <c r="K512" s="425">
        <v>36</v>
      </c>
      <c r="L512" s="425">
        <v>0</v>
      </c>
      <c r="M512" s="425"/>
      <c r="N512" s="25">
        <v>0.6</v>
      </c>
      <c r="O512" s="26">
        <v>0</v>
      </c>
      <c r="P512" s="507">
        <v>1</v>
      </c>
      <c r="Q512" s="282"/>
      <c r="R512" s="128" t="s">
        <v>31</v>
      </c>
      <c r="S512" s="128" t="s">
        <v>31</v>
      </c>
      <c r="T512" s="128" t="s">
        <v>31</v>
      </c>
      <c r="U512" s="128" t="s">
        <v>31</v>
      </c>
      <c r="V512" s="333" t="s">
        <v>3774</v>
      </c>
      <c r="W512" s="282"/>
      <c r="X512" s="282">
        <f t="shared" si="142"/>
        <v>0</v>
      </c>
      <c r="Y512" s="260"/>
      <c r="Z512" s="260"/>
      <c r="AA512" s="502">
        <f t="shared" si="143"/>
        <v>0</v>
      </c>
      <c r="AB512" s="282">
        <f t="shared" si="144"/>
        <v>0</v>
      </c>
      <c r="AC512" s="282">
        <f t="shared" si="145"/>
        <v>0</v>
      </c>
      <c r="AD512" s="282">
        <f t="shared" si="146"/>
        <v>0</v>
      </c>
      <c r="AE512" s="282">
        <f t="shared" si="147"/>
        <v>0</v>
      </c>
      <c r="AF512" s="282">
        <f t="shared" si="148"/>
        <v>0</v>
      </c>
      <c r="AG512" s="107">
        <f t="shared" si="149"/>
        <v>0</v>
      </c>
      <c r="AH512" s="282">
        <f t="shared" si="150"/>
        <v>0</v>
      </c>
      <c r="AI512" s="260"/>
      <c r="AJ512" s="282">
        <f t="shared" si="151"/>
        <v>0</v>
      </c>
      <c r="AK512" s="282">
        <f t="shared" si="152"/>
        <v>0</v>
      </c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495"/>
      <c r="AW512" s="495"/>
      <c r="AX512" s="495"/>
    </row>
    <row r="513" spans="2:50">
      <c r="B513" s="412">
        <v>493</v>
      </c>
      <c r="C513" s="38" t="s">
        <v>24</v>
      </c>
      <c r="D513" s="374" t="s">
        <v>298</v>
      </c>
      <c r="E513" s="388" t="s">
        <v>3775</v>
      </c>
      <c r="F513" s="388" t="s">
        <v>317</v>
      </c>
      <c r="G513" s="422" t="s">
        <v>262</v>
      </c>
      <c r="H513" s="427">
        <v>43340</v>
      </c>
      <c r="I513" s="409" t="s">
        <v>2470</v>
      </c>
      <c r="J513" s="425">
        <f t="shared" si="126"/>
        <v>198</v>
      </c>
      <c r="K513" s="425">
        <v>18</v>
      </c>
      <c r="L513" s="425">
        <v>180</v>
      </c>
      <c r="M513" s="425"/>
      <c r="N513" s="26">
        <v>0.30000000000000004</v>
      </c>
      <c r="O513" s="26">
        <v>3</v>
      </c>
      <c r="P513" s="507">
        <v>1</v>
      </c>
      <c r="Q513" s="282"/>
      <c r="R513" s="128" t="s">
        <v>31</v>
      </c>
      <c r="S513" s="128" t="s">
        <v>31</v>
      </c>
      <c r="T513" s="128" t="s">
        <v>31</v>
      </c>
      <c r="U513" s="128" t="s">
        <v>31</v>
      </c>
      <c r="V513" s="333" t="s">
        <v>3774</v>
      </c>
      <c r="W513" s="282"/>
      <c r="X513" s="282">
        <f t="shared" si="142"/>
        <v>0</v>
      </c>
      <c r="Y513" s="260"/>
      <c r="Z513" s="260"/>
      <c r="AA513" s="502">
        <f t="shared" si="143"/>
        <v>0</v>
      </c>
      <c r="AB513" s="282">
        <f t="shared" si="144"/>
        <v>0</v>
      </c>
      <c r="AC513" s="282">
        <f t="shared" si="145"/>
        <v>0</v>
      </c>
      <c r="AD513" s="282">
        <f t="shared" si="146"/>
        <v>0</v>
      </c>
      <c r="AE513" s="282">
        <f t="shared" si="147"/>
        <v>0</v>
      </c>
      <c r="AF513" s="282">
        <f t="shared" si="148"/>
        <v>0</v>
      </c>
      <c r="AG513" s="107">
        <f t="shared" si="149"/>
        <v>0</v>
      </c>
      <c r="AH513" s="282">
        <f t="shared" si="150"/>
        <v>0</v>
      </c>
      <c r="AI513" s="260"/>
      <c r="AJ513" s="282">
        <f t="shared" si="151"/>
        <v>0</v>
      </c>
      <c r="AK513" s="282">
        <f t="shared" si="152"/>
        <v>0</v>
      </c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495"/>
      <c r="AW513" s="495"/>
      <c r="AX513" s="495"/>
    </row>
    <row r="514" spans="2:50">
      <c r="B514" s="412">
        <v>494</v>
      </c>
      <c r="C514" s="38" t="s">
        <v>24</v>
      </c>
      <c r="D514" s="374" t="s">
        <v>298</v>
      </c>
      <c r="E514" s="545" t="s">
        <v>320</v>
      </c>
      <c r="F514" s="545" t="s">
        <v>321</v>
      </c>
      <c r="G514" s="422" t="s">
        <v>262</v>
      </c>
      <c r="H514" s="546">
        <v>43789</v>
      </c>
      <c r="I514" s="452" t="s">
        <v>2470</v>
      </c>
      <c r="J514" s="423">
        <f t="shared" si="126"/>
        <v>6</v>
      </c>
      <c r="K514" s="423">
        <v>6</v>
      </c>
      <c r="L514" s="423">
        <v>0</v>
      </c>
      <c r="M514" s="423"/>
      <c r="N514" s="547">
        <v>0.1</v>
      </c>
      <c r="O514" s="462">
        <v>0</v>
      </c>
      <c r="P514" s="510">
        <v>1</v>
      </c>
      <c r="Q514" s="131"/>
      <c r="R514" s="128" t="s">
        <v>31</v>
      </c>
      <c r="S514" s="128" t="s">
        <v>31</v>
      </c>
      <c r="T514" s="128" t="s">
        <v>31</v>
      </c>
      <c r="U514" s="128" t="s">
        <v>31</v>
      </c>
      <c r="V514" s="333" t="s">
        <v>3774</v>
      </c>
      <c r="W514" s="282"/>
      <c r="X514" s="282">
        <f t="shared" si="142"/>
        <v>0</v>
      </c>
      <c r="Y514" s="260"/>
      <c r="Z514" s="260"/>
      <c r="AA514" s="502">
        <f t="shared" si="143"/>
        <v>0</v>
      </c>
      <c r="AB514" s="282">
        <f t="shared" si="144"/>
        <v>0</v>
      </c>
      <c r="AC514" s="282">
        <f t="shared" si="145"/>
        <v>0</v>
      </c>
      <c r="AD514" s="282">
        <f t="shared" si="146"/>
        <v>0</v>
      </c>
      <c r="AE514" s="282">
        <f t="shared" si="147"/>
        <v>0</v>
      </c>
      <c r="AF514" s="282">
        <f t="shared" si="148"/>
        <v>0</v>
      </c>
      <c r="AG514" s="107">
        <f t="shared" si="149"/>
        <v>0</v>
      </c>
      <c r="AH514" s="282">
        <f t="shared" si="150"/>
        <v>0</v>
      </c>
      <c r="AI514" s="260"/>
      <c r="AJ514" s="282">
        <f t="shared" si="151"/>
        <v>0</v>
      </c>
      <c r="AK514" s="282">
        <f t="shared" si="152"/>
        <v>0</v>
      </c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495"/>
      <c r="AW514" s="495"/>
      <c r="AX514" s="495"/>
    </row>
    <row r="515" spans="2:50">
      <c r="B515" s="412">
        <v>495</v>
      </c>
      <c r="C515" s="38" t="s">
        <v>24</v>
      </c>
      <c r="D515" s="374" t="s">
        <v>298</v>
      </c>
      <c r="E515" s="545" t="s">
        <v>320</v>
      </c>
      <c r="F515" s="545" t="s">
        <v>323</v>
      </c>
      <c r="G515" s="422" t="s">
        <v>262</v>
      </c>
      <c r="H515" s="546">
        <v>43789</v>
      </c>
      <c r="I515" s="452" t="s">
        <v>2470</v>
      </c>
      <c r="J515" s="423">
        <f t="shared" si="126"/>
        <v>18</v>
      </c>
      <c r="K515" s="423">
        <v>18</v>
      </c>
      <c r="L515" s="423">
        <v>0</v>
      </c>
      <c r="M515" s="423"/>
      <c r="N515" s="547">
        <v>0.30000000000000004</v>
      </c>
      <c r="O515" s="462">
        <v>0</v>
      </c>
      <c r="P515" s="510">
        <v>1</v>
      </c>
      <c r="Q515" s="131"/>
      <c r="R515" s="128" t="s">
        <v>31</v>
      </c>
      <c r="S515" s="128" t="s">
        <v>31</v>
      </c>
      <c r="T515" s="128" t="s">
        <v>31</v>
      </c>
      <c r="U515" s="128" t="s">
        <v>31</v>
      </c>
      <c r="V515" s="333" t="s">
        <v>3774</v>
      </c>
      <c r="W515" s="282"/>
      <c r="X515" s="282">
        <f t="shared" si="142"/>
        <v>0</v>
      </c>
      <c r="Y515" s="260"/>
      <c r="Z515" s="260"/>
      <c r="AA515" s="502">
        <f t="shared" si="143"/>
        <v>0</v>
      </c>
      <c r="AB515" s="282">
        <f t="shared" si="144"/>
        <v>0</v>
      </c>
      <c r="AC515" s="282">
        <f t="shared" si="145"/>
        <v>0</v>
      </c>
      <c r="AD515" s="282">
        <f t="shared" si="146"/>
        <v>0</v>
      </c>
      <c r="AE515" s="282">
        <f t="shared" si="147"/>
        <v>0</v>
      </c>
      <c r="AF515" s="282">
        <f t="shared" si="148"/>
        <v>0</v>
      </c>
      <c r="AG515" s="107">
        <f t="shared" si="149"/>
        <v>0</v>
      </c>
      <c r="AH515" s="282">
        <f t="shared" si="150"/>
        <v>0</v>
      </c>
      <c r="AI515" s="260"/>
      <c r="AJ515" s="282">
        <f t="shared" si="151"/>
        <v>0</v>
      </c>
      <c r="AK515" s="282">
        <f t="shared" si="152"/>
        <v>0</v>
      </c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495"/>
      <c r="AW515" s="495"/>
      <c r="AX515" s="495"/>
    </row>
    <row r="516" spans="2:50">
      <c r="B516" s="412">
        <v>496</v>
      </c>
      <c r="C516" s="38" t="s">
        <v>24</v>
      </c>
      <c r="D516" s="374" t="s">
        <v>298</v>
      </c>
      <c r="E516" s="38" t="s">
        <v>327</v>
      </c>
      <c r="F516" s="397" t="s">
        <v>1170</v>
      </c>
      <c r="G516" s="422" t="s">
        <v>262</v>
      </c>
      <c r="H516" s="53">
        <v>42984</v>
      </c>
      <c r="I516" s="409" t="s">
        <v>2470</v>
      </c>
      <c r="J516" s="425">
        <f t="shared" si="126"/>
        <v>432</v>
      </c>
      <c r="K516" s="425">
        <v>66</v>
      </c>
      <c r="L516" s="425">
        <v>366</v>
      </c>
      <c r="M516" s="425"/>
      <c r="N516" s="476">
        <v>1.1000000000000001</v>
      </c>
      <c r="O516" s="476">
        <v>6.1</v>
      </c>
      <c r="P516" s="518">
        <v>1</v>
      </c>
      <c r="Q516" s="282"/>
      <c r="R516" s="128" t="s">
        <v>31</v>
      </c>
      <c r="S516" s="128" t="s">
        <v>31</v>
      </c>
      <c r="T516" s="128" t="s">
        <v>31</v>
      </c>
      <c r="U516" s="128" t="s">
        <v>31</v>
      </c>
      <c r="V516" s="333" t="s">
        <v>3774</v>
      </c>
      <c r="W516" s="282"/>
      <c r="X516" s="282">
        <f t="shared" si="142"/>
        <v>0</v>
      </c>
      <c r="Y516" s="260"/>
      <c r="Z516" s="260"/>
      <c r="AA516" s="502">
        <f t="shared" si="143"/>
        <v>0</v>
      </c>
      <c r="AB516" s="282">
        <f t="shared" si="144"/>
        <v>0</v>
      </c>
      <c r="AC516" s="282">
        <f t="shared" si="145"/>
        <v>0</v>
      </c>
      <c r="AD516" s="282">
        <f t="shared" si="146"/>
        <v>0</v>
      </c>
      <c r="AE516" s="282">
        <f t="shared" si="147"/>
        <v>0</v>
      </c>
      <c r="AF516" s="282">
        <f t="shared" si="148"/>
        <v>0</v>
      </c>
      <c r="AG516" s="107">
        <f t="shared" si="149"/>
        <v>0</v>
      </c>
      <c r="AH516" s="282">
        <f t="shared" si="150"/>
        <v>0</v>
      </c>
      <c r="AI516" s="260"/>
      <c r="AJ516" s="282">
        <f t="shared" si="151"/>
        <v>0</v>
      </c>
      <c r="AK516" s="282">
        <f t="shared" si="152"/>
        <v>0</v>
      </c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495"/>
      <c r="AW516" s="495"/>
      <c r="AX516" s="495"/>
    </row>
    <row r="517" spans="2:50">
      <c r="B517" s="412">
        <v>497</v>
      </c>
      <c r="C517" s="38" t="s">
        <v>24</v>
      </c>
      <c r="D517" s="374" t="s">
        <v>298</v>
      </c>
      <c r="E517" s="38" t="s">
        <v>334</v>
      </c>
      <c r="F517" s="397" t="s">
        <v>1171</v>
      </c>
      <c r="G517" s="422" t="s">
        <v>262</v>
      </c>
      <c r="H517" s="53">
        <v>42984</v>
      </c>
      <c r="I517" s="409" t="s">
        <v>2470</v>
      </c>
      <c r="J517" s="425">
        <f t="shared" si="126"/>
        <v>414</v>
      </c>
      <c r="K517" s="425">
        <v>48</v>
      </c>
      <c r="L517" s="425">
        <v>366</v>
      </c>
      <c r="M517" s="425"/>
      <c r="N517" s="476">
        <v>0.8</v>
      </c>
      <c r="O517" s="476">
        <v>6.1</v>
      </c>
      <c r="P517" s="518">
        <v>1</v>
      </c>
      <c r="Q517" s="282"/>
      <c r="R517" s="128" t="s">
        <v>31</v>
      </c>
      <c r="S517" s="128" t="s">
        <v>31</v>
      </c>
      <c r="T517" s="128" t="s">
        <v>31</v>
      </c>
      <c r="U517" s="128" t="s">
        <v>31</v>
      </c>
      <c r="V517" s="333" t="s">
        <v>3774</v>
      </c>
      <c r="W517" s="282"/>
      <c r="X517" s="282">
        <f t="shared" si="142"/>
        <v>0</v>
      </c>
      <c r="Y517" s="260"/>
      <c r="Z517" s="260"/>
      <c r="AA517" s="502">
        <f t="shared" si="143"/>
        <v>0</v>
      </c>
      <c r="AB517" s="282">
        <f t="shared" si="144"/>
        <v>0</v>
      </c>
      <c r="AC517" s="282">
        <f t="shared" si="145"/>
        <v>0</v>
      </c>
      <c r="AD517" s="282">
        <f t="shared" si="146"/>
        <v>0</v>
      </c>
      <c r="AE517" s="282">
        <f t="shared" si="147"/>
        <v>0</v>
      </c>
      <c r="AF517" s="282">
        <f t="shared" si="148"/>
        <v>0</v>
      </c>
      <c r="AG517" s="107">
        <f t="shared" si="149"/>
        <v>0</v>
      </c>
      <c r="AH517" s="282">
        <f t="shared" si="150"/>
        <v>0</v>
      </c>
      <c r="AI517" s="260"/>
      <c r="AJ517" s="282">
        <f t="shared" si="151"/>
        <v>0</v>
      </c>
      <c r="AK517" s="282">
        <f t="shared" si="152"/>
        <v>0</v>
      </c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495"/>
      <c r="AW517" s="495"/>
      <c r="AX517" s="495"/>
    </row>
    <row r="518" spans="2:50">
      <c r="B518" s="412">
        <v>498</v>
      </c>
      <c r="C518" s="38" t="s">
        <v>24</v>
      </c>
      <c r="D518" s="374" t="s">
        <v>298</v>
      </c>
      <c r="E518" s="33" t="s">
        <v>335</v>
      </c>
      <c r="F518" s="397" t="s">
        <v>1172</v>
      </c>
      <c r="G518" s="422" t="s">
        <v>262</v>
      </c>
      <c r="H518" s="53">
        <v>42984</v>
      </c>
      <c r="I518" s="409" t="s">
        <v>2470</v>
      </c>
      <c r="J518" s="425">
        <f t="shared" si="126"/>
        <v>414</v>
      </c>
      <c r="K518" s="425">
        <v>48</v>
      </c>
      <c r="L518" s="425">
        <v>366</v>
      </c>
      <c r="M518" s="425"/>
      <c r="N518" s="476">
        <v>0.8</v>
      </c>
      <c r="O518" s="476">
        <v>6.1</v>
      </c>
      <c r="P518" s="518">
        <v>1</v>
      </c>
      <c r="Q518" s="282"/>
      <c r="R518" s="128" t="s">
        <v>31</v>
      </c>
      <c r="S518" s="128" t="s">
        <v>31</v>
      </c>
      <c r="T518" s="128" t="s">
        <v>31</v>
      </c>
      <c r="U518" s="128" t="s">
        <v>31</v>
      </c>
      <c r="V518" s="333" t="s">
        <v>3774</v>
      </c>
      <c r="W518" s="282"/>
      <c r="X518" s="282">
        <f t="shared" si="142"/>
        <v>0</v>
      </c>
      <c r="Y518" s="260"/>
      <c r="Z518" s="260"/>
      <c r="AA518" s="502">
        <f t="shared" si="143"/>
        <v>0</v>
      </c>
      <c r="AB518" s="282">
        <f t="shared" si="144"/>
        <v>0</v>
      </c>
      <c r="AC518" s="282">
        <f t="shared" si="145"/>
        <v>0</v>
      </c>
      <c r="AD518" s="282">
        <f t="shared" si="146"/>
        <v>0</v>
      </c>
      <c r="AE518" s="282">
        <f t="shared" si="147"/>
        <v>0</v>
      </c>
      <c r="AF518" s="282">
        <f t="shared" si="148"/>
        <v>0</v>
      </c>
      <c r="AG518" s="107">
        <f t="shared" si="149"/>
        <v>0</v>
      </c>
      <c r="AH518" s="282">
        <f t="shared" si="150"/>
        <v>0</v>
      </c>
      <c r="AI518" s="260"/>
      <c r="AJ518" s="282">
        <f t="shared" si="151"/>
        <v>0</v>
      </c>
      <c r="AK518" s="282">
        <f t="shared" si="152"/>
        <v>0</v>
      </c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495"/>
      <c r="AW518" s="495"/>
      <c r="AX518" s="495"/>
    </row>
    <row r="519" spans="2:50">
      <c r="B519" s="412">
        <v>499</v>
      </c>
      <c r="C519" s="38" t="s">
        <v>24</v>
      </c>
      <c r="D519" s="374" t="s">
        <v>298</v>
      </c>
      <c r="E519" s="38" t="s">
        <v>336</v>
      </c>
      <c r="F519" s="397" t="s">
        <v>1089</v>
      </c>
      <c r="G519" s="422" t="s">
        <v>262</v>
      </c>
      <c r="H519" s="53">
        <v>42984</v>
      </c>
      <c r="I519" s="409" t="s">
        <v>2470</v>
      </c>
      <c r="J519" s="425">
        <f t="shared" si="126"/>
        <v>414</v>
      </c>
      <c r="K519" s="425">
        <v>48</v>
      </c>
      <c r="L519" s="425">
        <v>366</v>
      </c>
      <c r="M519" s="425"/>
      <c r="N519" s="476">
        <v>0.8</v>
      </c>
      <c r="O519" s="476">
        <v>6.1</v>
      </c>
      <c r="P519" s="518">
        <v>1</v>
      </c>
      <c r="Q519" s="282"/>
      <c r="R519" s="128" t="s">
        <v>31</v>
      </c>
      <c r="S519" s="128" t="s">
        <v>31</v>
      </c>
      <c r="T519" s="128" t="s">
        <v>31</v>
      </c>
      <c r="U519" s="128" t="s">
        <v>31</v>
      </c>
      <c r="V519" s="333" t="s">
        <v>3774</v>
      </c>
      <c r="W519" s="282"/>
      <c r="X519" s="282">
        <f t="shared" si="142"/>
        <v>0</v>
      </c>
      <c r="Y519" s="260"/>
      <c r="Z519" s="260"/>
      <c r="AA519" s="502">
        <f t="shared" si="143"/>
        <v>0</v>
      </c>
      <c r="AB519" s="282">
        <f t="shared" si="144"/>
        <v>0</v>
      </c>
      <c r="AC519" s="282">
        <f t="shared" si="145"/>
        <v>0</v>
      </c>
      <c r="AD519" s="282">
        <f t="shared" si="146"/>
        <v>0</v>
      </c>
      <c r="AE519" s="282">
        <f t="shared" si="147"/>
        <v>0</v>
      </c>
      <c r="AF519" s="282">
        <f t="shared" si="148"/>
        <v>0</v>
      </c>
      <c r="AG519" s="107">
        <f t="shared" si="149"/>
        <v>0</v>
      </c>
      <c r="AH519" s="282">
        <f t="shared" si="150"/>
        <v>0</v>
      </c>
      <c r="AI519" s="260"/>
      <c r="AJ519" s="282">
        <f t="shared" si="151"/>
        <v>0</v>
      </c>
      <c r="AK519" s="282">
        <f t="shared" si="152"/>
        <v>0</v>
      </c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495"/>
      <c r="AW519" s="495"/>
      <c r="AX519" s="495"/>
    </row>
    <row r="520" spans="2:50">
      <c r="B520" s="412">
        <v>500</v>
      </c>
      <c r="C520" s="38" t="s">
        <v>24</v>
      </c>
      <c r="D520" s="374" t="s">
        <v>298</v>
      </c>
      <c r="E520" s="38" t="s">
        <v>337</v>
      </c>
      <c r="F520" s="397" t="s">
        <v>1173</v>
      </c>
      <c r="G520" s="422" t="s">
        <v>262</v>
      </c>
      <c r="H520" s="53">
        <v>42984</v>
      </c>
      <c r="I520" s="409" t="s">
        <v>2470</v>
      </c>
      <c r="J520" s="425">
        <f t="shared" si="126"/>
        <v>6</v>
      </c>
      <c r="K520" s="425">
        <v>6</v>
      </c>
      <c r="L520" s="425">
        <v>0</v>
      </c>
      <c r="M520" s="425"/>
      <c r="N520" s="476">
        <v>0.1</v>
      </c>
      <c r="O520" s="476">
        <v>0</v>
      </c>
      <c r="P520" s="518">
        <v>1</v>
      </c>
      <c r="Q520" s="282"/>
      <c r="R520" s="128" t="s">
        <v>31</v>
      </c>
      <c r="S520" s="128" t="s">
        <v>31</v>
      </c>
      <c r="T520" s="128" t="s">
        <v>31</v>
      </c>
      <c r="U520" s="128" t="s">
        <v>31</v>
      </c>
      <c r="V520" s="333" t="s">
        <v>3774</v>
      </c>
      <c r="W520" s="282"/>
      <c r="X520" s="282">
        <f t="shared" si="142"/>
        <v>0</v>
      </c>
      <c r="Y520" s="260"/>
      <c r="Z520" s="260"/>
      <c r="AA520" s="502">
        <f t="shared" si="143"/>
        <v>0</v>
      </c>
      <c r="AB520" s="282">
        <f t="shared" ref="AB520:AB551" si="153">(COUNTA(AL520:AU520)-COUNTIF(AL520:AU520, "X"))*P520*K520</f>
        <v>0</v>
      </c>
      <c r="AC520" s="282">
        <f t="shared" si="145"/>
        <v>0</v>
      </c>
      <c r="AD520" s="282">
        <f t="shared" ref="AD520:AD551" si="154">COUNTIF(AL520:AU520,"V")*P520*M520</f>
        <v>0</v>
      </c>
      <c r="AE520" s="282">
        <f t="shared" si="147"/>
        <v>0</v>
      </c>
      <c r="AF520" s="282">
        <f t="shared" ref="AF520:AF551" si="155">COUNTIF(AL520:AU520,"L")*K520*P520</f>
        <v>0</v>
      </c>
      <c r="AG520" s="107">
        <f t="shared" ref="AG520:AG551" si="156">IF(Q520="Y",1,0)</f>
        <v>0</v>
      </c>
      <c r="AH520" s="282">
        <f t="shared" ref="AH520:AH551" si="157">IF(Q520="Y", AA520, 0)*K520*P520/2</f>
        <v>0</v>
      </c>
      <c r="AI520" s="260"/>
      <c r="AJ520" s="282">
        <f t="shared" si="151"/>
        <v>0</v>
      </c>
      <c r="AK520" s="282">
        <f t="shared" si="152"/>
        <v>0</v>
      </c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495"/>
      <c r="AW520" s="495"/>
      <c r="AX520" s="495"/>
    </row>
    <row r="521" spans="2:50">
      <c r="B521" s="412">
        <v>501</v>
      </c>
      <c r="C521" s="38" t="s">
        <v>24</v>
      </c>
      <c r="D521" s="374" t="s">
        <v>298</v>
      </c>
      <c r="E521" s="38" t="s">
        <v>339</v>
      </c>
      <c r="F521" s="397" t="s">
        <v>1174</v>
      </c>
      <c r="G521" s="422" t="s">
        <v>262</v>
      </c>
      <c r="H521" s="53">
        <v>41995</v>
      </c>
      <c r="I521" s="409" t="s">
        <v>2470</v>
      </c>
      <c r="J521" s="425">
        <f t="shared" si="126"/>
        <v>48</v>
      </c>
      <c r="K521" s="425">
        <v>24</v>
      </c>
      <c r="L521" s="425">
        <v>24</v>
      </c>
      <c r="M521" s="425"/>
      <c r="N521" s="476">
        <v>0.4</v>
      </c>
      <c r="O521" s="476">
        <v>0.4</v>
      </c>
      <c r="P521" s="518">
        <v>1</v>
      </c>
      <c r="Q521" s="282"/>
      <c r="R521" s="128" t="s">
        <v>31</v>
      </c>
      <c r="S521" s="128" t="s">
        <v>31</v>
      </c>
      <c r="T521" s="128" t="s">
        <v>31</v>
      </c>
      <c r="U521" s="128" t="s">
        <v>31</v>
      </c>
      <c r="V521" s="333" t="s">
        <v>3774</v>
      </c>
      <c r="W521" s="282"/>
      <c r="X521" s="282">
        <f t="shared" si="142"/>
        <v>0</v>
      </c>
      <c r="Y521" s="260"/>
      <c r="Z521" s="260"/>
      <c r="AA521" s="502">
        <f t="shared" si="143"/>
        <v>0</v>
      </c>
      <c r="AB521" s="282">
        <f t="shared" si="153"/>
        <v>0</v>
      </c>
      <c r="AC521" s="282">
        <f t="shared" si="145"/>
        <v>0</v>
      </c>
      <c r="AD521" s="282">
        <f t="shared" si="154"/>
        <v>0</v>
      </c>
      <c r="AE521" s="282">
        <f t="shared" si="147"/>
        <v>0</v>
      </c>
      <c r="AF521" s="282">
        <f t="shared" si="155"/>
        <v>0</v>
      </c>
      <c r="AG521" s="107">
        <f t="shared" si="156"/>
        <v>0</v>
      </c>
      <c r="AH521" s="282">
        <f t="shared" si="157"/>
        <v>0</v>
      </c>
      <c r="AI521" s="260"/>
      <c r="AJ521" s="282">
        <f t="shared" si="151"/>
        <v>0</v>
      </c>
      <c r="AK521" s="282">
        <f t="shared" si="152"/>
        <v>0</v>
      </c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495"/>
      <c r="AW521" s="495"/>
      <c r="AX521" s="495"/>
    </row>
    <row r="522" spans="2:50">
      <c r="B522" s="412">
        <v>502</v>
      </c>
      <c r="C522" s="38" t="s">
        <v>24</v>
      </c>
      <c r="D522" s="374" t="s">
        <v>298</v>
      </c>
      <c r="E522" s="38" t="s">
        <v>340</v>
      </c>
      <c r="F522" s="397" t="s">
        <v>340</v>
      </c>
      <c r="G522" s="422" t="s">
        <v>262</v>
      </c>
      <c r="H522" s="53">
        <v>43298</v>
      </c>
      <c r="I522" s="409" t="s">
        <v>2470</v>
      </c>
      <c r="J522" s="425">
        <f t="shared" si="126"/>
        <v>1920</v>
      </c>
      <c r="K522" s="425">
        <v>150</v>
      </c>
      <c r="L522" s="425">
        <v>1770</v>
      </c>
      <c r="M522" s="425"/>
      <c r="N522" s="25">
        <v>2.5000000000000004</v>
      </c>
      <c r="O522" s="26">
        <v>29.5</v>
      </c>
      <c r="P522" s="507">
        <v>1</v>
      </c>
      <c r="Q522" s="282"/>
      <c r="R522" s="128" t="s">
        <v>31</v>
      </c>
      <c r="S522" s="128" t="s">
        <v>31</v>
      </c>
      <c r="T522" s="128" t="s">
        <v>31</v>
      </c>
      <c r="U522" s="128" t="s">
        <v>31</v>
      </c>
      <c r="V522" s="333" t="s">
        <v>3776</v>
      </c>
      <c r="W522" s="282"/>
      <c r="X522" s="282">
        <f t="shared" si="142"/>
        <v>0</v>
      </c>
      <c r="Y522" s="260"/>
      <c r="Z522" s="260"/>
      <c r="AA522" s="502">
        <f t="shared" si="143"/>
        <v>0</v>
      </c>
      <c r="AB522" s="282">
        <f t="shared" si="153"/>
        <v>0</v>
      </c>
      <c r="AC522" s="282">
        <f t="shared" si="145"/>
        <v>0</v>
      </c>
      <c r="AD522" s="282">
        <f t="shared" si="154"/>
        <v>0</v>
      </c>
      <c r="AE522" s="282">
        <f t="shared" si="147"/>
        <v>0</v>
      </c>
      <c r="AF522" s="282">
        <f t="shared" si="155"/>
        <v>0</v>
      </c>
      <c r="AG522" s="107">
        <f t="shared" si="156"/>
        <v>0</v>
      </c>
      <c r="AH522" s="282">
        <f t="shared" si="157"/>
        <v>0</v>
      </c>
      <c r="AI522" s="260"/>
      <c r="AJ522" s="282">
        <f t="shared" si="151"/>
        <v>0</v>
      </c>
      <c r="AK522" s="282">
        <f t="shared" si="152"/>
        <v>0</v>
      </c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495"/>
      <c r="AW522" s="495"/>
      <c r="AX522" s="495"/>
    </row>
    <row r="523" spans="2:50">
      <c r="B523" s="412">
        <v>503</v>
      </c>
      <c r="C523" s="38" t="s">
        <v>24</v>
      </c>
      <c r="D523" s="374" t="s">
        <v>298</v>
      </c>
      <c r="E523" s="38" t="s">
        <v>345</v>
      </c>
      <c r="F523" s="397" t="s">
        <v>346</v>
      </c>
      <c r="G523" s="422" t="s">
        <v>262</v>
      </c>
      <c r="H523" s="53">
        <v>42979</v>
      </c>
      <c r="I523" s="409" t="s">
        <v>2470</v>
      </c>
      <c r="J523" s="425">
        <f t="shared" ref="J523:J586" si="158">SUM(K523:L523)</f>
        <v>66</v>
      </c>
      <c r="K523" s="425">
        <v>12</v>
      </c>
      <c r="L523" s="425">
        <v>54</v>
      </c>
      <c r="M523" s="425"/>
      <c r="N523" s="476">
        <v>0.2</v>
      </c>
      <c r="O523" s="476">
        <v>0.9</v>
      </c>
      <c r="P523" s="518">
        <v>1</v>
      </c>
      <c r="Q523" s="282"/>
      <c r="R523" s="128" t="s">
        <v>31</v>
      </c>
      <c r="S523" s="128" t="s">
        <v>31</v>
      </c>
      <c r="T523" s="128" t="s">
        <v>31</v>
      </c>
      <c r="U523" s="128" t="s">
        <v>31</v>
      </c>
      <c r="V523" s="333" t="s">
        <v>3777</v>
      </c>
      <c r="W523" s="282"/>
      <c r="X523" s="282">
        <f t="shared" si="142"/>
        <v>0</v>
      </c>
      <c r="Y523" s="260"/>
      <c r="Z523" s="260"/>
      <c r="AA523" s="502">
        <f t="shared" si="143"/>
        <v>0</v>
      </c>
      <c r="AB523" s="282">
        <f t="shared" si="153"/>
        <v>0</v>
      </c>
      <c r="AC523" s="282">
        <f t="shared" si="145"/>
        <v>0</v>
      </c>
      <c r="AD523" s="282">
        <f t="shared" si="154"/>
        <v>0</v>
      </c>
      <c r="AE523" s="282">
        <f t="shared" si="147"/>
        <v>0</v>
      </c>
      <c r="AF523" s="282">
        <f t="shared" si="155"/>
        <v>0</v>
      </c>
      <c r="AG523" s="107">
        <f t="shared" si="156"/>
        <v>0</v>
      </c>
      <c r="AH523" s="282">
        <f t="shared" si="157"/>
        <v>0</v>
      </c>
      <c r="AI523" s="260"/>
      <c r="AJ523" s="282">
        <f t="shared" si="151"/>
        <v>0</v>
      </c>
      <c r="AK523" s="282">
        <f t="shared" si="152"/>
        <v>0</v>
      </c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495"/>
      <c r="AW523" s="495"/>
      <c r="AX523" s="495"/>
    </row>
    <row r="524" spans="2:50">
      <c r="B524" s="412">
        <v>504</v>
      </c>
      <c r="C524" s="38" t="s">
        <v>24</v>
      </c>
      <c r="D524" s="374" t="s">
        <v>298</v>
      </c>
      <c r="E524" s="38" t="s">
        <v>345</v>
      </c>
      <c r="F524" s="397" t="s">
        <v>348</v>
      </c>
      <c r="G524" s="422" t="s">
        <v>262</v>
      </c>
      <c r="H524" s="53">
        <v>43713</v>
      </c>
      <c r="I524" s="409" t="s">
        <v>2470</v>
      </c>
      <c r="J524" s="425">
        <f t="shared" si="158"/>
        <v>18</v>
      </c>
      <c r="K524" s="425">
        <v>18</v>
      </c>
      <c r="L524" s="425">
        <v>0</v>
      </c>
      <c r="M524" s="425"/>
      <c r="N524" s="476">
        <v>0.3</v>
      </c>
      <c r="O524" s="476">
        <v>0</v>
      </c>
      <c r="P524" s="518">
        <v>1</v>
      </c>
      <c r="Q524" s="282"/>
      <c r="R524" s="128" t="s">
        <v>31</v>
      </c>
      <c r="S524" s="128" t="s">
        <v>31</v>
      </c>
      <c r="T524" s="128" t="s">
        <v>31</v>
      </c>
      <c r="U524" s="128" t="s">
        <v>31</v>
      </c>
      <c r="V524" s="333" t="s">
        <v>3777</v>
      </c>
      <c r="W524" s="282"/>
      <c r="X524" s="282">
        <f t="shared" si="142"/>
        <v>0</v>
      </c>
      <c r="Y524" s="260"/>
      <c r="Z524" s="260"/>
      <c r="AA524" s="502">
        <f t="shared" si="143"/>
        <v>0</v>
      </c>
      <c r="AB524" s="282">
        <f t="shared" si="153"/>
        <v>0</v>
      </c>
      <c r="AC524" s="282">
        <f t="shared" si="145"/>
        <v>0</v>
      </c>
      <c r="AD524" s="282">
        <f t="shared" si="154"/>
        <v>0</v>
      </c>
      <c r="AE524" s="282">
        <f t="shared" si="147"/>
        <v>0</v>
      </c>
      <c r="AF524" s="282">
        <f t="shared" si="155"/>
        <v>0</v>
      </c>
      <c r="AG524" s="107">
        <f t="shared" si="156"/>
        <v>0</v>
      </c>
      <c r="AH524" s="282">
        <f t="shared" si="157"/>
        <v>0</v>
      </c>
      <c r="AI524" s="260"/>
      <c r="AJ524" s="282">
        <f t="shared" si="151"/>
        <v>0</v>
      </c>
      <c r="AK524" s="282">
        <f t="shared" si="152"/>
        <v>0</v>
      </c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495"/>
      <c r="AW524" s="495"/>
      <c r="AX524" s="495"/>
    </row>
    <row r="525" spans="2:50">
      <c r="B525" s="412">
        <v>505</v>
      </c>
      <c r="C525" s="38" t="s">
        <v>24</v>
      </c>
      <c r="D525" s="374" t="s">
        <v>298</v>
      </c>
      <c r="E525" s="38" t="s">
        <v>345</v>
      </c>
      <c r="F525" s="397" t="s">
        <v>276</v>
      </c>
      <c r="G525" s="422" t="s">
        <v>262</v>
      </c>
      <c r="H525" s="53">
        <v>43788</v>
      </c>
      <c r="I525" s="409" t="s">
        <v>2470</v>
      </c>
      <c r="J525" s="425">
        <f t="shared" si="158"/>
        <v>24</v>
      </c>
      <c r="K525" s="425">
        <v>6</v>
      </c>
      <c r="L525" s="425">
        <v>18</v>
      </c>
      <c r="M525" s="425"/>
      <c r="N525" s="476">
        <v>0.1</v>
      </c>
      <c r="O525" s="476">
        <v>0.3</v>
      </c>
      <c r="P525" s="518">
        <v>1</v>
      </c>
      <c r="Q525" s="282"/>
      <c r="R525" s="128" t="s">
        <v>31</v>
      </c>
      <c r="S525" s="128" t="s">
        <v>31</v>
      </c>
      <c r="T525" s="128" t="s">
        <v>31</v>
      </c>
      <c r="U525" s="128" t="s">
        <v>31</v>
      </c>
      <c r="V525" s="333" t="s">
        <v>3777</v>
      </c>
      <c r="W525" s="282"/>
      <c r="X525" s="282">
        <f t="shared" si="142"/>
        <v>0</v>
      </c>
      <c r="Y525" s="260"/>
      <c r="Z525" s="260"/>
      <c r="AA525" s="502">
        <f t="shared" si="143"/>
        <v>0</v>
      </c>
      <c r="AB525" s="282">
        <f t="shared" si="153"/>
        <v>0</v>
      </c>
      <c r="AC525" s="282">
        <f t="shared" si="145"/>
        <v>0</v>
      </c>
      <c r="AD525" s="282">
        <f t="shared" si="154"/>
        <v>0</v>
      </c>
      <c r="AE525" s="282">
        <f t="shared" si="147"/>
        <v>0</v>
      </c>
      <c r="AF525" s="282">
        <f t="shared" si="155"/>
        <v>0</v>
      </c>
      <c r="AG525" s="107">
        <f t="shared" si="156"/>
        <v>0</v>
      </c>
      <c r="AH525" s="282">
        <f t="shared" si="157"/>
        <v>0</v>
      </c>
      <c r="AI525" s="260"/>
      <c r="AJ525" s="282">
        <f t="shared" si="151"/>
        <v>0</v>
      </c>
      <c r="AK525" s="282">
        <f t="shared" si="152"/>
        <v>0</v>
      </c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495"/>
      <c r="AW525" s="495"/>
      <c r="AX525" s="495"/>
    </row>
    <row r="526" spans="2:50">
      <c r="B526" s="412">
        <v>506</v>
      </c>
      <c r="C526" s="38" t="s">
        <v>24</v>
      </c>
      <c r="D526" s="374" t="s">
        <v>298</v>
      </c>
      <c r="E526" s="38" t="s">
        <v>345</v>
      </c>
      <c r="F526" s="397" t="s">
        <v>413</v>
      </c>
      <c r="G526" s="422" t="s">
        <v>262</v>
      </c>
      <c r="H526" s="53">
        <v>43713</v>
      </c>
      <c r="I526" s="409" t="s">
        <v>2470</v>
      </c>
      <c r="J526" s="425">
        <f t="shared" si="158"/>
        <v>2664</v>
      </c>
      <c r="K526" s="425">
        <v>24</v>
      </c>
      <c r="L526" s="425">
        <v>2640</v>
      </c>
      <c r="M526" s="425"/>
      <c r="N526" s="476">
        <v>0.4</v>
      </c>
      <c r="O526" s="476">
        <v>44</v>
      </c>
      <c r="P526" s="518">
        <v>1</v>
      </c>
      <c r="Q526" s="282"/>
      <c r="R526" s="128" t="s">
        <v>31</v>
      </c>
      <c r="S526" s="128" t="s">
        <v>31</v>
      </c>
      <c r="T526" s="128" t="s">
        <v>31</v>
      </c>
      <c r="U526" s="128" t="s">
        <v>31</v>
      </c>
      <c r="V526" s="333" t="s">
        <v>3777</v>
      </c>
      <c r="W526" s="282"/>
      <c r="X526" s="282">
        <f t="shared" si="142"/>
        <v>0</v>
      </c>
      <c r="Y526" s="260"/>
      <c r="Z526" s="260"/>
      <c r="AA526" s="502">
        <f t="shared" si="143"/>
        <v>0</v>
      </c>
      <c r="AB526" s="282">
        <f t="shared" si="153"/>
        <v>0</v>
      </c>
      <c r="AC526" s="282">
        <f t="shared" si="145"/>
        <v>0</v>
      </c>
      <c r="AD526" s="282">
        <f t="shared" si="154"/>
        <v>0</v>
      </c>
      <c r="AE526" s="282">
        <f t="shared" si="147"/>
        <v>0</v>
      </c>
      <c r="AF526" s="282">
        <f t="shared" si="155"/>
        <v>0</v>
      </c>
      <c r="AG526" s="107">
        <f t="shared" si="156"/>
        <v>0</v>
      </c>
      <c r="AH526" s="282">
        <f t="shared" si="157"/>
        <v>0</v>
      </c>
      <c r="AI526" s="260"/>
      <c r="AJ526" s="282">
        <f t="shared" si="151"/>
        <v>0</v>
      </c>
      <c r="AK526" s="282">
        <f t="shared" si="152"/>
        <v>0</v>
      </c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495"/>
      <c r="AW526" s="495"/>
      <c r="AX526" s="495"/>
    </row>
    <row r="527" spans="2:50">
      <c r="B527" s="412">
        <v>507</v>
      </c>
      <c r="C527" s="38" t="s">
        <v>24</v>
      </c>
      <c r="D527" s="374" t="s">
        <v>298</v>
      </c>
      <c r="E527" s="38" t="s">
        <v>345</v>
      </c>
      <c r="F527" s="397" t="s">
        <v>352</v>
      </c>
      <c r="G527" s="422" t="s">
        <v>262</v>
      </c>
      <c r="H527" s="53">
        <v>43789</v>
      </c>
      <c r="I527" s="409" t="s">
        <v>2470</v>
      </c>
      <c r="J527" s="425">
        <f t="shared" si="158"/>
        <v>1806</v>
      </c>
      <c r="K527" s="425">
        <v>90</v>
      </c>
      <c r="L527" s="425">
        <v>1716</v>
      </c>
      <c r="M527" s="425"/>
      <c r="N527" s="476">
        <v>1.5</v>
      </c>
      <c r="O527" s="476">
        <v>28.6</v>
      </c>
      <c r="P527" s="518">
        <v>1</v>
      </c>
      <c r="Q527" s="282"/>
      <c r="R527" s="128" t="s">
        <v>31</v>
      </c>
      <c r="S527" s="128" t="s">
        <v>31</v>
      </c>
      <c r="T527" s="128" t="s">
        <v>31</v>
      </c>
      <c r="U527" s="128" t="s">
        <v>31</v>
      </c>
      <c r="V527" s="333" t="s">
        <v>3777</v>
      </c>
      <c r="W527" s="282"/>
      <c r="X527" s="282">
        <f t="shared" si="142"/>
        <v>0</v>
      </c>
      <c r="Y527" s="260"/>
      <c r="Z527" s="260"/>
      <c r="AA527" s="502">
        <f t="shared" si="143"/>
        <v>0</v>
      </c>
      <c r="AB527" s="282">
        <f t="shared" si="153"/>
        <v>0</v>
      </c>
      <c r="AC527" s="282">
        <f t="shared" si="145"/>
        <v>0</v>
      </c>
      <c r="AD527" s="282">
        <f t="shared" si="154"/>
        <v>0</v>
      </c>
      <c r="AE527" s="282">
        <f t="shared" si="147"/>
        <v>0</v>
      </c>
      <c r="AF527" s="282">
        <f t="shared" si="155"/>
        <v>0</v>
      </c>
      <c r="AG527" s="107">
        <f t="shared" si="156"/>
        <v>0</v>
      </c>
      <c r="AH527" s="282">
        <f t="shared" si="157"/>
        <v>0</v>
      </c>
      <c r="AI527" s="260"/>
      <c r="AJ527" s="282">
        <f t="shared" si="151"/>
        <v>0</v>
      </c>
      <c r="AK527" s="282">
        <f t="shared" si="152"/>
        <v>0</v>
      </c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495"/>
      <c r="AW527" s="495"/>
      <c r="AX527" s="495"/>
    </row>
    <row r="528" spans="2:50">
      <c r="B528" s="412">
        <v>508</v>
      </c>
      <c r="C528" s="38" t="s">
        <v>24</v>
      </c>
      <c r="D528" s="374" t="s">
        <v>298</v>
      </c>
      <c r="E528" s="38" t="s">
        <v>345</v>
      </c>
      <c r="F528" s="397" t="s">
        <v>359</v>
      </c>
      <c r="G528" s="422" t="s">
        <v>262</v>
      </c>
      <c r="H528" s="53">
        <v>43720</v>
      </c>
      <c r="I528" s="409" t="s">
        <v>2470</v>
      </c>
      <c r="J528" s="425">
        <f t="shared" si="158"/>
        <v>1692</v>
      </c>
      <c r="K528" s="425">
        <v>12</v>
      </c>
      <c r="L528" s="425">
        <v>1680</v>
      </c>
      <c r="M528" s="425"/>
      <c r="N528" s="476">
        <v>0.2</v>
      </c>
      <c r="O528" s="476">
        <v>28</v>
      </c>
      <c r="P528" s="518">
        <v>1</v>
      </c>
      <c r="Q528" s="282"/>
      <c r="R528" s="128" t="s">
        <v>31</v>
      </c>
      <c r="S528" s="128" t="s">
        <v>31</v>
      </c>
      <c r="T528" s="128" t="s">
        <v>31</v>
      </c>
      <c r="U528" s="128" t="s">
        <v>31</v>
      </c>
      <c r="V528" s="333" t="s">
        <v>3777</v>
      </c>
      <c r="W528" s="282"/>
      <c r="X528" s="282">
        <f t="shared" si="142"/>
        <v>0</v>
      </c>
      <c r="Y528" s="260"/>
      <c r="Z528" s="260"/>
      <c r="AA528" s="502">
        <f t="shared" si="143"/>
        <v>0</v>
      </c>
      <c r="AB528" s="282">
        <f t="shared" si="153"/>
        <v>0</v>
      </c>
      <c r="AC528" s="282">
        <f t="shared" si="145"/>
        <v>0</v>
      </c>
      <c r="AD528" s="282">
        <f t="shared" si="154"/>
        <v>0</v>
      </c>
      <c r="AE528" s="282">
        <f t="shared" si="147"/>
        <v>0</v>
      </c>
      <c r="AF528" s="282">
        <f t="shared" si="155"/>
        <v>0</v>
      </c>
      <c r="AG528" s="107">
        <f t="shared" si="156"/>
        <v>0</v>
      </c>
      <c r="AH528" s="282">
        <f t="shared" si="157"/>
        <v>0</v>
      </c>
      <c r="AI528" s="260"/>
      <c r="AJ528" s="282">
        <f t="shared" si="151"/>
        <v>0</v>
      </c>
      <c r="AK528" s="282">
        <f t="shared" si="152"/>
        <v>0</v>
      </c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495"/>
      <c r="AW528" s="495"/>
      <c r="AX528" s="495"/>
    </row>
    <row r="529" spans="2:50">
      <c r="B529" s="412">
        <v>509</v>
      </c>
      <c r="C529" s="38" t="s">
        <v>24</v>
      </c>
      <c r="D529" s="374" t="s">
        <v>298</v>
      </c>
      <c r="E529" s="38" t="s">
        <v>345</v>
      </c>
      <c r="F529" s="397" t="s">
        <v>361</v>
      </c>
      <c r="G529" s="422" t="s">
        <v>262</v>
      </c>
      <c r="H529" s="53">
        <v>43298</v>
      </c>
      <c r="I529" s="409" t="s">
        <v>2470</v>
      </c>
      <c r="J529" s="425">
        <f t="shared" si="158"/>
        <v>1920</v>
      </c>
      <c r="K529" s="425">
        <v>150</v>
      </c>
      <c r="L529" s="425">
        <v>1770</v>
      </c>
      <c r="M529" s="425"/>
      <c r="N529" s="25">
        <v>2.5000000000000004</v>
      </c>
      <c r="O529" s="26">
        <v>29.5</v>
      </c>
      <c r="P529" s="507">
        <v>1</v>
      </c>
      <c r="Q529" s="282"/>
      <c r="R529" s="128" t="s">
        <v>31</v>
      </c>
      <c r="S529" s="128" t="s">
        <v>31</v>
      </c>
      <c r="T529" s="128" t="s">
        <v>31</v>
      </c>
      <c r="U529" s="128" t="s">
        <v>31</v>
      </c>
      <c r="V529" s="333" t="s">
        <v>3777</v>
      </c>
      <c r="W529" s="282"/>
      <c r="X529" s="282">
        <f t="shared" si="142"/>
        <v>0</v>
      </c>
      <c r="Y529" s="260"/>
      <c r="Z529" s="260"/>
      <c r="AA529" s="502">
        <f t="shared" si="143"/>
        <v>0</v>
      </c>
      <c r="AB529" s="282">
        <f t="shared" si="153"/>
        <v>0</v>
      </c>
      <c r="AC529" s="282">
        <f t="shared" si="145"/>
        <v>0</v>
      </c>
      <c r="AD529" s="282">
        <f t="shared" si="154"/>
        <v>0</v>
      </c>
      <c r="AE529" s="282">
        <f t="shared" si="147"/>
        <v>0</v>
      </c>
      <c r="AF529" s="282">
        <f t="shared" si="155"/>
        <v>0</v>
      </c>
      <c r="AG529" s="107">
        <f t="shared" si="156"/>
        <v>0</v>
      </c>
      <c r="AH529" s="282">
        <f t="shared" si="157"/>
        <v>0</v>
      </c>
      <c r="AI529" s="260"/>
      <c r="AJ529" s="282">
        <f t="shared" si="151"/>
        <v>0</v>
      </c>
      <c r="AK529" s="282">
        <f t="shared" si="152"/>
        <v>0</v>
      </c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495"/>
      <c r="AW529" s="495"/>
      <c r="AX529" s="495"/>
    </row>
    <row r="530" spans="2:50">
      <c r="B530" s="412">
        <v>510</v>
      </c>
      <c r="C530" s="38" t="s">
        <v>24</v>
      </c>
      <c r="D530" s="38" t="s">
        <v>364</v>
      </c>
      <c r="E530" s="38" t="s">
        <v>365</v>
      </c>
      <c r="F530" s="397" t="s">
        <v>1175</v>
      </c>
      <c r="G530" s="422" t="s">
        <v>262</v>
      </c>
      <c r="H530" s="53">
        <v>43713</v>
      </c>
      <c r="I530" s="409" t="s">
        <v>2470</v>
      </c>
      <c r="J530" s="425">
        <f t="shared" si="158"/>
        <v>102</v>
      </c>
      <c r="K530" s="425">
        <v>72</v>
      </c>
      <c r="L530" s="425">
        <v>30</v>
      </c>
      <c r="M530" s="425"/>
      <c r="N530" s="478">
        <v>1.2</v>
      </c>
      <c r="O530" s="476">
        <v>0.5</v>
      </c>
      <c r="P530" s="518">
        <v>1</v>
      </c>
      <c r="Q530" s="282"/>
      <c r="R530" s="128" t="s">
        <v>31</v>
      </c>
      <c r="S530" s="128" t="s">
        <v>31</v>
      </c>
      <c r="T530" s="128" t="s">
        <v>31</v>
      </c>
      <c r="U530" s="128" t="s">
        <v>31</v>
      </c>
      <c r="V530" s="333" t="s">
        <v>3778</v>
      </c>
      <c r="W530" s="282"/>
      <c r="X530" s="282">
        <f t="shared" si="142"/>
        <v>0</v>
      </c>
      <c r="Y530" s="260"/>
      <c r="Z530" s="260"/>
      <c r="AA530" s="502">
        <f t="shared" si="143"/>
        <v>0</v>
      </c>
      <c r="AB530" s="282">
        <f t="shared" si="153"/>
        <v>0</v>
      </c>
      <c r="AC530" s="282">
        <f t="shared" si="145"/>
        <v>0</v>
      </c>
      <c r="AD530" s="282">
        <f t="shared" si="154"/>
        <v>0</v>
      </c>
      <c r="AE530" s="282">
        <f t="shared" si="147"/>
        <v>0</v>
      </c>
      <c r="AF530" s="282">
        <f t="shared" si="155"/>
        <v>0</v>
      </c>
      <c r="AG530" s="107">
        <f t="shared" si="156"/>
        <v>0</v>
      </c>
      <c r="AH530" s="282">
        <f t="shared" si="157"/>
        <v>0</v>
      </c>
      <c r="AI530" s="260"/>
      <c r="AJ530" s="282">
        <f t="shared" si="151"/>
        <v>0</v>
      </c>
      <c r="AK530" s="282">
        <f t="shared" si="152"/>
        <v>0</v>
      </c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495"/>
      <c r="AW530" s="495"/>
      <c r="AX530" s="495"/>
    </row>
    <row r="531" spans="2:50">
      <c r="B531" s="412">
        <v>511</v>
      </c>
      <c r="C531" s="38" t="s">
        <v>24</v>
      </c>
      <c r="D531" s="38" t="s">
        <v>364</v>
      </c>
      <c r="E531" s="38" t="s">
        <v>368</v>
      </c>
      <c r="F531" s="38" t="s">
        <v>1176</v>
      </c>
      <c r="G531" s="422" t="s">
        <v>262</v>
      </c>
      <c r="H531" s="53">
        <v>43713</v>
      </c>
      <c r="I531" s="409" t="s">
        <v>2470</v>
      </c>
      <c r="J531" s="425">
        <f t="shared" si="158"/>
        <v>228</v>
      </c>
      <c r="K531" s="425">
        <v>168</v>
      </c>
      <c r="L531" s="425">
        <v>60</v>
      </c>
      <c r="M531" s="425"/>
      <c r="N531" s="25">
        <v>2.8</v>
      </c>
      <c r="O531" s="26">
        <v>1</v>
      </c>
      <c r="P531" s="507">
        <v>1</v>
      </c>
      <c r="Q531" s="282"/>
      <c r="R531" s="128" t="s">
        <v>31</v>
      </c>
      <c r="S531" s="128" t="s">
        <v>31</v>
      </c>
      <c r="T531" s="128" t="s">
        <v>31</v>
      </c>
      <c r="U531" s="128" t="s">
        <v>31</v>
      </c>
      <c r="V531" s="333" t="s">
        <v>3778</v>
      </c>
      <c r="W531" s="282"/>
      <c r="X531" s="282">
        <f t="shared" si="142"/>
        <v>0</v>
      </c>
      <c r="Y531" s="260"/>
      <c r="Z531" s="260"/>
      <c r="AA531" s="502">
        <f t="shared" si="143"/>
        <v>0</v>
      </c>
      <c r="AB531" s="282">
        <f t="shared" si="153"/>
        <v>0</v>
      </c>
      <c r="AC531" s="282">
        <f t="shared" si="145"/>
        <v>0</v>
      </c>
      <c r="AD531" s="282">
        <f t="shared" si="154"/>
        <v>0</v>
      </c>
      <c r="AE531" s="282">
        <f t="shared" si="147"/>
        <v>0</v>
      </c>
      <c r="AF531" s="282">
        <f t="shared" si="155"/>
        <v>0</v>
      </c>
      <c r="AG531" s="107">
        <f t="shared" si="156"/>
        <v>0</v>
      </c>
      <c r="AH531" s="282">
        <f t="shared" si="157"/>
        <v>0</v>
      </c>
      <c r="AI531" s="260"/>
      <c r="AJ531" s="282">
        <f t="shared" si="151"/>
        <v>0</v>
      </c>
      <c r="AK531" s="282">
        <f t="shared" si="152"/>
        <v>0</v>
      </c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495"/>
      <c r="AW531" s="495"/>
      <c r="AX531" s="495"/>
    </row>
    <row r="532" spans="2:50">
      <c r="B532" s="412">
        <v>512</v>
      </c>
      <c r="C532" s="38" t="s">
        <v>24</v>
      </c>
      <c r="D532" s="38" t="s">
        <v>364</v>
      </c>
      <c r="E532" s="38" t="s">
        <v>371</v>
      </c>
      <c r="F532" s="38" t="s">
        <v>372</v>
      </c>
      <c r="G532" s="422" t="s">
        <v>262</v>
      </c>
      <c r="H532" s="53">
        <v>43713</v>
      </c>
      <c r="I532" s="409" t="s">
        <v>2470</v>
      </c>
      <c r="J532" s="425">
        <f t="shared" si="158"/>
        <v>228</v>
      </c>
      <c r="K532" s="425">
        <v>168</v>
      </c>
      <c r="L532" s="425">
        <v>60</v>
      </c>
      <c r="M532" s="425"/>
      <c r="N532" s="25">
        <v>2.8</v>
      </c>
      <c r="O532" s="26">
        <v>1</v>
      </c>
      <c r="P532" s="507">
        <v>1</v>
      </c>
      <c r="Q532" s="282"/>
      <c r="R532" s="128" t="s">
        <v>31</v>
      </c>
      <c r="S532" s="128" t="s">
        <v>31</v>
      </c>
      <c r="T532" s="128" t="s">
        <v>31</v>
      </c>
      <c r="U532" s="128" t="s">
        <v>31</v>
      </c>
      <c r="V532" s="333" t="s">
        <v>3778</v>
      </c>
      <c r="W532" s="282"/>
      <c r="X532" s="282">
        <f t="shared" si="142"/>
        <v>0</v>
      </c>
      <c r="Y532" s="260"/>
      <c r="Z532" s="260"/>
      <c r="AA532" s="502">
        <f t="shared" si="143"/>
        <v>0</v>
      </c>
      <c r="AB532" s="282">
        <f t="shared" si="153"/>
        <v>0</v>
      </c>
      <c r="AC532" s="282">
        <f t="shared" si="145"/>
        <v>0</v>
      </c>
      <c r="AD532" s="282">
        <f t="shared" si="154"/>
        <v>0</v>
      </c>
      <c r="AE532" s="282">
        <f t="shared" si="147"/>
        <v>0</v>
      </c>
      <c r="AF532" s="282">
        <f t="shared" si="155"/>
        <v>0</v>
      </c>
      <c r="AG532" s="107">
        <f t="shared" si="156"/>
        <v>0</v>
      </c>
      <c r="AH532" s="282">
        <f t="shared" si="157"/>
        <v>0</v>
      </c>
      <c r="AI532" s="260"/>
      <c r="AJ532" s="282">
        <f t="shared" si="151"/>
        <v>0</v>
      </c>
      <c r="AK532" s="282">
        <f t="shared" si="152"/>
        <v>0</v>
      </c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495"/>
      <c r="AW532" s="495"/>
      <c r="AX532" s="495"/>
    </row>
    <row r="533" spans="2:50">
      <c r="B533" s="412">
        <v>513</v>
      </c>
      <c r="C533" s="38" t="s">
        <v>24</v>
      </c>
      <c r="D533" s="38" t="s">
        <v>364</v>
      </c>
      <c r="E533" s="38" t="s">
        <v>373</v>
      </c>
      <c r="F533" s="38" t="s">
        <v>1177</v>
      </c>
      <c r="G533" s="422" t="s">
        <v>262</v>
      </c>
      <c r="H533" s="53">
        <v>43713</v>
      </c>
      <c r="I533" s="409" t="s">
        <v>2470</v>
      </c>
      <c r="J533" s="425">
        <f t="shared" si="158"/>
        <v>228</v>
      </c>
      <c r="K533" s="425">
        <v>168</v>
      </c>
      <c r="L533" s="425">
        <v>60</v>
      </c>
      <c r="M533" s="425"/>
      <c r="N533" s="25">
        <v>2.8</v>
      </c>
      <c r="O533" s="26">
        <v>1</v>
      </c>
      <c r="P533" s="507">
        <v>1</v>
      </c>
      <c r="Q533" s="282"/>
      <c r="R533" s="128" t="s">
        <v>31</v>
      </c>
      <c r="S533" s="128" t="s">
        <v>31</v>
      </c>
      <c r="T533" s="128" t="s">
        <v>31</v>
      </c>
      <c r="U533" s="128" t="s">
        <v>31</v>
      </c>
      <c r="V533" s="333" t="s">
        <v>3778</v>
      </c>
      <c r="W533" s="282"/>
      <c r="X533" s="282">
        <f t="shared" si="142"/>
        <v>0</v>
      </c>
      <c r="Y533" s="260"/>
      <c r="Z533" s="260"/>
      <c r="AA533" s="502">
        <f t="shared" si="143"/>
        <v>0</v>
      </c>
      <c r="AB533" s="282">
        <f t="shared" si="153"/>
        <v>0</v>
      </c>
      <c r="AC533" s="282">
        <f t="shared" si="145"/>
        <v>0</v>
      </c>
      <c r="AD533" s="282">
        <f t="shared" si="154"/>
        <v>0</v>
      </c>
      <c r="AE533" s="282">
        <f t="shared" si="147"/>
        <v>0</v>
      </c>
      <c r="AF533" s="282">
        <f t="shared" si="155"/>
        <v>0</v>
      </c>
      <c r="AG533" s="107">
        <f t="shared" si="156"/>
        <v>0</v>
      </c>
      <c r="AH533" s="282">
        <f t="shared" si="157"/>
        <v>0</v>
      </c>
      <c r="AI533" s="260"/>
      <c r="AJ533" s="282">
        <f t="shared" si="151"/>
        <v>0</v>
      </c>
      <c r="AK533" s="282">
        <f t="shared" si="152"/>
        <v>0</v>
      </c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495"/>
      <c r="AW533" s="495"/>
      <c r="AX533" s="495"/>
    </row>
    <row r="534" spans="2:50">
      <c r="B534" s="412">
        <v>514</v>
      </c>
      <c r="C534" s="38" t="s">
        <v>24</v>
      </c>
      <c r="D534" s="38" t="s">
        <v>374</v>
      </c>
      <c r="E534" s="38" t="s">
        <v>375</v>
      </c>
      <c r="F534" s="397" t="s">
        <v>376</v>
      </c>
      <c r="G534" s="422" t="s">
        <v>262</v>
      </c>
      <c r="H534" s="53">
        <v>43350</v>
      </c>
      <c r="I534" s="409" t="s">
        <v>2470</v>
      </c>
      <c r="J534" s="425">
        <f t="shared" si="158"/>
        <v>822</v>
      </c>
      <c r="K534" s="425">
        <v>42</v>
      </c>
      <c r="L534" s="425">
        <v>780</v>
      </c>
      <c r="M534" s="425"/>
      <c r="N534" s="25">
        <v>0.7</v>
      </c>
      <c r="O534" s="26">
        <v>13</v>
      </c>
      <c r="P534" s="507">
        <v>1</v>
      </c>
      <c r="Q534" s="282"/>
      <c r="R534" s="128" t="s">
        <v>31</v>
      </c>
      <c r="S534" s="128" t="s">
        <v>31</v>
      </c>
      <c r="T534" s="128" t="s">
        <v>31</v>
      </c>
      <c r="U534" s="128" t="s">
        <v>31</v>
      </c>
      <c r="V534" s="333" t="s">
        <v>3796</v>
      </c>
      <c r="W534" s="282"/>
      <c r="X534" s="282">
        <f t="shared" si="142"/>
        <v>0</v>
      </c>
      <c r="Y534" s="260"/>
      <c r="Z534" s="260"/>
      <c r="AA534" s="502">
        <f t="shared" si="143"/>
        <v>0</v>
      </c>
      <c r="AB534" s="282">
        <f t="shared" si="153"/>
        <v>0</v>
      </c>
      <c r="AC534" s="282">
        <f t="shared" si="145"/>
        <v>0</v>
      </c>
      <c r="AD534" s="282">
        <f t="shared" si="154"/>
        <v>0</v>
      </c>
      <c r="AE534" s="282">
        <f t="shared" si="147"/>
        <v>0</v>
      </c>
      <c r="AF534" s="282">
        <f t="shared" si="155"/>
        <v>0</v>
      </c>
      <c r="AG534" s="107">
        <f t="shared" si="156"/>
        <v>0</v>
      </c>
      <c r="AH534" s="282">
        <f t="shared" si="157"/>
        <v>0</v>
      </c>
      <c r="AI534" s="260"/>
      <c r="AJ534" s="282">
        <f t="shared" si="151"/>
        <v>0</v>
      </c>
      <c r="AK534" s="282">
        <f t="shared" si="152"/>
        <v>0</v>
      </c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495"/>
      <c r="AW534" s="495"/>
      <c r="AX534" s="495"/>
    </row>
    <row r="535" spans="2:50">
      <c r="B535" s="412">
        <v>515</v>
      </c>
      <c r="C535" s="38" t="s">
        <v>24</v>
      </c>
      <c r="D535" s="38" t="s">
        <v>374</v>
      </c>
      <c r="E535" s="38" t="s">
        <v>375</v>
      </c>
      <c r="F535" s="398" t="s">
        <v>379</v>
      </c>
      <c r="G535" s="422" t="s">
        <v>262</v>
      </c>
      <c r="H535" s="56">
        <v>43789</v>
      </c>
      <c r="I535" s="409" t="s">
        <v>2470</v>
      </c>
      <c r="J535" s="425">
        <f t="shared" si="158"/>
        <v>30</v>
      </c>
      <c r="K535" s="425">
        <v>30</v>
      </c>
      <c r="L535" s="425">
        <v>0</v>
      </c>
      <c r="M535" s="425"/>
      <c r="N535" s="25">
        <v>0.5</v>
      </c>
      <c r="O535" s="26">
        <v>0</v>
      </c>
      <c r="P535" s="507">
        <v>1</v>
      </c>
      <c r="Q535" s="282"/>
      <c r="R535" s="128" t="s">
        <v>31</v>
      </c>
      <c r="S535" s="128" t="s">
        <v>31</v>
      </c>
      <c r="T535" s="128" t="s">
        <v>31</v>
      </c>
      <c r="U535" s="128" t="s">
        <v>31</v>
      </c>
      <c r="V535" s="333" t="s">
        <v>3796</v>
      </c>
      <c r="W535" s="282"/>
      <c r="X535" s="282">
        <f t="shared" si="142"/>
        <v>0</v>
      </c>
      <c r="Y535" s="260"/>
      <c r="Z535" s="260"/>
      <c r="AA535" s="502">
        <f t="shared" si="143"/>
        <v>0</v>
      </c>
      <c r="AB535" s="282">
        <f t="shared" si="153"/>
        <v>0</v>
      </c>
      <c r="AC535" s="282">
        <f t="shared" si="145"/>
        <v>0</v>
      </c>
      <c r="AD535" s="282">
        <f t="shared" si="154"/>
        <v>0</v>
      </c>
      <c r="AE535" s="282">
        <f t="shared" si="147"/>
        <v>0</v>
      </c>
      <c r="AF535" s="282">
        <f t="shared" si="155"/>
        <v>0</v>
      </c>
      <c r="AG535" s="107">
        <f t="shared" si="156"/>
        <v>0</v>
      </c>
      <c r="AH535" s="282">
        <f t="shared" si="157"/>
        <v>0</v>
      </c>
      <c r="AI535" s="260"/>
      <c r="AJ535" s="282">
        <f t="shared" si="151"/>
        <v>0</v>
      </c>
      <c r="AK535" s="282">
        <f t="shared" si="152"/>
        <v>0</v>
      </c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495"/>
      <c r="AW535" s="495"/>
      <c r="AX535" s="495"/>
    </row>
    <row r="536" spans="2:50">
      <c r="B536" s="412">
        <v>516</v>
      </c>
      <c r="C536" s="38" t="s">
        <v>24</v>
      </c>
      <c r="D536" s="38" t="s">
        <v>374</v>
      </c>
      <c r="E536" s="38" t="s">
        <v>375</v>
      </c>
      <c r="F536" s="397" t="s">
        <v>1178</v>
      </c>
      <c r="G536" s="422" t="s">
        <v>262</v>
      </c>
      <c r="H536" s="53">
        <v>43118</v>
      </c>
      <c r="I536" s="409" t="s">
        <v>2470</v>
      </c>
      <c r="J536" s="425">
        <f t="shared" si="158"/>
        <v>276</v>
      </c>
      <c r="K536" s="425">
        <v>6</v>
      </c>
      <c r="L536" s="425">
        <v>270</v>
      </c>
      <c r="M536" s="425"/>
      <c r="N536" s="476">
        <v>0.1</v>
      </c>
      <c r="O536" s="476">
        <v>4.5</v>
      </c>
      <c r="P536" s="518">
        <v>1</v>
      </c>
      <c r="Q536" s="282"/>
      <c r="R536" s="128" t="s">
        <v>31</v>
      </c>
      <c r="S536" s="128" t="s">
        <v>31</v>
      </c>
      <c r="T536" s="128" t="s">
        <v>31</v>
      </c>
      <c r="U536" s="128" t="s">
        <v>31</v>
      </c>
      <c r="V536" s="333" t="s">
        <v>3796</v>
      </c>
      <c r="W536" s="282"/>
      <c r="X536" s="282">
        <f t="shared" si="142"/>
        <v>0</v>
      </c>
      <c r="Y536" s="260"/>
      <c r="Z536" s="260"/>
      <c r="AA536" s="502">
        <f t="shared" si="143"/>
        <v>0</v>
      </c>
      <c r="AB536" s="282">
        <f t="shared" si="153"/>
        <v>0</v>
      </c>
      <c r="AC536" s="282">
        <f t="shared" si="145"/>
        <v>0</v>
      </c>
      <c r="AD536" s="282">
        <f t="shared" si="154"/>
        <v>0</v>
      </c>
      <c r="AE536" s="282">
        <f t="shared" si="147"/>
        <v>0</v>
      </c>
      <c r="AF536" s="282">
        <f t="shared" si="155"/>
        <v>0</v>
      </c>
      <c r="AG536" s="107">
        <f t="shared" si="156"/>
        <v>0</v>
      </c>
      <c r="AH536" s="282">
        <f t="shared" si="157"/>
        <v>0</v>
      </c>
      <c r="AI536" s="260"/>
      <c r="AJ536" s="282">
        <f t="shared" si="151"/>
        <v>0</v>
      </c>
      <c r="AK536" s="282">
        <f t="shared" si="152"/>
        <v>0</v>
      </c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495"/>
      <c r="AW536" s="495"/>
      <c r="AX536" s="495"/>
    </row>
    <row r="537" spans="2:50">
      <c r="B537" s="412">
        <v>517</v>
      </c>
      <c r="C537" s="38" t="s">
        <v>24</v>
      </c>
      <c r="D537" s="38" t="s">
        <v>374</v>
      </c>
      <c r="E537" s="38" t="s">
        <v>375</v>
      </c>
      <c r="F537" s="399" t="s">
        <v>382</v>
      </c>
      <c r="G537" s="422" t="s">
        <v>262</v>
      </c>
      <c r="H537" s="53">
        <v>43790</v>
      </c>
      <c r="I537" s="409" t="s">
        <v>2470</v>
      </c>
      <c r="J537" s="425">
        <f t="shared" si="158"/>
        <v>7410</v>
      </c>
      <c r="K537" s="425">
        <v>210</v>
      </c>
      <c r="L537" s="425">
        <v>7200</v>
      </c>
      <c r="M537" s="425"/>
      <c r="N537" s="25">
        <v>3.5</v>
      </c>
      <c r="O537" s="26">
        <v>120</v>
      </c>
      <c r="P537" s="507">
        <v>1</v>
      </c>
      <c r="Q537" s="282"/>
      <c r="R537" s="128" t="s">
        <v>31</v>
      </c>
      <c r="S537" s="128" t="s">
        <v>31</v>
      </c>
      <c r="T537" s="128" t="s">
        <v>31</v>
      </c>
      <c r="U537" s="128" t="s">
        <v>31</v>
      </c>
      <c r="V537" s="333" t="s">
        <v>3796</v>
      </c>
      <c r="W537" s="282"/>
      <c r="X537" s="282">
        <f t="shared" si="142"/>
        <v>0</v>
      </c>
      <c r="Y537" s="260"/>
      <c r="Z537" s="260"/>
      <c r="AA537" s="502">
        <f t="shared" si="143"/>
        <v>0</v>
      </c>
      <c r="AB537" s="282">
        <f t="shared" si="153"/>
        <v>0</v>
      </c>
      <c r="AC537" s="282">
        <f t="shared" si="145"/>
        <v>0</v>
      </c>
      <c r="AD537" s="282">
        <f t="shared" si="154"/>
        <v>0</v>
      </c>
      <c r="AE537" s="282">
        <f t="shared" si="147"/>
        <v>0</v>
      </c>
      <c r="AF537" s="282">
        <f t="shared" si="155"/>
        <v>0</v>
      </c>
      <c r="AG537" s="107">
        <f t="shared" si="156"/>
        <v>0</v>
      </c>
      <c r="AH537" s="282">
        <f t="shared" si="157"/>
        <v>0</v>
      </c>
      <c r="AI537" s="260"/>
      <c r="AJ537" s="282">
        <f t="shared" si="151"/>
        <v>0</v>
      </c>
      <c r="AK537" s="282">
        <f t="shared" si="152"/>
        <v>0</v>
      </c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495"/>
      <c r="AW537" s="495"/>
      <c r="AX537" s="495"/>
    </row>
    <row r="538" spans="2:50">
      <c r="B538" s="412">
        <v>518</v>
      </c>
      <c r="C538" s="38" t="s">
        <v>24</v>
      </c>
      <c r="D538" s="38" t="s">
        <v>374</v>
      </c>
      <c r="E538" s="38" t="s">
        <v>384</v>
      </c>
      <c r="F538" s="397" t="s">
        <v>384</v>
      </c>
      <c r="G538" s="422" t="s">
        <v>262</v>
      </c>
      <c r="H538" s="53">
        <v>43571</v>
      </c>
      <c r="I538" s="409" t="s">
        <v>2470</v>
      </c>
      <c r="J538" s="425">
        <f t="shared" si="158"/>
        <v>12</v>
      </c>
      <c r="K538" s="425">
        <v>12</v>
      </c>
      <c r="L538" s="425">
        <v>0</v>
      </c>
      <c r="M538" s="425"/>
      <c r="N538" s="476">
        <v>0.2</v>
      </c>
      <c r="O538" s="476">
        <v>0</v>
      </c>
      <c r="P538" s="518">
        <v>1</v>
      </c>
      <c r="Q538" s="282"/>
      <c r="R538" s="128" t="s">
        <v>31</v>
      </c>
      <c r="S538" s="128" t="s">
        <v>31</v>
      </c>
      <c r="T538" s="128" t="s">
        <v>31</v>
      </c>
      <c r="U538" s="128" t="s">
        <v>31</v>
      </c>
      <c r="V538" s="333" t="s">
        <v>3796</v>
      </c>
      <c r="W538" s="282"/>
      <c r="X538" s="282">
        <f t="shared" si="142"/>
        <v>0</v>
      </c>
      <c r="Y538" s="260"/>
      <c r="Z538" s="260"/>
      <c r="AA538" s="502">
        <f t="shared" si="143"/>
        <v>0</v>
      </c>
      <c r="AB538" s="282">
        <f t="shared" si="153"/>
        <v>0</v>
      </c>
      <c r="AC538" s="282">
        <f t="shared" si="145"/>
        <v>0</v>
      </c>
      <c r="AD538" s="282">
        <f t="shared" si="154"/>
        <v>0</v>
      </c>
      <c r="AE538" s="282">
        <f t="shared" si="147"/>
        <v>0</v>
      </c>
      <c r="AF538" s="282">
        <f t="shared" si="155"/>
        <v>0</v>
      </c>
      <c r="AG538" s="107">
        <f t="shared" si="156"/>
        <v>0</v>
      </c>
      <c r="AH538" s="282">
        <f t="shared" si="157"/>
        <v>0</v>
      </c>
      <c r="AI538" s="260"/>
      <c r="AJ538" s="282">
        <f t="shared" si="151"/>
        <v>0</v>
      </c>
      <c r="AK538" s="282">
        <f t="shared" si="152"/>
        <v>0</v>
      </c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495"/>
      <c r="AW538" s="495"/>
      <c r="AX538" s="495"/>
    </row>
    <row r="539" spans="2:50">
      <c r="B539" s="412">
        <v>519</v>
      </c>
      <c r="C539" s="38" t="s">
        <v>24</v>
      </c>
      <c r="D539" s="38" t="s">
        <v>386</v>
      </c>
      <c r="E539" s="38" t="s">
        <v>387</v>
      </c>
      <c r="F539" s="397" t="s">
        <v>388</v>
      </c>
      <c r="G539" s="422" t="s">
        <v>262</v>
      </c>
      <c r="H539" s="53">
        <v>43224</v>
      </c>
      <c r="I539" s="409" t="s">
        <v>2470</v>
      </c>
      <c r="J539" s="425">
        <f t="shared" si="158"/>
        <v>132</v>
      </c>
      <c r="K539" s="425">
        <v>12</v>
      </c>
      <c r="L539" s="425">
        <v>120</v>
      </c>
      <c r="M539" s="425"/>
      <c r="N539" s="25">
        <v>0.2</v>
      </c>
      <c r="O539" s="26">
        <v>2</v>
      </c>
      <c r="P539" s="507">
        <v>1</v>
      </c>
      <c r="Q539" s="282"/>
      <c r="R539" s="128" t="s">
        <v>31</v>
      </c>
      <c r="S539" s="128" t="s">
        <v>31</v>
      </c>
      <c r="T539" s="128" t="s">
        <v>31</v>
      </c>
      <c r="U539" s="128" t="s">
        <v>31</v>
      </c>
      <c r="V539" s="333" t="s">
        <v>3789</v>
      </c>
      <c r="W539" s="282"/>
      <c r="X539" s="282">
        <f t="shared" si="142"/>
        <v>0</v>
      </c>
      <c r="Y539" s="260"/>
      <c r="Z539" s="260"/>
      <c r="AA539" s="502">
        <f t="shared" si="143"/>
        <v>0</v>
      </c>
      <c r="AB539" s="282">
        <f t="shared" si="153"/>
        <v>0</v>
      </c>
      <c r="AC539" s="282">
        <f t="shared" si="145"/>
        <v>0</v>
      </c>
      <c r="AD539" s="282">
        <f t="shared" si="154"/>
        <v>0</v>
      </c>
      <c r="AE539" s="282">
        <f t="shared" si="147"/>
        <v>0</v>
      </c>
      <c r="AF539" s="282">
        <f t="shared" si="155"/>
        <v>0</v>
      </c>
      <c r="AG539" s="107">
        <f t="shared" si="156"/>
        <v>0</v>
      </c>
      <c r="AH539" s="282">
        <f t="shared" si="157"/>
        <v>0</v>
      </c>
      <c r="AI539" s="260"/>
      <c r="AJ539" s="282">
        <f t="shared" si="151"/>
        <v>0</v>
      </c>
      <c r="AK539" s="282">
        <f t="shared" si="152"/>
        <v>0</v>
      </c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495"/>
      <c r="AW539" s="495"/>
      <c r="AX539" s="495"/>
    </row>
    <row r="540" spans="2:50">
      <c r="B540" s="412">
        <v>520</v>
      </c>
      <c r="C540" s="38" t="s">
        <v>24</v>
      </c>
      <c r="D540" s="38" t="s">
        <v>386</v>
      </c>
      <c r="E540" s="38" t="s">
        <v>387</v>
      </c>
      <c r="F540" s="400" t="s">
        <v>390</v>
      </c>
      <c r="G540" s="422" t="s">
        <v>262</v>
      </c>
      <c r="H540" s="428">
        <v>43340</v>
      </c>
      <c r="I540" s="409" t="s">
        <v>2470</v>
      </c>
      <c r="J540" s="425">
        <f t="shared" si="158"/>
        <v>252</v>
      </c>
      <c r="K540" s="425">
        <v>12</v>
      </c>
      <c r="L540" s="425">
        <v>240</v>
      </c>
      <c r="M540" s="425"/>
      <c r="N540" s="25">
        <v>0.2</v>
      </c>
      <c r="O540" s="26">
        <v>4</v>
      </c>
      <c r="P540" s="507">
        <v>1</v>
      </c>
      <c r="Q540" s="282"/>
      <c r="R540" s="128" t="s">
        <v>31</v>
      </c>
      <c r="S540" s="128" t="s">
        <v>31</v>
      </c>
      <c r="T540" s="128" t="s">
        <v>31</v>
      </c>
      <c r="U540" s="128" t="s">
        <v>31</v>
      </c>
      <c r="V540" s="333" t="s">
        <v>3789</v>
      </c>
      <c r="W540" s="282"/>
      <c r="X540" s="282">
        <f t="shared" si="142"/>
        <v>0</v>
      </c>
      <c r="Y540" s="260"/>
      <c r="Z540" s="260"/>
      <c r="AA540" s="502">
        <f t="shared" si="143"/>
        <v>0</v>
      </c>
      <c r="AB540" s="282">
        <f t="shared" si="153"/>
        <v>0</v>
      </c>
      <c r="AC540" s="282">
        <f t="shared" si="145"/>
        <v>0</v>
      </c>
      <c r="AD540" s="282">
        <f t="shared" si="154"/>
        <v>0</v>
      </c>
      <c r="AE540" s="282">
        <f t="shared" si="147"/>
        <v>0</v>
      </c>
      <c r="AF540" s="282">
        <f t="shared" si="155"/>
        <v>0</v>
      </c>
      <c r="AG540" s="107">
        <f t="shared" si="156"/>
        <v>0</v>
      </c>
      <c r="AH540" s="282">
        <f t="shared" si="157"/>
        <v>0</v>
      </c>
      <c r="AI540" s="260"/>
      <c r="AJ540" s="282">
        <f t="shared" si="151"/>
        <v>0</v>
      </c>
      <c r="AK540" s="282">
        <f t="shared" si="152"/>
        <v>0</v>
      </c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495"/>
      <c r="AW540" s="495"/>
      <c r="AX540" s="495"/>
    </row>
    <row r="541" spans="2:50">
      <c r="B541" s="412">
        <v>521</v>
      </c>
      <c r="C541" s="38" t="s">
        <v>24</v>
      </c>
      <c r="D541" s="38" t="s">
        <v>386</v>
      </c>
      <c r="E541" s="38" t="s">
        <v>3812</v>
      </c>
      <c r="F541" s="397" t="s">
        <v>1174</v>
      </c>
      <c r="G541" s="422" t="s">
        <v>262</v>
      </c>
      <c r="H541" s="426">
        <v>43724</v>
      </c>
      <c r="I541" s="409" t="s">
        <v>2470</v>
      </c>
      <c r="J541" s="425">
        <f t="shared" si="158"/>
        <v>48</v>
      </c>
      <c r="K541" s="425">
        <v>48</v>
      </c>
      <c r="L541" s="425">
        <v>0</v>
      </c>
      <c r="M541" s="425"/>
      <c r="N541" s="477">
        <v>0.8</v>
      </c>
      <c r="O541" s="477">
        <v>0</v>
      </c>
      <c r="P541" s="519">
        <v>1</v>
      </c>
      <c r="Q541" s="282"/>
      <c r="R541" s="128" t="s">
        <v>31</v>
      </c>
      <c r="S541" s="128" t="s">
        <v>31</v>
      </c>
      <c r="T541" s="128" t="s">
        <v>31</v>
      </c>
      <c r="U541" s="128" t="s">
        <v>31</v>
      </c>
      <c r="V541" s="333" t="s">
        <v>3813</v>
      </c>
      <c r="W541" s="282"/>
      <c r="X541" s="282">
        <f t="shared" si="142"/>
        <v>0</v>
      </c>
      <c r="Y541" s="260"/>
      <c r="Z541" s="260"/>
      <c r="AA541" s="502">
        <f t="shared" si="143"/>
        <v>0</v>
      </c>
      <c r="AB541" s="282">
        <f t="shared" si="153"/>
        <v>0</v>
      </c>
      <c r="AC541" s="282">
        <f t="shared" si="145"/>
        <v>0</v>
      </c>
      <c r="AD541" s="282">
        <f t="shared" si="154"/>
        <v>0</v>
      </c>
      <c r="AE541" s="282">
        <f t="shared" si="147"/>
        <v>0</v>
      </c>
      <c r="AF541" s="282">
        <f t="shared" si="155"/>
        <v>0</v>
      </c>
      <c r="AG541" s="107">
        <f t="shared" si="156"/>
        <v>0</v>
      </c>
      <c r="AH541" s="282">
        <f t="shared" si="157"/>
        <v>0</v>
      </c>
      <c r="AI541" s="260"/>
      <c r="AJ541" s="282">
        <f t="shared" si="151"/>
        <v>0</v>
      </c>
      <c r="AK541" s="282">
        <f t="shared" si="152"/>
        <v>0</v>
      </c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495"/>
      <c r="AW541" s="495"/>
      <c r="AX541" s="495"/>
    </row>
    <row r="542" spans="2:50">
      <c r="B542" s="412">
        <v>522</v>
      </c>
      <c r="C542" s="38" t="s">
        <v>24</v>
      </c>
      <c r="D542" s="38" t="s">
        <v>386</v>
      </c>
      <c r="E542" s="38" t="s">
        <v>3812</v>
      </c>
      <c r="F542" s="400" t="s">
        <v>392</v>
      </c>
      <c r="G542" s="422" t="s">
        <v>262</v>
      </c>
      <c r="H542" s="428">
        <v>43340</v>
      </c>
      <c r="I542" s="409" t="s">
        <v>2470</v>
      </c>
      <c r="J542" s="425">
        <f t="shared" si="158"/>
        <v>252</v>
      </c>
      <c r="K542" s="425">
        <v>12</v>
      </c>
      <c r="L542" s="425">
        <v>240</v>
      </c>
      <c r="M542" s="425"/>
      <c r="N542" s="25">
        <v>0.2</v>
      </c>
      <c r="O542" s="26">
        <v>4</v>
      </c>
      <c r="P542" s="507">
        <v>1</v>
      </c>
      <c r="Q542" s="282"/>
      <c r="R542" s="128" t="s">
        <v>31</v>
      </c>
      <c r="S542" s="128" t="s">
        <v>31</v>
      </c>
      <c r="T542" s="128" t="s">
        <v>31</v>
      </c>
      <c r="U542" s="128" t="s">
        <v>31</v>
      </c>
      <c r="V542" s="333" t="s">
        <v>3813</v>
      </c>
      <c r="W542" s="282"/>
      <c r="X542" s="282">
        <f t="shared" si="142"/>
        <v>0</v>
      </c>
      <c r="Y542" s="260"/>
      <c r="Z542" s="260"/>
      <c r="AA542" s="502">
        <f t="shared" si="143"/>
        <v>0</v>
      </c>
      <c r="AB542" s="282">
        <f t="shared" si="153"/>
        <v>0</v>
      </c>
      <c r="AC542" s="282">
        <f t="shared" si="145"/>
        <v>0</v>
      </c>
      <c r="AD542" s="282">
        <f t="shared" si="154"/>
        <v>0</v>
      </c>
      <c r="AE542" s="282">
        <f t="shared" si="147"/>
        <v>0</v>
      </c>
      <c r="AF542" s="282">
        <f t="shared" si="155"/>
        <v>0</v>
      </c>
      <c r="AG542" s="107">
        <f t="shared" si="156"/>
        <v>0</v>
      </c>
      <c r="AH542" s="282">
        <f t="shared" si="157"/>
        <v>0</v>
      </c>
      <c r="AI542" s="260"/>
      <c r="AJ542" s="282">
        <f t="shared" si="151"/>
        <v>0</v>
      </c>
      <c r="AK542" s="282">
        <f t="shared" si="152"/>
        <v>0</v>
      </c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495"/>
      <c r="AW542" s="495"/>
      <c r="AX542" s="495"/>
    </row>
    <row r="543" spans="2:50">
      <c r="B543" s="412">
        <v>523</v>
      </c>
      <c r="C543" s="38" t="s">
        <v>24</v>
      </c>
      <c r="D543" s="38" t="s">
        <v>386</v>
      </c>
      <c r="E543" s="38" t="s">
        <v>394</v>
      </c>
      <c r="F543" s="397" t="s">
        <v>1179</v>
      </c>
      <c r="G543" s="422" t="s">
        <v>262</v>
      </c>
      <c r="H543" s="53">
        <v>42758</v>
      </c>
      <c r="I543" s="409" t="s">
        <v>2470</v>
      </c>
      <c r="J543" s="425">
        <f t="shared" si="158"/>
        <v>30</v>
      </c>
      <c r="K543" s="425">
        <v>30</v>
      </c>
      <c r="L543" s="425">
        <v>0</v>
      </c>
      <c r="M543" s="425"/>
      <c r="N543" s="476">
        <v>0.5</v>
      </c>
      <c r="O543" s="476">
        <v>0</v>
      </c>
      <c r="P543" s="518">
        <v>1</v>
      </c>
      <c r="Q543" s="282"/>
      <c r="R543" s="128" t="s">
        <v>31</v>
      </c>
      <c r="S543" s="128" t="s">
        <v>31</v>
      </c>
      <c r="T543" s="128" t="s">
        <v>31</v>
      </c>
      <c r="U543" s="128" t="s">
        <v>31</v>
      </c>
      <c r="V543" s="333" t="s">
        <v>3814</v>
      </c>
      <c r="W543" s="282"/>
      <c r="X543" s="282">
        <f t="shared" si="142"/>
        <v>0</v>
      </c>
      <c r="Y543" s="260"/>
      <c r="Z543" s="260"/>
      <c r="AA543" s="502">
        <f t="shared" si="143"/>
        <v>0</v>
      </c>
      <c r="AB543" s="282">
        <f t="shared" si="153"/>
        <v>0</v>
      </c>
      <c r="AC543" s="282">
        <f t="shared" si="145"/>
        <v>0</v>
      </c>
      <c r="AD543" s="282">
        <f t="shared" si="154"/>
        <v>0</v>
      </c>
      <c r="AE543" s="282">
        <f t="shared" si="147"/>
        <v>0</v>
      </c>
      <c r="AF543" s="282">
        <f t="shared" si="155"/>
        <v>0</v>
      </c>
      <c r="AG543" s="107">
        <f t="shared" si="156"/>
        <v>0</v>
      </c>
      <c r="AH543" s="282">
        <f t="shared" si="157"/>
        <v>0</v>
      </c>
      <c r="AI543" s="260"/>
      <c r="AJ543" s="282">
        <f t="shared" si="151"/>
        <v>0</v>
      </c>
      <c r="AK543" s="282">
        <f t="shared" si="152"/>
        <v>0</v>
      </c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495"/>
      <c r="AW543" s="495"/>
      <c r="AX543" s="495"/>
    </row>
    <row r="544" spans="2:50">
      <c r="B544" s="412">
        <v>524</v>
      </c>
      <c r="C544" s="38" t="s">
        <v>24</v>
      </c>
      <c r="D544" s="38" t="s">
        <v>386</v>
      </c>
      <c r="E544" s="38" t="s">
        <v>394</v>
      </c>
      <c r="F544" s="397" t="s">
        <v>1180</v>
      </c>
      <c r="G544" s="422" t="s">
        <v>262</v>
      </c>
      <c r="H544" s="53">
        <v>42758</v>
      </c>
      <c r="I544" s="409" t="s">
        <v>2470</v>
      </c>
      <c r="J544" s="425">
        <f t="shared" si="158"/>
        <v>126</v>
      </c>
      <c r="K544" s="425">
        <v>6</v>
      </c>
      <c r="L544" s="425">
        <v>120</v>
      </c>
      <c r="M544" s="425"/>
      <c r="N544" s="476">
        <v>0.1</v>
      </c>
      <c r="O544" s="476">
        <v>2</v>
      </c>
      <c r="P544" s="518">
        <v>1</v>
      </c>
      <c r="Q544" s="282"/>
      <c r="R544" s="128" t="s">
        <v>31</v>
      </c>
      <c r="S544" s="128" t="s">
        <v>31</v>
      </c>
      <c r="T544" s="128" t="s">
        <v>31</v>
      </c>
      <c r="U544" s="128" t="s">
        <v>31</v>
      </c>
      <c r="V544" s="333" t="s">
        <v>3814</v>
      </c>
      <c r="W544" s="282"/>
      <c r="X544" s="282">
        <f t="shared" si="142"/>
        <v>0</v>
      </c>
      <c r="Y544" s="260"/>
      <c r="Z544" s="260"/>
      <c r="AA544" s="502">
        <f t="shared" si="143"/>
        <v>0</v>
      </c>
      <c r="AB544" s="282">
        <f t="shared" si="153"/>
        <v>0</v>
      </c>
      <c r="AC544" s="282">
        <f t="shared" si="145"/>
        <v>0</v>
      </c>
      <c r="AD544" s="282">
        <f t="shared" si="154"/>
        <v>0</v>
      </c>
      <c r="AE544" s="282">
        <f t="shared" si="147"/>
        <v>0</v>
      </c>
      <c r="AF544" s="282">
        <f t="shared" si="155"/>
        <v>0</v>
      </c>
      <c r="AG544" s="107">
        <f t="shared" si="156"/>
        <v>0</v>
      </c>
      <c r="AH544" s="282">
        <f t="shared" si="157"/>
        <v>0</v>
      </c>
      <c r="AI544" s="260"/>
      <c r="AJ544" s="282">
        <f t="shared" si="151"/>
        <v>0</v>
      </c>
      <c r="AK544" s="282">
        <f t="shared" si="152"/>
        <v>0</v>
      </c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495"/>
      <c r="AW544" s="495"/>
      <c r="AX544" s="495"/>
    </row>
    <row r="545" spans="2:50">
      <c r="B545" s="412">
        <v>525</v>
      </c>
      <c r="C545" s="38" t="s">
        <v>24</v>
      </c>
      <c r="D545" s="38" t="s">
        <v>386</v>
      </c>
      <c r="E545" s="38" t="s">
        <v>399</v>
      </c>
      <c r="F545" s="397" t="s">
        <v>1181</v>
      </c>
      <c r="G545" s="422" t="s">
        <v>262</v>
      </c>
      <c r="H545" s="53">
        <v>42170</v>
      </c>
      <c r="I545" s="409" t="s">
        <v>2470</v>
      </c>
      <c r="J545" s="425">
        <f t="shared" si="158"/>
        <v>156</v>
      </c>
      <c r="K545" s="425">
        <v>36</v>
      </c>
      <c r="L545" s="425">
        <v>120</v>
      </c>
      <c r="M545" s="425"/>
      <c r="N545" s="476">
        <v>0.6</v>
      </c>
      <c r="O545" s="476">
        <v>2</v>
      </c>
      <c r="P545" s="518">
        <v>1</v>
      </c>
      <c r="Q545" s="282"/>
      <c r="R545" s="128" t="s">
        <v>31</v>
      </c>
      <c r="S545" s="128" t="s">
        <v>31</v>
      </c>
      <c r="T545" s="128" t="s">
        <v>31</v>
      </c>
      <c r="U545" s="128" t="s">
        <v>31</v>
      </c>
      <c r="V545" s="333" t="s">
        <v>3797</v>
      </c>
      <c r="W545" s="282"/>
      <c r="X545" s="282">
        <f t="shared" si="142"/>
        <v>0</v>
      </c>
      <c r="Y545" s="260"/>
      <c r="Z545" s="260"/>
      <c r="AA545" s="502">
        <f t="shared" si="143"/>
        <v>0</v>
      </c>
      <c r="AB545" s="282">
        <f t="shared" si="153"/>
        <v>0</v>
      </c>
      <c r="AC545" s="282">
        <f t="shared" si="145"/>
        <v>0</v>
      </c>
      <c r="AD545" s="282">
        <f t="shared" si="154"/>
        <v>0</v>
      </c>
      <c r="AE545" s="282">
        <f t="shared" si="147"/>
        <v>0</v>
      </c>
      <c r="AF545" s="282">
        <f t="shared" si="155"/>
        <v>0</v>
      </c>
      <c r="AG545" s="107">
        <f t="shared" si="156"/>
        <v>0</v>
      </c>
      <c r="AH545" s="282">
        <f t="shared" si="157"/>
        <v>0</v>
      </c>
      <c r="AI545" s="260"/>
      <c r="AJ545" s="282">
        <f t="shared" si="151"/>
        <v>0</v>
      </c>
      <c r="AK545" s="282">
        <f t="shared" si="152"/>
        <v>0</v>
      </c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495"/>
      <c r="AW545" s="495"/>
      <c r="AX545" s="495"/>
    </row>
    <row r="546" spans="2:50">
      <c r="B546" s="412">
        <v>526</v>
      </c>
      <c r="C546" s="38" t="s">
        <v>24</v>
      </c>
      <c r="D546" s="38" t="s">
        <v>386</v>
      </c>
      <c r="E546" s="38" t="s">
        <v>399</v>
      </c>
      <c r="F546" s="397" t="s">
        <v>1174</v>
      </c>
      <c r="G546" s="422" t="s">
        <v>262</v>
      </c>
      <c r="H546" s="53">
        <v>42304</v>
      </c>
      <c r="I546" s="409" t="s">
        <v>2470</v>
      </c>
      <c r="J546" s="425">
        <f t="shared" si="158"/>
        <v>36</v>
      </c>
      <c r="K546" s="425">
        <v>36</v>
      </c>
      <c r="L546" s="425">
        <v>0</v>
      </c>
      <c r="M546" s="425"/>
      <c r="N546" s="476">
        <v>0.60000000000000009</v>
      </c>
      <c r="O546" s="476">
        <v>0</v>
      </c>
      <c r="P546" s="518">
        <v>1</v>
      </c>
      <c r="Q546" s="282"/>
      <c r="R546" s="128" t="s">
        <v>31</v>
      </c>
      <c r="S546" s="128" t="s">
        <v>31</v>
      </c>
      <c r="T546" s="128" t="s">
        <v>31</v>
      </c>
      <c r="U546" s="128" t="s">
        <v>31</v>
      </c>
      <c r="V546" s="333" t="s">
        <v>3797</v>
      </c>
      <c r="W546" s="282"/>
      <c r="X546" s="282">
        <f t="shared" si="142"/>
        <v>0</v>
      </c>
      <c r="Y546" s="260"/>
      <c r="Z546" s="260"/>
      <c r="AA546" s="502">
        <f t="shared" si="143"/>
        <v>0</v>
      </c>
      <c r="AB546" s="282">
        <f t="shared" si="153"/>
        <v>0</v>
      </c>
      <c r="AC546" s="282">
        <f t="shared" si="145"/>
        <v>0</v>
      </c>
      <c r="AD546" s="282">
        <f t="shared" si="154"/>
        <v>0</v>
      </c>
      <c r="AE546" s="282">
        <f t="shared" si="147"/>
        <v>0</v>
      </c>
      <c r="AF546" s="282">
        <f t="shared" si="155"/>
        <v>0</v>
      </c>
      <c r="AG546" s="107">
        <f t="shared" si="156"/>
        <v>0</v>
      </c>
      <c r="AH546" s="282">
        <f t="shared" si="157"/>
        <v>0</v>
      </c>
      <c r="AI546" s="260"/>
      <c r="AJ546" s="282">
        <f t="shared" si="151"/>
        <v>0</v>
      </c>
      <c r="AK546" s="282">
        <f t="shared" si="152"/>
        <v>0</v>
      </c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495"/>
      <c r="AW546" s="495"/>
      <c r="AX546" s="495"/>
    </row>
    <row r="547" spans="2:50">
      <c r="B547" s="412">
        <v>527</v>
      </c>
      <c r="C547" s="38" t="s">
        <v>24</v>
      </c>
      <c r="D547" s="38" t="s">
        <v>386</v>
      </c>
      <c r="E547" s="38" t="s">
        <v>401</v>
      </c>
      <c r="F547" s="397" t="s">
        <v>1182</v>
      </c>
      <c r="G547" s="422" t="s">
        <v>262</v>
      </c>
      <c r="H547" s="53">
        <v>43347</v>
      </c>
      <c r="I547" s="409" t="s">
        <v>2470</v>
      </c>
      <c r="J547" s="425">
        <f t="shared" si="158"/>
        <v>18</v>
      </c>
      <c r="K547" s="425">
        <v>18</v>
      </c>
      <c r="L547" s="425">
        <v>0</v>
      </c>
      <c r="M547" s="425"/>
      <c r="N547" s="476">
        <v>0.30000000000000004</v>
      </c>
      <c r="O547" s="476">
        <v>0</v>
      </c>
      <c r="P547" s="518">
        <v>1</v>
      </c>
      <c r="Q547" s="282"/>
      <c r="R547" s="128" t="s">
        <v>31</v>
      </c>
      <c r="S547" s="128" t="s">
        <v>31</v>
      </c>
      <c r="T547" s="128" t="s">
        <v>31</v>
      </c>
      <c r="U547" s="128" t="s">
        <v>31</v>
      </c>
      <c r="V547" s="333" t="s">
        <v>3798</v>
      </c>
      <c r="W547" s="282"/>
      <c r="X547" s="282">
        <f t="shared" si="142"/>
        <v>0</v>
      </c>
      <c r="Y547" s="260"/>
      <c r="Z547" s="260"/>
      <c r="AA547" s="502">
        <f t="shared" si="143"/>
        <v>0</v>
      </c>
      <c r="AB547" s="282">
        <f t="shared" si="153"/>
        <v>0</v>
      </c>
      <c r="AC547" s="282">
        <f t="shared" si="145"/>
        <v>0</v>
      </c>
      <c r="AD547" s="282">
        <f t="shared" si="154"/>
        <v>0</v>
      </c>
      <c r="AE547" s="282">
        <f t="shared" si="147"/>
        <v>0</v>
      </c>
      <c r="AF547" s="282">
        <f t="shared" si="155"/>
        <v>0</v>
      </c>
      <c r="AG547" s="107">
        <f t="shared" si="156"/>
        <v>0</v>
      </c>
      <c r="AH547" s="282">
        <f t="shared" si="157"/>
        <v>0</v>
      </c>
      <c r="AI547" s="260"/>
      <c r="AJ547" s="282">
        <f t="shared" si="151"/>
        <v>0</v>
      </c>
      <c r="AK547" s="282">
        <f t="shared" si="152"/>
        <v>0</v>
      </c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495"/>
      <c r="AW547" s="495"/>
      <c r="AX547" s="495"/>
    </row>
    <row r="548" spans="2:50">
      <c r="B548" s="412">
        <v>528</v>
      </c>
      <c r="C548" s="38" t="s">
        <v>24</v>
      </c>
      <c r="D548" s="38" t="s">
        <v>404</v>
      </c>
      <c r="E548" s="38" t="s">
        <v>405</v>
      </c>
      <c r="F548" s="397" t="s">
        <v>409</v>
      </c>
      <c r="G548" s="422" t="s">
        <v>274</v>
      </c>
      <c r="H548" s="53">
        <v>43558</v>
      </c>
      <c r="I548" s="409" t="s">
        <v>2470</v>
      </c>
      <c r="J548" s="425">
        <f t="shared" si="158"/>
        <v>12</v>
      </c>
      <c r="K548" s="425">
        <v>12</v>
      </c>
      <c r="L548" s="425">
        <v>0</v>
      </c>
      <c r="M548" s="425"/>
      <c r="N548" s="476">
        <v>0.2</v>
      </c>
      <c r="O548" s="476">
        <v>0</v>
      </c>
      <c r="P548" s="518">
        <v>1</v>
      </c>
      <c r="Q548" s="282"/>
      <c r="R548" s="128" t="s">
        <v>31</v>
      </c>
      <c r="S548" s="128" t="s">
        <v>31</v>
      </c>
      <c r="T548" s="128" t="s">
        <v>31</v>
      </c>
      <c r="U548" s="128" t="s">
        <v>31</v>
      </c>
      <c r="V548" s="333" t="s">
        <v>3800</v>
      </c>
      <c r="W548" s="282"/>
      <c r="X548" s="282">
        <f t="shared" si="142"/>
        <v>0</v>
      </c>
      <c r="Y548" s="260"/>
      <c r="Z548" s="260"/>
      <c r="AA548" s="502">
        <f t="shared" si="143"/>
        <v>0</v>
      </c>
      <c r="AB548" s="282">
        <f t="shared" si="153"/>
        <v>0</v>
      </c>
      <c r="AC548" s="282">
        <f t="shared" si="145"/>
        <v>0</v>
      </c>
      <c r="AD548" s="282">
        <f t="shared" si="154"/>
        <v>0</v>
      </c>
      <c r="AE548" s="282">
        <f t="shared" si="147"/>
        <v>0</v>
      </c>
      <c r="AF548" s="282">
        <f t="shared" si="155"/>
        <v>0</v>
      </c>
      <c r="AG548" s="107">
        <f t="shared" si="156"/>
        <v>0</v>
      </c>
      <c r="AH548" s="282">
        <f t="shared" si="157"/>
        <v>0</v>
      </c>
      <c r="AI548" s="260"/>
      <c r="AJ548" s="282">
        <f t="shared" si="151"/>
        <v>0</v>
      </c>
      <c r="AK548" s="282">
        <f t="shared" si="152"/>
        <v>0</v>
      </c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495"/>
      <c r="AW548" s="495"/>
      <c r="AX548" s="495"/>
    </row>
    <row r="549" spans="2:50">
      <c r="B549" s="412">
        <v>529</v>
      </c>
      <c r="C549" s="38" t="s">
        <v>24</v>
      </c>
      <c r="D549" s="38" t="s">
        <v>404</v>
      </c>
      <c r="E549" s="38" t="s">
        <v>405</v>
      </c>
      <c r="F549" s="397" t="s">
        <v>1183</v>
      </c>
      <c r="G549" s="422" t="s">
        <v>274</v>
      </c>
      <c r="H549" s="53">
        <v>42969</v>
      </c>
      <c r="I549" s="409" t="s">
        <v>2470</v>
      </c>
      <c r="J549" s="425">
        <f t="shared" si="158"/>
        <v>168</v>
      </c>
      <c r="K549" s="425">
        <v>18</v>
      </c>
      <c r="L549" s="425">
        <v>150</v>
      </c>
      <c r="M549" s="425"/>
      <c r="N549" s="476">
        <v>0.3</v>
      </c>
      <c r="O549" s="476">
        <v>2.5</v>
      </c>
      <c r="P549" s="518">
        <v>2</v>
      </c>
      <c r="Q549" s="282" t="s">
        <v>4380</v>
      </c>
      <c r="R549" s="128" t="s">
        <v>31</v>
      </c>
      <c r="S549" s="128" t="s">
        <v>31</v>
      </c>
      <c r="T549" s="128" t="s">
        <v>31</v>
      </c>
      <c r="U549" s="128" t="s">
        <v>31</v>
      </c>
      <c r="V549" s="333" t="s">
        <v>3800</v>
      </c>
      <c r="W549" s="282"/>
      <c r="X549" s="282">
        <f t="shared" si="142"/>
        <v>0</v>
      </c>
      <c r="Y549" s="260"/>
      <c r="Z549" s="260"/>
      <c r="AA549" s="502">
        <f t="shared" si="143"/>
        <v>0</v>
      </c>
      <c r="AB549" s="282">
        <f t="shared" si="153"/>
        <v>0</v>
      </c>
      <c r="AC549" s="282">
        <f t="shared" si="145"/>
        <v>0</v>
      </c>
      <c r="AD549" s="282">
        <f t="shared" si="154"/>
        <v>0</v>
      </c>
      <c r="AE549" s="282">
        <f t="shared" si="147"/>
        <v>0</v>
      </c>
      <c r="AF549" s="282">
        <f t="shared" si="155"/>
        <v>0</v>
      </c>
      <c r="AG549" s="107">
        <f t="shared" si="156"/>
        <v>1</v>
      </c>
      <c r="AH549" s="282">
        <f t="shared" si="157"/>
        <v>0</v>
      </c>
      <c r="AI549" s="260"/>
      <c r="AJ549" s="282">
        <f t="shared" si="151"/>
        <v>0</v>
      </c>
      <c r="AK549" s="282">
        <f t="shared" si="152"/>
        <v>0</v>
      </c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495"/>
      <c r="AW549" s="495"/>
      <c r="AX549" s="495"/>
    </row>
    <row r="550" spans="2:50">
      <c r="B550" s="412">
        <v>530</v>
      </c>
      <c r="C550" s="38" t="s">
        <v>24</v>
      </c>
      <c r="D550" s="38" t="s">
        <v>404</v>
      </c>
      <c r="E550" s="38" t="s">
        <v>405</v>
      </c>
      <c r="F550" s="399" t="s">
        <v>406</v>
      </c>
      <c r="G550" s="422" t="s">
        <v>274</v>
      </c>
      <c r="H550" s="53">
        <v>43713</v>
      </c>
      <c r="I550" s="409" t="s">
        <v>2470</v>
      </c>
      <c r="J550" s="425">
        <f t="shared" si="158"/>
        <v>21</v>
      </c>
      <c r="K550" s="425">
        <v>6</v>
      </c>
      <c r="L550" s="425">
        <v>15</v>
      </c>
      <c r="M550" s="425"/>
      <c r="N550" s="25">
        <v>0.1</v>
      </c>
      <c r="O550" s="26">
        <v>0.25</v>
      </c>
      <c r="P550" s="507">
        <v>2</v>
      </c>
      <c r="Q550" s="282"/>
      <c r="R550" s="128" t="s">
        <v>31</v>
      </c>
      <c r="S550" s="128" t="s">
        <v>31</v>
      </c>
      <c r="T550" s="128" t="s">
        <v>31</v>
      </c>
      <c r="U550" s="128" t="s">
        <v>31</v>
      </c>
      <c r="V550" s="333" t="s">
        <v>3799</v>
      </c>
      <c r="W550" s="282"/>
      <c r="X550" s="282">
        <f t="shared" si="142"/>
        <v>0</v>
      </c>
      <c r="Y550" s="260"/>
      <c r="Z550" s="260"/>
      <c r="AA550" s="502">
        <f t="shared" si="143"/>
        <v>0</v>
      </c>
      <c r="AB550" s="282">
        <f t="shared" si="153"/>
        <v>0</v>
      </c>
      <c r="AC550" s="282">
        <f t="shared" si="145"/>
        <v>0</v>
      </c>
      <c r="AD550" s="282">
        <f t="shared" si="154"/>
        <v>0</v>
      </c>
      <c r="AE550" s="282">
        <f t="shared" si="147"/>
        <v>0</v>
      </c>
      <c r="AF550" s="282">
        <f t="shared" si="155"/>
        <v>0</v>
      </c>
      <c r="AG550" s="107">
        <f t="shared" si="156"/>
        <v>0</v>
      </c>
      <c r="AH550" s="282">
        <f t="shared" si="157"/>
        <v>0</v>
      </c>
      <c r="AI550" s="260"/>
      <c r="AJ550" s="282">
        <f t="shared" si="151"/>
        <v>0</v>
      </c>
      <c r="AK550" s="282">
        <f t="shared" si="152"/>
        <v>0</v>
      </c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495"/>
      <c r="AW550" s="495"/>
      <c r="AX550" s="495"/>
    </row>
    <row r="551" spans="2:50">
      <c r="B551" s="412">
        <v>531</v>
      </c>
      <c r="C551" s="38" t="s">
        <v>24</v>
      </c>
      <c r="D551" s="38" t="s">
        <v>404</v>
      </c>
      <c r="E551" s="38" t="s">
        <v>405</v>
      </c>
      <c r="F551" s="397" t="s">
        <v>1140</v>
      </c>
      <c r="G551" s="422" t="s">
        <v>274</v>
      </c>
      <c r="H551" s="53">
        <v>42334</v>
      </c>
      <c r="I551" s="409" t="s">
        <v>2470</v>
      </c>
      <c r="J551" s="425">
        <f t="shared" si="158"/>
        <v>198</v>
      </c>
      <c r="K551" s="425">
        <v>78</v>
      </c>
      <c r="L551" s="425">
        <v>120</v>
      </c>
      <c r="M551" s="425"/>
      <c r="N551" s="476">
        <v>1.3</v>
      </c>
      <c r="O551" s="476">
        <v>2</v>
      </c>
      <c r="P551" s="518">
        <v>2</v>
      </c>
      <c r="Q551" s="282" t="s">
        <v>4380</v>
      </c>
      <c r="R551" s="128" t="s">
        <v>31</v>
      </c>
      <c r="S551" s="128" t="s">
        <v>31</v>
      </c>
      <c r="T551" s="128" t="s">
        <v>31</v>
      </c>
      <c r="U551" s="128" t="s">
        <v>31</v>
      </c>
      <c r="V551" s="333" t="s">
        <v>3800</v>
      </c>
      <c r="W551" s="282"/>
      <c r="X551" s="282">
        <f t="shared" si="142"/>
        <v>0</v>
      </c>
      <c r="Y551" s="260"/>
      <c r="Z551" s="260"/>
      <c r="AA551" s="502">
        <f t="shared" si="143"/>
        <v>0</v>
      </c>
      <c r="AB551" s="282">
        <f t="shared" si="153"/>
        <v>0</v>
      </c>
      <c r="AC551" s="282">
        <f t="shared" si="145"/>
        <v>0</v>
      </c>
      <c r="AD551" s="282">
        <f t="shared" si="154"/>
        <v>0</v>
      </c>
      <c r="AE551" s="282">
        <f t="shared" si="147"/>
        <v>0</v>
      </c>
      <c r="AF551" s="282">
        <f t="shared" si="155"/>
        <v>0</v>
      </c>
      <c r="AG551" s="107">
        <f t="shared" si="156"/>
        <v>1</v>
      </c>
      <c r="AH551" s="282">
        <f t="shared" si="157"/>
        <v>0</v>
      </c>
      <c r="AI551" s="260"/>
      <c r="AJ551" s="282">
        <f t="shared" si="151"/>
        <v>0</v>
      </c>
      <c r="AK551" s="282">
        <f t="shared" si="152"/>
        <v>0</v>
      </c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495"/>
      <c r="AW551" s="495"/>
      <c r="AX551" s="495"/>
    </row>
    <row r="552" spans="2:50">
      <c r="B552" s="412">
        <v>532</v>
      </c>
      <c r="C552" s="38" t="s">
        <v>24</v>
      </c>
      <c r="D552" s="38" t="s">
        <v>404</v>
      </c>
      <c r="E552" s="38" t="s">
        <v>405</v>
      </c>
      <c r="F552" s="399" t="s">
        <v>408</v>
      </c>
      <c r="G552" s="422" t="s">
        <v>274</v>
      </c>
      <c r="H552" s="53">
        <v>43347</v>
      </c>
      <c r="I552" s="409" t="s">
        <v>2470</v>
      </c>
      <c r="J552" s="425">
        <f t="shared" si="158"/>
        <v>75</v>
      </c>
      <c r="K552" s="425">
        <v>60</v>
      </c>
      <c r="L552" s="425">
        <v>15</v>
      </c>
      <c r="M552" s="425"/>
      <c r="N552" s="25">
        <v>1</v>
      </c>
      <c r="O552" s="26">
        <v>0</v>
      </c>
      <c r="P552" s="507">
        <v>2</v>
      </c>
      <c r="Q552" s="282"/>
      <c r="R552" s="128" t="s">
        <v>31</v>
      </c>
      <c r="S552" s="128" t="s">
        <v>31</v>
      </c>
      <c r="T552" s="128" t="s">
        <v>31</v>
      </c>
      <c r="U552" s="128" t="s">
        <v>31</v>
      </c>
      <c r="V552" s="333" t="s">
        <v>3800</v>
      </c>
      <c r="W552" s="282"/>
      <c r="X552" s="282">
        <f t="shared" ref="X552:X615" si="159">SUMIF(W552,"Y",K552)</f>
        <v>0</v>
      </c>
      <c r="Y552" s="260"/>
      <c r="Z552" s="260"/>
      <c r="AA552" s="502">
        <f t="shared" ref="AA552:AA615" si="160">(COUNTA(AL552:AU552)-COUNTIF(AL552:AU552, "X"))</f>
        <v>0</v>
      </c>
      <c r="AB552" s="282">
        <f t="shared" ref="AB552:AB583" si="161">(COUNTA(AL552:AU552)-COUNTIF(AL552:AU552, "X"))*P552*K552</f>
        <v>0</v>
      </c>
      <c r="AC552" s="282">
        <f t="shared" ref="AC552:AC615" si="162">COUNTIF(AL552:AU552,"A")</f>
        <v>0</v>
      </c>
      <c r="AD552" s="282">
        <f t="shared" ref="AD552:AD583" si="163">COUNTIF(AL552:AU552,"V")*P552*M552</f>
        <v>0</v>
      </c>
      <c r="AE552" s="282">
        <f t="shared" ref="AE552:AE615" si="164">COUNTIF(AL552:AU552,"L")</f>
        <v>0</v>
      </c>
      <c r="AF552" s="282">
        <f t="shared" ref="AF552:AF583" si="165">COUNTIF(AL552:AU552,"L")*K552*P552</f>
        <v>0</v>
      </c>
      <c r="AG552" s="107">
        <f t="shared" ref="AG552:AG583" si="166">IF(Q552="Y",1,0)</f>
        <v>0</v>
      </c>
      <c r="AH552" s="282">
        <f t="shared" ref="AH552:AH583" si="167">IF(Q552="Y", AA552, 0)*K552*P552/2</f>
        <v>0</v>
      </c>
      <c r="AI552" s="260"/>
      <c r="AJ552" s="282">
        <f t="shared" ref="AJ552:AJ615" si="168">COUNTIF(AL552:AU552, "V")</f>
        <v>0</v>
      </c>
      <c r="AK552" s="282">
        <f t="shared" ref="AK552:AK615" si="169">AB552-AD552-AF552-AH552</f>
        <v>0</v>
      </c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495"/>
      <c r="AW552" s="495"/>
      <c r="AX552" s="495"/>
    </row>
    <row r="553" spans="2:50">
      <c r="B553" s="412">
        <v>533</v>
      </c>
      <c r="C553" s="38" t="s">
        <v>24</v>
      </c>
      <c r="D553" s="38" t="s">
        <v>404</v>
      </c>
      <c r="E553" s="38" t="s">
        <v>414</v>
      </c>
      <c r="F553" s="397" t="s">
        <v>409</v>
      </c>
      <c r="G553" s="422" t="s">
        <v>274</v>
      </c>
      <c r="H553" s="53">
        <v>42334</v>
      </c>
      <c r="I553" s="409" t="s">
        <v>2470</v>
      </c>
      <c r="J553" s="425">
        <f t="shared" si="158"/>
        <v>6</v>
      </c>
      <c r="K553" s="425">
        <v>6</v>
      </c>
      <c r="L553" s="425">
        <v>0</v>
      </c>
      <c r="M553" s="425"/>
      <c r="N553" s="476">
        <v>0.1</v>
      </c>
      <c r="O553" s="476">
        <v>0</v>
      </c>
      <c r="P553" s="518">
        <v>1</v>
      </c>
      <c r="Q553" s="282" t="s">
        <v>4380</v>
      </c>
      <c r="R553" s="128" t="s">
        <v>31</v>
      </c>
      <c r="S553" s="128" t="s">
        <v>31</v>
      </c>
      <c r="T553" s="128" t="s">
        <v>31</v>
      </c>
      <c r="U553" s="128" t="s">
        <v>31</v>
      </c>
      <c r="V553" s="333" t="s">
        <v>3779</v>
      </c>
      <c r="W553" s="282"/>
      <c r="X553" s="282">
        <f t="shared" si="159"/>
        <v>0</v>
      </c>
      <c r="Y553" s="260"/>
      <c r="Z553" s="260"/>
      <c r="AA553" s="502">
        <f t="shared" si="160"/>
        <v>0</v>
      </c>
      <c r="AB553" s="282">
        <f t="shared" si="161"/>
        <v>0</v>
      </c>
      <c r="AC553" s="282">
        <f t="shared" si="162"/>
        <v>0</v>
      </c>
      <c r="AD553" s="282">
        <f t="shared" si="163"/>
        <v>0</v>
      </c>
      <c r="AE553" s="282">
        <f t="shared" si="164"/>
        <v>0</v>
      </c>
      <c r="AF553" s="282">
        <f t="shared" si="165"/>
        <v>0</v>
      </c>
      <c r="AG553" s="107">
        <f t="shared" si="166"/>
        <v>1</v>
      </c>
      <c r="AH553" s="282">
        <f t="shared" si="167"/>
        <v>0</v>
      </c>
      <c r="AI553" s="260"/>
      <c r="AJ553" s="282">
        <f t="shared" si="168"/>
        <v>0</v>
      </c>
      <c r="AK553" s="282">
        <f t="shared" si="169"/>
        <v>0</v>
      </c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495"/>
      <c r="AW553" s="495"/>
      <c r="AX553" s="495"/>
    </row>
    <row r="554" spans="2:50">
      <c r="B554" s="412">
        <v>534</v>
      </c>
      <c r="C554" s="38" t="s">
        <v>24</v>
      </c>
      <c r="D554" s="38" t="s">
        <v>404</v>
      </c>
      <c r="E554" s="38" t="s">
        <v>414</v>
      </c>
      <c r="F554" s="397" t="s">
        <v>1183</v>
      </c>
      <c r="G554" s="422" t="s">
        <v>274</v>
      </c>
      <c r="H554" s="53">
        <v>42713</v>
      </c>
      <c r="I554" s="409" t="s">
        <v>2470</v>
      </c>
      <c r="J554" s="425">
        <f t="shared" si="158"/>
        <v>120</v>
      </c>
      <c r="K554" s="425">
        <v>120</v>
      </c>
      <c r="L554" s="425">
        <v>0</v>
      </c>
      <c r="M554" s="425"/>
      <c r="N554" s="476">
        <v>2</v>
      </c>
      <c r="O554" s="476">
        <v>0</v>
      </c>
      <c r="P554" s="518">
        <v>2</v>
      </c>
      <c r="Q554" s="282" t="s">
        <v>4380</v>
      </c>
      <c r="R554" s="128" t="s">
        <v>31</v>
      </c>
      <c r="S554" s="128" t="s">
        <v>31</v>
      </c>
      <c r="T554" s="128" t="s">
        <v>31</v>
      </c>
      <c r="U554" s="128" t="s">
        <v>31</v>
      </c>
      <c r="V554" s="333" t="s">
        <v>3779</v>
      </c>
      <c r="W554" s="282"/>
      <c r="X554" s="282">
        <f t="shared" si="159"/>
        <v>0</v>
      </c>
      <c r="Y554" s="260"/>
      <c r="Z554" s="260"/>
      <c r="AA554" s="502">
        <f t="shared" si="160"/>
        <v>0</v>
      </c>
      <c r="AB554" s="282">
        <f t="shared" si="161"/>
        <v>0</v>
      </c>
      <c r="AC554" s="282">
        <f t="shared" si="162"/>
        <v>0</v>
      </c>
      <c r="AD554" s="282">
        <f t="shared" si="163"/>
        <v>0</v>
      </c>
      <c r="AE554" s="282">
        <f t="shared" si="164"/>
        <v>0</v>
      </c>
      <c r="AF554" s="282">
        <f t="shared" si="165"/>
        <v>0</v>
      </c>
      <c r="AG554" s="107">
        <f t="shared" si="166"/>
        <v>1</v>
      </c>
      <c r="AH554" s="282">
        <f t="shared" si="167"/>
        <v>0</v>
      </c>
      <c r="AI554" s="260"/>
      <c r="AJ554" s="282">
        <f t="shared" si="168"/>
        <v>0</v>
      </c>
      <c r="AK554" s="282">
        <f t="shared" si="169"/>
        <v>0</v>
      </c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495"/>
      <c r="AW554" s="495"/>
      <c r="AX554" s="495"/>
    </row>
    <row r="555" spans="2:50">
      <c r="B555" s="412">
        <v>535</v>
      </c>
      <c r="C555" s="38" t="s">
        <v>24</v>
      </c>
      <c r="D555" s="38" t="s">
        <v>404</v>
      </c>
      <c r="E555" s="38" t="s">
        <v>414</v>
      </c>
      <c r="F555" s="397" t="s">
        <v>921</v>
      </c>
      <c r="G555" s="422" t="s">
        <v>274</v>
      </c>
      <c r="H555" s="53">
        <v>43188</v>
      </c>
      <c r="I555" s="409" t="s">
        <v>2470</v>
      </c>
      <c r="J555" s="425">
        <f t="shared" si="158"/>
        <v>6</v>
      </c>
      <c r="K555" s="425">
        <v>6</v>
      </c>
      <c r="L555" s="425">
        <v>0</v>
      </c>
      <c r="M555" s="425"/>
      <c r="N555" s="476">
        <v>0.1</v>
      </c>
      <c r="O555" s="476">
        <v>0</v>
      </c>
      <c r="P555" s="518">
        <v>2</v>
      </c>
      <c r="Q555" s="282" t="s">
        <v>4380</v>
      </c>
      <c r="R555" s="128" t="s">
        <v>31</v>
      </c>
      <c r="S555" s="128" t="s">
        <v>31</v>
      </c>
      <c r="T555" s="128" t="s">
        <v>31</v>
      </c>
      <c r="U555" s="128" t="s">
        <v>31</v>
      </c>
      <c r="V555" s="333" t="s">
        <v>3779</v>
      </c>
      <c r="W555" s="282"/>
      <c r="X555" s="282">
        <f t="shared" si="159"/>
        <v>0</v>
      </c>
      <c r="Y555" s="260"/>
      <c r="Z555" s="260"/>
      <c r="AA555" s="502">
        <f t="shared" si="160"/>
        <v>0</v>
      </c>
      <c r="AB555" s="282">
        <f t="shared" si="161"/>
        <v>0</v>
      </c>
      <c r="AC555" s="282">
        <f t="shared" si="162"/>
        <v>0</v>
      </c>
      <c r="AD555" s="282">
        <f t="shared" si="163"/>
        <v>0</v>
      </c>
      <c r="AE555" s="282">
        <f t="shared" si="164"/>
        <v>0</v>
      </c>
      <c r="AF555" s="282">
        <f t="shared" si="165"/>
        <v>0</v>
      </c>
      <c r="AG555" s="107">
        <f t="shared" si="166"/>
        <v>1</v>
      </c>
      <c r="AH555" s="282">
        <f t="shared" si="167"/>
        <v>0</v>
      </c>
      <c r="AI555" s="260"/>
      <c r="AJ555" s="282">
        <f t="shared" si="168"/>
        <v>0</v>
      </c>
      <c r="AK555" s="282">
        <f t="shared" si="169"/>
        <v>0</v>
      </c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495"/>
      <c r="AW555" s="495"/>
      <c r="AX555" s="495"/>
    </row>
    <row r="556" spans="2:50">
      <c r="B556" s="412">
        <v>536</v>
      </c>
      <c r="C556" s="38" t="s">
        <v>24</v>
      </c>
      <c r="D556" s="38" t="s">
        <v>404</v>
      </c>
      <c r="E556" s="38" t="s">
        <v>414</v>
      </c>
      <c r="F556" s="397" t="s">
        <v>1184</v>
      </c>
      <c r="G556" s="422" t="s">
        <v>274</v>
      </c>
      <c r="H556" s="53">
        <v>43728</v>
      </c>
      <c r="I556" s="409" t="s">
        <v>2470</v>
      </c>
      <c r="J556" s="425">
        <f t="shared" si="158"/>
        <v>60</v>
      </c>
      <c r="K556" s="425">
        <v>60</v>
      </c>
      <c r="L556" s="425">
        <v>0</v>
      </c>
      <c r="M556" s="425"/>
      <c r="N556" s="476">
        <v>1</v>
      </c>
      <c r="O556" s="476">
        <v>0</v>
      </c>
      <c r="P556" s="518">
        <v>2</v>
      </c>
      <c r="Q556" s="282" t="s">
        <v>4380</v>
      </c>
      <c r="R556" s="128" t="s">
        <v>31</v>
      </c>
      <c r="S556" s="128" t="s">
        <v>31</v>
      </c>
      <c r="T556" s="128" t="s">
        <v>31</v>
      </c>
      <c r="U556" s="128" t="s">
        <v>31</v>
      </c>
      <c r="V556" s="333" t="s">
        <v>3779</v>
      </c>
      <c r="W556" s="282"/>
      <c r="X556" s="282">
        <f t="shared" si="159"/>
        <v>0</v>
      </c>
      <c r="Y556" s="260"/>
      <c r="Z556" s="260"/>
      <c r="AA556" s="502">
        <f t="shared" si="160"/>
        <v>0</v>
      </c>
      <c r="AB556" s="282">
        <f t="shared" si="161"/>
        <v>0</v>
      </c>
      <c r="AC556" s="282">
        <f t="shared" si="162"/>
        <v>0</v>
      </c>
      <c r="AD556" s="282">
        <f t="shared" si="163"/>
        <v>0</v>
      </c>
      <c r="AE556" s="282">
        <f t="shared" si="164"/>
        <v>0</v>
      </c>
      <c r="AF556" s="282">
        <f t="shared" si="165"/>
        <v>0</v>
      </c>
      <c r="AG556" s="107">
        <f t="shared" si="166"/>
        <v>1</v>
      </c>
      <c r="AH556" s="282">
        <f t="shared" si="167"/>
        <v>0</v>
      </c>
      <c r="AI556" s="260"/>
      <c r="AJ556" s="282">
        <f t="shared" si="168"/>
        <v>0</v>
      </c>
      <c r="AK556" s="282">
        <f t="shared" si="169"/>
        <v>0</v>
      </c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495"/>
      <c r="AW556" s="495"/>
      <c r="AX556" s="495"/>
    </row>
    <row r="557" spans="2:50">
      <c r="B557" s="412">
        <v>537</v>
      </c>
      <c r="C557" s="38" t="s">
        <v>24</v>
      </c>
      <c r="D557" s="38" t="s">
        <v>404</v>
      </c>
      <c r="E557" s="38" t="s">
        <v>414</v>
      </c>
      <c r="F557" s="399" t="s">
        <v>415</v>
      </c>
      <c r="G557" s="422" t="s">
        <v>274</v>
      </c>
      <c r="H557" s="56">
        <v>43577</v>
      </c>
      <c r="I557" s="409" t="s">
        <v>2470</v>
      </c>
      <c r="J557" s="425">
        <f t="shared" si="158"/>
        <v>27</v>
      </c>
      <c r="K557" s="425">
        <v>12</v>
      </c>
      <c r="L557" s="425">
        <v>15</v>
      </c>
      <c r="M557" s="425"/>
      <c r="N557" s="26">
        <v>0.2</v>
      </c>
      <c r="O557" s="26">
        <v>0</v>
      </c>
      <c r="P557" s="507">
        <v>2</v>
      </c>
      <c r="Q557" s="282"/>
      <c r="R557" s="128" t="s">
        <v>31</v>
      </c>
      <c r="S557" s="128" t="s">
        <v>31</v>
      </c>
      <c r="T557" s="128" t="s">
        <v>31</v>
      </c>
      <c r="U557" s="128" t="s">
        <v>31</v>
      </c>
      <c r="V557" s="333" t="s">
        <v>3779</v>
      </c>
      <c r="W557" s="282"/>
      <c r="X557" s="282">
        <f t="shared" si="159"/>
        <v>0</v>
      </c>
      <c r="Y557" s="260"/>
      <c r="Z557" s="260"/>
      <c r="AA557" s="502">
        <f t="shared" si="160"/>
        <v>0</v>
      </c>
      <c r="AB557" s="282">
        <f t="shared" si="161"/>
        <v>0</v>
      </c>
      <c r="AC557" s="282">
        <f t="shared" si="162"/>
        <v>0</v>
      </c>
      <c r="AD557" s="282">
        <f t="shared" si="163"/>
        <v>0</v>
      </c>
      <c r="AE557" s="282">
        <f t="shared" si="164"/>
        <v>0</v>
      </c>
      <c r="AF557" s="282">
        <f t="shared" si="165"/>
        <v>0</v>
      </c>
      <c r="AG557" s="107">
        <f t="shared" si="166"/>
        <v>0</v>
      </c>
      <c r="AH557" s="282">
        <f t="shared" si="167"/>
        <v>0</v>
      </c>
      <c r="AI557" s="260"/>
      <c r="AJ557" s="282">
        <f t="shared" si="168"/>
        <v>0</v>
      </c>
      <c r="AK557" s="282">
        <f t="shared" si="169"/>
        <v>0</v>
      </c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495"/>
      <c r="AW557" s="495"/>
      <c r="AX557" s="495"/>
    </row>
    <row r="558" spans="2:50">
      <c r="B558" s="412">
        <v>538</v>
      </c>
      <c r="C558" s="38" t="s">
        <v>24</v>
      </c>
      <c r="D558" s="38" t="s">
        <v>404</v>
      </c>
      <c r="E558" s="38" t="s">
        <v>416</v>
      </c>
      <c r="F558" s="397" t="s">
        <v>673</v>
      </c>
      <c r="G558" s="422" t="s">
        <v>417</v>
      </c>
      <c r="H558" s="53">
        <v>42334</v>
      </c>
      <c r="I558" s="409" t="s">
        <v>2470</v>
      </c>
      <c r="J558" s="425">
        <f t="shared" si="158"/>
        <v>108</v>
      </c>
      <c r="K558" s="425">
        <v>18</v>
      </c>
      <c r="L558" s="425">
        <v>90</v>
      </c>
      <c r="M558" s="425"/>
      <c r="N558" s="476">
        <v>0.3</v>
      </c>
      <c r="O558" s="476">
        <v>1.5</v>
      </c>
      <c r="P558" s="518">
        <v>1</v>
      </c>
      <c r="Q558" s="282" t="s">
        <v>4380</v>
      </c>
      <c r="R558" s="128" t="s">
        <v>31</v>
      </c>
      <c r="S558" s="128" t="s">
        <v>31</v>
      </c>
      <c r="T558" s="128" t="s">
        <v>31</v>
      </c>
      <c r="U558" s="128" t="s">
        <v>31</v>
      </c>
      <c r="V558" s="333" t="s">
        <v>3780</v>
      </c>
      <c r="W558" s="282"/>
      <c r="X558" s="282">
        <f t="shared" si="159"/>
        <v>0</v>
      </c>
      <c r="Y558" s="260"/>
      <c r="Z558" s="260"/>
      <c r="AA558" s="502">
        <f t="shared" si="160"/>
        <v>0</v>
      </c>
      <c r="AB558" s="282">
        <f t="shared" si="161"/>
        <v>0</v>
      </c>
      <c r="AC558" s="282">
        <f t="shared" si="162"/>
        <v>0</v>
      </c>
      <c r="AD558" s="282">
        <f t="shared" si="163"/>
        <v>0</v>
      </c>
      <c r="AE558" s="282">
        <f t="shared" si="164"/>
        <v>0</v>
      </c>
      <c r="AF558" s="282">
        <f t="shared" si="165"/>
        <v>0</v>
      </c>
      <c r="AG558" s="107">
        <f t="shared" si="166"/>
        <v>1</v>
      </c>
      <c r="AH558" s="282">
        <f t="shared" si="167"/>
        <v>0</v>
      </c>
      <c r="AI558" s="260"/>
      <c r="AJ558" s="282">
        <f t="shared" si="168"/>
        <v>0</v>
      </c>
      <c r="AK558" s="282">
        <f t="shared" si="169"/>
        <v>0</v>
      </c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495"/>
      <c r="AW558" s="495"/>
      <c r="AX558" s="495"/>
    </row>
    <row r="559" spans="2:50">
      <c r="B559" s="412">
        <v>539</v>
      </c>
      <c r="C559" s="38" t="s">
        <v>24</v>
      </c>
      <c r="D559" s="38" t="s">
        <v>404</v>
      </c>
      <c r="E559" s="38" t="s">
        <v>416</v>
      </c>
      <c r="F559" s="397" t="s">
        <v>1185</v>
      </c>
      <c r="G559" s="422" t="s">
        <v>417</v>
      </c>
      <c r="H559" s="53">
        <v>43728</v>
      </c>
      <c r="I559" s="409" t="s">
        <v>2470</v>
      </c>
      <c r="J559" s="425">
        <f t="shared" si="158"/>
        <v>60</v>
      </c>
      <c r="K559" s="425">
        <v>60</v>
      </c>
      <c r="L559" s="425">
        <v>0</v>
      </c>
      <c r="M559" s="425"/>
      <c r="N559" s="476">
        <v>1</v>
      </c>
      <c r="O559" s="476">
        <v>0</v>
      </c>
      <c r="P559" s="518">
        <v>1</v>
      </c>
      <c r="Q559" s="282" t="s">
        <v>4380</v>
      </c>
      <c r="R559" s="128" t="s">
        <v>31</v>
      </c>
      <c r="S559" s="128" t="s">
        <v>31</v>
      </c>
      <c r="T559" s="128" t="s">
        <v>31</v>
      </c>
      <c r="U559" s="128" t="s">
        <v>31</v>
      </c>
      <c r="V559" s="333" t="s">
        <v>3780</v>
      </c>
      <c r="W559" s="282"/>
      <c r="X559" s="282">
        <f t="shared" si="159"/>
        <v>0</v>
      </c>
      <c r="Y559" s="260"/>
      <c r="Z559" s="260"/>
      <c r="AA559" s="502">
        <f t="shared" si="160"/>
        <v>0</v>
      </c>
      <c r="AB559" s="282">
        <f t="shared" si="161"/>
        <v>0</v>
      </c>
      <c r="AC559" s="282">
        <f t="shared" si="162"/>
        <v>0</v>
      </c>
      <c r="AD559" s="282">
        <f t="shared" si="163"/>
        <v>0</v>
      </c>
      <c r="AE559" s="282">
        <f t="shared" si="164"/>
        <v>0</v>
      </c>
      <c r="AF559" s="282">
        <f t="shared" si="165"/>
        <v>0</v>
      </c>
      <c r="AG559" s="107">
        <f t="shared" si="166"/>
        <v>1</v>
      </c>
      <c r="AH559" s="282">
        <f t="shared" si="167"/>
        <v>0</v>
      </c>
      <c r="AI559" s="260"/>
      <c r="AJ559" s="282">
        <f t="shared" si="168"/>
        <v>0</v>
      </c>
      <c r="AK559" s="282">
        <f t="shared" si="169"/>
        <v>0</v>
      </c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495"/>
      <c r="AW559" s="495"/>
      <c r="AX559" s="495"/>
    </row>
    <row r="560" spans="2:50">
      <c r="B560" s="412">
        <v>540</v>
      </c>
      <c r="C560" s="38" t="s">
        <v>24</v>
      </c>
      <c r="D560" s="38" t="s">
        <v>404</v>
      </c>
      <c r="E560" s="38" t="s">
        <v>418</v>
      </c>
      <c r="F560" s="397" t="s">
        <v>641</v>
      </c>
      <c r="G560" s="422" t="s">
        <v>274</v>
      </c>
      <c r="H560" s="53">
        <v>42334</v>
      </c>
      <c r="I560" s="409" t="s">
        <v>2470</v>
      </c>
      <c r="J560" s="425">
        <f t="shared" si="158"/>
        <v>48</v>
      </c>
      <c r="K560" s="425">
        <v>48</v>
      </c>
      <c r="L560" s="425">
        <v>0</v>
      </c>
      <c r="M560" s="425"/>
      <c r="N560" s="476">
        <v>0.8</v>
      </c>
      <c r="O560" s="476">
        <v>0</v>
      </c>
      <c r="P560" s="518">
        <v>1</v>
      </c>
      <c r="Q560" s="282"/>
      <c r="R560" s="128" t="s">
        <v>31</v>
      </c>
      <c r="S560" s="128" t="s">
        <v>31</v>
      </c>
      <c r="T560" s="128" t="s">
        <v>31</v>
      </c>
      <c r="U560" s="128" t="s">
        <v>31</v>
      </c>
      <c r="V560" s="333" t="s">
        <v>3781</v>
      </c>
      <c r="W560" s="282"/>
      <c r="X560" s="282">
        <f t="shared" si="159"/>
        <v>0</v>
      </c>
      <c r="Y560" s="260"/>
      <c r="Z560" s="260"/>
      <c r="AA560" s="502">
        <f t="shared" si="160"/>
        <v>0</v>
      </c>
      <c r="AB560" s="282">
        <f t="shared" si="161"/>
        <v>0</v>
      </c>
      <c r="AC560" s="282">
        <f t="shared" si="162"/>
        <v>0</v>
      </c>
      <c r="AD560" s="282">
        <f t="shared" si="163"/>
        <v>0</v>
      </c>
      <c r="AE560" s="282">
        <f t="shared" si="164"/>
        <v>0</v>
      </c>
      <c r="AF560" s="282">
        <f t="shared" si="165"/>
        <v>0</v>
      </c>
      <c r="AG560" s="107">
        <f t="shared" si="166"/>
        <v>0</v>
      </c>
      <c r="AH560" s="282">
        <f t="shared" si="167"/>
        <v>0</v>
      </c>
      <c r="AI560" s="260"/>
      <c r="AJ560" s="282">
        <f t="shared" si="168"/>
        <v>0</v>
      </c>
      <c r="AK560" s="282">
        <f t="shared" si="169"/>
        <v>0</v>
      </c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495"/>
      <c r="AW560" s="495"/>
      <c r="AX560" s="495"/>
    </row>
    <row r="561" spans="2:50">
      <c r="B561" s="412">
        <v>541</v>
      </c>
      <c r="C561" s="38" t="s">
        <v>24</v>
      </c>
      <c r="D561" s="38" t="s">
        <v>404</v>
      </c>
      <c r="E561" s="38" t="s">
        <v>419</v>
      </c>
      <c r="F561" s="397" t="s">
        <v>641</v>
      </c>
      <c r="G561" s="422" t="s">
        <v>274</v>
      </c>
      <c r="H561" s="53">
        <v>42334</v>
      </c>
      <c r="I561" s="409" t="s">
        <v>2470</v>
      </c>
      <c r="J561" s="425">
        <f t="shared" si="158"/>
        <v>36</v>
      </c>
      <c r="K561" s="425">
        <v>6</v>
      </c>
      <c r="L561" s="425">
        <v>30</v>
      </c>
      <c r="M561" s="425"/>
      <c r="N561" s="476">
        <v>0.1</v>
      </c>
      <c r="O561" s="476">
        <v>0.5</v>
      </c>
      <c r="P561" s="518">
        <v>1</v>
      </c>
      <c r="Q561" s="282"/>
      <c r="R561" s="128" t="s">
        <v>31</v>
      </c>
      <c r="S561" s="128" t="s">
        <v>31</v>
      </c>
      <c r="T561" s="128" t="s">
        <v>31</v>
      </c>
      <c r="U561" s="128" t="s">
        <v>31</v>
      </c>
      <c r="V561" s="333" t="s">
        <v>3784</v>
      </c>
      <c r="W561" s="282"/>
      <c r="X561" s="282">
        <f t="shared" si="159"/>
        <v>0</v>
      </c>
      <c r="Y561" s="260"/>
      <c r="Z561" s="260"/>
      <c r="AA561" s="502">
        <f t="shared" si="160"/>
        <v>0</v>
      </c>
      <c r="AB561" s="282">
        <f t="shared" si="161"/>
        <v>0</v>
      </c>
      <c r="AC561" s="282">
        <f t="shared" si="162"/>
        <v>0</v>
      </c>
      <c r="AD561" s="282">
        <f t="shared" si="163"/>
        <v>0</v>
      </c>
      <c r="AE561" s="282">
        <f t="shared" si="164"/>
        <v>0</v>
      </c>
      <c r="AF561" s="282">
        <f t="shared" si="165"/>
        <v>0</v>
      </c>
      <c r="AG561" s="107">
        <f t="shared" si="166"/>
        <v>0</v>
      </c>
      <c r="AH561" s="282">
        <f t="shared" si="167"/>
        <v>0</v>
      </c>
      <c r="AI561" s="260"/>
      <c r="AJ561" s="282">
        <f t="shared" si="168"/>
        <v>0</v>
      </c>
      <c r="AK561" s="282">
        <f t="shared" si="169"/>
        <v>0</v>
      </c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495"/>
      <c r="AW561" s="495"/>
      <c r="AX561" s="495"/>
    </row>
    <row r="562" spans="2:50">
      <c r="B562" s="412">
        <v>542</v>
      </c>
      <c r="C562" s="38" t="s">
        <v>24</v>
      </c>
      <c r="D562" s="38" t="s">
        <v>404</v>
      </c>
      <c r="E562" s="38" t="s">
        <v>419</v>
      </c>
      <c r="F562" s="397" t="s">
        <v>1183</v>
      </c>
      <c r="G562" s="422" t="s">
        <v>274</v>
      </c>
      <c r="H562" s="53">
        <v>42334</v>
      </c>
      <c r="I562" s="409" t="s">
        <v>2470</v>
      </c>
      <c r="J562" s="425">
        <f t="shared" si="158"/>
        <v>42</v>
      </c>
      <c r="K562" s="425">
        <v>42</v>
      </c>
      <c r="L562" s="425">
        <v>0</v>
      </c>
      <c r="M562" s="425"/>
      <c r="N562" s="476">
        <v>0.7</v>
      </c>
      <c r="O562" s="476">
        <v>0</v>
      </c>
      <c r="P562" s="518">
        <v>1</v>
      </c>
      <c r="Q562" s="282"/>
      <c r="R562" s="128" t="s">
        <v>31</v>
      </c>
      <c r="S562" s="128" t="s">
        <v>31</v>
      </c>
      <c r="T562" s="128" t="s">
        <v>31</v>
      </c>
      <c r="U562" s="128" t="s">
        <v>31</v>
      </c>
      <c r="V562" s="333" t="s">
        <v>3784</v>
      </c>
      <c r="W562" s="282"/>
      <c r="X562" s="282">
        <f t="shared" si="159"/>
        <v>0</v>
      </c>
      <c r="Y562" s="260"/>
      <c r="Z562" s="260"/>
      <c r="AA562" s="502">
        <f t="shared" si="160"/>
        <v>0</v>
      </c>
      <c r="AB562" s="282">
        <f t="shared" si="161"/>
        <v>0</v>
      </c>
      <c r="AC562" s="282">
        <f t="shared" si="162"/>
        <v>0</v>
      </c>
      <c r="AD562" s="282">
        <f t="shared" si="163"/>
        <v>0</v>
      </c>
      <c r="AE562" s="282">
        <f t="shared" si="164"/>
        <v>0</v>
      </c>
      <c r="AF562" s="282">
        <f t="shared" si="165"/>
        <v>0</v>
      </c>
      <c r="AG562" s="107">
        <f t="shared" si="166"/>
        <v>0</v>
      </c>
      <c r="AH562" s="282">
        <f t="shared" si="167"/>
        <v>0</v>
      </c>
      <c r="AI562" s="260"/>
      <c r="AJ562" s="282">
        <f t="shared" si="168"/>
        <v>0</v>
      </c>
      <c r="AK562" s="282">
        <f t="shared" si="169"/>
        <v>0</v>
      </c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495"/>
      <c r="AW562" s="495"/>
      <c r="AX562" s="495"/>
    </row>
    <row r="563" spans="2:50">
      <c r="B563" s="412">
        <v>543</v>
      </c>
      <c r="C563" s="38" t="s">
        <v>24</v>
      </c>
      <c r="D563" s="38" t="s">
        <v>404</v>
      </c>
      <c r="E563" s="38" t="s">
        <v>420</v>
      </c>
      <c r="F563" s="397" t="s">
        <v>682</v>
      </c>
      <c r="G563" s="422" t="s">
        <v>274</v>
      </c>
      <c r="H563" s="53">
        <v>42929</v>
      </c>
      <c r="I563" s="409" t="s">
        <v>2470</v>
      </c>
      <c r="J563" s="425">
        <f t="shared" si="158"/>
        <v>12</v>
      </c>
      <c r="K563" s="425">
        <v>12</v>
      </c>
      <c r="L563" s="425">
        <v>0</v>
      </c>
      <c r="M563" s="425"/>
      <c r="N563" s="476">
        <v>0.2</v>
      </c>
      <c r="O563" s="476">
        <v>0</v>
      </c>
      <c r="P563" s="518">
        <v>1</v>
      </c>
      <c r="Q563" s="282" t="s">
        <v>4380</v>
      </c>
      <c r="R563" s="128" t="s">
        <v>31</v>
      </c>
      <c r="S563" s="128" t="s">
        <v>31</v>
      </c>
      <c r="T563" s="128" t="s">
        <v>31</v>
      </c>
      <c r="U563" s="128" t="s">
        <v>31</v>
      </c>
      <c r="V563" s="333" t="s">
        <v>3782</v>
      </c>
      <c r="W563" s="282"/>
      <c r="X563" s="282">
        <f t="shared" si="159"/>
        <v>0</v>
      </c>
      <c r="Y563" s="260"/>
      <c r="Z563" s="260"/>
      <c r="AA563" s="502">
        <f t="shared" si="160"/>
        <v>0</v>
      </c>
      <c r="AB563" s="282">
        <f t="shared" si="161"/>
        <v>0</v>
      </c>
      <c r="AC563" s="282">
        <f t="shared" si="162"/>
        <v>0</v>
      </c>
      <c r="AD563" s="282">
        <f t="shared" si="163"/>
        <v>0</v>
      </c>
      <c r="AE563" s="282">
        <f t="shared" si="164"/>
        <v>0</v>
      </c>
      <c r="AF563" s="282">
        <f t="shared" si="165"/>
        <v>0</v>
      </c>
      <c r="AG563" s="107">
        <f t="shared" si="166"/>
        <v>1</v>
      </c>
      <c r="AH563" s="282">
        <f t="shared" si="167"/>
        <v>0</v>
      </c>
      <c r="AI563" s="260"/>
      <c r="AJ563" s="282">
        <f t="shared" si="168"/>
        <v>0</v>
      </c>
      <c r="AK563" s="282">
        <f t="shared" si="169"/>
        <v>0</v>
      </c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495"/>
      <c r="AW563" s="495"/>
      <c r="AX563" s="495"/>
    </row>
    <row r="564" spans="2:50">
      <c r="B564" s="412">
        <v>544</v>
      </c>
      <c r="C564" s="38" t="s">
        <v>24</v>
      </c>
      <c r="D564" s="38" t="s">
        <v>404</v>
      </c>
      <c r="E564" s="38" t="s">
        <v>420</v>
      </c>
      <c r="F564" s="397" t="s">
        <v>1186</v>
      </c>
      <c r="G564" s="422" t="s">
        <v>274</v>
      </c>
      <c r="H564" s="53">
        <v>43761</v>
      </c>
      <c r="I564" s="409" t="s">
        <v>2470</v>
      </c>
      <c r="J564" s="425">
        <f t="shared" si="158"/>
        <v>30</v>
      </c>
      <c r="K564" s="425">
        <v>30</v>
      </c>
      <c r="L564" s="425">
        <v>0</v>
      </c>
      <c r="M564" s="425"/>
      <c r="N564" s="476">
        <v>0.5</v>
      </c>
      <c r="O564" s="476">
        <v>0</v>
      </c>
      <c r="P564" s="518">
        <v>1</v>
      </c>
      <c r="Q564" s="282" t="s">
        <v>4380</v>
      </c>
      <c r="R564" s="128" t="s">
        <v>31</v>
      </c>
      <c r="S564" s="128" t="s">
        <v>31</v>
      </c>
      <c r="T564" s="128" t="s">
        <v>31</v>
      </c>
      <c r="U564" s="128" t="s">
        <v>31</v>
      </c>
      <c r="V564" s="333" t="s">
        <v>3782</v>
      </c>
      <c r="W564" s="282"/>
      <c r="X564" s="282">
        <f t="shared" si="159"/>
        <v>0</v>
      </c>
      <c r="Y564" s="260"/>
      <c r="Z564" s="260"/>
      <c r="AA564" s="502">
        <f t="shared" si="160"/>
        <v>0</v>
      </c>
      <c r="AB564" s="282">
        <f t="shared" si="161"/>
        <v>0</v>
      </c>
      <c r="AC564" s="282">
        <f t="shared" si="162"/>
        <v>0</v>
      </c>
      <c r="AD564" s="282">
        <f t="shared" si="163"/>
        <v>0</v>
      </c>
      <c r="AE564" s="282">
        <f t="shared" si="164"/>
        <v>0</v>
      </c>
      <c r="AF564" s="282">
        <f t="shared" si="165"/>
        <v>0</v>
      </c>
      <c r="AG564" s="107">
        <f t="shared" si="166"/>
        <v>1</v>
      </c>
      <c r="AH564" s="282">
        <f t="shared" si="167"/>
        <v>0</v>
      </c>
      <c r="AI564" s="260"/>
      <c r="AJ564" s="282">
        <f t="shared" si="168"/>
        <v>0</v>
      </c>
      <c r="AK564" s="282">
        <f t="shared" si="169"/>
        <v>0</v>
      </c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495"/>
      <c r="AW564" s="495"/>
      <c r="AX564" s="495"/>
    </row>
    <row r="565" spans="2:50">
      <c r="B565" s="412">
        <v>545</v>
      </c>
      <c r="C565" s="38" t="s">
        <v>24</v>
      </c>
      <c r="D565" s="38" t="s">
        <v>404</v>
      </c>
      <c r="E565" s="38" t="s">
        <v>420</v>
      </c>
      <c r="F565" s="397" t="s">
        <v>1187</v>
      </c>
      <c r="G565" s="422" t="s">
        <v>274</v>
      </c>
      <c r="H565" s="53">
        <v>43728</v>
      </c>
      <c r="I565" s="409" t="s">
        <v>2470</v>
      </c>
      <c r="J565" s="425">
        <f t="shared" si="158"/>
        <v>60</v>
      </c>
      <c r="K565" s="425">
        <v>60</v>
      </c>
      <c r="L565" s="425">
        <v>0</v>
      </c>
      <c r="M565" s="425"/>
      <c r="N565" s="476">
        <v>1</v>
      </c>
      <c r="O565" s="476">
        <v>0</v>
      </c>
      <c r="P565" s="518">
        <v>1</v>
      </c>
      <c r="Q565" s="282" t="s">
        <v>4380</v>
      </c>
      <c r="R565" s="128" t="s">
        <v>31</v>
      </c>
      <c r="S565" s="128" t="s">
        <v>31</v>
      </c>
      <c r="T565" s="128" t="s">
        <v>31</v>
      </c>
      <c r="U565" s="128" t="s">
        <v>31</v>
      </c>
      <c r="V565" s="333" t="s">
        <v>3782</v>
      </c>
      <c r="W565" s="282"/>
      <c r="X565" s="282">
        <f t="shared" si="159"/>
        <v>0</v>
      </c>
      <c r="Y565" s="260"/>
      <c r="Z565" s="260"/>
      <c r="AA565" s="502">
        <f t="shared" si="160"/>
        <v>0</v>
      </c>
      <c r="AB565" s="282">
        <f t="shared" si="161"/>
        <v>0</v>
      </c>
      <c r="AC565" s="282">
        <f t="shared" si="162"/>
        <v>0</v>
      </c>
      <c r="AD565" s="282">
        <f t="shared" si="163"/>
        <v>0</v>
      </c>
      <c r="AE565" s="282">
        <f t="shared" si="164"/>
        <v>0</v>
      </c>
      <c r="AF565" s="282">
        <f t="shared" si="165"/>
        <v>0</v>
      </c>
      <c r="AG565" s="107">
        <f t="shared" si="166"/>
        <v>1</v>
      </c>
      <c r="AH565" s="282">
        <f t="shared" si="167"/>
        <v>0</v>
      </c>
      <c r="AI565" s="260"/>
      <c r="AJ565" s="282">
        <f t="shared" si="168"/>
        <v>0</v>
      </c>
      <c r="AK565" s="282">
        <f t="shared" si="169"/>
        <v>0</v>
      </c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495"/>
      <c r="AW565" s="495"/>
      <c r="AX565" s="495"/>
    </row>
    <row r="566" spans="2:50">
      <c r="B566" s="412">
        <v>546</v>
      </c>
      <c r="C566" s="38" t="s">
        <v>24</v>
      </c>
      <c r="D566" s="38" t="s">
        <v>404</v>
      </c>
      <c r="E566" s="38" t="s">
        <v>420</v>
      </c>
      <c r="F566" s="397" t="s">
        <v>1188</v>
      </c>
      <c r="G566" s="422" t="s">
        <v>274</v>
      </c>
      <c r="H566" s="53">
        <v>42233</v>
      </c>
      <c r="I566" s="409" t="s">
        <v>2470</v>
      </c>
      <c r="J566" s="425">
        <f t="shared" si="158"/>
        <v>210</v>
      </c>
      <c r="K566" s="425">
        <v>60</v>
      </c>
      <c r="L566" s="425">
        <v>150</v>
      </c>
      <c r="M566" s="425"/>
      <c r="N566" s="476">
        <v>1</v>
      </c>
      <c r="O566" s="476">
        <v>2.5</v>
      </c>
      <c r="P566" s="518">
        <v>1</v>
      </c>
      <c r="Q566" s="282" t="s">
        <v>4380</v>
      </c>
      <c r="R566" s="128" t="s">
        <v>31</v>
      </c>
      <c r="S566" s="128" t="s">
        <v>31</v>
      </c>
      <c r="T566" s="128" t="s">
        <v>31</v>
      </c>
      <c r="U566" s="128" t="s">
        <v>31</v>
      </c>
      <c r="V566" s="333" t="s">
        <v>3782</v>
      </c>
      <c r="W566" s="282"/>
      <c r="X566" s="282">
        <f t="shared" si="159"/>
        <v>0</v>
      </c>
      <c r="Y566" s="260"/>
      <c r="Z566" s="260"/>
      <c r="AA566" s="502">
        <f t="shared" si="160"/>
        <v>0</v>
      </c>
      <c r="AB566" s="282">
        <f t="shared" si="161"/>
        <v>0</v>
      </c>
      <c r="AC566" s="282">
        <f t="shared" si="162"/>
        <v>0</v>
      </c>
      <c r="AD566" s="282">
        <f t="shared" si="163"/>
        <v>0</v>
      </c>
      <c r="AE566" s="282">
        <f t="shared" si="164"/>
        <v>0</v>
      </c>
      <c r="AF566" s="282">
        <f t="shared" si="165"/>
        <v>0</v>
      </c>
      <c r="AG566" s="107">
        <f t="shared" si="166"/>
        <v>1</v>
      </c>
      <c r="AH566" s="282">
        <f t="shared" si="167"/>
        <v>0</v>
      </c>
      <c r="AI566" s="260"/>
      <c r="AJ566" s="282">
        <f t="shared" si="168"/>
        <v>0</v>
      </c>
      <c r="AK566" s="282">
        <f t="shared" si="169"/>
        <v>0</v>
      </c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495"/>
      <c r="AW566" s="495"/>
      <c r="AX566" s="495"/>
    </row>
    <row r="567" spans="2:50">
      <c r="B567" s="412">
        <v>547</v>
      </c>
      <c r="C567" s="38" t="s">
        <v>24</v>
      </c>
      <c r="D567" s="38" t="s">
        <v>404</v>
      </c>
      <c r="E567" s="38" t="s">
        <v>420</v>
      </c>
      <c r="F567" s="397" t="s">
        <v>1189</v>
      </c>
      <c r="G567" s="422" t="s">
        <v>274</v>
      </c>
      <c r="H567" s="53">
        <v>42233</v>
      </c>
      <c r="I567" s="409" t="s">
        <v>2470</v>
      </c>
      <c r="J567" s="425">
        <f t="shared" si="158"/>
        <v>12</v>
      </c>
      <c r="K567" s="425">
        <v>12</v>
      </c>
      <c r="L567" s="425">
        <v>0</v>
      </c>
      <c r="M567" s="425"/>
      <c r="N567" s="476">
        <v>0.2</v>
      </c>
      <c r="O567" s="476">
        <v>0</v>
      </c>
      <c r="P567" s="518">
        <v>1</v>
      </c>
      <c r="Q567" s="282" t="s">
        <v>4380</v>
      </c>
      <c r="R567" s="128" t="s">
        <v>31</v>
      </c>
      <c r="S567" s="128" t="s">
        <v>31</v>
      </c>
      <c r="T567" s="128" t="s">
        <v>31</v>
      </c>
      <c r="U567" s="128" t="s">
        <v>31</v>
      </c>
      <c r="V567" s="333" t="s">
        <v>3782</v>
      </c>
      <c r="W567" s="282"/>
      <c r="X567" s="282">
        <f t="shared" si="159"/>
        <v>0</v>
      </c>
      <c r="Y567" s="260"/>
      <c r="Z567" s="260"/>
      <c r="AA567" s="502">
        <f t="shared" si="160"/>
        <v>0</v>
      </c>
      <c r="AB567" s="282">
        <f t="shared" si="161"/>
        <v>0</v>
      </c>
      <c r="AC567" s="282">
        <f t="shared" si="162"/>
        <v>0</v>
      </c>
      <c r="AD567" s="282">
        <f t="shared" si="163"/>
        <v>0</v>
      </c>
      <c r="AE567" s="282">
        <f t="shared" si="164"/>
        <v>0</v>
      </c>
      <c r="AF567" s="282">
        <f t="shared" si="165"/>
        <v>0</v>
      </c>
      <c r="AG567" s="107">
        <f t="shared" si="166"/>
        <v>1</v>
      </c>
      <c r="AH567" s="282">
        <f t="shared" si="167"/>
        <v>0</v>
      </c>
      <c r="AI567" s="260"/>
      <c r="AJ567" s="282">
        <f t="shared" si="168"/>
        <v>0</v>
      </c>
      <c r="AK567" s="282">
        <f t="shared" si="169"/>
        <v>0</v>
      </c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495"/>
      <c r="AW567" s="495"/>
      <c r="AX567" s="495"/>
    </row>
    <row r="568" spans="2:50">
      <c r="B568" s="412">
        <v>548</v>
      </c>
      <c r="C568" s="38" t="s">
        <v>24</v>
      </c>
      <c r="D568" s="38" t="s">
        <v>404</v>
      </c>
      <c r="E568" s="38" t="s">
        <v>420</v>
      </c>
      <c r="F568" s="397" t="s">
        <v>1190</v>
      </c>
      <c r="G568" s="422" t="s">
        <v>274</v>
      </c>
      <c r="H568" s="53">
        <v>42233</v>
      </c>
      <c r="I568" s="409" t="s">
        <v>2470</v>
      </c>
      <c r="J568" s="425">
        <f t="shared" si="158"/>
        <v>30</v>
      </c>
      <c r="K568" s="425">
        <v>30</v>
      </c>
      <c r="L568" s="425">
        <v>0</v>
      </c>
      <c r="M568" s="425"/>
      <c r="N568" s="476">
        <v>0.5</v>
      </c>
      <c r="O568" s="476">
        <v>0</v>
      </c>
      <c r="P568" s="518">
        <v>1</v>
      </c>
      <c r="Q568" s="282" t="s">
        <v>4380</v>
      </c>
      <c r="R568" s="128" t="s">
        <v>31</v>
      </c>
      <c r="S568" s="128" t="s">
        <v>31</v>
      </c>
      <c r="T568" s="128" t="s">
        <v>31</v>
      </c>
      <c r="U568" s="128" t="s">
        <v>31</v>
      </c>
      <c r="V568" s="333" t="s">
        <v>3782</v>
      </c>
      <c r="W568" s="282"/>
      <c r="X568" s="282">
        <f t="shared" si="159"/>
        <v>0</v>
      </c>
      <c r="Y568" s="260"/>
      <c r="Z568" s="260"/>
      <c r="AA568" s="502">
        <f t="shared" si="160"/>
        <v>0</v>
      </c>
      <c r="AB568" s="282">
        <f t="shared" si="161"/>
        <v>0</v>
      </c>
      <c r="AC568" s="282">
        <f t="shared" si="162"/>
        <v>0</v>
      </c>
      <c r="AD568" s="282">
        <f t="shared" si="163"/>
        <v>0</v>
      </c>
      <c r="AE568" s="282">
        <f t="shared" si="164"/>
        <v>0</v>
      </c>
      <c r="AF568" s="282">
        <f t="shared" si="165"/>
        <v>0</v>
      </c>
      <c r="AG568" s="107">
        <f t="shared" si="166"/>
        <v>1</v>
      </c>
      <c r="AH568" s="282">
        <f t="shared" si="167"/>
        <v>0</v>
      </c>
      <c r="AI568" s="260"/>
      <c r="AJ568" s="282">
        <f t="shared" si="168"/>
        <v>0</v>
      </c>
      <c r="AK568" s="282">
        <f t="shared" si="169"/>
        <v>0</v>
      </c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495"/>
      <c r="AW568" s="495"/>
      <c r="AX568" s="495"/>
    </row>
    <row r="569" spans="2:50">
      <c r="B569" s="412">
        <v>549</v>
      </c>
      <c r="C569" s="38" t="s">
        <v>24</v>
      </c>
      <c r="D569" s="38" t="s">
        <v>404</v>
      </c>
      <c r="E569" s="38" t="s">
        <v>420</v>
      </c>
      <c r="F569" s="397" t="s">
        <v>1191</v>
      </c>
      <c r="G569" s="422" t="s">
        <v>274</v>
      </c>
      <c r="H569" s="53">
        <v>42936</v>
      </c>
      <c r="I569" s="409" t="s">
        <v>2470</v>
      </c>
      <c r="J569" s="425">
        <f t="shared" si="158"/>
        <v>270</v>
      </c>
      <c r="K569" s="425">
        <v>270</v>
      </c>
      <c r="L569" s="425">
        <v>0</v>
      </c>
      <c r="M569" s="425"/>
      <c r="N569" s="476">
        <v>4.5</v>
      </c>
      <c r="O569" s="476">
        <v>0</v>
      </c>
      <c r="P569" s="518">
        <v>1</v>
      </c>
      <c r="Q569" s="282" t="s">
        <v>4380</v>
      </c>
      <c r="R569" s="128" t="s">
        <v>31</v>
      </c>
      <c r="S569" s="128" t="s">
        <v>31</v>
      </c>
      <c r="T569" s="128" t="s">
        <v>31</v>
      </c>
      <c r="U569" s="128" t="s">
        <v>31</v>
      </c>
      <c r="V569" s="333" t="s">
        <v>3782</v>
      </c>
      <c r="W569" s="282"/>
      <c r="X569" s="282">
        <f t="shared" si="159"/>
        <v>0</v>
      </c>
      <c r="Y569" s="260"/>
      <c r="Z569" s="260"/>
      <c r="AA569" s="502">
        <f t="shared" si="160"/>
        <v>0</v>
      </c>
      <c r="AB569" s="282">
        <f t="shared" si="161"/>
        <v>0</v>
      </c>
      <c r="AC569" s="282">
        <f t="shared" si="162"/>
        <v>0</v>
      </c>
      <c r="AD569" s="282">
        <f t="shared" si="163"/>
        <v>0</v>
      </c>
      <c r="AE569" s="282">
        <f t="shared" si="164"/>
        <v>0</v>
      </c>
      <c r="AF569" s="282">
        <f t="shared" si="165"/>
        <v>0</v>
      </c>
      <c r="AG569" s="107">
        <f t="shared" si="166"/>
        <v>1</v>
      </c>
      <c r="AH569" s="282">
        <f t="shared" si="167"/>
        <v>0</v>
      </c>
      <c r="AI569" s="260"/>
      <c r="AJ569" s="282">
        <f t="shared" si="168"/>
        <v>0</v>
      </c>
      <c r="AK569" s="282">
        <f t="shared" si="169"/>
        <v>0</v>
      </c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495"/>
      <c r="AW569" s="495"/>
      <c r="AX569" s="495"/>
    </row>
    <row r="570" spans="2:50">
      <c r="B570" s="412">
        <v>550</v>
      </c>
      <c r="C570" s="38" t="s">
        <v>24</v>
      </c>
      <c r="D570" s="38" t="s">
        <v>404</v>
      </c>
      <c r="E570" s="38" t="s">
        <v>420</v>
      </c>
      <c r="F570" s="397" t="s">
        <v>421</v>
      </c>
      <c r="G570" s="422" t="s">
        <v>274</v>
      </c>
      <c r="H570" s="53">
        <v>42685</v>
      </c>
      <c r="I570" s="409" t="s">
        <v>2470</v>
      </c>
      <c r="J570" s="425">
        <f t="shared" si="158"/>
        <v>60</v>
      </c>
      <c r="K570" s="425">
        <v>30</v>
      </c>
      <c r="L570" s="425">
        <v>30</v>
      </c>
      <c r="M570" s="425"/>
      <c r="N570" s="476">
        <v>0.5</v>
      </c>
      <c r="O570" s="476">
        <v>0.5</v>
      </c>
      <c r="P570" s="518">
        <v>1</v>
      </c>
      <c r="Q570" s="282" t="s">
        <v>4380</v>
      </c>
      <c r="R570" s="128" t="s">
        <v>31</v>
      </c>
      <c r="S570" s="128" t="s">
        <v>31</v>
      </c>
      <c r="T570" s="128" t="s">
        <v>31</v>
      </c>
      <c r="U570" s="128" t="s">
        <v>31</v>
      </c>
      <c r="V570" s="333" t="s">
        <v>3782</v>
      </c>
      <c r="W570" s="282"/>
      <c r="X570" s="282">
        <f t="shared" si="159"/>
        <v>0</v>
      </c>
      <c r="Y570" s="260"/>
      <c r="Z570" s="260"/>
      <c r="AA570" s="502">
        <f t="shared" si="160"/>
        <v>0</v>
      </c>
      <c r="AB570" s="282">
        <f t="shared" si="161"/>
        <v>0</v>
      </c>
      <c r="AC570" s="282">
        <f t="shared" si="162"/>
        <v>0</v>
      </c>
      <c r="AD570" s="282">
        <f t="shared" si="163"/>
        <v>0</v>
      </c>
      <c r="AE570" s="282">
        <f t="shared" si="164"/>
        <v>0</v>
      </c>
      <c r="AF570" s="282">
        <f t="shared" si="165"/>
        <v>0</v>
      </c>
      <c r="AG570" s="107">
        <f t="shared" si="166"/>
        <v>1</v>
      </c>
      <c r="AH570" s="282">
        <f t="shared" si="167"/>
        <v>0</v>
      </c>
      <c r="AI570" s="260"/>
      <c r="AJ570" s="282">
        <f t="shared" si="168"/>
        <v>0</v>
      </c>
      <c r="AK570" s="282">
        <f t="shared" si="169"/>
        <v>0</v>
      </c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495"/>
      <c r="AW570" s="495"/>
      <c r="AX570" s="495"/>
    </row>
    <row r="571" spans="2:50">
      <c r="B571" s="412">
        <v>551</v>
      </c>
      <c r="C571" s="38" t="s">
        <v>24</v>
      </c>
      <c r="D571" s="38" t="s">
        <v>404</v>
      </c>
      <c r="E571" s="38" t="s">
        <v>420</v>
      </c>
      <c r="F571" s="397" t="s">
        <v>422</v>
      </c>
      <c r="G571" s="422" t="s">
        <v>274</v>
      </c>
      <c r="H571" s="53">
        <v>42685</v>
      </c>
      <c r="I571" s="409" t="s">
        <v>2470</v>
      </c>
      <c r="J571" s="425">
        <f t="shared" si="158"/>
        <v>60</v>
      </c>
      <c r="K571" s="425">
        <v>30</v>
      </c>
      <c r="L571" s="425">
        <v>30</v>
      </c>
      <c r="M571" s="425"/>
      <c r="N571" s="476">
        <v>0.5</v>
      </c>
      <c r="O571" s="476">
        <v>0.5</v>
      </c>
      <c r="P571" s="518">
        <v>1</v>
      </c>
      <c r="Q571" s="282" t="s">
        <v>4380</v>
      </c>
      <c r="R571" s="128" t="s">
        <v>31</v>
      </c>
      <c r="S571" s="128" t="s">
        <v>31</v>
      </c>
      <c r="T571" s="128" t="s">
        <v>31</v>
      </c>
      <c r="U571" s="128" t="s">
        <v>31</v>
      </c>
      <c r="V571" s="333" t="s">
        <v>3782</v>
      </c>
      <c r="W571" s="282"/>
      <c r="X571" s="282">
        <f t="shared" si="159"/>
        <v>0</v>
      </c>
      <c r="Y571" s="260"/>
      <c r="Z571" s="260"/>
      <c r="AA571" s="502">
        <f t="shared" si="160"/>
        <v>0</v>
      </c>
      <c r="AB571" s="282">
        <f t="shared" si="161"/>
        <v>0</v>
      </c>
      <c r="AC571" s="282">
        <f t="shared" si="162"/>
        <v>0</v>
      </c>
      <c r="AD571" s="282">
        <f t="shared" si="163"/>
        <v>0</v>
      </c>
      <c r="AE571" s="282">
        <f t="shared" si="164"/>
        <v>0</v>
      </c>
      <c r="AF571" s="282">
        <f t="shared" si="165"/>
        <v>0</v>
      </c>
      <c r="AG571" s="107">
        <f t="shared" si="166"/>
        <v>1</v>
      </c>
      <c r="AH571" s="282">
        <f t="shared" si="167"/>
        <v>0</v>
      </c>
      <c r="AI571" s="260"/>
      <c r="AJ571" s="282">
        <f t="shared" si="168"/>
        <v>0</v>
      </c>
      <c r="AK571" s="282">
        <f t="shared" si="169"/>
        <v>0</v>
      </c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495"/>
      <c r="AW571" s="495"/>
      <c r="AX571" s="495"/>
    </row>
    <row r="572" spans="2:50">
      <c r="B572" s="412">
        <v>552</v>
      </c>
      <c r="C572" s="38" t="s">
        <v>24</v>
      </c>
      <c r="D572" s="38" t="s">
        <v>404</v>
      </c>
      <c r="E572" s="38" t="s">
        <v>420</v>
      </c>
      <c r="F572" s="399" t="s">
        <v>423</v>
      </c>
      <c r="G572" s="422" t="s">
        <v>274</v>
      </c>
      <c r="H572" s="53">
        <v>43577</v>
      </c>
      <c r="I572" s="409" t="s">
        <v>2470</v>
      </c>
      <c r="J572" s="425">
        <f t="shared" si="158"/>
        <v>12</v>
      </c>
      <c r="K572" s="425">
        <v>12</v>
      </c>
      <c r="L572" s="425">
        <v>0</v>
      </c>
      <c r="M572" s="425"/>
      <c r="N572" s="25">
        <v>0.2</v>
      </c>
      <c r="O572" s="26">
        <v>0</v>
      </c>
      <c r="P572" s="507">
        <v>1</v>
      </c>
      <c r="Q572" s="282" t="s">
        <v>4380</v>
      </c>
      <c r="R572" s="128" t="s">
        <v>31</v>
      </c>
      <c r="S572" s="128" t="s">
        <v>31</v>
      </c>
      <c r="T572" s="128" t="s">
        <v>31</v>
      </c>
      <c r="U572" s="128" t="s">
        <v>31</v>
      </c>
      <c r="V572" s="333" t="s">
        <v>3782</v>
      </c>
      <c r="W572" s="282"/>
      <c r="X572" s="282">
        <f t="shared" si="159"/>
        <v>0</v>
      </c>
      <c r="Y572" s="260"/>
      <c r="Z572" s="260"/>
      <c r="AA572" s="502">
        <f t="shared" si="160"/>
        <v>0</v>
      </c>
      <c r="AB572" s="282">
        <f t="shared" si="161"/>
        <v>0</v>
      </c>
      <c r="AC572" s="282">
        <f t="shared" si="162"/>
        <v>0</v>
      </c>
      <c r="AD572" s="282">
        <f t="shared" si="163"/>
        <v>0</v>
      </c>
      <c r="AE572" s="282">
        <f t="shared" si="164"/>
        <v>0</v>
      </c>
      <c r="AF572" s="282">
        <f t="shared" si="165"/>
        <v>0</v>
      </c>
      <c r="AG572" s="107">
        <f t="shared" si="166"/>
        <v>1</v>
      </c>
      <c r="AH572" s="282">
        <f t="shared" si="167"/>
        <v>0</v>
      </c>
      <c r="AI572" s="260"/>
      <c r="AJ572" s="282">
        <f t="shared" si="168"/>
        <v>0</v>
      </c>
      <c r="AK572" s="282">
        <f t="shared" si="169"/>
        <v>0</v>
      </c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495"/>
      <c r="AW572" s="495"/>
      <c r="AX572" s="495"/>
    </row>
    <row r="573" spans="2:50">
      <c r="B573" s="412">
        <v>553</v>
      </c>
      <c r="C573" s="38" t="s">
        <v>24</v>
      </c>
      <c r="D573" s="38" t="s">
        <v>404</v>
      </c>
      <c r="E573" s="38" t="s">
        <v>424</v>
      </c>
      <c r="F573" s="397" t="s">
        <v>1192</v>
      </c>
      <c r="G573" s="422" t="s">
        <v>417</v>
      </c>
      <c r="H573" s="53">
        <v>43728</v>
      </c>
      <c r="I573" s="409" t="s">
        <v>2470</v>
      </c>
      <c r="J573" s="425">
        <f t="shared" si="158"/>
        <v>30</v>
      </c>
      <c r="K573" s="425">
        <v>30</v>
      </c>
      <c r="L573" s="425">
        <v>0</v>
      </c>
      <c r="M573" s="425"/>
      <c r="N573" s="476">
        <v>0.5</v>
      </c>
      <c r="O573" s="476">
        <v>0</v>
      </c>
      <c r="P573" s="518">
        <v>1</v>
      </c>
      <c r="Q573" s="282" t="s">
        <v>4380</v>
      </c>
      <c r="R573" s="128" t="s">
        <v>31</v>
      </c>
      <c r="S573" s="128" t="s">
        <v>31</v>
      </c>
      <c r="T573" s="128" t="s">
        <v>31</v>
      </c>
      <c r="U573" s="128" t="s">
        <v>31</v>
      </c>
      <c r="V573" s="333" t="s">
        <v>3783</v>
      </c>
      <c r="W573" s="282"/>
      <c r="X573" s="282">
        <f t="shared" si="159"/>
        <v>0</v>
      </c>
      <c r="Y573" s="260"/>
      <c r="Z573" s="260"/>
      <c r="AA573" s="502">
        <f t="shared" si="160"/>
        <v>0</v>
      </c>
      <c r="AB573" s="282">
        <f t="shared" si="161"/>
        <v>0</v>
      </c>
      <c r="AC573" s="282">
        <f t="shared" si="162"/>
        <v>0</v>
      </c>
      <c r="AD573" s="282">
        <f t="shared" si="163"/>
        <v>0</v>
      </c>
      <c r="AE573" s="282">
        <f t="shared" si="164"/>
        <v>0</v>
      </c>
      <c r="AF573" s="282">
        <f t="shared" si="165"/>
        <v>0</v>
      </c>
      <c r="AG573" s="107">
        <f t="shared" si="166"/>
        <v>1</v>
      </c>
      <c r="AH573" s="282">
        <f t="shared" si="167"/>
        <v>0</v>
      </c>
      <c r="AI573" s="260"/>
      <c r="AJ573" s="282">
        <f t="shared" si="168"/>
        <v>0</v>
      </c>
      <c r="AK573" s="282">
        <f t="shared" si="169"/>
        <v>0</v>
      </c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495"/>
      <c r="AW573" s="495"/>
      <c r="AX573" s="495"/>
    </row>
    <row r="574" spans="2:50">
      <c r="B574" s="412">
        <v>554</v>
      </c>
      <c r="C574" s="38" t="s">
        <v>24</v>
      </c>
      <c r="D574" s="38" t="s">
        <v>404</v>
      </c>
      <c r="E574" s="38" t="s">
        <v>424</v>
      </c>
      <c r="F574" s="397" t="s">
        <v>682</v>
      </c>
      <c r="G574" s="422" t="s">
        <v>417</v>
      </c>
      <c r="H574" s="53">
        <v>41995</v>
      </c>
      <c r="I574" s="409" t="s">
        <v>2470</v>
      </c>
      <c r="J574" s="425">
        <f t="shared" si="158"/>
        <v>12</v>
      </c>
      <c r="K574" s="425">
        <v>12</v>
      </c>
      <c r="L574" s="425">
        <v>0</v>
      </c>
      <c r="M574" s="425"/>
      <c r="N574" s="476">
        <v>0.2</v>
      </c>
      <c r="O574" s="476">
        <v>0</v>
      </c>
      <c r="P574" s="518">
        <v>1</v>
      </c>
      <c r="Q574" s="282" t="s">
        <v>4380</v>
      </c>
      <c r="R574" s="128" t="s">
        <v>31</v>
      </c>
      <c r="S574" s="128" t="s">
        <v>31</v>
      </c>
      <c r="T574" s="128" t="s">
        <v>31</v>
      </c>
      <c r="U574" s="128" t="s">
        <v>31</v>
      </c>
      <c r="V574" s="333" t="s">
        <v>3783</v>
      </c>
      <c r="W574" s="282"/>
      <c r="X574" s="282">
        <f t="shared" si="159"/>
        <v>0</v>
      </c>
      <c r="Y574" s="260"/>
      <c r="Z574" s="260"/>
      <c r="AA574" s="502">
        <f t="shared" si="160"/>
        <v>0</v>
      </c>
      <c r="AB574" s="282">
        <f t="shared" si="161"/>
        <v>0</v>
      </c>
      <c r="AC574" s="282">
        <f t="shared" si="162"/>
        <v>0</v>
      </c>
      <c r="AD574" s="282">
        <f t="shared" si="163"/>
        <v>0</v>
      </c>
      <c r="AE574" s="282">
        <f t="shared" si="164"/>
        <v>0</v>
      </c>
      <c r="AF574" s="282">
        <f t="shared" si="165"/>
        <v>0</v>
      </c>
      <c r="AG574" s="107">
        <f t="shared" si="166"/>
        <v>1</v>
      </c>
      <c r="AH574" s="282">
        <f t="shared" si="167"/>
        <v>0</v>
      </c>
      <c r="AI574" s="260"/>
      <c r="AJ574" s="282">
        <f t="shared" si="168"/>
        <v>0</v>
      </c>
      <c r="AK574" s="282">
        <f t="shared" si="169"/>
        <v>0</v>
      </c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495"/>
      <c r="AW574" s="495"/>
      <c r="AX574" s="495"/>
    </row>
    <row r="575" spans="2:50">
      <c r="B575" s="412">
        <v>555</v>
      </c>
      <c r="C575" s="38" t="s">
        <v>24</v>
      </c>
      <c r="D575" s="38" t="s">
        <v>404</v>
      </c>
      <c r="E575" s="38" t="s">
        <v>424</v>
      </c>
      <c r="F575" s="397" t="s">
        <v>3918</v>
      </c>
      <c r="G575" s="422" t="s">
        <v>417</v>
      </c>
      <c r="H575" s="53">
        <v>42019</v>
      </c>
      <c r="I575" s="409" t="s">
        <v>2470</v>
      </c>
      <c r="J575" s="425">
        <f t="shared" si="158"/>
        <v>84</v>
      </c>
      <c r="K575" s="425">
        <v>84</v>
      </c>
      <c r="L575" s="425">
        <v>0</v>
      </c>
      <c r="M575" s="425"/>
      <c r="N575" s="476">
        <v>1.4</v>
      </c>
      <c r="O575" s="476">
        <v>0</v>
      </c>
      <c r="P575" s="518">
        <v>1</v>
      </c>
      <c r="Q575" s="282"/>
      <c r="R575" s="128" t="s">
        <v>31</v>
      </c>
      <c r="S575" s="128" t="s">
        <v>31</v>
      </c>
      <c r="T575" s="128" t="s">
        <v>31</v>
      </c>
      <c r="U575" s="128" t="s">
        <v>31</v>
      </c>
      <c r="V575" s="333" t="s">
        <v>3783</v>
      </c>
      <c r="W575" s="282"/>
      <c r="X575" s="282">
        <f t="shared" si="159"/>
        <v>0</v>
      </c>
      <c r="Y575" s="260"/>
      <c r="Z575" s="260"/>
      <c r="AA575" s="502">
        <f t="shared" si="160"/>
        <v>0</v>
      </c>
      <c r="AB575" s="282">
        <f t="shared" si="161"/>
        <v>0</v>
      </c>
      <c r="AC575" s="282">
        <f t="shared" si="162"/>
        <v>0</v>
      </c>
      <c r="AD575" s="282">
        <f t="shared" si="163"/>
        <v>0</v>
      </c>
      <c r="AE575" s="282">
        <f t="shared" si="164"/>
        <v>0</v>
      </c>
      <c r="AF575" s="282">
        <f t="shared" si="165"/>
        <v>0</v>
      </c>
      <c r="AG575" s="107">
        <f t="shared" si="166"/>
        <v>0</v>
      </c>
      <c r="AH575" s="282">
        <f t="shared" si="167"/>
        <v>0</v>
      </c>
      <c r="AI575" s="260"/>
      <c r="AJ575" s="282">
        <f t="shared" si="168"/>
        <v>0</v>
      </c>
      <c r="AK575" s="282">
        <f t="shared" si="169"/>
        <v>0</v>
      </c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495"/>
      <c r="AW575" s="495"/>
      <c r="AX575" s="495"/>
    </row>
    <row r="576" spans="2:50">
      <c r="B576" s="412">
        <v>556</v>
      </c>
      <c r="C576" s="38" t="s">
        <v>24</v>
      </c>
      <c r="D576" s="38" t="s">
        <v>404</v>
      </c>
      <c r="E576" s="38" t="s">
        <v>424</v>
      </c>
      <c r="F576" s="397" t="s">
        <v>426</v>
      </c>
      <c r="G576" s="422" t="s">
        <v>417</v>
      </c>
      <c r="H576" s="53">
        <v>42936</v>
      </c>
      <c r="I576" s="409" t="s">
        <v>2470</v>
      </c>
      <c r="J576" s="425">
        <f t="shared" si="158"/>
        <v>18</v>
      </c>
      <c r="K576" s="425">
        <v>12</v>
      </c>
      <c r="L576" s="425">
        <v>6</v>
      </c>
      <c r="M576" s="425"/>
      <c r="N576" s="476">
        <v>0.2</v>
      </c>
      <c r="O576" s="476">
        <v>0.1</v>
      </c>
      <c r="P576" s="518">
        <v>1</v>
      </c>
      <c r="Q576" s="282"/>
      <c r="R576" s="128" t="s">
        <v>31</v>
      </c>
      <c r="S576" s="128" t="s">
        <v>31</v>
      </c>
      <c r="T576" s="128" t="s">
        <v>31</v>
      </c>
      <c r="U576" s="128" t="s">
        <v>31</v>
      </c>
      <c r="V576" s="333" t="s">
        <v>3783</v>
      </c>
      <c r="W576" s="282"/>
      <c r="X576" s="282">
        <f t="shared" si="159"/>
        <v>0</v>
      </c>
      <c r="Y576" s="260"/>
      <c r="Z576" s="260"/>
      <c r="AA576" s="502">
        <f t="shared" si="160"/>
        <v>0</v>
      </c>
      <c r="AB576" s="282">
        <f t="shared" si="161"/>
        <v>0</v>
      </c>
      <c r="AC576" s="282">
        <f t="shared" si="162"/>
        <v>0</v>
      </c>
      <c r="AD576" s="282">
        <f t="shared" si="163"/>
        <v>0</v>
      </c>
      <c r="AE576" s="282">
        <f t="shared" si="164"/>
        <v>0</v>
      </c>
      <c r="AF576" s="282">
        <f t="shared" si="165"/>
        <v>0</v>
      </c>
      <c r="AG576" s="107">
        <f t="shared" si="166"/>
        <v>0</v>
      </c>
      <c r="AH576" s="282">
        <f t="shared" si="167"/>
        <v>0</v>
      </c>
      <c r="AI576" s="260"/>
      <c r="AJ576" s="282">
        <f t="shared" si="168"/>
        <v>0</v>
      </c>
      <c r="AK576" s="282">
        <f t="shared" si="169"/>
        <v>0</v>
      </c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495"/>
      <c r="AW576" s="495"/>
      <c r="AX576" s="495"/>
    </row>
    <row r="577" spans="2:50">
      <c r="B577" s="412">
        <v>557</v>
      </c>
      <c r="C577" s="38" t="s">
        <v>24</v>
      </c>
      <c r="D577" s="38" t="s">
        <v>404</v>
      </c>
      <c r="E577" s="38" t="s">
        <v>424</v>
      </c>
      <c r="F577" s="397" t="s">
        <v>317</v>
      </c>
      <c r="G577" s="422" t="s">
        <v>417</v>
      </c>
      <c r="H577" s="53">
        <v>43728</v>
      </c>
      <c r="I577" s="409" t="s">
        <v>2470</v>
      </c>
      <c r="J577" s="425">
        <f t="shared" si="158"/>
        <v>60</v>
      </c>
      <c r="K577" s="425">
        <v>30</v>
      </c>
      <c r="L577" s="425">
        <v>30</v>
      </c>
      <c r="M577" s="425"/>
      <c r="N577" s="476">
        <v>0.5</v>
      </c>
      <c r="O577" s="476">
        <v>0.5</v>
      </c>
      <c r="P577" s="518">
        <v>1</v>
      </c>
      <c r="Q577" s="282"/>
      <c r="R577" s="128" t="s">
        <v>31</v>
      </c>
      <c r="S577" s="128" t="s">
        <v>31</v>
      </c>
      <c r="T577" s="128" t="s">
        <v>31</v>
      </c>
      <c r="U577" s="128" t="s">
        <v>31</v>
      </c>
      <c r="V577" s="333" t="s">
        <v>3783</v>
      </c>
      <c r="W577" s="282"/>
      <c r="X577" s="282">
        <f t="shared" si="159"/>
        <v>0</v>
      </c>
      <c r="Y577" s="260"/>
      <c r="Z577" s="260"/>
      <c r="AA577" s="502">
        <f t="shared" si="160"/>
        <v>0</v>
      </c>
      <c r="AB577" s="282">
        <f t="shared" si="161"/>
        <v>0</v>
      </c>
      <c r="AC577" s="282">
        <f t="shared" si="162"/>
        <v>0</v>
      </c>
      <c r="AD577" s="282">
        <f t="shared" si="163"/>
        <v>0</v>
      </c>
      <c r="AE577" s="282">
        <f t="shared" si="164"/>
        <v>0</v>
      </c>
      <c r="AF577" s="282">
        <f t="shared" si="165"/>
        <v>0</v>
      </c>
      <c r="AG577" s="107">
        <f t="shared" si="166"/>
        <v>0</v>
      </c>
      <c r="AH577" s="282">
        <f t="shared" si="167"/>
        <v>0</v>
      </c>
      <c r="AI577" s="260"/>
      <c r="AJ577" s="282">
        <f t="shared" si="168"/>
        <v>0</v>
      </c>
      <c r="AK577" s="282">
        <f t="shared" si="169"/>
        <v>0</v>
      </c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495"/>
      <c r="AW577" s="495"/>
      <c r="AX577" s="495"/>
    </row>
    <row r="578" spans="2:50">
      <c r="B578" s="412">
        <v>558</v>
      </c>
      <c r="C578" s="38" t="s">
        <v>24</v>
      </c>
      <c r="D578" s="38" t="s">
        <v>404</v>
      </c>
      <c r="E578" s="38" t="s">
        <v>424</v>
      </c>
      <c r="F578" s="399" t="s">
        <v>429</v>
      </c>
      <c r="G578" s="422" t="s">
        <v>417</v>
      </c>
      <c r="H578" s="56">
        <v>43577</v>
      </c>
      <c r="I578" s="409" t="s">
        <v>2470</v>
      </c>
      <c r="J578" s="425">
        <f t="shared" si="158"/>
        <v>12</v>
      </c>
      <c r="K578" s="425">
        <v>12</v>
      </c>
      <c r="L578" s="425">
        <v>0</v>
      </c>
      <c r="M578" s="425"/>
      <c r="N578" s="25">
        <v>0.2</v>
      </c>
      <c r="O578" s="26">
        <v>0</v>
      </c>
      <c r="P578" s="507">
        <v>1</v>
      </c>
      <c r="Q578" s="282"/>
      <c r="R578" s="128" t="s">
        <v>31</v>
      </c>
      <c r="S578" s="128" t="s">
        <v>31</v>
      </c>
      <c r="T578" s="128" t="s">
        <v>31</v>
      </c>
      <c r="U578" s="128" t="s">
        <v>31</v>
      </c>
      <c r="V578" s="333" t="s">
        <v>3783</v>
      </c>
      <c r="W578" s="282"/>
      <c r="X578" s="282">
        <f t="shared" si="159"/>
        <v>0</v>
      </c>
      <c r="Y578" s="260"/>
      <c r="Z578" s="260"/>
      <c r="AA578" s="502">
        <f t="shared" si="160"/>
        <v>0</v>
      </c>
      <c r="AB578" s="282">
        <f t="shared" si="161"/>
        <v>0</v>
      </c>
      <c r="AC578" s="282">
        <f t="shared" si="162"/>
        <v>0</v>
      </c>
      <c r="AD578" s="282">
        <f t="shared" si="163"/>
        <v>0</v>
      </c>
      <c r="AE578" s="282">
        <f t="shared" si="164"/>
        <v>0</v>
      </c>
      <c r="AF578" s="282">
        <f t="shared" si="165"/>
        <v>0</v>
      </c>
      <c r="AG578" s="107">
        <f t="shared" si="166"/>
        <v>0</v>
      </c>
      <c r="AH578" s="282">
        <f t="shared" si="167"/>
        <v>0</v>
      </c>
      <c r="AI578" s="260"/>
      <c r="AJ578" s="282">
        <f t="shared" si="168"/>
        <v>0</v>
      </c>
      <c r="AK578" s="282">
        <f t="shared" si="169"/>
        <v>0</v>
      </c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495"/>
      <c r="AW578" s="495"/>
      <c r="AX578" s="495"/>
    </row>
    <row r="579" spans="2:50">
      <c r="B579" s="412">
        <v>559</v>
      </c>
      <c r="C579" s="38" t="s">
        <v>24</v>
      </c>
      <c r="D579" s="38" t="s">
        <v>404</v>
      </c>
      <c r="E579" s="38" t="s">
        <v>3785</v>
      </c>
      <c r="F579" s="397" t="s">
        <v>1194</v>
      </c>
      <c r="G579" s="422" t="s">
        <v>274</v>
      </c>
      <c r="H579" s="53">
        <v>42334</v>
      </c>
      <c r="I579" s="409" t="s">
        <v>2470</v>
      </c>
      <c r="J579" s="425">
        <f t="shared" si="158"/>
        <v>36</v>
      </c>
      <c r="K579" s="425">
        <v>36</v>
      </c>
      <c r="L579" s="425">
        <v>0</v>
      </c>
      <c r="M579" s="425"/>
      <c r="N579" s="476">
        <v>0.60000000000000009</v>
      </c>
      <c r="O579" s="476">
        <v>0</v>
      </c>
      <c r="P579" s="518">
        <v>1</v>
      </c>
      <c r="Q579" s="282"/>
      <c r="R579" s="128" t="s">
        <v>31</v>
      </c>
      <c r="S579" s="128" t="s">
        <v>31</v>
      </c>
      <c r="T579" s="128" t="s">
        <v>31</v>
      </c>
      <c r="U579" s="128" t="s">
        <v>31</v>
      </c>
      <c r="V579" s="333" t="s">
        <v>3789</v>
      </c>
      <c r="W579" s="282"/>
      <c r="X579" s="282">
        <f t="shared" si="159"/>
        <v>0</v>
      </c>
      <c r="Y579" s="260"/>
      <c r="Z579" s="260"/>
      <c r="AA579" s="502">
        <f t="shared" si="160"/>
        <v>0</v>
      </c>
      <c r="AB579" s="282">
        <f t="shared" si="161"/>
        <v>0</v>
      </c>
      <c r="AC579" s="282">
        <f t="shared" si="162"/>
        <v>0</v>
      </c>
      <c r="AD579" s="282">
        <f t="shared" si="163"/>
        <v>0</v>
      </c>
      <c r="AE579" s="282">
        <f t="shared" si="164"/>
        <v>0</v>
      </c>
      <c r="AF579" s="282">
        <f t="shared" si="165"/>
        <v>0</v>
      </c>
      <c r="AG579" s="107">
        <f t="shared" si="166"/>
        <v>0</v>
      </c>
      <c r="AH579" s="282">
        <f t="shared" si="167"/>
        <v>0</v>
      </c>
      <c r="AI579" s="260"/>
      <c r="AJ579" s="282">
        <f t="shared" si="168"/>
        <v>0</v>
      </c>
      <c r="AK579" s="282">
        <f t="shared" si="169"/>
        <v>0</v>
      </c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495"/>
      <c r="AW579" s="495"/>
      <c r="AX579" s="495"/>
    </row>
    <row r="580" spans="2:50">
      <c r="B580" s="412">
        <v>560</v>
      </c>
      <c r="C580" s="38" t="s">
        <v>24</v>
      </c>
      <c r="D580" s="38" t="s">
        <v>404</v>
      </c>
      <c r="E580" s="38" t="s">
        <v>3785</v>
      </c>
      <c r="F580" s="397" t="s">
        <v>1183</v>
      </c>
      <c r="G580" s="422" t="s">
        <v>274</v>
      </c>
      <c r="H580" s="53">
        <v>42334</v>
      </c>
      <c r="I580" s="409" t="s">
        <v>2470</v>
      </c>
      <c r="J580" s="425">
        <f t="shared" si="158"/>
        <v>180</v>
      </c>
      <c r="K580" s="425">
        <v>180</v>
      </c>
      <c r="L580" s="425">
        <v>0</v>
      </c>
      <c r="M580" s="425"/>
      <c r="N580" s="476">
        <v>3</v>
      </c>
      <c r="O580" s="476">
        <v>0</v>
      </c>
      <c r="P580" s="518">
        <v>1</v>
      </c>
      <c r="Q580" s="282"/>
      <c r="R580" s="128" t="s">
        <v>31</v>
      </c>
      <c r="S580" s="128" t="s">
        <v>31</v>
      </c>
      <c r="T580" s="128" t="s">
        <v>31</v>
      </c>
      <c r="U580" s="128" t="s">
        <v>31</v>
      </c>
      <c r="V580" s="333" t="s">
        <v>3789</v>
      </c>
      <c r="W580" s="282"/>
      <c r="X580" s="282">
        <f t="shared" si="159"/>
        <v>0</v>
      </c>
      <c r="Y580" s="260"/>
      <c r="Z580" s="260"/>
      <c r="AA580" s="502">
        <f t="shared" si="160"/>
        <v>0</v>
      </c>
      <c r="AB580" s="282">
        <f t="shared" si="161"/>
        <v>0</v>
      </c>
      <c r="AC580" s="282">
        <f t="shared" si="162"/>
        <v>0</v>
      </c>
      <c r="AD580" s="282">
        <f t="shared" si="163"/>
        <v>0</v>
      </c>
      <c r="AE580" s="282">
        <f t="shared" si="164"/>
        <v>0</v>
      </c>
      <c r="AF580" s="282">
        <f t="shared" si="165"/>
        <v>0</v>
      </c>
      <c r="AG580" s="107">
        <f t="shared" si="166"/>
        <v>0</v>
      </c>
      <c r="AH580" s="282">
        <f t="shared" si="167"/>
        <v>0</v>
      </c>
      <c r="AI580" s="260"/>
      <c r="AJ580" s="282">
        <f t="shared" si="168"/>
        <v>0</v>
      </c>
      <c r="AK580" s="282">
        <f t="shared" si="169"/>
        <v>0</v>
      </c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495"/>
      <c r="AW580" s="495"/>
      <c r="AX580" s="495"/>
    </row>
    <row r="581" spans="2:50">
      <c r="B581" s="412">
        <v>561</v>
      </c>
      <c r="C581" s="38" t="s">
        <v>24</v>
      </c>
      <c r="D581" s="38" t="s">
        <v>404</v>
      </c>
      <c r="E581" s="38" t="s">
        <v>3785</v>
      </c>
      <c r="F581" s="397" t="s">
        <v>1195</v>
      </c>
      <c r="G581" s="422" t="s">
        <v>274</v>
      </c>
      <c r="H581" s="53">
        <v>42334</v>
      </c>
      <c r="I581" s="409" t="s">
        <v>2470</v>
      </c>
      <c r="J581" s="425">
        <f t="shared" si="158"/>
        <v>270</v>
      </c>
      <c r="K581" s="425">
        <v>270</v>
      </c>
      <c r="L581" s="425">
        <v>0</v>
      </c>
      <c r="M581" s="425"/>
      <c r="N581" s="476">
        <v>4.5</v>
      </c>
      <c r="O581" s="476">
        <v>0</v>
      </c>
      <c r="P581" s="518">
        <v>1</v>
      </c>
      <c r="Q581" s="282"/>
      <c r="R581" s="128" t="s">
        <v>31</v>
      </c>
      <c r="S581" s="128" t="s">
        <v>31</v>
      </c>
      <c r="T581" s="128" t="s">
        <v>31</v>
      </c>
      <c r="U581" s="128" t="s">
        <v>31</v>
      </c>
      <c r="V581" s="333" t="s">
        <v>3789</v>
      </c>
      <c r="W581" s="282"/>
      <c r="X581" s="282">
        <f t="shared" si="159"/>
        <v>0</v>
      </c>
      <c r="Y581" s="260"/>
      <c r="Z581" s="260"/>
      <c r="AA581" s="502">
        <f t="shared" si="160"/>
        <v>0</v>
      </c>
      <c r="AB581" s="282">
        <f t="shared" si="161"/>
        <v>0</v>
      </c>
      <c r="AC581" s="282">
        <f t="shared" si="162"/>
        <v>0</v>
      </c>
      <c r="AD581" s="282">
        <f t="shared" si="163"/>
        <v>0</v>
      </c>
      <c r="AE581" s="282">
        <f t="shared" si="164"/>
        <v>0</v>
      </c>
      <c r="AF581" s="282">
        <f t="shared" si="165"/>
        <v>0</v>
      </c>
      <c r="AG581" s="107">
        <f t="shared" si="166"/>
        <v>0</v>
      </c>
      <c r="AH581" s="282">
        <f t="shared" si="167"/>
        <v>0</v>
      </c>
      <c r="AI581" s="260"/>
      <c r="AJ581" s="282">
        <f t="shared" si="168"/>
        <v>0</v>
      </c>
      <c r="AK581" s="282">
        <f t="shared" si="169"/>
        <v>0</v>
      </c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495"/>
      <c r="AW581" s="495"/>
      <c r="AX581" s="495"/>
    </row>
    <row r="582" spans="2:50">
      <c r="B582" s="412">
        <v>562</v>
      </c>
      <c r="C582" s="38" t="s">
        <v>24</v>
      </c>
      <c r="D582" s="38" t="s">
        <v>404</v>
      </c>
      <c r="E582" s="38" t="s">
        <v>3785</v>
      </c>
      <c r="F582" s="397" t="s">
        <v>3919</v>
      </c>
      <c r="G582" s="422" t="s">
        <v>274</v>
      </c>
      <c r="H582" s="53">
        <v>42334</v>
      </c>
      <c r="I582" s="409" t="s">
        <v>2470</v>
      </c>
      <c r="J582" s="425">
        <f t="shared" si="158"/>
        <v>12</v>
      </c>
      <c r="K582" s="425">
        <v>12</v>
      </c>
      <c r="L582" s="425">
        <v>0</v>
      </c>
      <c r="M582" s="425"/>
      <c r="N582" s="476">
        <v>0.2</v>
      </c>
      <c r="O582" s="476">
        <v>0</v>
      </c>
      <c r="P582" s="518">
        <v>1</v>
      </c>
      <c r="Q582" s="282"/>
      <c r="R582" s="128" t="s">
        <v>31</v>
      </c>
      <c r="S582" s="128" t="s">
        <v>31</v>
      </c>
      <c r="T582" s="128" t="s">
        <v>31</v>
      </c>
      <c r="U582" s="128" t="s">
        <v>31</v>
      </c>
      <c r="V582" s="333" t="s">
        <v>3789</v>
      </c>
      <c r="W582" s="282"/>
      <c r="X582" s="282">
        <f t="shared" si="159"/>
        <v>0</v>
      </c>
      <c r="Y582" s="260"/>
      <c r="Z582" s="260"/>
      <c r="AA582" s="502">
        <f t="shared" si="160"/>
        <v>0</v>
      </c>
      <c r="AB582" s="282">
        <f t="shared" si="161"/>
        <v>0</v>
      </c>
      <c r="AC582" s="282">
        <f t="shared" si="162"/>
        <v>0</v>
      </c>
      <c r="AD582" s="282">
        <f t="shared" si="163"/>
        <v>0</v>
      </c>
      <c r="AE582" s="282">
        <f t="shared" si="164"/>
        <v>0</v>
      </c>
      <c r="AF582" s="282">
        <f t="shared" si="165"/>
        <v>0</v>
      </c>
      <c r="AG582" s="107">
        <f t="shared" si="166"/>
        <v>0</v>
      </c>
      <c r="AH582" s="282">
        <f t="shared" si="167"/>
        <v>0</v>
      </c>
      <c r="AI582" s="260"/>
      <c r="AJ582" s="282">
        <f t="shared" si="168"/>
        <v>0</v>
      </c>
      <c r="AK582" s="282">
        <f t="shared" si="169"/>
        <v>0</v>
      </c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495"/>
      <c r="AW582" s="495"/>
      <c r="AX582" s="495"/>
    </row>
    <row r="583" spans="2:50">
      <c r="B583" s="412">
        <v>563</v>
      </c>
      <c r="C583" s="38" t="s">
        <v>24</v>
      </c>
      <c r="D583" s="38" t="s">
        <v>404</v>
      </c>
      <c r="E583" s="38" t="s">
        <v>3787</v>
      </c>
      <c r="F583" s="397" t="s">
        <v>1197</v>
      </c>
      <c r="G583" s="422" t="s">
        <v>274</v>
      </c>
      <c r="H583" s="53">
        <v>41995</v>
      </c>
      <c r="I583" s="409" t="s">
        <v>2470</v>
      </c>
      <c r="J583" s="425">
        <f t="shared" si="158"/>
        <v>6</v>
      </c>
      <c r="K583" s="425">
        <v>6</v>
      </c>
      <c r="L583" s="425">
        <v>0</v>
      </c>
      <c r="M583" s="425"/>
      <c r="N583" s="476">
        <v>0.1</v>
      </c>
      <c r="O583" s="476">
        <v>0</v>
      </c>
      <c r="P583" s="518">
        <v>1</v>
      </c>
      <c r="Q583" s="282"/>
      <c r="R583" s="128" t="s">
        <v>31</v>
      </c>
      <c r="S583" s="128" t="s">
        <v>31</v>
      </c>
      <c r="T583" s="128" t="s">
        <v>31</v>
      </c>
      <c r="U583" s="128" t="s">
        <v>31</v>
      </c>
      <c r="V583" s="333" t="s">
        <v>3788</v>
      </c>
      <c r="W583" s="282"/>
      <c r="X583" s="282">
        <f t="shared" si="159"/>
        <v>0</v>
      </c>
      <c r="Y583" s="260"/>
      <c r="Z583" s="260"/>
      <c r="AA583" s="502">
        <f t="shared" si="160"/>
        <v>0</v>
      </c>
      <c r="AB583" s="282">
        <f t="shared" si="161"/>
        <v>0</v>
      </c>
      <c r="AC583" s="282">
        <f t="shared" si="162"/>
        <v>0</v>
      </c>
      <c r="AD583" s="282">
        <f t="shared" si="163"/>
        <v>0</v>
      </c>
      <c r="AE583" s="282">
        <f t="shared" si="164"/>
        <v>0</v>
      </c>
      <c r="AF583" s="282">
        <f t="shared" si="165"/>
        <v>0</v>
      </c>
      <c r="AG583" s="107">
        <f t="shared" si="166"/>
        <v>0</v>
      </c>
      <c r="AH583" s="282">
        <f t="shared" si="167"/>
        <v>0</v>
      </c>
      <c r="AI583" s="260"/>
      <c r="AJ583" s="282">
        <f t="shared" si="168"/>
        <v>0</v>
      </c>
      <c r="AK583" s="282">
        <f t="shared" si="169"/>
        <v>0</v>
      </c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495"/>
      <c r="AW583" s="495"/>
      <c r="AX583" s="495"/>
    </row>
    <row r="584" spans="2:50">
      <c r="B584" s="412">
        <v>564</v>
      </c>
      <c r="C584" s="38" t="s">
        <v>24</v>
      </c>
      <c r="D584" s="38" t="s">
        <v>404</v>
      </c>
      <c r="E584" s="38" t="s">
        <v>3787</v>
      </c>
      <c r="F584" s="397" t="s">
        <v>1198</v>
      </c>
      <c r="G584" s="422" t="s">
        <v>274</v>
      </c>
      <c r="H584" s="53">
        <v>41995</v>
      </c>
      <c r="I584" s="409" t="s">
        <v>2470</v>
      </c>
      <c r="J584" s="425">
        <f t="shared" si="158"/>
        <v>36</v>
      </c>
      <c r="K584" s="425">
        <v>36</v>
      </c>
      <c r="L584" s="425">
        <v>0</v>
      </c>
      <c r="M584" s="425"/>
      <c r="N584" s="476">
        <v>0.6</v>
      </c>
      <c r="O584" s="476">
        <v>0</v>
      </c>
      <c r="P584" s="518">
        <v>1</v>
      </c>
      <c r="Q584" s="282"/>
      <c r="R584" s="128" t="s">
        <v>31</v>
      </c>
      <c r="S584" s="128" t="s">
        <v>31</v>
      </c>
      <c r="T584" s="128" t="s">
        <v>31</v>
      </c>
      <c r="U584" s="128" t="s">
        <v>31</v>
      </c>
      <c r="V584" s="333" t="s">
        <v>3788</v>
      </c>
      <c r="W584" s="282"/>
      <c r="X584" s="282">
        <f t="shared" si="159"/>
        <v>0</v>
      </c>
      <c r="Y584" s="260"/>
      <c r="Z584" s="260"/>
      <c r="AA584" s="502">
        <f t="shared" si="160"/>
        <v>0</v>
      </c>
      <c r="AB584" s="282">
        <f t="shared" ref="AB584:AB615" si="170">(COUNTA(AL584:AU584)-COUNTIF(AL584:AU584, "X"))*P584*K584</f>
        <v>0</v>
      </c>
      <c r="AC584" s="282">
        <f t="shared" si="162"/>
        <v>0</v>
      </c>
      <c r="AD584" s="282">
        <f t="shared" ref="AD584:AD615" si="171">COUNTIF(AL584:AU584,"V")*P584*M584</f>
        <v>0</v>
      </c>
      <c r="AE584" s="282">
        <f t="shared" si="164"/>
        <v>0</v>
      </c>
      <c r="AF584" s="282">
        <f t="shared" ref="AF584:AF615" si="172">COUNTIF(AL584:AU584,"L")*K584*P584</f>
        <v>0</v>
      </c>
      <c r="AG584" s="107">
        <f t="shared" ref="AG584:AG615" si="173">IF(Q584="Y",1,0)</f>
        <v>0</v>
      </c>
      <c r="AH584" s="282">
        <f t="shared" ref="AH584:AH615" si="174">IF(Q584="Y", AA584, 0)*K584*P584/2</f>
        <v>0</v>
      </c>
      <c r="AI584" s="260"/>
      <c r="AJ584" s="282">
        <f t="shared" si="168"/>
        <v>0</v>
      </c>
      <c r="AK584" s="282">
        <f t="shared" si="169"/>
        <v>0</v>
      </c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495"/>
      <c r="AW584" s="495"/>
      <c r="AX584" s="495"/>
    </row>
    <row r="585" spans="2:50">
      <c r="B585" s="412">
        <v>565</v>
      </c>
      <c r="C585" s="38" t="s">
        <v>24</v>
      </c>
      <c r="D585" s="38" t="s">
        <v>404</v>
      </c>
      <c r="E585" s="38" t="s">
        <v>3787</v>
      </c>
      <c r="F585" s="397" t="s">
        <v>1199</v>
      </c>
      <c r="G585" s="422" t="s">
        <v>274</v>
      </c>
      <c r="H585" s="53">
        <v>41995</v>
      </c>
      <c r="I585" s="409" t="s">
        <v>2470</v>
      </c>
      <c r="J585" s="425">
        <f t="shared" si="158"/>
        <v>30</v>
      </c>
      <c r="K585" s="425">
        <v>30</v>
      </c>
      <c r="L585" s="425">
        <v>0</v>
      </c>
      <c r="M585" s="425"/>
      <c r="N585" s="476">
        <v>0.5</v>
      </c>
      <c r="O585" s="476">
        <v>0</v>
      </c>
      <c r="P585" s="518">
        <v>1</v>
      </c>
      <c r="Q585" s="282"/>
      <c r="R585" s="128" t="s">
        <v>31</v>
      </c>
      <c r="S585" s="128" t="s">
        <v>31</v>
      </c>
      <c r="T585" s="128" t="s">
        <v>31</v>
      </c>
      <c r="U585" s="128" t="s">
        <v>31</v>
      </c>
      <c r="V585" s="333" t="s">
        <v>3788</v>
      </c>
      <c r="W585" s="282"/>
      <c r="X585" s="282">
        <f t="shared" si="159"/>
        <v>0</v>
      </c>
      <c r="Y585" s="260"/>
      <c r="Z585" s="260"/>
      <c r="AA585" s="502">
        <f t="shared" si="160"/>
        <v>0</v>
      </c>
      <c r="AB585" s="282">
        <f t="shared" si="170"/>
        <v>0</v>
      </c>
      <c r="AC585" s="282">
        <f t="shared" si="162"/>
        <v>0</v>
      </c>
      <c r="AD585" s="282">
        <f t="shared" si="171"/>
        <v>0</v>
      </c>
      <c r="AE585" s="282">
        <f t="shared" si="164"/>
        <v>0</v>
      </c>
      <c r="AF585" s="282">
        <f t="shared" si="172"/>
        <v>0</v>
      </c>
      <c r="AG585" s="107">
        <f t="shared" si="173"/>
        <v>0</v>
      </c>
      <c r="AH585" s="282">
        <f t="shared" si="174"/>
        <v>0</v>
      </c>
      <c r="AI585" s="260"/>
      <c r="AJ585" s="282">
        <f t="shared" si="168"/>
        <v>0</v>
      </c>
      <c r="AK585" s="282">
        <f t="shared" si="169"/>
        <v>0</v>
      </c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495"/>
      <c r="AW585" s="495"/>
      <c r="AX585" s="495"/>
    </row>
    <row r="586" spans="2:50">
      <c r="B586" s="412">
        <v>566</v>
      </c>
      <c r="C586" s="38" t="s">
        <v>24</v>
      </c>
      <c r="D586" s="38" t="s">
        <v>404</v>
      </c>
      <c r="E586" s="38" t="s">
        <v>3787</v>
      </c>
      <c r="F586" s="397" t="s">
        <v>175</v>
      </c>
      <c r="G586" s="422" t="s">
        <v>274</v>
      </c>
      <c r="H586" s="53">
        <v>41995</v>
      </c>
      <c r="I586" s="409" t="s">
        <v>2470</v>
      </c>
      <c r="J586" s="425">
        <f t="shared" si="158"/>
        <v>36</v>
      </c>
      <c r="K586" s="425">
        <v>36</v>
      </c>
      <c r="L586" s="425">
        <v>0</v>
      </c>
      <c r="M586" s="425"/>
      <c r="N586" s="476">
        <v>0.6</v>
      </c>
      <c r="O586" s="476">
        <v>0</v>
      </c>
      <c r="P586" s="518">
        <v>1</v>
      </c>
      <c r="Q586" s="282"/>
      <c r="R586" s="128" t="s">
        <v>31</v>
      </c>
      <c r="S586" s="128" t="s">
        <v>31</v>
      </c>
      <c r="T586" s="128" t="s">
        <v>31</v>
      </c>
      <c r="U586" s="128" t="s">
        <v>31</v>
      </c>
      <c r="V586" s="333" t="s">
        <v>3788</v>
      </c>
      <c r="W586" s="282"/>
      <c r="X586" s="282">
        <f t="shared" si="159"/>
        <v>0</v>
      </c>
      <c r="Y586" s="260"/>
      <c r="Z586" s="260"/>
      <c r="AA586" s="502">
        <f t="shared" si="160"/>
        <v>0</v>
      </c>
      <c r="AB586" s="282">
        <f t="shared" si="170"/>
        <v>0</v>
      </c>
      <c r="AC586" s="282">
        <f t="shared" si="162"/>
        <v>0</v>
      </c>
      <c r="AD586" s="282">
        <f t="shared" si="171"/>
        <v>0</v>
      </c>
      <c r="AE586" s="282">
        <f t="shared" si="164"/>
        <v>0</v>
      </c>
      <c r="AF586" s="282">
        <f t="shared" si="172"/>
        <v>0</v>
      </c>
      <c r="AG586" s="107">
        <f t="shared" si="173"/>
        <v>0</v>
      </c>
      <c r="AH586" s="282">
        <f t="shared" si="174"/>
        <v>0</v>
      </c>
      <c r="AI586" s="260"/>
      <c r="AJ586" s="282">
        <f t="shared" si="168"/>
        <v>0</v>
      </c>
      <c r="AK586" s="282">
        <f t="shared" si="169"/>
        <v>0</v>
      </c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495"/>
      <c r="AW586" s="495"/>
      <c r="AX586" s="495"/>
    </row>
    <row r="587" spans="2:50">
      <c r="B587" s="412">
        <v>567</v>
      </c>
      <c r="C587" s="38" t="s">
        <v>24</v>
      </c>
      <c r="D587" s="38" t="s">
        <v>404</v>
      </c>
      <c r="E587" s="38" t="s">
        <v>440</v>
      </c>
      <c r="F587" s="397" t="s">
        <v>1183</v>
      </c>
      <c r="G587" s="422" t="s">
        <v>274</v>
      </c>
      <c r="H587" s="53">
        <v>42334</v>
      </c>
      <c r="I587" s="409" t="s">
        <v>2470</v>
      </c>
      <c r="J587" s="425">
        <f t="shared" ref="J587:J650" si="175">SUM(K587:L587)</f>
        <v>138</v>
      </c>
      <c r="K587" s="425">
        <v>138</v>
      </c>
      <c r="L587" s="425">
        <v>0</v>
      </c>
      <c r="M587" s="425"/>
      <c r="N587" s="476">
        <v>2.3000000000000003</v>
      </c>
      <c r="O587" s="476">
        <v>0</v>
      </c>
      <c r="P587" s="518">
        <v>1</v>
      </c>
      <c r="Q587" s="282" t="s">
        <v>4380</v>
      </c>
      <c r="R587" s="128" t="s">
        <v>31</v>
      </c>
      <c r="S587" s="128" t="s">
        <v>31</v>
      </c>
      <c r="T587" s="128" t="s">
        <v>31</v>
      </c>
      <c r="U587" s="128" t="s">
        <v>31</v>
      </c>
      <c r="V587" s="333" t="s">
        <v>3786</v>
      </c>
      <c r="W587" s="282"/>
      <c r="X587" s="282">
        <f t="shared" si="159"/>
        <v>0</v>
      </c>
      <c r="Y587" s="260"/>
      <c r="Z587" s="260"/>
      <c r="AA587" s="502">
        <f t="shared" si="160"/>
        <v>0</v>
      </c>
      <c r="AB587" s="282">
        <f t="shared" si="170"/>
        <v>0</v>
      </c>
      <c r="AC587" s="282">
        <f t="shared" si="162"/>
        <v>0</v>
      </c>
      <c r="AD587" s="282">
        <f t="shared" si="171"/>
        <v>0</v>
      </c>
      <c r="AE587" s="282">
        <f t="shared" si="164"/>
        <v>0</v>
      </c>
      <c r="AF587" s="282">
        <f t="shared" si="172"/>
        <v>0</v>
      </c>
      <c r="AG587" s="107">
        <f t="shared" si="173"/>
        <v>1</v>
      </c>
      <c r="AH587" s="282">
        <f t="shared" si="174"/>
        <v>0</v>
      </c>
      <c r="AI587" s="260"/>
      <c r="AJ587" s="282">
        <f t="shared" si="168"/>
        <v>0</v>
      </c>
      <c r="AK587" s="282">
        <f t="shared" si="169"/>
        <v>0</v>
      </c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495"/>
      <c r="AW587" s="495"/>
      <c r="AX587" s="495"/>
    </row>
    <row r="588" spans="2:50">
      <c r="B588" s="412">
        <v>568</v>
      </c>
      <c r="C588" s="38" t="s">
        <v>24</v>
      </c>
      <c r="D588" s="38" t="s">
        <v>404</v>
      </c>
      <c r="E588" s="38" t="s">
        <v>440</v>
      </c>
      <c r="F588" s="397" t="s">
        <v>1200</v>
      </c>
      <c r="G588" s="422" t="s">
        <v>274</v>
      </c>
      <c r="H588" s="53">
        <v>42334</v>
      </c>
      <c r="I588" s="409" t="s">
        <v>2470</v>
      </c>
      <c r="J588" s="425">
        <f t="shared" si="175"/>
        <v>180</v>
      </c>
      <c r="K588" s="425">
        <v>120</v>
      </c>
      <c r="L588" s="425">
        <v>60</v>
      </c>
      <c r="M588" s="425"/>
      <c r="N588" s="476">
        <v>2</v>
      </c>
      <c r="O588" s="476">
        <v>1</v>
      </c>
      <c r="P588" s="518">
        <v>1</v>
      </c>
      <c r="Q588" s="282" t="s">
        <v>4380</v>
      </c>
      <c r="R588" s="128" t="s">
        <v>31</v>
      </c>
      <c r="S588" s="128" t="s">
        <v>31</v>
      </c>
      <c r="T588" s="128" t="s">
        <v>31</v>
      </c>
      <c r="U588" s="128" t="s">
        <v>31</v>
      </c>
      <c r="V588" s="333" t="s">
        <v>3786</v>
      </c>
      <c r="W588" s="282"/>
      <c r="X588" s="282">
        <f t="shared" si="159"/>
        <v>0</v>
      </c>
      <c r="Y588" s="260"/>
      <c r="Z588" s="260"/>
      <c r="AA588" s="502">
        <f t="shared" si="160"/>
        <v>0</v>
      </c>
      <c r="AB588" s="282">
        <f t="shared" si="170"/>
        <v>0</v>
      </c>
      <c r="AC588" s="282">
        <f t="shared" si="162"/>
        <v>0</v>
      </c>
      <c r="AD588" s="282">
        <f t="shared" si="171"/>
        <v>0</v>
      </c>
      <c r="AE588" s="282">
        <f t="shared" si="164"/>
        <v>0</v>
      </c>
      <c r="AF588" s="282">
        <f t="shared" si="172"/>
        <v>0</v>
      </c>
      <c r="AG588" s="107">
        <f t="shared" si="173"/>
        <v>1</v>
      </c>
      <c r="AH588" s="282">
        <f t="shared" si="174"/>
        <v>0</v>
      </c>
      <c r="AI588" s="260"/>
      <c r="AJ588" s="282">
        <f t="shared" si="168"/>
        <v>0</v>
      </c>
      <c r="AK588" s="282">
        <f t="shared" si="169"/>
        <v>0</v>
      </c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495"/>
      <c r="AW588" s="495"/>
      <c r="AX588" s="495"/>
    </row>
    <row r="589" spans="2:50">
      <c r="B589" s="412">
        <v>569</v>
      </c>
      <c r="C589" s="38" t="s">
        <v>24</v>
      </c>
      <c r="D589" s="38" t="s">
        <v>404</v>
      </c>
      <c r="E589" s="38" t="s">
        <v>3790</v>
      </c>
      <c r="F589" s="397" t="s">
        <v>1201</v>
      </c>
      <c r="G589" s="422" t="s">
        <v>274</v>
      </c>
      <c r="H589" s="53">
        <v>41995</v>
      </c>
      <c r="I589" s="409" t="s">
        <v>2470</v>
      </c>
      <c r="J589" s="425">
        <f t="shared" si="175"/>
        <v>174</v>
      </c>
      <c r="K589" s="425">
        <v>54</v>
      </c>
      <c r="L589" s="425">
        <v>120</v>
      </c>
      <c r="M589" s="425"/>
      <c r="N589" s="476">
        <v>0.89999999999999991</v>
      </c>
      <c r="O589" s="476">
        <v>2</v>
      </c>
      <c r="P589" s="518">
        <v>1</v>
      </c>
      <c r="Q589" s="282"/>
      <c r="R589" s="128" t="s">
        <v>31</v>
      </c>
      <c r="S589" s="128" t="s">
        <v>31</v>
      </c>
      <c r="T589" s="128" t="s">
        <v>31</v>
      </c>
      <c r="U589" s="128" t="s">
        <v>31</v>
      </c>
      <c r="V589" s="333" t="s">
        <v>3791</v>
      </c>
      <c r="W589" s="282"/>
      <c r="X589" s="282">
        <f t="shared" si="159"/>
        <v>0</v>
      </c>
      <c r="Y589" s="260"/>
      <c r="Z589" s="260"/>
      <c r="AA589" s="502">
        <f t="shared" si="160"/>
        <v>0</v>
      </c>
      <c r="AB589" s="282">
        <f t="shared" si="170"/>
        <v>0</v>
      </c>
      <c r="AC589" s="282">
        <f t="shared" si="162"/>
        <v>0</v>
      </c>
      <c r="AD589" s="282">
        <f t="shared" si="171"/>
        <v>0</v>
      </c>
      <c r="AE589" s="282">
        <f t="shared" si="164"/>
        <v>0</v>
      </c>
      <c r="AF589" s="282">
        <f t="shared" si="172"/>
        <v>0</v>
      </c>
      <c r="AG589" s="107">
        <f t="shared" si="173"/>
        <v>0</v>
      </c>
      <c r="AH589" s="282">
        <f t="shared" si="174"/>
        <v>0</v>
      </c>
      <c r="AI589" s="260"/>
      <c r="AJ589" s="282">
        <f t="shared" si="168"/>
        <v>0</v>
      </c>
      <c r="AK589" s="282">
        <f t="shared" si="169"/>
        <v>0</v>
      </c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495"/>
      <c r="AW589" s="495"/>
      <c r="AX589" s="495"/>
    </row>
    <row r="590" spans="2:50">
      <c r="B590" s="412">
        <v>570</v>
      </c>
      <c r="C590" s="38" t="s">
        <v>24</v>
      </c>
      <c r="D590" s="38" t="s">
        <v>404</v>
      </c>
      <c r="E590" s="38" t="s">
        <v>3790</v>
      </c>
      <c r="F590" s="397" t="s">
        <v>317</v>
      </c>
      <c r="G590" s="422" t="s">
        <v>274</v>
      </c>
      <c r="H590" s="53">
        <v>41995</v>
      </c>
      <c r="I590" s="409" t="s">
        <v>2470</v>
      </c>
      <c r="J590" s="425">
        <f t="shared" si="175"/>
        <v>540</v>
      </c>
      <c r="K590" s="425">
        <v>540</v>
      </c>
      <c r="L590" s="425">
        <v>0</v>
      </c>
      <c r="M590" s="425"/>
      <c r="N590" s="476">
        <v>9</v>
      </c>
      <c r="O590" s="476">
        <v>0</v>
      </c>
      <c r="P590" s="518">
        <v>1</v>
      </c>
      <c r="Q590" s="282"/>
      <c r="R590" s="128" t="s">
        <v>31</v>
      </c>
      <c r="S590" s="128" t="s">
        <v>31</v>
      </c>
      <c r="T590" s="128" t="s">
        <v>31</v>
      </c>
      <c r="U590" s="128" t="s">
        <v>31</v>
      </c>
      <c r="V590" s="333" t="s">
        <v>3791</v>
      </c>
      <c r="W590" s="282"/>
      <c r="X590" s="282">
        <f t="shared" si="159"/>
        <v>0</v>
      </c>
      <c r="Y590" s="260"/>
      <c r="Z590" s="260"/>
      <c r="AA590" s="502">
        <f t="shared" si="160"/>
        <v>0</v>
      </c>
      <c r="AB590" s="282">
        <f t="shared" si="170"/>
        <v>0</v>
      </c>
      <c r="AC590" s="282">
        <f t="shared" si="162"/>
        <v>0</v>
      </c>
      <c r="AD590" s="282">
        <f t="shared" si="171"/>
        <v>0</v>
      </c>
      <c r="AE590" s="282">
        <f t="shared" si="164"/>
        <v>0</v>
      </c>
      <c r="AF590" s="282">
        <f t="shared" si="172"/>
        <v>0</v>
      </c>
      <c r="AG590" s="107">
        <f t="shared" si="173"/>
        <v>0</v>
      </c>
      <c r="AH590" s="282">
        <f t="shared" si="174"/>
        <v>0</v>
      </c>
      <c r="AI590" s="260"/>
      <c r="AJ590" s="282">
        <f t="shared" si="168"/>
        <v>0</v>
      </c>
      <c r="AK590" s="282">
        <f t="shared" si="169"/>
        <v>0</v>
      </c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495"/>
      <c r="AW590" s="495"/>
      <c r="AX590" s="495"/>
    </row>
    <row r="591" spans="2:50">
      <c r="B591" s="412">
        <v>571</v>
      </c>
      <c r="C591" s="38" t="s">
        <v>24</v>
      </c>
      <c r="D591" s="38" t="s">
        <v>404</v>
      </c>
      <c r="E591" s="38" t="s">
        <v>3790</v>
      </c>
      <c r="F591" s="397" t="s">
        <v>510</v>
      </c>
      <c r="G591" s="422" t="s">
        <v>274</v>
      </c>
      <c r="H591" s="53">
        <v>41995</v>
      </c>
      <c r="I591" s="409" t="s">
        <v>2470</v>
      </c>
      <c r="J591" s="425">
        <f t="shared" si="175"/>
        <v>1704</v>
      </c>
      <c r="K591" s="425">
        <v>24</v>
      </c>
      <c r="L591" s="425">
        <v>1680</v>
      </c>
      <c r="M591" s="425"/>
      <c r="N591" s="476">
        <v>0.4</v>
      </c>
      <c r="O591" s="476">
        <v>28</v>
      </c>
      <c r="P591" s="518">
        <v>1</v>
      </c>
      <c r="Q591" s="282"/>
      <c r="R591" s="128" t="s">
        <v>31</v>
      </c>
      <c r="S591" s="128" t="s">
        <v>31</v>
      </c>
      <c r="T591" s="128" t="s">
        <v>31</v>
      </c>
      <c r="U591" s="128" t="s">
        <v>31</v>
      </c>
      <c r="V591" s="333" t="s">
        <v>3791</v>
      </c>
      <c r="W591" s="282"/>
      <c r="X591" s="282">
        <f t="shared" si="159"/>
        <v>0</v>
      </c>
      <c r="Y591" s="260"/>
      <c r="Z591" s="260"/>
      <c r="AA591" s="502">
        <f t="shared" si="160"/>
        <v>0</v>
      </c>
      <c r="AB591" s="282">
        <f t="shared" si="170"/>
        <v>0</v>
      </c>
      <c r="AC591" s="282">
        <f t="shared" si="162"/>
        <v>0</v>
      </c>
      <c r="AD591" s="282">
        <f t="shared" si="171"/>
        <v>0</v>
      </c>
      <c r="AE591" s="282">
        <f t="shared" si="164"/>
        <v>0</v>
      </c>
      <c r="AF591" s="282">
        <f t="shared" si="172"/>
        <v>0</v>
      </c>
      <c r="AG591" s="107">
        <f t="shared" si="173"/>
        <v>0</v>
      </c>
      <c r="AH591" s="282">
        <f t="shared" si="174"/>
        <v>0</v>
      </c>
      <c r="AI591" s="260"/>
      <c r="AJ591" s="282">
        <f t="shared" si="168"/>
        <v>0</v>
      </c>
      <c r="AK591" s="282">
        <f t="shared" si="169"/>
        <v>0</v>
      </c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495"/>
      <c r="AW591" s="495"/>
      <c r="AX591" s="495"/>
    </row>
    <row r="592" spans="2:50">
      <c r="B592" s="412">
        <v>572</v>
      </c>
      <c r="C592" s="38" t="s">
        <v>24</v>
      </c>
      <c r="D592" s="38" t="s">
        <v>404</v>
      </c>
      <c r="E592" s="38" t="s">
        <v>441</v>
      </c>
      <c r="F592" s="397" t="s">
        <v>1202</v>
      </c>
      <c r="G592" s="422" t="s">
        <v>274</v>
      </c>
      <c r="H592" s="53">
        <v>41995</v>
      </c>
      <c r="I592" s="409" t="s">
        <v>2470</v>
      </c>
      <c r="J592" s="425">
        <f t="shared" si="175"/>
        <v>12</v>
      </c>
      <c r="K592" s="425">
        <v>12</v>
      </c>
      <c r="L592" s="425">
        <v>0</v>
      </c>
      <c r="M592" s="425"/>
      <c r="N592" s="476">
        <v>0.2</v>
      </c>
      <c r="O592" s="476">
        <v>0</v>
      </c>
      <c r="P592" s="518">
        <v>1</v>
      </c>
      <c r="Q592" s="282"/>
      <c r="R592" s="128" t="s">
        <v>31</v>
      </c>
      <c r="S592" s="128" t="s">
        <v>31</v>
      </c>
      <c r="T592" s="128" t="s">
        <v>31</v>
      </c>
      <c r="U592" s="128" t="s">
        <v>31</v>
      </c>
      <c r="V592" s="333" t="s">
        <v>3792</v>
      </c>
      <c r="W592" s="282"/>
      <c r="X592" s="282">
        <f t="shared" si="159"/>
        <v>0</v>
      </c>
      <c r="Y592" s="260"/>
      <c r="Z592" s="260"/>
      <c r="AA592" s="502">
        <f t="shared" si="160"/>
        <v>0</v>
      </c>
      <c r="AB592" s="282">
        <f t="shared" si="170"/>
        <v>0</v>
      </c>
      <c r="AC592" s="282">
        <f t="shared" si="162"/>
        <v>0</v>
      </c>
      <c r="AD592" s="282">
        <f t="shared" si="171"/>
        <v>0</v>
      </c>
      <c r="AE592" s="282">
        <f t="shared" si="164"/>
        <v>0</v>
      </c>
      <c r="AF592" s="282">
        <f t="shared" si="172"/>
        <v>0</v>
      </c>
      <c r="AG592" s="107">
        <f t="shared" si="173"/>
        <v>0</v>
      </c>
      <c r="AH592" s="282">
        <f t="shared" si="174"/>
        <v>0</v>
      </c>
      <c r="AI592" s="260"/>
      <c r="AJ592" s="282">
        <f t="shared" si="168"/>
        <v>0</v>
      </c>
      <c r="AK592" s="282">
        <f t="shared" si="169"/>
        <v>0</v>
      </c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495"/>
      <c r="AW592" s="495"/>
      <c r="AX592" s="495"/>
    </row>
    <row r="593" spans="2:50">
      <c r="B593" s="412">
        <v>573</v>
      </c>
      <c r="C593" s="38" t="s">
        <v>24</v>
      </c>
      <c r="D593" s="38" t="s">
        <v>404</v>
      </c>
      <c r="E593" s="38" t="s">
        <v>441</v>
      </c>
      <c r="F593" s="397" t="s">
        <v>1203</v>
      </c>
      <c r="G593" s="422" t="s">
        <v>274</v>
      </c>
      <c r="H593" s="53">
        <v>41995</v>
      </c>
      <c r="I593" s="409" t="s">
        <v>2470</v>
      </c>
      <c r="J593" s="425">
        <f t="shared" si="175"/>
        <v>18</v>
      </c>
      <c r="K593" s="425">
        <v>18</v>
      </c>
      <c r="L593" s="425">
        <v>0</v>
      </c>
      <c r="M593" s="425"/>
      <c r="N593" s="476">
        <v>0.3</v>
      </c>
      <c r="O593" s="476">
        <v>0</v>
      </c>
      <c r="P593" s="518">
        <v>1</v>
      </c>
      <c r="Q593" s="282"/>
      <c r="R593" s="128" t="s">
        <v>31</v>
      </c>
      <c r="S593" s="128" t="s">
        <v>31</v>
      </c>
      <c r="T593" s="128" t="s">
        <v>31</v>
      </c>
      <c r="U593" s="128" t="s">
        <v>31</v>
      </c>
      <c r="V593" s="333" t="s">
        <v>3792</v>
      </c>
      <c r="W593" s="282"/>
      <c r="X593" s="282">
        <f t="shared" si="159"/>
        <v>0</v>
      </c>
      <c r="Y593" s="260"/>
      <c r="Z593" s="260"/>
      <c r="AA593" s="502">
        <f t="shared" si="160"/>
        <v>0</v>
      </c>
      <c r="AB593" s="282">
        <f t="shared" si="170"/>
        <v>0</v>
      </c>
      <c r="AC593" s="282">
        <f t="shared" si="162"/>
        <v>0</v>
      </c>
      <c r="AD593" s="282">
        <f t="shared" si="171"/>
        <v>0</v>
      </c>
      <c r="AE593" s="282">
        <f t="shared" si="164"/>
        <v>0</v>
      </c>
      <c r="AF593" s="282">
        <f t="shared" si="172"/>
        <v>0</v>
      </c>
      <c r="AG593" s="107">
        <f t="shared" si="173"/>
        <v>0</v>
      </c>
      <c r="AH593" s="282">
        <f t="shared" si="174"/>
        <v>0</v>
      </c>
      <c r="AI593" s="260"/>
      <c r="AJ593" s="282">
        <f t="shared" si="168"/>
        <v>0</v>
      </c>
      <c r="AK593" s="282">
        <f t="shared" si="169"/>
        <v>0</v>
      </c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495"/>
      <c r="AW593" s="495"/>
      <c r="AX593" s="495"/>
    </row>
    <row r="594" spans="2:50">
      <c r="B594" s="412">
        <v>574</v>
      </c>
      <c r="C594" s="38" t="s">
        <v>24</v>
      </c>
      <c r="D594" s="38" t="s">
        <v>404</v>
      </c>
      <c r="E594" s="38" t="s">
        <v>441</v>
      </c>
      <c r="F594" s="397" t="s">
        <v>1204</v>
      </c>
      <c r="G594" s="422" t="s">
        <v>274</v>
      </c>
      <c r="H594" s="53">
        <v>41995</v>
      </c>
      <c r="I594" s="409" t="s">
        <v>2470</v>
      </c>
      <c r="J594" s="425">
        <f t="shared" si="175"/>
        <v>12</v>
      </c>
      <c r="K594" s="425">
        <v>12</v>
      </c>
      <c r="L594" s="425">
        <v>0</v>
      </c>
      <c r="M594" s="425"/>
      <c r="N594" s="476">
        <v>0.2</v>
      </c>
      <c r="O594" s="476">
        <v>0</v>
      </c>
      <c r="P594" s="518">
        <v>1</v>
      </c>
      <c r="Q594" s="282"/>
      <c r="R594" s="128" t="s">
        <v>31</v>
      </c>
      <c r="S594" s="128" t="s">
        <v>31</v>
      </c>
      <c r="T594" s="128" t="s">
        <v>31</v>
      </c>
      <c r="U594" s="128" t="s">
        <v>31</v>
      </c>
      <c r="V594" s="333" t="s">
        <v>3792</v>
      </c>
      <c r="W594" s="282"/>
      <c r="X594" s="282">
        <f t="shared" si="159"/>
        <v>0</v>
      </c>
      <c r="Y594" s="260"/>
      <c r="Z594" s="260"/>
      <c r="AA594" s="502">
        <f t="shared" si="160"/>
        <v>0</v>
      </c>
      <c r="AB594" s="282">
        <f t="shared" si="170"/>
        <v>0</v>
      </c>
      <c r="AC594" s="282">
        <f t="shared" si="162"/>
        <v>0</v>
      </c>
      <c r="AD594" s="282">
        <f t="shared" si="171"/>
        <v>0</v>
      </c>
      <c r="AE594" s="282">
        <f t="shared" si="164"/>
        <v>0</v>
      </c>
      <c r="AF594" s="282">
        <f t="shared" si="172"/>
        <v>0</v>
      </c>
      <c r="AG594" s="107">
        <f t="shared" si="173"/>
        <v>0</v>
      </c>
      <c r="AH594" s="282">
        <f t="shared" si="174"/>
        <v>0</v>
      </c>
      <c r="AI594" s="260"/>
      <c r="AJ594" s="282">
        <f t="shared" si="168"/>
        <v>0</v>
      </c>
      <c r="AK594" s="282">
        <f t="shared" si="169"/>
        <v>0</v>
      </c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495"/>
      <c r="AW594" s="495"/>
      <c r="AX594" s="495"/>
    </row>
    <row r="595" spans="2:50">
      <c r="B595" s="412">
        <v>575</v>
      </c>
      <c r="C595" s="38" t="s">
        <v>24</v>
      </c>
      <c r="D595" s="38" t="s">
        <v>404</v>
      </c>
      <c r="E595" s="38" t="s">
        <v>441</v>
      </c>
      <c r="F595" s="397" t="s">
        <v>1205</v>
      </c>
      <c r="G595" s="422" t="s">
        <v>274</v>
      </c>
      <c r="H595" s="53">
        <v>41995</v>
      </c>
      <c r="I595" s="409" t="s">
        <v>2470</v>
      </c>
      <c r="J595" s="425">
        <f t="shared" si="175"/>
        <v>984</v>
      </c>
      <c r="K595" s="425">
        <v>264</v>
      </c>
      <c r="L595" s="425">
        <v>720</v>
      </c>
      <c r="M595" s="425"/>
      <c r="N595" s="476">
        <v>4.4000000000000004</v>
      </c>
      <c r="O595" s="476">
        <v>12</v>
      </c>
      <c r="P595" s="518">
        <v>1</v>
      </c>
      <c r="Q595" s="282"/>
      <c r="R595" s="128" t="s">
        <v>31</v>
      </c>
      <c r="S595" s="128" t="s">
        <v>31</v>
      </c>
      <c r="T595" s="128" t="s">
        <v>31</v>
      </c>
      <c r="U595" s="128" t="s">
        <v>31</v>
      </c>
      <c r="V595" s="333" t="s">
        <v>3792</v>
      </c>
      <c r="W595" s="282"/>
      <c r="X595" s="282">
        <f t="shared" si="159"/>
        <v>0</v>
      </c>
      <c r="Y595" s="260"/>
      <c r="Z595" s="260"/>
      <c r="AA595" s="502">
        <f t="shared" si="160"/>
        <v>0</v>
      </c>
      <c r="AB595" s="282">
        <f t="shared" si="170"/>
        <v>0</v>
      </c>
      <c r="AC595" s="282">
        <f t="shared" si="162"/>
        <v>0</v>
      </c>
      <c r="AD595" s="282">
        <f t="shared" si="171"/>
        <v>0</v>
      </c>
      <c r="AE595" s="282">
        <f t="shared" si="164"/>
        <v>0</v>
      </c>
      <c r="AF595" s="282">
        <f t="shared" si="172"/>
        <v>0</v>
      </c>
      <c r="AG595" s="107">
        <f t="shared" si="173"/>
        <v>0</v>
      </c>
      <c r="AH595" s="282">
        <f t="shared" si="174"/>
        <v>0</v>
      </c>
      <c r="AI595" s="260"/>
      <c r="AJ595" s="282">
        <f t="shared" si="168"/>
        <v>0</v>
      </c>
      <c r="AK595" s="282">
        <f t="shared" si="169"/>
        <v>0</v>
      </c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495"/>
      <c r="AW595" s="495"/>
      <c r="AX595" s="495"/>
    </row>
    <row r="596" spans="2:50">
      <c r="B596" s="412">
        <v>576</v>
      </c>
      <c r="C596" s="38" t="s">
        <v>24</v>
      </c>
      <c r="D596" s="38" t="s">
        <v>404</v>
      </c>
      <c r="E596" s="38" t="s">
        <v>441</v>
      </c>
      <c r="F596" s="397" t="s">
        <v>1206</v>
      </c>
      <c r="G596" s="422" t="s">
        <v>274</v>
      </c>
      <c r="H596" s="53">
        <v>41995</v>
      </c>
      <c r="I596" s="409" t="s">
        <v>2470</v>
      </c>
      <c r="J596" s="425">
        <f t="shared" si="175"/>
        <v>66</v>
      </c>
      <c r="K596" s="425">
        <v>66</v>
      </c>
      <c r="L596" s="425">
        <v>0</v>
      </c>
      <c r="M596" s="425"/>
      <c r="N596" s="476">
        <v>1.1000000000000001</v>
      </c>
      <c r="O596" s="476">
        <v>0</v>
      </c>
      <c r="P596" s="518">
        <v>1</v>
      </c>
      <c r="Q596" s="282"/>
      <c r="R596" s="128" t="s">
        <v>31</v>
      </c>
      <c r="S596" s="128" t="s">
        <v>31</v>
      </c>
      <c r="T596" s="128" t="s">
        <v>31</v>
      </c>
      <c r="U596" s="128" t="s">
        <v>31</v>
      </c>
      <c r="V596" s="333" t="s">
        <v>3792</v>
      </c>
      <c r="W596" s="282"/>
      <c r="X596" s="282">
        <f t="shared" si="159"/>
        <v>0</v>
      </c>
      <c r="Y596" s="260"/>
      <c r="Z596" s="260"/>
      <c r="AA596" s="502">
        <f t="shared" si="160"/>
        <v>0</v>
      </c>
      <c r="AB596" s="282">
        <f t="shared" si="170"/>
        <v>0</v>
      </c>
      <c r="AC596" s="282">
        <f t="shared" si="162"/>
        <v>0</v>
      </c>
      <c r="AD596" s="282">
        <f t="shared" si="171"/>
        <v>0</v>
      </c>
      <c r="AE596" s="282">
        <f t="shared" si="164"/>
        <v>0</v>
      </c>
      <c r="AF596" s="282">
        <f t="shared" si="172"/>
        <v>0</v>
      </c>
      <c r="AG596" s="107">
        <f t="shared" si="173"/>
        <v>0</v>
      </c>
      <c r="AH596" s="282">
        <f t="shared" si="174"/>
        <v>0</v>
      </c>
      <c r="AI596" s="260"/>
      <c r="AJ596" s="282">
        <f t="shared" si="168"/>
        <v>0</v>
      </c>
      <c r="AK596" s="282">
        <f t="shared" si="169"/>
        <v>0</v>
      </c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495"/>
      <c r="AW596" s="495"/>
      <c r="AX596" s="495"/>
    </row>
    <row r="597" spans="2:50">
      <c r="B597" s="412">
        <v>577</v>
      </c>
      <c r="C597" s="38" t="s">
        <v>24</v>
      </c>
      <c r="D597" s="38" t="s">
        <v>404</v>
      </c>
      <c r="E597" s="38" t="s">
        <v>458</v>
      </c>
      <c r="F597" s="38" t="s">
        <v>459</v>
      </c>
      <c r="G597" s="422" t="s">
        <v>274</v>
      </c>
      <c r="H597" s="53">
        <v>42234</v>
      </c>
      <c r="I597" s="409" t="s">
        <v>2470</v>
      </c>
      <c r="J597" s="425">
        <f t="shared" si="175"/>
        <v>240</v>
      </c>
      <c r="K597" s="425">
        <v>240</v>
      </c>
      <c r="L597" s="425">
        <v>0</v>
      </c>
      <c r="M597" s="425"/>
      <c r="N597" s="479">
        <v>4</v>
      </c>
      <c r="O597" s="479">
        <v>0</v>
      </c>
      <c r="P597" s="520">
        <v>1</v>
      </c>
      <c r="Q597" s="282"/>
      <c r="R597" s="128" t="s">
        <v>31</v>
      </c>
      <c r="S597" s="128" t="s">
        <v>31</v>
      </c>
      <c r="T597" s="128" t="s">
        <v>31</v>
      </c>
      <c r="U597" s="128" t="s">
        <v>31</v>
      </c>
      <c r="V597" s="333" t="s">
        <v>3794</v>
      </c>
      <c r="W597" s="282"/>
      <c r="X597" s="282">
        <f t="shared" si="159"/>
        <v>0</v>
      </c>
      <c r="Y597" s="260"/>
      <c r="Z597" s="260"/>
      <c r="AA597" s="502">
        <f t="shared" si="160"/>
        <v>0</v>
      </c>
      <c r="AB597" s="282">
        <f t="shared" si="170"/>
        <v>0</v>
      </c>
      <c r="AC597" s="282">
        <f t="shared" si="162"/>
        <v>0</v>
      </c>
      <c r="AD597" s="282">
        <f t="shared" si="171"/>
        <v>0</v>
      </c>
      <c r="AE597" s="282">
        <f t="shared" si="164"/>
        <v>0</v>
      </c>
      <c r="AF597" s="282">
        <f t="shared" si="172"/>
        <v>0</v>
      </c>
      <c r="AG597" s="107">
        <f t="shared" si="173"/>
        <v>0</v>
      </c>
      <c r="AH597" s="282">
        <f t="shared" si="174"/>
        <v>0</v>
      </c>
      <c r="AI597" s="260"/>
      <c r="AJ597" s="282">
        <f t="shared" si="168"/>
        <v>0</v>
      </c>
      <c r="AK597" s="282">
        <f t="shared" si="169"/>
        <v>0</v>
      </c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495"/>
      <c r="AW597" s="495"/>
      <c r="AX597" s="495"/>
    </row>
    <row r="598" spans="2:50">
      <c r="B598" s="412">
        <v>578</v>
      </c>
      <c r="C598" s="38" t="s">
        <v>24</v>
      </c>
      <c r="D598" s="38" t="s">
        <v>404</v>
      </c>
      <c r="E598" s="38" t="s">
        <v>460</v>
      </c>
      <c r="F598" s="38" t="s">
        <v>971</v>
      </c>
      <c r="G598" s="422" t="s">
        <v>274</v>
      </c>
      <c r="H598" s="53">
        <v>42338</v>
      </c>
      <c r="I598" s="409" t="s">
        <v>2470</v>
      </c>
      <c r="J598" s="425">
        <f t="shared" si="175"/>
        <v>264</v>
      </c>
      <c r="K598" s="425">
        <v>264</v>
      </c>
      <c r="L598" s="425">
        <v>0</v>
      </c>
      <c r="M598" s="425"/>
      <c r="N598" s="476">
        <v>4.3999999999999995</v>
      </c>
      <c r="O598" s="476">
        <v>0</v>
      </c>
      <c r="P598" s="518">
        <v>1</v>
      </c>
      <c r="Q598" s="282"/>
      <c r="R598" s="128" t="s">
        <v>31</v>
      </c>
      <c r="S598" s="128" t="s">
        <v>31</v>
      </c>
      <c r="T598" s="128" t="s">
        <v>31</v>
      </c>
      <c r="U598" s="128" t="s">
        <v>31</v>
      </c>
      <c r="V598" s="333" t="s">
        <v>3795</v>
      </c>
      <c r="W598" s="282"/>
      <c r="X598" s="282">
        <f t="shared" si="159"/>
        <v>0</v>
      </c>
      <c r="Y598" s="260"/>
      <c r="Z598" s="260"/>
      <c r="AA598" s="502">
        <f t="shared" si="160"/>
        <v>0</v>
      </c>
      <c r="AB598" s="282">
        <f t="shared" si="170"/>
        <v>0</v>
      </c>
      <c r="AC598" s="282">
        <f t="shared" si="162"/>
        <v>0</v>
      </c>
      <c r="AD598" s="282">
        <f t="shared" si="171"/>
        <v>0</v>
      </c>
      <c r="AE598" s="282">
        <f t="shared" si="164"/>
        <v>0</v>
      </c>
      <c r="AF598" s="282">
        <f t="shared" si="172"/>
        <v>0</v>
      </c>
      <c r="AG598" s="107">
        <f t="shared" si="173"/>
        <v>0</v>
      </c>
      <c r="AH598" s="282">
        <f t="shared" si="174"/>
        <v>0</v>
      </c>
      <c r="AI598" s="260"/>
      <c r="AJ598" s="282">
        <f t="shared" si="168"/>
        <v>0</v>
      </c>
      <c r="AK598" s="282">
        <f t="shared" si="169"/>
        <v>0</v>
      </c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495"/>
      <c r="AW598" s="495"/>
      <c r="AX598" s="495"/>
    </row>
    <row r="599" spans="2:50">
      <c r="B599" s="412">
        <v>579</v>
      </c>
      <c r="C599" s="38" t="s">
        <v>24</v>
      </c>
      <c r="D599" s="38" t="s">
        <v>404</v>
      </c>
      <c r="E599" s="38" t="s">
        <v>460</v>
      </c>
      <c r="F599" s="397" t="s">
        <v>983</v>
      </c>
      <c r="G599" s="422" t="s">
        <v>274</v>
      </c>
      <c r="H599" s="53">
        <v>42338</v>
      </c>
      <c r="I599" s="409" t="s">
        <v>2470</v>
      </c>
      <c r="J599" s="425">
        <f t="shared" si="175"/>
        <v>144</v>
      </c>
      <c r="K599" s="425">
        <v>144</v>
      </c>
      <c r="L599" s="425">
        <v>0</v>
      </c>
      <c r="M599" s="425"/>
      <c r="N599" s="479">
        <v>2.4000000000000004</v>
      </c>
      <c r="O599" s="476">
        <v>0</v>
      </c>
      <c r="P599" s="518">
        <v>1</v>
      </c>
      <c r="Q599" s="282"/>
      <c r="R599" s="128" t="s">
        <v>31</v>
      </c>
      <c r="S599" s="128" t="s">
        <v>31</v>
      </c>
      <c r="T599" s="128" t="s">
        <v>31</v>
      </c>
      <c r="U599" s="128" t="s">
        <v>31</v>
      </c>
      <c r="V599" s="333" t="s">
        <v>3795</v>
      </c>
      <c r="W599" s="282"/>
      <c r="X599" s="282">
        <f t="shared" si="159"/>
        <v>0</v>
      </c>
      <c r="Y599" s="260"/>
      <c r="Z599" s="260"/>
      <c r="AA599" s="502">
        <f t="shared" si="160"/>
        <v>0</v>
      </c>
      <c r="AB599" s="282">
        <f t="shared" si="170"/>
        <v>0</v>
      </c>
      <c r="AC599" s="282">
        <f t="shared" si="162"/>
        <v>0</v>
      </c>
      <c r="AD599" s="282">
        <f t="shared" si="171"/>
        <v>0</v>
      </c>
      <c r="AE599" s="282">
        <f t="shared" si="164"/>
        <v>0</v>
      </c>
      <c r="AF599" s="282">
        <f t="shared" si="172"/>
        <v>0</v>
      </c>
      <c r="AG599" s="107">
        <f t="shared" si="173"/>
        <v>0</v>
      </c>
      <c r="AH599" s="282">
        <f t="shared" si="174"/>
        <v>0</v>
      </c>
      <c r="AI599" s="260"/>
      <c r="AJ599" s="282">
        <f t="shared" si="168"/>
        <v>0</v>
      </c>
      <c r="AK599" s="282">
        <f t="shared" si="169"/>
        <v>0</v>
      </c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495"/>
      <c r="AW599" s="495"/>
      <c r="AX599" s="495"/>
    </row>
    <row r="600" spans="2:50">
      <c r="B600" s="412">
        <v>580</v>
      </c>
      <c r="C600" s="38" t="s">
        <v>24</v>
      </c>
      <c r="D600" s="38" t="s">
        <v>404</v>
      </c>
      <c r="E600" s="38" t="s">
        <v>460</v>
      </c>
      <c r="F600" s="397" t="s">
        <v>987</v>
      </c>
      <c r="G600" s="422" t="s">
        <v>274</v>
      </c>
      <c r="H600" s="53">
        <v>42338</v>
      </c>
      <c r="I600" s="409" t="s">
        <v>2470</v>
      </c>
      <c r="J600" s="425">
        <f t="shared" si="175"/>
        <v>354</v>
      </c>
      <c r="K600" s="425">
        <v>354</v>
      </c>
      <c r="L600" s="425">
        <v>0</v>
      </c>
      <c r="M600" s="425"/>
      <c r="N600" s="480">
        <v>5.9</v>
      </c>
      <c r="O600" s="476">
        <v>0</v>
      </c>
      <c r="P600" s="518">
        <v>1</v>
      </c>
      <c r="Q600" s="282"/>
      <c r="R600" s="128" t="s">
        <v>31</v>
      </c>
      <c r="S600" s="128" t="s">
        <v>31</v>
      </c>
      <c r="T600" s="128" t="s">
        <v>31</v>
      </c>
      <c r="U600" s="128" t="s">
        <v>31</v>
      </c>
      <c r="V600" s="333" t="s">
        <v>3795</v>
      </c>
      <c r="W600" s="282"/>
      <c r="X600" s="282">
        <f t="shared" si="159"/>
        <v>0</v>
      </c>
      <c r="Y600" s="260"/>
      <c r="Z600" s="260"/>
      <c r="AA600" s="502">
        <f t="shared" si="160"/>
        <v>0</v>
      </c>
      <c r="AB600" s="282">
        <f t="shared" si="170"/>
        <v>0</v>
      </c>
      <c r="AC600" s="282">
        <f t="shared" si="162"/>
        <v>0</v>
      </c>
      <c r="AD600" s="282">
        <f t="shared" si="171"/>
        <v>0</v>
      </c>
      <c r="AE600" s="282">
        <f t="shared" si="164"/>
        <v>0</v>
      </c>
      <c r="AF600" s="282">
        <f t="shared" si="172"/>
        <v>0</v>
      </c>
      <c r="AG600" s="107">
        <f t="shared" si="173"/>
        <v>0</v>
      </c>
      <c r="AH600" s="282">
        <f t="shared" si="174"/>
        <v>0</v>
      </c>
      <c r="AI600" s="260"/>
      <c r="AJ600" s="282">
        <f t="shared" si="168"/>
        <v>0</v>
      </c>
      <c r="AK600" s="282">
        <f t="shared" si="169"/>
        <v>0</v>
      </c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495"/>
      <c r="AW600" s="495"/>
      <c r="AX600" s="495"/>
    </row>
    <row r="601" spans="2:50">
      <c r="B601" s="412">
        <v>581</v>
      </c>
      <c r="C601" s="38" t="s">
        <v>24</v>
      </c>
      <c r="D601" s="38" t="s">
        <v>404</v>
      </c>
      <c r="E601" s="38" t="s">
        <v>460</v>
      </c>
      <c r="F601" s="397" t="s">
        <v>998</v>
      </c>
      <c r="G601" s="422" t="s">
        <v>274</v>
      </c>
      <c r="H601" s="53">
        <v>42415</v>
      </c>
      <c r="I601" s="409" t="s">
        <v>2470</v>
      </c>
      <c r="J601" s="425">
        <f t="shared" si="175"/>
        <v>120</v>
      </c>
      <c r="K601" s="425">
        <v>120</v>
      </c>
      <c r="L601" s="425">
        <v>0</v>
      </c>
      <c r="M601" s="425"/>
      <c r="N601" s="479">
        <v>2</v>
      </c>
      <c r="O601" s="476">
        <v>0</v>
      </c>
      <c r="P601" s="518">
        <v>1</v>
      </c>
      <c r="Q601" s="282"/>
      <c r="R601" s="128" t="s">
        <v>31</v>
      </c>
      <c r="S601" s="128" t="s">
        <v>31</v>
      </c>
      <c r="T601" s="128" t="s">
        <v>31</v>
      </c>
      <c r="U601" s="128" t="s">
        <v>31</v>
      </c>
      <c r="V601" s="333" t="s">
        <v>3795</v>
      </c>
      <c r="W601" s="282"/>
      <c r="X601" s="282">
        <f t="shared" si="159"/>
        <v>0</v>
      </c>
      <c r="Y601" s="260"/>
      <c r="Z601" s="260"/>
      <c r="AA601" s="502">
        <f t="shared" si="160"/>
        <v>0</v>
      </c>
      <c r="AB601" s="282">
        <f t="shared" si="170"/>
        <v>0</v>
      </c>
      <c r="AC601" s="282">
        <f t="shared" si="162"/>
        <v>0</v>
      </c>
      <c r="AD601" s="282">
        <f t="shared" si="171"/>
        <v>0</v>
      </c>
      <c r="AE601" s="282">
        <f t="shared" si="164"/>
        <v>0</v>
      </c>
      <c r="AF601" s="282">
        <f t="shared" si="172"/>
        <v>0</v>
      </c>
      <c r="AG601" s="107">
        <f t="shared" si="173"/>
        <v>0</v>
      </c>
      <c r="AH601" s="282">
        <f t="shared" si="174"/>
        <v>0</v>
      </c>
      <c r="AI601" s="260"/>
      <c r="AJ601" s="282">
        <f t="shared" si="168"/>
        <v>0</v>
      </c>
      <c r="AK601" s="282">
        <f t="shared" si="169"/>
        <v>0</v>
      </c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495"/>
      <c r="AW601" s="495"/>
      <c r="AX601" s="495"/>
    </row>
    <row r="602" spans="2:50">
      <c r="B602" s="412">
        <v>582</v>
      </c>
      <c r="C602" s="38" t="s">
        <v>24</v>
      </c>
      <c r="D602" s="38" t="s">
        <v>404</v>
      </c>
      <c r="E602" s="38" t="s">
        <v>460</v>
      </c>
      <c r="F602" s="397" t="s">
        <v>1003</v>
      </c>
      <c r="G602" s="422" t="s">
        <v>274</v>
      </c>
      <c r="H602" s="53">
        <v>42338</v>
      </c>
      <c r="I602" s="409" t="s">
        <v>2470</v>
      </c>
      <c r="J602" s="425">
        <f t="shared" si="175"/>
        <v>120</v>
      </c>
      <c r="K602" s="425">
        <v>120</v>
      </c>
      <c r="L602" s="425">
        <v>0</v>
      </c>
      <c r="M602" s="425"/>
      <c r="N602" s="479">
        <v>2</v>
      </c>
      <c r="O602" s="476">
        <v>0</v>
      </c>
      <c r="P602" s="518">
        <v>1</v>
      </c>
      <c r="Q602" s="282"/>
      <c r="R602" s="128" t="s">
        <v>31</v>
      </c>
      <c r="S602" s="128" t="s">
        <v>31</v>
      </c>
      <c r="T602" s="128" t="s">
        <v>31</v>
      </c>
      <c r="U602" s="128" t="s">
        <v>31</v>
      </c>
      <c r="V602" s="333" t="s">
        <v>3795</v>
      </c>
      <c r="W602" s="282"/>
      <c r="X602" s="282">
        <f t="shared" si="159"/>
        <v>0</v>
      </c>
      <c r="Y602" s="260"/>
      <c r="Z602" s="260"/>
      <c r="AA602" s="502">
        <f t="shared" si="160"/>
        <v>0</v>
      </c>
      <c r="AB602" s="282">
        <f t="shared" si="170"/>
        <v>0</v>
      </c>
      <c r="AC602" s="282">
        <f t="shared" si="162"/>
        <v>0</v>
      </c>
      <c r="AD602" s="282">
        <f t="shared" si="171"/>
        <v>0</v>
      </c>
      <c r="AE602" s="282">
        <f t="shared" si="164"/>
        <v>0</v>
      </c>
      <c r="AF602" s="282">
        <f t="shared" si="172"/>
        <v>0</v>
      </c>
      <c r="AG602" s="107">
        <f t="shared" si="173"/>
        <v>0</v>
      </c>
      <c r="AH602" s="282">
        <f t="shared" si="174"/>
        <v>0</v>
      </c>
      <c r="AI602" s="260"/>
      <c r="AJ602" s="282">
        <f t="shared" si="168"/>
        <v>0</v>
      </c>
      <c r="AK602" s="282">
        <f t="shared" si="169"/>
        <v>0</v>
      </c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495"/>
      <c r="AW602" s="495"/>
      <c r="AX602" s="495"/>
    </row>
    <row r="603" spans="2:50">
      <c r="B603" s="412">
        <v>583</v>
      </c>
      <c r="C603" s="38" t="s">
        <v>24</v>
      </c>
      <c r="D603" s="38" t="s">
        <v>404</v>
      </c>
      <c r="E603" s="38" t="s">
        <v>460</v>
      </c>
      <c r="F603" s="397" t="s">
        <v>1007</v>
      </c>
      <c r="G603" s="422" t="s">
        <v>274</v>
      </c>
      <c r="H603" s="53">
        <v>42338</v>
      </c>
      <c r="I603" s="409" t="s">
        <v>2470</v>
      </c>
      <c r="J603" s="425">
        <f t="shared" si="175"/>
        <v>1452</v>
      </c>
      <c r="K603" s="425">
        <v>12</v>
      </c>
      <c r="L603" s="425">
        <v>1440</v>
      </c>
      <c r="M603" s="425"/>
      <c r="N603" s="480">
        <v>0.2</v>
      </c>
      <c r="O603" s="476">
        <v>24</v>
      </c>
      <c r="P603" s="518">
        <v>1</v>
      </c>
      <c r="Q603" s="282"/>
      <c r="R603" s="128" t="s">
        <v>31</v>
      </c>
      <c r="S603" s="128" t="s">
        <v>31</v>
      </c>
      <c r="T603" s="128" t="s">
        <v>31</v>
      </c>
      <c r="U603" s="128" t="s">
        <v>31</v>
      </c>
      <c r="V603" s="333" t="s">
        <v>3795</v>
      </c>
      <c r="W603" s="282"/>
      <c r="X603" s="282">
        <f t="shared" si="159"/>
        <v>0</v>
      </c>
      <c r="Y603" s="260"/>
      <c r="Z603" s="260"/>
      <c r="AA603" s="502">
        <f t="shared" si="160"/>
        <v>0</v>
      </c>
      <c r="AB603" s="282">
        <f t="shared" si="170"/>
        <v>0</v>
      </c>
      <c r="AC603" s="282">
        <f t="shared" si="162"/>
        <v>0</v>
      </c>
      <c r="AD603" s="282">
        <f t="shared" si="171"/>
        <v>0</v>
      </c>
      <c r="AE603" s="282">
        <f t="shared" si="164"/>
        <v>0</v>
      </c>
      <c r="AF603" s="282">
        <f t="shared" si="172"/>
        <v>0</v>
      </c>
      <c r="AG603" s="107">
        <f t="shared" si="173"/>
        <v>0</v>
      </c>
      <c r="AH603" s="282">
        <f t="shared" si="174"/>
        <v>0</v>
      </c>
      <c r="AI603" s="260"/>
      <c r="AJ603" s="282">
        <f t="shared" si="168"/>
        <v>0</v>
      </c>
      <c r="AK603" s="282">
        <f t="shared" si="169"/>
        <v>0</v>
      </c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495"/>
      <c r="AW603" s="495"/>
      <c r="AX603" s="495"/>
    </row>
    <row r="604" spans="2:50">
      <c r="B604" s="412">
        <v>584</v>
      </c>
      <c r="C604" s="38" t="s">
        <v>24</v>
      </c>
      <c r="D604" s="38" t="s">
        <v>404</v>
      </c>
      <c r="E604" s="38" t="s">
        <v>460</v>
      </c>
      <c r="F604" s="397" t="s">
        <v>1010</v>
      </c>
      <c r="G604" s="422" t="s">
        <v>274</v>
      </c>
      <c r="H604" s="53">
        <v>42338</v>
      </c>
      <c r="I604" s="409" t="s">
        <v>2470</v>
      </c>
      <c r="J604" s="425">
        <f t="shared" si="175"/>
        <v>222</v>
      </c>
      <c r="K604" s="425">
        <v>222</v>
      </c>
      <c r="L604" s="425">
        <v>0</v>
      </c>
      <c r="M604" s="425"/>
      <c r="N604" s="479">
        <v>3.7</v>
      </c>
      <c r="O604" s="476">
        <v>0</v>
      </c>
      <c r="P604" s="518">
        <v>1</v>
      </c>
      <c r="Q604" s="282"/>
      <c r="R604" s="128" t="s">
        <v>31</v>
      </c>
      <c r="S604" s="128" t="s">
        <v>31</v>
      </c>
      <c r="T604" s="128" t="s">
        <v>31</v>
      </c>
      <c r="U604" s="128" t="s">
        <v>31</v>
      </c>
      <c r="V604" s="333" t="s">
        <v>3795</v>
      </c>
      <c r="W604" s="282"/>
      <c r="X604" s="282">
        <f t="shared" si="159"/>
        <v>0</v>
      </c>
      <c r="Y604" s="260"/>
      <c r="Z604" s="260"/>
      <c r="AA604" s="502">
        <f t="shared" si="160"/>
        <v>0</v>
      </c>
      <c r="AB604" s="282">
        <f t="shared" si="170"/>
        <v>0</v>
      </c>
      <c r="AC604" s="282">
        <f t="shared" si="162"/>
        <v>0</v>
      </c>
      <c r="AD604" s="282">
        <f t="shared" si="171"/>
        <v>0</v>
      </c>
      <c r="AE604" s="282">
        <f t="shared" si="164"/>
        <v>0</v>
      </c>
      <c r="AF604" s="282">
        <f t="shared" si="172"/>
        <v>0</v>
      </c>
      <c r="AG604" s="107">
        <f t="shared" si="173"/>
        <v>0</v>
      </c>
      <c r="AH604" s="282">
        <f t="shared" si="174"/>
        <v>0</v>
      </c>
      <c r="AI604" s="260"/>
      <c r="AJ604" s="282">
        <f t="shared" si="168"/>
        <v>0</v>
      </c>
      <c r="AK604" s="282">
        <f t="shared" si="169"/>
        <v>0</v>
      </c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495"/>
      <c r="AW604" s="495"/>
      <c r="AX604" s="495"/>
    </row>
    <row r="605" spans="2:50">
      <c r="B605" s="412">
        <v>585</v>
      </c>
      <c r="C605" s="38" t="s">
        <v>24</v>
      </c>
      <c r="D605" s="38" t="s">
        <v>404</v>
      </c>
      <c r="E605" s="38" t="s">
        <v>1014</v>
      </c>
      <c r="F605" s="38" t="s">
        <v>1015</v>
      </c>
      <c r="G605" s="422" t="s">
        <v>274</v>
      </c>
      <c r="H605" s="53">
        <v>42425</v>
      </c>
      <c r="I605" s="409" t="s">
        <v>2470</v>
      </c>
      <c r="J605" s="425">
        <f t="shared" si="175"/>
        <v>162</v>
      </c>
      <c r="K605" s="425">
        <v>42</v>
      </c>
      <c r="L605" s="425">
        <v>120</v>
      </c>
      <c r="M605" s="425"/>
      <c r="N605" s="479">
        <v>0.7</v>
      </c>
      <c r="O605" s="479">
        <v>2</v>
      </c>
      <c r="P605" s="520">
        <v>1</v>
      </c>
      <c r="Q605" s="282"/>
      <c r="R605" s="128" t="s">
        <v>31</v>
      </c>
      <c r="S605" s="128" t="s">
        <v>31</v>
      </c>
      <c r="T605" s="128" t="s">
        <v>31</v>
      </c>
      <c r="U605" s="128" t="s">
        <v>31</v>
      </c>
      <c r="V605" s="333" t="s">
        <v>3801</v>
      </c>
      <c r="W605" s="282"/>
      <c r="X605" s="282">
        <f t="shared" si="159"/>
        <v>0</v>
      </c>
      <c r="Y605" s="260"/>
      <c r="Z605" s="260"/>
      <c r="AA605" s="502">
        <f t="shared" si="160"/>
        <v>0</v>
      </c>
      <c r="AB605" s="282">
        <f t="shared" si="170"/>
        <v>0</v>
      </c>
      <c r="AC605" s="282">
        <f t="shared" si="162"/>
        <v>0</v>
      </c>
      <c r="AD605" s="282">
        <f t="shared" si="171"/>
        <v>0</v>
      </c>
      <c r="AE605" s="282">
        <f t="shared" si="164"/>
        <v>0</v>
      </c>
      <c r="AF605" s="282">
        <f t="shared" si="172"/>
        <v>0</v>
      </c>
      <c r="AG605" s="107">
        <f t="shared" si="173"/>
        <v>0</v>
      </c>
      <c r="AH605" s="282">
        <f t="shared" si="174"/>
        <v>0</v>
      </c>
      <c r="AI605" s="260"/>
      <c r="AJ605" s="282">
        <f t="shared" si="168"/>
        <v>0</v>
      </c>
      <c r="AK605" s="282">
        <f t="shared" si="169"/>
        <v>0</v>
      </c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495"/>
      <c r="AW605" s="495"/>
      <c r="AX605" s="495"/>
    </row>
    <row r="606" spans="2:50">
      <c r="B606" s="412">
        <v>586</v>
      </c>
      <c r="C606" s="38" t="s">
        <v>24</v>
      </c>
      <c r="D606" s="38" t="s">
        <v>404</v>
      </c>
      <c r="E606" s="565" t="s">
        <v>4298</v>
      </c>
      <c r="F606" s="566" t="s">
        <v>4299</v>
      </c>
      <c r="G606" s="422" t="s">
        <v>274</v>
      </c>
      <c r="H606" s="567">
        <v>42473</v>
      </c>
      <c r="I606" s="452" t="s">
        <v>2470</v>
      </c>
      <c r="J606" s="423">
        <f t="shared" si="175"/>
        <v>12</v>
      </c>
      <c r="K606" s="423">
        <v>12</v>
      </c>
      <c r="L606" s="423">
        <v>0</v>
      </c>
      <c r="M606" s="423"/>
      <c r="N606" s="568">
        <v>0.2</v>
      </c>
      <c r="O606" s="568">
        <v>0</v>
      </c>
      <c r="P606" s="569">
        <v>1</v>
      </c>
      <c r="Q606" s="131"/>
      <c r="R606" s="128" t="s">
        <v>31</v>
      </c>
      <c r="S606" s="128" t="s">
        <v>31</v>
      </c>
      <c r="T606" s="128" t="s">
        <v>31</v>
      </c>
      <c r="U606" s="128" t="s">
        <v>31</v>
      </c>
      <c r="V606" s="332" t="s">
        <v>3801</v>
      </c>
      <c r="W606" s="282"/>
      <c r="X606" s="131">
        <f t="shared" si="159"/>
        <v>0</v>
      </c>
      <c r="Y606" s="260"/>
      <c r="Z606" s="260"/>
      <c r="AA606" s="502">
        <f t="shared" si="160"/>
        <v>0</v>
      </c>
      <c r="AB606" s="282">
        <f t="shared" si="170"/>
        <v>0</v>
      </c>
      <c r="AC606" s="282">
        <f t="shared" si="162"/>
        <v>0</v>
      </c>
      <c r="AD606" s="282">
        <f t="shared" si="171"/>
        <v>0</v>
      </c>
      <c r="AE606" s="282">
        <f t="shared" si="164"/>
        <v>0</v>
      </c>
      <c r="AF606" s="282">
        <f t="shared" si="172"/>
        <v>0</v>
      </c>
      <c r="AG606" s="107">
        <f t="shared" si="173"/>
        <v>0</v>
      </c>
      <c r="AH606" s="282">
        <f t="shared" si="174"/>
        <v>0</v>
      </c>
      <c r="AI606" s="260"/>
      <c r="AJ606" s="282">
        <f t="shared" si="168"/>
        <v>0</v>
      </c>
      <c r="AK606" s="282">
        <f t="shared" si="169"/>
        <v>0</v>
      </c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495"/>
      <c r="AW606" s="495"/>
      <c r="AX606" s="495"/>
    </row>
    <row r="607" spans="2:50">
      <c r="B607" s="412">
        <v>587</v>
      </c>
      <c r="C607" s="38" t="s">
        <v>24</v>
      </c>
      <c r="D607" s="38" t="s">
        <v>404</v>
      </c>
      <c r="E607" s="565" t="s">
        <v>4298</v>
      </c>
      <c r="F607" s="566" t="s">
        <v>4300</v>
      </c>
      <c r="G607" s="422" t="s">
        <v>274</v>
      </c>
      <c r="H607" s="567">
        <v>43104</v>
      </c>
      <c r="I607" s="452" t="s">
        <v>2470</v>
      </c>
      <c r="J607" s="423">
        <f t="shared" si="175"/>
        <v>270</v>
      </c>
      <c r="K607" s="423">
        <v>30</v>
      </c>
      <c r="L607" s="423">
        <v>240</v>
      </c>
      <c r="M607" s="423"/>
      <c r="N607" s="568">
        <v>0.5</v>
      </c>
      <c r="O607" s="568">
        <v>4</v>
      </c>
      <c r="P607" s="569">
        <v>1</v>
      </c>
      <c r="Q607" s="131"/>
      <c r="R607" s="128" t="s">
        <v>31</v>
      </c>
      <c r="S607" s="128" t="s">
        <v>31</v>
      </c>
      <c r="T607" s="128" t="s">
        <v>31</v>
      </c>
      <c r="U607" s="128" t="s">
        <v>31</v>
      </c>
      <c r="V607" s="332" t="s">
        <v>3801</v>
      </c>
      <c r="W607" s="282"/>
      <c r="X607" s="131">
        <f t="shared" si="159"/>
        <v>0</v>
      </c>
      <c r="Y607" s="260"/>
      <c r="Z607" s="260"/>
      <c r="AA607" s="502">
        <f t="shared" si="160"/>
        <v>0</v>
      </c>
      <c r="AB607" s="282">
        <f t="shared" si="170"/>
        <v>0</v>
      </c>
      <c r="AC607" s="282">
        <f t="shared" si="162"/>
        <v>0</v>
      </c>
      <c r="AD607" s="282">
        <f t="shared" si="171"/>
        <v>0</v>
      </c>
      <c r="AE607" s="282">
        <f t="shared" si="164"/>
        <v>0</v>
      </c>
      <c r="AF607" s="282">
        <f t="shared" si="172"/>
        <v>0</v>
      </c>
      <c r="AG607" s="107">
        <f t="shared" si="173"/>
        <v>0</v>
      </c>
      <c r="AH607" s="282">
        <f t="shared" si="174"/>
        <v>0</v>
      </c>
      <c r="AI607" s="260"/>
      <c r="AJ607" s="282">
        <f t="shared" si="168"/>
        <v>0</v>
      </c>
      <c r="AK607" s="282">
        <f t="shared" si="169"/>
        <v>0</v>
      </c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495"/>
      <c r="AW607" s="495"/>
      <c r="AX607" s="495"/>
    </row>
    <row r="608" spans="2:50">
      <c r="B608" s="412">
        <v>588</v>
      </c>
      <c r="C608" s="38" t="s">
        <v>24</v>
      </c>
      <c r="D608" s="38" t="s">
        <v>404</v>
      </c>
      <c r="E608" s="565" t="s">
        <v>4298</v>
      </c>
      <c r="F608" s="566" t="s">
        <v>4301</v>
      </c>
      <c r="G608" s="422" t="s">
        <v>274</v>
      </c>
      <c r="H608" s="567">
        <v>43104</v>
      </c>
      <c r="I608" s="452" t="s">
        <v>2470</v>
      </c>
      <c r="J608" s="423">
        <f t="shared" si="175"/>
        <v>282</v>
      </c>
      <c r="K608" s="423">
        <v>42</v>
      </c>
      <c r="L608" s="423">
        <v>240</v>
      </c>
      <c r="M608" s="423"/>
      <c r="N608" s="568">
        <v>0.7</v>
      </c>
      <c r="O608" s="568">
        <v>4</v>
      </c>
      <c r="P608" s="569">
        <v>1</v>
      </c>
      <c r="Q608" s="131"/>
      <c r="R608" s="128" t="s">
        <v>31</v>
      </c>
      <c r="S608" s="128" t="s">
        <v>31</v>
      </c>
      <c r="T608" s="128" t="s">
        <v>31</v>
      </c>
      <c r="U608" s="128" t="s">
        <v>31</v>
      </c>
      <c r="V608" s="332" t="s">
        <v>3801</v>
      </c>
      <c r="W608" s="282"/>
      <c r="X608" s="131">
        <f t="shared" si="159"/>
        <v>0</v>
      </c>
      <c r="Y608" s="260"/>
      <c r="Z608" s="260"/>
      <c r="AA608" s="502">
        <f t="shared" si="160"/>
        <v>0</v>
      </c>
      <c r="AB608" s="282">
        <f t="shared" si="170"/>
        <v>0</v>
      </c>
      <c r="AC608" s="282">
        <f t="shared" si="162"/>
        <v>0</v>
      </c>
      <c r="AD608" s="282">
        <f t="shared" si="171"/>
        <v>0</v>
      </c>
      <c r="AE608" s="282">
        <f t="shared" si="164"/>
        <v>0</v>
      </c>
      <c r="AF608" s="282">
        <f t="shared" si="172"/>
        <v>0</v>
      </c>
      <c r="AG608" s="107">
        <f t="shared" si="173"/>
        <v>0</v>
      </c>
      <c r="AH608" s="282">
        <f t="shared" si="174"/>
        <v>0</v>
      </c>
      <c r="AI608" s="260"/>
      <c r="AJ608" s="282">
        <f t="shared" si="168"/>
        <v>0</v>
      </c>
      <c r="AK608" s="282">
        <f t="shared" si="169"/>
        <v>0</v>
      </c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495"/>
      <c r="AW608" s="495"/>
      <c r="AX608" s="495"/>
    </row>
    <row r="609" spans="2:50">
      <c r="B609" s="412">
        <v>589</v>
      </c>
      <c r="C609" s="38" t="s">
        <v>24</v>
      </c>
      <c r="D609" s="38" t="s">
        <v>404</v>
      </c>
      <c r="E609" s="565" t="s">
        <v>4298</v>
      </c>
      <c r="F609" s="566" t="s">
        <v>4302</v>
      </c>
      <c r="G609" s="422" t="s">
        <v>274</v>
      </c>
      <c r="H609" s="567">
        <v>43104</v>
      </c>
      <c r="I609" s="452" t="s">
        <v>2470</v>
      </c>
      <c r="J609" s="423">
        <f t="shared" si="175"/>
        <v>276</v>
      </c>
      <c r="K609" s="423">
        <v>36</v>
      </c>
      <c r="L609" s="423">
        <v>240</v>
      </c>
      <c r="M609" s="423"/>
      <c r="N609" s="568">
        <v>0.60000000000000009</v>
      </c>
      <c r="O609" s="568">
        <v>4</v>
      </c>
      <c r="P609" s="569">
        <v>1</v>
      </c>
      <c r="Q609" s="131"/>
      <c r="R609" s="128" t="s">
        <v>31</v>
      </c>
      <c r="S609" s="128" t="s">
        <v>31</v>
      </c>
      <c r="T609" s="128" t="s">
        <v>31</v>
      </c>
      <c r="U609" s="128" t="s">
        <v>31</v>
      </c>
      <c r="V609" s="332" t="s">
        <v>3801</v>
      </c>
      <c r="W609" s="282"/>
      <c r="X609" s="131">
        <f t="shared" si="159"/>
        <v>0</v>
      </c>
      <c r="Y609" s="260"/>
      <c r="Z609" s="260"/>
      <c r="AA609" s="502">
        <f t="shared" si="160"/>
        <v>0</v>
      </c>
      <c r="AB609" s="282">
        <f t="shared" si="170"/>
        <v>0</v>
      </c>
      <c r="AC609" s="282">
        <f t="shared" si="162"/>
        <v>0</v>
      </c>
      <c r="AD609" s="282">
        <f t="shared" si="171"/>
        <v>0</v>
      </c>
      <c r="AE609" s="282">
        <f t="shared" si="164"/>
        <v>0</v>
      </c>
      <c r="AF609" s="282">
        <f t="shared" si="172"/>
        <v>0</v>
      </c>
      <c r="AG609" s="107">
        <f t="shared" si="173"/>
        <v>0</v>
      </c>
      <c r="AH609" s="282">
        <f t="shared" si="174"/>
        <v>0</v>
      </c>
      <c r="AI609" s="260"/>
      <c r="AJ609" s="282">
        <f t="shared" si="168"/>
        <v>0</v>
      </c>
      <c r="AK609" s="282">
        <f t="shared" si="169"/>
        <v>0</v>
      </c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495"/>
      <c r="AW609" s="495"/>
      <c r="AX609" s="495"/>
    </row>
    <row r="610" spans="2:50">
      <c r="B610" s="412">
        <v>590</v>
      </c>
      <c r="C610" s="38" t="s">
        <v>24</v>
      </c>
      <c r="D610" s="38" t="s">
        <v>404</v>
      </c>
      <c r="E610" s="565" t="s">
        <v>4298</v>
      </c>
      <c r="F610" s="545" t="s">
        <v>4303</v>
      </c>
      <c r="G610" s="422" t="s">
        <v>274</v>
      </c>
      <c r="H610" s="546">
        <v>43754</v>
      </c>
      <c r="I610" s="452" t="s">
        <v>2470</v>
      </c>
      <c r="J610" s="423">
        <f t="shared" si="175"/>
        <v>12</v>
      </c>
      <c r="K610" s="423">
        <v>12</v>
      </c>
      <c r="L610" s="423">
        <v>0</v>
      </c>
      <c r="M610" s="423"/>
      <c r="N610" s="547">
        <v>12</v>
      </c>
      <c r="O610" s="462">
        <v>0</v>
      </c>
      <c r="P610" s="510">
        <v>1</v>
      </c>
      <c r="Q610" s="131"/>
      <c r="R610" s="128" t="s">
        <v>31</v>
      </c>
      <c r="S610" s="128" t="s">
        <v>31</v>
      </c>
      <c r="T610" s="128" t="s">
        <v>31</v>
      </c>
      <c r="U610" s="128" t="s">
        <v>31</v>
      </c>
      <c r="V610" s="332" t="s">
        <v>3801</v>
      </c>
      <c r="W610" s="282"/>
      <c r="X610" s="131">
        <f t="shared" si="159"/>
        <v>0</v>
      </c>
      <c r="Y610" s="260"/>
      <c r="Z610" s="260"/>
      <c r="AA610" s="502">
        <f t="shared" si="160"/>
        <v>0</v>
      </c>
      <c r="AB610" s="282">
        <f t="shared" si="170"/>
        <v>0</v>
      </c>
      <c r="AC610" s="282">
        <f t="shared" si="162"/>
        <v>0</v>
      </c>
      <c r="AD610" s="282">
        <f t="shared" si="171"/>
        <v>0</v>
      </c>
      <c r="AE610" s="282">
        <f t="shared" si="164"/>
        <v>0</v>
      </c>
      <c r="AF610" s="282">
        <f t="shared" si="172"/>
        <v>0</v>
      </c>
      <c r="AG610" s="107">
        <f t="shared" si="173"/>
        <v>0</v>
      </c>
      <c r="AH610" s="282">
        <f t="shared" si="174"/>
        <v>0</v>
      </c>
      <c r="AI610" s="260"/>
      <c r="AJ610" s="282">
        <f t="shared" si="168"/>
        <v>0</v>
      </c>
      <c r="AK610" s="282">
        <f t="shared" si="169"/>
        <v>0</v>
      </c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495"/>
      <c r="AW610" s="495"/>
      <c r="AX610" s="495"/>
    </row>
    <row r="611" spans="2:50">
      <c r="B611" s="412">
        <v>591</v>
      </c>
      <c r="C611" s="38" t="s">
        <v>24</v>
      </c>
      <c r="D611" s="38" t="s">
        <v>404</v>
      </c>
      <c r="E611" s="565" t="s">
        <v>467</v>
      </c>
      <c r="F611" s="565" t="s">
        <v>183</v>
      </c>
      <c r="G611" s="422" t="s">
        <v>274</v>
      </c>
      <c r="H611" s="567">
        <v>42936</v>
      </c>
      <c r="I611" s="452" t="s">
        <v>2470</v>
      </c>
      <c r="J611" s="423">
        <f t="shared" si="175"/>
        <v>12</v>
      </c>
      <c r="K611" s="423">
        <v>6</v>
      </c>
      <c r="L611" s="423">
        <v>6</v>
      </c>
      <c r="M611" s="423"/>
      <c r="N611" s="568">
        <v>0.1</v>
      </c>
      <c r="O611" s="568">
        <v>0.1</v>
      </c>
      <c r="P611" s="569">
        <v>1</v>
      </c>
      <c r="Q611" s="131"/>
      <c r="R611" s="128" t="s">
        <v>31</v>
      </c>
      <c r="S611" s="128" t="s">
        <v>31</v>
      </c>
      <c r="T611" s="128" t="s">
        <v>31</v>
      </c>
      <c r="U611" s="128" t="s">
        <v>31</v>
      </c>
      <c r="V611" s="332" t="s">
        <v>3801</v>
      </c>
      <c r="W611" s="282"/>
      <c r="X611" s="131">
        <f t="shared" si="159"/>
        <v>0</v>
      </c>
      <c r="Y611" s="260"/>
      <c r="Z611" s="260"/>
      <c r="AA611" s="502">
        <f t="shared" si="160"/>
        <v>0</v>
      </c>
      <c r="AB611" s="282">
        <f t="shared" si="170"/>
        <v>0</v>
      </c>
      <c r="AC611" s="282">
        <f t="shared" si="162"/>
        <v>0</v>
      </c>
      <c r="AD611" s="282">
        <f t="shared" si="171"/>
        <v>0</v>
      </c>
      <c r="AE611" s="282">
        <f t="shared" si="164"/>
        <v>0</v>
      </c>
      <c r="AF611" s="282">
        <f t="shared" si="172"/>
        <v>0</v>
      </c>
      <c r="AG611" s="107">
        <f t="shared" si="173"/>
        <v>0</v>
      </c>
      <c r="AH611" s="282">
        <f t="shared" si="174"/>
        <v>0</v>
      </c>
      <c r="AI611" s="260"/>
      <c r="AJ611" s="282">
        <f t="shared" si="168"/>
        <v>0</v>
      </c>
      <c r="AK611" s="282">
        <f t="shared" si="169"/>
        <v>0</v>
      </c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495"/>
      <c r="AW611" s="495"/>
      <c r="AX611" s="495"/>
    </row>
    <row r="612" spans="2:50">
      <c r="B612" s="412">
        <v>592</v>
      </c>
      <c r="C612" s="38" t="s">
        <v>24</v>
      </c>
      <c r="D612" s="38" t="s">
        <v>404</v>
      </c>
      <c r="E612" s="565" t="s">
        <v>467</v>
      </c>
      <c r="F612" s="566" t="s">
        <v>4304</v>
      </c>
      <c r="G612" s="422" t="s">
        <v>274</v>
      </c>
      <c r="H612" s="567">
        <v>42936</v>
      </c>
      <c r="I612" s="452" t="s">
        <v>2470</v>
      </c>
      <c r="J612" s="423">
        <f t="shared" si="175"/>
        <v>18</v>
      </c>
      <c r="K612" s="423">
        <v>12</v>
      </c>
      <c r="L612" s="423">
        <v>6</v>
      </c>
      <c r="M612" s="423"/>
      <c r="N612" s="568">
        <v>0.2</v>
      </c>
      <c r="O612" s="568">
        <v>0.1</v>
      </c>
      <c r="P612" s="569">
        <v>1</v>
      </c>
      <c r="Q612" s="131"/>
      <c r="R612" s="128" t="s">
        <v>31</v>
      </c>
      <c r="S612" s="128" t="s">
        <v>31</v>
      </c>
      <c r="T612" s="128" t="s">
        <v>31</v>
      </c>
      <c r="U612" s="128" t="s">
        <v>31</v>
      </c>
      <c r="V612" s="332" t="s">
        <v>3801</v>
      </c>
      <c r="W612" s="282"/>
      <c r="X612" s="131">
        <f t="shared" si="159"/>
        <v>0</v>
      </c>
      <c r="Y612" s="260"/>
      <c r="Z612" s="260"/>
      <c r="AA612" s="502">
        <f t="shared" si="160"/>
        <v>0</v>
      </c>
      <c r="AB612" s="282">
        <f t="shared" si="170"/>
        <v>0</v>
      </c>
      <c r="AC612" s="282">
        <f t="shared" si="162"/>
        <v>0</v>
      </c>
      <c r="AD612" s="282">
        <f t="shared" si="171"/>
        <v>0</v>
      </c>
      <c r="AE612" s="282">
        <f t="shared" si="164"/>
        <v>0</v>
      </c>
      <c r="AF612" s="282">
        <f t="shared" si="172"/>
        <v>0</v>
      </c>
      <c r="AG612" s="107">
        <f t="shared" si="173"/>
        <v>0</v>
      </c>
      <c r="AH612" s="282">
        <f t="shared" si="174"/>
        <v>0</v>
      </c>
      <c r="AI612" s="260"/>
      <c r="AJ612" s="282">
        <f t="shared" si="168"/>
        <v>0</v>
      </c>
      <c r="AK612" s="282">
        <f t="shared" si="169"/>
        <v>0</v>
      </c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495"/>
      <c r="AW612" s="495"/>
      <c r="AX612" s="495"/>
    </row>
    <row r="613" spans="2:50">
      <c r="B613" s="412">
        <v>593</v>
      </c>
      <c r="C613" s="38" t="s">
        <v>24</v>
      </c>
      <c r="D613" s="38" t="s">
        <v>404</v>
      </c>
      <c r="E613" s="565" t="s">
        <v>467</v>
      </c>
      <c r="F613" s="566" t="s">
        <v>317</v>
      </c>
      <c r="G613" s="422" t="s">
        <v>274</v>
      </c>
      <c r="H613" s="567">
        <v>42936</v>
      </c>
      <c r="I613" s="452" t="s">
        <v>2470</v>
      </c>
      <c r="J613" s="423">
        <f t="shared" si="175"/>
        <v>6</v>
      </c>
      <c r="K613" s="423">
        <v>6</v>
      </c>
      <c r="L613" s="423">
        <v>0</v>
      </c>
      <c r="M613" s="423"/>
      <c r="N613" s="568">
        <v>0.1</v>
      </c>
      <c r="O613" s="568">
        <v>0</v>
      </c>
      <c r="P613" s="569">
        <v>1</v>
      </c>
      <c r="Q613" s="131"/>
      <c r="R613" s="128" t="s">
        <v>31</v>
      </c>
      <c r="S613" s="128" t="s">
        <v>31</v>
      </c>
      <c r="T613" s="128" t="s">
        <v>31</v>
      </c>
      <c r="U613" s="128" t="s">
        <v>31</v>
      </c>
      <c r="V613" s="332" t="s">
        <v>3801</v>
      </c>
      <c r="W613" s="282"/>
      <c r="X613" s="131">
        <f t="shared" si="159"/>
        <v>0</v>
      </c>
      <c r="Y613" s="260"/>
      <c r="Z613" s="260"/>
      <c r="AA613" s="502">
        <f t="shared" si="160"/>
        <v>0</v>
      </c>
      <c r="AB613" s="282">
        <f t="shared" si="170"/>
        <v>0</v>
      </c>
      <c r="AC613" s="282">
        <f t="shared" si="162"/>
        <v>0</v>
      </c>
      <c r="AD613" s="282">
        <f t="shared" si="171"/>
        <v>0</v>
      </c>
      <c r="AE613" s="282">
        <f t="shared" si="164"/>
        <v>0</v>
      </c>
      <c r="AF613" s="282">
        <f t="shared" si="172"/>
        <v>0</v>
      </c>
      <c r="AG613" s="107">
        <f t="shared" si="173"/>
        <v>0</v>
      </c>
      <c r="AH613" s="282">
        <f t="shared" si="174"/>
        <v>0</v>
      </c>
      <c r="AI613" s="260"/>
      <c r="AJ613" s="282">
        <f t="shared" si="168"/>
        <v>0</v>
      </c>
      <c r="AK613" s="282">
        <f t="shared" si="169"/>
        <v>0</v>
      </c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495"/>
      <c r="AW613" s="495"/>
      <c r="AX613" s="495"/>
    </row>
    <row r="614" spans="2:50">
      <c r="B614" s="412">
        <v>594</v>
      </c>
      <c r="C614" s="38" t="s">
        <v>24</v>
      </c>
      <c r="D614" s="38" t="s">
        <v>404</v>
      </c>
      <c r="E614" s="565" t="s">
        <v>467</v>
      </c>
      <c r="F614" s="566" t="s">
        <v>469</v>
      </c>
      <c r="G614" s="422" t="s">
        <v>274</v>
      </c>
      <c r="H614" s="567">
        <v>43017</v>
      </c>
      <c r="I614" s="452" t="s">
        <v>2470</v>
      </c>
      <c r="J614" s="423">
        <f t="shared" si="175"/>
        <v>240</v>
      </c>
      <c r="K614" s="423">
        <v>180</v>
      </c>
      <c r="L614" s="423">
        <v>60</v>
      </c>
      <c r="M614" s="423"/>
      <c r="N614" s="568">
        <v>3</v>
      </c>
      <c r="O614" s="568">
        <v>1</v>
      </c>
      <c r="P614" s="569">
        <v>1</v>
      </c>
      <c r="Q614" s="131"/>
      <c r="R614" s="128" t="s">
        <v>31</v>
      </c>
      <c r="S614" s="128" t="s">
        <v>31</v>
      </c>
      <c r="T614" s="128" t="s">
        <v>31</v>
      </c>
      <c r="U614" s="128" t="s">
        <v>31</v>
      </c>
      <c r="V614" s="332" t="s">
        <v>3801</v>
      </c>
      <c r="W614" s="282"/>
      <c r="X614" s="131">
        <f t="shared" si="159"/>
        <v>0</v>
      </c>
      <c r="Y614" s="260"/>
      <c r="Z614" s="260"/>
      <c r="AA614" s="502">
        <f t="shared" si="160"/>
        <v>0</v>
      </c>
      <c r="AB614" s="282">
        <f t="shared" si="170"/>
        <v>0</v>
      </c>
      <c r="AC614" s="282">
        <f t="shared" si="162"/>
        <v>0</v>
      </c>
      <c r="AD614" s="282">
        <f t="shared" si="171"/>
        <v>0</v>
      </c>
      <c r="AE614" s="282">
        <f t="shared" si="164"/>
        <v>0</v>
      </c>
      <c r="AF614" s="282">
        <f t="shared" si="172"/>
        <v>0</v>
      </c>
      <c r="AG614" s="107">
        <f t="shared" si="173"/>
        <v>0</v>
      </c>
      <c r="AH614" s="282">
        <f t="shared" si="174"/>
        <v>0</v>
      </c>
      <c r="AI614" s="260"/>
      <c r="AJ614" s="282">
        <f t="shared" si="168"/>
        <v>0</v>
      </c>
      <c r="AK614" s="282">
        <f t="shared" si="169"/>
        <v>0</v>
      </c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495"/>
      <c r="AW614" s="495"/>
      <c r="AX614" s="495"/>
    </row>
    <row r="615" spans="2:50">
      <c r="B615" s="412">
        <v>595</v>
      </c>
      <c r="C615" s="38" t="s">
        <v>24</v>
      </c>
      <c r="D615" s="38" t="s">
        <v>404</v>
      </c>
      <c r="E615" s="565" t="s">
        <v>467</v>
      </c>
      <c r="F615" s="566" t="s">
        <v>4305</v>
      </c>
      <c r="G615" s="422" t="s">
        <v>274</v>
      </c>
      <c r="H615" s="567">
        <v>43017</v>
      </c>
      <c r="I615" s="452" t="s">
        <v>2470</v>
      </c>
      <c r="J615" s="423">
        <f t="shared" si="175"/>
        <v>24</v>
      </c>
      <c r="K615" s="423">
        <v>18</v>
      </c>
      <c r="L615" s="423">
        <v>6</v>
      </c>
      <c r="M615" s="423"/>
      <c r="N615" s="568">
        <v>0.3</v>
      </c>
      <c r="O615" s="568">
        <v>0.1</v>
      </c>
      <c r="P615" s="569">
        <v>1</v>
      </c>
      <c r="Q615" s="131"/>
      <c r="R615" s="128" t="s">
        <v>31</v>
      </c>
      <c r="S615" s="128" t="s">
        <v>31</v>
      </c>
      <c r="T615" s="128" t="s">
        <v>31</v>
      </c>
      <c r="U615" s="128" t="s">
        <v>31</v>
      </c>
      <c r="V615" s="332" t="s">
        <v>3801</v>
      </c>
      <c r="W615" s="282"/>
      <c r="X615" s="131">
        <f t="shared" si="159"/>
        <v>0</v>
      </c>
      <c r="Y615" s="260"/>
      <c r="Z615" s="260"/>
      <c r="AA615" s="502">
        <f t="shared" si="160"/>
        <v>0</v>
      </c>
      <c r="AB615" s="282">
        <f t="shared" si="170"/>
        <v>0</v>
      </c>
      <c r="AC615" s="282">
        <f t="shared" si="162"/>
        <v>0</v>
      </c>
      <c r="AD615" s="282">
        <f t="shared" si="171"/>
        <v>0</v>
      </c>
      <c r="AE615" s="282">
        <f t="shared" si="164"/>
        <v>0</v>
      </c>
      <c r="AF615" s="282">
        <f t="shared" si="172"/>
        <v>0</v>
      </c>
      <c r="AG615" s="107">
        <f t="shared" si="173"/>
        <v>0</v>
      </c>
      <c r="AH615" s="282">
        <f t="shared" si="174"/>
        <v>0</v>
      </c>
      <c r="AI615" s="260"/>
      <c r="AJ615" s="282">
        <f t="shared" si="168"/>
        <v>0</v>
      </c>
      <c r="AK615" s="282">
        <f t="shared" si="169"/>
        <v>0</v>
      </c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495"/>
      <c r="AW615" s="495"/>
      <c r="AX615" s="495"/>
    </row>
    <row r="616" spans="2:50">
      <c r="B616" s="412">
        <v>596</v>
      </c>
      <c r="C616" s="38" t="s">
        <v>24</v>
      </c>
      <c r="D616" s="38" t="s">
        <v>404</v>
      </c>
      <c r="E616" s="565" t="s">
        <v>470</v>
      </c>
      <c r="F616" s="565" t="s">
        <v>471</v>
      </c>
      <c r="G616" s="422" t="s">
        <v>274</v>
      </c>
      <c r="H616" s="570">
        <v>43305</v>
      </c>
      <c r="I616" s="452" t="s">
        <v>2470</v>
      </c>
      <c r="J616" s="423">
        <f t="shared" si="175"/>
        <v>36</v>
      </c>
      <c r="K616" s="423">
        <v>36</v>
      </c>
      <c r="L616" s="423">
        <v>0</v>
      </c>
      <c r="M616" s="423"/>
      <c r="N616" s="571">
        <v>0.6</v>
      </c>
      <c r="O616" s="571">
        <v>0</v>
      </c>
      <c r="P616" s="572">
        <v>1</v>
      </c>
      <c r="Q616" s="131"/>
      <c r="R616" s="128" t="s">
        <v>31</v>
      </c>
      <c r="S616" s="128" t="s">
        <v>31</v>
      </c>
      <c r="T616" s="128" t="s">
        <v>31</v>
      </c>
      <c r="U616" s="128" t="s">
        <v>31</v>
      </c>
      <c r="V616" s="332" t="s">
        <v>3802</v>
      </c>
      <c r="W616" s="282"/>
      <c r="X616" s="131">
        <f t="shared" ref="X616:X628" si="176">SUMIF(W616,"Y",K616)</f>
        <v>0</v>
      </c>
      <c r="Y616" s="260"/>
      <c r="Z616" s="260"/>
      <c r="AA616" s="502">
        <f t="shared" ref="AA616:AA628" si="177">(COUNTA(AL616:AU616)-COUNTIF(AL616:AU616, "X"))</f>
        <v>0</v>
      </c>
      <c r="AB616" s="282">
        <f t="shared" ref="AB616:AB628" si="178">(COUNTA(AL616:AU616)-COUNTIF(AL616:AU616, "X"))*P616*K616</f>
        <v>0</v>
      </c>
      <c r="AC616" s="282">
        <f t="shared" ref="AC616:AC628" si="179">COUNTIF(AL616:AU616,"A")</f>
        <v>0</v>
      </c>
      <c r="AD616" s="282">
        <f t="shared" ref="AD616:AD628" si="180">COUNTIF(AL616:AU616,"V")*P616*M616</f>
        <v>0</v>
      </c>
      <c r="AE616" s="282">
        <f t="shared" ref="AE616:AE628" si="181">COUNTIF(AL616:AU616,"L")</f>
        <v>0</v>
      </c>
      <c r="AF616" s="282">
        <f t="shared" ref="AF616:AF628" si="182">COUNTIF(AL616:AU616,"L")*K616*P616</f>
        <v>0</v>
      </c>
      <c r="AG616" s="107">
        <f t="shared" ref="AG616:AG628" si="183">IF(Q616="Y",1,0)</f>
        <v>0</v>
      </c>
      <c r="AH616" s="282">
        <f t="shared" ref="AH616:AH628" si="184">IF(Q616="Y", AA616, 0)*K616*P616/2</f>
        <v>0</v>
      </c>
      <c r="AI616" s="260"/>
      <c r="AJ616" s="282">
        <f t="shared" ref="AJ616:AJ628" si="185">COUNTIF(AL616:AU616, "V")</f>
        <v>0</v>
      </c>
      <c r="AK616" s="282">
        <f t="shared" ref="AK616:AK628" si="186">AB616-AD616-AF616-AH616</f>
        <v>0</v>
      </c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495"/>
      <c r="AW616" s="495"/>
      <c r="AX616" s="495"/>
    </row>
    <row r="617" spans="2:50">
      <c r="B617" s="412">
        <v>597</v>
      </c>
      <c r="C617" s="38" t="s">
        <v>24</v>
      </c>
      <c r="D617" s="38" t="s">
        <v>404</v>
      </c>
      <c r="E617" s="565" t="s">
        <v>470</v>
      </c>
      <c r="F617" s="573" t="s">
        <v>473</v>
      </c>
      <c r="G617" s="422" t="s">
        <v>274</v>
      </c>
      <c r="H617" s="567">
        <v>43017</v>
      </c>
      <c r="I617" s="452" t="s">
        <v>2470</v>
      </c>
      <c r="J617" s="423">
        <f t="shared" si="175"/>
        <v>42</v>
      </c>
      <c r="K617" s="423">
        <v>42</v>
      </c>
      <c r="L617" s="423">
        <v>0</v>
      </c>
      <c r="M617" s="423"/>
      <c r="N617" s="568">
        <v>0.7</v>
      </c>
      <c r="O617" s="568">
        <v>0</v>
      </c>
      <c r="P617" s="569">
        <v>1</v>
      </c>
      <c r="Q617" s="131"/>
      <c r="R617" s="128" t="s">
        <v>31</v>
      </c>
      <c r="S617" s="128" t="s">
        <v>31</v>
      </c>
      <c r="T617" s="128" t="s">
        <v>31</v>
      </c>
      <c r="U617" s="128" t="s">
        <v>31</v>
      </c>
      <c r="V617" s="332" t="s">
        <v>3802</v>
      </c>
      <c r="W617" s="282"/>
      <c r="X617" s="131">
        <f t="shared" si="176"/>
        <v>0</v>
      </c>
      <c r="Y617" s="260"/>
      <c r="Z617" s="260"/>
      <c r="AA617" s="502">
        <f t="shared" si="177"/>
        <v>0</v>
      </c>
      <c r="AB617" s="282">
        <f t="shared" si="178"/>
        <v>0</v>
      </c>
      <c r="AC617" s="282">
        <f t="shared" si="179"/>
        <v>0</v>
      </c>
      <c r="AD617" s="282">
        <f t="shared" si="180"/>
        <v>0</v>
      </c>
      <c r="AE617" s="282">
        <f t="shared" si="181"/>
        <v>0</v>
      </c>
      <c r="AF617" s="282">
        <f t="shared" si="182"/>
        <v>0</v>
      </c>
      <c r="AG617" s="107">
        <f t="shared" si="183"/>
        <v>0</v>
      </c>
      <c r="AH617" s="282">
        <f t="shared" si="184"/>
        <v>0</v>
      </c>
      <c r="AI617" s="260"/>
      <c r="AJ617" s="282">
        <f t="shared" si="185"/>
        <v>0</v>
      </c>
      <c r="AK617" s="282">
        <f t="shared" si="186"/>
        <v>0</v>
      </c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495"/>
      <c r="AW617" s="495"/>
      <c r="AX617" s="495"/>
    </row>
    <row r="618" spans="2:50">
      <c r="B618" s="412">
        <v>598</v>
      </c>
      <c r="C618" s="38" t="s">
        <v>24</v>
      </c>
      <c r="D618" s="38" t="s">
        <v>404</v>
      </c>
      <c r="E618" s="565" t="s">
        <v>470</v>
      </c>
      <c r="F618" s="573" t="s">
        <v>476</v>
      </c>
      <c r="G618" s="422" t="s">
        <v>274</v>
      </c>
      <c r="H618" s="567">
        <v>43017</v>
      </c>
      <c r="I618" s="452" t="s">
        <v>2470</v>
      </c>
      <c r="J618" s="423">
        <f t="shared" si="175"/>
        <v>54</v>
      </c>
      <c r="K618" s="423">
        <v>54</v>
      </c>
      <c r="L618" s="423">
        <v>0</v>
      </c>
      <c r="M618" s="423"/>
      <c r="N618" s="568">
        <v>0.89999999999999991</v>
      </c>
      <c r="O618" s="568">
        <v>0</v>
      </c>
      <c r="P618" s="569">
        <v>1</v>
      </c>
      <c r="Q618" s="131"/>
      <c r="R618" s="128" t="s">
        <v>31</v>
      </c>
      <c r="S618" s="128" t="s">
        <v>31</v>
      </c>
      <c r="T618" s="128" t="s">
        <v>31</v>
      </c>
      <c r="U618" s="128" t="s">
        <v>31</v>
      </c>
      <c r="V618" s="332" t="s">
        <v>3802</v>
      </c>
      <c r="W618" s="282"/>
      <c r="X618" s="131">
        <f t="shared" si="176"/>
        <v>0</v>
      </c>
      <c r="Y618" s="260"/>
      <c r="Z618" s="260"/>
      <c r="AA618" s="502">
        <f t="shared" si="177"/>
        <v>0</v>
      </c>
      <c r="AB618" s="282">
        <f t="shared" si="178"/>
        <v>0</v>
      </c>
      <c r="AC618" s="282">
        <f t="shared" si="179"/>
        <v>0</v>
      </c>
      <c r="AD618" s="282">
        <f t="shared" si="180"/>
        <v>0</v>
      </c>
      <c r="AE618" s="282">
        <f t="shared" si="181"/>
        <v>0</v>
      </c>
      <c r="AF618" s="282">
        <f t="shared" si="182"/>
        <v>0</v>
      </c>
      <c r="AG618" s="107">
        <f t="shared" si="183"/>
        <v>0</v>
      </c>
      <c r="AH618" s="282">
        <f t="shared" si="184"/>
        <v>0</v>
      </c>
      <c r="AI618" s="260"/>
      <c r="AJ618" s="282">
        <f t="shared" si="185"/>
        <v>0</v>
      </c>
      <c r="AK618" s="282">
        <f t="shared" si="186"/>
        <v>0</v>
      </c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495"/>
      <c r="AW618" s="495"/>
      <c r="AX618" s="495"/>
    </row>
    <row r="619" spans="2:50">
      <c r="B619" s="412">
        <v>599</v>
      </c>
      <c r="C619" s="38" t="s">
        <v>24</v>
      </c>
      <c r="D619" s="38" t="s">
        <v>404</v>
      </c>
      <c r="E619" s="565" t="s">
        <v>470</v>
      </c>
      <c r="F619" s="573" t="s">
        <v>478</v>
      </c>
      <c r="G619" s="422" t="s">
        <v>274</v>
      </c>
      <c r="H619" s="567">
        <v>43017</v>
      </c>
      <c r="I619" s="452" t="s">
        <v>2470</v>
      </c>
      <c r="J619" s="423">
        <f t="shared" si="175"/>
        <v>192</v>
      </c>
      <c r="K619" s="423">
        <v>192</v>
      </c>
      <c r="L619" s="423">
        <v>0</v>
      </c>
      <c r="M619" s="423"/>
      <c r="N619" s="568">
        <v>3.1999999999999997</v>
      </c>
      <c r="O619" s="568">
        <v>0</v>
      </c>
      <c r="P619" s="569">
        <v>1</v>
      </c>
      <c r="Q619" s="131"/>
      <c r="R619" s="128" t="s">
        <v>31</v>
      </c>
      <c r="S619" s="128" t="s">
        <v>31</v>
      </c>
      <c r="T619" s="128" t="s">
        <v>31</v>
      </c>
      <c r="U619" s="128" t="s">
        <v>31</v>
      </c>
      <c r="V619" s="332" t="s">
        <v>3802</v>
      </c>
      <c r="W619" s="282"/>
      <c r="X619" s="131">
        <f t="shared" si="176"/>
        <v>0</v>
      </c>
      <c r="Y619" s="260"/>
      <c r="Z619" s="260"/>
      <c r="AA619" s="502">
        <f t="shared" si="177"/>
        <v>0</v>
      </c>
      <c r="AB619" s="282">
        <f t="shared" si="178"/>
        <v>0</v>
      </c>
      <c r="AC619" s="282">
        <f t="shared" si="179"/>
        <v>0</v>
      </c>
      <c r="AD619" s="282">
        <f t="shared" si="180"/>
        <v>0</v>
      </c>
      <c r="AE619" s="282">
        <f t="shared" si="181"/>
        <v>0</v>
      </c>
      <c r="AF619" s="282">
        <f t="shared" si="182"/>
        <v>0</v>
      </c>
      <c r="AG619" s="107">
        <f t="shared" si="183"/>
        <v>0</v>
      </c>
      <c r="AH619" s="282">
        <f t="shared" si="184"/>
        <v>0</v>
      </c>
      <c r="AI619" s="260"/>
      <c r="AJ619" s="282">
        <f t="shared" si="185"/>
        <v>0</v>
      </c>
      <c r="AK619" s="282">
        <f t="shared" si="186"/>
        <v>0</v>
      </c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495"/>
      <c r="AW619" s="495"/>
      <c r="AX619" s="495"/>
    </row>
    <row r="620" spans="2:50">
      <c r="B620" s="412">
        <v>600</v>
      </c>
      <c r="C620" s="38" t="s">
        <v>24</v>
      </c>
      <c r="D620" s="38" t="s">
        <v>404</v>
      </c>
      <c r="E620" s="565" t="s">
        <v>470</v>
      </c>
      <c r="F620" s="573" t="s">
        <v>276</v>
      </c>
      <c r="G620" s="422" t="s">
        <v>274</v>
      </c>
      <c r="H620" s="567">
        <v>43017</v>
      </c>
      <c r="I620" s="452" t="s">
        <v>2470</v>
      </c>
      <c r="J620" s="423">
        <f t="shared" si="175"/>
        <v>240</v>
      </c>
      <c r="K620" s="423">
        <v>156</v>
      </c>
      <c r="L620" s="423">
        <v>84</v>
      </c>
      <c r="M620" s="423"/>
      <c r="N620" s="568">
        <v>2.6</v>
      </c>
      <c r="O620" s="568">
        <v>1.4</v>
      </c>
      <c r="P620" s="569">
        <v>1</v>
      </c>
      <c r="Q620" s="131"/>
      <c r="R620" s="128" t="s">
        <v>31</v>
      </c>
      <c r="S620" s="128" t="s">
        <v>31</v>
      </c>
      <c r="T620" s="128" t="s">
        <v>31</v>
      </c>
      <c r="U620" s="128" t="s">
        <v>31</v>
      </c>
      <c r="V620" s="332" t="s">
        <v>3802</v>
      </c>
      <c r="W620" s="282"/>
      <c r="X620" s="131">
        <f t="shared" si="176"/>
        <v>0</v>
      </c>
      <c r="Y620" s="260"/>
      <c r="Z620" s="260"/>
      <c r="AA620" s="502">
        <f t="shared" si="177"/>
        <v>0</v>
      </c>
      <c r="AB620" s="282">
        <f t="shared" si="178"/>
        <v>0</v>
      </c>
      <c r="AC620" s="282">
        <f t="shared" si="179"/>
        <v>0</v>
      </c>
      <c r="AD620" s="282">
        <f t="shared" si="180"/>
        <v>0</v>
      </c>
      <c r="AE620" s="282">
        <f t="shared" si="181"/>
        <v>0</v>
      </c>
      <c r="AF620" s="282">
        <f t="shared" si="182"/>
        <v>0</v>
      </c>
      <c r="AG620" s="107">
        <f t="shared" si="183"/>
        <v>0</v>
      </c>
      <c r="AH620" s="282">
        <f t="shared" si="184"/>
        <v>0</v>
      </c>
      <c r="AI620" s="260"/>
      <c r="AJ620" s="282">
        <f t="shared" si="185"/>
        <v>0</v>
      </c>
      <c r="AK620" s="282">
        <f t="shared" si="186"/>
        <v>0</v>
      </c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495"/>
      <c r="AW620" s="495"/>
      <c r="AX620" s="495"/>
    </row>
    <row r="621" spans="2:50">
      <c r="B621" s="412">
        <v>601</v>
      </c>
      <c r="C621" s="38" t="s">
        <v>24</v>
      </c>
      <c r="D621" s="38" t="s">
        <v>404</v>
      </c>
      <c r="E621" s="565" t="s">
        <v>470</v>
      </c>
      <c r="F621" s="573" t="s">
        <v>1207</v>
      </c>
      <c r="G621" s="422" t="s">
        <v>274</v>
      </c>
      <c r="H621" s="567">
        <v>43017</v>
      </c>
      <c r="I621" s="452" t="s">
        <v>2470</v>
      </c>
      <c r="J621" s="423">
        <f t="shared" si="175"/>
        <v>54</v>
      </c>
      <c r="K621" s="423">
        <v>54</v>
      </c>
      <c r="L621" s="423">
        <v>0</v>
      </c>
      <c r="M621" s="423"/>
      <c r="N621" s="568">
        <v>0.90000000000000013</v>
      </c>
      <c r="O621" s="568">
        <v>0</v>
      </c>
      <c r="P621" s="569">
        <v>1</v>
      </c>
      <c r="Q621" s="131"/>
      <c r="R621" s="128" t="s">
        <v>31</v>
      </c>
      <c r="S621" s="128" t="s">
        <v>31</v>
      </c>
      <c r="T621" s="128" t="s">
        <v>31</v>
      </c>
      <c r="U621" s="128" t="s">
        <v>31</v>
      </c>
      <c r="V621" s="332" t="s">
        <v>3802</v>
      </c>
      <c r="W621" s="282"/>
      <c r="X621" s="131">
        <f t="shared" si="176"/>
        <v>0</v>
      </c>
      <c r="Y621" s="260"/>
      <c r="Z621" s="260"/>
      <c r="AA621" s="502">
        <f t="shared" si="177"/>
        <v>0</v>
      </c>
      <c r="AB621" s="282">
        <f t="shared" si="178"/>
        <v>0</v>
      </c>
      <c r="AC621" s="282">
        <f t="shared" si="179"/>
        <v>0</v>
      </c>
      <c r="AD621" s="282">
        <f t="shared" si="180"/>
        <v>0</v>
      </c>
      <c r="AE621" s="282">
        <f t="shared" si="181"/>
        <v>0</v>
      </c>
      <c r="AF621" s="282">
        <f t="shared" si="182"/>
        <v>0</v>
      </c>
      <c r="AG621" s="107">
        <f t="shared" si="183"/>
        <v>0</v>
      </c>
      <c r="AH621" s="282">
        <f t="shared" si="184"/>
        <v>0</v>
      </c>
      <c r="AI621" s="260"/>
      <c r="AJ621" s="282">
        <f t="shared" si="185"/>
        <v>0</v>
      </c>
      <c r="AK621" s="282">
        <f t="shared" si="186"/>
        <v>0</v>
      </c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495"/>
      <c r="AW621" s="495"/>
      <c r="AX621" s="495"/>
    </row>
    <row r="622" spans="2:50">
      <c r="B622" s="412">
        <v>602</v>
      </c>
      <c r="C622" s="38" t="s">
        <v>24</v>
      </c>
      <c r="D622" s="38" t="s">
        <v>404</v>
      </c>
      <c r="E622" s="565" t="s">
        <v>470</v>
      </c>
      <c r="F622" s="573" t="s">
        <v>1208</v>
      </c>
      <c r="G622" s="422" t="s">
        <v>274</v>
      </c>
      <c r="H622" s="567">
        <v>43728</v>
      </c>
      <c r="I622" s="452" t="s">
        <v>2470</v>
      </c>
      <c r="J622" s="423">
        <f t="shared" si="175"/>
        <v>1626</v>
      </c>
      <c r="K622" s="423">
        <v>66</v>
      </c>
      <c r="L622" s="423">
        <v>1560</v>
      </c>
      <c r="M622" s="423"/>
      <c r="N622" s="568">
        <v>1.1000000000000001</v>
      </c>
      <c r="O622" s="568">
        <v>26</v>
      </c>
      <c r="P622" s="569">
        <v>1</v>
      </c>
      <c r="Q622" s="131"/>
      <c r="R622" s="128" t="s">
        <v>31</v>
      </c>
      <c r="S622" s="128" t="s">
        <v>31</v>
      </c>
      <c r="T622" s="128" t="s">
        <v>31</v>
      </c>
      <c r="U622" s="128" t="s">
        <v>31</v>
      </c>
      <c r="V622" s="332" t="s">
        <v>3802</v>
      </c>
      <c r="W622" s="282"/>
      <c r="X622" s="131">
        <f t="shared" si="176"/>
        <v>0</v>
      </c>
      <c r="Y622" s="260"/>
      <c r="Z622" s="260"/>
      <c r="AA622" s="502">
        <f t="shared" si="177"/>
        <v>0</v>
      </c>
      <c r="AB622" s="282">
        <f t="shared" si="178"/>
        <v>0</v>
      </c>
      <c r="AC622" s="282">
        <f t="shared" si="179"/>
        <v>0</v>
      </c>
      <c r="AD622" s="282">
        <f t="shared" si="180"/>
        <v>0</v>
      </c>
      <c r="AE622" s="282">
        <f t="shared" si="181"/>
        <v>0</v>
      </c>
      <c r="AF622" s="282">
        <f t="shared" si="182"/>
        <v>0</v>
      </c>
      <c r="AG622" s="107">
        <f t="shared" si="183"/>
        <v>0</v>
      </c>
      <c r="AH622" s="282">
        <f t="shared" si="184"/>
        <v>0</v>
      </c>
      <c r="AI622" s="260"/>
      <c r="AJ622" s="282">
        <f t="shared" si="185"/>
        <v>0</v>
      </c>
      <c r="AK622" s="282">
        <f t="shared" si="186"/>
        <v>0</v>
      </c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495"/>
      <c r="AW622" s="495"/>
      <c r="AX622" s="495"/>
    </row>
    <row r="623" spans="2:50">
      <c r="B623" s="412">
        <v>603</v>
      </c>
      <c r="C623" s="38" t="s">
        <v>24</v>
      </c>
      <c r="D623" s="38" t="s">
        <v>404</v>
      </c>
      <c r="E623" s="565" t="s">
        <v>497</v>
      </c>
      <c r="F623" s="565" t="s">
        <v>498</v>
      </c>
      <c r="G623" s="422" t="s">
        <v>274</v>
      </c>
      <c r="H623" s="567">
        <v>43062</v>
      </c>
      <c r="I623" s="452" t="s">
        <v>2470</v>
      </c>
      <c r="J623" s="423">
        <f t="shared" si="175"/>
        <v>42</v>
      </c>
      <c r="K623" s="423">
        <v>42</v>
      </c>
      <c r="L623" s="423">
        <v>0</v>
      </c>
      <c r="M623" s="423"/>
      <c r="N623" s="568">
        <v>0.7</v>
      </c>
      <c r="O623" s="568">
        <v>0</v>
      </c>
      <c r="P623" s="569">
        <v>1</v>
      </c>
      <c r="Q623" s="131"/>
      <c r="R623" s="128" t="s">
        <v>31</v>
      </c>
      <c r="S623" s="128" t="s">
        <v>31</v>
      </c>
      <c r="T623" s="128" t="s">
        <v>31</v>
      </c>
      <c r="U623" s="128" t="s">
        <v>31</v>
      </c>
      <c r="V623" s="332" t="s">
        <v>3803</v>
      </c>
      <c r="W623" s="282"/>
      <c r="X623" s="131">
        <f t="shared" si="176"/>
        <v>0</v>
      </c>
      <c r="Y623" s="260"/>
      <c r="Z623" s="260"/>
      <c r="AA623" s="502">
        <f t="shared" si="177"/>
        <v>0</v>
      </c>
      <c r="AB623" s="282">
        <f t="shared" si="178"/>
        <v>0</v>
      </c>
      <c r="AC623" s="282">
        <f t="shared" si="179"/>
        <v>0</v>
      </c>
      <c r="AD623" s="282">
        <f t="shared" si="180"/>
        <v>0</v>
      </c>
      <c r="AE623" s="282">
        <f t="shared" si="181"/>
        <v>0</v>
      </c>
      <c r="AF623" s="282">
        <f t="shared" si="182"/>
        <v>0</v>
      </c>
      <c r="AG623" s="107">
        <f t="shared" si="183"/>
        <v>0</v>
      </c>
      <c r="AH623" s="282">
        <f t="shared" si="184"/>
        <v>0</v>
      </c>
      <c r="AI623" s="260"/>
      <c r="AJ623" s="282">
        <f t="shared" si="185"/>
        <v>0</v>
      </c>
      <c r="AK623" s="282">
        <f t="shared" si="186"/>
        <v>0</v>
      </c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495"/>
      <c r="AW623" s="495"/>
      <c r="AX623" s="495"/>
    </row>
    <row r="624" spans="2:50">
      <c r="B624" s="412">
        <v>604</v>
      </c>
      <c r="C624" s="38" t="s">
        <v>24</v>
      </c>
      <c r="D624" s="38" t="s">
        <v>404</v>
      </c>
      <c r="E624" s="545" t="s">
        <v>501</v>
      </c>
      <c r="F624" s="545" t="s">
        <v>502</v>
      </c>
      <c r="G624" s="422" t="s">
        <v>274</v>
      </c>
      <c r="H624" s="546">
        <v>43737</v>
      </c>
      <c r="I624" s="452" t="s">
        <v>2470</v>
      </c>
      <c r="J624" s="423">
        <f t="shared" si="175"/>
        <v>36</v>
      </c>
      <c r="K624" s="423">
        <v>36</v>
      </c>
      <c r="L624" s="423">
        <v>0</v>
      </c>
      <c r="M624" s="423"/>
      <c r="N624" s="547">
        <v>0.6</v>
      </c>
      <c r="O624" s="462">
        <v>0</v>
      </c>
      <c r="P624" s="510">
        <v>1</v>
      </c>
      <c r="Q624" s="131"/>
      <c r="R624" s="128" t="s">
        <v>31</v>
      </c>
      <c r="S624" s="128" t="s">
        <v>31</v>
      </c>
      <c r="T624" s="128" t="s">
        <v>31</v>
      </c>
      <c r="U624" s="128" t="s">
        <v>31</v>
      </c>
      <c r="V624" s="332" t="s">
        <v>3804</v>
      </c>
      <c r="W624" s="282"/>
      <c r="X624" s="131">
        <f t="shared" si="176"/>
        <v>0</v>
      </c>
      <c r="Y624" s="260"/>
      <c r="Z624" s="260"/>
      <c r="AA624" s="502">
        <f t="shared" si="177"/>
        <v>0</v>
      </c>
      <c r="AB624" s="282">
        <f t="shared" si="178"/>
        <v>0</v>
      </c>
      <c r="AC624" s="282">
        <f t="shared" si="179"/>
        <v>0</v>
      </c>
      <c r="AD624" s="282">
        <f t="shared" si="180"/>
        <v>0</v>
      </c>
      <c r="AE624" s="282">
        <f t="shared" si="181"/>
        <v>0</v>
      </c>
      <c r="AF624" s="282">
        <f t="shared" si="182"/>
        <v>0</v>
      </c>
      <c r="AG624" s="107">
        <f t="shared" si="183"/>
        <v>0</v>
      </c>
      <c r="AH624" s="282">
        <f t="shared" si="184"/>
        <v>0</v>
      </c>
      <c r="AI624" s="260"/>
      <c r="AJ624" s="282">
        <f t="shared" si="185"/>
        <v>0</v>
      </c>
      <c r="AK624" s="282">
        <f t="shared" si="186"/>
        <v>0</v>
      </c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495"/>
      <c r="AW624" s="495"/>
      <c r="AX624" s="495"/>
    </row>
    <row r="625" spans="2:50">
      <c r="B625" s="412">
        <v>605</v>
      </c>
      <c r="C625" s="38" t="s">
        <v>24</v>
      </c>
      <c r="D625" s="38" t="s">
        <v>404</v>
      </c>
      <c r="E625" s="545" t="s">
        <v>501</v>
      </c>
      <c r="F625" s="545" t="s">
        <v>503</v>
      </c>
      <c r="G625" s="422" t="s">
        <v>274</v>
      </c>
      <c r="H625" s="546">
        <v>43737</v>
      </c>
      <c r="I625" s="452" t="s">
        <v>2470</v>
      </c>
      <c r="J625" s="423">
        <f t="shared" si="175"/>
        <v>36</v>
      </c>
      <c r="K625" s="423">
        <v>36</v>
      </c>
      <c r="L625" s="423">
        <v>0</v>
      </c>
      <c r="M625" s="423"/>
      <c r="N625" s="547">
        <v>0.60000000000000009</v>
      </c>
      <c r="O625" s="462">
        <v>0</v>
      </c>
      <c r="P625" s="510">
        <v>1</v>
      </c>
      <c r="Q625" s="131"/>
      <c r="R625" s="128" t="s">
        <v>31</v>
      </c>
      <c r="S625" s="128" t="s">
        <v>31</v>
      </c>
      <c r="T625" s="128" t="s">
        <v>31</v>
      </c>
      <c r="U625" s="128" t="s">
        <v>31</v>
      </c>
      <c r="V625" s="332" t="s">
        <v>3804</v>
      </c>
      <c r="W625" s="282"/>
      <c r="X625" s="131">
        <f t="shared" si="176"/>
        <v>0</v>
      </c>
      <c r="Y625" s="260"/>
      <c r="Z625" s="260"/>
      <c r="AA625" s="502">
        <f t="shared" si="177"/>
        <v>0</v>
      </c>
      <c r="AB625" s="282">
        <f t="shared" si="178"/>
        <v>0</v>
      </c>
      <c r="AC625" s="282">
        <f t="shared" si="179"/>
        <v>0</v>
      </c>
      <c r="AD625" s="282">
        <f t="shared" si="180"/>
        <v>0</v>
      </c>
      <c r="AE625" s="282">
        <f t="shared" si="181"/>
        <v>0</v>
      </c>
      <c r="AF625" s="282">
        <f t="shared" si="182"/>
        <v>0</v>
      </c>
      <c r="AG625" s="107">
        <f t="shared" si="183"/>
        <v>0</v>
      </c>
      <c r="AH625" s="282">
        <f t="shared" si="184"/>
        <v>0</v>
      </c>
      <c r="AI625" s="260"/>
      <c r="AJ625" s="282">
        <f t="shared" si="185"/>
        <v>0</v>
      </c>
      <c r="AK625" s="282">
        <f t="shared" si="186"/>
        <v>0</v>
      </c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495"/>
      <c r="AW625" s="495"/>
      <c r="AX625" s="495"/>
    </row>
    <row r="626" spans="2:50">
      <c r="B626" s="412">
        <v>606</v>
      </c>
      <c r="C626" s="38" t="s">
        <v>24</v>
      </c>
      <c r="D626" s="38" t="s">
        <v>404</v>
      </c>
      <c r="E626" s="545" t="s">
        <v>501</v>
      </c>
      <c r="F626" s="545" t="s">
        <v>507</v>
      </c>
      <c r="G626" s="422" t="s">
        <v>274</v>
      </c>
      <c r="H626" s="546">
        <v>43737</v>
      </c>
      <c r="I626" s="452" t="s">
        <v>2470</v>
      </c>
      <c r="J626" s="423">
        <f t="shared" si="175"/>
        <v>60</v>
      </c>
      <c r="K626" s="423">
        <v>60</v>
      </c>
      <c r="L626" s="423">
        <v>0</v>
      </c>
      <c r="M626" s="423"/>
      <c r="N626" s="547">
        <v>1</v>
      </c>
      <c r="O626" s="462">
        <v>0</v>
      </c>
      <c r="P626" s="510">
        <v>1</v>
      </c>
      <c r="Q626" s="131"/>
      <c r="R626" s="128" t="s">
        <v>31</v>
      </c>
      <c r="S626" s="128" t="s">
        <v>31</v>
      </c>
      <c r="T626" s="128" t="s">
        <v>31</v>
      </c>
      <c r="U626" s="128" t="s">
        <v>31</v>
      </c>
      <c r="V626" s="332" t="s">
        <v>3804</v>
      </c>
      <c r="W626" s="282"/>
      <c r="X626" s="131">
        <f t="shared" si="176"/>
        <v>0</v>
      </c>
      <c r="Y626" s="260"/>
      <c r="Z626" s="260"/>
      <c r="AA626" s="502">
        <f t="shared" si="177"/>
        <v>0</v>
      </c>
      <c r="AB626" s="282">
        <f t="shared" si="178"/>
        <v>0</v>
      </c>
      <c r="AC626" s="282">
        <f t="shared" si="179"/>
        <v>0</v>
      </c>
      <c r="AD626" s="282">
        <f t="shared" si="180"/>
        <v>0</v>
      </c>
      <c r="AE626" s="282">
        <f t="shared" si="181"/>
        <v>0</v>
      </c>
      <c r="AF626" s="282">
        <f t="shared" si="182"/>
        <v>0</v>
      </c>
      <c r="AG626" s="107">
        <f t="shared" si="183"/>
        <v>0</v>
      </c>
      <c r="AH626" s="282">
        <f t="shared" si="184"/>
        <v>0</v>
      </c>
      <c r="AI626" s="260"/>
      <c r="AJ626" s="282">
        <f t="shared" si="185"/>
        <v>0</v>
      </c>
      <c r="AK626" s="282">
        <f t="shared" si="186"/>
        <v>0</v>
      </c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495"/>
      <c r="AW626" s="495"/>
      <c r="AX626" s="495"/>
    </row>
    <row r="627" spans="2:50">
      <c r="B627" s="412">
        <v>607</v>
      </c>
      <c r="C627" s="38" t="s">
        <v>24</v>
      </c>
      <c r="D627" s="38" t="s">
        <v>404</v>
      </c>
      <c r="E627" s="545" t="s">
        <v>501</v>
      </c>
      <c r="F627" s="545" t="s">
        <v>508</v>
      </c>
      <c r="G627" s="422" t="s">
        <v>274</v>
      </c>
      <c r="H627" s="546">
        <v>43737</v>
      </c>
      <c r="I627" s="452" t="s">
        <v>2470</v>
      </c>
      <c r="J627" s="423">
        <f t="shared" si="175"/>
        <v>9</v>
      </c>
      <c r="K627" s="423">
        <v>9</v>
      </c>
      <c r="L627" s="423">
        <v>0</v>
      </c>
      <c r="M627" s="423"/>
      <c r="N627" s="547">
        <v>0.15</v>
      </c>
      <c r="O627" s="462">
        <v>0</v>
      </c>
      <c r="P627" s="510">
        <v>1</v>
      </c>
      <c r="Q627" s="131"/>
      <c r="R627" s="128" t="s">
        <v>31</v>
      </c>
      <c r="S627" s="128" t="s">
        <v>31</v>
      </c>
      <c r="T627" s="128" t="s">
        <v>31</v>
      </c>
      <c r="U627" s="128" t="s">
        <v>31</v>
      </c>
      <c r="V627" s="332" t="s">
        <v>3804</v>
      </c>
      <c r="W627" s="282"/>
      <c r="X627" s="131">
        <f t="shared" si="176"/>
        <v>0</v>
      </c>
      <c r="Y627" s="260"/>
      <c r="Z627" s="260"/>
      <c r="AA627" s="502">
        <f t="shared" si="177"/>
        <v>0</v>
      </c>
      <c r="AB627" s="282">
        <f t="shared" si="178"/>
        <v>0</v>
      </c>
      <c r="AC627" s="282">
        <f t="shared" si="179"/>
        <v>0</v>
      </c>
      <c r="AD627" s="282">
        <f t="shared" si="180"/>
        <v>0</v>
      </c>
      <c r="AE627" s="282">
        <f t="shared" si="181"/>
        <v>0</v>
      </c>
      <c r="AF627" s="282">
        <f t="shared" si="182"/>
        <v>0</v>
      </c>
      <c r="AG627" s="107">
        <f t="shared" si="183"/>
        <v>0</v>
      </c>
      <c r="AH627" s="282">
        <f t="shared" si="184"/>
        <v>0</v>
      </c>
      <c r="AI627" s="260"/>
      <c r="AJ627" s="282">
        <f t="shared" si="185"/>
        <v>0</v>
      </c>
      <c r="AK627" s="282">
        <f t="shared" si="186"/>
        <v>0</v>
      </c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495"/>
      <c r="AW627" s="495"/>
      <c r="AX627" s="495"/>
    </row>
    <row r="628" spans="2:50">
      <c r="B628" s="412">
        <v>608</v>
      </c>
      <c r="C628" s="38" t="s">
        <v>24</v>
      </c>
      <c r="D628" s="38" t="s">
        <v>404</v>
      </c>
      <c r="E628" s="545" t="s">
        <v>501</v>
      </c>
      <c r="F628" s="545" t="s">
        <v>510</v>
      </c>
      <c r="G628" s="422" t="s">
        <v>274</v>
      </c>
      <c r="H628" s="546">
        <v>43737</v>
      </c>
      <c r="I628" s="452" t="s">
        <v>2470</v>
      </c>
      <c r="J628" s="423">
        <f t="shared" si="175"/>
        <v>96</v>
      </c>
      <c r="K628" s="423">
        <v>6</v>
      </c>
      <c r="L628" s="423">
        <v>90</v>
      </c>
      <c r="M628" s="423"/>
      <c r="N628" s="547">
        <v>0.1</v>
      </c>
      <c r="O628" s="462">
        <v>1.5</v>
      </c>
      <c r="P628" s="510">
        <v>1</v>
      </c>
      <c r="Q628" s="131"/>
      <c r="R628" s="128" t="s">
        <v>31</v>
      </c>
      <c r="S628" s="128" t="s">
        <v>31</v>
      </c>
      <c r="T628" s="128" t="s">
        <v>31</v>
      </c>
      <c r="U628" s="128" t="s">
        <v>31</v>
      </c>
      <c r="V628" s="332" t="s">
        <v>3804</v>
      </c>
      <c r="W628" s="282"/>
      <c r="X628" s="131">
        <f t="shared" si="176"/>
        <v>0</v>
      </c>
      <c r="Y628" s="260"/>
      <c r="Z628" s="260"/>
      <c r="AA628" s="502">
        <f t="shared" si="177"/>
        <v>0</v>
      </c>
      <c r="AB628" s="282">
        <f t="shared" si="178"/>
        <v>0</v>
      </c>
      <c r="AC628" s="282">
        <f t="shared" si="179"/>
        <v>0</v>
      </c>
      <c r="AD628" s="282">
        <f t="shared" si="180"/>
        <v>0</v>
      </c>
      <c r="AE628" s="282">
        <f t="shared" si="181"/>
        <v>0</v>
      </c>
      <c r="AF628" s="282">
        <f t="shared" si="182"/>
        <v>0</v>
      </c>
      <c r="AG628" s="107">
        <f t="shared" si="183"/>
        <v>0</v>
      </c>
      <c r="AH628" s="282">
        <f t="shared" si="184"/>
        <v>0</v>
      </c>
      <c r="AI628" s="260"/>
      <c r="AJ628" s="282">
        <f t="shared" si="185"/>
        <v>0</v>
      </c>
      <c r="AK628" s="282">
        <f t="shared" si="186"/>
        <v>0</v>
      </c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495"/>
      <c r="AW628" s="495"/>
      <c r="AX628" s="495"/>
    </row>
    <row r="629" spans="2:50">
      <c r="B629" s="594" t="s">
        <v>4306</v>
      </c>
      <c r="C629" s="595"/>
      <c r="D629" s="595"/>
      <c r="E629" s="595"/>
      <c r="F629" s="596"/>
      <c r="G629" s="443"/>
      <c r="H629" s="443"/>
      <c r="I629" s="445" t="s">
        <v>3827</v>
      </c>
      <c r="J629" s="444">
        <f t="shared" si="175"/>
        <v>527.04</v>
      </c>
      <c r="K629" s="444">
        <f>K630/60</f>
        <v>105.09</v>
      </c>
      <c r="L629" s="444">
        <f>L630/60</f>
        <v>421.95</v>
      </c>
      <c r="M629" s="444">
        <f>M630/60</f>
        <v>0</v>
      </c>
      <c r="N629" s="444">
        <f>SUMIF($I631:$I765,"DQA",N631:N765)</f>
        <v>97.27</v>
      </c>
      <c r="O629" s="444">
        <f>SUMIF($I631:$I765,"DQA",O631:O765)</f>
        <v>419.34999999999997</v>
      </c>
      <c r="P629" s="444"/>
      <c r="Q629" s="444"/>
      <c r="R629" s="444">
        <f t="shared" ref="R629:V629" si="187">SUMIF($I631:$I765,"DQA",R631:R765)</f>
        <v>0</v>
      </c>
      <c r="S629" s="444">
        <f t="shared" si="187"/>
        <v>0</v>
      </c>
      <c r="T629" s="444">
        <f t="shared" si="187"/>
        <v>0</v>
      </c>
      <c r="U629" s="444">
        <f t="shared" si="187"/>
        <v>0</v>
      </c>
      <c r="V629" s="444">
        <f t="shared" si="187"/>
        <v>0</v>
      </c>
      <c r="W629" s="444"/>
      <c r="X629" s="444">
        <f>X630/60</f>
        <v>0</v>
      </c>
      <c r="Y629" s="444"/>
      <c r="Z629" s="444"/>
      <c r="AA629" s="444"/>
      <c r="AB629" s="444">
        <f t="shared" ref="AB629:AF629" si="188">AB630/60</f>
        <v>0</v>
      </c>
      <c r="AC629" s="444"/>
      <c r="AD629" s="444">
        <f t="shared" si="188"/>
        <v>0</v>
      </c>
      <c r="AE629" s="444"/>
      <c r="AF629" s="444">
        <f t="shared" si="188"/>
        <v>0</v>
      </c>
      <c r="AG629" s="444"/>
      <c r="AH629" s="444">
        <f>AH630/60</f>
        <v>0</v>
      </c>
      <c r="AI629" s="444"/>
      <c r="AJ629" s="444"/>
      <c r="AK629" s="444">
        <f>AK630/60</f>
        <v>0</v>
      </c>
      <c r="AL629" s="444"/>
      <c r="AM629" s="444"/>
      <c r="AN629" s="444"/>
      <c r="AO629" s="444"/>
      <c r="AP629" s="444"/>
      <c r="AQ629" s="444"/>
      <c r="AR629" s="444"/>
      <c r="AS629" s="444"/>
      <c r="AT629" s="444"/>
      <c r="AU629" s="444"/>
      <c r="AV629" s="444"/>
      <c r="AW629" s="444"/>
      <c r="AX629" s="444">
        <f>AX630/60</f>
        <v>0</v>
      </c>
    </row>
    <row r="630" spans="2:50">
      <c r="B630" s="597"/>
      <c r="C630" s="598"/>
      <c r="D630" s="598"/>
      <c r="E630" s="598"/>
      <c r="F630" s="599"/>
      <c r="G630" s="443"/>
      <c r="H630" s="443"/>
      <c r="I630" s="446" t="s">
        <v>4021</v>
      </c>
      <c r="J630" s="444">
        <f t="shared" si="175"/>
        <v>31622.400000000001</v>
      </c>
      <c r="K630" s="444">
        <f>SUMIF($I631:$I765,"DQA",K631:K765)</f>
        <v>6305.4000000000005</v>
      </c>
      <c r="L630" s="444">
        <f>SUMIF($I631:$I765,"DQA",L631:L765)</f>
        <v>25317</v>
      </c>
      <c r="M630" s="444">
        <f>SUMIF($I631:$I765,"DQA",M631:M765)</f>
        <v>0</v>
      </c>
      <c r="N630" s="444">
        <f>N629*60</f>
        <v>5836.2</v>
      </c>
      <c r="O630" s="444">
        <f>O629*60</f>
        <v>25160.999999999996</v>
      </c>
      <c r="P630" s="444"/>
      <c r="Q630" s="444"/>
      <c r="R630" s="444">
        <f t="shared" ref="R630:V630" si="189">R629*60</f>
        <v>0</v>
      </c>
      <c r="S630" s="444">
        <f t="shared" si="189"/>
        <v>0</v>
      </c>
      <c r="T630" s="444">
        <f t="shared" si="189"/>
        <v>0</v>
      </c>
      <c r="U630" s="444">
        <f t="shared" si="189"/>
        <v>0</v>
      </c>
      <c r="V630" s="444">
        <f t="shared" si="189"/>
        <v>0</v>
      </c>
      <c r="W630" s="444"/>
      <c r="X630" s="444">
        <f>SUM(X631:X765)</f>
        <v>0</v>
      </c>
      <c r="Y630" s="444"/>
      <c r="Z630" s="444"/>
      <c r="AA630" s="444"/>
      <c r="AB630" s="444">
        <f t="shared" ref="AB630:AK630" si="190">SUM(AB631:AB765)</f>
        <v>0</v>
      </c>
      <c r="AC630" s="444"/>
      <c r="AD630" s="444">
        <f t="shared" si="190"/>
        <v>0</v>
      </c>
      <c r="AE630" s="444"/>
      <c r="AF630" s="444">
        <f t="shared" si="190"/>
        <v>0</v>
      </c>
      <c r="AG630" s="444"/>
      <c r="AH630" s="444">
        <f t="shared" si="190"/>
        <v>0</v>
      </c>
      <c r="AI630" s="444"/>
      <c r="AJ630" s="444"/>
      <c r="AK630" s="444">
        <f t="shared" si="190"/>
        <v>0</v>
      </c>
      <c r="AL630" s="444"/>
      <c r="AM630" s="444"/>
      <c r="AN630" s="444"/>
      <c r="AO630" s="444"/>
      <c r="AP630" s="444"/>
      <c r="AQ630" s="444"/>
      <c r="AR630" s="444"/>
      <c r="AS630" s="444"/>
      <c r="AT630" s="444"/>
      <c r="AU630" s="444"/>
      <c r="AV630" s="444"/>
      <c r="AW630" s="444"/>
      <c r="AX630" s="444">
        <f>SUM(AX631:AX765)</f>
        <v>0</v>
      </c>
    </row>
    <row r="631" spans="2:50">
      <c r="B631" s="412">
        <v>609</v>
      </c>
      <c r="C631" s="376" t="s">
        <v>4306</v>
      </c>
      <c r="D631" s="375" t="s">
        <v>512</v>
      </c>
      <c r="E631" s="375" t="s">
        <v>513</v>
      </c>
      <c r="F631" s="401" t="s">
        <v>514</v>
      </c>
      <c r="G631" s="422" t="s">
        <v>515</v>
      </c>
      <c r="H631" s="429">
        <v>42632</v>
      </c>
      <c r="I631" s="409" t="s">
        <v>2470</v>
      </c>
      <c r="J631" s="425">
        <f t="shared" si="175"/>
        <v>84</v>
      </c>
      <c r="K631" s="425">
        <v>84</v>
      </c>
      <c r="L631" s="425">
        <v>0</v>
      </c>
      <c r="M631" s="425"/>
      <c r="N631" s="481">
        <v>1.4000000000000001</v>
      </c>
      <c r="O631" s="481">
        <v>0</v>
      </c>
      <c r="P631" s="521">
        <v>1</v>
      </c>
      <c r="Q631" s="282"/>
      <c r="R631" s="128" t="s">
        <v>31</v>
      </c>
      <c r="S631" s="128" t="s">
        <v>31</v>
      </c>
      <c r="T631" s="128" t="s">
        <v>31</v>
      </c>
      <c r="U631" s="128" t="s">
        <v>31</v>
      </c>
      <c r="V631" s="333" t="s">
        <v>3805</v>
      </c>
      <c r="W631" s="282"/>
      <c r="X631" s="282">
        <f t="shared" ref="X631:X694" si="191">SUMIF(W631,"Y",K631)</f>
        <v>0</v>
      </c>
      <c r="Y631" s="260"/>
      <c r="Z631" s="260"/>
      <c r="AA631" s="502">
        <f t="shared" ref="AA631:AA694" si="192">(COUNTA(AL631:AU631)-COUNTIF(AL631:AU631, "X"))</f>
        <v>0</v>
      </c>
      <c r="AB631" s="282">
        <f t="shared" ref="AB631:AB662" si="193">(COUNTA(AL631:AU631)-COUNTIF(AL631:AU631, "X"))*P631*K631</f>
        <v>0</v>
      </c>
      <c r="AC631" s="282">
        <f t="shared" ref="AC631:AC694" si="194">COUNTIF(AL631:AU631,"A")</f>
        <v>0</v>
      </c>
      <c r="AD631" s="282">
        <f t="shared" ref="AD631:AD662" si="195">COUNTIF(AL631:AU631,"V")*P631*M631</f>
        <v>0</v>
      </c>
      <c r="AE631" s="282">
        <f t="shared" ref="AE631:AE694" si="196">COUNTIF(AL631:AU631,"L")</f>
        <v>0</v>
      </c>
      <c r="AF631" s="282">
        <f t="shared" ref="AF631:AF662" si="197">COUNTIF(AL631:AU631,"L")*K631*P631</f>
        <v>0</v>
      </c>
      <c r="AG631" s="107">
        <f t="shared" ref="AG631:AG662" si="198">IF(Q631="Y",1,0)</f>
        <v>0</v>
      </c>
      <c r="AH631" s="282">
        <f t="shared" ref="AH631:AH662" si="199">IF(Q631="Y", AA631, 0)*K631*P631/2</f>
        <v>0</v>
      </c>
      <c r="AI631" s="260"/>
      <c r="AJ631" s="282">
        <f t="shared" ref="AJ631:AJ694" si="200">COUNTIF(AL631:AU631, "V")</f>
        <v>0</v>
      </c>
      <c r="AK631" s="282">
        <f t="shared" ref="AK631:AK694" si="201">AB631-AD631-AF631-AH631</f>
        <v>0</v>
      </c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495"/>
      <c r="AW631" s="495"/>
      <c r="AX631" s="495"/>
    </row>
    <row r="632" spans="2:50">
      <c r="B632" s="412">
        <v>610</v>
      </c>
      <c r="C632" s="376" t="s">
        <v>25</v>
      </c>
      <c r="D632" s="375" t="s">
        <v>512</v>
      </c>
      <c r="E632" s="375" t="s">
        <v>513</v>
      </c>
      <c r="F632" s="401" t="s">
        <v>610</v>
      </c>
      <c r="G632" s="422" t="s">
        <v>515</v>
      </c>
      <c r="H632" s="429">
        <v>43612</v>
      </c>
      <c r="I632" s="409" t="s">
        <v>2470</v>
      </c>
      <c r="J632" s="423">
        <f t="shared" si="175"/>
        <v>510</v>
      </c>
      <c r="K632" s="423">
        <v>30</v>
      </c>
      <c r="L632" s="423">
        <v>480</v>
      </c>
      <c r="M632" s="423"/>
      <c r="N632" s="481">
        <v>0.3</v>
      </c>
      <c r="O632" s="481">
        <v>8</v>
      </c>
      <c r="P632" s="521">
        <v>1</v>
      </c>
      <c r="Q632" s="282"/>
      <c r="R632" s="128" t="s">
        <v>31</v>
      </c>
      <c r="S632" s="128" t="s">
        <v>31</v>
      </c>
      <c r="T632" s="128" t="s">
        <v>31</v>
      </c>
      <c r="U632" s="128" t="s">
        <v>31</v>
      </c>
      <c r="V632" s="333" t="s">
        <v>3805</v>
      </c>
      <c r="W632" s="282"/>
      <c r="X632" s="282">
        <f t="shared" si="191"/>
        <v>0</v>
      </c>
      <c r="Y632" s="260"/>
      <c r="Z632" s="260"/>
      <c r="AA632" s="502">
        <f t="shared" si="192"/>
        <v>0</v>
      </c>
      <c r="AB632" s="282">
        <f t="shared" si="193"/>
        <v>0</v>
      </c>
      <c r="AC632" s="282">
        <f t="shared" si="194"/>
        <v>0</v>
      </c>
      <c r="AD632" s="282">
        <f t="shared" si="195"/>
        <v>0</v>
      </c>
      <c r="AE632" s="282">
        <f t="shared" si="196"/>
        <v>0</v>
      </c>
      <c r="AF632" s="282">
        <f t="shared" si="197"/>
        <v>0</v>
      </c>
      <c r="AG632" s="107">
        <f t="shared" si="198"/>
        <v>0</v>
      </c>
      <c r="AH632" s="282">
        <f t="shared" si="199"/>
        <v>0</v>
      </c>
      <c r="AI632" s="260"/>
      <c r="AJ632" s="282">
        <f t="shared" si="200"/>
        <v>0</v>
      </c>
      <c r="AK632" s="282">
        <f t="shared" si="201"/>
        <v>0</v>
      </c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495"/>
      <c r="AW632" s="495"/>
      <c r="AX632" s="495"/>
    </row>
    <row r="633" spans="2:50">
      <c r="B633" s="412">
        <v>611</v>
      </c>
      <c r="C633" s="376" t="s">
        <v>25</v>
      </c>
      <c r="D633" s="375" t="s">
        <v>512</v>
      </c>
      <c r="E633" s="375" t="s">
        <v>513</v>
      </c>
      <c r="F633" s="401" t="s">
        <v>1209</v>
      </c>
      <c r="G633" s="422" t="s">
        <v>515</v>
      </c>
      <c r="H633" s="429">
        <v>42369</v>
      </c>
      <c r="I633" s="409" t="s">
        <v>2470</v>
      </c>
      <c r="J633" s="425">
        <f t="shared" si="175"/>
        <v>42</v>
      </c>
      <c r="K633" s="425">
        <v>42</v>
      </c>
      <c r="L633" s="425">
        <v>0</v>
      </c>
      <c r="M633" s="425"/>
      <c r="N633" s="481">
        <v>0.7</v>
      </c>
      <c r="O633" s="481">
        <v>0</v>
      </c>
      <c r="P633" s="521">
        <v>1</v>
      </c>
      <c r="Q633" s="282"/>
      <c r="R633" s="128" t="s">
        <v>31</v>
      </c>
      <c r="S633" s="128" t="s">
        <v>31</v>
      </c>
      <c r="T633" s="128" t="s">
        <v>31</v>
      </c>
      <c r="U633" s="128" t="s">
        <v>31</v>
      </c>
      <c r="V633" s="333" t="s">
        <v>3805</v>
      </c>
      <c r="W633" s="282"/>
      <c r="X633" s="282">
        <f t="shared" si="191"/>
        <v>0</v>
      </c>
      <c r="Y633" s="260"/>
      <c r="Z633" s="260"/>
      <c r="AA633" s="502">
        <f t="shared" si="192"/>
        <v>0</v>
      </c>
      <c r="AB633" s="282">
        <f t="shared" si="193"/>
        <v>0</v>
      </c>
      <c r="AC633" s="282">
        <f t="shared" si="194"/>
        <v>0</v>
      </c>
      <c r="AD633" s="282">
        <f t="shared" si="195"/>
        <v>0</v>
      </c>
      <c r="AE633" s="282">
        <f t="shared" si="196"/>
        <v>0</v>
      </c>
      <c r="AF633" s="282">
        <f t="shared" si="197"/>
        <v>0</v>
      </c>
      <c r="AG633" s="107">
        <f t="shared" si="198"/>
        <v>0</v>
      </c>
      <c r="AH633" s="282">
        <f t="shared" si="199"/>
        <v>0</v>
      </c>
      <c r="AI633" s="260"/>
      <c r="AJ633" s="282">
        <f t="shared" si="200"/>
        <v>0</v>
      </c>
      <c r="AK633" s="282">
        <f t="shared" si="201"/>
        <v>0</v>
      </c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495"/>
      <c r="AW633" s="495"/>
      <c r="AX633" s="495"/>
    </row>
    <row r="634" spans="2:50">
      <c r="B634" s="412">
        <v>612</v>
      </c>
      <c r="C634" s="376" t="s">
        <v>25</v>
      </c>
      <c r="D634" s="375" t="s">
        <v>512</v>
      </c>
      <c r="E634" s="375" t="s">
        <v>513</v>
      </c>
      <c r="F634" s="401" t="s">
        <v>518</v>
      </c>
      <c r="G634" s="422" t="s">
        <v>515</v>
      </c>
      <c r="H634" s="429">
        <v>42986</v>
      </c>
      <c r="I634" s="409" t="s">
        <v>2470</v>
      </c>
      <c r="J634" s="423">
        <f t="shared" si="175"/>
        <v>12</v>
      </c>
      <c r="K634" s="423">
        <v>12</v>
      </c>
      <c r="L634" s="423">
        <v>0</v>
      </c>
      <c r="M634" s="423"/>
      <c r="N634" s="481">
        <v>0.2</v>
      </c>
      <c r="O634" s="481">
        <v>0</v>
      </c>
      <c r="P634" s="521">
        <v>1</v>
      </c>
      <c r="Q634" s="282"/>
      <c r="R634" s="128" t="s">
        <v>31</v>
      </c>
      <c r="S634" s="128" t="s">
        <v>31</v>
      </c>
      <c r="T634" s="128" t="s">
        <v>31</v>
      </c>
      <c r="U634" s="128" t="s">
        <v>31</v>
      </c>
      <c r="V634" s="333" t="s">
        <v>3805</v>
      </c>
      <c r="W634" s="282"/>
      <c r="X634" s="282">
        <f t="shared" si="191"/>
        <v>0</v>
      </c>
      <c r="Y634" s="260"/>
      <c r="Z634" s="260"/>
      <c r="AA634" s="502">
        <f t="shared" si="192"/>
        <v>0</v>
      </c>
      <c r="AB634" s="282">
        <f t="shared" si="193"/>
        <v>0</v>
      </c>
      <c r="AC634" s="282">
        <f t="shared" si="194"/>
        <v>0</v>
      </c>
      <c r="AD634" s="282">
        <f t="shared" si="195"/>
        <v>0</v>
      </c>
      <c r="AE634" s="282">
        <f t="shared" si="196"/>
        <v>0</v>
      </c>
      <c r="AF634" s="282">
        <f t="shared" si="197"/>
        <v>0</v>
      </c>
      <c r="AG634" s="107">
        <f t="shared" si="198"/>
        <v>0</v>
      </c>
      <c r="AH634" s="282">
        <f t="shared" si="199"/>
        <v>0</v>
      </c>
      <c r="AI634" s="260"/>
      <c r="AJ634" s="282">
        <f t="shared" si="200"/>
        <v>0</v>
      </c>
      <c r="AK634" s="282">
        <f t="shared" si="201"/>
        <v>0</v>
      </c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495"/>
      <c r="AW634" s="495"/>
      <c r="AX634" s="495"/>
    </row>
    <row r="635" spans="2:50">
      <c r="B635" s="412">
        <v>613</v>
      </c>
      <c r="C635" s="376" t="s">
        <v>25</v>
      </c>
      <c r="D635" s="375" t="s">
        <v>512</v>
      </c>
      <c r="E635" s="375" t="s">
        <v>513</v>
      </c>
      <c r="F635" s="401" t="s">
        <v>520</v>
      </c>
      <c r="G635" s="422" t="s">
        <v>515</v>
      </c>
      <c r="H635" s="429">
        <v>43712</v>
      </c>
      <c r="I635" s="409" t="s">
        <v>2470</v>
      </c>
      <c r="J635" s="425">
        <f t="shared" si="175"/>
        <v>2904</v>
      </c>
      <c r="K635" s="425">
        <v>24</v>
      </c>
      <c r="L635" s="425">
        <v>2880</v>
      </c>
      <c r="M635" s="425"/>
      <c r="N635" s="481">
        <v>0.4</v>
      </c>
      <c r="O635" s="481">
        <v>48</v>
      </c>
      <c r="P635" s="521">
        <v>1</v>
      </c>
      <c r="Q635" s="282"/>
      <c r="R635" s="128" t="s">
        <v>31</v>
      </c>
      <c r="S635" s="128" t="s">
        <v>31</v>
      </c>
      <c r="T635" s="128" t="s">
        <v>31</v>
      </c>
      <c r="U635" s="128" t="s">
        <v>31</v>
      </c>
      <c r="V635" s="333" t="s">
        <v>3805</v>
      </c>
      <c r="W635" s="282"/>
      <c r="X635" s="282">
        <f t="shared" si="191"/>
        <v>0</v>
      </c>
      <c r="Y635" s="260"/>
      <c r="Z635" s="260"/>
      <c r="AA635" s="502">
        <f t="shared" si="192"/>
        <v>0</v>
      </c>
      <c r="AB635" s="282">
        <f t="shared" si="193"/>
        <v>0</v>
      </c>
      <c r="AC635" s="282">
        <f t="shared" si="194"/>
        <v>0</v>
      </c>
      <c r="AD635" s="282">
        <f t="shared" si="195"/>
        <v>0</v>
      </c>
      <c r="AE635" s="282">
        <f t="shared" si="196"/>
        <v>0</v>
      </c>
      <c r="AF635" s="282">
        <f t="shared" si="197"/>
        <v>0</v>
      </c>
      <c r="AG635" s="107">
        <f t="shared" si="198"/>
        <v>0</v>
      </c>
      <c r="AH635" s="282">
        <f t="shared" si="199"/>
        <v>0</v>
      </c>
      <c r="AI635" s="260"/>
      <c r="AJ635" s="282">
        <f t="shared" si="200"/>
        <v>0</v>
      </c>
      <c r="AK635" s="282">
        <f t="shared" si="201"/>
        <v>0</v>
      </c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495"/>
      <c r="AW635" s="495"/>
      <c r="AX635" s="495"/>
    </row>
    <row r="636" spans="2:50">
      <c r="B636" s="412">
        <v>614</v>
      </c>
      <c r="C636" s="376" t="s">
        <v>25</v>
      </c>
      <c r="D636" s="375" t="s">
        <v>512</v>
      </c>
      <c r="E636" s="375" t="s">
        <v>513</v>
      </c>
      <c r="F636" s="401" t="s">
        <v>525</v>
      </c>
      <c r="G636" s="422" t="s">
        <v>515</v>
      </c>
      <c r="H636" s="429">
        <v>43052</v>
      </c>
      <c r="I636" s="409" t="s">
        <v>2470</v>
      </c>
      <c r="J636" s="425">
        <f t="shared" si="175"/>
        <v>582</v>
      </c>
      <c r="K636" s="425">
        <v>102</v>
      </c>
      <c r="L636" s="425">
        <v>480</v>
      </c>
      <c r="M636" s="425"/>
      <c r="N636" s="25">
        <v>1.7000000000000002</v>
      </c>
      <c r="O636" s="26">
        <v>8</v>
      </c>
      <c r="P636" s="507">
        <v>1</v>
      </c>
      <c r="Q636" s="282"/>
      <c r="R636" s="128" t="s">
        <v>31</v>
      </c>
      <c r="S636" s="128" t="s">
        <v>31</v>
      </c>
      <c r="T636" s="128" t="s">
        <v>31</v>
      </c>
      <c r="U636" s="128" t="s">
        <v>31</v>
      </c>
      <c r="V636" s="333" t="s">
        <v>3805</v>
      </c>
      <c r="W636" s="282"/>
      <c r="X636" s="282">
        <f t="shared" si="191"/>
        <v>0</v>
      </c>
      <c r="Y636" s="260"/>
      <c r="Z636" s="260"/>
      <c r="AA636" s="502">
        <f t="shared" si="192"/>
        <v>0</v>
      </c>
      <c r="AB636" s="282">
        <f t="shared" si="193"/>
        <v>0</v>
      </c>
      <c r="AC636" s="282">
        <f t="shared" si="194"/>
        <v>0</v>
      </c>
      <c r="AD636" s="282">
        <f t="shared" si="195"/>
        <v>0</v>
      </c>
      <c r="AE636" s="282">
        <f t="shared" si="196"/>
        <v>0</v>
      </c>
      <c r="AF636" s="282">
        <f t="shared" si="197"/>
        <v>0</v>
      </c>
      <c r="AG636" s="107">
        <f t="shared" si="198"/>
        <v>0</v>
      </c>
      <c r="AH636" s="282">
        <f t="shared" si="199"/>
        <v>0</v>
      </c>
      <c r="AI636" s="260"/>
      <c r="AJ636" s="282">
        <f t="shared" si="200"/>
        <v>0</v>
      </c>
      <c r="AK636" s="282">
        <f t="shared" si="201"/>
        <v>0</v>
      </c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495"/>
      <c r="AW636" s="495"/>
      <c r="AX636" s="495"/>
    </row>
    <row r="637" spans="2:50">
      <c r="B637" s="412">
        <v>615</v>
      </c>
      <c r="C637" s="376" t="s">
        <v>25</v>
      </c>
      <c r="D637" s="375" t="s">
        <v>512</v>
      </c>
      <c r="E637" s="375" t="s">
        <v>513</v>
      </c>
      <c r="F637" s="401" t="s">
        <v>532</v>
      </c>
      <c r="G637" s="422" t="s">
        <v>515</v>
      </c>
      <c r="H637" s="429">
        <v>42517</v>
      </c>
      <c r="I637" s="409" t="s">
        <v>2470</v>
      </c>
      <c r="J637" s="425">
        <f t="shared" si="175"/>
        <v>558</v>
      </c>
      <c r="K637" s="425">
        <v>489</v>
      </c>
      <c r="L637" s="425">
        <v>69</v>
      </c>
      <c r="M637" s="425"/>
      <c r="N637" s="25">
        <v>5.75</v>
      </c>
      <c r="O637" s="26">
        <v>1.1499999999999999</v>
      </c>
      <c r="P637" s="507">
        <v>1</v>
      </c>
      <c r="Q637" s="282"/>
      <c r="R637" s="128" t="s">
        <v>31</v>
      </c>
      <c r="S637" s="128" t="s">
        <v>31</v>
      </c>
      <c r="T637" s="128" t="s">
        <v>31</v>
      </c>
      <c r="U637" s="128" t="s">
        <v>31</v>
      </c>
      <c r="V637" s="333" t="s">
        <v>3805</v>
      </c>
      <c r="W637" s="282"/>
      <c r="X637" s="282">
        <f t="shared" si="191"/>
        <v>0</v>
      </c>
      <c r="Y637" s="260"/>
      <c r="Z637" s="260"/>
      <c r="AA637" s="502">
        <f t="shared" si="192"/>
        <v>0</v>
      </c>
      <c r="AB637" s="282">
        <f t="shared" si="193"/>
        <v>0</v>
      </c>
      <c r="AC637" s="282">
        <f t="shared" si="194"/>
        <v>0</v>
      </c>
      <c r="AD637" s="282">
        <f t="shared" si="195"/>
        <v>0</v>
      </c>
      <c r="AE637" s="282">
        <f t="shared" si="196"/>
        <v>0</v>
      </c>
      <c r="AF637" s="282">
        <f t="shared" si="197"/>
        <v>0</v>
      </c>
      <c r="AG637" s="107">
        <f t="shared" si="198"/>
        <v>0</v>
      </c>
      <c r="AH637" s="282">
        <f t="shared" si="199"/>
        <v>0</v>
      </c>
      <c r="AI637" s="260"/>
      <c r="AJ637" s="282">
        <f t="shared" si="200"/>
        <v>0</v>
      </c>
      <c r="AK637" s="282">
        <f t="shared" si="201"/>
        <v>0</v>
      </c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495"/>
      <c r="AW637" s="495"/>
      <c r="AX637" s="495"/>
    </row>
    <row r="638" spans="2:50">
      <c r="B638" s="412">
        <v>616</v>
      </c>
      <c r="C638" s="376" t="s">
        <v>25</v>
      </c>
      <c r="D638" s="375" t="s">
        <v>512</v>
      </c>
      <c r="E638" s="375" t="s">
        <v>513</v>
      </c>
      <c r="F638" s="401" t="s">
        <v>1033</v>
      </c>
      <c r="G638" s="422" t="s">
        <v>515</v>
      </c>
      <c r="H638" s="429">
        <v>43298</v>
      </c>
      <c r="I638" s="409" t="s">
        <v>2470</v>
      </c>
      <c r="J638" s="425">
        <f t="shared" si="175"/>
        <v>48</v>
      </c>
      <c r="K638" s="425">
        <v>48</v>
      </c>
      <c r="L638" s="425">
        <v>0</v>
      </c>
      <c r="M638" s="425"/>
      <c r="N638" s="481">
        <v>0.8</v>
      </c>
      <c r="O638" s="481">
        <v>0</v>
      </c>
      <c r="P638" s="521">
        <v>1</v>
      </c>
      <c r="Q638" s="282"/>
      <c r="R638" s="128" t="s">
        <v>31</v>
      </c>
      <c r="S638" s="128" t="s">
        <v>31</v>
      </c>
      <c r="T638" s="128" t="s">
        <v>31</v>
      </c>
      <c r="U638" s="128" t="s">
        <v>31</v>
      </c>
      <c r="V638" s="333" t="s">
        <v>3805</v>
      </c>
      <c r="W638" s="282"/>
      <c r="X638" s="282">
        <f t="shared" si="191"/>
        <v>0</v>
      </c>
      <c r="Y638" s="260"/>
      <c r="Z638" s="260"/>
      <c r="AA638" s="502">
        <f t="shared" si="192"/>
        <v>0</v>
      </c>
      <c r="AB638" s="282">
        <f t="shared" si="193"/>
        <v>0</v>
      </c>
      <c r="AC638" s="282">
        <f t="shared" si="194"/>
        <v>0</v>
      </c>
      <c r="AD638" s="282">
        <f t="shared" si="195"/>
        <v>0</v>
      </c>
      <c r="AE638" s="282">
        <f t="shared" si="196"/>
        <v>0</v>
      </c>
      <c r="AF638" s="282">
        <f t="shared" si="197"/>
        <v>0</v>
      </c>
      <c r="AG638" s="107">
        <f t="shared" si="198"/>
        <v>0</v>
      </c>
      <c r="AH638" s="282">
        <f t="shared" si="199"/>
        <v>0</v>
      </c>
      <c r="AI638" s="260"/>
      <c r="AJ638" s="282">
        <f t="shared" si="200"/>
        <v>0</v>
      </c>
      <c r="AK638" s="282">
        <f t="shared" si="201"/>
        <v>0</v>
      </c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495"/>
      <c r="AW638" s="495"/>
      <c r="AX638" s="495"/>
    </row>
    <row r="639" spans="2:50">
      <c r="B639" s="412">
        <v>617</v>
      </c>
      <c r="C639" s="376" t="s">
        <v>25</v>
      </c>
      <c r="D639" s="375" t="s">
        <v>512</v>
      </c>
      <c r="E639" s="389" t="s">
        <v>1034</v>
      </c>
      <c r="F639" s="401" t="s">
        <v>541</v>
      </c>
      <c r="G639" s="422" t="s">
        <v>515</v>
      </c>
      <c r="H639" s="429">
        <v>43689</v>
      </c>
      <c r="I639" s="409" t="s">
        <v>2470</v>
      </c>
      <c r="J639" s="425">
        <f t="shared" si="175"/>
        <v>30</v>
      </c>
      <c r="K639" s="425">
        <v>30</v>
      </c>
      <c r="L639" s="425">
        <v>0</v>
      </c>
      <c r="M639" s="425"/>
      <c r="N639" s="481">
        <v>0.30000000000000004</v>
      </c>
      <c r="O639" s="481">
        <v>0</v>
      </c>
      <c r="P639" s="521">
        <v>1</v>
      </c>
      <c r="Q639" s="282"/>
      <c r="R639" s="128" t="s">
        <v>31</v>
      </c>
      <c r="S639" s="128" t="s">
        <v>31</v>
      </c>
      <c r="T639" s="128" t="s">
        <v>31</v>
      </c>
      <c r="U639" s="128" t="s">
        <v>31</v>
      </c>
      <c r="V639" s="333" t="s">
        <v>3805</v>
      </c>
      <c r="W639" s="282"/>
      <c r="X639" s="282">
        <f t="shared" si="191"/>
        <v>0</v>
      </c>
      <c r="Y639" s="260"/>
      <c r="Z639" s="260"/>
      <c r="AA639" s="502">
        <f t="shared" si="192"/>
        <v>0</v>
      </c>
      <c r="AB639" s="282">
        <f t="shared" si="193"/>
        <v>0</v>
      </c>
      <c r="AC639" s="282">
        <f t="shared" si="194"/>
        <v>0</v>
      </c>
      <c r="AD639" s="282">
        <f t="shared" si="195"/>
        <v>0</v>
      </c>
      <c r="AE639" s="282">
        <f t="shared" si="196"/>
        <v>0</v>
      </c>
      <c r="AF639" s="282">
        <f t="shared" si="197"/>
        <v>0</v>
      </c>
      <c r="AG639" s="107">
        <f t="shared" si="198"/>
        <v>0</v>
      </c>
      <c r="AH639" s="282">
        <f t="shared" si="199"/>
        <v>0</v>
      </c>
      <c r="AI639" s="260"/>
      <c r="AJ639" s="282">
        <f t="shared" si="200"/>
        <v>0</v>
      </c>
      <c r="AK639" s="282">
        <f t="shared" si="201"/>
        <v>0</v>
      </c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495"/>
      <c r="AW639" s="495"/>
      <c r="AX639" s="495"/>
    </row>
    <row r="640" spans="2:50">
      <c r="B640" s="412">
        <v>618</v>
      </c>
      <c r="C640" s="376" t="s">
        <v>25</v>
      </c>
      <c r="D640" s="375" t="s">
        <v>512</v>
      </c>
      <c r="E640" s="389" t="s">
        <v>1034</v>
      </c>
      <c r="F640" s="401" t="s">
        <v>544</v>
      </c>
      <c r="G640" s="422" t="s">
        <v>515</v>
      </c>
      <c r="H640" s="429">
        <v>43328</v>
      </c>
      <c r="I640" s="409" t="s">
        <v>2470</v>
      </c>
      <c r="J640" s="425">
        <f t="shared" si="175"/>
        <v>54</v>
      </c>
      <c r="K640" s="425">
        <v>54</v>
      </c>
      <c r="L640" s="425">
        <v>0</v>
      </c>
      <c r="M640" s="425"/>
      <c r="N640" s="25">
        <v>0.9</v>
      </c>
      <c r="O640" s="26">
        <v>0</v>
      </c>
      <c r="P640" s="507">
        <v>1</v>
      </c>
      <c r="Q640" s="282"/>
      <c r="R640" s="128" t="s">
        <v>31</v>
      </c>
      <c r="S640" s="128" t="s">
        <v>31</v>
      </c>
      <c r="T640" s="128" t="s">
        <v>31</v>
      </c>
      <c r="U640" s="128" t="s">
        <v>31</v>
      </c>
      <c r="V640" s="333" t="s">
        <v>3805</v>
      </c>
      <c r="W640" s="282"/>
      <c r="X640" s="282">
        <f t="shared" si="191"/>
        <v>0</v>
      </c>
      <c r="Y640" s="260"/>
      <c r="Z640" s="260"/>
      <c r="AA640" s="502">
        <f t="shared" si="192"/>
        <v>0</v>
      </c>
      <c r="AB640" s="282">
        <f t="shared" si="193"/>
        <v>0</v>
      </c>
      <c r="AC640" s="282">
        <f t="shared" si="194"/>
        <v>0</v>
      </c>
      <c r="AD640" s="282">
        <f t="shared" si="195"/>
        <v>0</v>
      </c>
      <c r="AE640" s="282">
        <f t="shared" si="196"/>
        <v>0</v>
      </c>
      <c r="AF640" s="282">
        <f t="shared" si="197"/>
        <v>0</v>
      </c>
      <c r="AG640" s="107">
        <f t="shared" si="198"/>
        <v>0</v>
      </c>
      <c r="AH640" s="282">
        <f t="shared" si="199"/>
        <v>0</v>
      </c>
      <c r="AI640" s="260"/>
      <c r="AJ640" s="282">
        <f t="shared" si="200"/>
        <v>0</v>
      </c>
      <c r="AK640" s="282">
        <f t="shared" si="201"/>
        <v>0</v>
      </c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495"/>
      <c r="AW640" s="495"/>
      <c r="AX640" s="495"/>
    </row>
    <row r="641" spans="2:50">
      <c r="B641" s="412">
        <v>619</v>
      </c>
      <c r="C641" s="376" t="s">
        <v>25</v>
      </c>
      <c r="D641" s="375" t="s">
        <v>512</v>
      </c>
      <c r="E641" s="389" t="s">
        <v>1034</v>
      </c>
      <c r="F641" s="401" t="s">
        <v>551</v>
      </c>
      <c r="G641" s="422" t="s">
        <v>515</v>
      </c>
      <c r="H641" s="429">
        <v>43328</v>
      </c>
      <c r="I641" s="409" t="s">
        <v>2470</v>
      </c>
      <c r="J641" s="425">
        <f t="shared" si="175"/>
        <v>60</v>
      </c>
      <c r="K641" s="425">
        <v>60</v>
      </c>
      <c r="L641" s="425">
        <v>0</v>
      </c>
      <c r="M641" s="425"/>
      <c r="N641" s="25">
        <v>1.0000000000000002</v>
      </c>
      <c r="O641" s="26">
        <v>0</v>
      </c>
      <c r="P641" s="507">
        <v>1</v>
      </c>
      <c r="Q641" s="282"/>
      <c r="R641" s="128" t="s">
        <v>31</v>
      </c>
      <c r="S641" s="128" t="s">
        <v>31</v>
      </c>
      <c r="T641" s="128" t="s">
        <v>31</v>
      </c>
      <c r="U641" s="128" t="s">
        <v>31</v>
      </c>
      <c r="V641" s="333" t="s">
        <v>3805</v>
      </c>
      <c r="W641" s="282"/>
      <c r="X641" s="282">
        <f t="shared" si="191"/>
        <v>0</v>
      </c>
      <c r="Y641" s="260"/>
      <c r="Z641" s="260"/>
      <c r="AA641" s="502">
        <f t="shared" si="192"/>
        <v>0</v>
      </c>
      <c r="AB641" s="282">
        <f t="shared" si="193"/>
        <v>0</v>
      </c>
      <c r="AC641" s="282">
        <f t="shared" si="194"/>
        <v>0</v>
      </c>
      <c r="AD641" s="282">
        <f t="shared" si="195"/>
        <v>0</v>
      </c>
      <c r="AE641" s="282">
        <f t="shared" si="196"/>
        <v>0</v>
      </c>
      <c r="AF641" s="282">
        <f t="shared" si="197"/>
        <v>0</v>
      </c>
      <c r="AG641" s="107">
        <f t="shared" si="198"/>
        <v>0</v>
      </c>
      <c r="AH641" s="282">
        <f t="shared" si="199"/>
        <v>0</v>
      </c>
      <c r="AI641" s="260"/>
      <c r="AJ641" s="282">
        <f t="shared" si="200"/>
        <v>0</v>
      </c>
      <c r="AK641" s="282">
        <f t="shared" si="201"/>
        <v>0</v>
      </c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495"/>
      <c r="AW641" s="495"/>
      <c r="AX641" s="495"/>
    </row>
    <row r="642" spans="2:50">
      <c r="B642" s="412">
        <v>620</v>
      </c>
      <c r="C642" s="376" t="s">
        <v>25</v>
      </c>
      <c r="D642" s="375" t="s">
        <v>512</v>
      </c>
      <c r="E642" s="389" t="s">
        <v>1034</v>
      </c>
      <c r="F642" s="401" t="s">
        <v>557</v>
      </c>
      <c r="G642" s="422" t="s">
        <v>515</v>
      </c>
      <c r="H642" s="429">
        <v>43328</v>
      </c>
      <c r="I642" s="409" t="s">
        <v>2470</v>
      </c>
      <c r="J642" s="425">
        <f t="shared" si="175"/>
        <v>24</v>
      </c>
      <c r="K642" s="425">
        <v>24</v>
      </c>
      <c r="L642" s="425">
        <v>0</v>
      </c>
      <c r="M642" s="425"/>
      <c r="N642" s="25">
        <v>0.4</v>
      </c>
      <c r="O642" s="26">
        <v>0</v>
      </c>
      <c r="P642" s="507">
        <v>1</v>
      </c>
      <c r="Q642" s="282"/>
      <c r="R642" s="128" t="s">
        <v>31</v>
      </c>
      <c r="S642" s="128" t="s">
        <v>31</v>
      </c>
      <c r="T642" s="128" t="s">
        <v>31</v>
      </c>
      <c r="U642" s="128" t="s">
        <v>31</v>
      </c>
      <c r="V642" s="333" t="s">
        <v>3805</v>
      </c>
      <c r="W642" s="282"/>
      <c r="X642" s="282">
        <f t="shared" si="191"/>
        <v>0</v>
      </c>
      <c r="Y642" s="260"/>
      <c r="Z642" s="260"/>
      <c r="AA642" s="502">
        <f t="shared" si="192"/>
        <v>0</v>
      </c>
      <c r="AB642" s="282">
        <f t="shared" si="193"/>
        <v>0</v>
      </c>
      <c r="AC642" s="282">
        <f t="shared" si="194"/>
        <v>0</v>
      </c>
      <c r="AD642" s="282">
        <f t="shared" si="195"/>
        <v>0</v>
      </c>
      <c r="AE642" s="282">
        <f t="shared" si="196"/>
        <v>0</v>
      </c>
      <c r="AF642" s="282">
        <f t="shared" si="197"/>
        <v>0</v>
      </c>
      <c r="AG642" s="107">
        <f t="shared" si="198"/>
        <v>0</v>
      </c>
      <c r="AH642" s="282">
        <f t="shared" si="199"/>
        <v>0</v>
      </c>
      <c r="AI642" s="260"/>
      <c r="AJ642" s="282">
        <f t="shared" si="200"/>
        <v>0</v>
      </c>
      <c r="AK642" s="282">
        <f t="shared" si="201"/>
        <v>0</v>
      </c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495"/>
      <c r="AW642" s="495"/>
      <c r="AX642" s="495"/>
    </row>
    <row r="643" spans="2:50">
      <c r="B643" s="412">
        <v>621</v>
      </c>
      <c r="C643" s="376" t="s">
        <v>25</v>
      </c>
      <c r="D643" s="375" t="s">
        <v>512</v>
      </c>
      <c r="E643" s="389" t="s">
        <v>1034</v>
      </c>
      <c r="F643" s="401" t="s">
        <v>560</v>
      </c>
      <c r="G643" s="422" t="s">
        <v>515</v>
      </c>
      <c r="H643" s="429">
        <v>43328</v>
      </c>
      <c r="I643" s="409" t="s">
        <v>2470</v>
      </c>
      <c r="J643" s="425">
        <f t="shared" si="175"/>
        <v>48</v>
      </c>
      <c r="K643" s="425">
        <v>48</v>
      </c>
      <c r="L643" s="425">
        <v>0</v>
      </c>
      <c r="M643" s="425"/>
      <c r="N643" s="25">
        <v>0.79999999999999993</v>
      </c>
      <c r="O643" s="26">
        <v>0</v>
      </c>
      <c r="P643" s="507">
        <v>1</v>
      </c>
      <c r="Q643" s="282"/>
      <c r="R643" s="128" t="s">
        <v>31</v>
      </c>
      <c r="S643" s="128" t="s">
        <v>31</v>
      </c>
      <c r="T643" s="128" t="s">
        <v>31</v>
      </c>
      <c r="U643" s="128" t="s">
        <v>31</v>
      </c>
      <c r="V643" s="333" t="s">
        <v>3805</v>
      </c>
      <c r="W643" s="282"/>
      <c r="X643" s="282">
        <f t="shared" si="191"/>
        <v>0</v>
      </c>
      <c r="Y643" s="260"/>
      <c r="Z643" s="260"/>
      <c r="AA643" s="502">
        <f t="shared" si="192"/>
        <v>0</v>
      </c>
      <c r="AB643" s="282">
        <f t="shared" si="193"/>
        <v>0</v>
      </c>
      <c r="AC643" s="282">
        <f t="shared" si="194"/>
        <v>0</v>
      </c>
      <c r="AD643" s="282">
        <f t="shared" si="195"/>
        <v>0</v>
      </c>
      <c r="AE643" s="282">
        <f t="shared" si="196"/>
        <v>0</v>
      </c>
      <c r="AF643" s="282">
        <f t="shared" si="197"/>
        <v>0</v>
      </c>
      <c r="AG643" s="107">
        <f t="shared" si="198"/>
        <v>0</v>
      </c>
      <c r="AH643" s="282">
        <f t="shared" si="199"/>
        <v>0</v>
      </c>
      <c r="AI643" s="260"/>
      <c r="AJ643" s="282">
        <f t="shared" si="200"/>
        <v>0</v>
      </c>
      <c r="AK643" s="282">
        <f t="shared" si="201"/>
        <v>0</v>
      </c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495"/>
      <c r="AW643" s="495"/>
      <c r="AX643" s="495"/>
    </row>
    <row r="644" spans="2:50">
      <c r="B644" s="412">
        <v>622</v>
      </c>
      <c r="C644" s="376" t="s">
        <v>25</v>
      </c>
      <c r="D644" s="375" t="s">
        <v>512</v>
      </c>
      <c r="E644" s="375" t="s">
        <v>1035</v>
      </c>
      <c r="F644" s="401" t="s">
        <v>1210</v>
      </c>
      <c r="G644" s="422" t="s">
        <v>515</v>
      </c>
      <c r="H644" s="429">
        <v>41995</v>
      </c>
      <c r="I644" s="409" t="s">
        <v>2470</v>
      </c>
      <c r="J644" s="425">
        <f t="shared" si="175"/>
        <v>258</v>
      </c>
      <c r="K644" s="425">
        <v>258</v>
      </c>
      <c r="L644" s="425">
        <v>0</v>
      </c>
      <c r="M644" s="425"/>
      <c r="N644" s="481">
        <v>4.3</v>
      </c>
      <c r="O644" s="481">
        <v>0</v>
      </c>
      <c r="P644" s="521">
        <v>1</v>
      </c>
      <c r="Q644" s="282"/>
      <c r="R644" s="128" t="s">
        <v>31</v>
      </c>
      <c r="S644" s="128" t="s">
        <v>31</v>
      </c>
      <c r="T644" s="128" t="s">
        <v>31</v>
      </c>
      <c r="U644" s="128" t="s">
        <v>31</v>
      </c>
      <c r="V644" s="333" t="s">
        <v>3805</v>
      </c>
      <c r="W644" s="282"/>
      <c r="X644" s="282">
        <f t="shared" si="191"/>
        <v>0</v>
      </c>
      <c r="Y644" s="260"/>
      <c r="Z644" s="260"/>
      <c r="AA644" s="502">
        <f t="shared" si="192"/>
        <v>0</v>
      </c>
      <c r="AB644" s="282">
        <f t="shared" si="193"/>
        <v>0</v>
      </c>
      <c r="AC644" s="282">
        <f t="shared" si="194"/>
        <v>0</v>
      </c>
      <c r="AD644" s="282">
        <f t="shared" si="195"/>
        <v>0</v>
      </c>
      <c r="AE644" s="282">
        <f t="shared" si="196"/>
        <v>0</v>
      </c>
      <c r="AF644" s="282">
        <f t="shared" si="197"/>
        <v>0</v>
      </c>
      <c r="AG644" s="107">
        <f t="shared" si="198"/>
        <v>0</v>
      </c>
      <c r="AH644" s="282">
        <f t="shared" si="199"/>
        <v>0</v>
      </c>
      <c r="AI644" s="260"/>
      <c r="AJ644" s="282">
        <f t="shared" si="200"/>
        <v>0</v>
      </c>
      <c r="AK644" s="282">
        <f t="shared" si="201"/>
        <v>0</v>
      </c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495"/>
      <c r="AW644" s="495"/>
      <c r="AX644" s="495"/>
    </row>
    <row r="645" spans="2:50">
      <c r="B645" s="412">
        <v>623</v>
      </c>
      <c r="C645" s="376" t="s">
        <v>25</v>
      </c>
      <c r="D645" s="375" t="s">
        <v>512</v>
      </c>
      <c r="E645" s="375" t="s">
        <v>581</v>
      </c>
      <c r="F645" s="401" t="s">
        <v>1036</v>
      </c>
      <c r="G645" s="422" t="s">
        <v>515</v>
      </c>
      <c r="H645" s="429">
        <v>42612</v>
      </c>
      <c r="I645" s="409" t="s">
        <v>2470</v>
      </c>
      <c r="J645" s="425">
        <f t="shared" si="175"/>
        <v>246</v>
      </c>
      <c r="K645" s="425">
        <v>114</v>
      </c>
      <c r="L645" s="425">
        <v>132</v>
      </c>
      <c r="M645" s="425"/>
      <c r="N645" s="481">
        <v>1.9</v>
      </c>
      <c r="O645" s="481">
        <v>2.2000000000000002</v>
      </c>
      <c r="P645" s="521">
        <v>1</v>
      </c>
      <c r="Q645" s="282"/>
      <c r="R645" s="128" t="s">
        <v>31</v>
      </c>
      <c r="S645" s="128" t="s">
        <v>31</v>
      </c>
      <c r="T645" s="128" t="s">
        <v>31</v>
      </c>
      <c r="U645" s="128" t="s">
        <v>31</v>
      </c>
      <c r="V645" s="333" t="s">
        <v>3805</v>
      </c>
      <c r="W645" s="282"/>
      <c r="X645" s="282">
        <f t="shared" si="191"/>
        <v>0</v>
      </c>
      <c r="Y645" s="260"/>
      <c r="Z645" s="260"/>
      <c r="AA645" s="502">
        <f t="shared" si="192"/>
        <v>0</v>
      </c>
      <c r="AB645" s="282">
        <f t="shared" si="193"/>
        <v>0</v>
      </c>
      <c r="AC645" s="282">
        <f t="shared" si="194"/>
        <v>0</v>
      </c>
      <c r="AD645" s="282">
        <f t="shared" si="195"/>
        <v>0</v>
      </c>
      <c r="AE645" s="282">
        <f t="shared" si="196"/>
        <v>0</v>
      </c>
      <c r="AF645" s="282">
        <f t="shared" si="197"/>
        <v>0</v>
      </c>
      <c r="AG645" s="107">
        <f t="shared" si="198"/>
        <v>0</v>
      </c>
      <c r="AH645" s="282">
        <f t="shared" si="199"/>
        <v>0</v>
      </c>
      <c r="AI645" s="260"/>
      <c r="AJ645" s="282">
        <f t="shared" si="200"/>
        <v>0</v>
      </c>
      <c r="AK645" s="282">
        <f t="shared" si="201"/>
        <v>0</v>
      </c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495"/>
      <c r="AW645" s="495"/>
      <c r="AX645" s="495"/>
    </row>
    <row r="646" spans="2:50">
      <c r="B646" s="412">
        <v>624</v>
      </c>
      <c r="C646" s="376" t="s">
        <v>25</v>
      </c>
      <c r="D646" s="375" t="s">
        <v>512</v>
      </c>
      <c r="E646" s="375" t="s">
        <v>581</v>
      </c>
      <c r="F646" s="402" t="s">
        <v>582</v>
      </c>
      <c r="G646" s="422" t="s">
        <v>515</v>
      </c>
      <c r="H646" s="429">
        <v>43298</v>
      </c>
      <c r="I646" s="409" t="s">
        <v>2470</v>
      </c>
      <c r="J646" s="425">
        <f t="shared" si="175"/>
        <v>204</v>
      </c>
      <c r="K646" s="425">
        <v>84</v>
      </c>
      <c r="L646" s="425">
        <v>120</v>
      </c>
      <c r="M646" s="425"/>
      <c r="N646" s="481">
        <v>1.4</v>
      </c>
      <c r="O646" s="481">
        <v>2</v>
      </c>
      <c r="P646" s="521">
        <v>1</v>
      </c>
      <c r="Q646" s="282"/>
      <c r="R646" s="128" t="s">
        <v>31</v>
      </c>
      <c r="S646" s="128" t="s">
        <v>31</v>
      </c>
      <c r="T646" s="128" t="s">
        <v>31</v>
      </c>
      <c r="U646" s="128" t="s">
        <v>31</v>
      </c>
      <c r="V646" s="333" t="s">
        <v>3805</v>
      </c>
      <c r="W646" s="282"/>
      <c r="X646" s="282">
        <f t="shared" si="191"/>
        <v>0</v>
      </c>
      <c r="Y646" s="260"/>
      <c r="Z646" s="260"/>
      <c r="AA646" s="502">
        <f t="shared" si="192"/>
        <v>0</v>
      </c>
      <c r="AB646" s="282">
        <f t="shared" si="193"/>
        <v>0</v>
      </c>
      <c r="AC646" s="282">
        <f t="shared" si="194"/>
        <v>0</v>
      </c>
      <c r="AD646" s="282">
        <f t="shared" si="195"/>
        <v>0</v>
      </c>
      <c r="AE646" s="282">
        <f t="shared" si="196"/>
        <v>0</v>
      </c>
      <c r="AF646" s="282">
        <f t="shared" si="197"/>
        <v>0</v>
      </c>
      <c r="AG646" s="107">
        <f t="shared" si="198"/>
        <v>0</v>
      </c>
      <c r="AH646" s="282">
        <f t="shared" si="199"/>
        <v>0</v>
      </c>
      <c r="AI646" s="260"/>
      <c r="AJ646" s="282">
        <f t="shared" si="200"/>
        <v>0</v>
      </c>
      <c r="AK646" s="282">
        <f t="shared" si="201"/>
        <v>0</v>
      </c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495"/>
      <c r="AW646" s="495"/>
      <c r="AX646" s="495"/>
    </row>
    <row r="647" spans="2:50">
      <c r="B647" s="412">
        <v>625</v>
      </c>
      <c r="C647" s="376" t="s">
        <v>25</v>
      </c>
      <c r="D647" s="375" t="s">
        <v>586</v>
      </c>
      <c r="E647" s="375" t="s">
        <v>587</v>
      </c>
      <c r="F647" s="401" t="s">
        <v>588</v>
      </c>
      <c r="G647" s="422" t="s">
        <v>515</v>
      </c>
      <c r="H647" s="429">
        <v>42334</v>
      </c>
      <c r="I647" s="409" t="s">
        <v>2470</v>
      </c>
      <c r="J647" s="425">
        <f t="shared" si="175"/>
        <v>12</v>
      </c>
      <c r="K647" s="425">
        <v>12</v>
      </c>
      <c r="L647" s="425">
        <v>0</v>
      </c>
      <c r="M647" s="425"/>
      <c r="N647" s="481">
        <v>0.2</v>
      </c>
      <c r="O647" s="481">
        <v>0</v>
      </c>
      <c r="P647" s="521">
        <v>2</v>
      </c>
      <c r="Q647" s="282"/>
      <c r="R647" s="128" t="s">
        <v>31</v>
      </c>
      <c r="S647" s="128" t="s">
        <v>31</v>
      </c>
      <c r="T647" s="128" t="s">
        <v>31</v>
      </c>
      <c r="U647" s="128" t="s">
        <v>31</v>
      </c>
      <c r="V647" s="333" t="s">
        <v>3806</v>
      </c>
      <c r="W647" s="282"/>
      <c r="X647" s="282">
        <f t="shared" si="191"/>
        <v>0</v>
      </c>
      <c r="Y647" s="260"/>
      <c r="Z647" s="260"/>
      <c r="AA647" s="502">
        <f t="shared" si="192"/>
        <v>0</v>
      </c>
      <c r="AB647" s="282">
        <f t="shared" si="193"/>
        <v>0</v>
      </c>
      <c r="AC647" s="282">
        <f t="shared" si="194"/>
        <v>0</v>
      </c>
      <c r="AD647" s="282">
        <f t="shared" si="195"/>
        <v>0</v>
      </c>
      <c r="AE647" s="282">
        <f t="shared" si="196"/>
        <v>0</v>
      </c>
      <c r="AF647" s="282">
        <f t="shared" si="197"/>
        <v>0</v>
      </c>
      <c r="AG647" s="107">
        <f t="shared" si="198"/>
        <v>0</v>
      </c>
      <c r="AH647" s="282">
        <f t="shared" si="199"/>
        <v>0</v>
      </c>
      <c r="AI647" s="260"/>
      <c r="AJ647" s="282">
        <f t="shared" si="200"/>
        <v>0</v>
      </c>
      <c r="AK647" s="282">
        <f t="shared" si="201"/>
        <v>0</v>
      </c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495"/>
      <c r="AW647" s="495"/>
      <c r="AX647" s="495"/>
    </row>
    <row r="648" spans="2:50">
      <c r="B648" s="412">
        <v>626</v>
      </c>
      <c r="C648" s="376" t="s">
        <v>25</v>
      </c>
      <c r="D648" s="375" t="s">
        <v>586</v>
      </c>
      <c r="E648" s="375" t="s">
        <v>591</v>
      </c>
      <c r="F648" s="401" t="s">
        <v>1211</v>
      </c>
      <c r="G648" s="422" t="s">
        <v>515</v>
      </c>
      <c r="H648" s="429">
        <v>43172</v>
      </c>
      <c r="I648" s="409" t="s">
        <v>2470</v>
      </c>
      <c r="J648" s="425">
        <f t="shared" si="175"/>
        <v>96</v>
      </c>
      <c r="K648" s="425">
        <v>96</v>
      </c>
      <c r="L648" s="425">
        <v>0</v>
      </c>
      <c r="M648" s="425"/>
      <c r="N648" s="481">
        <v>1.6</v>
      </c>
      <c r="O648" s="481">
        <v>0</v>
      </c>
      <c r="P648" s="521">
        <v>2</v>
      </c>
      <c r="Q648" s="282" t="s">
        <v>4380</v>
      </c>
      <c r="R648" s="128" t="s">
        <v>31</v>
      </c>
      <c r="S648" s="128" t="s">
        <v>31</v>
      </c>
      <c r="T648" s="128" t="s">
        <v>31</v>
      </c>
      <c r="U648" s="128" t="s">
        <v>31</v>
      </c>
      <c r="V648" s="333" t="s">
        <v>3806</v>
      </c>
      <c r="W648" s="282"/>
      <c r="X648" s="282">
        <f t="shared" si="191"/>
        <v>0</v>
      </c>
      <c r="Y648" s="260"/>
      <c r="Z648" s="260"/>
      <c r="AA648" s="502">
        <f t="shared" si="192"/>
        <v>0</v>
      </c>
      <c r="AB648" s="282">
        <f t="shared" si="193"/>
        <v>0</v>
      </c>
      <c r="AC648" s="282">
        <f t="shared" si="194"/>
        <v>0</v>
      </c>
      <c r="AD648" s="282">
        <f t="shared" si="195"/>
        <v>0</v>
      </c>
      <c r="AE648" s="282">
        <f t="shared" si="196"/>
        <v>0</v>
      </c>
      <c r="AF648" s="282">
        <f t="shared" si="197"/>
        <v>0</v>
      </c>
      <c r="AG648" s="107">
        <f t="shared" si="198"/>
        <v>1</v>
      </c>
      <c r="AH648" s="282">
        <f t="shared" si="199"/>
        <v>0</v>
      </c>
      <c r="AI648" s="260"/>
      <c r="AJ648" s="282">
        <f t="shared" si="200"/>
        <v>0</v>
      </c>
      <c r="AK648" s="282">
        <f t="shared" si="201"/>
        <v>0</v>
      </c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495"/>
      <c r="AW648" s="495"/>
      <c r="AX648" s="495"/>
    </row>
    <row r="649" spans="2:50">
      <c r="B649" s="412">
        <v>627</v>
      </c>
      <c r="C649" s="376" t="s">
        <v>25</v>
      </c>
      <c r="D649" s="375" t="s">
        <v>586</v>
      </c>
      <c r="E649" s="375" t="s">
        <v>591</v>
      </c>
      <c r="F649" s="401" t="s">
        <v>1212</v>
      </c>
      <c r="G649" s="422" t="s">
        <v>515</v>
      </c>
      <c r="H649" s="429">
        <v>42452</v>
      </c>
      <c r="I649" s="409" t="s">
        <v>2470</v>
      </c>
      <c r="J649" s="425">
        <f t="shared" si="175"/>
        <v>159</v>
      </c>
      <c r="K649" s="425">
        <v>159</v>
      </c>
      <c r="L649" s="425">
        <v>0</v>
      </c>
      <c r="M649" s="425"/>
      <c r="N649" s="481">
        <v>2.65</v>
      </c>
      <c r="O649" s="481">
        <v>0</v>
      </c>
      <c r="P649" s="521">
        <v>2</v>
      </c>
      <c r="Q649" s="282"/>
      <c r="R649" s="128" t="s">
        <v>31</v>
      </c>
      <c r="S649" s="128" t="s">
        <v>31</v>
      </c>
      <c r="T649" s="128" t="s">
        <v>31</v>
      </c>
      <c r="U649" s="128" t="s">
        <v>31</v>
      </c>
      <c r="V649" s="333" t="s">
        <v>3806</v>
      </c>
      <c r="W649" s="282"/>
      <c r="X649" s="282">
        <f t="shared" si="191"/>
        <v>0</v>
      </c>
      <c r="Y649" s="260"/>
      <c r="Z649" s="260"/>
      <c r="AA649" s="502">
        <f t="shared" si="192"/>
        <v>0</v>
      </c>
      <c r="AB649" s="282">
        <f t="shared" si="193"/>
        <v>0</v>
      </c>
      <c r="AC649" s="282">
        <f t="shared" si="194"/>
        <v>0</v>
      </c>
      <c r="AD649" s="282">
        <f t="shared" si="195"/>
        <v>0</v>
      </c>
      <c r="AE649" s="282">
        <f t="shared" si="196"/>
        <v>0</v>
      </c>
      <c r="AF649" s="282">
        <f t="shared" si="197"/>
        <v>0</v>
      </c>
      <c r="AG649" s="107">
        <f t="shared" si="198"/>
        <v>0</v>
      </c>
      <c r="AH649" s="282">
        <f t="shared" si="199"/>
        <v>0</v>
      </c>
      <c r="AI649" s="260"/>
      <c r="AJ649" s="282">
        <f t="shared" si="200"/>
        <v>0</v>
      </c>
      <c r="AK649" s="282">
        <f t="shared" si="201"/>
        <v>0</v>
      </c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495"/>
      <c r="AW649" s="495"/>
      <c r="AX649" s="495"/>
    </row>
    <row r="650" spans="2:50">
      <c r="B650" s="412">
        <v>628</v>
      </c>
      <c r="C650" s="376" t="s">
        <v>25</v>
      </c>
      <c r="D650" s="375" t="s">
        <v>586</v>
      </c>
      <c r="E650" s="375" t="s">
        <v>591</v>
      </c>
      <c r="F650" s="401" t="s">
        <v>175</v>
      </c>
      <c r="G650" s="422" t="s">
        <v>515</v>
      </c>
      <c r="H650" s="429">
        <v>43017</v>
      </c>
      <c r="I650" s="409" t="s">
        <v>2470</v>
      </c>
      <c r="J650" s="425">
        <f t="shared" si="175"/>
        <v>54</v>
      </c>
      <c r="K650" s="425">
        <v>54</v>
      </c>
      <c r="L650" s="425">
        <v>0</v>
      </c>
      <c r="M650" s="425"/>
      <c r="N650" s="481">
        <v>0.89999999999999991</v>
      </c>
      <c r="O650" s="481">
        <v>0</v>
      </c>
      <c r="P650" s="521">
        <v>2</v>
      </c>
      <c r="Q650" s="282"/>
      <c r="R650" s="128" t="s">
        <v>31</v>
      </c>
      <c r="S650" s="128" t="s">
        <v>31</v>
      </c>
      <c r="T650" s="128" t="s">
        <v>31</v>
      </c>
      <c r="U650" s="128" t="s">
        <v>31</v>
      </c>
      <c r="V650" s="333" t="s">
        <v>3806</v>
      </c>
      <c r="W650" s="282"/>
      <c r="X650" s="282">
        <f t="shared" si="191"/>
        <v>0</v>
      </c>
      <c r="Y650" s="260"/>
      <c r="Z650" s="260"/>
      <c r="AA650" s="502">
        <f t="shared" si="192"/>
        <v>0</v>
      </c>
      <c r="AB650" s="282">
        <f t="shared" si="193"/>
        <v>0</v>
      </c>
      <c r="AC650" s="282">
        <f t="shared" si="194"/>
        <v>0</v>
      </c>
      <c r="AD650" s="282">
        <f t="shared" si="195"/>
        <v>0</v>
      </c>
      <c r="AE650" s="282">
        <f t="shared" si="196"/>
        <v>0</v>
      </c>
      <c r="AF650" s="282">
        <f t="shared" si="197"/>
        <v>0</v>
      </c>
      <c r="AG650" s="107">
        <f t="shared" si="198"/>
        <v>0</v>
      </c>
      <c r="AH650" s="282">
        <f t="shared" si="199"/>
        <v>0</v>
      </c>
      <c r="AI650" s="260"/>
      <c r="AJ650" s="282">
        <f t="shared" si="200"/>
        <v>0</v>
      </c>
      <c r="AK650" s="282">
        <f t="shared" si="201"/>
        <v>0</v>
      </c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495"/>
      <c r="AW650" s="495"/>
      <c r="AX650" s="495"/>
    </row>
    <row r="651" spans="2:50">
      <c r="B651" s="412">
        <v>629</v>
      </c>
      <c r="C651" s="376" t="s">
        <v>25</v>
      </c>
      <c r="D651" s="375" t="s">
        <v>586</v>
      </c>
      <c r="E651" s="375" t="s">
        <v>601</v>
      </c>
      <c r="F651" s="401" t="s">
        <v>603</v>
      </c>
      <c r="G651" s="422" t="s">
        <v>515</v>
      </c>
      <c r="H651" s="429">
        <v>42227</v>
      </c>
      <c r="I651" s="409" t="s">
        <v>2470</v>
      </c>
      <c r="J651" s="425">
        <f t="shared" ref="J651:J714" si="202">SUM(K651:L651)</f>
        <v>258</v>
      </c>
      <c r="K651" s="425">
        <v>18</v>
      </c>
      <c r="L651" s="425">
        <v>240</v>
      </c>
      <c r="M651" s="425"/>
      <c r="N651" s="481">
        <v>0.3</v>
      </c>
      <c r="O651" s="481">
        <v>4</v>
      </c>
      <c r="P651" s="521">
        <v>2</v>
      </c>
      <c r="Q651" s="282"/>
      <c r="R651" s="128" t="s">
        <v>31</v>
      </c>
      <c r="S651" s="128" t="s">
        <v>31</v>
      </c>
      <c r="T651" s="128" t="s">
        <v>31</v>
      </c>
      <c r="U651" s="128" t="s">
        <v>31</v>
      </c>
      <c r="V651" s="333" t="s">
        <v>3806</v>
      </c>
      <c r="W651" s="282"/>
      <c r="X651" s="282">
        <f t="shared" si="191"/>
        <v>0</v>
      </c>
      <c r="Y651" s="260"/>
      <c r="Z651" s="260"/>
      <c r="AA651" s="502">
        <f t="shared" si="192"/>
        <v>0</v>
      </c>
      <c r="AB651" s="282">
        <f t="shared" si="193"/>
        <v>0</v>
      </c>
      <c r="AC651" s="282">
        <f t="shared" si="194"/>
        <v>0</v>
      </c>
      <c r="AD651" s="282">
        <f t="shared" si="195"/>
        <v>0</v>
      </c>
      <c r="AE651" s="282">
        <f t="shared" si="196"/>
        <v>0</v>
      </c>
      <c r="AF651" s="282">
        <f t="shared" si="197"/>
        <v>0</v>
      </c>
      <c r="AG651" s="107">
        <f t="shared" si="198"/>
        <v>0</v>
      </c>
      <c r="AH651" s="282">
        <f t="shared" si="199"/>
        <v>0</v>
      </c>
      <c r="AI651" s="260"/>
      <c r="AJ651" s="282">
        <f t="shared" si="200"/>
        <v>0</v>
      </c>
      <c r="AK651" s="282">
        <f t="shared" si="201"/>
        <v>0</v>
      </c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495"/>
      <c r="AW651" s="495"/>
      <c r="AX651" s="495"/>
    </row>
    <row r="652" spans="2:50">
      <c r="B652" s="412">
        <v>630</v>
      </c>
      <c r="C652" s="376" t="s">
        <v>25</v>
      </c>
      <c r="D652" s="375" t="s">
        <v>586</v>
      </c>
      <c r="E652" s="375" t="s">
        <v>601</v>
      </c>
      <c r="F652" s="401" t="s">
        <v>1213</v>
      </c>
      <c r="G652" s="422" t="s">
        <v>515</v>
      </c>
      <c r="H652" s="429">
        <v>42789</v>
      </c>
      <c r="I652" s="409" t="s">
        <v>2470</v>
      </c>
      <c r="J652" s="425">
        <f t="shared" si="202"/>
        <v>36</v>
      </c>
      <c r="K652" s="425">
        <v>36</v>
      </c>
      <c r="L652" s="425">
        <v>0</v>
      </c>
      <c r="M652" s="425"/>
      <c r="N652" s="481">
        <v>0.6</v>
      </c>
      <c r="O652" s="481">
        <v>0</v>
      </c>
      <c r="P652" s="521">
        <v>2</v>
      </c>
      <c r="Q652" s="282"/>
      <c r="R652" s="128" t="s">
        <v>31</v>
      </c>
      <c r="S652" s="128" t="s">
        <v>31</v>
      </c>
      <c r="T652" s="128" t="s">
        <v>31</v>
      </c>
      <c r="U652" s="128" t="s">
        <v>31</v>
      </c>
      <c r="V652" s="333" t="s">
        <v>3806</v>
      </c>
      <c r="W652" s="282"/>
      <c r="X652" s="282">
        <f t="shared" si="191"/>
        <v>0</v>
      </c>
      <c r="Y652" s="260"/>
      <c r="Z652" s="260"/>
      <c r="AA652" s="502">
        <f t="shared" si="192"/>
        <v>0</v>
      </c>
      <c r="AB652" s="282">
        <f t="shared" si="193"/>
        <v>0</v>
      </c>
      <c r="AC652" s="282">
        <f t="shared" si="194"/>
        <v>0</v>
      </c>
      <c r="AD652" s="282">
        <f t="shared" si="195"/>
        <v>0</v>
      </c>
      <c r="AE652" s="282">
        <f t="shared" si="196"/>
        <v>0</v>
      </c>
      <c r="AF652" s="282">
        <f t="shared" si="197"/>
        <v>0</v>
      </c>
      <c r="AG652" s="107">
        <f t="shared" si="198"/>
        <v>0</v>
      </c>
      <c r="AH652" s="282">
        <f t="shared" si="199"/>
        <v>0</v>
      </c>
      <c r="AI652" s="260"/>
      <c r="AJ652" s="282">
        <f t="shared" si="200"/>
        <v>0</v>
      </c>
      <c r="AK652" s="282">
        <f t="shared" si="201"/>
        <v>0</v>
      </c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495"/>
      <c r="AW652" s="495"/>
      <c r="AX652" s="495"/>
    </row>
    <row r="653" spans="2:50">
      <c r="B653" s="412">
        <v>631</v>
      </c>
      <c r="C653" s="376" t="s">
        <v>25</v>
      </c>
      <c r="D653" s="375" t="s">
        <v>586</v>
      </c>
      <c r="E653" s="375" t="s">
        <v>601</v>
      </c>
      <c r="F653" s="401" t="s">
        <v>606</v>
      </c>
      <c r="G653" s="422" t="s">
        <v>515</v>
      </c>
      <c r="H653" s="429">
        <v>43795</v>
      </c>
      <c r="I653" s="409" t="s">
        <v>2470</v>
      </c>
      <c r="J653" s="425">
        <f t="shared" si="202"/>
        <v>48</v>
      </c>
      <c r="K653" s="425">
        <v>48</v>
      </c>
      <c r="L653" s="425">
        <v>0</v>
      </c>
      <c r="M653" s="425"/>
      <c r="N653" s="25">
        <v>0.5</v>
      </c>
      <c r="O653" s="26">
        <v>0</v>
      </c>
      <c r="P653" s="507">
        <v>1</v>
      </c>
      <c r="Q653" s="282"/>
      <c r="R653" s="128" t="s">
        <v>31</v>
      </c>
      <c r="S653" s="128" t="s">
        <v>31</v>
      </c>
      <c r="T653" s="128" t="s">
        <v>31</v>
      </c>
      <c r="U653" s="128" t="s">
        <v>31</v>
      </c>
      <c r="V653" s="333" t="s">
        <v>3806</v>
      </c>
      <c r="W653" s="282"/>
      <c r="X653" s="282">
        <f t="shared" si="191"/>
        <v>0</v>
      </c>
      <c r="Y653" s="260"/>
      <c r="Z653" s="260"/>
      <c r="AA653" s="502">
        <f t="shared" si="192"/>
        <v>0</v>
      </c>
      <c r="AB653" s="282">
        <f t="shared" si="193"/>
        <v>0</v>
      </c>
      <c r="AC653" s="282">
        <f t="shared" si="194"/>
        <v>0</v>
      </c>
      <c r="AD653" s="282">
        <f t="shared" si="195"/>
        <v>0</v>
      </c>
      <c r="AE653" s="282">
        <f t="shared" si="196"/>
        <v>0</v>
      </c>
      <c r="AF653" s="282">
        <f t="shared" si="197"/>
        <v>0</v>
      </c>
      <c r="AG653" s="107">
        <f t="shared" si="198"/>
        <v>0</v>
      </c>
      <c r="AH653" s="282">
        <f t="shared" si="199"/>
        <v>0</v>
      </c>
      <c r="AI653" s="260"/>
      <c r="AJ653" s="282">
        <f t="shared" si="200"/>
        <v>0</v>
      </c>
      <c r="AK653" s="282">
        <f t="shared" si="201"/>
        <v>0</v>
      </c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495"/>
      <c r="AW653" s="495"/>
      <c r="AX653" s="495"/>
    </row>
    <row r="654" spans="2:50">
      <c r="B654" s="412">
        <v>632</v>
      </c>
      <c r="C654" s="376" t="s">
        <v>25</v>
      </c>
      <c r="D654" s="375" t="s">
        <v>586</v>
      </c>
      <c r="E654" s="375" t="s">
        <v>607</v>
      </c>
      <c r="F654" s="401" t="s">
        <v>603</v>
      </c>
      <c r="G654" s="422" t="s">
        <v>515</v>
      </c>
      <c r="H654" s="429">
        <v>42227</v>
      </c>
      <c r="I654" s="409" t="s">
        <v>2470</v>
      </c>
      <c r="J654" s="425">
        <f t="shared" si="202"/>
        <v>270</v>
      </c>
      <c r="K654" s="425">
        <v>30</v>
      </c>
      <c r="L654" s="425">
        <v>240</v>
      </c>
      <c r="M654" s="425"/>
      <c r="N654" s="481">
        <v>0.5</v>
      </c>
      <c r="O654" s="481">
        <v>4</v>
      </c>
      <c r="P654" s="521">
        <v>2</v>
      </c>
      <c r="Q654" s="282"/>
      <c r="R654" s="128" t="s">
        <v>31</v>
      </c>
      <c r="S654" s="128" t="s">
        <v>31</v>
      </c>
      <c r="T654" s="128" t="s">
        <v>31</v>
      </c>
      <c r="U654" s="128" t="s">
        <v>31</v>
      </c>
      <c r="V654" s="333" t="s">
        <v>3806</v>
      </c>
      <c r="W654" s="282"/>
      <c r="X654" s="282">
        <f t="shared" si="191"/>
        <v>0</v>
      </c>
      <c r="Y654" s="260"/>
      <c r="Z654" s="260"/>
      <c r="AA654" s="502">
        <f t="shared" si="192"/>
        <v>0</v>
      </c>
      <c r="AB654" s="282">
        <f t="shared" si="193"/>
        <v>0</v>
      </c>
      <c r="AC654" s="282">
        <f t="shared" si="194"/>
        <v>0</v>
      </c>
      <c r="AD654" s="282">
        <f t="shared" si="195"/>
        <v>0</v>
      </c>
      <c r="AE654" s="282">
        <f t="shared" si="196"/>
        <v>0</v>
      </c>
      <c r="AF654" s="282">
        <f t="shared" si="197"/>
        <v>0</v>
      </c>
      <c r="AG654" s="107">
        <f t="shared" si="198"/>
        <v>0</v>
      </c>
      <c r="AH654" s="282">
        <f t="shared" si="199"/>
        <v>0</v>
      </c>
      <c r="AI654" s="260"/>
      <c r="AJ654" s="282">
        <f t="shared" si="200"/>
        <v>0</v>
      </c>
      <c r="AK654" s="282">
        <f t="shared" si="201"/>
        <v>0</v>
      </c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495"/>
      <c r="AW654" s="495"/>
      <c r="AX654" s="495"/>
    </row>
    <row r="655" spans="2:50">
      <c r="B655" s="412">
        <v>633</v>
      </c>
      <c r="C655" s="376" t="s">
        <v>25</v>
      </c>
      <c r="D655" s="375" t="s">
        <v>586</v>
      </c>
      <c r="E655" s="375" t="s">
        <v>607</v>
      </c>
      <c r="F655" s="401" t="s">
        <v>608</v>
      </c>
      <c r="G655" s="422" t="s">
        <v>515</v>
      </c>
      <c r="H655" s="429">
        <v>42230</v>
      </c>
      <c r="I655" s="409" t="s">
        <v>2470</v>
      </c>
      <c r="J655" s="425">
        <f t="shared" si="202"/>
        <v>18</v>
      </c>
      <c r="K655" s="425">
        <v>18</v>
      </c>
      <c r="L655" s="425">
        <v>0</v>
      </c>
      <c r="M655" s="425"/>
      <c r="N655" s="481">
        <v>0.3</v>
      </c>
      <c r="O655" s="481">
        <v>0</v>
      </c>
      <c r="P655" s="521">
        <v>2</v>
      </c>
      <c r="Q655" s="282"/>
      <c r="R655" s="128" t="s">
        <v>31</v>
      </c>
      <c r="S655" s="128" t="s">
        <v>31</v>
      </c>
      <c r="T655" s="128" t="s">
        <v>31</v>
      </c>
      <c r="U655" s="128" t="s">
        <v>31</v>
      </c>
      <c r="V655" s="333" t="s">
        <v>3806</v>
      </c>
      <c r="W655" s="282"/>
      <c r="X655" s="282">
        <f t="shared" si="191"/>
        <v>0</v>
      </c>
      <c r="Y655" s="260"/>
      <c r="Z655" s="260"/>
      <c r="AA655" s="502">
        <f t="shared" si="192"/>
        <v>0</v>
      </c>
      <c r="AB655" s="282">
        <f t="shared" si="193"/>
        <v>0</v>
      </c>
      <c r="AC655" s="282">
        <f t="shared" si="194"/>
        <v>0</v>
      </c>
      <c r="AD655" s="282">
        <f t="shared" si="195"/>
        <v>0</v>
      </c>
      <c r="AE655" s="282">
        <f t="shared" si="196"/>
        <v>0</v>
      </c>
      <c r="AF655" s="282">
        <f t="shared" si="197"/>
        <v>0</v>
      </c>
      <c r="AG655" s="107">
        <f t="shared" si="198"/>
        <v>0</v>
      </c>
      <c r="AH655" s="282">
        <f t="shared" si="199"/>
        <v>0</v>
      </c>
      <c r="AI655" s="260"/>
      <c r="AJ655" s="282">
        <f t="shared" si="200"/>
        <v>0</v>
      </c>
      <c r="AK655" s="282">
        <f t="shared" si="201"/>
        <v>0</v>
      </c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495"/>
      <c r="AW655" s="495"/>
      <c r="AX655" s="495"/>
    </row>
    <row r="656" spans="2:50">
      <c r="B656" s="412">
        <v>634</v>
      </c>
      <c r="C656" s="376" t="s">
        <v>25</v>
      </c>
      <c r="D656" s="375" t="s">
        <v>586</v>
      </c>
      <c r="E656" s="375" t="s">
        <v>607</v>
      </c>
      <c r="F656" s="401" t="s">
        <v>508</v>
      </c>
      <c r="G656" s="422" t="s">
        <v>515</v>
      </c>
      <c r="H656" s="429">
        <v>43712</v>
      </c>
      <c r="I656" s="409" t="s">
        <v>2470</v>
      </c>
      <c r="J656" s="425">
        <f t="shared" si="202"/>
        <v>42</v>
      </c>
      <c r="K656" s="425">
        <v>42</v>
      </c>
      <c r="L656" s="425">
        <v>0</v>
      </c>
      <c r="M656" s="425"/>
      <c r="N656" s="481">
        <v>0.7</v>
      </c>
      <c r="O656" s="481">
        <v>0</v>
      </c>
      <c r="P656" s="521">
        <v>2</v>
      </c>
      <c r="Q656" s="282"/>
      <c r="R656" s="128" t="s">
        <v>31</v>
      </c>
      <c r="S656" s="128" t="s">
        <v>31</v>
      </c>
      <c r="T656" s="128" t="s">
        <v>31</v>
      </c>
      <c r="U656" s="128" t="s">
        <v>31</v>
      </c>
      <c r="V656" s="333" t="s">
        <v>3806</v>
      </c>
      <c r="W656" s="282"/>
      <c r="X656" s="282">
        <f t="shared" si="191"/>
        <v>0</v>
      </c>
      <c r="Y656" s="260"/>
      <c r="Z656" s="260"/>
      <c r="AA656" s="502">
        <f t="shared" si="192"/>
        <v>0</v>
      </c>
      <c r="AB656" s="282">
        <f t="shared" si="193"/>
        <v>0</v>
      </c>
      <c r="AC656" s="282">
        <f t="shared" si="194"/>
        <v>0</v>
      </c>
      <c r="AD656" s="282">
        <f t="shared" si="195"/>
        <v>0</v>
      </c>
      <c r="AE656" s="282">
        <f t="shared" si="196"/>
        <v>0</v>
      </c>
      <c r="AF656" s="282">
        <f t="shared" si="197"/>
        <v>0</v>
      </c>
      <c r="AG656" s="107">
        <f t="shared" si="198"/>
        <v>0</v>
      </c>
      <c r="AH656" s="282">
        <f t="shared" si="199"/>
        <v>0</v>
      </c>
      <c r="AI656" s="260"/>
      <c r="AJ656" s="282">
        <f t="shared" si="200"/>
        <v>0</v>
      </c>
      <c r="AK656" s="282">
        <f t="shared" si="201"/>
        <v>0</v>
      </c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495"/>
      <c r="AW656" s="495"/>
      <c r="AX656" s="495"/>
    </row>
    <row r="657" spans="2:50">
      <c r="B657" s="412">
        <v>635</v>
      </c>
      <c r="C657" s="376" t="s">
        <v>25</v>
      </c>
      <c r="D657" s="375" t="s">
        <v>586</v>
      </c>
      <c r="E657" s="375" t="s">
        <v>607</v>
      </c>
      <c r="F657" s="401" t="s">
        <v>606</v>
      </c>
      <c r="G657" s="422" t="s">
        <v>515</v>
      </c>
      <c r="H657" s="429">
        <v>43795</v>
      </c>
      <c r="I657" s="409" t="s">
        <v>2470</v>
      </c>
      <c r="J657" s="425">
        <f t="shared" si="202"/>
        <v>30</v>
      </c>
      <c r="K657" s="425">
        <v>30</v>
      </c>
      <c r="L657" s="425">
        <v>0</v>
      </c>
      <c r="M657" s="425"/>
      <c r="N657" s="481">
        <v>0.5</v>
      </c>
      <c r="O657" s="481">
        <v>0</v>
      </c>
      <c r="P657" s="521">
        <v>2</v>
      </c>
      <c r="Q657" s="282"/>
      <c r="R657" s="128" t="s">
        <v>31</v>
      </c>
      <c r="S657" s="128" t="s">
        <v>31</v>
      </c>
      <c r="T657" s="128" t="s">
        <v>31</v>
      </c>
      <c r="U657" s="128" t="s">
        <v>31</v>
      </c>
      <c r="V657" s="333" t="s">
        <v>3806</v>
      </c>
      <c r="W657" s="282"/>
      <c r="X657" s="282">
        <f t="shared" si="191"/>
        <v>0</v>
      </c>
      <c r="Y657" s="260"/>
      <c r="Z657" s="260"/>
      <c r="AA657" s="502">
        <f t="shared" si="192"/>
        <v>0</v>
      </c>
      <c r="AB657" s="282">
        <f t="shared" si="193"/>
        <v>0</v>
      </c>
      <c r="AC657" s="282">
        <f t="shared" si="194"/>
        <v>0</v>
      </c>
      <c r="AD657" s="282">
        <f t="shared" si="195"/>
        <v>0</v>
      </c>
      <c r="AE657" s="282">
        <f t="shared" si="196"/>
        <v>0</v>
      </c>
      <c r="AF657" s="282">
        <f t="shared" si="197"/>
        <v>0</v>
      </c>
      <c r="AG657" s="107">
        <f t="shared" si="198"/>
        <v>0</v>
      </c>
      <c r="AH657" s="282">
        <f t="shared" si="199"/>
        <v>0</v>
      </c>
      <c r="AI657" s="260"/>
      <c r="AJ657" s="282">
        <f t="shared" si="200"/>
        <v>0</v>
      </c>
      <c r="AK657" s="282">
        <f t="shared" si="201"/>
        <v>0</v>
      </c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495"/>
      <c r="AW657" s="495"/>
      <c r="AX657" s="495"/>
    </row>
    <row r="658" spans="2:50">
      <c r="B658" s="412">
        <v>636</v>
      </c>
      <c r="C658" s="376" t="s">
        <v>25</v>
      </c>
      <c r="D658" s="375" t="s">
        <v>586</v>
      </c>
      <c r="E658" s="375" t="s">
        <v>607</v>
      </c>
      <c r="F658" s="401" t="s">
        <v>516</v>
      </c>
      <c r="G658" s="422" t="s">
        <v>515</v>
      </c>
      <c r="H658" s="429">
        <v>43194</v>
      </c>
      <c r="I658" s="409" t="s">
        <v>2470</v>
      </c>
      <c r="J658" s="425">
        <f t="shared" si="202"/>
        <v>60</v>
      </c>
      <c r="K658" s="425">
        <v>60</v>
      </c>
      <c r="L658" s="425">
        <v>0</v>
      </c>
      <c r="M658" s="425"/>
      <c r="N658" s="481">
        <v>1</v>
      </c>
      <c r="O658" s="481">
        <v>0</v>
      </c>
      <c r="P658" s="521">
        <v>2</v>
      </c>
      <c r="Q658" s="282"/>
      <c r="R658" s="128" t="s">
        <v>31</v>
      </c>
      <c r="S658" s="128" t="s">
        <v>31</v>
      </c>
      <c r="T658" s="128" t="s">
        <v>31</v>
      </c>
      <c r="U658" s="128" t="s">
        <v>31</v>
      </c>
      <c r="V658" s="333" t="s">
        <v>3806</v>
      </c>
      <c r="W658" s="282"/>
      <c r="X658" s="282">
        <f t="shared" si="191"/>
        <v>0</v>
      </c>
      <c r="Y658" s="260"/>
      <c r="Z658" s="260"/>
      <c r="AA658" s="502">
        <f t="shared" si="192"/>
        <v>0</v>
      </c>
      <c r="AB658" s="282">
        <f t="shared" si="193"/>
        <v>0</v>
      </c>
      <c r="AC658" s="282">
        <f t="shared" si="194"/>
        <v>0</v>
      </c>
      <c r="AD658" s="282">
        <f t="shared" si="195"/>
        <v>0</v>
      </c>
      <c r="AE658" s="282">
        <f t="shared" si="196"/>
        <v>0</v>
      </c>
      <c r="AF658" s="282">
        <f t="shared" si="197"/>
        <v>0</v>
      </c>
      <c r="AG658" s="107">
        <f t="shared" si="198"/>
        <v>0</v>
      </c>
      <c r="AH658" s="282">
        <f t="shared" si="199"/>
        <v>0</v>
      </c>
      <c r="AI658" s="260"/>
      <c r="AJ658" s="282">
        <f t="shared" si="200"/>
        <v>0</v>
      </c>
      <c r="AK658" s="282">
        <f t="shared" si="201"/>
        <v>0</v>
      </c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495"/>
      <c r="AW658" s="495"/>
      <c r="AX658" s="495"/>
    </row>
    <row r="659" spans="2:50">
      <c r="B659" s="412">
        <v>637</v>
      </c>
      <c r="C659" s="376" t="s">
        <v>25</v>
      </c>
      <c r="D659" s="375" t="s">
        <v>586</v>
      </c>
      <c r="E659" s="375" t="s">
        <v>607</v>
      </c>
      <c r="F659" s="401" t="s">
        <v>1214</v>
      </c>
      <c r="G659" s="422" t="s">
        <v>515</v>
      </c>
      <c r="H659" s="429">
        <v>43606</v>
      </c>
      <c r="I659" s="409" t="s">
        <v>2470</v>
      </c>
      <c r="J659" s="425">
        <f t="shared" si="202"/>
        <v>1002</v>
      </c>
      <c r="K659" s="425">
        <v>42</v>
      </c>
      <c r="L659" s="425">
        <v>960</v>
      </c>
      <c r="M659" s="425"/>
      <c r="N659" s="481">
        <v>0.7</v>
      </c>
      <c r="O659" s="481">
        <v>16</v>
      </c>
      <c r="P659" s="521">
        <v>2</v>
      </c>
      <c r="Q659" s="282"/>
      <c r="R659" s="128" t="s">
        <v>31</v>
      </c>
      <c r="S659" s="128" t="s">
        <v>31</v>
      </c>
      <c r="T659" s="128" t="s">
        <v>31</v>
      </c>
      <c r="U659" s="128" t="s">
        <v>31</v>
      </c>
      <c r="V659" s="333" t="s">
        <v>3806</v>
      </c>
      <c r="W659" s="282"/>
      <c r="X659" s="282">
        <f t="shared" si="191"/>
        <v>0</v>
      </c>
      <c r="Y659" s="260"/>
      <c r="Z659" s="260"/>
      <c r="AA659" s="502">
        <f t="shared" si="192"/>
        <v>0</v>
      </c>
      <c r="AB659" s="282">
        <f t="shared" si="193"/>
        <v>0</v>
      </c>
      <c r="AC659" s="282">
        <f t="shared" si="194"/>
        <v>0</v>
      </c>
      <c r="AD659" s="282">
        <f t="shared" si="195"/>
        <v>0</v>
      </c>
      <c r="AE659" s="282">
        <f t="shared" si="196"/>
        <v>0</v>
      </c>
      <c r="AF659" s="282">
        <f t="shared" si="197"/>
        <v>0</v>
      </c>
      <c r="AG659" s="107">
        <f t="shared" si="198"/>
        <v>0</v>
      </c>
      <c r="AH659" s="282">
        <f t="shared" si="199"/>
        <v>0</v>
      </c>
      <c r="AI659" s="260"/>
      <c r="AJ659" s="282">
        <f t="shared" si="200"/>
        <v>0</v>
      </c>
      <c r="AK659" s="282">
        <f t="shared" si="201"/>
        <v>0</v>
      </c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495"/>
      <c r="AW659" s="495"/>
      <c r="AX659" s="495"/>
    </row>
    <row r="660" spans="2:50">
      <c r="B660" s="412">
        <v>638</v>
      </c>
      <c r="C660" s="376" t="s">
        <v>25</v>
      </c>
      <c r="D660" s="375" t="s">
        <v>586</v>
      </c>
      <c r="E660" s="375" t="s">
        <v>611</v>
      </c>
      <c r="F660" s="401" t="s">
        <v>516</v>
      </c>
      <c r="G660" s="422" t="s">
        <v>515</v>
      </c>
      <c r="H660" s="429">
        <v>42789</v>
      </c>
      <c r="I660" s="409" t="s">
        <v>2470</v>
      </c>
      <c r="J660" s="425">
        <f t="shared" si="202"/>
        <v>330</v>
      </c>
      <c r="K660" s="425">
        <v>270</v>
      </c>
      <c r="L660" s="425">
        <v>60</v>
      </c>
      <c r="M660" s="425"/>
      <c r="N660" s="481">
        <v>4.5</v>
      </c>
      <c r="O660" s="481">
        <v>1</v>
      </c>
      <c r="P660" s="521">
        <v>2</v>
      </c>
      <c r="Q660" s="282"/>
      <c r="R660" s="128" t="s">
        <v>31</v>
      </c>
      <c r="S660" s="128" t="s">
        <v>31</v>
      </c>
      <c r="T660" s="128" t="s">
        <v>31</v>
      </c>
      <c r="U660" s="128" t="s">
        <v>31</v>
      </c>
      <c r="V660" s="333" t="s">
        <v>3806</v>
      </c>
      <c r="W660" s="282"/>
      <c r="X660" s="282">
        <f t="shared" si="191"/>
        <v>0</v>
      </c>
      <c r="Y660" s="260"/>
      <c r="Z660" s="260"/>
      <c r="AA660" s="502">
        <f t="shared" si="192"/>
        <v>0</v>
      </c>
      <c r="AB660" s="282">
        <f t="shared" si="193"/>
        <v>0</v>
      </c>
      <c r="AC660" s="282">
        <f t="shared" si="194"/>
        <v>0</v>
      </c>
      <c r="AD660" s="282">
        <f t="shared" si="195"/>
        <v>0</v>
      </c>
      <c r="AE660" s="282">
        <f t="shared" si="196"/>
        <v>0</v>
      </c>
      <c r="AF660" s="282">
        <f t="shared" si="197"/>
        <v>0</v>
      </c>
      <c r="AG660" s="107">
        <f t="shared" si="198"/>
        <v>0</v>
      </c>
      <c r="AH660" s="282">
        <f t="shared" si="199"/>
        <v>0</v>
      </c>
      <c r="AI660" s="260"/>
      <c r="AJ660" s="282">
        <f t="shared" si="200"/>
        <v>0</v>
      </c>
      <c r="AK660" s="282">
        <f t="shared" si="201"/>
        <v>0</v>
      </c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495"/>
      <c r="AW660" s="495"/>
      <c r="AX660" s="495"/>
    </row>
    <row r="661" spans="2:50">
      <c r="B661" s="412">
        <v>639</v>
      </c>
      <c r="C661" s="376" t="s">
        <v>25</v>
      </c>
      <c r="D661" s="375" t="s">
        <v>586</v>
      </c>
      <c r="E661" s="375" t="s">
        <v>611</v>
      </c>
      <c r="F661" s="401" t="s">
        <v>603</v>
      </c>
      <c r="G661" s="422" t="s">
        <v>515</v>
      </c>
      <c r="H661" s="429">
        <v>42227</v>
      </c>
      <c r="I661" s="409" t="s">
        <v>2470</v>
      </c>
      <c r="J661" s="425">
        <f t="shared" si="202"/>
        <v>270</v>
      </c>
      <c r="K661" s="425">
        <v>30</v>
      </c>
      <c r="L661" s="425">
        <v>240</v>
      </c>
      <c r="M661" s="425"/>
      <c r="N661" s="481">
        <v>0.5</v>
      </c>
      <c r="O661" s="481">
        <v>4</v>
      </c>
      <c r="P661" s="521">
        <v>2</v>
      </c>
      <c r="Q661" s="282"/>
      <c r="R661" s="128" t="s">
        <v>31</v>
      </c>
      <c r="S661" s="128" t="s">
        <v>31</v>
      </c>
      <c r="T661" s="128" t="s">
        <v>31</v>
      </c>
      <c r="U661" s="128" t="s">
        <v>31</v>
      </c>
      <c r="V661" s="333" t="s">
        <v>3806</v>
      </c>
      <c r="W661" s="282"/>
      <c r="X661" s="282">
        <f t="shared" si="191"/>
        <v>0</v>
      </c>
      <c r="Y661" s="260"/>
      <c r="Z661" s="260"/>
      <c r="AA661" s="502">
        <f t="shared" si="192"/>
        <v>0</v>
      </c>
      <c r="AB661" s="282">
        <f t="shared" si="193"/>
        <v>0</v>
      </c>
      <c r="AC661" s="282">
        <f t="shared" si="194"/>
        <v>0</v>
      </c>
      <c r="AD661" s="282">
        <f t="shared" si="195"/>
        <v>0</v>
      </c>
      <c r="AE661" s="282">
        <f t="shared" si="196"/>
        <v>0</v>
      </c>
      <c r="AF661" s="282">
        <f t="shared" si="197"/>
        <v>0</v>
      </c>
      <c r="AG661" s="107">
        <f t="shared" si="198"/>
        <v>0</v>
      </c>
      <c r="AH661" s="282">
        <f t="shared" si="199"/>
        <v>0</v>
      </c>
      <c r="AI661" s="260"/>
      <c r="AJ661" s="282">
        <f t="shared" si="200"/>
        <v>0</v>
      </c>
      <c r="AK661" s="282">
        <f t="shared" si="201"/>
        <v>0</v>
      </c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495"/>
      <c r="AW661" s="495"/>
      <c r="AX661" s="495"/>
    </row>
    <row r="662" spans="2:50">
      <c r="B662" s="412">
        <v>640</v>
      </c>
      <c r="C662" s="376" t="s">
        <v>25</v>
      </c>
      <c r="D662" s="375" t="s">
        <v>586</v>
      </c>
      <c r="E662" s="375" t="s">
        <v>611</v>
      </c>
      <c r="F662" s="401" t="s">
        <v>608</v>
      </c>
      <c r="G662" s="422" t="s">
        <v>515</v>
      </c>
      <c r="H662" s="429">
        <v>42230</v>
      </c>
      <c r="I662" s="409" t="s">
        <v>2470</v>
      </c>
      <c r="J662" s="425">
        <f t="shared" si="202"/>
        <v>18</v>
      </c>
      <c r="K662" s="425">
        <v>18</v>
      </c>
      <c r="L662" s="425">
        <v>0</v>
      </c>
      <c r="M662" s="425"/>
      <c r="N662" s="481">
        <v>0.3</v>
      </c>
      <c r="O662" s="481">
        <v>0</v>
      </c>
      <c r="P662" s="521">
        <v>2</v>
      </c>
      <c r="Q662" s="282"/>
      <c r="R662" s="128" t="s">
        <v>31</v>
      </c>
      <c r="S662" s="128" t="s">
        <v>31</v>
      </c>
      <c r="T662" s="128" t="s">
        <v>31</v>
      </c>
      <c r="U662" s="128" t="s">
        <v>31</v>
      </c>
      <c r="V662" s="333" t="s">
        <v>3806</v>
      </c>
      <c r="W662" s="282"/>
      <c r="X662" s="282">
        <f t="shared" si="191"/>
        <v>0</v>
      </c>
      <c r="Y662" s="260"/>
      <c r="Z662" s="260"/>
      <c r="AA662" s="502">
        <f t="shared" si="192"/>
        <v>0</v>
      </c>
      <c r="AB662" s="282">
        <f t="shared" si="193"/>
        <v>0</v>
      </c>
      <c r="AC662" s="282">
        <f t="shared" si="194"/>
        <v>0</v>
      </c>
      <c r="AD662" s="282">
        <f t="shared" si="195"/>
        <v>0</v>
      </c>
      <c r="AE662" s="282">
        <f t="shared" si="196"/>
        <v>0</v>
      </c>
      <c r="AF662" s="282">
        <f t="shared" si="197"/>
        <v>0</v>
      </c>
      <c r="AG662" s="107">
        <f t="shared" si="198"/>
        <v>0</v>
      </c>
      <c r="AH662" s="282">
        <f t="shared" si="199"/>
        <v>0</v>
      </c>
      <c r="AI662" s="260"/>
      <c r="AJ662" s="282">
        <f t="shared" si="200"/>
        <v>0</v>
      </c>
      <c r="AK662" s="282">
        <f t="shared" si="201"/>
        <v>0</v>
      </c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495"/>
      <c r="AW662" s="495"/>
      <c r="AX662" s="495"/>
    </row>
    <row r="663" spans="2:50">
      <c r="B663" s="412">
        <v>641</v>
      </c>
      <c r="C663" s="376" t="s">
        <v>25</v>
      </c>
      <c r="D663" s="375" t="s">
        <v>586</v>
      </c>
      <c r="E663" s="375" t="s">
        <v>611</v>
      </c>
      <c r="F663" s="401" t="s">
        <v>508</v>
      </c>
      <c r="G663" s="422" t="s">
        <v>515</v>
      </c>
      <c r="H663" s="429">
        <v>43712</v>
      </c>
      <c r="I663" s="409" t="s">
        <v>2470</v>
      </c>
      <c r="J663" s="425">
        <f t="shared" si="202"/>
        <v>42</v>
      </c>
      <c r="K663" s="425">
        <v>42</v>
      </c>
      <c r="L663" s="425">
        <v>0</v>
      </c>
      <c r="M663" s="425"/>
      <c r="N663" s="481">
        <v>0.5</v>
      </c>
      <c r="O663" s="481">
        <v>0</v>
      </c>
      <c r="P663" s="521">
        <v>2</v>
      </c>
      <c r="Q663" s="282"/>
      <c r="R663" s="128" t="s">
        <v>31</v>
      </c>
      <c r="S663" s="128" t="s">
        <v>31</v>
      </c>
      <c r="T663" s="128" t="s">
        <v>31</v>
      </c>
      <c r="U663" s="128" t="s">
        <v>31</v>
      </c>
      <c r="V663" s="333" t="s">
        <v>3806</v>
      </c>
      <c r="W663" s="282"/>
      <c r="X663" s="282">
        <f t="shared" si="191"/>
        <v>0</v>
      </c>
      <c r="Y663" s="260"/>
      <c r="Z663" s="260"/>
      <c r="AA663" s="502">
        <f t="shared" si="192"/>
        <v>0</v>
      </c>
      <c r="AB663" s="282">
        <f t="shared" ref="AB663:AB694" si="203">(COUNTA(AL663:AU663)-COUNTIF(AL663:AU663, "X"))*P663*K663</f>
        <v>0</v>
      </c>
      <c r="AC663" s="282">
        <f t="shared" si="194"/>
        <v>0</v>
      </c>
      <c r="AD663" s="282">
        <f t="shared" ref="AD663:AD694" si="204">COUNTIF(AL663:AU663,"V")*P663*M663</f>
        <v>0</v>
      </c>
      <c r="AE663" s="282">
        <f t="shared" si="196"/>
        <v>0</v>
      </c>
      <c r="AF663" s="282">
        <f t="shared" ref="AF663:AF694" si="205">COUNTIF(AL663:AU663,"L")*K663*P663</f>
        <v>0</v>
      </c>
      <c r="AG663" s="107">
        <f t="shared" ref="AG663:AG694" si="206">IF(Q663="Y",1,0)</f>
        <v>0</v>
      </c>
      <c r="AH663" s="282">
        <f t="shared" ref="AH663:AH694" si="207">IF(Q663="Y", AA663, 0)*K663*P663/2</f>
        <v>0</v>
      </c>
      <c r="AI663" s="260"/>
      <c r="AJ663" s="282">
        <f t="shared" si="200"/>
        <v>0</v>
      </c>
      <c r="AK663" s="282">
        <f t="shared" si="201"/>
        <v>0</v>
      </c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495"/>
      <c r="AW663" s="495"/>
      <c r="AX663" s="495"/>
    </row>
    <row r="664" spans="2:50">
      <c r="B664" s="412">
        <v>642</v>
      </c>
      <c r="C664" s="376" t="s">
        <v>25</v>
      </c>
      <c r="D664" s="375" t="s">
        <v>586</v>
      </c>
      <c r="E664" s="375" t="s">
        <v>611</v>
      </c>
      <c r="F664" s="401" t="s">
        <v>606</v>
      </c>
      <c r="G664" s="422" t="s">
        <v>515</v>
      </c>
      <c r="H664" s="429">
        <v>43795</v>
      </c>
      <c r="I664" s="409" t="s">
        <v>2470</v>
      </c>
      <c r="J664" s="425">
        <f t="shared" si="202"/>
        <v>30</v>
      </c>
      <c r="K664" s="425">
        <v>30</v>
      </c>
      <c r="L664" s="425">
        <v>0</v>
      </c>
      <c r="M664" s="425"/>
      <c r="N664" s="481">
        <v>0.5</v>
      </c>
      <c r="O664" s="481">
        <v>0</v>
      </c>
      <c r="P664" s="521">
        <v>2</v>
      </c>
      <c r="Q664" s="282"/>
      <c r="R664" s="128" t="s">
        <v>31</v>
      </c>
      <c r="S664" s="128" t="s">
        <v>31</v>
      </c>
      <c r="T664" s="128" t="s">
        <v>31</v>
      </c>
      <c r="U664" s="128" t="s">
        <v>31</v>
      </c>
      <c r="V664" s="333" t="s">
        <v>3806</v>
      </c>
      <c r="W664" s="282"/>
      <c r="X664" s="282">
        <f t="shared" si="191"/>
        <v>0</v>
      </c>
      <c r="Y664" s="260"/>
      <c r="Z664" s="260"/>
      <c r="AA664" s="502">
        <f t="shared" si="192"/>
        <v>0</v>
      </c>
      <c r="AB664" s="282">
        <f t="shared" si="203"/>
        <v>0</v>
      </c>
      <c r="AC664" s="282">
        <f t="shared" si="194"/>
        <v>0</v>
      </c>
      <c r="AD664" s="282">
        <f t="shared" si="204"/>
        <v>0</v>
      </c>
      <c r="AE664" s="282">
        <f t="shared" si="196"/>
        <v>0</v>
      </c>
      <c r="AF664" s="282">
        <f t="shared" si="205"/>
        <v>0</v>
      </c>
      <c r="AG664" s="107">
        <f t="shared" si="206"/>
        <v>0</v>
      </c>
      <c r="AH664" s="282">
        <f t="shared" si="207"/>
        <v>0</v>
      </c>
      <c r="AI664" s="260"/>
      <c r="AJ664" s="282">
        <f t="shared" si="200"/>
        <v>0</v>
      </c>
      <c r="AK664" s="282">
        <f t="shared" si="201"/>
        <v>0</v>
      </c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495"/>
      <c r="AW664" s="495"/>
      <c r="AX664" s="495"/>
    </row>
    <row r="665" spans="2:50">
      <c r="B665" s="412">
        <v>643</v>
      </c>
      <c r="C665" s="376" t="s">
        <v>25</v>
      </c>
      <c r="D665" s="375" t="s">
        <v>586</v>
      </c>
      <c r="E665" s="375" t="s">
        <v>611</v>
      </c>
      <c r="F665" s="401" t="s">
        <v>1215</v>
      </c>
      <c r="G665" s="422" t="s">
        <v>515</v>
      </c>
      <c r="H665" s="429">
        <v>43606</v>
      </c>
      <c r="I665" s="409" t="s">
        <v>2470</v>
      </c>
      <c r="J665" s="425">
        <f t="shared" si="202"/>
        <v>486</v>
      </c>
      <c r="K665" s="425">
        <v>6</v>
      </c>
      <c r="L665" s="425">
        <v>480</v>
      </c>
      <c r="M665" s="425"/>
      <c r="N665" s="481">
        <v>0.1</v>
      </c>
      <c r="O665" s="481">
        <v>8</v>
      </c>
      <c r="P665" s="521">
        <v>2</v>
      </c>
      <c r="Q665" s="282"/>
      <c r="R665" s="128" t="s">
        <v>31</v>
      </c>
      <c r="S665" s="128" t="s">
        <v>31</v>
      </c>
      <c r="T665" s="128" t="s">
        <v>31</v>
      </c>
      <c r="U665" s="128" t="s">
        <v>31</v>
      </c>
      <c r="V665" s="333" t="s">
        <v>3806</v>
      </c>
      <c r="W665" s="282"/>
      <c r="X665" s="282">
        <f t="shared" si="191"/>
        <v>0</v>
      </c>
      <c r="Y665" s="260"/>
      <c r="Z665" s="260"/>
      <c r="AA665" s="502">
        <f t="shared" si="192"/>
        <v>0</v>
      </c>
      <c r="AB665" s="282">
        <f t="shared" si="203"/>
        <v>0</v>
      </c>
      <c r="AC665" s="282">
        <f t="shared" si="194"/>
        <v>0</v>
      </c>
      <c r="AD665" s="282">
        <f t="shared" si="204"/>
        <v>0</v>
      </c>
      <c r="AE665" s="282">
        <f t="shared" si="196"/>
        <v>0</v>
      </c>
      <c r="AF665" s="282">
        <f t="shared" si="205"/>
        <v>0</v>
      </c>
      <c r="AG665" s="107">
        <f t="shared" si="206"/>
        <v>0</v>
      </c>
      <c r="AH665" s="282">
        <f t="shared" si="207"/>
        <v>0</v>
      </c>
      <c r="AI665" s="260"/>
      <c r="AJ665" s="282">
        <f t="shared" si="200"/>
        <v>0</v>
      </c>
      <c r="AK665" s="282">
        <f t="shared" si="201"/>
        <v>0</v>
      </c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495"/>
      <c r="AW665" s="495"/>
      <c r="AX665" s="495"/>
    </row>
    <row r="666" spans="2:50">
      <c r="B666" s="412">
        <v>644</v>
      </c>
      <c r="C666" s="376" t="s">
        <v>25</v>
      </c>
      <c r="D666" s="375" t="s">
        <v>586</v>
      </c>
      <c r="E666" s="375" t="s">
        <v>611</v>
      </c>
      <c r="F666" s="401" t="s">
        <v>1216</v>
      </c>
      <c r="G666" s="422" t="s">
        <v>515</v>
      </c>
      <c r="H666" s="429">
        <v>43076</v>
      </c>
      <c r="I666" s="409" t="s">
        <v>2470</v>
      </c>
      <c r="J666" s="425">
        <f t="shared" si="202"/>
        <v>510</v>
      </c>
      <c r="K666" s="425">
        <v>30</v>
      </c>
      <c r="L666" s="425">
        <v>480</v>
      </c>
      <c r="M666" s="425"/>
      <c r="N666" s="481">
        <v>0.5</v>
      </c>
      <c r="O666" s="481">
        <v>8</v>
      </c>
      <c r="P666" s="521">
        <v>2</v>
      </c>
      <c r="Q666" s="282"/>
      <c r="R666" s="128" t="s">
        <v>31</v>
      </c>
      <c r="S666" s="128" t="s">
        <v>31</v>
      </c>
      <c r="T666" s="128" t="s">
        <v>31</v>
      </c>
      <c r="U666" s="128" t="s">
        <v>31</v>
      </c>
      <c r="V666" s="333" t="s">
        <v>3806</v>
      </c>
      <c r="W666" s="282"/>
      <c r="X666" s="282">
        <f t="shared" si="191"/>
        <v>0</v>
      </c>
      <c r="Y666" s="260"/>
      <c r="Z666" s="260"/>
      <c r="AA666" s="502">
        <f t="shared" si="192"/>
        <v>0</v>
      </c>
      <c r="AB666" s="282">
        <f t="shared" si="203"/>
        <v>0</v>
      </c>
      <c r="AC666" s="282">
        <f t="shared" si="194"/>
        <v>0</v>
      </c>
      <c r="AD666" s="282">
        <f t="shared" si="204"/>
        <v>0</v>
      </c>
      <c r="AE666" s="282">
        <f t="shared" si="196"/>
        <v>0</v>
      </c>
      <c r="AF666" s="282">
        <f t="shared" si="205"/>
        <v>0</v>
      </c>
      <c r="AG666" s="107">
        <f t="shared" si="206"/>
        <v>0</v>
      </c>
      <c r="AH666" s="282">
        <f t="shared" si="207"/>
        <v>0</v>
      </c>
      <c r="AI666" s="260"/>
      <c r="AJ666" s="282">
        <f t="shared" si="200"/>
        <v>0</v>
      </c>
      <c r="AK666" s="282">
        <f t="shared" si="201"/>
        <v>0</v>
      </c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495"/>
      <c r="AW666" s="495"/>
      <c r="AX666" s="495"/>
    </row>
    <row r="667" spans="2:50">
      <c r="B667" s="412">
        <v>645</v>
      </c>
      <c r="C667" s="376" t="s">
        <v>25</v>
      </c>
      <c r="D667" s="375" t="s">
        <v>586</v>
      </c>
      <c r="E667" s="375" t="s">
        <v>611</v>
      </c>
      <c r="F667" s="401" t="s">
        <v>612</v>
      </c>
      <c r="G667" s="422" t="s">
        <v>515</v>
      </c>
      <c r="H667" s="429">
        <v>43643</v>
      </c>
      <c r="I667" s="409" t="s">
        <v>2470</v>
      </c>
      <c r="J667" s="425">
        <f t="shared" si="202"/>
        <v>30</v>
      </c>
      <c r="K667" s="425">
        <v>30</v>
      </c>
      <c r="L667" s="425">
        <v>0</v>
      </c>
      <c r="M667" s="425"/>
      <c r="N667" s="79">
        <v>0.5</v>
      </c>
      <c r="O667" s="482">
        <v>0</v>
      </c>
      <c r="P667" s="522">
        <v>2</v>
      </c>
      <c r="Q667" s="282"/>
      <c r="R667" s="128" t="s">
        <v>31</v>
      </c>
      <c r="S667" s="128" t="s">
        <v>31</v>
      </c>
      <c r="T667" s="128" t="s">
        <v>31</v>
      </c>
      <c r="U667" s="128" t="s">
        <v>31</v>
      </c>
      <c r="V667" s="333" t="s">
        <v>3806</v>
      </c>
      <c r="W667" s="282"/>
      <c r="X667" s="282">
        <f t="shared" si="191"/>
        <v>0</v>
      </c>
      <c r="Y667" s="260"/>
      <c r="Z667" s="260"/>
      <c r="AA667" s="502">
        <f t="shared" si="192"/>
        <v>0</v>
      </c>
      <c r="AB667" s="282">
        <f t="shared" si="203"/>
        <v>0</v>
      </c>
      <c r="AC667" s="282">
        <f t="shared" si="194"/>
        <v>0</v>
      </c>
      <c r="AD667" s="282">
        <f t="shared" si="204"/>
        <v>0</v>
      </c>
      <c r="AE667" s="282">
        <f t="shared" si="196"/>
        <v>0</v>
      </c>
      <c r="AF667" s="282">
        <f t="shared" si="205"/>
        <v>0</v>
      </c>
      <c r="AG667" s="107">
        <f t="shared" si="206"/>
        <v>0</v>
      </c>
      <c r="AH667" s="282">
        <f t="shared" si="207"/>
        <v>0</v>
      </c>
      <c r="AI667" s="260"/>
      <c r="AJ667" s="282">
        <f t="shared" si="200"/>
        <v>0</v>
      </c>
      <c r="AK667" s="282">
        <f t="shared" si="201"/>
        <v>0</v>
      </c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495"/>
      <c r="AW667" s="495"/>
      <c r="AX667" s="495"/>
    </row>
    <row r="668" spans="2:50">
      <c r="B668" s="412">
        <v>646</v>
      </c>
      <c r="C668" s="376" t="s">
        <v>25</v>
      </c>
      <c r="D668" s="375" t="s">
        <v>586</v>
      </c>
      <c r="E668" s="249" t="s">
        <v>614</v>
      </c>
      <c r="F668" s="402" t="s">
        <v>516</v>
      </c>
      <c r="G668" s="422" t="s">
        <v>515</v>
      </c>
      <c r="H668" s="429">
        <v>43713</v>
      </c>
      <c r="I668" s="409" t="s">
        <v>2470</v>
      </c>
      <c r="J668" s="425">
        <f t="shared" si="202"/>
        <v>60</v>
      </c>
      <c r="K668" s="425">
        <v>60</v>
      </c>
      <c r="L668" s="425">
        <v>0</v>
      </c>
      <c r="M668" s="425"/>
      <c r="N668" s="483">
        <v>1</v>
      </c>
      <c r="O668" s="483">
        <v>0</v>
      </c>
      <c r="P668" s="523">
        <v>2</v>
      </c>
      <c r="Q668" s="282"/>
      <c r="R668" s="128" t="s">
        <v>31</v>
      </c>
      <c r="S668" s="128" t="s">
        <v>31</v>
      </c>
      <c r="T668" s="128" t="s">
        <v>31</v>
      </c>
      <c r="U668" s="128" t="s">
        <v>31</v>
      </c>
      <c r="V668" s="333" t="s">
        <v>3806</v>
      </c>
      <c r="W668" s="282"/>
      <c r="X668" s="282">
        <f t="shared" si="191"/>
        <v>0</v>
      </c>
      <c r="Y668" s="260"/>
      <c r="Z668" s="260"/>
      <c r="AA668" s="502">
        <f t="shared" si="192"/>
        <v>0</v>
      </c>
      <c r="AB668" s="282">
        <f t="shared" si="203"/>
        <v>0</v>
      </c>
      <c r="AC668" s="282">
        <f t="shared" si="194"/>
        <v>0</v>
      </c>
      <c r="AD668" s="282">
        <f t="shared" si="204"/>
        <v>0</v>
      </c>
      <c r="AE668" s="282">
        <f t="shared" si="196"/>
        <v>0</v>
      </c>
      <c r="AF668" s="282">
        <f t="shared" si="205"/>
        <v>0</v>
      </c>
      <c r="AG668" s="107">
        <f t="shared" si="206"/>
        <v>0</v>
      </c>
      <c r="AH668" s="282">
        <f t="shared" si="207"/>
        <v>0</v>
      </c>
      <c r="AI668" s="260"/>
      <c r="AJ668" s="282">
        <f t="shared" si="200"/>
        <v>0</v>
      </c>
      <c r="AK668" s="282">
        <f t="shared" si="201"/>
        <v>0</v>
      </c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495"/>
      <c r="AW668" s="495"/>
      <c r="AX668" s="495"/>
    </row>
    <row r="669" spans="2:50">
      <c r="B669" s="412">
        <v>647</v>
      </c>
      <c r="C669" s="376" t="s">
        <v>25</v>
      </c>
      <c r="D669" s="375" t="s">
        <v>586</v>
      </c>
      <c r="E669" s="249" t="s">
        <v>614</v>
      </c>
      <c r="F669" s="402" t="s">
        <v>603</v>
      </c>
      <c r="G669" s="422" t="s">
        <v>515</v>
      </c>
      <c r="H669" s="429">
        <v>43713</v>
      </c>
      <c r="I669" s="409" t="s">
        <v>2470</v>
      </c>
      <c r="J669" s="425">
        <f t="shared" si="202"/>
        <v>492</v>
      </c>
      <c r="K669" s="425">
        <v>12</v>
      </c>
      <c r="L669" s="425">
        <v>480</v>
      </c>
      <c r="M669" s="425"/>
      <c r="N669" s="483">
        <v>0.2</v>
      </c>
      <c r="O669" s="483">
        <v>8</v>
      </c>
      <c r="P669" s="523">
        <v>2</v>
      </c>
      <c r="Q669" s="282"/>
      <c r="R669" s="128" t="s">
        <v>31</v>
      </c>
      <c r="S669" s="128" t="s">
        <v>31</v>
      </c>
      <c r="T669" s="128" t="s">
        <v>31</v>
      </c>
      <c r="U669" s="128" t="s">
        <v>31</v>
      </c>
      <c r="V669" s="333" t="s">
        <v>3806</v>
      </c>
      <c r="W669" s="282"/>
      <c r="X669" s="282">
        <f t="shared" si="191"/>
        <v>0</v>
      </c>
      <c r="Y669" s="260"/>
      <c r="Z669" s="260"/>
      <c r="AA669" s="502">
        <f t="shared" si="192"/>
        <v>0</v>
      </c>
      <c r="AB669" s="282">
        <f t="shared" si="203"/>
        <v>0</v>
      </c>
      <c r="AC669" s="282">
        <f t="shared" si="194"/>
        <v>0</v>
      </c>
      <c r="AD669" s="282">
        <f t="shared" si="204"/>
        <v>0</v>
      </c>
      <c r="AE669" s="282">
        <f t="shared" si="196"/>
        <v>0</v>
      </c>
      <c r="AF669" s="282">
        <f t="shared" si="205"/>
        <v>0</v>
      </c>
      <c r="AG669" s="107">
        <f t="shared" si="206"/>
        <v>0</v>
      </c>
      <c r="AH669" s="282">
        <f t="shared" si="207"/>
        <v>0</v>
      </c>
      <c r="AI669" s="260"/>
      <c r="AJ669" s="282">
        <f t="shared" si="200"/>
        <v>0</v>
      </c>
      <c r="AK669" s="282">
        <f t="shared" si="201"/>
        <v>0</v>
      </c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495"/>
      <c r="AW669" s="495"/>
      <c r="AX669" s="495"/>
    </row>
    <row r="670" spans="2:50">
      <c r="B670" s="412">
        <v>648</v>
      </c>
      <c r="C670" s="376" t="s">
        <v>25</v>
      </c>
      <c r="D670" s="375" t="s">
        <v>586</v>
      </c>
      <c r="E670" s="574" t="s">
        <v>614</v>
      </c>
      <c r="F670" s="575" t="s">
        <v>608</v>
      </c>
      <c r="G670" s="422" t="s">
        <v>515</v>
      </c>
      <c r="H670" s="576">
        <v>43713</v>
      </c>
      <c r="I670" s="452" t="s">
        <v>2470</v>
      </c>
      <c r="J670" s="423">
        <f t="shared" si="202"/>
        <v>12</v>
      </c>
      <c r="K670" s="423">
        <v>12</v>
      </c>
      <c r="L670" s="423">
        <v>0</v>
      </c>
      <c r="M670" s="423"/>
      <c r="N670" s="577">
        <v>0.2</v>
      </c>
      <c r="O670" s="577">
        <v>0</v>
      </c>
      <c r="P670" s="578">
        <v>2</v>
      </c>
      <c r="Q670" s="131"/>
      <c r="R670" s="128" t="s">
        <v>31</v>
      </c>
      <c r="S670" s="128" t="s">
        <v>31</v>
      </c>
      <c r="T670" s="128" t="s">
        <v>31</v>
      </c>
      <c r="U670" s="128" t="s">
        <v>31</v>
      </c>
      <c r="V670" s="332" t="s">
        <v>3806</v>
      </c>
      <c r="W670" s="282"/>
      <c r="X670" s="131">
        <f t="shared" si="191"/>
        <v>0</v>
      </c>
      <c r="Y670" s="260"/>
      <c r="Z670" s="260"/>
      <c r="AA670" s="502">
        <f t="shared" si="192"/>
        <v>0</v>
      </c>
      <c r="AB670" s="282">
        <f t="shared" si="203"/>
        <v>0</v>
      </c>
      <c r="AC670" s="282">
        <f t="shared" si="194"/>
        <v>0</v>
      </c>
      <c r="AD670" s="282">
        <f t="shared" si="204"/>
        <v>0</v>
      </c>
      <c r="AE670" s="282">
        <f t="shared" si="196"/>
        <v>0</v>
      </c>
      <c r="AF670" s="282">
        <f t="shared" si="205"/>
        <v>0</v>
      </c>
      <c r="AG670" s="107">
        <f t="shared" si="206"/>
        <v>0</v>
      </c>
      <c r="AH670" s="282">
        <f t="shared" si="207"/>
        <v>0</v>
      </c>
      <c r="AI670" s="260"/>
      <c r="AJ670" s="282">
        <f t="shared" si="200"/>
        <v>0</v>
      </c>
      <c r="AK670" s="282">
        <f t="shared" si="201"/>
        <v>0</v>
      </c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495"/>
      <c r="AW670" s="495"/>
      <c r="AX670" s="495"/>
    </row>
    <row r="671" spans="2:50">
      <c r="B671" s="412">
        <v>649</v>
      </c>
      <c r="C671" s="376" t="s">
        <v>25</v>
      </c>
      <c r="D671" s="375" t="s">
        <v>586</v>
      </c>
      <c r="E671" s="574" t="s">
        <v>614</v>
      </c>
      <c r="F671" s="575" t="s">
        <v>508</v>
      </c>
      <c r="G671" s="422" t="s">
        <v>515</v>
      </c>
      <c r="H671" s="576">
        <v>43713</v>
      </c>
      <c r="I671" s="452" t="s">
        <v>2470</v>
      </c>
      <c r="J671" s="423">
        <f t="shared" si="202"/>
        <v>30</v>
      </c>
      <c r="K671" s="423">
        <v>30</v>
      </c>
      <c r="L671" s="423">
        <v>0</v>
      </c>
      <c r="M671" s="423"/>
      <c r="N671" s="577">
        <v>0.5</v>
      </c>
      <c r="O671" s="577">
        <v>0</v>
      </c>
      <c r="P671" s="578">
        <v>2</v>
      </c>
      <c r="Q671" s="131"/>
      <c r="R671" s="128" t="s">
        <v>31</v>
      </c>
      <c r="S671" s="128" t="s">
        <v>31</v>
      </c>
      <c r="T671" s="128" t="s">
        <v>31</v>
      </c>
      <c r="U671" s="128" t="s">
        <v>31</v>
      </c>
      <c r="V671" s="332" t="s">
        <v>3806</v>
      </c>
      <c r="W671" s="282"/>
      <c r="X671" s="131">
        <f t="shared" si="191"/>
        <v>0</v>
      </c>
      <c r="Y671" s="260"/>
      <c r="Z671" s="260"/>
      <c r="AA671" s="502">
        <f t="shared" si="192"/>
        <v>0</v>
      </c>
      <c r="AB671" s="282">
        <f t="shared" si="203"/>
        <v>0</v>
      </c>
      <c r="AC671" s="282">
        <f t="shared" si="194"/>
        <v>0</v>
      </c>
      <c r="AD671" s="282">
        <f t="shared" si="204"/>
        <v>0</v>
      </c>
      <c r="AE671" s="282">
        <f t="shared" si="196"/>
        <v>0</v>
      </c>
      <c r="AF671" s="282">
        <f t="shared" si="205"/>
        <v>0</v>
      </c>
      <c r="AG671" s="107">
        <f t="shared" si="206"/>
        <v>0</v>
      </c>
      <c r="AH671" s="282">
        <f t="shared" si="207"/>
        <v>0</v>
      </c>
      <c r="AI671" s="260"/>
      <c r="AJ671" s="282">
        <f t="shared" si="200"/>
        <v>0</v>
      </c>
      <c r="AK671" s="282">
        <f t="shared" si="201"/>
        <v>0</v>
      </c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495"/>
      <c r="AW671" s="495"/>
      <c r="AX671" s="495"/>
    </row>
    <row r="672" spans="2:50">
      <c r="B672" s="412">
        <v>650</v>
      </c>
      <c r="C672" s="376" t="s">
        <v>25</v>
      </c>
      <c r="D672" s="375" t="s">
        <v>586</v>
      </c>
      <c r="E672" s="574" t="s">
        <v>614</v>
      </c>
      <c r="F672" s="575" t="s">
        <v>606</v>
      </c>
      <c r="G672" s="422" t="s">
        <v>515</v>
      </c>
      <c r="H672" s="576">
        <v>43713</v>
      </c>
      <c r="I672" s="452" t="s">
        <v>2470</v>
      </c>
      <c r="J672" s="423">
        <f t="shared" si="202"/>
        <v>60</v>
      </c>
      <c r="K672" s="423">
        <v>60</v>
      </c>
      <c r="L672" s="423">
        <v>0</v>
      </c>
      <c r="M672" s="423"/>
      <c r="N672" s="577">
        <v>1</v>
      </c>
      <c r="O672" s="577">
        <v>0</v>
      </c>
      <c r="P672" s="578">
        <v>2</v>
      </c>
      <c r="Q672" s="131"/>
      <c r="R672" s="128" t="s">
        <v>31</v>
      </c>
      <c r="S672" s="128" t="s">
        <v>31</v>
      </c>
      <c r="T672" s="128" t="s">
        <v>31</v>
      </c>
      <c r="U672" s="128" t="s">
        <v>31</v>
      </c>
      <c r="V672" s="332" t="s">
        <v>3806</v>
      </c>
      <c r="W672" s="282"/>
      <c r="X672" s="131">
        <f t="shared" si="191"/>
        <v>0</v>
      </c>
      <c r="Y672" s="260"/>
      <c r="Z672" s="260"/>
      <c r="AA672" s="502">
        <f t="shared" si="192"/>
        <v>0</v>
      </c>
      <c r="AB672" s="282">
        <f t="shared" si="203"/>
        <v>0</v>
      </c>
      <c r="AC672" s="282">
        <f t="shared" si="194"/>
        <v>0</v>
      </c>
      <c r="AD672" s="282">
        <f t="shared" si="204"/>
        <v>0</v>
      </c>
      <c r="AE672" s="282">
        <f t="shared" si="196"/>
        <v>0</v>
      </c>
      <c r="AF672" s="282">
        <f t="shared" si="205"/>
        <v>0</v>
      </c>
      <c r="AG672" s="107">
        <f t="shared" si="206"/>
        <v>0</v>
      </c>
      <c r="AH672" s="282">
        <f t="shared" si="207"/>
        <v>0</v>
      </c>
      <c r="AI672" s="260"/>
      <c r="AJ672" s="282">
        <f t="shared" si="200"/>
        <v>0</v>
      </c>
      <c r="AK672" s="282">
        <f t="shared" si="201"/>
        <v>0</v>
      </c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495"/>
      <c r="AW672" s="495"/>
      <c r="AX672" s="495"/>
    </row>
    <row r="673" spans="2:50">
      <c r="B673" s="412">
        <v>651</v>
      </c>
      <c r="C673" s="376" t="s">
        <v>25</v>
      </c>
      <c r="D673" s="375" t="s">
        <v>586</v>
      </c>
      <c r="E673" s="574" t="s">
        <v>614</v>
      </c>
      <c r="F673" s="575" t="s">
        <v>1215</v>
      </c>
      <c r="G673" s="422" t="s">
        <v>515</v>
      </c>
      <c r="H673" s="576">
        <v>43713</v>
      </c>
      <c r="I673" s="452" t="s">
        <v>2470</v>
      </c>
      <c r="J673" s="423">
        <f t="shared" si="202"/>
        <v>486</v>
      </c>
      <c r="K673" s="423">
        <v>6</v>
      </c>
      <c r="L673" s="423">
        <v>480</v>
      </c>
      <c r="M673" s="423"/>
      <c r="N673" s="577">
        <v>0.1</v>
      </c>
      <c r="O673" s="577">
        <v>8</v>
      </c>
      <c r="P673" s="578">
        <v>2</v>
      </c>
      <c r="Q673" s="131"/>
      <c r="R673" s="128" t="s">
        <v>31</v>
      </c>
      <c r="S673" s="128" t="s">
        <v>31</v>
      </c>
      <c r="T673" s="128" t="s">
        <v>31</v>
      </c>
      <c r="U673" s="128" t="s">
        <v>31</v>
      </c>
      <c r="V673" s="332" t="s">
        <v>3806</v>
      </c>
      <c r="W673" s="282"/>
      <c r="X673" s="131">
        <f t="shared" si="191"/>
        <v>0</v>
      </c>
      <c r="Y673" s="260"/>
      <c r="Z673" s="260"/>
      <c r="AA673" s="502">
        <f t="shared" si="192"/>
        <v>0</v>
      </c>
      <c r="AB673" s="282">
        <f t="shared" si="203"/>
        <v>0</v>
      </c>
      <c r="AC673" s="282">
        <f t="shared" si="194"/>
        <v>0</v>
      </c>
      <c r="AD673" s="282">
        <f t="shared" si="204"/>
        <v>0</v>
      </c>
      <c r="AE673" s="282">
        <f t="shared" si="196"/>
        <v>0</v>
      </c>
      <c r="AF673" s="282">
        <f t="shared" si="205"/>
        <v>0</v>
      </c>
      <c r="AG673" s="107">
        <f t="shared" si="206"/>
        <v>0</v>
      </c>
      <c r="AH673" s="282">
        <f t="shared" si="207"/>
        <v>0</v>
      </c>
      <c r="AI673" s="260"/>
      <c r="AJ673" s="282">
        <f t="shared" si="200"/>
        <v>0</v>
      </c>
      <c r="AK673" s="282">
        <f t="shared" si="201"/>
        <v>0</v>
      </c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495"/>
      <c r="AW673" s="495"/>
      <c r="AX673" s="495"/>
    </row>
    <row r="674" spans="2:50">
      <c r="B674" s="412">
        <v>652</v>
      </c>
      <c r="C674" s="376" t="s">
        <v>25</v>
      </c>
      <c r="D674" s="375" t="s">
        <v>586</v>
      </c>
      <c r="E674" s="574" t="s">
        <v>614</v>
      </c>
      <c r="F674" s="575" t="s">
        <v>616</v>
      </c>
      <c r="G674" s="422" t="s">
        <v>515</v>
      </c>
      <c r="H674" s="576">
        <v>43713</v>
      </c>
      <c r="I674" s="452" t="s">
        <v>2470</v>
      </c>
      <c r="J674" s="423">
        <f t="shared" si="202"/>
        <v>120</v>
      </c>
      <c r="K674" s="423">
        <v>120</v>
      </c>
      <c r="L674" s="423">
        <v>0</v>
      </c>
      <c r="M674" s="423"/>
      <c r="N674" s="577">
        <v>2</v>
      </c>
      <c r="O674" s="577">
        <v>0</v>
      </c>
      <c r="P674" s="578">
        <v>2</v>
      </c>
      <c r="Q674" s="131"/>
      <c r="R674" s="128" t="s">
        <v>31</v>
      </c>
      <c r="S674" s="128" t="s">
        <v>31</v>
      </c>
      <c r="T674" s="128" t="s">
        <v>31</v>
      </c>
      <c r="U674" s="128" t="s">
        <v>31</v>
      </c>
      <c r="V674" s="332" t="s">
        <v>3806</v>
      </c>
      <c r="W674" s="282"/>
      <c r="X674" s="131">
        <f t="shared" si="191"/>
        <v>0</v>
      </c>
      <c r="Y674" s="260"/>
      <c r="Z674" s="260"/>
      <c r="AA674" s="502">
        <f t="shared" si="192"/>
        <v>0</v>
      </c>
      <c r="AB674" s="282">
        <f t="shared" si="203"/>
        <v>0</v>
      </c>
      <c r="AC674" s="282">
        <f t="shared" si="194"/>
        <v>0</v>
      </c>
      <c r="AD674" s="282">
        <f t="shared" si="204"/>
        <v>0</v>
      </c>
      <c r="AE674" s="282">
        <f t="shared" si="196"/>
        <v>0</v>
      </c>
      <c r="AF674" s="282">
        <f t="shared" si="205"/>
        <v>0</v>
      </c>
      <c r="AG674" s="107">
        <f t="shared" si="206"/>
        <v>0</v>
      </c>
      <c r="AH674" s="282">
        <f t="shared" si="207"/>
        <v>0</v>
      </c>
      <c r="AI674" s="260"/>
      <c r="AJ674" s="282">
        <f t="shared" si="200"/>
        <v>0</v>
      </c>
      <c r="AK674" s="282">
        <f t="shared" si="201"/>
        <v>0</v>
      </c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495"/>
      <c r="AW674" s="495"/>
      <c r="AX674" s="495"/>
    </row>
    <row r="675" spans="2:50">
      <c r="B675" s="412">
        <v>653</v>
      </c>
      <c r="C675" s="376" t="s">
        <v>25</v>
      </c>
      <c r="D675" s="375" t="s">
        <v>586</v>
      </c>
      <c r="E675" s="574" t="s">
        <v>614</v>
      </c>
      <c r="F675" s="575" t="s">
        <v>617</v>
      </c>
      <c r="G675" s="422" t="s">
        <v>515</v>
      </c>
      <c r="H675" s="576">
        <v>43714</v>
      </c>
      <c r="I675" s="452" t="s">
        <v>2470</v>
      </c>
      <c r="J675" s="423">
        <f t="shared" si="202"/>
        <v>30</v>
      </c>
      <c r="K675" s="423">
        <v>30</v>
      </c>
      <c r="L675" s="423">
        <v>0</v>
      </c>
      <c r="M675" s="423"/>
      <c r="N675" s="547">
        <v>0.5</v>
      </c>
      <c r="O675" s="462">
        <v>0</v>
      </c>
      <c r="P675" s="510">
        <v>2</v>
      </c>
      <c r="Q675" s="131"/>
      <c r="R675" s="128" t="s">
        <v>31</v>
      </c>
      <c r="S675" s="128" t="s">
        <v>31</v>
      </c>
      <c r="T675" s="128" t="s">
        <v>31</v>
      </c>
      <c r="U675" s="128" t="s">
        <v>31</v>
      </c>
      <c r="V675" s="332" t="s">
        <v>3806</v>
      </c>
      <c r="W675" s="282"/>
      <c r="X675" s="131">
        <f t="shared" si="191"/>
        <v>0</v>
      </c>
      <c r="Y675" s="260"/>
      <c r="Z675" s="260"/>
      <c r="AA675" s="502">
        <f t="shared" si="192"/>
        <v>0</v>
      </c>
      <c r="AB675" s="282">
        <f t="shared" si="203"/>
        <v>0</v>
      </c>
      <c r="AC675" s="282">
        <f t="shared" si="194"/>
        <v>0</v>
      </c>
      <c r="AD675" s="282">
        <f t="shared" si="204"/>
        <v>0</v>
      </c>
      <c r="AE675" s="282">
        <f t="shared" si="196"/>
        <v>0</v>
      </c>
      <c r="AF675" s="282">
        <f t="shared" si="205"/>
        <v>0</v>
      </c>
      <c r="AG675" s="107">
        <f t="shared" si="206"/>
        <v>0</v>
      </c>
      <c r="AH675" s="282">
        <f t="shared" si="207"/>
        <v>0</v>
      </c>
      <c r="AI675" s="260"/>
      <c r="AJ675" s="282">
        <f t="shared" si="200"/>
        <v>0</v>
      </c>
      <c r="AK675" s="282">
        <f t="shared" si="201"/>
        <v>0</v>
      </c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495"/>
      <c r="AW675" s="495"/>
      <c r="AX675" s="495"/>
    </row>
    <row r="676" spans="2:50">
      <c r="B676" s="412">
        <v>654</v>
      </c>
      <c r="C676" s="376" t="s">
        <v>25</v>
      </c>
      <c r="D676" s="375" t="s">
        <v>586</v>
      </c>
      <c r="E676" s="389" t="s">
        <v>618</v>
      </c>
      <c r="F676" s="575" t="s">
        <v>619</v>
      </c>
      <c r="G676" s="422" t="s">
        <v>515</v>
      </c>
      <c r="H676" s="576">
        <v>43712</v>
      </c>
      <c r="I676" s="452" t="s">
        <v>2470</v>
      </c>
      <c r="J676" s="423">
        <f t="shared" si="202"/>
        <v>732</v>
      </c>
      <c r="K676" s="423">
        <v>12</v>
      </c>
      <c r="L676" s="423">
        <v>720</v>
      </c>
      <c r="M676" s="423"/>
      <c r="N676" s="579">
        <v>0.3</v>
      </c>
      <c r="O676" s="579">
        <v>12</v>
      </c>
      <c r="P676" s="580">
        <v>2</v>
      </c>
      <c r="Q676" s="131"/>
      <c r="R676" s="128" t="s">
        <v>31</v>
      </c>
      <c r="S676" s="128" t="s">
        <v>31</v>
      </c>
      <c r="T676" s="128" t="s">
        <v>31</v>
      </c>
      <c r="U676" s="128" t="s">
        <v>31</v>
      </c>
      <c r="V676" s="332" t="s">
        <v>3806</v>
      </c>
      <c r="W676" s="282"/>
      <c r="X676" s="131">
        <f t="shared" si="191"/>
        <v>0</v>
      </c>
      <c r="Y676" s="260"/>
      <c r="Z676" s="260"/>
      <c r="AA676" s="502">
        <f t="shared" si="192"/>
        <v>0</v>
      </c>
      <c r="AB676" s="282">
        <f t="shared" si="203"/>
        <v>0</v>
      </c>
      <c r="AC676" s="282">
        <f t="shared" si="194"/>
        <v>0</v>
      </c>
      <c r="AD676" s="282">
        <f t="shared" si="204"/>
        <v>0</v>
      </c>
      <c r="AE676" s="282">
        <f t="shared" si="196"/>
        <v>0</v>
      </c>
      <c r="AF676" s="282">
        <f t="shared" si="205"/>
        <v>0</v>
      </c>
      <c r="AG676" s="107">
        <f t="shared" si="206"/>
        <v>0</v>
      </c>
      <c r="AH676" s="282">
        <f t="shared" si="207"/>
        <v>0</v>
      </c>
      <c r="AI676" s="260"/>
      <c r="AJ676" s="282">
        <f t="shared" si="200"/>
        <v>0</v>
      </c>
      <c r="AK676" s="282">
        <f t="shared" si="201"/>
        <v>0</v>
      </c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495"/>
      <c r="AW676" s="495"/>
      <c r="AX676" s="495"/>
    </row>
    <row r="677" spans="2:50">
      <c r="B677" s="412">
        <v>655</v>
      </c>
      <c r="C677" s="376" t="s">
        <v>25</v>
      </c>
      <c r="D677" s="375" t="s">
        <v>586</v>
      </c>
      <c r="E677" s="389" t="s">
        <v>618</v>
      </c>
      <c r="F677" s="575" t="s">
        <v>621</v>
      </c>
      <c r="G677" s="422" t="s">
        <v>515</v>
      </c>
      <c r="H677" s="576">
        <v>43794</v>
      </c>
      <c r="I677" s="452" t="s">
        <v>2470</v>
      </c>
      <c r="J677" s="423">
        <f t="shared" si="202"/>
        <v>18</v>
      </c>
      <c r="K677" s="423">
        <v>18</v>
      </c>
      <c r="L677" s="423">
        <v>0</v>
      </c>
      <c r="M677" s="423"/>
      <c r="N677" s="579">
        <v>0.2</v>
      </c>
      <c r="O677" s="579">
        <v>0</v>
      </c>
      <c r="P677" s="580">
        <v>2</v>
      </c>
      <c r="Q677" s="131"/>
      <c r="R677" s="128" t="s">
        <v>31</v>
      </c>
      <c r="S677" s="128" t="s">
        <v>31</v>
      </c>
      <c r="T677" s="128" t="s">
        <v>31</v>
      </c>
      <c r="U677" s="128" t="s">
        <v>31</v>
      </c>
      <c r="V677" s="332" t="s">
        <v>3806</v>
      </c>
      <c r="W677" s="282"/>
      <c r="X677" s="131">
        <f t="shared" si="191"/>
        <v>0</v>
      </c>
      <c r="Y677" s="260"/>
      <c r="Z677" s="260"/>
      <c r="AA677" s="502">
        <f t="shared" si="192"/>
        <v>0</v>
      </c>
      <c r="AB677" s="282">
        <f t="shared" si="203"/>
        <v>0</v>
      </c>
      <c r="AC677" s="282">
        <f t="shared" si="194"/>
        <v>0</v>
      </c>
      <c r="AD677" s="282">
        <f t="shared" si="204"/>
        <v>0</v>
      </c>
      <c r="AE677" s="282">
        <f t="shared" si="196"/>
        <v>0</v>
      </c>
      <c r="AF677" s="282">
        <f t="shared" si="205"/>
        <v>0</v>
      </c>
      <c r="AG677" s="107">
        <f t="shared" si="206"/>
        <v>0</v>
      </c>
      <c r="AH677" s="282">
        <f t="shared" si="207"/>
        <v>0</v>
      </c>
      <c r="AI677" s="260"/>
      <c r="AJ677" s="282">
        <f t="shared" si="200"/>
        <v>0</v>
      </c>
      <c r="AK677" s="282">
        <f t="shared" si="201"/>
        <v>0</v>
      </c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495"/>
      <c r="AW677" s="495"/>
      <c r="AX677" s="495"/>
    </row>
    <row r="678" spans="2:50">
      <c r="B678" s="412">
        <v>656</v>
      </c>
      <c r="C678" s="376" t="s">
        <v>25</v>
      </c>
      <c r="D678" s="375" t="s">
        <v>586</v>
      </c>
      <c r="E678" s="389" t="s">
        <v>618</v>
      </c>
      <c r="F678" s="575" t="s">
        <v>623</v>
      </c>
      <c r="G678" s="422" t="s">
        <v>515</v>
      </c>
      <c r="H678" s="576">
        <v>43020</v>
      </c>
      <c r="I678" s="452" t="s">
        <v>2470</v>
      </c>
      <c r="J678" s="423">
        <f t="shared" si="202"/>
        <v>12</v>
      </c>
      <c r="K678" s="423">
        <v>12</v>
      </c>
      <c r="L678" s="423">
        <v>0</v>
      </c>
      <c r="M678" s="423"/>
      <c r="N678" s="579">
        <v>0.2</v>
      </c>
      <c r="O678" s="579">
        <v>0</v>
      </c>
      <c r="P678" s="580">
        <v>2</v>
      </c>
      <c r="Q678" s="131"/>
      <c r="R678" s="128" t="s">
        <v>31</v>
      </c>
      <c r="S678" s="128" t="s">
        <v>31</v>
      </c>
      <c r="T678" s="128" t="s">
        <v>31</v>
      </c>
      <c r="U678" s="128" t="s">
        <v>31</v>
      </c>
      <c r="V678" s="332" t="s">
        <v>3806</v>
      </c>
      <c r="W678" s="282"/>
      <c r="X678" s="131">
        <f t="shared" si="191"/>
        <v>0</v>
      </c>
      <c r="Y678" s="260"/>
      <c r="Z678" s="260"/>
      <c r="AA678" s="502">
        <f t="shared" si="192"/>
        <v>0</v>
      </c>
      <c r="AB678" s="282">
        <f t="shared" si="203"/>
        <v>0</v>
      </c>
      <c r="AC678" s="282">
        <f t="shared" si="194"/>
        <v>0</v>
      </c>
      <c r="AD678" s="282">
        <f t="shared" si="204"/>
        <v>0</v>
      </c>
      <c r="AE678" s="282">
        <f t="shared" si="196"/>
        <v>0</v>
      </c>
      <c r="AF678" s="282">
        <f t="shared" si="205"/>
        <v>0</v>
      </c>
      <c r="AG678" s="107">
        <f t="shared" si="206"/>
        <v>0</v>
      </c>
      <c r="AH678" s="282">
        <f t="shared" si="207"/>
        <v>0</v>
      </c>
      <c r="AI678" s="260"/>
      <c r="AJ678" s="282">
        <f t="shared" si="200"/>
        <v>0</v>
      </c>
      <c r="AK678" s="282">
        <f t="shared" si="201"/>
        <v>0</v>
      </c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495"/>
      <c r="AW678" s="495"/>
      <c r="AX678" s="495"/>
    </row>
    <row r="679" spans="2:50">
      <c r="B679" s="412">
        <v>657</v>
      </c>
      <c r="C679" s="376" t="s">
        <v>25</v>
      </c>
      <c r="D679" s="375" t="s">
        <v>586</v>
      </c>
      <c r="E679" s="389" t="s">
        <v>618</v>
      </c>
      <c r="F679" s="575" t="s">
        <v>625</v>
      </c>
      <c r="G679" s="422" t="s">
        <v>515</v>
      </c>
      <c r="H679" s="576">
        <v>42137</v>
      </c>
      <c r="I679" s="452" t="s">
        <v>2470</v>
      </c>
      <c r="J679" s="423">
        <f t="shared" si="202"/>
        <v>216</v>
      </c>
      <c r="K679" s="423">
        <v>216</v>
      </c>
      <c r="L679" s="423">
        <v>0</v>
      </c>
      <c r="M679" s="423"/>
      <c r="N679" s="547">
        <v>2</v>
      </c>
      <c r="O679" s="462">
        <v>0</v>
      </c>
      <c r="P679" s="510">
        <v>2</v>
      </c>
      <c r="Q679" s="131"/>
      <c r="R679" s="128" t="s">
        <v>31</v>
      </c>
      <c r="S679" s="128" t="s">
        <v>31</v>
      </c>
      <c r="T679" s="128" t="s">
        <v>31</v>
      </c>
      <c r="U679" s="128" t="s">
        <v>31</v>
      </c>
      <c r="V679" s="332" t="s">
        <v>3806</v>
      </c>
      <c r="W679" s="282"/>
      <c r="X679" s="131">
        <f t="shared" si="191"/>
        <v>0</v>
      </c>
      <c r="Y679" s="260"/>
      <c r="Z679" s="260"/>
      <c r="AA679" s="502">
        <f t="shared" si="192"/>
        <v>0</v>
      </c>
      <c r="AB679" s="282">
        <f t="shared" si="203"/>
        <v>0</v>
      </c>
      <c r="AC679" s="282">
        <f t="shared" si="194"/>
        <v>0</v>
      </c>
      <c r="AD679" s="282">
        <f t="shared" si="204"/>
        <v>0</v>
      </c>
      <c r="AE679" s="282">
        <f t="shared" si="196"/>
        <v>0</v>
      </c>
      <c r="AF679" s="282">
        <f t="shared" si="205"/>
        <v>0</v>
      </c>
      <c r="AG679" s="107">
        <f t="shared" si="206"/>
        <v>0</v>
      </c>
      <c r="AH679" s="282">
        <f t="shared" si="207"/>
        <v>0</v>
      </c>
      <c r="AI679" s="260"/>
      <c r="AJ679" s="282">
        <f t="shared" si="200"/>
        <v>0</v>
      </c>
      <c r="AK679" s="282">
        <f t="shared" si="201"/>
        <v>0</v>
      </c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495"/>
      <c r="AW679" s="495"/>
      <c r="AX679" s="495"/>
    </row>
    <row r="680" spans="2:50">
      <c r="B680" s="412">
        <v>658</v>
      </c>
      <c r="C680" s="376" t="s">
        <v>25</v>
      </c>
      <c r="D680" s="375" t="s">
        <v>586</v>
      </c>
      <c r="E680" s="389" t="s">
        <v>627</v>
      </c>
      <c r="F680" s="575" t="s">
        <v>4307</v>
      </c>
      <c r="G680" s="422" t="s">
        <v>515</v>
      </c>
      <c r="H680" s="576">
        <v>42612</v>
      </c>
      <c r="I680" s="452" t="s">
        <v>2470</v>
      </c>
      <c r="J680" s="423">
        <f t="shared" si="202"/>
        <v>90</v>
      </c>
      <c r="K680" s="423">
        <v>60</v>
      </c>
      <c r="L680" s="423">
        <v>30</v>
      </c>
      <c r="M680" s="423"/>
      <c r="N680" s="579">
        <v>1</v>
      </c>
      <c r="O680" s="579">
        <v>0.5</v>
      </c>
      <c r="P680" s="580">
        <v>2</v>
      </c>
      <c r="Q680" s="131"/>
      <c r="R680" s="128" t="s">
        <v>31</v>
      </c>
      <c r="S680" s="128" t="s">
        <v>31</v>
      </c>
      <c r="T680" s="128" t="s">
        <v>31</v>
      </c>
      <c r="U680" s="128" t="s">
        <v>31</v>
      </c>
      <c r="V680" s="332" t="s">
        <v>3806</v>
      </c>
      <c r="W680" s="282"/>
      <c r="X680" s="131">
        <f t="shared" si="191"/>
        <v>0</v>
      </c>
      <c r="Y680" s="260"/>
      <c r="Z680" s="260"/>
      <c r="AA680" s="502">
        <f t="shared" si="192"/>
        <v>0</v>
      </c>
      <c r="AB680" s="282">
        <f t="shared" si="203"/>
        <v>0</v>
      </c>
      <c r="AC680" s="282">
        <f t="shared" si="194"/>
        <v>0</v>
      </c>
      <c r="AD680" s="282">
        <f t="shared" si="204"/>
        <v>0</v>
      </c>
      <c r="AE680" s="282">
        <f t="shared" si="196"/>
        <v>0</v>
      </c>
      <c r="AF680" s="282">
        <f t="shared" si="205"/>
        <v>0</v>
      </c>
      <c r="AG680" s="107">
        <f t="shared" si="206"/>
        <v>0</v>
      </c>
      <c r="AH680" s="282">
        <f t="shared" si="207"/>
        <v>0</v>
      </c>
      <c r="AI680" s="260"/>
      <c r="AJ680" s="282">
        <f t="shared" si="200"/>
        <v>0</v>
      </c>
      <c r="AK680" s="282">
        <f t="shared" si="201"/>
        <v>0</v>
      </c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495"/>
      <c r="AW680" s="495"/>
      <c r="AX680" s="495"/>
    </row>
    <row r="681" spans="2:50">
      <c r="B681" s="412">
        <v>659</v>
      </c>
      <c r="C681" s="376" t="s">
        <v>25</v>
      </c>
      <c r="D681" s="375" t="s">
        <v>586</v>
      </c>
      <c r="E681" s="389" t="s">
        <v>627</v>
      </c>
      <c r="F681" s="575" t="s">
        <v>4308</v>
      </c>
      <c r="G681" s="422" t="s">
        <v>515</v>
      </c>
      <c r="H681" s="576">
        <v>42612</v>
      </c>
      <c r="I681" s="452" t="s">
        <v>2470</v>
      </c>
      <c r="J681" s="423">
        <f t="shared" si="202"/>
        <v>24</v>
      </c>
      <c r="K681" s="423">
        <v>12</v>
      </c>
      <c r="L681" s="423">
        <v>12</v>
      </c>
      <c r="M681" s="423"/>
      <c r="N681" s="579">
        <v>0.2</v>
      </c>
      <c r="O681" s="579">
        <v>0.2</v>
      </c>
      <c r="P681" s="580">
        <v>2</v>
      </c>
      <c r="Q681" s="131"/>
      <c r="R681" s="128" t="s">
        <v>31</v>
      </c>
      <c r="S681" s="128" t="s">
        <v>31</v>
      </c>
      <c r="T681" s="128" t="s">
        <v>31</v>
      </c>
      <c r="U681" s="128" t="s">
        <v>31</v>
      </c>
      <c r="V681" s="332" t="s">
        <v>3806</v>
      </c>
      <c r="W681" s="282"/>
      <c r="X681" s="131">
        <f t="shared" si="191"/>
        <v>0</v>
      </c>
      <c r="Y681" s="260"/>
      <c r="Z681" s="260"/>
      <c r="AA681" s="502">
        <f t="shared" si="192"/>
        <v>0</v>
      </c>
      <c r="AB681" s="282">
        <f t="shared" si="203"/>
        <v>0</v>
      </c>
      <c r="AC681" s="282">
        <f t="shared" si="194"/>
        <v>0</v>
      </c>
      <c r="AD681" s="282">
        <f t="shared" si="204"/>
        <v>0</v>
      </c>
      <c r="AE681" s="282">
        <f t="shared" si="196"/>
        <v>0</v>
      </c>
      <c r="AF681" s="282">
        <f t="shared" si="205"/>
        <v>0</v>
      </c>
      <c r="AG681" s="107">
        <f t="shared" si="206"/>
        <v>0</v>
      </c>
      <c r="AH681" s="282">
        <f t="shared" si="207"/>
        <v>0</v>
      </c>
      <c r="AI681" s="260"/>
      <c r="AJ681" s="282">
        <f t="shared" si="200"/>
        <v>0</v>
      </c>
      <c r="AK681" s="282">
        <f t="shared" si="201"/>
        <v>0</v>
      </c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495"/>
      <c r="AW681" s="495"/>
      <c r="AX681" s="495"/>
    </row>
    <row r="682" spans="2:50">
      <c r="B682" s="412">
        <v>660</v>
      </c>
      <c r="C682" s="376" t="s">
        <v>25</v>
      </c>
      <c r="D682" s="375" t="s">
        <v>586</v>
      </c>
      <c r="E682" s="389" t="s">
        <v>627</v>
      </c>
      <c r="F682" s="575" t="s">
        <v>4309</v>
      </c>
      <c r="G682" s="422" t="s">
        <v>515</v>
      </c>
      <c r="H682" s="576">
        <v>42612</v>
      </c>
      <c r="I682" s="452" t="s">
        <v>2470</v>
      </c>
      <c r="J682" s="423">
        <f t="shared" si="202"/>
        <v>810</v>
      </c>
      <c r="K682" s="423">
        <v>90</v>
      </c>
      <c r="L682" s="423">
        <v>720</v>
      </c>
      <c r="M682" s="423"/>
      <c r="N682" s="579">
        <v>1.5</v>
      </c>
      <c r="O682" s="579">
        <v>12</v>
      </c>
      <c r="P682" s="580">
        <v>2</v>
      </c>
      <c r="Q682" s="131"/>
      <c r="R682" s="128" t="s">
        <v>31</v>
      </c>
      <c r="S682" s="128" t="s">
        <v>31</v>
      </c>
      <c r="T682" s="128" t="s">
        <v>31</v>
      </c>
      <c r="U682" s="128" t="s">
        <v>31</v>
      </c>
      <c r="V682" s="332" t="s">
        <v>3806</v>
      </c>
      <c r="W682" s="282"/>
      <c r="X682" s="131">
        <f t="shared" si="191"/>
        <v>0</v>
      </c>
      <c r="Y682" s="260"/>
      <c r="Z682" s="260"/>
      <c r="AA682" s="502">
        <f t="shared" si="192"/>
        <v>0</v>
      </c>
      <c r="AB682" s="282">
        <f t="shared" si="203"/>
        <v>0</v>
      </c>
      <c r="AC682" s="282">
        <f t="shared" si="194"/>
        <v>0</v>
      </c>
      <c r="AD682" s="282">
        <f t="shared" si="204"/>
        <v>0</v>
      </c>
      <c r="AE682" s="282">
        <f t="shared" si="196"/>
        <v>0</v>
      </c>
      <c r="AF682" s="282">
        <f t="shared" si="205"/>
        <v>0</v>
      </c>
      <c r="AG682" s="107">
        <f t="shared" si="206"/>
        <v>0</v>
      </c>
      <c r="AH682" s="282">
        <f t="shared" si="207"/>
        <v>0</v>
      </c>
      <c r="AI682" s="260"/>
      <c r="AJ682" s="282">
        <f t="shared" si="200"/>
        <v>0</v>
      </c>
      <c r="AK682" s="282">
        <f t="shared" si="201"/>
        <v>0</v>
      </c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495"/>
      <c r="AW682" s="495"/>
      <c r="AX682" s="495"/>
    </row>
    <row r="683" spans="2:50">
      <c r="B683" s="412">
        <v>661</v>
      </c>
      <c r="C683" s="376" t="s">
        <v>25</v>
      </c>
      <c r="D683" s="375" t="s">
        <v>586</v>
      </c>
      <c r="E683" s="389" t="s">
        <v>627</v>
      </c>
      <c r="F683" s="575" t="s">
        <v>520</v>
      </c>
      <c r="G683" s="422" t="s">
        <v>515</v>
      </c>
      <c r="H683" s="576">
        <v>43712</v>
      </c>
      <c r="I683" s="452" t="s">
        <v>2470</v>
      </c>
      <c r="J683" s="423">
        <f t="shared" si="202"/>
        <v>2904</v>
      </c>
      <c r="K683" s="423">
        <v>24</v>
      </c>
      <c r="L683" s="423">
        <v>2880</v>
      </c>
      <c r="M683" s="423"/>
      <c r="N683" s="579">
        <v>0.4</v>
      </c>
      <c r="O683" s="579">
        <v>48</v>
      </c>
      <c r="P683" s="580">
        <v>2</v>
      </c>
      <c r="Q683" s="131"/>
      <c r="R683" s="128" t="s">
        <v>31</v>
      </c>
      <c r="S683" s="128" t="s">
        <v>31</v>
      </c>
      <c r="T683" s="128" t="s">
        <v>31</v>
      </c>
      <c r="U683" s="128" t="s">
        <v>31</v>
      </c>
      <c r="V683" s="332" t="s">
        <v>3806</v>
      </c>
      <c r="W683" s="282"/>
      <c r="X683" s="131">
        <f t="shared" si="191"/>
        <v>0</v>
      </c>
      <c r="Y683" s="260"/>
      <c r="Z683" s="260"/>
      <c r="AA683" s="502">
        <f t="shared" si="192"/>
        <v>0</v>
      </c>
      <c r="AB683" s="282">
        <f t="shared" si="203"/>
        <v>0</v>
      </c>
      <c r="AC683" s="282">
        <f t="shared" si="194"/>
        <v>0</v>
      </c>
      <c r="AD683" s="282">
        <f t="shared" si="204"/>
        <v>0</v>
      </c>
      <c r="AE683" s="282">
        <f t="shared" si="196"/>
        <v>0</v>
      </c>
      <c r="AF683" s="282">
        <f t="shared" si="205"/>
        <v>0</v>
      </c>
      <c r="AG683" s="107">
        <f t="shared" si="206"/>
        <v>0</v>
      </c>
      <c r="AH683" s="282">
        <f t="shared" si="207"/>
        <v>0</v>
      </c>
      <c r="AI683" s="260"/>
      <c r="AJ683" s="282">
        <f t="shared" si="200"/>
        <v>0</v>
      </c>
      <c r="AK683" s="282">
        <f t="shared" si="201"/>
        <v>0</v>
      </c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495"/>
      <c r="AW683" s="495"/>
      <c r="AX683" s="495"/>
    </row>
    <row r="684" spans="2:50">
      <c r="B684" s="412">
        <v>662</v>
      </c>
      <c r="C684" s="376" t="s">
        <v>25</v>
      </c>
      <c r="D684" s="375" t="s">
        <v>586</v>
      </c>
      <c r="E684" s="389" t="s">
        <v>627</v>
      </c>
      <c r="F684" s="410" t="s">
        <v>628</v>
      </c>
      <c r="G684" s="422" t="s">
        <v>515</v>
      </c>
      <c r="H684" s="576">
        <v>43202</v>
      </c>
      <c r="I684" s="452" t="s">
        <v>2470</v>
      </c>
      <c r="J684" s="423">
        <f t="shared" si="202"/>
        <v>72</v>
      </c>
      <c r="K684" s="423">
        <v>66</v>
      </c>
      <c r="L684" s="423">
        <v>6</v>
      </c>
      <c r="M684" s="423"/>
      <c r="N684" s="579">
        <v>1.1000000000000001</v>
      </c>
      <c r="O684" s="579">
        <v>0.1</v>
      </c>
      <c r="P684" s="580">
        <v>2</v>
      </c>
      <c r="Q684" s="131"/>
      <c r="R684" s="128" t="s">
        <v>31</v>
      </c>
      <c r="S684" s="128" t="s">
        <v>31</v>
      </c>
      <c r="T684" s="128" t="s">
        <v>31</v>
      </c>
      <c r="U684" s="128" t="s">
        <v>31</v>
      </c>
      <c r="V684" s="332" t="s">
        <v>3806</v>
      </c>
      <c r="W684" s="282"/>
      <c r="X684" s="131">
        <f t="shared" si="191"/>
        <v>0</v>
      </c>
      <c r="Y684" s="260"/>
      <c r="Z684" s="260"/>
      <c r="AA684" s="502">
        <f t="shared" si="192"/>
        <v>0</v>
      </c>
      <c r="AB684" s="282">
        <f t="shared" si="203"/>
        <v>0</v>
      </c>
      <c r="AC684" s="282">
        <f t="shared" si="194"/>
        <v>0</v>
      </c>
      <c r="AD684" s="282">
        <f t="shared" si="204"/>
        <v>0</v>
      </c>
      <c r="AE684" s="282">
        <f t="shared" si="196"/>
        <v>0</v>
      </c>
      <c r="AF684" s="282">
        <f t="shared" si="205"/>
        <v>0</v>
      </c>
      <c r="AG684" s="107">
        <f t="shared" si="206"/>
        <v>0</v>
      </c>
      <c r="AH684" s="282">
        <f t="shared" si="207"/>
        <v>0</v>
      </c>
      <c r="AI684" s="260"/>
      <c r="AJ684" s="282">
        <f t="shared" si="200"/>
        <v>0</v>
      </c>
      <c r="AK684" s="282">
        <f t="shared" si="201"/>
        <v>0</v>
      </c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495"/>
      <c r="AW684" s="495"/>
      <c r="AX684" s="495"/>
    </row>
    <row r="685" spans="2:50">
      <c r="B685" s="412">
        <v>663</v>
      </c>
      <c r="C685" s="376" t="s">
        <v>25</v>
      </c>
      <c r="D685" s="375" t="s">
        <v>633</v>
      </c>
      <c r="E685" s="389" t="s">
        <v>634</v>
      </c>
      <c r="F685" s="575" t="s">
        <v>4310</v>
      </c>
      <c r="G685" s="422" t="s">
        <v>515</v>
      </c>
      <c r="H685" s="581">
        <v>41995</v>
      </c>
      <c r="I685" s="452" t="s">
        <v>2470</v>
      </c>
      <c r="J685" s="423">
        <f t="shared" si="202"/>
        <v>12</v>
      </c>
      <c r="K685" s="423">
        <v>12</v>
      </c>
      <c r="L685" s="423">
        <v>0</v>
      </c>
      <c r="M685" s="423"/>
      <c r="N685" s="579">
        <v>0.2</v>
      </c>
      <c r="O685" s="579">
        <v>0</v>
      </c>
      <c r="P685" s="580">
        <v>1</v>
      </c>
      <c r="Q685" s="131"/>
      <c r="R685" s="128" t="s">
        <v>31</v>
      </c>
      <c r="S685" s="128" t="s">
        <v>31</v>
      </c>
      <c r="T685" s="128" t="s">
        <v>31</v>
      </c>
      <c r="U685" s="128" t="s">
        <v>31</v>
      </c>
      <c r="V685" s="332" t="s">
        <v>3806</v>
      </c>
      <c r="W685" s="282"/>
      <c r="X685" s="131">
        <f t="shared" si="191"/>
        <v>0</v>
      </c>
      <c r="Y685" s="260"/>
      <c r="Z685" s="260"/>
      <c r="AA685" s="502">
        <f t="shared" si="192"/>
        <v>0</v>
      </c>
      <c r="AB685" s="282">
        <f t="shared" si="203"/>
        <v>0</v>
      </c>
      <c r="AC685" s="282">
        <f t="shared" si="194"/>
        <v>0</v>
      </c>
      <c r="AD685" s="282">
        <f t="shared" si="204"/>
        <v>0</v>
      </c>
      <c r="AE685" s="282">
        <f t="shared" si="196"/>
        <v>0</v>
      </c>
      <c r="AF685" s="282">
        <f t="shared" si="205"/>
        <v>0</v>
      </c>
      <c r="AG685" s="107">
        <f t="shared" si="206"/>
        <v>0</v>
      </c>
      <c r="AH685" s="282">
        <f t="shared" si="207"/>
        <v>0</v>
      </c>
      <c r="AI685" s="260"/>
      <c r="AJ685" s="282">
        <f t="shared" si="200"/>
        <v>0</v>
      </c>
      <c r="AK685" s="282">
        <f t="shared" si="201"/>
        <v>0</v>
      </c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495"/>
      <c r="AW685" s="495"/>
      <c r="AX685" s="495"/>
    </row>
    <row r="686" spans="2:50">
      <c r="B686" s="412">
        <v>664</v>
      </c>
      <c r="C686" s="376" t="s">
        <v>25</v>
      </c>
      <c r="D686" s="375" t="s">
        <v>633</v>
      </c>
      <c r="E686" s="389" t="s">
        <v>634</v>
      </c>
      <c r="F686" s="575" t="s">
        <v>4311</v>
      </c>
      <c r="G686" s="422" t="s">
        <v>515</v>
      </c>
      <c r="H686" s="581">
        <v>41995</v>
      </c>
      <c r="I686" s="452" t="s">
        <v>2470</v>
      </c>
      <c r="J686" s="423">
        <f t="shared" si="202"/>
        <v>30</v>
      </c>
      <c r="K686" s="423">
        <v>30</v>
      </c>
      <c r="L686" s="423">
        <v>0</v>
      </c>
      <c r="M686" s="423"/>
      <c r="N686" s="579">
        <v>0.5</v>
      </c>
      <c r="O686" s="579">
        <v>0</v>
      </c>
      <c r="P686" s="580">
        <v>1</v>
      </c>
      <c r="Q686" s="131"/>
      <c r="R686" s="128" t="s">
        <v>31</v>
      </c>
      <c r="S686" s="128" t="s">
        <v>31</v>
      </c>
      <c r="T686" s="128" t="s">
        <v>31</v>
      </c>
      <c r="U686" s="128" t="s">
        <v>31</v>
      </c>
      <c r="V686" s="332" t="s">
        <v>3806</v>
      </c>
      <c r="W686" s="282"/>
      <c r="X686" s="131">
        <f t="shared" si="191"/>
        <v>0</v>
      </c>
      <c r="Y686" s="260"/>
      <c r="Z686" s="260"/>
      <c r="AA686" s="502">
        <f t="shared" si="192"/>
        <v>0</v>
      </c>
      <c r="AB686" s="282">
        <f t="shared" si="203"/>
        <v>0</v>
      </c>
      <c r="AC686" s="282">
        <f t="shared" si="194"/>
        <v>0</v>
      </c>
      <c r="AD686" s="282">
        <f t="shared" si="204"/>
        <v>0</v>
      </c>
      <c r="AE686" s="282">
        <f t="shared" si="196"/>
        <v>0</v>
      </c>
      <c r="AF686" s="282">
        <f t="shared" si="205"/>
        <v>0</v>
      </c>
      <c r="AG686" s="107">
        <f t="shared" si="206"/>
        <v>0</v>
      </c>
      <c r="AH686" s="282">
        <f t="shared" si="207"/>
        <v>0</v>
      </c>
      <c r="AI686" s="260"/>
      <c r="AJ686" s="282">
        <f t="shared" si="200"/>
        <v>0</v>
      </c>
      <c r="AK686" s="282">
        <f t="shared" si="201"/>
        <v>0</v>
      </c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495"/>
      <c r="AW686" s="495"/>
      <c r="AX686" s="495"/>
    </row>
    <row r="687" spans="2:50">
      <c r="B687" s="412">
        <v>665</v>
      </c>
      <c r="C687" s="376" t="s">
        <v>25</v>
      </c>
      <c r="D687" s="375" t="s">
        <v>633</v>
      </c>
      <c r="E687" s="389" t="s">
        <v>634</v>
      </c>
      <c r="F687" s="575" t="s">
        <v>4312</v>
      </c>
      <c r="G687" s="422" t="s">
        <v>515</v>
      </c>
      <c r="H687" s="581">
        <v>41995</v>
      </c>
      <c r="I687" s="452" t="s">
        <v>2470</v>
      </c>
      <c r="J687" s="423">
        <f t="shared" si="202"/>
        <v>360</v>
      </c>
      <c r="K687" s="423">
        <v>360</v>
      </c>
      <c r="L687" s="423">
        <v>0</v>
      </c>
      <c r="M687" s="423"/>
      <c r="N687" s="579">
        <v>6</v>
      </c>
      <c r="O687" s="579">
        <v>0</v>
      </c>
      <c r="P687" s="580">
        <v>1</v>
      </c>
      <c r="Q687" s="131"/>
      <c r="R687" s="128" t="s">
        <v>31</v>
      </c>
      <c r="S687" s="128" t="s">
        <v>31</v>
      </c>
      <c r="T687" s="128" t="s">
        <v>31</v>
      </c>
      <c r="U687" s="128" t="s">
        <v>31</v>
      </c>
      <c r="V687" s="332" t="s">
        <v>3806</v>
      </c>
      <c r="W687" s="282"/>
      <c r="X687" s="131">
        <f t="shared" si="191"/>
        <v>0</v>
      </c>
      <c r="Y687" s="260"/>
      <c r="Z687" s="260"/>
      <c r="AA687" s="502">
        <f t="shared" si="192"/>
        <v>0</v>
      </c>
      <c r="AB687" s="282">
        <f t="shared" si="203"/>
        <v>0</v>
      </c>
      <c r="AC687" s="282">
        <f t="shared" si="194"/>
        <v>0</v>
      </c>
      <c r="AD687" s="282">
        <f t="shared" si="204"/>
        <v>0</v>
      </c>
      <c r="AE687" s="282">
        <f t="shared" si="196"/>
        <v>0</v>
      </c>
      <c r="AF687" s="282">
        <f t="shared" si="205"/>
        <v>0</v>
      </c>
      <c r="AG687" s="107">
        <f t="shared" si="206"/>
        <v>0</v>
      </c>
      <c r="AH687" s="282">
        <f t="shared" si="207"/>
        <v>0</v>
      </c>
      <c r="AI687" s="260"/>
      <c r="AJ687" s="282">
        <f t="shared" si="200"/>
        <v>0</v>
      </c>
      <c r="AK687" s="282">
        <f t="shared" si="201"/>
        <v>0</v>
      </c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495"/>
      <c r="AW687" s="495"/>
      <c r="AX687" s="495"/>
    </row>
    <row r="688" spans="2:50">
      <c r="B688" s="412">
        <v>666</v>
      </c>
      <c r="C688" s="376" t="s">
        <v>25</v>
      </c>
      <c r="D688" s="375" t="s">
        <v>633</v>
      </c>
      <c r="E688" s="389" t="s">
        <v>634</v>
      </c>
      <c r="F688" s="575" t="s">
        <v>4313</v>
      </c>
      <c r="G688" s="422" t="s">
        <v>515</v>
      </c>
      <c r="H688" s="581">
        <v>41995</v>
      </c>
      <c r="I688" s="452" t="s">
        <v>2470</v>
      </c>
      <c r="J688" s="423">
        <f t="shared" si="202"/>
        <v>30</v>
      </c>
      <c r="K688" s="423">
        <v>30</v>
      </c>
      <c r="L688" s="423">
        <v>0</v>
      </c>
      <c r="M688" s="423"/>
      <c r="N688" s="579">
        <v>0.5</v>
      </c>
      <c r="O688" s="579">
        <v>0</v>
      </c>
      <c r="P688" s="580">
        <v>1</v>
      </c>
      <c r="Q688" s="131"/>
      <c r="R688" s="128" t="s">
        <v>31</v>
      </c>
      <c r="S688" s="128" t="s">
        <v>31</v>
      </c>
      <c r="T688" s="128" t="s">
        <v>31</v>
      </c>
      <c r="U688" s="128" t="s">
        <v>31</v>
      </c>
      <c r="V688" s="332" t="s">
        <v>3806</v>
      </c>
      <c r="W688" s="282"/>
      <c r="X688" s="131">
        <f t="shared" si="191"/>
        <v>0</v>
      </c>
      <c r="Y688" s="260"/>
      <c r="Z688" s="260"/>
      <c r="AA688" s="502">
        <f t="shared" si="192"/>
        <v>0</v>
      </c>
      <c r="AB688" s="282">
        <f t="shared" si="203"/>
        <v>0</v>
      </c>
      <c r="AC688" s="282">
        <f t="shared" si="194"/>
        <v>0</v>
      </c>
      <c r="AD688" s="282">
        <f t="shared" si="204"/>
        <v>0</v>
      </c>
      <c r="AE688" s="282">
        <f t="shared" si="196"/>
        <v>0</v>
      </c>
      <c r="AF688" s="282">
        <f t="shared" si="205"/>
        <v>0</v>
      </c>
      <c r="AG688" s="107">
        <f t="shared" si="206"/>
        <v>0</v>
      </c>
      <c r="AH688" s="282">
        <f t="shared" si="207"/>
        <v>0</v>
      </c>
      <c r="AI688" s="260"/>
      <c r="AJ688" s="282">
        <f t="shared" si="200"/>
        <v>0</v>
      </c>
      <c r="AK688" s="282">
        <f t="shared" si="201"/>
        <v>0</v>
      </c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495"/>
      <c r="AW688" s="495"/>
      <c r="AX688" s="495"/>
    </row>
    <row r="689" spans="2:50">
      <c r="B689" s="412">
        <v>667</v>
      </c>
      <c r="C689" s="376" t="s">
        <v>25</v>
      </c>
      <c r="D689" s="375" t="s">
        <v>633</v>
      </c>
      <c r="E689" s="389" t="s">
        <v>634</v>
      </c>
      <c r="F689" s="575" t="s">
        <v>4314</v>
      </c>
      <c r="G689" s="422" t="s">
        <v>515</v>
      </c>
      <c r="H689" s="581">
        <v>41995</v>
      </c>
      <c r="I689" s="452" t="s">
        <v>2470</v>
      </c>
      <c r="J689" s="423">
        <f t="shared" si="202"/>
        <v>30</v>
      </c>
      <c r="K689" s="423">
        <v>30</v>
      </c>
      <c r="L689" s="423">
        <v>0</v>
      </c>
      <c r="M689" s="423"/>
      <c r="N689" s="579">
        <v>0.5</v>
      </c>
      <c r="O689" s="579">
        <v>0</v>
      </c>
      <c r="P689" s="580">
        <v>1</v>
      </c>
      <c r="Q689" s="131"/>
      <c r="R689" s="128" t="s">
        <v>31</v>
      </c>
      <c r="S689" s="128" t="s">
        <v>31</v>
      </c>
      <c r="T689" s="128" t="s">
        <v>31</v>
      </c>
      <c r="U689" s="128" t="s">
        <v>31</v>
      </c>
      <c r="V689" s="332" t="s">
        <v>3806</v>
      </c>
      <c r="W689" s="282"/>
      <c r="X689" s="131">
        <f t="shared" si="191"/>
        <v>0</v>
      </c>
      <c r="Y689" s="260"/>
      <c r="Z689" s="260"/>
      <c r="AA689" s="502">
        <f t="shared" si="192"/>
        <v>0</v>
      </c>
      <c r="AB689" s="282">
        <f t="shared" si="203"/>
        <v>0</v>
      </c>
      <c r="AC689" s="282">
        <f t="shared" si="194"/>
        <v>0</v>
      </c>
      <c r="AD689" s="282">
        <f t="shared" si="204"/>
        <v>0</v>
      </c>
      <c r="AE689" s="282">
        <f t="shared" si="196"/>
        <v>0</v>
      </c>
      <c r="AF689" s="282">
        <f t="shared" si="205"/>
        <v>0</v>
      </c>
      <c r="AG689" s="107">
        <f t="shared" si="206"/>
        <v>0</v>
      </c>
      <c r="AH689" s="282">
        <f t="shared" si="207"/>
        <v>0</v>
      </c>
      <c r="AI689" s="260"/>
      <c r="AJ689" s="282">
        <f t="shared" si="200"/>
        <v>0</v>
      </c>
      <c r="AK689" s="282">
        <f t="shared" si="201"/>
        <v>0</v>
      </c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495"/>
      <c r="AW689" s="495"/>
      <c r="AX689" s="495"/>
    </row>
    <row r="690" spans="2:50">
      <c r="B690" s="412">
        <v>668</v>
      </c>
      <c r="C690" s="376" t="s">
        <v>25</v>
      </c>
      <c r="D690" s="375" t="s">
        <v>633</v>
      </c>
      <c r="E690" s="389" t="s">
        <v>634</v>
      </c>
      <c r="F690" s="575" t="s">
        <v>4315</v>
      </c>
      <c r="G690" s="422" t="s">
        <v>515</v>
      </c>
      <c r="H690" s="581">
        <v>41995</v>
      </c>
      <c r="I690" s="452" t="s">
        <v>2470</v>
      </c>
      <c r="J690" s="423">
        <f t="shared" si="202"/>
        <v>4332</v>
      </c>
      <c r="K690" s="423">
        <v>12</v>
      </c>
      <c r="L690" s="423">
        <v>4320</v>
      </c>
      <c r="M690" s="423"/>
      <c r="N690" s="579">
        <v>0.2</v>
      </c>
      <c r="O690" s="579">
        <v>72</v>
      </c>
      <c r="P690" s="580">
        <v>1</v>
      </c>
      <c r="Q690" s="131"/>
      <c r="R690" s="128" t="s">
        <v>31</v>
      </c>
      <c r="S690" s="128" t="s">
        <v>31</v>
      </c>
      <c r="T690" s="128" t="s">
        <v>31</v>
      </c>
      <c r="U690" s="128" t="s">
        <v>31</v>
      </c>
      <c r="V690" s="332" t="s">
        <v>3806</v>
      </c>
      <c r="W690" s="282"/>
      <c r="X690" s="131">
        <f t="shared" si="191"/>
        <v>0</v>
      </c>
      <c r="Y690" s="260"/>
      <c r="Z690" s="260"/>
      <c r="AA690" s="502">
        <f t="shared" si="192"/>
        <v>0</v>
      </c>
      <c r="AB690" s="282">
        <f t="shared" si="203"/>
        <v>0</v>
      </c>
      <c r="AC690" s="282">
        <f t="shared" si="194"/>
        <v>0</v>
      </c>
      <c r="AD690" s="282">
        <f t="shared" si="204"/>
        <v>0</v>
      </c>
      <c r="AE690" s="282">
        <f t="shared" si="196"/>
        <v>0</v>
      </c>
      <c r="AF690" s="282">
        <f t="shared" si="205"/>
        <v>0</v>
      </c>
      <c r="AG690" s="107">
        <f t="shared" si="206"/>
        <v>0</v>
      </c>
      <c r="AH690" s="282">
        <f t="shared" si="207"/>
        <v>0</v>
      </c>
      <c r="AI690" s="260"/>
      <c r="AJ690" s="282">
        <f t="shared" si="200"/>
        <v>0</v>
      </c>
      <c r="AK690" s="282">
        <f t="shared" si="201"/>
        <v>0</v>
      </c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495"/>
      <c r="AW690" s="495"/>
      <c r="AX690" s="495"/>
    </row>
    <row r="691" spans="2:50">
      <c r="B691" s="412">
        <v>669</v>
      </c>
      <c r="C691" s="376" t="s">
        <v>25</v>
      </c>
      <c r="D691" s="375" t="s">
        <v>635</v>
      </c>
      <c r="E691" s="389" t="s">
        <v>4316</v>
      </c>
      <c r="F691" s="389" t="s">
        <v>636</v>
      </c>
      <c r="G691" s="422" t="s">
        <v>274</v>
      </c>
      <c r="H691" s="581">
        <v>43216</v>
      </c>
      <c r="I691" s="452" t="s">
        <v>2470</v>
      </c>
      <c r="J691" s="423">
        <f t="shared" si="202"/>
        <v>42</v>
      </c>
      <c r="K691" s="423">
        <v>42</v>
      </c>
      <c r="L691" s="423">
        <v>0</v>
      </c>
      <c r="M691" s="423"/>
      <c r="N691" s="579">
        <v>0.7</v>
      </c>
      <c r="O691" s="579">
        <v>0</v>
      </c>
      <c r="P691" s="580">
        <v>1</v>
      </c>
      <c r="Q691" s="131"/>
      <c r="R691" s="128" t="s">
        <v>31</v>
      </c>
      <c r="S691" s="128" t="s">
        <v>31</v>
      </c>
      <c r="T691" s="128" t="s">
        <v>31</v>
      </c>
      <c r="U691" s="128" t="s">
        <v>31</v>
      </c>
      <c r="V691" s="332" t="s">
        <v>3806</v>
      </c>
      <c r="W691" s="282"/>
      <c r="X691" s="131">
        <f t="shared" si="191"/>
        <v>0</v>
      </c>
      <c r="Y691" s="260"/>
      <c r="Z691" s="260"/>
      <c r="AA691" s="502">
        <f t="shared" si="192"/>
        <v>0</v>
      </c>
      <c r="AB691" s="282">
        <f t="shared" si="203"/>
        <v>0</v>
      </c>
      <c r="AC691" s="282">
        <f t="shared" si="194"/>
        <v>0</v>
      </c>
      <c r="AD691" s="282">
        <f t="shared" si="204"/>
        <v>0</v>
      </c>
      <c r="AE691" s="282">
        <f t="shared" si="196"/>
        <v>0</v>
      </c>
      <c r="AF691" s="282">
        <f t="shared" si="205"/>
        <v>0</v>
      </c>
      <c r="AG691" s="107">
        <f t="shared" si="206"/>
        <v>0</v>
      </c>
      <c r="AH691" s="282">
        <f t="shared" si="207"/>
        <v>0</v>
      </c>
      <c r="AI691" s="260"/>
      <c r="AJ691" s="282">
        <f t="shared" si="200"/>
        <v>0</v>
      </c>
      <c r="AK691" s="282">
        <f t="shared" si="201"/>
        <v>0</v>
      </c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495"/>
      <c r="AW691" s="495"/>
      <c r="AX691" s="495"/>
    </row>
    <row r="692" spans="2:50">
      <c r="B692" s="412">
        <v>670</v>
      </c>
      <c r="C692" s="376" t="s">
        <v>25</v>
      </c>
      <c r="D692" s="375" t="s">
        <v>635</v>
      </c>
      <c r="E692" s="389" t="s">
        <v>4316</v>
      </c>
      <c r="F692" s="389" t="s">
        <v>637</v>
      </c>
      <c r="G692" s="422" t="s">
        <v>274</v>
      </c>
      <c r="H692" s="581">
        <v>43712</v>
      </c>
      <c r="I692" s="452" t="s">
        <v>2470</v>
      </c>
      <c r="J692" s="423">
        <f t="shared" si="202"/>
        <v>30</v>
      </c>
      <c r="K692" s="423">
        <v>30</v>
      </c>
      <c r="L692" s="423">
        <v>0</v>
      </c>
      <c r="M692" s="423"/>
      <c r="N692" s="579">
        <v>0.5</v>
      </c>
      <c r="O692" s="579">
        <v>0</v>
      </c>
      <c r="P692" s="580">
        <v>1</v>
      </c>
      <c r="Q692" s="131"/>
      <c r="R692" s="128" t="s">
        <v>31</v>
      </c>
      <c r="S692" s="128" t="s">
        <v>31</v>
      </c>
      <c r="T692" s="128" t="s">
        <v>31</v>
      </c>
      <c r="U692" s="128" t="s">
        <v>31</v>
      </c>
      <c r="V692" s="332" t="s">
        <v>3806</v>
      </c>
      <c r="W692" s="282"/>
      <c r="X692" s="131">
        <f t="shared" si="191"/>
        <v>0</v>
      </c>
      <c r="Y692" s="260"/>
      <c r="Z692" s="260"/>
      <c r="AA692" s="502">
        <f t="shared" si="192"/>
        <v>0</v>
      </c>
      <c r="AB692" s="282">
        <f t="shared" si="203"/>
        <v>0</v>
      </c>
      <c r="AC692" s="282">
        <f t="shared" si="194"/>
        <v>0</v>
      </c>
      <c r="AD692" s="282">
        <f t="shared" si="204"/>
        <v>0</v>
      </c>
      <c r="AE692" s="282">
        <f t="shared" si="196"/>
        <v>0</v>
      </c>
      <c r="AF692" s="282">
        <f t="shared" si="205"/>
        <v>0</v>
      </c>
      <c r="AG692" s="107">
        <f t="shared" si="206"/>
        <v>0</v>
      </c>
      <c r="AH692" s="282">
        <f t="shared" si="207"/>
        <v>0</v>
      </c>
      <c r="AI692" s="260"/>
      <c r="AJ692" s="282">
        <f t="shared" si="200"/>
        <v>0</v>
      </c>
      <c r="AK692" s="282">
        <f t="shared" si="201"/>
        <v>0</v>
      </c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495"/>
      <c r="AW692" s="495"/>
      <c r="AX692" s="495"/>
    </row>
    <row r="693" spans="2:50">
      <c r="B693" s="412">
        <v>671</v>
      </c>
      <c r="C693" s="376" t="s">
        <v>25</v>
      </c>
      <c r="D693" s="375" t="s">
        <v>635</v>
      </c>
      <c r="E693" s="389" t="s">
        <v>4316</v>
      </c>
      <c r="F693" s="389" t="s">
        <v>638</v>
      </c>
      <c r="G693" s="422" t="s">
        <v>274</v>
      </c>
      <c r="H693" s="581">
        <v>43049</v>
      </c>
      <c r="I693" s="452" t="s">
        <v>2470</v>
      </c>
      <c r="J693" s="423">
        <f t="shared" si="202"/>
        <v>30</v>
      </c>
      <c r="K693" s="423">
        <v>30</v>
      </c>
      <c r="L693" s="423">
        <v>0</v>
      </c>
      <c r="M693" s="423"/>
      <c r="N693" s="579">
        <v>0.5</v>
      </c>
      <c r="O693" s="579">
        <v>0</v>
      </c>
      <c r="P693" s="580">
        <v>1</v>
      </c>
      <c r="Q693" s="131"/>
      <c r="R693" s="128" t="s">
        <v>31</v>
      </c>
      <c r="S693" s="128" t="s">
        <v>31</v>
      </c>
      <c r="T693" s="128" t="s">
        <v>31</v>
      </c>
      <c r="U693" s="128" t="s">
        <v>31</v>
      </c>
      <c r="V693" s="332" t="s">
        <v>3806</v>
      </c>
      <c r="W693" s="282"/>
      <c r="X693" s="131">
        <f t="shared" si="191"/>
        <v>0</v>
      </c>
      <c r="Y693" s="260"/>
      <c r="Z693" s="260"/>
      <c r="AA693" s="502">
        <f t="shared" si="192"/>
        <v>0</v>
      </c>
      <c r="AB693" s="282">
        <f t="shared" si="203"/>
        <v>0</v>
      </c>
      <c r="AC693" s="282">
        <f t="shared" si="194"/>
        <v>0</v>
      </c>
      <c r="AD693" s="282">
        <f t="shared" si="204"/>
        <v>0</v>
      </c>
      <c r="AE693" s="282">
        <f t="shared" si="196"/>
        <v>0</v>
      </c>
      <c r="AF693" s="282">
        <f t="shared" si="205"/>
        <v>0</v>
      </c>
      <c r="AG693" s="107">
        <f t="shared" si="206"/>
        <v>0</v>
      </c>
      <c r="AH693" s="282">
        <f t="shared" si="207"/>
        <v>0</v>
      </c>
      <c r="AI693" s="260"/>
      <c r="AJ693" s="282">
        <f t="shared" si="200"/>
        <v>0</v>
      </c>
      <c r="AK693" s="282">
        <f t="shared" si="201"/>
        <v>0</v>
      </c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495"/>
      <c r="AW693" s="495"/>
      <c r="AX693" s="495"/>
    </row>
    <row r="694" spans="2:50">
      <c r="B694" s="412">
        <v>672</v>
      </c>
      <c r="C694" s="376" t="s">
        <v>25</v>
      </c>
      <c r="D694" s="375" t="s">
        <v>635</v>
      </c>
      <c r="E694" s="389" t="s">
        <v>4316</v>
      </c>
      <c r="F694" s="389" t="s">
        <v>639</v>
      </c>
      <c r="G694" s="422" t="s">
        <v>274</v>
      </c>
      <c r="H694" s="581">
        <v>43087</v>
      </c>
      <c r="I694" s="452" t="s">
        <v>2470</v>
      </c>
      <c r="J694" s="423">
        <f t="shared" si="202"/>
        <v>222</v>
      </c>
      <c r="K694" s="423">
        <v>42</v>
      </c>
      <c r="L694" s="423">
        <v>180</v>
      </c>
      <c r="M694" s="423"/>
      <c r="N694" s="579">
        <v>0.70000000000000007</v>
      </c>
      <c r="O694" s="579">
        <v>3</v>
      </c>
      <c r="P694" s="580">
        <v>1</v>
      </c>
      <c r="Q694" s="131"/>
      <c r="R694" s="128" t="s">
        <v>31</v>
      </c>
      <c r="S694" s="128" t="s">
        <v>31</v>
      </c>
      <c r="T694" s="128" t="s">
        <v>31</v>
      </c>
      <c r="U694" s="128" t="s">
        <v>31</v>
      </c>
      <c r="V694" s="332" t="s">
        <v>3806</v>
      </c>
      <c r="W694" s="282"/>
      <c r="X694" s="131">
        <f t="shared" si="191"/>
        <v>0</v>
      </c>
      <c r="Y694" s="260"/>
      <c r="Z694" s="260"/>
      <c r="AA694" s="502">
        <f t="shared" si="192"/>
        <v>0</v>
      </c>
      <c r="AB694" s="282">
        <f t="shared" si="203"/>
        <v>0</v>
      </c>
      <c r="AC694" s="282">
        <f t="shared" si="194"/>
        <v>0</v>
      </c>
      <c r="AD694" s="282">
        <f t="shared" si="204"/>
        <v>0</v>
      </c>
      <c r="AE694" s="282">
        <f t="shared" si="196"/>
        <v>0</v>
      </c>
      <c r="AF694" s="282">
        <f t="shared" si="205"/>
        <v>0</v>
      </c>
      <c r="AG694" s="107">
        <f t="shared" si="206"/>
        <v>0</v>
      </c>
      <c r="AH694" s="282">
        <f t="shared" si="207"/>
        <v>0</v>
      </c>
      <c r="AI694" s="260"/>
      <c r="AJ694" s="282">
        <f t="shared" si="200"/>
        <v>0</v>
      </c>
      <c r="AK694" s="282">
        <f t="shared" si="201"/>
        <v>0</v>
      </c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495"/>
      <c r="AW694" s="495"/>
      <c r="AX694" s="495"/>
    </row>
    <row r="695" spans="2:50">
      <c r="B695" s="412">
        <v>673</v>
      </c>
      <c r="C695" s="376" t="s">
        <v>25</v>
      </c>
      <c r="D695" s="375" t="s">
        <v>635</v>
      </c>
      <c r="E695" s="389" t="s">
        <v>4317</v>
      </c>
      <c r="F695" s="389" t="s">
        <v>642</v>
      </c>
      <c r="G695" s="422" t="s">
        <v>274</v>
      </c>
      <c r="H695" s="581">
        <v>43731</v>
      </c>
      <c r="I695" s="452" t="s">
        <v>2470</v>
      </c>
      <c r="J695" s="423">
        <f t="shared" si="202"/>
        <v>0.6</v>
      </c>
      <c r="K695" s="423">
        <v>0.6</v>
      </c>
      <c r="L695" s="423">
        <v>0</v>
      </c>
      <c r="M695" s="423"/>
      <c r="N695" s="547">
        <v>0.01</v>
      </c>
      <c r="O695" s="462">
        <v>0</v>
      </c>
      <c r="P695" s="510">
        <v>1</v>
      </c>
      <c r="Q695" s="131"/>
      <c r="R695" s="128" t="s">
        <v>31</v>
      </c>
      <c r="S695" s="128" t="s">
        <v>31</v>
      </c>
      <c r="T695" s="128" t="s">
        <v>31</v>
      </c>
      <c r="U695" s="128" t="s">
        <v>31</v>
      </c>
      <c r="V695" s="332" t="s">
        <v>3806</v>
      </c>
      <c r="W695" s="282"/>
      <c r="X695" s="131">
        <f t="shared" ref="X695:X758" si="208">SUMIF(W695,"Y",K695)</f>
        <v>0</v>
      </c>
      <c r="Y695" s="260"/>
      <c r="Z695" s="260"/>
      <c r="AA695" s="502">
        <f t="shared" ref="AA695:AA758" si="209">(COUNTA(AL695:AU695)-COUNTIF(AL695:AU695, "X"))</f>
        <v>0</v>
      </c>
      <c r="AB695" s="282">
        <f t="shared" ref="AB695:AB726" si="210">(COUNTA(AL695:AU695)-COUNTIF(AL695:AU695, "X"))*P695*K695</f>
        <v>0</v>
      </c>
      <c r="AC695" s="282">
        <f t="shared" ref="AC695:AC758" si="211">COUNTIF(AL695:AU695,"A")</f>
        <v>0</v>
      </c>
      <c r="AD695" s="282">
        <f t="shared" ref="AD695:AD726" si="212">COUNTIF(AL695:AU695,"V")*P695*M695</f>
        <v>0</v>
      </c>
      <c r="AE695" s="282">
        <f t="shared" ref="AE695:AE758" si="213">COUNTIF(AL695:AU695,"L")</f>
        <v>0</v>
      </c>
      <c r="AF695" s="282">
        <f t="shared" ref="AF695:AF726" si="214">COUNTIF(AL695:AU695,"L")*K695*P695</f>
        <v>0</v>
      </c>
      <c r="AG695" s="107">
        <f t="shared" ref="AG695:AG726" si="215">IF(Q695="Y",1,0)</f>
        <v>0</v>
      </c>
      <c r="AH695" s="282">
        <f t="shared" ref="AH695:AH726" si="216">IF(Q695="Y", AA695, 0)*K695*P695/2</f>
        <v>0</v>
      </c>
      <c r="AI695" s="260"/>
      <c r="AJ695" s="282">
        <f t="shared" ref="AJ695:AJ758" si="217">COUNTIF(AL695:AU695, "V")</f>
        <v>0</v>
      </c>
      <c r="AK695" s="282">
        <f t="shared" ref="AK695:AK758" si="218">AB695-AD695-AF695-AH695</f>
        <v>0</v>
      </c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495"/>
      <c r="AW695" s="495"/>
      <c r="AX695" s="495"/>
    </row>
    <row r="696" spans="2:50">
      <c r="B696" s="412">
        <v>674</v>
      </c>
      <c r="C696" s="376" t="s">
        <v>25</v>
      </c>
      <c r="D696" s="375" t="s">
        <v>635</v>
      </c>
      <c r="E696" s="389" t="s">
        <v>4317</v>
      </c>
      <c r="F696" s="389" t="s">
        <v>643</v>
      </c>
      <c r="G696" s="422" t="s">
        <v>274</v>
      </c>
      <c r="H696" s="581">
        <v>43216</v>
      </c>
      <c r="I696" s="452" t="s">
        <v>2470</v>
      </c>
      <c r="J696" s="423">
        <f t="shared" si="202"/>
        <v>18</v>
      </c>
      <c r="K696" s="423">
        <v>18</v>
      </c>
      <c r="L696" s="423">
        <v>0</v>
      </c>
      <c r="M696" s="423"/>
      <c r="N696" s="579">
        <v>0.3</v>
      </c>
      <c r="O696" s="579">
        <v>0</v>
      </c>
      <c r="P696" s="580">
        <v>1</v>
      </c>
      <c r="Q696" s="131"/>
      <c r="R696" s="128" t="s">
        <v>31</v>
      </c>
      <c r="S696" s="128" t="s">
        <v>31</v>
      </c>
      <c r="T696" s="128" t="s">
        <v>31</v>
      </c>
      <c r="U696" s="128" t="s">
        <v>31</v>
      </c>
      <c r="V696" s="332" t="s">
        <v>3806</v>
      </c>
      <c r="W696" s="282"/>
      <c r="X696" s="131">
        <f t="shared" si="208"/>
        <v>0</v>
      </c>
      <c r="Y696" s="260"/>
      <c r="Z696" s="260"/>
      <c r="AA696" s="502">
        <f t="shared" si="209"/>
        <v>0</v>
      </c>
      <c r="AB696" s="282">
        <f t="shared" si="210"/>
        <v>0</v>
      </c>
      <c r="AC696" s="282">
        <f t="shared" si="211"/>
        <v>0</v>
      </c>
      <c r="AD696" s="282">
        <f t="shared" si="212"/>
        <v>0</v>
      </c>
      <c r="AE696" s="282">
        <f t="shared" si="213"/>
        <v>0</v>
      </c>
      <c r="AF696" s="282">
        <f t="shared" si="214"/>
        <v>0</v>
      </c>
      <c r="AG696" s="107">
        <f t="shared" si="215"/>
        <v>0</v>
      </c>
      <c r="AH696" s="282">
        <f t="shared" si="216"/>
        <v>0</v>
      </c>
      <c r="AI696" s="260"/>
      <c r="AJ696" s="282">
        <f t="shared" si="217"/>
        <v>0</v>
      </c>
      <c r="AK696" s="282">
        <f t="shared" si="218"/>
        <v>0</v>
      </c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495"/>
      <c r="AW696" s="495"/>
      <c r="AX696" s="495"/>
    </row>
    <row r="697" spans="2:50">
      <c r="B697" s="412">
        <v>675</v>
      </c>
      <c r="C697" s="376" t="s">
        <v>25</v>
      </c>
      <c r="D697" s="375" t="s">
        <v>635</v>
      </c>
      <c r="E697" s="389" t="s">
        <v>4317</v>
      </c>
      <c r="F697" s="389" t="s">
        <v>644</v>
      </c>
      <c r="G697" s="422" t="s">
        <v>274</v>
      </c>
      <c r="H697" s="581">
        <v>43020</v>
      </c>
      <c r="I697" s="452" t="s">
        <v>2470</v>
      </c>
      <c r="J697" s="423">
        <f t="shared" si="202"/>
        <v>30</v>
      </c>
      <c r="K697" s="423">
        <v>30</v>
      </c>
      <c r="L697" s="423">
        <v>0</v>
      </c>
      <c r="M697" s="423"/>
      <c r="N697" s="579">
        <v>0.5</v>
      </c>
      <c r="O697" s="579">
        <v>0</v>
      </c>
      <c r="P697" s="580">
        <v>1</v>
      </c>
      <c r="Q697" s="131"/>
      <c r="R697" s="128" t="s">
        <v>31</v>
      </c>
      <c r="S697" s="128" t="s">
        <v>31</v>
      </c>
      <c r="T697" s="128" t="s">
        <v>31</v>
      </c>
      <c r="U697" s="128" t="s">
        <v>31</v>
      </c>
      <c r="V697" s="332" t="s">
        <v>3806</v>
      </c>
      <c r="W697" s="282"/>
      <c r="X697" s="131">
        <f t="shared" si="208"/>
        <v>0</v>
      </c>
      <c r="Y697" s="260"/>
      <c r="Z697" s="260"/>
      <c r="AA697" s="502">
        <f t="shared" si="209"/>
        <v>0</v>
      </c>
      <c r="AB697" s="282">
        <f t="shared" si="210"/>
        <v>0</v>
      </c>
      <c r="AC697" s="282">
        <f t="shared" si="211"/>
        <v>0</v>
      </c>
      <c r="AD697" s="282">
        <f t="shared" si="212"/>
        <v>0</v>
      </c>
      <c r="AE697" s="282">
        <f t="shared" si="213"/>
        <v>0</v>
      </c>
      <c r="AF697" s="282">
        <f t="shared" si="214"/>
        <v>0</v>
      </c>
      <c r="AG697" s="107">
        <f t="shared" si="215"/>
        <v>0</v>
      </c>
      <c r="AH697" s="282">
        <f t="shared" si="216"/>
        <v>0</v>
      </c>
      <c r="AI697" s="260"/>
      <c r="AJ697" s="282">
        <f t="shared" si="217"/>
        <v>0</v>
      </c>
      <c r="AK697" s="282">
        <f t="shared" si="218"/>
        <v>0</v>
      </c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495"/>
      <c r="AW697" s="495"/>
      <c r="AX697" s="495"/>
    </row>
    <row r="698" spans="2:50">
      <c r="B698" s="412">
        <v>676</v>
      </c>
      <c r="C698" s="376" t="s">
        <v>25</v>
      </c>
      <c r="D698" s="375" t="s">
        <v>635</v>
      </c>
      <c r="E698" s="389" t="s">
        <v>4317</v>
      </c>
      <c r="F698" s="389" t="s">
        <v>645</v>
      </c>
      <c r="G698" s="422" t="s">
        <v>274</v>
      </c>
      <c r="H698" s="581">
        <v>43712</v>
      </c>
      <c r="I698" s="452" t="s">
        <v>2470</v>
      </c>
      <c r="J698" s="423">
        <f t="shared" si="202"/>
        <v>120</v>
      </c>
      <c r="K698" s="423">
        <v>120</v>
      </c>
      <c r="L698" s="423">
        <v>0</v>
      </c>
      <c r="M698" s="423"/>
      <c r="N698" s="579">
        <v>2</v>
      </c>
      <c r="O698" s="579">
        <v>0</v>
      </c>
      <c r="P698" s="580">
        <v>1</v>
      </c>
      <c r="Q698" s="131"/>
      <c r="R698" s="128" t="s">
        <v>31</v>
      </c>
      <c r="S698" s="128" t="s">
        <v>31</v>
      </c>
      <c r="T698" s="128" t="s">
        <v>31</v>
      </c>
      <c r="U698" s="128" t="s">
        <v>31</v>
      </c>
      <c r="V698" s="332" t="s">
        <v>3806</v>
      </c>
      <c r="W698" s="282"/>
      <c r="X698" s="131">
        <f t="shared" si="208"/>
        <v>0</v>
      </c>
      <c r="Y698" s="260"/>
      <c r="Z698" s="260"/>
      <c r="AA698" s="502">
        <f t="shared" si="209"/>
        <v>0</v>
      </c>
      <c r="AB698" s="282">
        <f t="shared" si="210"/>
        <v>0</v>
      </c>
      <c r="AC698" s="282">
        <f t="shared" si="211"/>
        <v>0</v>
      </c>
      <c r="AD698" s="282">
        <f t="shared" si="212"/>
        <v>0</v>
      </c>
      <c r="AE698" s="282">
        <f t="shared" si="213"/>
        <v>0</v>
      </c>
      <c r="AF698" s="282">
        <f t="shared" si="214"/>
        <v>0</v>
      </c>
      <c r="AG698" s="107">
        <f t="shared" si="215"/>
        <v>0</v>
      </c>
      <c r="AH698" s="282">
        <f t="shared" si="216"/>
        <v>0</v>
      </c>
      <c r="AI698" s="260"/>
      <c r="AJ698" s="282">
        <f t="shared" si="217"/>
        <v>0</v>
      </c>
      <c r="AK698" s="282">
        <f t="shared" si="218"/>
        <v>0</v>
      </c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495"/>
      <c r="AW698" s="495"/>
      <c r="AX698" s="495"/>
    </row>
    <row r="699" spans="2:50">
      <c r="B699" s="412">
        <v>677</v>
      </c>
      <c r="C699" s="376" t="s">
        <v>25</v>
      </c>
      <c r="D699" s="375" t="s">
        <v>635</v>
      </c>
      <c r="E699" s="389" t="s">
        <v>4317</v>
      </c>
      <c r="F699" s="389" t="s">
        <v>4318</v>
      </c>
      <c r="G699" s="422" t="s">
        <v>274</v>
      </c>
      <c r="H699" s="581">
        <v>43017</v>
      </c>
      <c r="I699" s="452" t="s">
        <v>2470</v>
      </c>
      <c r="J699" s="423">
        <f t="shared" si="202"/>
        <v>18</v>
      </c>
      <c r="K699" s="423">
        <v>18</v>
      </c>
      <c r="L699" s="423">
        <v>0</v>
      </c>
      <c r="M699" s="423"/>
      <c r="N699" s="579">
        <v>0.3</v>
      </c>
      <c r="O699" s="579">
        <v>0</v>
      </c>
      <c r="P699" s="580">
        <v>1</v>
      </c>
      <c r="Q699" s="131"/>
      <c r="R699" s="128" t="s">
        <v>31</v>
      </c>
      <c r="S699" s="128" t="s">
        <v>31</v>
      </c>
      <c r="T699" s="128" t="s">
        <v>31</v>
      </c>
      <c r="U699" s="128" t="s">
        <v>31</v>
      </c>
      <c r="V699" s="332" t="s">
        <v>3806</v>
      </c>
      <c r="W699" s="282"/>
      <c r="X699" s="131">
        <f t="shared" si="208"/>
        <v>0</v>
      </c>
      <c r="Y699" s="260"/>
      <c r="Z699" s="260"/>
      <c r="AA699" s="502">
        <f t="shared" si="209"/>
        <v>0</v>
      </c>
      <c r="AB699" s="282">
        <f t="shared" si="210"/>
        <v>0</v>
      </c>
      <c r="AC699" s="282">
        <f t="shared" si="211"/>
        <v>0</v>
      </c>
      <c r="AD699" s="282">
        <f t="shared" si="212"/>
        <v>0</v>
      </c>
      <c r="AE699" s="282">
        <f t="shared" si="213"/>
        <v>0</v>
      </c>
      <c r="AF699" s="282">
        <f t="shared" si="214"/>
        <v>0</v>
      </c>
      <c r="AG699" s="107">
        <f t="shared" si="215"/>
        <v>0</v>
      </c>
      <c r="AH699" s="282">
        <f t="shared" si="216"/>
        <v>0</v>
      </c>
      <c r="AI699" s="260"/>
      <c r="AJ699" s="282">
        <f t="shared" si="217"/>
        <v>0</v>
      </c>
      <c r="AK699" s="282">
        <f t="shared" si="218"/>
        <v>0</v>
      </c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495"/>
      <c r="AW699" s="495"/>
      <c r="AX699" s="495"/>
    </row>
    <row r="700" spans="2:50">
      <c r="B700" s="412">
        <v>678</v>
      </c>
      <c r="C700" s="376" t="s">
        <v>25</v>
      </c>
      <c r="D700" s="375" t="s">
        <v>635</v>
      </c>
      <c r="E700" s="389" t="s">
        <v>4317</v>
      </c>
      <c r="F700" s="389" t="s">
        <v>648</v>
      </c>
      <c r="G700" s="422" t="s">
        <v>274</v>
      </c>
      <c r="H700" s="581">
        <v>43020</v>
      </c>
      <c r="I700" s="452" t="s">
        <v>2470</v>
      </c>
      <c r="J700" s="423">
        <f t="shared" si="202"/>
        <v>24</v>
      </c>
      <c r="K700" s="423">
        <v>24</v>
      </c>
      <c r="L700" s="423">
        <v>0</v>
      </c>
      <c r="M700" s="423"/>
      <c r="N700" s="579">
        <v>0.4</v>
      </c>
      <c r="O700" s="579">
        <v>0</v>
      </c>
      <c r="P700" s="580">
        <v>1</v>
      </c>
      <c r="Q700" s="131"/>
      <c r="R700" s="128" t="s">
        <v>31</v>
      </c>
      <c r="S700" s="128" t="s">
        <v>31</v>
      </c>
      <c r="T700" s="128" t="s">
        <v>31</v>
      </c>
      <c r="U700" s="128" t="s">
        <v>31</v>
      </c>
      <c r="V700" s="332" t="s">
        <v>3806</v>
      </c>
      <c r="W700" s="282"/>
      <c r="X700" s="131">
        <f t="shared" si="208"/>
        <v>0</v>
      </c>
      <c r="Y700" s="260"/>
      <c r="Z700" s="260"/>
      <c r="AA700" s="502">
        <f t="shared" si="209"/>
        <v>0</v>
      </c>
      <c r="AB700" s="282">
        <f t="shared" si="210"/>
        <v>0</v>
      </c>
      <c r="AC700" s="282">
        <f t="shared" si="211"/>
        <v>0</v>
      </c>
      <c r="AD700" s="282">
        <f t="shared" si="212"/>
        <v>0</v>
      </c>
      <c r="AE700" s="282">
        <f t="shared" si="213"/>
        <v>0</v>
      </c>
      <c r="AF700" s="282">
        <f t="shared" si="214"/>
        <v>0</v>
      </c>
      <c r="AG700" s="107">
        <f t="shared" si="215"/>
        <v>0</v>
      </c>
      <c r="AH700" s="282">
        <f t="shared" si="216"/>
        <v>0</v>
      </c>
      <c r="AI700" s="260"/>
      <c r="AJ700" s="282">
        <f t="shared" si="217"/>
        <v>0</v>
      </c>
      <c r="AK700" s="282">
        <f t="shared" si="218"/>
        <v>0</v>
      </c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495"/>
      <c r="AW700" s="495"/>
      <c r="AX700" s="495"/>
    </row>
    <row r="701" spans="2:50">
      <c r="B701" s="412">
        <v>679</v>
      </c>
      <c r="C701" s="376" t="s">
        <v>25</v>
      </c>
      <c r="D701" s="375" t="s">
        <v>635</v>
      </c>
      <c r="E701" s="389" t="s">
        <v>4317</v>
      </c>
      <c r="F701" s="389" t="s">
        <v>510</v>
      </c>
      <c r="G701" s="422" t="s">
        <v>274</v>
      </c>
      <c r="H701" s="581">
        <v>43017</v>
      </c>
      <c r="I701" s="452" t="s">
        <v>2470</v>
      </c>
      <c r="J701" s="423">
        <f t="shared" si="202"/>
        <v>276</v>
      </c>
      <c r="K701" s="423">
        <v>36</v>
      </c>
      <c r="L701" s="423">
        <v>240</v>
      </c>
      <c r="M701" s="423"/>
      <c r="N701" s="547">
        <v>0.6</v>
      </c>
      <c r="O701" s="462">
        <v>4</v>
      </c>
      <c r="P701" s="510">
        <v>1</v>
      </c>
      <c r="Q701" s="131"/>
      <c r="R701" s="128" t="s">
        <v>31</v>
      </c>
      <c r="S701" s="128" t="s">
        <v>31</v>
      </c>
      <c r="T701" s="128" t="s">
        <v>31</v>
      </c>
      <c r="U701" s="128" t="s">
        <v>31</v>
      </c>
      <c r="V701" s="332" t="s">
        <v>3806</v>
      </c>
      <c r="W701" s="282"/>
      <c r="X701" s="131">
        <f t="shared" si="208"/>
        <v>0</v>
      </c>
      <c r="Y701" s="260"/>
      <c r="Z701" s="260"/>
      <c r="AA701" s="502">
        <f t="shared" si="209"/>
        <v>0</v>
      </c>
      <c r="AB701" s="282">
        <f t="shared" si="210"/>
        <v>0</v>
      </c>
      <c r="AC701" s="282">
        <f t="shared" si="211"/>
        <v>0</v>
      </c>
      <c r="AD701" s="282">
        <f t="shared" si="212"/>
        <v>0</v>
      </c>
      <c r="AE701" s="282">
        <f t="shared" si="213"/>
        <v>0</v>
      </c>
      <c r="AF701" s="282">
        <f t="shared" si="214"/>
        <v>0</v>
      </c>
      <c r="AG701" s="107">
        <f t="shared" si="215"/>
        <v>0</v>
      </c>
      <c r="AH701" s="282">
        <f t="shared" si="216"/>
        <v>0</v>
      </c>
      <c r="AI701" s="260"/>
      <c r="AJ701" s="282">
        <f t="shared" si="217"/>
        <v>0</v>
      </c>
      <c r="AK701" s="282">
        <f t="shared" si="218"/>
        <v>0</v>
      </c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495"/>
      <c r="AW701" s="495"/>
      <c r="AX701" s="495"/>
    </row>
    <row r="702" spans="2:50">
      <c r="B702" s="412">
        <v>680</v>
      </c>
      <c r="C702" s="376" t="s">
        <v>25</v>
      </c>
      <c r="D702" s="376" t="s">
        <v>635</v>
      </c>
      <c r="E702" s="384" t="s">
        <v>650</v>
      </c>
      <c r="F702" s="575" t="s">
        <v>651</v>
      </c>
      <c r="G702" s="422" t="s">
        <v>274</v>
      </c>
      <c r="H702" s="581">
        <v>42375</v>
      </c>
      <c r="I702" s="452" t="s">
        <v>2470</v>
      </c>
      <c r="J702" s="423">
        <f t="shared" si="202"/>
        <v>9</v>
      </c>
      <c r="K702" s="423">
        <v>9</v>
      </c>
      <c r="L702" s="423">
        <v>0</v>
      </c>
      <c r="M702" s="423"/>
      <c r="N702" s="579">
        <v>0.15</v>
      </c>
      <c r="O702" s="579">
        <v>0</v>
      </c>
      <c r="P702" s="580">
        <v>1</v>
      </c>
      <c r="Q702" s="131"/>
      <c r="R702" s="128" t="s">
        <v>31</v>
      </c>
      <c r="S702" s="128" t="s">
        <v>31</v>
      </c>
      <c r="T702" s="128" t="s">
        <v>31</v>
      </c>
      <c r="U702" s="128" t="s">
        <v>31</v>
      </c>
      <c r="V702" s="332" t="s">
        <v>3806</v>
      </c>
      <c r="W702" s="282"/>
      <c r="X702" s="131">
        <f t="shared" si="208"/>
        <v>0</v>
      </c>
      <c r="Y702" s="260"/>
      <c r="Z702" s="260"/>
      <c r="AA702" s="502">
        <f t="shared" si="209"/>
        <v>0</v>
      </c>
      <c r="AB702" s="282">
        <f t="shared" si="210"/>
        <v>0</v>
      </c>
      <c r="AC702" s="282">
        <f t="shared" si="211"/>
        <v>0</v>
      </c>
      <c r="AD702" s="282">
        <f t="shared" si="212"/>
        <v>0</v>
      </c>
      <c r="AE702" s="282">
        <f t="shared" si="213"/>
        <v>0</v>
      </c>
      <c r="AF702" s="282">
        <f t="shared" si="214"/>
        <v>0</v>
      </c>
      <c r="AG702" s="107">
        <f t="shared" si="215"/>
        <v>0</v>
      </c>
      <c r="AH702" s="282">
        <f t="shared" si="216"/>
        <v>0</v>
      </c>
      <c r="AI702" s="260"/>
      <c r="AJ702" s="282">
        <f t="shared" si="217"/>
        <v>0</v>
      </c>
      <c r="AK702" s="282">
        <f t="shared" si="218"/>
        <v>0</v>
      </c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495"/>
      <c r="AW702" s="495"/>
      <c r="AX702" s="495"/>
    </row>
    <row r="703" spans="2:50">
      <c r="B703" s="412">
        <v>681</v>
      </c>
      <c r="C703" s="376" t="s">
        <v>25</v>
      </c>
      <c r="D703" s="376" t="s">
        <v>635</v>
      </c>
      <c r="E703" s="384" t="s">
        <v>650</v>
      </c>
      <c r="F703" s="575" t="s">
        <v>652</v>
      </c>
      <c r="G703" s="422" t="s">
        <v>274</v>
      </c>
      <c r="H703" s="581">
        <v>42347</v>
      </c>
      <c r="I703" s="452" t="s">
        <v>2470</v>
      </c>
      <c r="J703" s="423">
        <f t="shared" si="202"/>
        <v>9</v>
      </c>
      <c r="K703" s="423">
        <v>9</v>
      </c>
      <c r="L703" s="423">
        <v>0</v>
      </c>
      <c r="M703" s="423"/>
      <c r="N703" s="579">
        <v>0.15</v>
      </c>
      <c r="O703" s="579">
        <v>0</v>
      </c>
      <c r="P703" s="580">
        <v>1</v>
      </c>
      <c r="Q703" s="131"/>
      <c r="R703" s="128" t="s">
        <v>31</v>
      </c>
      <c r="S703" s="128" t="s">
        <v>31</v>
      </c>
      <c r="T703" s="128" t="s">
        <v>31</v>
      </c>
      <c r="U703" s="128" t="s">
        <v>31</v>
      </c>
      <c r="V703" s="332" t="s">
        <v>3806</v>
      </c>
      <c r="W703" s="282"/>
      <c r="X703" s="131">
        <f t="shared" si="208"/>
        <v>0</v>
      </c>
      <c r="Y703" s="260"/>
      <c r="Z703" s="260"/>
      <c r="AA703" s="502">
        <f t="shared" si="209"/>
        <v>0</v>
      </c>
      <c r="AB703" s="282">
        <f t="shared" si="210"/>
        <v>0</v>
      </c>
      <c r="AC703" s="282">
        <f t="shared" si="211"/>
        <v>0</v>
      </c>
      <c r="AD703" s="282">
        <f t="shared" si="212"/>
        <v>0</v>
      </c>
      <c r="AE703" s="282">
        <f t="shared" si="213"/>
        <v>0</v>
      </c>
      <c r="AF703" s="282">
        <f t="shared" si="214"/>
        <v>0</v>
      </c>
      <c r="AG703" s="107">
        <f t="shared" si="215"/>
        <v>0</v>
      </c>
      <c r="AH703" s="282">
        <f t="shared" si="216"/>
        <v>0</v>
      </c>
      <c r="AI703" s="260"/>
      <c r="AJ703" s="282">
        <f t="shared" si="217"/>
        <v>0</v>
      </c>
      <c r="AK703" s="282">
        <f t="shared" si="218"/>
        <v>0</v>
      </c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495"/>
      <c r="AW703" s="495"/>
      <c r="AX703" s="495"/>
    </row>
    <row r="704" spans="2:50">
      <c r="B704" s="412">
        <v>682</v>
      </c>
      <c r="C704" s="376" t="s">
        <v>25</v>
      </c>
      <c r="D704" s="376" t="s">
        <v>635</v>
      </c>
      <c r="E704" s="376" t="s">
        <v>650</v>
      </c>
      <c r="F704" s="401" t="s">
        <v>653</v>
      </c>
      <c r="G704" s="422" t="s">
        <v>274</v>
      </c>
      <c r="H704" s="430">
        <v>42347</v>
      </c>
      <c r="I704" s="409" t="s">
        <v>2470</v>
      </c>
      <c r="J704" s="425">
        <f t="shared" si="202"/>
        <v>12</v>
      </c>
      <c r="K704" s="425">
        <v>12</v>
      </c>
      <c r="L704" s="425">
        <v>0</v>
      </c>
      <c r="M704" s="425"/>
      <c r="N704" s="481">
        <v>0.2</v>
      </c>
      <c r="O704" s="481">
        <v>0</v>
      </c>
      <c r="P704" s="521">
        <v>1</v>
      </c>
      <c r="Q704" s="282"/>
      <c r="R704" s="128" t="s">
        <v>31</v>
      </c>
      <c r="S704" s="128" t="s">
        <v>31</v>
      </c>
      <c r="T704" s="128" t="s">
        <v>31</v>
      </c>
      <c r="U704" s="128" t="s">
        <v>31</v>
      </c>
      <c r="V704" s="333" t="s">
        <v>3806</v>
      </c>
      <c r="W704" s="282"/>
      <c r="X704" s="282">
        <f t="shared" si="208"/>
        <v>0</v>
      </c>
      <c r="Y704" s="260"/>
      <c r="Z704" s="260"/>
      <c r="AA704" s="502">
        <f t="shared" si="209"/>
        <v>0</v>
      </c>
      <c r="AB704" s="282">
        <f t="shared" si="210"/>
        <v>0</v>
      </c>
      <c r="AC704" s="282">
        <f t="shared" si="211"/>
        <v>0</v>
      </c>
      <c r="AD704" s="282">
        <f t="shared" si="212"/>
        <v>0</v>
      </c>
      <c r="AE704" s="282">
        <f t="shared" si="213"/>
        <v>0</v>
      </c>
      <c r="AF704" s="282">
        <f t="shared" si="214"/>
        <v>0</v>
      </c>
      <c r="AG704" s="107">
        <f t="shared" si="215"/>
        <v>0</v>
      </c>
      <c r="AH704" s="282">
        <f t="shared" si="216"/>
        <v>0</v>
      </c>
      <c r="AI704" s="260"/>
      <c r="AJ704" s="282">
        <f t="shared" si="217"/>
        <v>0</v>
      </c>
      <c r="AK704" s="282">
        <f t="shared" si="218"/>
        <v>0</v>
      </c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495"/>
      <c r="AW704" s="495"/>
      <c r="AX704" s="495"/>
    </row>
    <row r="705" spans="2:50">
      <c r="B705" s="412">
        <v>683</v>
      </c>
      <c r="C705" s="376" t="s">
        <v>25</v>
      </c>
      <c r="D705" s="376" t="s">
        <v>635</v>
      </c>
      <c r="E705" s="376" t="s">
        <v>650</v>
      </c>
      <c r="F705" s="401" t="s">
        <v>654</v>
      </c>
      <c r="G705" s="422" t="s">
        <v>274</v>
      </c>
      <c r="H705" s="430">
        <v>42345</v>
      </c>
      <c r="I705" s="409" t="s">
        <v>2470</v>
      </c>
      <c r="J705" s="425">
        <f t="shared" si="202"/>
        <v>21</v>
      </c>
      <c r="K705" s="425">
        <v>21</v>
      </c>
      <c r="L705" s="425">
        <v>0</v>
      </c>
      <c r="M705" s="425"/>
      <c r="N705" s="481">
        <v>0.35</v>
      </c>
      <c r="O705" s="481">
        <v>0</v>
      </c>
      <c r="P705" s="521">
        <v>1</v>
      </c>
      <c r="Q705" s="282"/>
      <c r="R705" s="128" t="s">
        <v>31</v>
      </c>
      <c r="S705" s="128" t="s">
        <v>31</v>
      </c>
      <c r="T705" s="128" t="s">
        <v>31</v>
      </c>
      <c r="U705" s="128" t="s">
        <v>31</v>
      </c>
      <c r="V705" s="333" t="s">
        <v>3806</v>
      </c>
      <c r="W705" s="282"/>
      <c r="X705" s="282">
        <f t="shared" si="208"/>
        <v>0</v>
      </c>
      <c r="Y705" s="260"/>
      <c r="Z705" s="260"/>
      <c r="AA705" s="502">
        <f t="shared" si="209"/>
        <v>0</v>
      </c>
      <c r="AB705" s="282">
        <f t="shared" si="210"/>
        <v>0</v>
      </c>
      <c r="AC705" s="282">
        <f t="shared" si="211"/>
        <v>0</v>
      </c>
      <c r="AD705" s="282">
        <f t="shared" si="212"/>
        <v>0</v>
      </c>
      <c r="AE705" s="282">
        <f t="shared" si="213"/>
        <v>0</v>
      </c>
      <c r="AF705" s="282">
        <f t="shared" si="214"/>
        <v>0</v>
      </c>
      <c r="AG705" s="107">
        <f t="shared" si="215"/>
        <v>0</v>
      </c>
      <c r="AH705" s="282">
        <f t="shared" si="216"/>
        <v>0</v>
      </c>
      <c r="AI705" s="260"/>
      <c r="AJ705" s="282">
        <f t="shared" si="217"/>
        <v>0</v>
      </c>
      <c r="AK705" s="282">
        <f t="shared" si="218"/>
        <v>0</v>
      </c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495"/>
      <c r="AW705" s="495"/>
      <c r="AX705" s="495"/>
    </row>
    <row r="706" spans="2:50">
      <c r="B706" s="412">
        <v>684</v>
      </c>
      <c r="C706" s="376" t="s">
        <v>25</v>
      </c>
      <c r="D706" s="376" t="s">
        <v>635</v>
      </c>
      <c r="E706" s="376" t="s">
        <v>650</v>
      </c>
      <c r="F706" s="401" t="s">
        <v>655</v>
      </c>
      <c r="G706" s="422" t="s">
        <v>274</v>
      </c>
      <c r="H706" s="430">
        <v>42345</v>
      </c>
      <c r="I706" s="409" t="s">
        <v>2470</v>
      </c>
      <c r="J706" s="425">
        <f t="shared" si="202"/>
        <v>30</v>
      </c>
      <c r="K706" s="425">
        <v>30</v>
      </c>
      <c r="L706" s="425">
        <v>0</v>
      </c>
      <c r="M706" s="425"/>
      <c r="N706" s="481">
        <v>0.5</v>
      </c>
      <c r="O706" s="481">
        <v>0</v>
      </c>
      <c r="P706" s="521">
        <v>1</v>
      </c>
      <c r="Q706" s="282"/>
      <c r="R706" s="128" t="s">
        <v>31</v>
      </c>
      <c r="S706" s="128" t="s">
        <v>31</v>
      </c>
      <c r="T706" s="128" t="s">
        <v>31</v>
      </c>
      <c r="U706" s="128" t="s">
        <v>31</v>
      </c>
      <c r="V706" s="333" t="s">
        <v>3806</v>
      </c>
      <c r="W706" s="282"/>
      <c r="X706" s="282">
        <f t="shared" si="208"/>
        <v>0</v>
      </c>
      <c r="Y706" s="260"/>
      <c r="Z706" s="260"/>
      <c r="AA706" s="502">
        <f t="shared" si="209"/>
        <v>0</v>
      </c>
      <c r="AB706" s="282">
        <f t="shared" si="210"/>
        <v>0</v>
      </c>
      <c r="AC706" s="282">
        <f t="shared" si="211"/>
        <v>0</v>
      </c>
      <c r="AD706" s="282">
        <f t="shared" si="212"/>
        <v>0</v>
      </c>
      <c r="AE706" s="282">
        <f t="shared" si="213"/>
        <v>0</v>
      </c>
      <c r="AF706" s="282">
        <f t="shared" si="214"/>
        <v>0</v>
      </c>
      <c r="AG706" s="107">
        <f t="shared" si="215"/>
        <v>0</v>
      </c>
      <c r="AH706" s="282">
        <f t="shared" si="216"/>
        <v>0</v>
      </c>
      <c r="AI706" s="260"/>
      <c r="AJ706" s="282">
        <f t="shared" si="217"/>
        <v>0</v>
      </c>
      <c r="AK706" s="282">
        <f t="shared" si="218"/>
        <v>0</v>
      </c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495"/>
      <c r="AW706" s="495"/>
      <c r="AX706" s="495"/>
    </row>
    <row r="707" spans="2:50">
      <c r="B707" s="412">
        <v>685</v>
      </c>
      <c r="C707" s="376" t="s">
        <v>25</v>
      </c>
      <c r="D707" s="376" t="s">
        <v>635</v>
      </c>
      <c r="E707" s="376" t="s">
        <v>650</v>
      </c>
      <c r="F707" s="401" t="s">
        <v>656</v>
      </c>
      <c r="G707" s="422" t="s">
        <v>274</v>
      </c>
      <c r="H707" s="430">
        <v>42345</v>
      </c>
      <c r="I707" s="409" t="s">
        <v>2470</v>
      </c>
      <c r="J707" s="425">
        <f t="shared" si="202"/>
        <v>24</v>
      </c>
      <c r="K707" s="425">
        <v>24</v>
      </c>
      <c r="L707" s="425">
        <v>0</v>
      </c>
      <c r="M707" s="425"/>
      <c r="N707" s="481">
        <v>0.4</v>
      </c>
      <c r="O707" s="481">
        <v>0</v>
      </c>
      <c r="P707" s="521">
        <v>1</v>
      </c>
      <c r="Q707" s="282"/>
      <c r="R707" s="128" t="s">
        <v>31</v>
      </c>
      <c r="S707" s="128" t="s">
        <v>31</v>
      </c>
      <c r="T707" s="128" t="s">
        <v>31</v>
      </c>
      <c r="U707" s="128" t="s">
        <v>31</v>
      </c>
      <c r="V707" s="333" t="s">
        <v>3806</v>
      </c>
      <c r="W707" s="282"/>
      <c r="X707" s="282">
        <f t="shared" si="208"/>
        <v>0</v>
      </c>
      <c r="Y707" s="260"/>
      <c r="Z707" s="260"/>
      <c r="AA707" s="502">
        <f t="shared" si="209"/>
        <v>0</v>
      </c>
      <c r="AB707" s="282">
        <f t="shared" si="210"/>
        <v>0</v>
      </c>
      <c r="AC707" s="282">
        <f t="shared" si="211"/>
        <v>0</v>
      </c>
      <c r="AD707" s="282">
        <f t="shared" si="212"/>
        <v>0</v>
      </c>
      <c r="AE707" s="282">
        <f t="shared" si="213"/>
        <v>0</v>
      </c>
      <c r="AF707" s="282">
        <f t="shared" si="214"/>
        <v>0</v>
      </c>
      <c r="AG707" s="107">
        <f t="shared" si="215"/>
        <v>0</v>
      </c>
      <c r="AH707" s="282">
        <f t="shared" si="216"/>
        <v>0</v>
      </c>
      <c r="AI707" s="260"/>
      <c r="AJ707" s="282">
        <f t="shared" si="217"/>
        <v>0</v>
      </c>
      <c r="AK707" s="282">
        <f t="shared" si="218"/>
        <v>0</v>
      </c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495"/>
      <c r="AW707" s="495"/>
      <c r="AX707" s="495"/>
    </row>
    <row r="708" spans="2:50">
      <c r="B708" s="412">
        <v>686</v>
      </c>
      <c r="C708" s="376" t="s">
        <v>25</v>
      </c>
      <c r="D708" s="376" t="s">
        <v>635</v>
      </c>
      <c r="E708" s="376" t="s">
        <v>650</v>
      </c>
      <c r="F708" s="401" t="s">
        <v>657</v>
      </c>
      <c r="G708" s="422" t="s">
        <v>274</v>
      </c>
      <c r="H708" s="430">
        <v>42345</v>
      </c>
      <c r="I708" s="409" t="s">
        <v>2470</v>
      </c>
      <c r="J708" s="425">
        <f t="shared" si="202"/>
        <v>486</v>
      </c>
      <c r="K708" s="425">
        <v>6</v>
      </c>
      <c r="L708" s="425">
        <v>480</v>
      </c>
      <c r="M708" s="425"/>
      <c r="N708" s="481">
        <v>0.05</v>
      </c>
      <c r="O708" s="481">
        <v>8</v>
      </c>
      <c r="P708" s="521">
        <v>1</v>
      </c>
      <c r="Q708" s="282"/>
      <c r="R708" s="128" t="s">
        <v>31</v>
      </c>
      <c r="S708" s="128" t="s">
        <v>31</v>
      </c>
      <c r="T708" s="128" t="s">
        <v>31</v>
      </c>
      <c r="U708" s="128" t="s">
        <v>31</v>
      </c>
      <c r="V708" s="333" t="s">
        <v>3806</v>
      </c>
      <c r="W708" s="282"/>
      <c r="X708" s="282">
        <f t="shared" si="208"/>
        <v>0</v>
      </c>
      <c r="Y708" s="260"/>
      <c r="Z708" s="260"/>
      <c r="AA708" s="502">
        <f t="shared" si="209"/>
        <v>0</v>
      </c>
      <c r="AB708" s="282">
        <f t="shared" si="210"/>
        <v>0</v>
      </c>
      <c r="AC708" s="282">
        <f t="shared" si="211"/>
        <v>0</v>
      </c>
      <c r="AD708" s="282">
        <f t="shared" si="212"/>
        <v>0</v>
      </c>
      <c r="AE708" s="282">
        <f t="shared" si="213"/>
        <v>0</v>
      </c>
      <c r="AF708" s="282">
        <f t="shared" si="214"/>
        <v>0</v>
      </c>
      <c r="AG708" s="107">
        <f t="shared" si="215"/>
        <v>0</v>
      </c>
      <c r="AH708" s="282">
        <f t="shared" si="216"/>
        <v>0</v>
      </c>
      <c r="AI708" s="260"/>
      <c r="AJ708" s="282">
        <f t="shared" si="217"/>
        <v>0</v>
      </c>
      <c r="AK708" s="282">
        <f t="shared" si="218"/>
        <v>0</v>
      </c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495"/>
      <c r="AW708" s="495"/>
      <c r="AX708" s="495"/>
    </row>
    <row r="709" spans="2:50">
      <c r="B709" s="412">
        <v>687</v>
      </c>
      <c r="C709" s="376" t="s">
        <v>25</v>
      </c>
      <c r="D709" s="376" t="s">
        <v>635</v>
      </c>
      <c r="E709" s="376" t="s">
        <v>650</v>
      </c>
      <c r="F709" s="401" t="s">
        <v>658</v>
      </c>
      <c r="G709" s="422" t="s">
        <v>274</v>
      </c>
      <c r="H709" s="430">
        <v>42345</v>
      </c>
      <c r="I709" s="409" t="s">
        <v>2470</v>
      </c>
      <c r="J709" s="425">
        <f t="shared" si="202"/>
        <v>27</v>
      </c>
      <c r="K709" s="425">
        <v>27</v>
      </c>
      <c r="L709" s="425">
        <v>0</v>
      </c>
      <c r="M709" s="425"/>
      <c r="N709" s="481">
        <v>0.45</v>
      </c>
      <c r="O709" s="481">
        <v>0</v>
      </c>
      <c r="P709" s="521">
        <v>1</v>
      </c>
      <c r="Q709" s="282"/>
      <c r="R709" s="128" t="s">
        <v>31</v>
      </c>
      <c r="S709" s="128" t="s">
        <v>31</v>
      </c>
      <c r="T709" s="128" t="s">
        <v>31</v>
      </c>
      <c r="U709" s="128" t="s">
        <v>31</v>
      </c>
      <c r="V709" s="333" t="s">
        <v>3806</v>
      </c>
      <c r="W709" s="282"/>
      <c r="X709" s="282">
        <f t="shared" si="208"/>
        <v>0</v>
      </c>
      <c r="Y709" s="260"/>
      <c r="Z709" s="260"/>
      <c r="AA709" s="502">
        <f t="shared" si="209"/>
        <v>0</v>
      </c>
      <c r="AB709" s="282">
        <f t="shared" si="210"/>
        <v>0</v>
      </c>
      <c r="AC709" s="282">
        <f t="shared" si="211"/>
        <v>0</v>
      </c>
      <c r="AD709" s="282">
        <f t="shared" si="212"/>
        <v>0</v>
      </c>
      <c r="AE709" s="282">
        <f t="shared" si="213"/>
        <v>0</v>
      </c>
      <c r="AF709" s="282">
        <f t="shared" si="214"/>
        <v>0</v>
      </c>
      <c r="AG709" s="107">
        <f t="shared" si="215"/>
        <v>0</v>
      </c>
      <c r="AH709" s="282">
        <f t="shared" si="216"/>
        <v>0</v>
      </c>
      <c r="AI709" s="260"/>
      <c r="AJ709" s="282">
        <f t="shared" si="217"/>
        <v>0</v>
      </c>
      <c r="AK709" s="282">
        <f t="shared" si="218"/>
        <v>0</v>
      </c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495"/>
      <c r="AW709" s="495"/>
      <c r="AX709" s="495"/>
    </row>
    <row r="710" spans="2:50">
      <c r="B710" s="412">
        <v>688</v>
      </c>
      <c r="C710" s="376" t="s">
        <v>25</v>
      </c>
      <c r="D710" s="376" t="s">
        <v>635</v>
      </c>
      <c r="E710" s="376" t="s">
        <v>650</v>
      </c>
      <c r="F710" s="401" t="s">
        <v>659</v>
      </c>
      <c r="G710" s="422" t="s">
        <v>274</v>
      </c>
      <c r="H710" s="430">
        <v>42369</v>
      </c>
      <c r="I710" s="409" t="s">
        <v>2470</v>
      </c>
      <c r="J710" s="425">
        <f t="shared" si="202"/>
        <v>25.8</v>
      </c>
      <c r="K710" s="425">
        <v>25.8</v>
      </c>
      <c r="L710" s="425">
        <v>0</v>
      </c>
      <c r="M710" s="425"/>
      <c r="N710" s="481">
        <v>0.43</v>
      </c>
      <c r="O710" s="481">
        <v>0</v>
      </c>
      <c r="P710" s="521">
        <v>1</v>
      </c>
      <c r="Q710" s="282"/>
      <c r="R710" s="128" t="s">
        <v>31</v>
      </c>
      <c r="S710" s="128" t="s">
        <v>31</v>
      </c>
      <c r="T710" s="128" t="s">
        <v>31</v>
      </c>
      <c r="U710" s="128" t="s">
        <v>31</v>
      </c>
      <c r="V710" s="333" t="s">
        <v>3806</v>
      </c>
      <c r="W710" s="282"/>
      <c r="X710" s="282">
        <f t="shared" si="208"/>
        <v>0</v>
      </c>
      <c r="Y710" s="260"/>
      <c r="Z710" s="260"/>
      <c r="AA710" s="502">
        <f t="shared" si="209"/>
        <v>0</v>
      </c>
      <c r="AB710" s="282">
        <f t="shared" si="210"/>
        <v>0</v>
      </c>
      <c r="AC710" s="282">
        <f t="shared" si="211"/>
        <v>0</v>
      </c>
      <c r="AD710" s="282">
        <f t="shared" si="212"/>
        <v>0</v>
      </c>
      <c r="AE710" s="282">
        <f t="shared" si="213"/>
        <v>0</v>
      </c>
      <c r="AF710" s="282">
        <f t="shared" si="214"/>
        <v>0</v>
      </c>
      <c r="AG710" s="107">
        <f t="shared" si="215"/>
        <v>0</v>
      </c>
      <c r="AH710" s="282">
        <f t="shared" si="216"/>
        <v>0</v>
      </c>
      <c r="AI710" s="260"/>
      <c r="AJ710" s="282">
        <f t="shared" si="217"/>
        <v>0</v>
      </c>
      <c r="AK710" s="282">
        <f t="shared" si="218"/>
        <v>0</v>
      </c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495"/>
      <c r="AW710" s="495"/>
      <c r="AX710" s="495"/>
    </row>
    <row r="711" spans="2:50">
      <c r="B711" s="412">
        <v>689</v>
      </c>
      <c r="C711" s="376" t="s">
        <v>25</v>
      </c>
      <c r="D711" s="375" t="s">
        <v>660</v>
      </c>
      <c r="E711" s="375" t="s">
        <v>661</v>
      </c>
      <c r="F711" s="401" t="s">
        <v>1217</v>
      </c>
      <c r="G711" s="422" t="s">
        <v>262</v>
      </c>
      <c r="H711" s="430">
        <v>42583</v>
      </c>
      <c r="I711" s="409" t="s">
        <v>2470</v>
      </c>
      <c r="J711" s="425">
        <f t="shared" si="202"/>
        <v>78</v>
      </c>
      <c r="K711" s="425">
        <v>78</v>
      </c>
      <c r="L711" s="425">
        <v>0</v>
      </c>
      <c r="M711" s="425"/>
      <c r="N711" s="481">
        <v>1.3</v>
      </c>
      <c r="O711" s="481">
        <v>0</v>
      </c>
      <c r="P711" s="521">
        <v>1</v>
      </c>
      <c r="Q711" s="282" t="s">
        <v>4380</v>
      </c>
      <c r="R711" s="128" t="s">
        <v>31</v>
      </c>
      <c r="S711" s="128" t="s">
        <v>31</v>
      </c>
      <c r="T711" s="128" t="s">
        <v>31</v>
      </c>
      <c r="U711" s="128" t="s">
        <v>31</v>
      </c>
      <c r="V711" s="333" t="s">
        <v>3806</v>
      </c>
      <c r="W711" s="282"/>
      <c r="X711" s="282">
        <f t="shared" si="208"/>
        <v>0</v>
      </c>
      <c r="Y711" s="260"/>
      <c r="Z711" s="260"/>
      <c r="AA711" s="502">
        <f t="shared" si="209"/>
        <v>0</v>
      </c>
      <c r="AB711" s="282">
        <f t="shared" si="210"/>
        <v>0</v>
      </c>
      <c r="AC711" s="282">
        <f t="shared" si="211"/>
        <v>0</v>
      </c>
      <c r="AD711" s="282">
        <f t="shared" si="212"/>
        <v>0</v>
      </c>
      <c r="AE711" s="282">
        <f t="shared" si="213"/>
        <v>0</v>
      </c>
      <c r="AF711" s="282">
        <f t="shared" si="214"/>
        <v>0</v>
      </c>
      <c r="AG711" s="107">
        <f t="shared" si="215"/>
        <v>1</v>
      </c>
      <c r="AH711" s="282">
        <f t="shared" si="216"/>
        <v>0</v>
      </c>
      <c r="AI711" s="260"/>
      <c r="AJ711" s="282">
        <f t="shared" si="217"/>
        <v>0</v>
      </c>
      <c r="AK711" s="282">
        <f t="shared" si="218"/>
        <v>0</v>
      </c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495"/>
      <c r="AW711" s="495"/>
      <c r="AX711" s="495"/>
    </row>
    <row r="712" spans="2:50">
      <c r="B712" s="412">
        <v>690</v>
      </c>
      <c r="C712" s="376" t="s">
        <v>25</v>
      </c>
      <c r="D712" s="375" t="s">
        <v>660</v>
      </c>
      <c r="E712" s="375" t="s">
        <v>661</v>
      </c>
      <c r="F712" s="401" t="s">
        <v>1218</v>
      </c>
      <c r="G712" s="422" t="s">
        <v>262</v>
      </c>
      <c r="H712" s="430">
        <v>43202</v>
      </c>
      <c r="I712" s="409" t="s">
        <v>2470</v>
      </c>
      <c r="J712" s="425">
        <f t="shared" si="202"/>
        <v>30</v>
      </c>
      <c r="K712" s="425">
        <v>30</v>
      </c>
      <c r="L712" s="425">
        <v>0</v>
      </c>
      <c r="M712" s="425"/>
      <c r="N712" s="481">
        <v>0.5</v>
      </c>
      <c r="O712" s="481">
        <v>0</v>
      </c>
      <c r="P712" s="521">
        <v>1</v>
      </c>
      <c r="Q712" s="282"/>
      <c r="R712" s="128" t="s">
        <v>31</v>
      </c>
      <c r="S712" s="128" t="s">
        <v>31</v>
      </c>
      <c r="T712" s="128" t="s">
        <v>31</v>
      </c>
      <c r="U712" s="128" t="s">
        <v>31</v>
      </c>
      <c r="V712" s="333" t="s">
        <v>3806</v>
      </c>
      <c r="W712" s="282"/>
      <c r="X712" s="282">
        <f t="shared" si="208"/>
        <v>0</v>
      </c>
      <c r="Y712" s="260"/>
      <c r="Z712" s="260"/>
      <c r="AA712" s="502">
        <f t="shared" si="209"/>
        <v>0</v>
      </c>
      <c r="AB712" s="282">
        <f t="shared" si="210"/>
        <v>0</v>
      </c>
      <c r="AC712" s="282">
        <f t="shared" si="211"/>
        <v>0</v>
      </c>
      <c r="AD712" s="282">
        <f t="shared" si="212"/>
        <v>0</v>
      </c>
      <c r="AE712" s="282">
        <f t="shared" si="213"/>
        <v>0</v>
      </c>
      <c r="AF712" s="282">
        <f t="shared" si="214"/>
        <v>0</v>
      </c>
      <c r="AG712" s="107">
        <f t="shared" si="215"/>
        <v>0</v>
      </c>
      <c r="AH712" s="282">
        <f t="shared" si="216"/>
        <v>0</v>
      </c>
      <c r="AI712" s="260"/>
      <c r="AJ712" s="282">
        <f t="shared" si="217"/>
        <v>0</v>
      </c>
      <c r="AK712" s="282">
        <f t="shared" si="218"/>
        <v>0</v>
      </c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495"/>
      <c r="AW712" s="495"/>
      <c r="AX712" s="495"/>
    </row>
    <row r="713" spans="2:50">
      <c r="B713" s="412">
        <v>691</v>
      </c>
      <c r="C713" s="376" t="s">
        <v>25</v>
      </c>
      <c r="D713" s="375" t="s">
        <v>660</v>
      </c>
      <c r="E713" s="375" t="s">
        <v>661</v>
      </c>
      <c r="F713" s="401" t="s">
        <v>1219</v>
      </c>
      <c r="G713" s="422" t="s">
        <v>262</v>
      </c>
      <c r="H713" s="430">
        <v>42319</v>
      </c>
      <c r="I713" s="409" t="s">
        <v>2470</v>
      </c>
      <c r="J713" s="425">
        <f t="shared" si="202"/>
        <v>66</v>
      </c>
      <c r="K713" s="425">
        <v>66</v>
      </c>
      <c r="L713" s="425">
        <v>0</v>
      </c>
      <c r="M713" s="425"/>
      <c r="N713" s="481">
        <v>1.1000000000000001</v>
      </c>
      <c r="O713" s="481">
        <v>0</v>
      </c>
      <c r="P713" s="521">
        <v>1</v>
      </c>
      <c r="Q713" s="282"/>
      <c r="R713" s="128" t="s">
        <v>31</v>
      </c>
      <c r="S713" s="128" t="s">
        <v>31</v>
      </c>
      <c r="T713" s="128" t="s">
        <v>31</v>
      </c>
      <c r="U713" s="128" t="s">
        <v>31</v>
      </c>
      <c r="V713" s="333" t="s">
        <v>3806</v>
      </c>
      <c r="W713" s="282"/>
      <c r="X713" s="282">
        <f t="shared" si="208"/>
        <v>0</v>
      </c>
      <c r="Y713" s="260"/>
      <c r="Z713" s="260"/>
      <c r="AA713" s="502">
        <f t="shared" si="209"/>
        <v>0</v>
      </c>
      <c r="AB713" s="282">
        <f t="shared" si="210"/>
        <v>0</v>
      </c>
      <c r="AC713" s="282">
        <f t="shared" si="211"/>
        <v>0</v>
      </c>
      <c r="AD713" s="282">
        <f t="shared" si="212"/>
        <v>0</v>
      </c>
      <c r="AE713" s="282">
        <f t="shared" si="213"/>
        <v>0</v>
      </c>
      <c r="AF713" s="282">
        <f t="shared" si="214"/>
        <v>0</v>
      </c>
      <c r="AG713" s="107">
        <f t="shared" si="215"/>
        <v>0</v>
      </c>
      <c r="AH713" s="282">
        <f t="shared" si="216"/>
        <v>0</v>
      </c>
      <c r="AI713" s="260"/>
      <c r="AJ713" s="282">
        <f t="shared" si="217"/>
        <v>0</v>
      </c>
      <c r="AK713" s="282">
        <f t="shared" si="218"/>
        <v>0</v>
      </c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495"/>
      <c r="AW713" s="495"/>
      <c r="AX713" s="495"/>
    </row>
    <row r="714" spans="2:50">
      <c r="B714" s="412">
        <v>692</v>
      </c>
      <c r="C714" s="376" t="s">
        <v>25</v>
      </c>
      <c r="D714" s="375" t="s">
        <v>660</v>
      </c>
      <c r="E714" s="375" t="s">
        <v>661</v>
      </c>
      <c r="F714" s="401" t="s">
        <v>672</v>
      </c>
      <c r="G714" s="422" t="s">
        <v>262</v>
      </c>
      <c r="H714" s="430">
        <v>42996</v>
      </c>
      <c r="I714" s="409" t="s">
        <v>2470</v>
      </c>
      <c r="J714" s="425">
        <f t="shared" si="202"/>
        <v>144</v>
      </c>
      <c r="K714" s="425">
        <v>24</v>
      </c>
      <c r="L714" s="425">
        <v>120</v>
      </c>
      <c r="M714" s="425"/>
      <c r="N714" s="481">
        <v>0.4</v>
      </c>
      <c r="O714" s="481">
        <v>2</v>
      </c>
      <c r="P714" s="521">
        <v>1</v>
      </c>
      <c r="Q714" s="282"/>
      <c r="R714" s="128" t="s">
        <v>31</v>
      </c>
      <c r="S714" s="128" t="s">
        <v>31</v>
      </c>
      <c r="T714" s="128" t="s">
        <v>31</v>
      </c>
      <c r="U714" s="128" t="s">
        <v>31</v>
      </c>
      <c r="V714" s="333" t="s">
        <v>3806</v>
      </c>
      <c r="W714" s="282"/>
      <c r="X714" s="282">
        <f t="shared" si="208"/>
        <v>0</v>
      </c>
      <c r="Y714" s="260"/>
      <c r="Z714" s="260"/>
      <c r="AA714" s="502">
        <f t="shared" si="209"/>
        <v>0</v>
      </c>
      <c r="AB714" s="282">
        <f t="shared" si="210"/>
        <v>0</v>
      </c>
      <c r="AC714" s="282">
        <f t="shared" si="211"/>
        <v>0</v>
      </c>
      <c r="AD714" s="282">
        <f t="shared" si="212"/>
        <v>0</v>
      </c>
      <c r="AE714" s="282">
        <f t="shared" si="213"/>
        <v>0</v>
      </c>
      <c r="AF714" s="282">
        <f t="shared" si="214"/>
        <v>0</v>
      </c>
      <c r="AG714" s="107">
        <f t="shared" si="215"/>
        <v>0</v>
      </c>
      <c r="AH714" s="282">
        <f t="shared" si="216"/>
        <v>0</v>
      </c>
      <c r="AI714" s="260"/>
      <c r="AJ714" s="282">
        <f t="shared" si="217"/>
        <v>0</v>
      </c>
      <c r="AK714" s="282">
        <f t="shared" si="218"/>
        <v>0</v>
      </c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495"/>
      <c r="AW714" s="495"/>
      <c r="AX714" s="495"/>
    </row>
    <row r="715" spans="2:50">
      <c r="B715" s="412">
        <v>693</v>
      </c>
      <c r="C715" s="376" t="s">
        <v>25</v>
      </c>
      <c r="D715" s="375" t="s">
        <v>660</v>
      </c>
      <c r="E715" s="250" t="s">
        <v>674</v>
      </c>
      <c r="F715" s="403" t="s">
        <v>675</v>
      </c>
      <c r="G715" s="422" t="s">
        <v>262</v>
      </c>
      <c r="H715" s="430">
        <v>43712</v>
      </c>
      <c r="I715" s="409" t="s">
        <v>2470</v>
      </c>
      <c r="J715" s="425">
        <f t="shared" ref="J715:J778" si="219">SUM(K715:L715)</f>
        <v>60</v>
      </c>
      <c r="K715" s="425">
        <v>60</v>
      </c>
      <c r="L715" s="425">
        <v>0</v>
      </c>
      <c r="M715" s="425"/>
      <c r="N715" s="25">
        <v>0.7</v>
      </c>
      <c r="O715" s="26">
        <v>0</v>
      </c>
      <c r="P715" s="507">
        <v>1</v>
      </c>
      <c r="Q715" s="282"/>
      <c r="R715" s="128" t="s">
        <v>31</v>
      </c>
      <c r="S715" s="128" t="s">
        <v>31</v>
      </c>
      <c r="T715" s="128" t="s">
        <v>31</v>
      </c>
      <c r="U715" s="128" t="s">
        <v>31</v>
      </c>
      <c r="V715" s="333" t="s">
        <v>3806</v>
      </c>
      <c r="W715" s="282"/>
      <c r="X715" s="282">
        <f t="shared" si="208"/>
        <v>0</v>
      </c>
      <c r="Y715" s="260"/>
      <c r="Z715" s="260"/>
      <c r="AA715" s="502">
        <f t="shared" si="209"/>
        <v>0</v>
      </c>
      <c r="AB715" s="282">
        <f t="shared" si="210"/>
        <v>0</v>
      </c>
      <c r="AC715" s="282">
        <f t="shared" si="211"/>
        <v>0</v>
      </c>
      <c r="AD715" s="282">
        <f t="shared" si="212"/>
        <v>0</v>
      </c>
      <c r="AE715" s="282">
        <f t="shared" si="213"/>
        <v>0</v>
      </c>
      <c r="AF715" s="282">
        <f t="shared" si="214"/>
        <v>0</v>
      </c>
      <c r="AG715" s="107">
        <f t="shared" si="215"/>
        <v>0</v>
      </c>
      <c r="AH715" s="282">
        <f t="shared" si="216"/>
        <v>0</v>
      </c>
      <c r="AI715" s="260"/>
      <c r="AJ715" s="282">
        <f t="shared" si="217"/>
        <v>0</v>
      </c>
      <c r="AK715" s="282">
        <f t="shared" si="218"/>
        <v>0</v>
      </c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495"/>
      <c r="AW715" s="495"/>
      <c r="AX715" s="495"/>
    </row>
    <row r="716" spans="2:50">
      <c r="B716" s="412">
        <v>694</v>
      </c>
      <c r="C716" s="376" t="s">
        <v>25</v>
      </c>
      <c r="D716" s="375" t="s">
        <v>660</v>
      </c>
      <c r="E716" s="250" t="s">
        <v>674</v>
      </c>
      <c r="F716" s="403" t="s">
        <v>1057</v>
      </c>
      <c r="G716" s="422" t="s">
        <v>262</v>
      </c>
      <c r="H716" s="430">
        <v>43712</v>
      </c>
      <c r="I716" s="409" t="s">
        <v>2470</v>
      </c>
      <c r="J716" s="425">
        <f t="shared" si="219"/>
        <v>90</v>
      </c>
      <c r="K716" s="425">
        <v>90</v>
      </c>
      <c r="L716" s="425">
        <v>0</v>
      </c>
      <c r="M716" s="425"/>
      <c r="N716" s="25">
        <v>1.5</v>
      </c>
      <c r="O716" s="26">
        <v>0</v>
      </c>
      <c r="P716" s="507">
        <v>1</v>
      </c>
      <c r="Q716" s="282"/>
      <c r="R716" s="128" t="s">
        <v>31</v>
      </c>
      <c r="S716" s="128" t="s">
        <v>31</v>
      </c>
      <c r="T716" s="128" t="s">
        <v>31</v>
      </c>
      <c r="U716" s="128" t="s">
        <v>31</v>
      </c>
      <c r="V716" s="333" t="s">
        <v>3806</v>
      </c>
      <c r="W716" s="282"/>
      <c r="X716" s="282">
        <f t="shared" si="208"/>
        <v>0</v>
      </c>
      <c r="Y716" s="260"/>
      <c r="Z716" s="260"/>
      <c r="AA716" s="502">
        <f t="shared" si="209"/>
        <v>0</v>
      </c>
      <c r="AB716" s="282">
        <f t="shared" si="210"/>
        <v>0</v>
      </c>
      <c r="AC716" s="282">
        <f t="shared" si="211"/>
        <v>0</v>
      </c>
      <c r="AD716" s="282">
        <f t="shared" si="212"/>
        <v>0</v>
      </c>
      <c r="AE716" s="282">
        <f t="shared" si="213"/>
        <v>0</v>
      </c>
      <c r="AF716" s="282">
        <f t="shared" si="214"/>
        <v>0</v>
      </c>
      <c r="AG716" s="107">
        <f t="shared" si="215"/>
        <v>0</v>
      </c>
      <c r="AH716" s="282">
        <f t="shared" si="216"/>
        <v>0</v>
      </c>
      <c r="AI716" s="260"/>
      <c r="AJ716" s="282">
        <f t="shared" si="217"/>
        <v>0</v>
      </c>
      <c r="AK716" s="282">
        <f t="shared" si="218"/>
        <v>0</v>
      </c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495"/>
      <c r="AW716" s="495"/>
      <c r="AX716" s="495"/>
    </row>
    <row r="717" spans="2:50">
      <c r="B717" s="412">
        <v>695</v>
      </c>
      <c r="C717" s="376" t="s">
        <v>25</v>
      </c>
      <c r="D717" s="375" t="s">
        <v>660</v>
      </c>
      <c r="E717" s="247" t="s">
        <v>677</v>
      </c>
      <c r="F717" s="401" t="s">
        <v>1058</v>
      </c>
      <c r="G717" s="422" t="s">
        <v>262</v>
      </c>
      <c r="H717" s="430">
        <v>42825</v>
      </c>
      <c r="I717" s="409" t="s">
        <v>2470</v>
      </c>
      <c r="J717" s="425">
        <f t="shared" si="219"/>
        <v>66</v>
      </c>
      <c r="K717" s="425">
        <v>36</v>
      </c>
      <c r="L717" s="425">
        <v>30</v>
      </c>
      <c r="M717" s="425"/>
      <c r="N717" s="481">
        <v>0.6</v>
      </c>
      <c r="O717" s="481">
        <v>0.5</v>
      </c>
      <c r="P717" s="521">
        <v>1</v>
      </c>
      <c r="Q717" s="282"/>
      <c r="R717" s="128" t="s">
        <v>31</v>
      </c>
      <c r="S717" s="128" t="s">
        <v>31</v>
      </c>
      <c r="T717" s="128" t="s">
        <v>31</v>
      </c>
      <c r="U717" s="128" t="s">
        <v>31</v>
      </c>
      <c r="V717" s="333" t="s">
        <v>3806</v>
      </c>
      <c r="W717" s="282"/>
      <c r="X717" s="282">
        <f t="shared" si="208"/>
        <v>0</v>
      </c>
      <c r="Y717" s="260"/>
      <c r="Z717" s="260"/>
      <c r="AA717" s="502">
        <f t="shared" si="209"/>
        <v>0</v>
      </c>
      <c r="AB717" s="282">
        <f t="shared" si="210"/>
        <v>0</v>
      </c>
      <c r="AC717" s="282">
        <f t="shared" si="211"/>
        <v>0</v>
      </c>
      <c r="AD717" s="282">
        <f t="shared" si="212"/>
        <v>0</v>
      </c>
      <c r="AE717" s="282">
        <f t="shared" si="213"/>
        <v>0</v>
      </c>
      <c r="AF717" s="282">
        <f t="shared" si="214"/>
        <v>0</v>
      </c>
      <c r="AG717" s="107">
        <f t="shared" si="215"/>
        <v>0</v>
      </c>
      <c r="AH717" s="282">
        <f t="shared" si="216"/>
        <v>0</v>
      </c>
      <c r="AI717" s="260"/>
      <c r="AJ717" s="282">
        <f t="shared" si="217"/>
        <v>0</v>
      </c>
      <c r="AK717" s="282">
        <f t="shared" si="218"/>
        <v>0</v>
      </c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495"/>
      <c r="AW717" s="495"/>
      <c r="AX717" s="495"/>
    </row>
    <row r="718" spans="2:50">
      <c r="B718" s="412">
        <v>696</v>
      </c>
      <c r="C718" s="376" t="s">
        <v>25</v>
      </c>
      <c r="D718" s="375" t="s">
        <v>660</v>
      </c>
      <c r="E718" s="247" t="s">
        <v>678</v>
      </c>
      <c r="F718" s="401" t="s">
        <v>679</v>
      </c>
      <c r="G718" s="422" t="s">
        <v>262</v>
      </c>
      <c r="H718" s="430">
        <v>43202</v>
      </c>
      <c r="I718" s="409" t="s">
        <v>2470</v>
      </c>
      <c r="J718" s="425">
        <f t="shared" si="219"/>
        <v>18</v>
      </c>
      <c r="K718" s="425">
        <v>18</v>
      </c>
      <c r="L718" s="425">
        <v>0</v>
      </c>
      <c r="M718" s="425"/>
      <c r="N718" s="481">
        <v>0.3</v>
      </c>
      <c r="O718" s="481">
        <v>0</v>
      </c>
      <c r="P718" s="521">
        <v>1</v>
      </c>
      <c r="Q718" s="282"/>
      <c r="R718" s="128" t="s">
        <v>31</v>
      </c>
      <c r="S718" s="128" t="s">
        <v>31</v>
      </c>
      <c r="T718" s="128" t="s">
        <v>31</v>
      </c>
      <c r="U718" s="128" t="s">
        <v>31</v>
      </c>
      <c r="V718" s="333" t="s">
        <v>3806</v>
      </c>
      <c r="W718" s="282"/>
      <c r="X718" s="282">
        <f t="shared" si="208"/>
        <v>0</v>
      </c>
      <c r="Y718" s="260"/>
      <c r="Z718" s="260"/>
      <c r="AA718" s="502">
        <f t="shared" si="209"/>
        <v>0</v>
      </c>
      <c r="AB718" s="282">
        <f t="shared" si="210"/>
        <v>0</v>
      </c>
      <c r="AC718" s="282">
        <f t="shared" si="211"/>
        <v>0</v>
      </c>
      <c r="AD718" s="282">
        <f t="shared" si="212"/>
        <v>0</v>
      </c>
      <c r="AE718" s="282">
        <f t="shared" si="213"/>
        <v>0</v>
      </c>
      <c r="AF718" s="282">
        <f t="shared" si="214"/>
        <v>0</v>
      </c>
      <c r="AG718" s="107">
        <f t="shared" si="215"/>
        <v>0</v>
      </c>
      <c r="AH718" s="282">
        <f t="shared" si="216"/>
        <v>0</v>
      </c>
      <c r="AI718" s="260"/>
      <c r="AJ718" s="282">
        <f t="shared" si="217"/>
        <v>0</v>
      </c>
      <c r="AK718" s="282">
        <f t="shared" si="218"/>
        <v>0</v>
      </c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495"/>
      <c r="AW718" s="495"/>
      <c r="AX718" s="495"/>
    </row>
    <row r="719" spans="2:50">
      <c r="B719" s="412">
        <v>697</v>
      </c>
      <c r="C719" s="376" t="s">
        <v>25</v>
      </c>
      <c r="D719" s="377" t="s">
        <v>680</v>
      </c>
      <c r="E719" s="377" t="s">
        <v>681</v>
      </c>
      <c r="F719" s="377" t="s">
        <v>682</v>
      </c>
      <c r="G719" s="422" t="s">
        <v>262</v>
      </c>
      <c r="H719" s="430">
        <v>43636</v>
      </c>
      <c r="I719" s="409" t="s">
        <v>2470</v>
      </c>
      <c r="J719" s="425">
        <f t="shared" si="219"/>
        <v>66</v>
      </c>
      <c r="K719" s="425">
        <v>66</v>
      </c>
      <c r="L719" s="425">
        <v>0</v>
      </c>
      <c r="M719" s="425"/>
      <c r="N719" s="25">
        <v>1.1000000000000001</v>
      </c>
      <c r="O719" s="26">
        <v>0</v>
      </c>
      <c r="P719" s="507">
        <v>1</v>
      </c>
      <c r="Q719" s="282"/>
      <c r="R719" s="128" t="s">
        <v>31</v>
      </c>
      <c r="S719" s="128" t="s">
        <v>31</v>
      </c>
      <c r="T719" s="128" t="s">
        <v>31</v>
      </c>
      <c r="U719" s="128" t="s">
        <v>31</v>
      </c>
      <c r="V719" s="333" t="s">
        <v>3806</v>
      </c>
      <c r="W719" s="282"/>
      <c r="X719" s="282">
        <f t="shared" si="208"/>
        <v>0</v>
      </c>
      <c r="Y719" s="260"/>
      <c r="Z719" s="260"/>
      <c r="AA719" s="502">
        <f t="shared" si="209"/>
        <v>0</v>
      </c>
      <c r="AB719" s="282">
        <f t="shared" si="210"/>
        <v>0</v>
      </c>
      <c r="AC719" s="282">
        <f t="shared" si="211"/>
        <v>0</v>
      </c>
      <c r="AD719" s="282">
        <f t="shared" si="212"/>
        <v>0</v>
      </c>
      <c r="AE719" s="282">
        <f t="shared" si="213"/>
        <v>0</v>
      </c>
      <c r="AF719" s="282">
        <f t="shared" si="214"/>
        <v>0</v>
      </c>
      <c r="AG719" s="107">
        <f t="shared" si="215"/>
        <v>0</v>
      </c>
      <c r="AH719" s="282">
        <f t="shared" si="216"/>
        <v>0</v>
      </c>
      <c r="AI719" s="260"/>
      <c r="AJ719" s="282">
        <f t="shared" si="217"/>
        <v>0</v>
      </c>
      <c r="AK719" s="282">
        <f t="shared" si="218"/>
        <v>0</v>
      </c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495"/>
      <c r="AW719" s="495"/>
      <c r="AX719" s="495"/>
    </row>
    <row r="720" spans="2:50">
      <c r="B720" s="412">
        <v>698</v>
      </c>
      <c r="C720" s="376" t="s">
        <v>25</v>
      </c>
      <c r="D720" s="377" t="s">
        <v>680</v>
      </c>
      <c r="E720" s="377" t="s">
        <v>681</v>
      </c>
      <c r="F720" s="377" t="s">
        <v>685</v>
      </c>
      <c r="G720" s="422" t="s">
        <v>262</v>
      </c>
      <c r="H720" s="430">
        <v>43636</v>
      </c>
      <c r="I720" s="409" t="s">
        <v>2470</v>
      </c>
      <c r="J720" s="425">
        <f t="shared" si="219"/>
        <v>48</v>
      </c>
      <c r="K720" s="425">
        <v>48</v>
      </c>
      <c r="L720" s="425">
        <v>0</v>
      </c>
      <c r="M720" s="425"/>
      <c r="N720" s="25">
        <v>0.8</v>
      </c>
      <c r="O720" s="26">
        <v>0</v>
      </c>
      <c r="P720" s="507">
        <v>1</v>
      </c>
      <c r="Q720" s="282"/>
      <c r="R720" s="128" t="s">
        <v>31</v>
      </c>
      <c r="S720" s="128" t="s">
        <v>31</v>
      </c>
      <c r="T720" s="128" t="s">
        <v>31</v>
      </c>
      <c r="U720" s="128" t="s">
        <v>31</v>
      </c>
      <c r="V720" s="333" t="s">
        <v>3806</v>
      </c>
      <c r="W720" s="282"/>
      <c r="X720" s="282">
        <f t="shared" si="208"/>
        <v>0</v>
      </c>
      <c r="Y720" s="260"/>
      <c r="Z720" s="260"/>
      <c r="AA720" s="502">
        <f t="shared" si="209"/>
        <v>0</v>
      </c>
      <c r="AB720" s="282">
        <f t="shared" si="210"/>
        <v>0</v>
      </c>
      <c r="AC720" s="282">
        <f t="shared" si="211"/>
        <v>0</v>
      </c>
      <c r="AD720" s="282">
        <f t="shared" si="212"/>
        <v>0</v>
      </c>
      <c r="AE720" s="282">
        <f t="shared" si="213"/>
        <v>0</v>
      </c>
      <c r="AF720" s="282">
        <f t="shared" si="214"/>
        <v>0</v>
      </c>
      <c r="AG720" s="107">
        <f t="shared" si="215"/>
        <v>0</v>
      </c>
      <c r="AH720" s="282">
        <f t="shared" si="216"/>
        <v>0</v>
      </c>
      <c r="AI720" s="260"/>
      <c r="AJ720" s="282">
        <f t="shared" si="217"/>
        <v>0</v>
      </c>
      <c r="AK720" s="282">
        <f t="shared" si="218"/>
        <v>0</v>
      </c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495"/>
      <c r="AW720" s="495"/>
      <c r="AX720" s="495"/>
    </row>
    <row r="721" spans="2:50">
      <c r="B721" s="412">
        <v>699</v>
      </c>
      <c r="C721" s="376" t="s">
        <v>25</v>
      </c>
      <c r="D721" s="377" t="s">
        <v>680</v>
      </c>
      <c r="E721" s="377" t="s">
        <v>681</v>
      </c>
      <c r="F721" s="377" t="s">
        <v>688</v>
      </c>
      <c r="G721" s="422" t="s">
        <v>262</v>
      </c>
      <c r="H721" s="430">
        <v>43636</v>
      </c>
      <c r="I721" s="409" t="s">
        <v>2470</v>
      </c>
      <c r="J721" s="425">
        <f t="shared" si="219"/>
        <v>138</v>
      </c>
      <c r="K721" s="425">
        <v>138</v>
      </c>
      <c r="L721" s="425">
        <v>0</v>
      </c>
      <c r="M721" s="425"/>
      <c r="N721" s="25">
        <v>2.3000000000000003</v>
      </c>
      <c r="O721" s="26">
        <v>0</v>
      </c>
      <c r="P721" s="507">
        <v>1</v>
      </c>
      <c r="Q721" s="282"/>
      <c r="R721" s="128" t="s">
        <v>31</v>
      </c>
      <c r="S721" s="128" t="s">
        <v>31</v>
      </c>
      <c r="T721" s="128" t="s">
        <v>31</v>
      </c>
      <c r="U721" s="128" t="s">
        <v>31</v>
      </c>
      <c r="V721" s="333" t="s">
        <v>3806</v>
      </c>
      <c r="W721" s="282"/>
      <c r="X721" s="282">
        <f t="shared" si="208"/>
        <v>0</v>
      </c>
      <c r="Y721" s="260"/>
      <c r="Z721" s="260"/>
      <c r="AA721" s="502">
        <f t="shared" si="209"/>
        <v>0</v>
      </c>
      <c r="AB721" s="282">
        <f t="shared" si="210"/>
        <v>0</v>
      </c>
      <c r="AC721" s="282">
        <f t="shared" si="211"/>
        <v>0</v>
      </c>
      <c r="AD721" s="282">
        <f t="shared" si="212"/>
        <v>0</v>
      </c>
      <c r="AE721" s="282">
        <f t="shared" si="213"/>
        <v>0</v>
      </c>
      <c r="AF721" s="282">
        <f t="shared" si="214"/>
        <v>0</v>
      </c>
      <c r="AG721" s="107">
        <f t="shared" si="215"/>
        <v>0</v>
      </c>
      <c r="AH721" s="282">
        <f t="shared" si="216"/>
        <v>0</v>
      </c>
      <c r="AI721" s="260"/>
      <c r="AJ721" s="282">
        <f t="shared" si="217"/>
        <v>0</v>
      </c>
      <c r="AK721" s="282">
        <f t="shared" si="218"/>
        <v>0</v>
      </c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495"/>
      <c r="AW721" s="495"/>
      <c r="AX721" s="495"/>
    </row>
    <row r="722" spans="2:50">
      <c r="B722" s="412">
        <v>700</v>
      </c>
      <c r="C722" s="376" t="s">
        <v>25</v>
      </c>
      <c r="D722" s="377" t="s">
        <v>680</v>
      </c>
      <c r="E722" s="377" t="s">
        <v>694</v>
      </c>
      <c r="F722" s="377" t="s">
        <v>695</v>
      </c>
      <c r="G722" s="422" t="s">
        <v>262</v>
      </c>
      <c r="H722" s="430">
        <v>43636</v>
      </c>
      <c r="I722" s="409" t="s">
        <v>2470</v>
      </c>
      <c r="J722" s="425">
        <f t="shared" si="219"/>
        <v>24</v>
      </c>
      <c r="K722" s="425">
        <v>24</v>
      </c>
      <c r="L722" s="425">
        <v>0</v>
      </c>
      <c r="M722" s="425"/>
      <c r="N722" s="25">
        <v>0.4</v>
      </c>
      <c r="O722" s="26">
        <v>0</v>
      </c>
      <c r="P722" s="507">
        <v>1</v>
      </c>
      <c r="Q722" s="282"/>
      <c r="R722" s="128" t="s">
        <v>31</v>
      </c>
      <c r="S722" s="128" t="s">
        <v>31</v>
      </c>
      <c r="T722" s="128" t="s">
        <v>31</v>
      </c>
      <c r="U722" s="128" t="s">
        <v>31</v>
      </c>
      <c r="V722" s="333" t="s">
        <v>3806</v>
      </c>
      <c r="W722" s="282"/>
      <c r="X722" s="282">
        <f t="shared" si="208"/>
        <v>0</v>
      </c>
      <c r="Y722" s="260"/>
      <c r="Z722" s="260"/>
      <c r="AA722" s="502">
        <f t="shared" si="209"/>
        <v>0</v>
      </c>
      <c r="AB722" s="282">
        <f t="shared" si="210"/>
        <v>0</v>
      </c>
      <c r="AC722" s="282">
        <f t="shared" si="211"/>
        <v>0</v>
      </c>
      <c r="AD722" s="282">
        <f t="shared" si="212"/>
        <v>0</v>
      </c>
      <c r="AE722" s="282">
        <f t="shared" si="213"/>
        <v>0</v>
      </c>
      <c r="AF722" s="282">
        <f t="shared" si="214"/>
        <v>0</v>
      </c>
      <c r="AG722" s="107">
        <f t="shared" si="215"/>
        <v>0</v>
      </c>
      <c r="AH722" s="282">
        <f t="shared" si="216"/>
        <v>0</v>
      </c>
      <c r="AI722" s="260"/>
      <c r="AJ722" s="282">
        <f t="shared" si="217"/>
        <v>0</v>
      </c>
      <c r="AK722" s="282">
        <f t="shared" si="218"/>
        <v>0</v>
      </c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495"/>
      <c r="AW722" s="495"/>
      <c r="AX722" s="495"/>
    </row>
    <row r="723" spans="2:50">
      <c r="B723" s="412">
        <v>701</v>
      </c>
      <c r="C723" s="376" t="s">
        <v>25</v>
      </c>
      <c r="D723" s="377" t="s">
        <v>680</v>
      </c>
      <c r="E723" s="377" t="s">
        <v>698</v>
      </c>
      <c r="F723" s="377" t="s">
        <v>699</v>
      </c>
      <c r="G723" s="422" t="s">
        <v>262</v>
      </c>
      <c r="H723" s="430">
        <v>43636</v>
      </c>
      <c r="I723" s="409" t="s">
        <v>2470</v>
      </c>
      <c r="J723" s="425">
        <f t="shared" si="219"/>
        <v>48</v>
      </c>
      <c r="K723" s="425">
        <v>48</v>
      </c>
      <c r="L723" s="425">
        <v>0</v>
      </c>
      <c r="M723" s="425"/>
      <c r="N723" s="25">
        <v>0.8</v>
      </c>
      <c r="O723" s="26">
        <v>0</v>
      </c>
      <c r="P723" s="507">
        <v>1</v>
      </c>
      <c r="Q723" s="282"/>
      <c r="R723" s="128" t="s">
        <v>31</v>
      </c>
      <c r="S723" s="128" t="s">
        <v>31</v>
      </c>
      <c r="T723" s="128" t="s">
        <v>31</v>
      </c>
      <c r="U723" s="128" t="s">
        <v>31</v>
      </c>
      <c r="V723" s="333" t="s">
        <v>3806</v>
      </c>
      <c r="W723" s="282"/>
      <c r="X723" s="282">
        <f t="shared" si="208"/>
        <v>0</v>
      </c>
      <c r="Y723" s="260"/>
      <c r="Z723" s="260"/>
      <c r="AA723" s="502">
        <f t="shared" si="209"/>
        <v>0</v>
      </c>
      <c r="AB723" s="282">
        <f t="shared" si="210"/>
        <v>0</v>
      </c>
      <c r="AC723" s="282">
        <f t="shared" si="211"/>
        <v>0</v>
      </c>
      <c r="AD723" s="282">
        <f t="shared" si="212"/>
        <v>0</v>
      </c>
      <c r="AE723" s="282">
        <f t="shared" si="213"/>
        <v>0</v>
      </c>
      <c r="AF723" s="282">
        <f t="shared" si="214"/>
        <v>0</v>
      </c>
      <c r="AG723" s="107">
        <f t="shared" si="215"/>
        <v>0</v>
      </c>
      <c r="AH723" s="282">
        <f t="shared" si="216"/>
        <v>0</v>
      </c>
      <c r="AI723" s="260"/>
      <c r="AJ723" s="282">
        <f t="shared" si="217"/>
        <v>0</v>
      </c>
      <c r="AK723" s="282">
        <f t="shared" si="218"/>
        <v>0</v>
      </c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495"/>
      <c r="AW723" s="495"/>
      <c r="AX723" s="495"/>
    </row>
    <row r="724" spans="2:50">
      <c r="B724" s="412">
        <v>702</v>
      </c>
      <c r="C724" s="376" t="s">
        <v>25</v>
      </c>
      <c r="D724" s="377" t="s">
        <v>680</v>
      </c>
      <c r="E724" s="380" t="s">
        <v>703</v>
      </c>
      <c r="F724" s="405" t="s">
        <v>704</v>
      </c>
      <c r="G724" s="422" t="s">
        <v>262</v>
      </c>
      <c r="H724" s="430">
        <v>43636</v>
      </c>
      <c r="I724" s="409" t="s">
        <v>2470</v>
      </c>
      <c r="J724" s="425">
        <f t="shared" si="219"/>
        <v>90</v>
      </c>
      <c r="K724" s="425">
        <v>90</v>
      </c>
      <c r="L724" s="425">
        <v>0</v>
      </c>
      <c r="M724" s="425"/>
      <c r="N724" s="25">
        <v>1.5</v>
      </c>
      <c r="O724" s="26">
        <v>0</v>
      </c>
      <c r="P724" s="507">
        <v>1</v>
      </c>
      <c r="Q724" s="282"/>
      <c r="R724" s="128" t="s">
        <v>31</v>
      </c>
      <c r="S724" s="128" t="s">
        <v>31</v>
      </c>
      <c r="T724" s="128" t="s">
        <v>31</v>
      </c>
      <c r="U724" s="128" t="s">
        <v>31</v>
      </c>
      <c r="V724" s="333" t="s">
        <v>3806</v>
      </c>
      <c r="W724" s="282"/>
      <c r="X724" s="282">
        <f t="shared" si="208"/>
        <v>0</v>
      </c>
      <c r="Y724" s="260"/>
      <c r="Z724" s="260"/>
      <c r="AA724" s="502">
        <f t="shared" si="209"/>
        <v>0</v>
      </c>
      <c r="AB724" s="282">
        <f t="shared" si="210"/>
        <v>0</v>
      </c>
      <c r="AC724" s="282">
        <f t="shared" si="211"/>
        <v>0</v>
      </c>
      <c r="AD724" s="282">
        <f t="shared" si="212"/>
        <v>0</v>
      </c>
      <c r="AE724" s="282">
        <f t="shared" si="213"/>
        <v>0</v>
      </c>
      <c r="AF724" s="282">
        <f t="shared" si="214"/>
        <v>0</v>
      </c>
      <c r="AG724" s="107">
        <f t="shared" si="215"/>
        <v>0</v>
      </c>
      <c r="AH724" s="282">
        <f t="shared" si="216"/>
        <v>0</v>
      </c>
      <c r="AI724" s="260"/>
      <c r="AJ724" s="282">
        <f t="shared" si="217"/>
        <v>0</v>
      </c>
      <c r="AK724" s="282">
        <f t="shared" si="218"/>
        <v>0</v>
      </c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495"/>
      <c r="AW724" s="495"/>
      <c r="AX724" s="495"/>
    </row>
    <row r="725" spans="2:50">
      <c r="B725" s="412">
        <v>703</v>
      </c>
      <c r="C725" s="376" t="s">
        <v>25</v>
      </c>
      <c r="D725" s="377" t="s">
        <v>680</v>
      </c>
      <c r="E725" s="377" t="s">
        <v>707</v>
      </c>
      <c r="F725" s="377" t="s">
        <v>708</v>
      </c>
      <c r="G725" s="422" t="s">
        <v>262</v>
      </c>
      <c r="H725" s="430">
        <v>43636</v>
      </c>
      <c r="I725" s="409" t="s">
        <v>2470</v>
      </c>
      <c r="J725" s="425">
        <f t="shared" si="219"/>
        <v>540</v>
      </c>
      <c r="K725" s="425">
        <v>60</v>
      </c>
      <c r="L725" s="425">
        <v>480</v>
      </c>
      <c r="M725" s="425"/>
      <c r="N725" s="25">
        <v>1</v>
      </c>
      <c r="O725" s="26">
        <v>8</v>
      </c>
      <c r="P725" s="507">
        <v>1</v>
      </c>
      <c r="Q725" s="282"/>
      <c r="R725" s="128" t="s">
        <v>31</v>
      </c>
      <c r="S725" s="128" t="s">
        <v>31</v>
      </c>
      <c r="T725" s="128" t="s">
        <v>31</v>
      </c>
      <c r="U725" s="128" t="s">
        <v>31</v>
      </c>
      <c r="V725" s="333" t="s">
        <v>3806</v>
      </c>
      <c r="W725" s="282"/>
      <c r="X725" s="282">
        <f t="shared" si="208"/>
        <v>0</v>
      </c>
      <c r="Y725" s="260"/>
      <c r="Z725" s="260"/>
      <c r="AA725" s="502">
        <f t="shared" si="209"/>
        <v>0</v>
      </c>
      <c r="AB725" s="282">
        <f t="shared" si="210"/>
        <v>0</v>
      </c>
      <c r="AC725" s="282">
        <f t="shared" si="211"/>
        <v>0</v>
      </c>
      <c r="AD725" s="282">
        <f t="shared" si="212"/>
        <v>0</v>
      </c>
      <c r="AE725" s="282">
        <f t="shared" si="213"/>
        <v>0</v>
      </c>
      <c r="AF725" s="282">
        <f t="shared" si="214"/>
        <v>0</v>
      </c>
      <c r="AG725" s="107">
        <f t="shared" si="215"/>
        <v>0</v>
      </c>
      <c r="AH725" s="282">
        <f t="shared" si="216"/>
        <v>0</v>
      </c>
      <c r="AI725" s="260"/>
      <c r="AJ725" s="282">
        <f t="shared" si="217"/>
        <v>0</v>
      </c>
      <c r="AK725" s="282">
        <f t="shared" si="218"/>
        <v>0</v>
      </c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495"/>
      <c r="AW725" s="495"/>
      <c r="AX725" s="495"/>
    </row>
    <row r="726" spans="2:50">
      <c r="B726" s="412">
        <v>704</v>
      </c>
      <c r="C726" s="376" t="s">
        <v>25</v>
      </c>
      <c r="D726" s="377" t="s">
        <v>680</v>
      </c>
      <c r="E726" s="377" t="s">
        <v>709</v>
      </c>
      <c r="F726" s="377" t="s">
        <v>710</v>
      </c>
      <c r="G726" s="422" t="s">
        <v>262</v>
      </c>
      <c r="H726" s="430">
        <v>43636</v>
      </c>
      <c r="I726" s="409" t="s">
        <v>2470</v>
      </c>
      <c r="J726" s="425">
        <f t="shared" si="219"/>
        <v>2904</v>
      </c>
      <c r="K726" s="425">
        <v>24</v>
      </c>
      <c r="L726" s="425">
        <v>2880</v>
      </c>
      <c r="M726" s="425"/>
      <c r="N726" s="25">
        <v>0.4</v>
      </c>
      <c r="O726" s="26">
        <v>48</v>
      </c>
      <c r="P726" s="507">
        <v>1</v>
      </c>
      <c r="Q726" s="282"/>
      <c r="R726" s="128" t="s">
        <v>31</v>
      </c>
      <c r="S726" s="128" t="s">
        <v>31</v>
      </c>
      <c r="T726" s="128" t="s">
        <v>31</v>
      </c>
      <c r="U726" s="128" t="s">
        <v>31</v>
      </c>
      <c r="V726" s="333" t="s">
        <v>3806</v>
      </c>
      <c r="W726" s="282"/>
      <c r="X726" s="282">
        <f t="shared" si="208"/>
        <v>0</v>
      </c>
      <c r="Y726" s="260"/>
      <c r="Z726" s="260"/>
      <c r="AA726" s="502">
        <f t="shared" si="209"/>
        <v>0</v>
      </c>
      <c r="AB726" s="282">
        <f t="shared" si="210"/>
        <v>0</v>
      </c>
      <c r="AC726" s="282">
        <f t="shared" si="211"/>
        <v>0</v>
      </c>
      <c r="AD726" s="282">
        <f t="shared" si="212"/>
        <v>0</v>
      </c>
      <c r="AE726" s="282">
        <f t="shared" si="213"/>
        <v>0</v>
      </c>
      <c r="AF726" s="282">
        <f t="shared" si="214"/>
        <v>0</v>
      </c>
      <c r="AG726" s="107">
        <f t="shared" si="215"/>
        <v>0</v>
      </c>
      <c r="AH726" s="282">
        <f t="shared" si="216"/>
        <v>0</v>
      </c>
      <c r="AI726" s="260"/>
      <c r="AJ726" s="282">
        <f t="shared" si="217"/>
        <v>0</v>
      </c>
      <c r="AK726" s="282">
        <f t="shared" si="218"/>
        <v>0</v>
      </c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495"/>
      <c r="AW726" s="495"/>
      <c r="AX726" s="495"/>
    </row>
    <row r="727" spans="2:50">
      <c r="B727" s="412">
        <v>705</v>
      </c>
      <c r="C727" s="376" t="s">
        <v>25</v>
      </c>
      <c r="D727" s="375" t="s">
        <v>715</v>
      </c>
      <c r="E727" s="375" t="s">
        <v>716</v>
      </c>
      <c r="F727" s="404" t="s">
        <v>1220</v>
      </c>
      <c r="G727" s="422" t="s">
        <v>274</v>
      </c>
      <c r="H727" s="431">
        <v>42375</v>
      </c>
      <c r="I727" s="409" t="s">
        <v>2470</v>
      </c>
      <c r="J727" s="425">
        <f t="shared" si="219"/>
        <v>18</v>
      </c>
      <c r="K727" s="425">
        <v>18</v>
      </c>
      <c r="L727" s="425">
        <v>0</v>
      </c>
      <c r="M727" s="425"/>
      <c r="N727" s="484">
        <v>0.3</v>
      </c>
      <c r="O727" s="484">
        <v>0</v>
      </c>
      <c r="P727" s="524">
        <v>2</v>
      </c>
      <c r="Q727" s="282"/>
      <c r="R727" s="128" t="s">
        <v>31</v>
      </c>
      <c r="S727" s="128" t="s">
        <v>31</v>
      </c>
      <c r="T727" s="128" t="s">
        <v>31</v>
      </c>
      <c r="U727" s="128" t="s">
        <v>31</v>
      </c>
      <c r="V727" s="554" t="s">
        <v>3809</v>
      </c>
      <c r="W727" s="282"/>
      <c r="X727" s="282">
        <f t="shared" si="208"/>
        <v>0</v>
      </c>
      <c r="Y727" s="260"/>
      <c r="Z727" s="260"/>
      <c r="AA727" s="502">
        <f t="shared" si="209"/>
        <v>0</v>
      </c>
      <c r="AB727" s="282">
        <f t="shared" ref="AB727:AB758" si="220">(COUNTA(AL727:AU727)-COUNTIF(AL727:AU727, "X"))*P727*K727</f>
        <v>0</v>
      </c>
      <c r="AC727" s="282">
        <f t="shared" si="211"/>
        <v>0</v>
      </c>
      <c r="AD727" s="282">
        <f t="shared" ref="AD727:AD758" si="221">COUNTIF(AL727:AU727,"V")*P727*M727</f>
        <v>0</v>
      </c>
      <c r="AE727" s="282">
        <f t="shared" si="213"/>
        <v>0</v>
      </c>
      <c r="AF727" s="282">
        <f t="shared" ref="AF727:AF758" si="222">COUNTIF(AL727:AU727,"L")*K727*P727</f>
        <v>0</v>
      </c>
      <c r="AG727" s="107">
        <f t="shared" ref="AG727:AG758" si="223">IF(Q727="Y",1,0)</f>
        <v>0</v>
      </c>
      <c r="AH727" s="282">
        <f t="shared" ref="AH727:AH758" si="224">IF(Q727="Y", AA727, 0)*K727*P727/2</f>
        <v>0</v>
      </c>
      <c r="AI727" s="260"/>
      <c r="AJ727" s="282">
        <f t="shared" si="217"/>
        <v>0</v>
      </c>
      <c r="AK727" s="282">
        <f t="shared" si="218"/>
        <v>0</v>
      </c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495"/>
      <c r="AW727" s="495"/>
      <c r="AX727" s="495"/>
    </row>
    <row r="728" spans="2:50">
      <c r="B728" s="412">
        <v>706</v>
      </c>
      <c r="C728" s="376" t="s">
        <v>25</v>
      </c>
      <c r="D728" s="375" t="s">
        <v>715</v>
      </c>
      <c r="E728" s="375" t="s">
        <v>716</v>
      </c>
      <c r="F728" s="404" t="s">
        <v>1221</v>
      </c>
      <c r="G728" s="422" t="s">
        <v>274</v>
      </c>
      <c r="H728" s="431">
        <v>42375</v>
      </c>
      <c r="I728" s="409" t="s">
        <v>2470</v>
      </c>
      <c r="J728" s="425">
        <f t="shared" si="219"/>
        <v>18</v>
      </c>
      <c r="K728" s="425">
        <v>18</v>
      </c>
      <c r="L728" s="425">
        <v>0</v>
      </c>
      <c r="M728" s="425"/>
      <c r="N728" s="484">
        <v>0.3</v>
      </c>
      <c r="O728" s="484">
        <v>0</v>
      </c>
      <c r="P728" s="524">
        <v>2</v>
      </c>
      <c r="Q728" s="282"/>
      <c r="R728" s="128" t="s">
        <v>31</v>
      </c>
      <c r="S728" s="128" t="s">
        <v>31</v>
      </c>
      <c r="T728" s="128" t="s">
        <v>31</v>
      </c>
      <c r="U728" s="128" t="s">
        <v>31</v>
      </c>
      <c r="V728" s="554" t="s">
        <v>3809</v>
      </c>
      <c r="W728" s="282"/>
      <c r="X728" s="282">
        <f t="shared" si="208"/>
        <v>0</v>
      </c>
      <c r="Y728" s="260"/>
      <c r="Z728" s="260"/>
      <c r="AA728" s="502">
        <f t="shared" si="209"/>
        <v>0</v>
      </c>
      <c r="AB728" s="282">
        <f t="shared" si="220"/>
        <v>0</v>
      </c>
      <c r="AC728" s="282">
        <f t="shared" si="211"/>
        <v>0</v>
      </c>
      <c r="AD728" s="282">
        <f t="shared" si="221"/>
        <v>0</v>
      </c>
      <c r="AE728" s="282">
        <f t="shared" si="213"/>
        <v>0</v>
      </c>
      <c r="AF728" s="282">
        <f t="shared" si="222"/>
        <v>0</v>
      </c>
      <c r="AG728" s="107">
        <f t="shared" si="223"/>
        <v>0</v>
      </c>
      <c r="AH728" s="282">
        <f t="shared" si="224"/>
        <v>0</v>
      </c>
      <c r="AI728" s="260"/>
      <c r="AJ728" s="282">
        <f t="shared" si="217"/>
        <v>0</v>
      </c>
      <c r="AK728" s="282">
        <f t="shared" si="218"/>
        <v>0</v>
      </c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495"/>
      <c r="AW728" s="495"/>
      <c r="AX728" s="495"/>
    </row>
    <row r="729" spans="2:50">
      <c r="B729" s="412">
        <v>707</v>
      </c>
      <c r="C729" s="376" t="s">
        <v>25</v>
      </c>
      <c r="D729" s="375" t="s">
        <v>715</v>
      </c>
      <c r="E729" s="375" t="s">
        <v>716</v>
      </c>
      <c r="F729" s="404" t="s">
        <v>1222</v>
      </c>
      <c r="G729" s="422" t="s">
        <v>274</v>
      </c>
      <c r="H729" s="431">
        <v>42375</v>
      </c>
      <c r="I729" s="409" t="s">
        <v>2470</v>
      </c>
      <c r="J729" s="425">
        <f t="shared" si="219"/>
        <v>12</v>
      </c>
      <c r="K729" s="425">
        <v>12</v>
      </c>
      <c r="L729" s="425">
        <v>0</v>
      </c>
      <c r="M729" s="425"/>
      <c r="N729" s="484">
        <v>0.2</v>
      </c>
      <c r="O729" s="484">
        <v>0</v>
      </c>
      <c r="P729" s="524">
        <v>2</v>
      </c>
      <c r="Q729" s="282"/>
      <c r="R729" s="128" t="s">
        <v>31</v>
      </c>
      <c r="S729" s="128" t="s">
        <v>31</v>
      </c>
      <c r="T729" s="128" t="s">
        <v>31</v>
      </c>
      <c r="U729" s="128" t="s">
        <v>31</v>
      </c>
      <c r="V729" s="554" t="s">
        <v>3809</v>
      </c>
      <c r="W729" s="282"/>
      <c r="X729" s="282">
        <f t="shared" si="208"/>
        <v>0</v>
      </c>
      <c r="Y729" s="260"/>
      <c r="Z729" s="260"/>
      <c r="AA729" s="502">
        <f t="shared" si="209"/>
        <v>0</v>
      </c>
      <c r="AB729" s="282">
        <f t="shared" si="220"/>
        <v>0</v>
      </c>
      <c r="AC729" s="282">
        <f t="shared" si="211"/>
        <v>0</v>
      </c>
      <c r="AD729" s="282">
        <f t="shared" si="221"/>
        <v>0</v>
      </c>
      <c r="AE729" s="282">
        <f t="shared" si="213"/>
        <v>0</v>
      </c>
      <c r="AF729" s="282">
        <f t="shared" si="222"/>
        <v>0</v>
      </c>
      <c r="AG729" s="107">
        <f t="shared" si="223"/>
        <v>0</v>
      </c>
      <c r="AH729" s="282">
        <f t="shared" si="224"/>
        <v>0</v>
      </c>
      <c r="AI729" s="260"/>
      <c r="AJ729" s="282">
        <f t="shared" si="217"/>
        <v>0</v>
      </c>
      <c r="AK729" s="282">
        <f t="shared" si="218"/>
        <v>0</v>
      </c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495"/>
      <c r="AW729" s="495"/>
      <c r="AX729" s="495"/>
    </row>
    <row r="730" spans="2:50">
      <c r="B730" s="412">
        <v>708</v>
      </c>
      <c r="C730" s="376" t="s">
        <v>25</v>
      </c>
      <c r="D730" s="375" t="s">
        <v>715</v>
      </c>
      <c r="E730" s="375" t="s">
        <v>716</v>
      </c>
      <c r="F730" s="404" t="s">
        <v>1223</v>
      </c>
      <c r="G730" s="422" t="s">
        <v>274</v>
      </c>
      <c r="H730" s="431">
        <v>43249</v>
      </c>
      <c r="I730" s="409" t="s">
        <v>2470</v>
      </c>
      <c r="J730" s="425">
        <f t="shared" si="219"/>
        <v>15</v>
      </c>
      <c r="K730" s="425">
        <v>15</v>
      </c>
      <c r="L730" s="425">
        <v>0</v>
      </c>
      <c r="M730" s="425"/>
      <c r="N730" s="484">
        <v>0.25</v>
      </c>
      <c r="O730" s="484">
        <v>0</v>
      </c>
      <c r="P730" s="524">
        <v>2</v>
      </c>
      <c r="Q730" s="282"/>
      <c r="R730" s="128" t="s">
        <v>31</v>
      </c>
      <c r="S730" s="128" t="s">
        <v>31</v>
      </c>
      <c r="T730" s="128" t="s">
        <v>31</v>
      </c>
      <c r="U730" s="128" t="s">
        <v>31</v>
      </c>
      <c r="V730" s="554" t="s">
        <v>3809</v>
      </c>
      <c r="W730" s="282"/>
      <c r="X730" s="282">
        <f t="shared" si="208"/>
        <v>0</v>
      </c>
      <c r="Y730" s="260"/>
      <c r="Z730" s="260"/>
      <c r="AA730" s="502">
        <f t="shared" si="209"/>
        <v>0</v>
      </c>
      <c r="AB730" s="282">
        <f t="shared" si="220"/>
        <v>0</v>
      </c>
      <c r="AC730" s="282">
        <f t="shared" si="211"/>
        <v>0</v>
      </c>
      <c r="AD730" s="282">
        <f t="shared" si="221"/>
        <v>0</v>
      </c>
      <c r="AE730" s="282">
        <f t="shared" si="213"/>
        <v>0</v>
      </c>
      <c r="AF730" s="282">
        <f t="shared" si="222"/>
        <v>0</v>
      </c>
      <c r="AG730" s="107">
        <f t="shared" si="223"/>
        <v>0</v>
      </c>
      <c r="AH730" s="282">
        <f t="shared" si="224"/>
        <v>0</v>
      </c>
      <c r="AI730" s="260"/>
      <c r="AJ730" s="282">
        <f t="shared" si="217"/>
        <v>0</v>
      </c>
      <c r="AK730" s="282">
        <f t="shared" si="218"/>
        <v>0</v>
      </c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495"/>
      <c r="AW730" s="495"/>
      <c r="AX730" s="495"/>
    </row>
    <row r="731" spans="2:50">
      <c r="B731" s="412">
        <v>709</v>
      </c>
      <c r="C731" s="376" t="s">
        <v>25</v>
      </c>
      <c r="D731" s="375" t="s">
        <v>715</v>
      </c>
      <c r="E731" s="375" t="s">
        <v>716</v>
      </c>
      <c r="F731" s="404" t="s">
        <v>1224</v>
      </c>
      <c r="G731" s="422" t="s">
        <v>274</v>
      </c>
      <c r="H731" s="431">
        <v>43249</v>
      </c>
      <c r="I731" s="409" t="s">
        <v>2470</v>
      </c>
      <c r="J731" s="425">
        <f t="shared" si="219"/>
        <v>12</v>
      </c>
      <c r="K731" s="425">
        <v>12</v>
      </c>
      <c r="L731" s="425">
        <v>0</v>
      </c>
      <c r="M731" s="425"/>
      <c r="N731" s="484">
        <v>0.23</v>
      </c>
      <c r="O731" s="484">
        <v>0</v>
      </c>
      <c r="P731" s="524">
        <v>2</v>
      </c>
      <c r="Q731" s="282"/>
      <c r="R731" s="128" t="s">
        <v>31</v>
      </c>
      <c r="S731" s="128" t="s">
        <v>31</v>
      </c>
      <c r="T731" s="128" t="s">
        <v>31</v>
      </c>
      <c r="U731" s="128" t="s">
        <v>31</v>
      </c>
      <c r="V731" s="554" t="s">
        <v>3809</v>
      </c>
      <c r="W731" s="282"/>
      <c r="X731" s="282">
        <f t="shared" si="208"/>
        <v>0</v>
      </c>
      <c r="Y731" s="260"/>
      <c r="Z731" s="260"/>
      <c r="AA731" s="502">
        <f t="shared" si="209"/>
        <v>0</v>
      </c>
      <c r="AB731" s="282">
        <f t="shared" si="220"/>
        <v>0</v>
      </c>
      <c r="AC731" s="282">
        <f t="shared" si="211"/>
        <v>0</v>
      </c>
      <c r="AD731" s="282">
        <f t="shared" si="221"/>
        <v>0</v>
      </c>
      <c r="AE731" s="282">
        <f t="shared" si="213"/>
        <v>0</v>
      </c>
      <c r="AF731" s="282">
        <f t="shared" si="222"/>
        <v>0</v>
      </c>
      <c r="AG731" s="107">
        <f t="shared" si="223"/>
        <v>0</v>
      </c>
      <c r="AH731" s="282">
        <f t="shared" si="224"/>
        <v>0</v>
      </c>
      <c r="AI731" s="260"/>
      <c r="AJ731" s="282">
        <f t="shared" si="217"/>
        <v>0</v>
      </c>
      <c r="AK731" s="282">
        <f t="shared" si="218"/>
        <v>0</v>
      </c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495"/>
      <c r="AW731" s="495"/>
      <c r="AX731" s="495"/>
    </row>
    <row r="732" spans="2:50">
      <c r="B732" s="412">
        <v>710</v>
      </c>
      <c r="C732" s="376" t="s">
        <v>25</v>
      </c>
      <c r="D732" s="375" t="s">
        <v>715</v>
      </c>
      <c r="E732" s="375" t="s">
        <v>716</v>
      </c>
      <c r="F732" s="404" t="s">
        <v>1225</v>
      </c>
      <c r="G732" s="422" t="s">
        <v>274</v>
      </c>
      <c r="H732" s="431">
        <v>43249</v>
      </c>
      <c r="I732" s="409" t="s">
        <v>2470</v>
      </c>
      <c r="J732" s="425">
        <f t="shared" si="219"/>
        <v>24</v>
      </c>
      <c r="K732" s="425">
        <v>24</v>
      </c>
      <c r="L732" s="425">
        <v>0</v>
      </c>
      <c r="M732" s="425"/>
      <c r="N732" s="484">
        <v>0.4</v>
      </c>
      <c r="O732" s="484">
        <v>0</v>
      </c>
      <c r="P732" s="524">
        <v>2</v>
      </c>
      <c r="Q732" s="282"/>
      <c r="R732" s="128" t="s">
        <v>31</v>
      </c>
      <c r="S732" s="128" t="s">
        <v>31</v>
      </c>
      <c r="T732" s="128" t="s">
        <v>31</v>
      </c>
      <c r="U732" s="128" t="s">
        <v>31</v>
      </c>
      <c r="V732" s="554" t="s">
        <v>3809</v>
      </c>
      <c r="W732" s="282"/>
      <c r="X732" s="282">
        <f t="shared" si="208"/>
        <v>0</v>
      </c>
      <c r="Y732" s="260"/>
      <c r="Z732" s="260"/>
      <c r="AA732" s="502">
        <f t="shared" si="209"/>
        <v>0</v>
      </c>
      <c r="AB732" s="282">
        <f t="shared" si="220"/>
        <v>0</v>
      </c>
      <c r="AC732" s="282">
        <f t="shared" si="211"/>
        <v>0</v>
      </c>
      <c r="AD732" s="282">
        <f t="shared" si="221"/>
        <v>0</v>
      </c>
      <c r="AE732" s="282">
        <f t="shared" si="213"/>
        <v>0</v>
      </c>
      <c r="AF732" s="282">
        <f t="shared" si="222"/>
        <v>0</v>
      </c>
      <c r="AG732" s="107">
        <f t="shared" si="223"/>
        <v>0</v>
      </c>
      <c r="AH732" s="282">
        <f t="shared" si="224"/>
        <v>0</v>
      </c>
      <c r="AI732" s="260"/>
      <c r="AJ732" s="282">
        <f t="shared" si="217"/>
        <v>0</v>
      </c>
      <c r="AK732" s="282">
        <f t="shared" si="218"/>
        <v>0</v>
      </c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495"/>
      <c r="AW732" s="495"/>
      <c r="AX732" s="495"/>
    </row>
    <row r="733" spans="2:50">
      <c r="B733" s="412">
        <v>711</v>
      </c>
      <c r="C733" s="376" t="s">
        <v>25</v>
      </c>
      <c r="D733" s="375" t="s">
        <v>715</v>
      </c>
      <c r="E733" s="375" t="s">
        <v>716</v>
      </c>
      <c r="F733" s="404" t="s">
        <v>1226</v>
      </c>
      <c r="G733" s="422" t="s">
        <v>274</v>
      </c>
      <c r="H733" s="431">
        <v>42375</v>
      </c>
      <c r="I733" s="409" t="s">
        <v>2470</v>
      </c>
      <c r="J733" s="425">
        <f t="shared" si="219"/>
        <v>18</v>
      </c>
      <c r="K733" s="425">
        <v>18</v>
      </c>
      <c r="L733" s="425">
        <v>0</v>
      </c>
      <c r="M733" s="425"/>
      <c r="N733" s="484">
        <v>0.3</v>
      </c>
      <c r="O733" s="484">
        <v>0</v>
      </c>
      <c r="P733" s="524">
        <v>2</v>
      </c>
      <c r="Q733" s="282"/>
      <c r="R733" s="128" t="s">
        <v>31</v>
      </c>
      <c r="S733" s="128" t="s">
        <v>31</v>
      </c>
      <c r="T733" s="128" t="s">
        <v>31</v>
      </c>
      <c r="U733" s="128" t="s">
        <v>31</v>
      </c>
      <c r="V733" s="554" t="s">
        <v>3809</v>
      </c>
      <c r="W733" s="282"/>
      <c r="X733" s="282">
        <f t="shared" si="208"/>
        <v>0</v>
      </c>
      <c r="Y733" s="260"/>
      <c r="Z733" s="260"/>
      <c r="AA733" s="502">
        <f t="shared" si="209"/>
        <v>0</v>
      </c>
      <c r="AB733" s="282">
        <f t="shared" si="220"/>
        <v>0</v>
      </c>
      <c r="AC733" s="282">
        <f t="shared" si="211"/>
        <v>0</v>
      </c>
      <c r="AD733" s="282">
        <f t="shared" si="221"/>
        <v>0</v>
      </c>
      <c r="AE733" s="282">
        <f t="shared" si="213"/>
        <v>0</v>
      </c>
      <c r="AF733" s="282">
        <f t="shared" si="222"/>
        <v>0</v>
      </c>
      <c r="AG733" s="107">
        <f t="shared" si="223"/>
        <v>0</v>
      </c>
      <c r="AH733" s="282">
        <f t="shared" si="224"/>
        <v>0</v>
      </c>
      <c r="AI733" s="260"/>
      <c r="AJ733" s="282">
        <f t="shared" si="217"/>
        <v>0</v>
      </c>
      <c r="AK733" s="282">
        <f t="shared" si="218"/>
        <v>0</v>
      </c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495"/>
      <c r="AW733" s="495"/>
      <c r="AX733" s="495"/>
    </row>
    <row r="734" spans="2:50">
      <c r="B734" s="412">
        <v>712</v>
      </c>
      <c r="C734" s="376" t="s">
        <v>25</v>
      </c>
      <c r="D734" s="375" t="s">
        <v>715</v>
      </c>
      <c r="E734" s="375" t="s">
        <v>716</v>
      </c>
      <c r="F734" s="404" t="s">
        <v>1227</v>
      </c>
      <c r="G734" s="422" t="s">
        <v>274</v>
      </c>
      <c r="H734" s="431">
        <v>42375</v>
      </c>
      <c r="I734" s="409" t="s">
        <v>2470</v>
      </c>
      <c r="J734" s="425">
        <f t="shared" si="219"/>
        <v>18</v>
      </c>
      <c r="K734" s="425">
        <v>18</v>
      </c>
      <c r="L734" s="425">
        <v>0</v>
      </c>
      <c r="M734" s="425"/>
      <c r="N734" s="484">
        <v>0.3</v>
      </c>
      <c r="O734" s="484">
        <v>0</v>
      </c>
      <c r="P734" s="524">
        <v>2</v>
      </c>
      <c r="Q734" s="282"/>
      <c r="R734" s="128" t="s">
        <v>31</v>
      </c>
      <c r="S734" s="128" t="s">
        <v>31</v>
      </c>
      <c r="T734" s="128" t="s">
        <v>31</v>
      </c>
      <c r="U734" s="128" t="s">
        <v>31</v>
      </c>
      <c r="V734" s="554" t="s">
        <v>3809</v>
      </c>
      <c r="W734" s="282"/>
      <c r="X734" s="282">
        <f t="shared" si="208"/>
        <v>0</v>
      </c>
      <c r="Y734" s="260"/>
      <c r="Z734" s="260"/>
      <c r="AA734" s="502">
        <f t="shared" si="209"/>
        <v>0</v>
      </c>
      <c r="AB734" s="282">
        <f t="shared" si="220"/>
        <v>0</v>
      </c>
      <c r="AC734" s="282">
        <f t="shared" si="211"/>
        <v>0</v>
      </c>
      <c r="AD734" s="282">
        <f t="shared" si="221"/>
        <v>0</v>
      </c>
      <c r="AE734" s="282">
        <f t="shared" si="213"/>
        <v>0</v>
      </c>
      <c r="AF734" s="282">
        <f t="shared" si="222"/>
        <v>0</v>
      </c>
      <c r="AG734" s="107">
        <f t="shared" si="223"/>
        <v>0</v>
      </c>
      <c r="AH734" s="282">
        <f t="shared" si="224"/>
        <v>0</v>
      </c>
      <c r="AI734" s="260"/>
      <c r="AJ734" s="282">
        <f t="shared" si="217"/>
        <v>0</v>
      </c>
      <c r="AK734" s="282">
        <f t="shared" si="218"/>
        <v>0</v>
      </c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495"/>
      <c r="AW734" s="495"/>
      <c r="AX734" s="495"/>
    </row>
    <row r="735" spans="2:50">
      <c r="B735" s="412">
        <v>713</v>
      </c>
      <c r="C735" s="376" t="s">
        <v>25</v>
      </c>
      <c r="D735" s="375" t="s">
        <v>715</v>
      </c>
      <c r="E735" s="375" t="s">
        <v>716</v>
      </c>
      <c r="F735" s="404" t="s">
        <v>1228</v>
      </c>
      <c r="G735" s="422" t="s">
        <v>274</v>
      </c>
      <c r="H735" s="431">
        <v>42375</v>
      </c>
      <c r="I735" s="409" t="s">
        <v>2470</v>
      </c>
      <c r="J735" s="425">
        <f t="shared" si="219"/>
        <v>18</v>
      </c>
      <c r="K735" s="425">
        <v>18</v>
      </c>
      <c r="L735" s="425">
        <v>0</v>
      </c>
      <c r="M735" s="425"/>
      <c r="N735" s="484">
        <v>0.3</v>
      </c>
      <c r="O735" s="484">
        <v>0</v>
      </c>
      <c r="P735" s="524">
        <v>2</v>
      </c>
      <c r="Q735" s="282"/>
      <c r="R735" s="128" t="s">
        <v>31</v>
      </c>
      <c r="S735" s="128" t="s">
        <v>31</v>
      </c>
      <c r="T735" s="128" t="s">
        <v>31</v>
      </c>
      <c r="U735" s="128" t="s">
        <v>31</v>
      </c>
      <c r="V735" s="554" t="s">
        <v>3809</v>
      </c>
      <c r="W735" s="282"/>
      <c r="X735" s="282">
        <f t="shared" si="208"/>
        <v>0</v>
      </c>
      <c r="Y735" s="260"/>
      <c r="Z735" s="260"/>
      <c r="AA735" s="502">
        <f t="shared" si="209"/>
        <v>0</v>
      </c>
      <c r="AB735" s="282">
        <f t="shared" si="220"/>
        <v>0</v>
      </c>
      <c r="AC735" s="282">
        <f t="shared" si="211"/>
        <v>0</v>
      </c>
      <c r="AD735" s="282">
        <f t="shared" si="221"/>
        <v>0</v>
      </c>
      <c r="AE735" s="282">
        <f t="shared" si="213"/>
        <v>0</v>
      </c>
      <c r="AF735" s="282">
        <f t="shared" si="222"/>
        <v>0</v>
      </c>
      <c r="AG735" s="107">
        <f t="shared" si="223"/>
        <v>0</v>
      </c>
      <c r="AH735" s="282">
        <f t="shared" si="224"/>
        <v>0</v>
      </c>
      <c r="AI735" s="260"/>
      <c r="AJ735" s="282">
        <f t="shared" si="217"/>
        <v>0</v>
      </c>
      <c r="AK735" s="282">
        <f t="shared" si="218"/>
        <v>0</v>
      </c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495"/>
      <c r="AW735" s="495"/>
      <c r="AX735" s="495"/>
    </row>
    <row r="736" spans="2:50">
      <c r="B736" s="412">
        <v>714</v>
      </c>
      <c r="C736" s="376" t="s">
        <v>25</v>
      </c>
      <c r="D736" s="375" t="s">
        <v>715</v>
      </c>
      <c r="E736" s="375" t="s">
        <v>716</v>
      </c>
      <c r="F736" s="404" t="s">
        <v>1229</v>
      </c>
      <c r="G736" s="422" t="s">
        <v>274</v>
      </c>
      <c r="H736" s="431">
        <v>42375</v>
      </c>
      <c r="I736" s="409" t="s">
        <v>2470</v>
      </c>
      <c r="J736" s="425">
        <f t="shared" si="219"/>
        <v>48</v>
      </c>
      <c r="K736" s="425">
        <v>30</v>
      </c>
      <c r="L736" s="425">
        <v>18</v>
      </c>
      <c r="M736" s="425"/>
      <c r="N736" s="484">
        <v>0.3</v>
      </c>
      <c r="O736" s="484">
        <v>0</v>
      </c>
      <c r="P736" s="524">
        <v>2</v>
      </c>
      <c r="Q736" s="282"/>
      <c r="R736" s="128" t="s">
        <v>31</v>
      </c>
      <c r="S736" s="128" t="s">
        <v>31</v>
      </c>
      <c r="T736" s="128" t="s">
        <v>31</v>
      </c>
      <c r="U736" s="128" t="s">
        <v>31</v>
      </c>
      <c r="V736" s="554" t="s">
        <v>3809</v>
      </c>
      <c r="W736" s="282"/>
      <c r="X736" s="282">
        <f t="shared" si="208"/>
        <v>0</v>
      </c>
      <c r="Y736" s="260"/>
      <c r="Z736" s="260"/>
      <c r="AA736" s="502">
        <f t="shared" si="209"/>
        <v>0</v>
      </c>
      <c r="AB736" s="282">
        <f t="shared" si="220"/>
        <v>0</v>
      </c>
      <c r="AC736" s="282">
        <f t="shared" si="211"/>
        <v>0</v>
      </c>
      <c r="AD736" s="282">
        <f t="shared" si="221"/>
        <v>0</v>
      </c>
      <c r="AE736" s="282">
        <f t="shared" si="213"/>
        <v>0</v>
      </c>
      <c r="AF736" s="282">
        <f t="shared" si="222"/>
        <v>0</v>
      </c>
      <c r="AG736" s="107">
        <f t="shared" si="223"/>
        <v>0</v>
      </c>
      <c r="AH736" s="282">
        <f t="shared" si="224"/>
        <v>0</v>
      </c>
      <c r="AI736" s="260"/>
      <c r="AJ736" s="282">
        <f t="shared" si="217"/>
        <v>0</v>
      </c>
      <c r="AK736" s="282">
        <f t="shared" si="218"/>
        <v>0</v>
      </c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495"/>
      <c r="AW736" s="495"/>
      <c r="AX736" s="495"/>
    </row>
    <row r="737" spans="2:50">
      <c r="B737" s="412">
        <v>715</v>
      </c>
      <c r="C737" s="376" t="s">
        <v>25</v>
      </c>
      <c r="D737" s="375" t="s">
        <v>715</v>
      </c>
      <c r="E737" s="375" t="s">
        <v>716</v>
      </c>
      <c r="F737" s="404" t="s">
        <v>1230</v>
      </c>
      <c r="G737" s="422" t="s">
        <v>274</v>
      </c>
      <c r="H737" s="431">
        <v>42375</v>
      </c>
      <c r="I737" s="409" t="s">
        <v>2470</v>
      </c>
      <c r="J737" s="425">
        <f t="shared" si="219"/>
        <v>18</v>
      </c>
      <c r="K737" s="425">
        <v>18</v>
      </c>
      <c r="L737" s="425">
        <v>0</v>
      </c>
      <c r="M737" s="425"/>
      <c r="N737" s="484">
        <v>0.3</v>
      </c>
      <c r="O737" s="484">
        <v>0</v>
      </c>
      <c r="P737" s="524">
        <v>2</v>
      </c>
      <c r="Q737" s="282"/>
      <c r="R737" s="128" t="s">
        <v>31</v>
      </c>
      <c r="S737" s="128" t="s">
        <v>31</v>
      </c>
      <c r="T737" s="128" t="s">
        <v>31</v>
      </c>
      <c r="U737" s="128" t="s">
        <v>31</v>
      </c>
      <c r="V737" s="554" t="s">
        <v>3809</v>
      </c>
      <c r="W737" s="282"/>
      <c r="X737" s="282">
        <f t="shared" si="208"/>
        <v>0</v>
      </c>
      <c r="Y737" s="260"/>
      <c r="Z737" s="260"/>
      <c r="AA737" s="502">
        <f t="shared" si="209"/>
        <v>0</v>
      </c>
      <c r="AB737" s="282">
        <f t="shared" si="220"/>
        <v>0</v>
      </c>
      <c r="AC737" s="282">
        <f t="shared" si="211"/>
        <v>0</v>
      </c>
      <c r="AD737" s="282">
        <f t="shared" si="221"/>
        <v>0</v>
      </c>
      <c r="AE737" s="282">
        <f t="shared" si="213"/>
        <v>0</v>
      </c>
      <c r="AF737" s="282">
        <f t="shared" si="222"/>
        <v>0</v>
      </c>
      <c r="AG737" s="107">
        <f t="shared" si="223"/>
        <v>0</v>
      </c>
      <c r="AH737" s="282">
        <f t="shared" si="224"/>
        <v>0</v>
      </c>
      <c r="AI737" s="260"/>
      <c r="AJ737" s="282">
        <f t="shared" si="217"/>
        <v>0</v>
      </c>
      <c r="AK737" s="282">
        <f t="shared" si="218"/>
        <v>0</v>
      </c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495"/>
      <c r="AW737" s="495"/>
      <c r="AX737" s="495"/>
    </row>
    <row r="738" spans="2:50">
      <c r="B738" s="412">
        <v>716</v>
      </c>
      <c r="C738" s="376" t="s">
        <v>25</v>
      </c>
      <c r="D738" s="375" t="s">
        <v>715</v>
      </c>
      <c r="E738" s="375" t="s">
        <v>716</v>
      </c>
      <c r="F738" s="404" t="s">
        <v>1231</v>
      </c>
      <c r="G738" s="422" t="s">
        <v>274</v>
      </c>
      <c r="H738" s="431">
        <v>43657</v>
      </c>
      <c r="I738" s="409" t="s">
        <v>2470</v>
      </c>
      <c r="J738" s="425">
        <f t="shared" si="219"/>
        <v>144</v>
      </c>
      <c r="K738" s="425">
        <v>24</v>
      </c>
      <c r="L738" s="425">
        <v>120</v>
      </c>
      <c r="M738" s="425"/>
      <c r="N738" s="484">
        <v>0.4</v>
      </c>
      <c r="O738" s="484">
        <v>0</v>
      </c>
      <c r="P738" s="524">
        <v>2</v>
      </c>
      <c r="Q738" s="282"/>
      <c r="R738" s="128" t="s">
        <v>31</v>
      </c>
      <c r="S738" s="128" t="s">
        <v>31</v>
      </c>
      <c r="T738" s="128" t="s">
        <v>31</v>
      </c>
      <c r="U738" s="128" t="s">
        <v>31</v>
      </c>
      <c r="V738" s="554" t="s">
        <v>3809</v>
      </c>
      <c r="W738" s="282"/>
      <c r="X738" s="282">
        <f t="shared" si="208"/>
        <v>0</v>
      </c>
      <c r="Y738" s="260"/>
      <c r="Z738" s="260"/>
      <c r="AA738" s="502">
        <f t="shared" si="209"/>
        <v>0</v>
      </c>
      <c r="AB738" s="282">
        <f t="shared" si="220"/>
        <v>0</v>
      </c>
      <c r="AC738" s="282">
        <f t="shared" si="211"/>
        <v>0</v>
      </c>
      <c r="AD738" s="282">
        <f t="shared" si="221"/>
        <v>0</v>
      </c>
      <c r="AE738" s="282">
        <f t="shared" si="213"/>
        <v>0</v>
      </c>
      <c r="AF738" s="282">
        <f t="shared" si="222"/>
        <v>0</v>
      </c>
      <c r="AG738" s="107">
        <f t="shared" si="223"/>
        <v>0</v>
      </c>
      <c r="AH738" s="282">
        <f t="shared" si="224"/>
        <v>0</v>
      </c>
      <c r="AI738" s="260"/>
      <c r="AJ738" s="282">
        <f t="shared" si="217"/>
        <v>0</v>
      </c>
      <c r="AK738" s="282">
        <f t="shared" si="218"/>
        <v>0</v>
      </c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495"/>
      <c r="AW738" s="495"/>
      <c r="AX738" s="495"/>
    </row>
    <row r="739" spans="2:50">
      <c r="B739" s="412">
        <v>717</v>
      </c>
      <c r="C739" s="376" t="s">
        <v>25</v>
      </c>
      <c r="D739" s="375" t="s">
        <v>715</v>
      </c>
      <c r="E739" s="375" t="s">
        <v>716</v>
      </c>
      <c r="F739" s="404" t="s">
        <v>1232</v>
      </c>
      <c r="G739" s="422" t="s">
        <v>274</v>
      </c>
      <c r="H739" s="431">
        <v>42375</v>
      </c>
      <c r="I739" s="409" t="s">
        <v>2470</v>
      </c>
      <c r="J739" s="425">
        <f t="shared" si="219"/>
        <v>2166</v>
      </c>
      <c r="K739" s="425">
        <v>6</v>
      </c>
      <c r="L739" s="425">
        <v>2160</v>
      </c>
      <c r="M739" s="425"/>
      <c r="N739" s="484">
        <v>0.1</v>
      </c>
      <c r="O739" s="484">
        <v>36</v>
      </c>
      <c r="P739" s="524">
        <v>2</v>
      </c>
      <c r="Q739" s="282"/>
      <c r="R739" s="128" t="s">
        <v>31</v>
      </c>
      <c r="S739" s="128" t="s">
        <v>31</v>
      </c>
      <c r="T739" s="128" t="s">
        <v>31</v>
      </c>
      <c r="U739" s="128" t="s">
        <v>31</v>
      </c>
      <c r="V739" s="554" t="s">
        <v>3809</v>
      </c>
      <c r="W739" s="282"/>
      <c r="X739" s="282">
        <f t="shared" si="208"/>
        <v>0</v>
      </c>
      <c r="Y739" s="260"/>
      <c r="Z739" s="260"/>
      <c r="AA739" s="502">
        <f t="shared" si="209"/>
        <v>0</v>
      </c>
      <c r="AB739" s="282">
        <f t="shared" si="220"/>
        <v>0</v>
      </c>
      <c r="AC739" s="282">
        <f t="shared" si="211"/>
        <v>0</v>
      </c>
      <c r="AD739" s="282">
        <f t="shared" si="221"/>
        <v>0</v>
      </c>
      <c r="AE739" s="282">
        <f t="shared" si="213"/>
        <v>0</v>
      </c>
      <c r="AF739" s="282">
        <f t="shared" si="222"/>
        <v>0</v>
      </c>
      <c r="AG739" s="107">
        <f t="shared" si="223"/>
        <v>0</v>
      </c>
      <c r="AH739" s="282">
        <f t="shared" si="224"/>
        <v>0</v>
      </c>
      <c r="AI739" s="260"/>
      <c r="AJ739" s="282">
        <f t="shared" si="217"/>
        <v>0</v>
      </c>
      <c r="AK739" s="282">
        <f t="shared" si="218"/>
        <v>0</v>
      </c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495"/>
      <c r="AW739" s="495"/>
      <c r="AX739" s="495"/>
    </row>
    <row r="740" spans="2:50">
      <c r="B740" s="412">
        <v>718</v>
      </c>
      <c r="C740" s="376" t="s">
        <v>25</v>
      </c>
      <c r="D740" s="375" t="s">
        <v>715</v>
      </c>
      <c r="E740" s="375" t="s">
        <v>716</v>
      </c>
      <c r="F740" s="404" t="s">
        <v>1233</v>
      </c>
      <c r="G740" s="422" t="s">
        <v>274</v>
      </c>
      <c r="H740" s="431">
        <v>43052</v>
      </c>
      <c r="I740" s="409" t="s">
        <v>2470</v>
      </c>
      <c r="J740" s="425">
        <f t="shared" si="219"/>
        <v>30</v>
      </c>
      <c r="K740" s="425">
        <v>12</v>
      </c>
      <c r="L740" s="425">
        <v>18</v>
      </c>
      <c r="M740" s="425"/>
      <c r="N740" s="484">
        <v>0.2</v>
      </c>
      <c r="O740" s="484">
        <v>0</v>
      </c>
      <c r="P740" s="524">
        <v>2</v>
      </c>
      <c r="Q740" s="282"/>
      <c r="R740" s="128" t="s">
        <v>31</v>
      </c>
      <c r="S740" s="128" t="s">
        <v>31</v>
      </c>
      <c r="T740" s="128" t="s">
        <v>31</v>
      </c>
      <c r="U740" s="128" t="s">
        <v>31</v>
      </c>
      <c r="V740" s="554" t="s">
        <v>3809</v>
      </c>
      <c r="W740" s="282"/>
      <c r="X740" s="282">
        <f t="shared" si="208"/>
        <v>0</v>
      </c>
      <c r="Y740" s="260"/>
      <c r="Z740" s="260"/>
      <c r="AA740" s="502">
        <f t="shared" si="209"/>
        <v>0</v>
      </c>
      <c r="AB740" s="282">
        <f t="shared" si="220"/>
        <v>0</v>
      </c>
      <c r="AC740" s="282">
        <f t="shared" si="211"/>
        <v>0</v>
      </c>
      <c r="AD740" s="282">
        <f t="shared" si="221"/>
        <v>0</v>
      </c>
      <c r="AE740" s="282">
        <f t="shared" si="213"/>
        <v>0</v>
      </c>
      <c r="AF740" s="282">
        <f t="shared" si="222"/>
        <v>0</v>
      </c>
      <c r="AG740" s="107">
        <f t="shared" si="223"/>
        <v>0</v>
      </c>
      <c r="AH740" s="282">
        <f t="shared" si="224"/>
        <v>0</v>
      </c>
      <c r="AI740" s="260"/>
      <c r="AJ740" s="282">
        <f t="shared" si="217"/>
        <v>0</v>
      </c>
      <c r="AK740" s="282">
        <f t="shared" si="218"/>
        <v>0</v>
      </c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495"/>
      <c r="AW740" s="495"/>
      <c r="AX740" s="495"/>
    </row>
    <row r="741" spans="2:50">
      <c r="B741" s="412">
        <v>719</v>
      </c>
      <c r="C741" s="376" t="s">
        <v>25</v>
      </c>
      <c r="D741" s="375" t="s">
        <v>715</v>
      </c>
      <c r="E741" s="375" t="s">
        <v>716</v>
      </c>
      <c r="F741" s="404" t="s">
        <v>1234</v>
      </c>
      <c r="G741" s="422" t="s">
        <v>274</v>
      </c>
      <c r="H741" s="431">
        <v>42375</v>
      </c>
      <c r="I741" s="409" t="s">
        <v>2470</v>
      </c>
      <c r="J741" s="425">
        <f t="shared" si="219"/>
        <v>60</v>
      </c>
      <c r="K741" s="425">
        <v>60</v>
      </c>
      <c r="L741" s="425">
        <v>0</v>
      </c>
      <c r="M741" s="425"/>
      <c r="N741" s="484">
        <v>1</v>
      </c>
      <c r="O741" s="484">
        <v>0</v>
      </c>
      <c r="P741" s="524">
        <v>2</v>
      </c>
      <c r="Q741" s="282"/>
      <c r="R741" s="128" t="s">
        <v>31</v>
      </c>
      <c r="S741" s="128" t="s">
        <v>31</v>
      </c>
      <c r="T741" s="128" t="s">
        <v>31</v>
      </c>
      <c r="U741" s="128" t="s">
        <v>31</v>
      </c>
      <c r="V741" s="554" t="s">
        <v>3809</v>
      </c>
      <c r="W741" s="282"/>
      <c r="X741" s="282">
        <f t="shared" si="208"/>
        <v>0</v>
      </c>
      <c r="Y741" s="260"/>
      <c r="Z741" s="260"/>
      <c r="AA741" s="502">
        <f t="shared" si="209"/>
        <v>0</v>
      </c>
      <c r="AB741" s="282">
        <f t="shared" si="220"/>
        <v>0</v>
      </c>
      <c r="AC741" s="282">
        <f t="shared" si="211"/>
        <v>0</v>
      </c>
      <c r="AD741" s="282">
        <f t="shared" si="221"/>
        <v>0</v>
      </c>
      <c r="AE741" s="282">
        <f t="shared" si="213"/>
        <v>0</v>
      </c>
      <c r="AF741" s="282">
        <f t="shared" si="222"/>
        <v>0</v>
      </c>
      <c r="AG741" s="107">
        <f t="shared" si="223"/>
        <v>0</v>
      </c>
      <c r="AH741" s="282">
        <f t="shared" si="224"/>
        <v>0</v>
      </c>
      <c r="AI741" s="260"/>
      <c r="AJ741" s="282">
        <f t="shared" si="217"/>
        <v>0</v>
      </c>
      <c r="AK741" s="282">
        <f t="shared" si="218"/>
        <v>0</v>
      </c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495"/>
      <c r="AW741" s="495"/>
      <c r="AX741" s="495"/>
    </row>
    <row r="742" spans="2:50">
      <c r="B742" s="412">
        <v>720</v>
      </c>
      <c r="C742" s="376" t="s">
        <v>25</v>
      </c>
      <c r="D742" s="375" t="s">
        <v>715</v>
      </c>
      <c r="E742" s="375" t="s">
        <v>716</v>
      </c>
      <c r="F742" s="404" t="s">
        <v>1235</v>
      </c>
      <c r="G742" s="422" t="s">
        <v>274</v>
      </c>
      <c r="H742" s="431">
        <v>42375</v>
      </c>
      <c r="I742" s="409" t="s">
        <v>2470</v>
      </c>
      <c r="J742" s="425">
        <f t="shared" si="219"/>
        <v>1446</v>
      </c>
      <c r="K742" s="425">
        <v>6</v>
      </c>
      <c r="L742" s="425">
        <v>1440</v>
      </c>
      <c r="M742" s="425"/>
      <c r="N742" s="484">
        <v>0.1</v>
      </c>
      <c r="O742" s="484">
        <v>24</v>
      </c>
      <c r="P742" s="524">
        <v>2</v>
      </c>
      <c r="Q742" s="282"/>
      <c r="R742" s="128" t="s">
        <v>31</v>
      </c>
      <c r="S742" s="128" t="s">
        <v>31</v>
      </c>
      <c r="T742" s="128" t="s">
        <v>31</v>
      </c>
      <c r="U742" s="128" t="s">
        <v>31</v>
      </c>
      <c r="V742" s="554" t="s">
        <v>3809</v>
      </c>
      <c r="W742" s="282"/>
      <c r="X742" s="282">
        <f t="shared" si="208"/>
        <v>0</v>
      </c>
      <c r="Y742" s="260"/>
      <c r="Z742" s="260"/>
      <c r="AA742" s="502">
        <f t="shared" si="209"/>
        <v>0</v>
      </c>
      <c r="AB742" s="282">
        <f t="shared" si="220"/>
        <v>0</v>
      </c>
      <c r="AC742" s="282">
        <f t="shared" si="211"/>
        <v>0</v>
      </c>
      <c r="AD742" s="282">
        <f t="shared" si="221"/>
        <v>0</v>
      </c>
      <c r="AE742" s="282">
        <f t="shared" si="213"/>
        <v>0</v>
      </c>
      <c r="AF742" s="282">
        <f t="shared" si="222"/>
        <v>0</v>
      </c>
      <c r="AG742" s="107">
        <f t="shared" si="223"/>
        <v>0</v>
      </c>
      <c r="AH742" s="282">
        <f t="shared" si="224"/>
        <v>0</v>
      </c>
      <c r="AI742" s="260"/>
      <c r="AJ742" s="282">
        <f t="shared" si="217"/>
        <v>0</v>
      </c>
      <c r="AK742" s="282">
        <f t="shared" si="218"/>
        <v>0</v>
      </c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495"/>
      <c r="AW742" s="495"/>
      <c r="AX742" s="495"/>
    </row>
    <row r="743" spans="2:50">
      <c r="B743" s="412">
        <v>721</v>
      </c>
      <c r="C743" s="376" t="s">
        <v>25</v>
      </c>
      <c r="D743" s="375" t="s">
        <v>718</v>
      </c>
      <c r="E743" s="375" t="s">
        <v>719</v>
      </c>
      <c r="F743" s="401" t="s">
        <v>1236</v>
      </c>
      <c r="G743" s="422" t="s">
        <v>262</v>
      </c>
      <c r="H743" s="431">
        <v>42334</v>
      </c>
      <c r="I743" s="409" t="s">
        <v>2470</v>
      </c>
      <c r="J743" s="425">
        <f t="shared" si="219"/>
        <v>6</v>
      </c>
      <c r="K743" s="425">
        <v>6</v>
      </c>
      <c r="L743" s="425">
        <v>0</v>
      </c>
      <c r="M743" s="425"/>
      <c r="N743" s="481">
        <v>0.1</v>
      </c>
      <c r="O743" s="481">
        <v>0</v>
      </c>
      <c r="P743" s="521">
        <v>2</v>
      </c>
      <c r="Q743" s="282"/>
      <c r="R743" s="128" t="s">
        <v>31</v>
      </c>
      <c r="S743" s="128" t="s">
        <v>31</v>
      </c>
      <c r="T743" s="128" t="s">
        <v>31</v>
      </c>
      <c r="U743" s="128" t="s">
        <v>31</v>
      </c>
      <c r="V743" s="333" t="s">
        <v>3807</v>
      </c>
      <c r="W743" s="282"/>
      <c r="X743" s="282">
        <f t="shared" si="208"/>
        <v>0</v>
      </c>
      <c r="Y743" s="260"/>
      <c r="Z743" s="260"/>
      <c r="AA743" s="502">
        <f t="shared" si="209"/>
        <v>0</v>
      </c>
      <c r="AB743" s="282">
        <f t="shared" si="220"/>
        <v>0</v>
      </c>
      <c r="AC743" s="282">
        <f t="shared" si="211"/>
        <v>0</v>
      </c>
      <c r="AD743" s="282">
        <f t="shared" si="221"/>
        <v>0</v>
      </c>
      <c r="AE743" s="282">
        <f t="shared" si="213"/>
        <v>0</v>
      </c>
      <c r="AF743" s="282">
        <f t="shared" si="222"/>
        <v>0</v>
      </c>
      <c r="AG743" s="107">
        <f t="shared" si="223"/>
        <v>0</v>
      </c>
      <c r="AH743" s="282">
        <f t="shared" si="224"/>
        <v>0</v>
      </c>
      <c r="AI743" s="260"/>
      <c r="AJ743" s="282">
        <f t="shared" si="217"/>
        <v>0</v>
      </c>
      <c r="AK743" s="282">
        <f t="shared" si="218"/>
        <v>0</v>
      </c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495"/>
      <c r="AW743" s="495"/>
      <c r="AX743" s="495"/>
    </row>
    <row r="744" spans="2:50">
      <c r="B744" s="412">
        <v>722</v>
      </c>
      <c r="C744" s="376" t="s">
        <v>25</v>
      </c>
      <c r="D744" s="375" t="s">
        <v>718</v>
      </c>
      <c r="E744" s="375" t="s">
        <v>719</v>
      </c>
      <c r="F744" s="401" t="s">
        <v>508</v>
      </c>
      <c r="G744" s="422" t="s">
        <v>262</v>
      </c>
      <c r="H744" s="431">
        <v>42334</v>
      </c>
      <c r="I744" s="409" t="s">
        <v>2470</v>
      </c>
      <c r="J744" s="425">
        <f t="shared" si="219"/>
        <v>30</v>
      </c>
      <c r="K744" s="425">
        <v>30</v>
      </c>
      <c r="L744" s="425">
        <v>0</v>
      </c>
      <c r="M744" s="425"/>
      <c r="N744" s="481">
        <v>0.25</v>
      </c>
      <c r="O744" s="481">
        <v>0</v>
      </c>
      <c r="P744" s="521">
        <v>1</v>
      </c>
      <c r="Q744" s="282"/>
      <c r="R744" s="128" t="s">
        <v>31</v>
      </c>
      <c r="S744" s="128" t="s">
        <v>31</v>
      </c>
      <c r="T744" s="128" t="s">
        <v>31</v>
      </c>
      <c r="U744" s="128" t="s">
        <v>31</v>
      </c>
      <c r="V744" s="333" t="s">
        <v>3807</v>
      </c>
      <c r="W744" s="282"/>
      <c r="X744" s="282">
        <f t="shared" si="208"/>
        <v>0</v>
      </c>
      <c r="Y744" s="260"/>
      <c r="Z744" s="260"/>
      <c r="AA744" s="502">
        <f t="shared" si="209"/>
        <v>0</v>
      </c>
      <c r="AB744" s="282">
        <f t="shared" si="220"/>
        <v>0</v>
      </c>
      <c r="AC744" s="282">
        <f t="shared" si="211"/>
        <v>0</v>
      </c>
      <c r="AD744" s="282">
        <f t="shared" si="221"/>
        <v>0</v>
      </c>
      <c r="AE744" s="282">
        <f t="shared" si="213"/>
        <v>0</v>
      </c>
      <c r="AF744" s="282">
        <f t="shared" si="222"/>
        <v>0</v>
      </c>
      <c r="AG744" s="107">
        <f t="shared" si="223"/>
        <v>0</v>
      </c>
      <c r="AH744" s="282">
        <f t="shared" si="224"/>
        <v>0</v>
      </c>
      <c r="AI744" s="260"/>
      <c r="AJ744" s="282">
        <f t="shared" si="217"/>
        <v>0</v>
      </c>
      <c r="AK744" s="282">
        <f t="shared" si="218"/>
        <v>0</v>
      </c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495"/>
      <c r="AW744" s="495"/>
      <c r="AX744" s="495"/>
    </row>
    <row r="745" spans="2:50">
      <c r="B745" s="412">
        <v>723</v>
      </c>
      <c r="C745" s="376" t="s">
        <v>25</v>
      </c>
      <c r="D745" s="375" t="s">
        <v>718</v>
      </c>
      <c r="E745" s="375" t="s">
        <v>722</v>
      </c>
      <c r="F745" s="401" t="s">
        <v>1237</v>
      </c>
      <c r="G745" s="422" t="s">
        <v>262</v>
      </c>
      <c r="H745" s="431">
        <v>42334</v>
      </c>
      <c r="I745" s="409" t="s">
        <v>2470</v>
      </c>
      <c r="J745" s="425">
        <f t="shared" si="219"/>
        <v>48</v>
      </c>
      <c r="K745" s="425">
        <v>48</v>
      </c>
      <c r="L745" s="425">
        <v>0</v>
      </c>
      <c r="M745" s="425"/>
      <c r="N745" s="481">
        <v>0.8</v>
      </c>
      <c r="O745" s="481">
        <v>0</v>
      </c>
      <c r="P745" s="521">
        <v>1</v>
      </c>
      <c r="Q745" s="282"/>
      <c r="R745" s="128" t="s">
        <v>31</v>
      </c>
      <c r="S745" s="128" t="s">
        <v>31</v>
      </c>
      <c r="T745" s="128" t="s">
        <v>31</v>
      </c>
      <c r="U745" s="128" t="s">
        <v>31</v>
      </c>
      <c r="V745" s="333" t="s">
        <v>3807</v>
      </c>
      <c r="W745" s="282"/>
      <c r="X745" s="282">
        <f t="shared" si="208"/>
        <v>0</v>
      </c>
      <c r="Y745" s="260"/>
      <c r="Z745" s="260"/>
      <c r="AA745" s="502">
        <f t="shared" si="209"/>
        <v>0</v>
      </c>
      <c r="AB745" s="282">
        <f t="shared" si="220"/>
        <v>0</v>
      </c>
      <c r="AC745" s="282">
        <f t="shared" si="211"/>
        <v>0</v>
      </c>
      <c r="AD745" s="282">
        <f t="shared" si="221"/>
        <v>0</v>
      </c>
      <c r="AE745" s="282">
        <f t="shared" si="213"/>
        <v>0</v>
      </c>
      <c r="AF745" s="282">
        <f t="shared" si="222"/>
        <v>0</v>
      </c>
      <c r="AG745" s="107">
        <f t="shared" si="223"/>
        <v>0</v>
      </c>
      <c r="AH745" s="282">
        <f t="shared" si="224"/>
        <v>0</v>
      </c>
      <c r="AI745" s="260"/>
      <c r="AJ745" s="282">
        <f t="shared" si="217"/>
        <v>0</v>
      </c>
      <c r="AK745" s="282">
        <f t="shared" si="218"/>
        <v>0</v>
      </c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495"/>
      <c r="AW745" s="495"/>
      <c r="AX745" s="495"/>
    </row>
    <row r="746" spans="2:50">
      <c r="B746" s="412">
        <v>724</v>
      </c>
      <c r="C746" s="376" t="s">
        <v>25</v>
      </c>
      <c r="D746" s="375" t="s">
        <v>718</v>
      </c>
      <c r="E746" s="375" t="s">
        <v>722</v>
      </c>
      <c r="F746" s="401" t="s">
        <v>1238</v>
      </c>
      <c r="G746" s="422" t="s">
        <v>262</v>
      </c>
      <c r="H746" s="431">
        <v>42334</v>
      </c>
      <c r="I746" s="409" t="s">
        <v>2470</v>
      </c>
      <c r="J746" s="425">
        <f t="shared" si="219"/>
        <v>24</v>
      </c>
      <c r="K746" s="425">
        <v>24</v>
      </c>
      <c r="L746" s="425">
        <v>0</v>
      </c>
      <c r="M746" s="425"/>
      <c r="N746" s="481">
        <v>0.4</v>
      </c>
      <c r="O746" s="481">
        <v>0</v>
      </c>
      <c r="P746" s="521">
        <v>1</v>
      </c>
      <c r="Q746" s="282"/>
      <c r="R746" s="128" t="s">
        <v>31</v>
      </c>
      <c r="S746" s="128" t="s">
        <v>31</v>
      </c>
      <c r="T746" s="128" t="s">
        <v>31</v>
      </c>
      <c r="U746" s="128" t="s">
        <v>31</v>
      </c>
      <c r="V746" s="333" t="s">
        <v>3807</v>
      </c>
      <c r="W746" s="282"/>
      <c r="X746" s="282">
        <f t="shared" si="208"/>
        <v>0</v>
      </c>
      <c r="Y746" s="260"/>
      <c r="Z746" s="260"/>
      <c r="AA746" s="502">
        <f t="shared" si="209"/>
        <v>0</v>
      </c>
      <c r="AB746" s="282">
        <f t="shared" si="220"/>
        <v>0</v>
      </c>
      <c r="AC746" s="282">
        <f t="shared" si="211"/>
        <v>0</v>
      </c>
      <c r="AD746" s="282">
        <f t="shared" si="221"/>
        <v>0</v>
      </c>
      <c r="AE746" s="282">
        <f t="shared" si="213"/>
        <v>0</v>
      </c>
      <c r="AF746" s="282">
        <f t="shared" si="222"/>
        <v>0</v>
      </c>
      <c r="AG746" s="107">
        <f t="shared" si="223"/>
        <v>0</v>
      </c>
      <c r="AH746" s="282">
        <f t="shared" si="224"/>
        <v>0</v>
      </c>
      <c r="AI746" s="260"/>
      <c r="AJ746" s="282">
        <f t="shared" si="217"/>
        <v>0</v>
      </c>
      <c r="AK746" s="282">
        <f t="shared" si="218"/>
        <v>0</v>
      </c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495"/>
      <c r="AW746" s="495"/>
      <c r="AX746" s="495"/>
    </row>
    <row r="747" spans="2:50">
      <c r="B747" s="412">
        <v>725</v>
      </c>
      <c r="C747" s="376" t="s">
        <v>25</v>
      </c>
      <c r="D747" s="375" t="s">
        <v>718</v>
      </c>
      <c r="E747" s="375" t="s">
        <v>722</v>
      </c>
      <c r="F747" s="401" t="s">
        <v>1239</v>
      </c>
      <c r="G747" s="422" t="s">
        <v>262</v>
      </c>
      <c r="H747" s="431">
        <v>42334</v>
      </c>
      <c r="I747" s="409" t="s">
        <v>2470</v>
      </c>
      <c r="J747" s="425">
        <f t="shared" si="219"/>
        <v>18</v>
      </c>
      <c r="K747" s="425">
        <v>18</v>
      </c>
      <c r="L747" s="425">
        <v>0</v>
      </c>
      <c r="M747" s="425"/>
      <c r="N747" s="481">
        <v>0.2</v>
      </c>
      <c r="O747" s="481">
        <v>0</v>
      </c>
      <c r="P747" s="521">
        <v>1</v>
      </c>
      <c r="Q747" s="282"/>
      <c r="R747" s="128" t="s">
        <v>31</v>
      </c>
      <c r="S747" s="128" t="s">
        <v>31</v>
      </c>
      <c r="T747" s="128" t="s">
        <v>31</v>
      </c>
      <c r="U747" s="128" t="s">
        <v>31</v>
      </c>
      <c r="V747" s="333" t="s">
        <v>3807</v>
      </c>
      <c r="W747" s="282"/>
      <c r="X747" s="282">
        <f t="shared" si="208"/>
        <v>0</v>
      </c>
      <c r="Y747" s="260"/>
      <c r="Z747" s="260"/>
      <c r="AA747" s="502">
        <f t="shared" si="209"/>
        <v>0</v>
      </c>
      <c r="AB747" s="282">
        <f t="shared" si="220"/>
        <v>0</v>
      </c>
      <c r="AC747" s="282">
        <f t="shared" si="211"/>
        <v>0</v>
      </c>
      <c r="AD747" s="282">
        <f t="shared" si="221"/>
        <v>0</v>
      </c>
      <c r="AE747" s="282">
        <f t="shared" si="213"/>
        <v>0</v>
      </c>
      <c r="AF747" s="282">
        <f t="shared" si="222"/>
        <v>0</v>
      </c>
      <c r="AG747" s="107">
        <f t="shared" si="223"/>
        <v>0</v>
      </c>
      <c r="AH747" s="282">
        <f t="shared" si="224"/>
        <v>0</v>
      </c>
      <c r="AI747" s="260"/>
      <c r="AJ747" s="282">
        <f t="shared" si="217"/>
        <v>0</v>
      </c>
      <c r="AK747" s="282">
        <f t="shared" si="218"/>
        <v>0</v>
      </c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495"/>
      <c r="AW747" s="495"/>
      <c r="AX747" s="495"/>
    </row>
    <row r="748" spans="2:50">
      <c r="B748" s="412">
        <v>726</v>
      </c>
      <c r="C748" s="376" t="s">
        <v>25</v>
      </c>
      <c r="D748" s="375" t="s">
        <v>718</v>
      </c>
      <c r="E748" s="375" t="s">
        <v>728</v>
      </c>
      <c r="F748" s="401" t="s">
        <v>729</v>
      </c>
      <c r="G748" s="422" t="s">
        <v>262</v>
      </c>
      <c r="H748" s="431">
        <v>42334</v>
      </c>
      <c r="I748" s="409" t="s">
        <v>2470</v>
      </c>
      <c r="J748" s="425">
        <f t="shared" si="219"/>
        <v>6</v>
      </c>
      <c r="K748" s="425">
        <v>6</v>
      </c>
      <c r="L748" s="425">
        <v>0</v>
      </c>
      <c r="M748" s="425"/>
      <c r="N748" s="481">
        <v>0.05</v>
      </c>
      <c r="O748" s="481">
        <v>0</v>
      </c>
      <c r="P748" s="521">
        <v>1</v>
      </c>
      <c r="Q748" s="282"/>
      <c r="R748" s="128" t="s">
        <v>31</v>
      </c>
      <c r="S748" s="128" t="s">
        <v>31</v>
      </c>
      <c r="T748" s="128" t="s">
        <v>31</v>
      </c>
      <c r="U748" s="128" t="s">
        <v>31</v>
      </c>
      <c r="V748" s="333" t="s">
        <v>3807</v>
      </c>
      <c r="W748" s="282"/>
      <c r="X748" s="282">
        <f t="shared" si="208"/>
        <v>0</v>
      </c>
      <c r="Y748" s="260"/>
      <c r="Z748" s="260"/>
      <c r="AA748" s="502">
        <f t="shared" si="209"/>
        <v>0</v>
      </c>
      <c r="AB748" s="282">
        <f t="shared" si="220"/>
        <v>0</v>
      </c>
      <c r="AC748" s="282">
        <f t="shared" si="211"/>
        <v>0</v>
      </c>
      <c r="AD748" s="282">
        <f t="shared" si="221"/>
        <v>0</v>
      </c>
      <c r="AE748" s="282">
        <f t="shared" si="213"/>
        <v>0</v>
      </c>
      <c r="AF748" s="282">
        <f t="shared" si="222"/>
        <v>0</v>
      </c>
      <c r="AG748" s="107">
        <f t="shared" si="223"/>
        <v>0</v>
      </c>
      <c r="AH748" s="282">
        <f t="shared" si="224"/>
        <v>0</v>
      </c>
      <c r="AI748" s="260"/>
      <c r="AJ748" s="282">
        <f t="shared" si="217"/>
        <v>0</v>
      </c>
      <c r="AK748" s="282">
        <f t="shared" si="218"/>
        <v>0</v>
      </c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495"/>
      <c r="AW748" s="495"/>
      <c r="AX748" s="495"/>
    </row>
    <row r="749" spans="2:50">
      <c r="B749" s="412">
        <v>727</v>
      </c>
      <c r="C749" s="376" t="s">
        <v>25</v>
      </c>
      <c r="D749" s="375" t="s">
        <v>718</v>
      </c>
      <c r="E749" s="375" t="s">
        <v>730</v>
      </c>
      <c r="F749" s="401" t="s">
        <v>731</v>
      </c>
      <c r="G749" s="422" t="s">
        <v>262</v>
      </c>
      <c r="H749" s="431">
        <v>42334</v>
      </c>
      <c r="I749" s="409" t="s">
        <v>2470</v>
      </c>
      <c r="J749" s="425">
        <f t="shared" si="219"/>
        <v>120</v>
      </c>
      <c r="K749" s="425">
        <v>120</v>
      </c>
      <c r="L749" s="425">
        <v>0</v>
      </c>
      <c r="M749" s="425"/>
      <c r="N749" s="481">
        <v>1</v>
      </c>
      <c r="O749" s="481">
        <v>0</v>
      </c>
      <c r="P749" s="521">
        <v>1</v>
      </c>
      <c r="Q749" s="282"/>
      <c r="R749" s="128" t="s">
        <v>31</v>
      </c>
      <c r="S749" s="128" t="s">
        <v>31</v>
      </c>
      <c r="T749" s="128" t="s">
        <v>31</v>
      </c>
      <c r="U749" s="128" t="s">
        <v>31</v>
      </c>
      <c r="V749" s="333" t="s">
        <v>3807</v>
      </c>
      <c r="W749" s="282"/>
      <c r="X749" s="282">
        <f t="shared" si="208"/>
        <v>0</v>
      </c>
      <c r="Y749" s="260"/>
      <c r="Z749" s="260"/>
      <c r="AA749" s="502">
        <f t="shared" si="209"/>
        <v>0</v>
      </c>
      <c r="AB749" s="282">
        <f t="shared" si="220"/>
        <v>0</v>
      </c>
      <c r="AC749" s="282">
        <f t="shared" si="211"/>
        <v>0</v>
      </c>
      <c r="AD749" s="282">
        <f t="shared" si="221"/>
        <v>0</v>
      </c>
      <c r="AE749" s="282">
        <f t="shared" si="213"/>
        <v>0</v>
      </c>
      <c r="AF749" s="282">
        <f t="shared" si="222"/>
        <v>0</v>
      </c>
      <c r="AG749" s="107">
        <f t="shared" si="223"/>
        <v>0</v>
      </c>
      <c r="AH749" s="282">
        <f t="shared" si="224"/>
        <v>0</v>
      </c>
      <c r="AI749" s="260"/>
      <c r="AJ749" s="282">
        <f t="shared" si="217"/>
        <v>0</v>
      </c>
      <c r="AK749" s="282">
        <f t="shared" si="218"/>
        <v>0</v>
      </c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495"/>
      <c r="AW749" s="495"/>
      <c r="AX749" s="495"/>
    </row>
    <row r="750" spans="2:50">
      <c r="B750" s="412">
        <v>728</v>
      </c>
      <c r="C750" s="376" t="s">
        <v>25</v>
      </c>
      <c r="D750" s="375" t="s">
        <v>718</v>
      </c>
      <c r="E750" s="375" t="s">
        <v>730</v>
      </c>
      <c r="F750" s="401" t="s">
        <v>3920</v>
      </c>
      <c r="G750" s="422" t="s">
        <v>262</v>
      </c>
      <c r="H750" s="431">
        <v>42334</v>
      </c>
      <c r="I750" s="409" t="s">
        <v>2470</v>
      </c>
      <c r="J750" s="425">
        <f t="shared" si="219"/>
        <v>12</v>
      </c>
      <c r="K750" s="425">
        <v>12</v>
      </c>
      <c r="L750" s="425">
        <v>0</v>
      </c>
      <c r="M750" s="425"/>
      <c r="N750" s="481">
        <v>0.2</v>
      </c>
      <c r="O750" s="481">
        <v>0</v>
      </c>
      <c r="P750" s="521">
        <v>1</v>
      </c>
      <c r="Q750" s="282"/>
      <c r="R750" s="128" t="s">
        <v>31</v>
      </c>
      <c r="S750" s="128" t="s">
        <v>31</v>
      </c>
      <c r="T750" s="128" t="s">
        <v>31</v>
      </c>
      <c r="U750" s="128" t="s">
        <v>31</v>
      </c>
      <c r="V750" s="333" t="s">
        <v>3807</v>
      </c>
      <c r="W750" s="282"/>
      <c r="X750" s="282">
        <f t="shared" si="208"/>
        <v>0</v>
      </c>
      <c r="Y750" s="260"/>
      <c r="Z750" s="260"/>
      <c r="AA750" s="502">
        <f t="shared" si="209"/>
        <v>0</v>
      </c>
      <c r="AB750" s="282">
        <f t="shared" si="220"/>
        <v>0</v>
      </c>
      <c r="AC750" s="282">
        <f t="shared" si="211"/>
        <v>0</v>
      </c>
      <c r="AD750" s="282">
        <f t="shared" si="221"/>
        <v>0</v>
      </c>
      <c r="AE750" s="282">
        <f t="shared" si="213"/>
        <v>0</v>
      </c>
      <c r="AF750" s="282">
        <f t="shared" si="222"/>
        <v>0</v>
      </c>
      <c r="AG750" s="107">
        <f t="shared" si="223"/>
        <v>0</v>
      </c>
      <c r="AH750" s="282">
        <f t="shared" si="224"/>
        <v>0</v>
      </c>
      <c r="AI750" s="260"/>
      <c r="AJ750" s="282">
        <f t="shared" si="217"/>
        <v>0</v>
      </c>
      <c r="AK750" s="282">
        <f t="shared" si="218"/>
        <v>0</v>
      </c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495"/>
      <c r="AW750" s="495"/>
      <c r="AX750" s="495"/>
    </row>
    <row r="751" spans="2:50">
      <c r="B751" s="412">
        <v>729</v>
      </c>
      <c r="C751" s="376" t="s">
        <v>25</v>
      </c>
      <c r="D751" s="375" t="s">
        <v>718</v>
      </c>
      <c r="E751" s="375" t="s">
        <v>730</v>
      </c>
      <c r="F751" s="401" t="s">
        <v>3921</v>
      </c>
      <c r="G751" s="422" t="s">
        <v>262</v>
      </c>
      <c r="H751" s="431">
        <v>42334</v>
      </c>
      <c r="I751" s="409" t="s">
        <v>2470</v>
      </c>
      <c r="J751" s="425">
        <f t="shared" si="219"/>
        <v>12</v>
      </c>
      <c r="K751" s="425">
        <v>12</v>
      </c>
      <c r="L751" s="425">
        <v>0</v>
      </c>
      <c r="M751" s="425"/>
      <c r="N751" s="481">
        <v>0.2</v>
      </c>
      <c r="O751" s="481">
        <v>0</v>
      </c>
      <c r="P751" s="521">
        <v>1</v>
      </c>
      <c r="Q751" s="282"/>
      <c r="R751" s="128" t="s">
        <v>31</v>
      </c>
      <c r="S751" s="128" t="s">
        <v>31</v>
      </c>
      <c r="T751" s="128" t="s">
        <v>31</v>
      </c>
      <c r="U751" s="128" t="s">
        <v>31</v>
      </c>
      <c r="V751" s="333" t="s">
        <v>3807</v>
      </c>
      <c r="W751" s="282"/>
      <c r="X751" s="282">
        <f t="shared" si="208"/>
        <v>0</v>
      </c>
      <c r="Y751" s="260"/>
      <c r="Z751" s="260"/>
      <c r="AA751" s="502">
        <f t="shared" si="209"/>
        <v>0</v>
      </c>
      <c r="AB751" s="282">
        <f t="shared" si="220"/>
        <v>0</v>
      </c>
      <c r="AC751" s="282">
        <f t="shared" si="211"/>
        <v>0</v>
      </c>
      <c r="AD751" s="282">
        <f t="shared" si="221"/>
        <v>0</v>
      </c>
      <c r="AE751" s="282">
        <f t="shared" si="213"/>
        <v>0</v>
      </c>
      <c r="AF751" s="282">
        <f t="shared" si="222"/>
        <v>0</v>
      </c>
      <c r="AG751" s="107">
        <f t="shared" si="223"/>
        <v>0</v>
      </c>
      <c r="AH751" s="282">
        <f t="shared" si="224"/>
        <v>0</v>
      </c>
      <c r="AI751" s="260"/>
      <c r="AJ751" s="282">
        <f t="shared" si="217"/>
        <v>0</v>
      </c>
      <c r="AK751" s="282">
        <f t="shared" si="218"/>
        <v>0</v>
      </c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495"/>
      <c r="AW751" s="495"/>
      <c r="AX751" s="495"/>
    </row>
    <row r="752" spans="2:50">
      <c r="B752" s="412">
        <v>730</v>
      </c>
      <c r="C752" s="376" t="s">
        <v>25</v>
      </c>
      <c r="D752" s="375" t="s">
        <v>718</v>
      </c>
      <c r="E752" s="375" t="s">
        <v>730</v>
      </c>
      <c r="F752" s="401" t="s">
        <v>641</v>
      </c>
      <c r="G752" s="422" t="s">
        <v>262</v>
      </c>
      <c r="H752" s="431">
        <v>42334</v>
      </c>
      <c r="I752" s="409" t="s">
        <v>2470</v>
      </c>
      <c r="J752" s="425">
        <f t="shared" si="219"/>
        <v>12</v>
      </c>
      <c r="K752" s="425">
        <v>12</v>
      </c>
      <c r="L752" s="425">
        <v>0</v>
      </c>
      <c r="M752" s="425"/>
      <c r="N752" s="481">
        <v>0.2</v>
      </c>
      <c r="O752" s="481">
        <v>0</v>
      </c>
      <c r="P752" s="521">
        <v>1</v>
      </c>
      <c r="Q752" s="282"/>
      <c r="R752" s="128" t="s">
        <v>31</v>
      </c>
      <c r="S752" s="128" t="s">
        <v>31</v>
      </c>
      <c r="T752" s="128" t="s">
        <v>31</v>
      </c>
      <c r="U752" s="128" t="s">
        <v>31</v>
      </c>
      <c r="V752" s="333" t="s">
        <v>3807</v>
      </c>
      <c r="W752" s="282"/>
      <c r="X752" s="282">
        <f t="shared" si="208"/>
        <v>0</v>
      </c>
      <c r="Y752" s="260"/>
      <c r="Z752" s="260"/>
      <c r="AA752" s="502">
        <f t="shared" si="209"/>
        <v>0</v>
      </c>
      <c r="AB752" s="282">
        <f t="shared" si="220"/>
        <v>0</v>
      </c>
      <c r="AC752" s="282">
        <f t="shared" si="211"/>
        <v>0</v>
      </c>
      <c r="AD752" s="282">
        <f t="shared" si="221"/>
        <v>0</v>
      </c>
      <c r="AE752" s="282">
        <f t="shared" si="213"/>
        <v>0</v>
      </c>
      <c r="AF752" s="282">
        <f t="shared" si="222"/>
        <v>0</v>
      </c>
      <c r="AG752" s="107">
        <f t="shared" si="223"/>
        <v>0</v>
      </c>
      <c r="AH752" s="282">
        <f t="shared" si="224"/>
        <v>0</v>
      </c>
      <c r="AI752" s="260"/>
      <c r="AJ752" s="282">
        <f t="shared" si="217"/>
        <v>0</v>
      </c>
      <c r="AK752" s="282">
        <f t="shared" si="218"/>
        <v>0</v>
      </c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495"/>
      <c r="AW752" s="495"/>
      <c r="AX752" s="495"/>
    </row>
    <row r="753" spans="2:50">
      <c r="B753" s="412">
        <v>731</v>
      </c>
      <c r="C753" s="376" t="s">
        <v>25</v>
      </c>
      <c r="D753" s="375" t="s">
        <v>718</v>
      </c>
      <c r="E753" s="375" t="s">
        <v>730</v>
      </c>
      <c r="F753" s="401" t="s">
        <v>1080</v>
      </c>
      <c r="G753" s="422" t="s">
        <v>262</v>
      </c>
      <c r="H753" s="429">
        <v>41984</v>
      </c>
      <c r="I753" s="409" t="s">
        <v>2470</v>
      </c>
      <c r="J753" s="425">
        <f t="shared" si="219"/>
        <v>6</v>
      </c>
      <c r="K753" s="425">
        <v>6</v>
      </c>
      <c r="L753" s="425">
        <v>0</v>
      </c>
      <c r="M753" s="425"/>
      <c r="N753" s="481">
        <v>0.1</v>
      </c>
      <c r="O753" s="481">
        <v>0</v>
      </c>
      <c r="P753" s="521">
        <v>1</v>
      </c>
      <c r="Q753" s="282"/>
      <c r="R753" s="128" t="s">
        <v>31</v>
      </c>
      <c r="S753" s="128" t="s">
        <v>31</v>
      </c>
      <c r="T753" s="128" t="s">
        <v>31</v>
      </c>
      <c r="U753" s="128" t="s">
        <v>31</v>
      </c>
      <c r="V753" s="333" t="s">
        <v>3807</v>
      </c>
      <c r="W753" s="282"/>
      <c r="X753" s="282">
        <f t="shared" si="208"/>
        <v>0</v>
      </c>
      <c r="Y753" s="260"/>
      <c r="Z753" s="260"/>
      <c r="AA753" s="502">
        <f t="shared" si="209"/>
        <v>0</v>
      </c>
      <c r="AB753" s="282">
        <f t="shared" si="220"/>
        <v>0</v>
      </c>
      <c r="AC753" s="282">
        <f t="shared" si="211"/>
        <v>0</v>
      </c>
      <c r="AD753" s="282">
        <f t="shared" si="221"/>
        <v>0</v>
      </c>
      <c r="AE753" s="282">
        <f t="shared" si="213"/>
        <v>0</v>
      </c>
      <c r="AF753" s="282">
        <f t="shared" si="222"/>
        <v>0</v>
      </c>
      <c r="AG753" s="107">
        <f t="shared" si="223"/>
        <v>0</v>
      </c>
      <c r="AH753" s="282">
        <f t="shared" si="224"/>
        <v>0</v>
      </c>
      <c r="AI753" s="260"/>
      <c r="AJ753" s="282">
        <f t="shared" si="217"/>
        <v>0</v>
      </c>
      <c r="AK753" s="282">
        <f t="shared" si="218"/>
        <v>0</v>
      </c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495"/>
      <c r="AW753" s="495"/>
      <c r="AX753" s="495"/>
    </row>
    <row r="754" spans="2:50">
      <c r="B754" s="412">
        <v>732</v>
      </c>
      <c r="C754" s="376" t="s">
        <v>25</v>
      </c>
      <c r="D754" s="375" t="s">
        <v>3810</v>
      </c>
      <c r="E754" s="375" t="s">
        <v>732</v>
      </c>
      <c r="F754" s="401" t="s">
        <v>732</v>
      </c>
      <c r="G754" s="422" t="s">
        <v>262</v>
      </c>
      <c r="H754" s="432">
        <v>43552</v>
      </c>
      <c r="I754" s="409" t="s">
        <v>2470</v>
      </c>
      <c r="J754" s="425">
        <f t="shared" si="219"/>
        <v>300</v>
      </c>
      <c r="K754" s="425">
        <v>90</v>
      </c>
      <c r="L754" s="425">
        <v>210</v>
      </c>
      <c r="M754" s="425"/>
      <c r="N754" s="481">
        <v>0.5</v>
      </c>
      <c r="O754" s="481">
        <v>3.5</v>
      </c>
      <c r="P754" s="521">
        <v>1</v>
      </c>
      <c r="Q754" s="282"/>
      <c r="R754" s="128" t="s">
        <v>31</v>
      </c>
      <c r="S754" s="128" t="s">
        <v>31</v>
      </c>
      <c r="T754" s="128" t="s">
        <v>31</v>
      </c>
      <c r="U754" s="128" t="s">
        <v>31</v>
      </c>
      <c r="V754" s="554" t="s">
        <v>3811</v>
      </c>
      <c r="W754" s="282"/>
      <c r="X754" s="282">
        <f t="shared" si="208"/>
        <v>0</v>
      </c>
      <c r="Y754" s="260"/>
      <c r="Z754" s="260"/>
      <c r="AA754" s="502">
        <f t="shared" si="209"/>
        <v>0</v>
      </c>
      <c r="AB754" s="282">
        <f t="shared" si="220"/>
        <v>0</v>
      </c>
      <c r="AC754" s="282">
        <f t="shared" si="211"/>
        <v>0</v>
      </c>
      <c r="AD754" s="282">
        <f t="shared" si="221"/>
        <v>0</v>
      </c>
      <c r="AE754" s="282">
        <f t="shared" si="213"/>
        <v>0</v>
      </c>
      <c r="AF754" s="282">
        <f t="shared" si="222"/>
        <v>0</v>
      </c>
      <c r="AG754" s="107">
        <f t="shared" si="223"/>
        <v>0</v>
      </c>
      <c r="AH754" s="282">
        <f t="shared" si="224"/>
        <v>0</v>
      </c>
      <c r="AI754" s="260"/>
      <c r="AJ754" s="282">
        <f t="shared" si="217"/>
        <v>0</v>
      </c>
      <c r="AK754" s="282">
        <f t="shared" si="218"/>
        <v>0</v>
      </c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495"/>
      <c r="AW754" s="495"/>
      <c r="AX754" s="495"/>
    </row>
    <row r="755" spans="2:50">
      <c r="B755" s="412">
        <v>733</v>
      </c>
      <c r="C755" s="376" t="s">
        <v>25</v>
      </c>
      <c r="D755" s="375" t="s">
        <v>736</v>
      </c>
      <c r="E755" s="375" t="s">
        <v>732</v>
      </c>
      <c r="F755" s="401" t="s">
        <v>682</v>
      </c>
      <c r="G755" s="422" t="s">
        <v>262</v>
      </c>
      <c r="H755" s="431">
        <v>43172</v>
      </c>
      <c r="I755" s="409" t="s">
        <v>2470</v>
      </c>
      <c r="J755" s="425">
        <f t="shared" si="219"/>
        <v>18</v>
      </c>
      <c r="K755" s="425">
        <v>18</v>
      </c>
      <c r="L755" s="425">
        <v>0</v>
      </c>
      <c r="M755" s="425"/>
      <c r="N755" s="481">
        <v>0.30000000000000004</v>
      </c>
      <c r="O755" s="481">
        <v>0</v>
      </c>
      <c r="P755" s="521">
        <v>1</v>
      </c>
      <c r="Q755" s="282"/>
      <c r="R755" s="128" t="s">
        <v>31</v>
      </c>
      <c r="S755" s="128" t="s">
        <v>31</v>
      </c>
      <c r="T755" s="128" t="s">
        <v>31</v>
      </c>
      <c r="U755" s="128" t="s">
        <v>31</v>
      </c>
      <c r="V755" s="554" t="s">
        <v>3808</v>
      </c>
      <c r="W755" s="282"/>
      <c r="X755" s="282">
        <f t="shared" si="208"/>
        <v>0</v>
      </c>
      <c r="Y755" s="260"/>
      <c r="Z755" s="260"/>
      <c r="AA755" s="502">
        <f t="shared" si="209"/>
        <v>0</v>
      </c>
      <c r="AB755" s="282">
        <f t="shared" si="220"/>
        <v>0</v>
      </c>
      <c r="AC755" s="282">
        <f t="shared" si="211"/>
        <v>0</v>
      </c>
      <c r="AD755" s="282">
        <f t="shared" si="221"/>
        <v>0</v>
      </c>
      <c r="AE755" s="282">
        <f t="shared" si="213"/>
        <v>0</v>
      </c>
      <c r="AF755" s="282">
        <f t="shared" si="222"/>
        <v>0</v>
      </c>
      <c r="AG755" s="107">
        <f t="shared" si="223"/>
        <v>0</v>
      </c>
      <c r="AH755" s="282">
        <f t="shared" si="224"/>
        <v>0</v>
      </c>
      <c r="AI755" s="260"/>
      <c r="AJ755" s="282">
        <f t="shared" si="217"/>
        <v>0</v>
      </c>
      <c r="AK755" s="282">
        <f t="shared" si="218"/>
        <v>0</v>
      </c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495"/>
      <c r="AW755" s="495"/>
      <c r="AX755" s="495"/>
    </row>
    <row r="756" spans="2:50">
      <c r="B756" s="412">
        <v>734</v>
      </c>
      <c r="C756" s="376" t="s">
        <v>25</v>
      </c>
      <c r="D756" s="375" t="s">
        <v>736</v>
      </c>
      <c r="E756" s="375" t="s">
        <v>732</v>
      </c>
      <c r="F756" s="402" t="s">
        <v>739</v>
      </c>
      <c r="G756" s="422" t="s">
        <v>262</v>
      </c>
      <c r="H756" s="431">
        <v>43094</v>
      </c>
      <c r="I756" s="409" t="s">
        <v>2470</v>
      </c>
      <c r="J756" s="425">
        <f t="shared" si="219"/>
        <v>6</v>
      </c>
      <c r="K756" s="425">
        <v>6</v>
      </c>
      <c r="L756" s="425">
        <v>0</v>
      </c>
      <c r="M756" s="425"/>
      <c r="N756" s="481">
        <v>0.1</v>
      </c>
      <c r="O756" s="481">
        <v>0</v>
      </c>
      <c r="P756" s="521">
        <v>1</v>
      </c>
      <c r="Q756" s="282"/>
      <c r="R756" s="128" t="s">
        <v>31</v>
      </c>
      <c r="S756" s="128" t="s">
        <v>31</v>
      </c>
      <c r="T756" s="128" t="s">
        <v>31</v>
      </c>
      <c r="U756" s="128" t="s">
        <v>31</v>
      </c>
      <c r="V756" s="554" t="s">
        <v>3808</v>
      </c>
      <c r="W756" s="282"/>
      <c r="X756" s="282">
        <f t="shared" si="208"/>
        <v>0</v>
      </c>
      <c r="Y756" s="260"/>
      <c r="Z756" s="260"/>
      <c r="AA756" s="502">
        <f t="shared" si="209"/>
        <v>0</v>
      </c>
      <c r="AB756" s="282">
        <f t="shared" si="220"/>
        <v>0</v>
      </c>
      <c r="AC756" s="282">
        <f t="shared" si="211"/>
        <v>0</v>
      </c>
      <c r="AD756" s="282">
        <f t="shared" si="221"/>
        <v>0</v>
      </c>
      <c r="AE756" s="282">
        <f t="shared" si="213"/>
        <v>0</v>
      </c>
      <c r="AF756" s="282">
        <f t="shared" si="222"/>
        <v>0</v>
      </c>
      <c r="AG756" s="107">
        <f t="shared" si="223"/>
        <v>0</v>
      </c>
      <c r="AH756" s="282">
        <f t="shared" si="224"/>
        <v>0</v>
      </c>
      <c r="AI756" s="260"/>
      <c r="AJ756" s="282">
        <f t="shared" si="217"/>
        <v>0</v>
      </c>
      <c r="AK756" s="282">
        <f t="shared" si="218"/>
        <v>0</v>
      </c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495"/>
      <c r="AW756" s="495"/>
      <c r="AX756" s="495"/>
    </row>
    <row r="757" spans="2:50">
      <c r="B757" s="412">
        <v>735</v>
      </c>
      <c r="C757" s="376" t="s">
        <v>25</v>
      </c>
      <c r="D757" s="375" t="s">
        <v>736</v>
      </c>
      <c r="E757" s="375" t="s">
        <v>732</v>
      </c>
      <c r="F757" s="402" t="s">
        <v>741</v>
      </c>
      <c r="G757" s="422" t="s">
        <v>262</v>
      </c>
      <c r="H757" s="431">
        <v>43094</v>
      </c>
      <c r="I757" s="409" t="s">
        <v>2470</v>
      </c>
      <c r="J757" s="425">
        <f t="shared" si="219"/>
        <v>6</v>
      </c>
      <c r="K757" s="425">
        <v>6</v>
      </c>
      <c r="L757" s="425">
        <v>0</v>
      </c>
      <c r="M757" s="425"/>
      <c r="N757" s="481">
        <v>0.1</v>
      </c>
      <c r="O757" s="481">
        <v>0</v>
      </c>
      <c r="P757" s="521">
        <v>1</v>
      </c>
      <c r="Q757" s="282"/>
      <c r="R757" s="128" t="s">
        <v>31</v>
      </c>
      <c r="S757" s="128" t="s">
        <v>31</v>
      </c>
      <c r="T757" s="128" t="s">
        <v>31</v>
      </c>
      <c r="U757" s="128" t="s">
        <v>31</v>
      </c>
      <c r="V757" s="554" t="s">
        <v>3808</v>
      </c>
      <c r="W757" s="282"/>
      <c r="X757" s="282">
        <f t="shared" si="208"/>
        <v>0</v>
      </c>
      <c r="Y757" s="260"/>
      <c r="Z757" s="260"/>
      <c r="AA757" s="502">
        <f t="shared" si="209"/>
        <v>0</v>
      </c>
      <c r="AB757" s="282">
        <f t="shared" si="220"/>
        <v>0</v>
      </c>
      <c r="AC757" s="282">
        <f t="shared" si="211"/>
        <v>0</v>
      </c>
      <c r="AD757" s="282">
        <f t="shared" si="221"/>
        <v>0</v>
      </c>
      <c r="AE757" s="282">
        <f t="shared" si="213"/>
        <v>0</v>
      </c>
      <c r="AF757" s="282">
        <f t="shared" si="222"/>
        <v>0</v>
      </c>
      <c r="AG757" s="107">
        <f t="shared" si="223"/>
        <v>0</v>
      </c>
      <c r="AH757" s="282">
        <f t="shared" si="224"/>
        <v>0</v>
      </c>
      <c r="AI757" s="260"/>
      <c r="AJ757" s="282">
        <f t="shared" si="217"/>
        <v>0</v>
      </c>
      <c r="AK757" s="282">
        <f t="shared" si="218"/>
        <v>0</v>
      </c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495"/>
      <c r="AW757" s="495"/>
      <c r="AX757" s="495"/>
    </row>
    <row r="758" spans="2:50">
      <c r="B758" s="412">
        <v>736</v>
      </c>
      <c r="C758" s="376" t="s">
        <v>25</v>
      </c>
      <c r="D758" s="375" t="s">
        <v>736</v>
      </c>
      <c r="E758" s="375" t="s">
        <v>732</v>
      </c>
      <c r="F758" s="402" t="s">
        <v>743</v>
      </c>
      <c r="G758" s="422" t="s">
        <v>262</v>
      </c>
      <c r="H758" s="431">
        <v>43111</v>
      </c>
      <c r="I758" s="409" t="s">
        <v>2470</v>
      </c>
      <c r="J758" s="425">
        <f t="shared" si="219"/>
        <v>18</v>
      </c>
      <c r="K758" s="425">
        <v>18</v>
      </c>
      <c r="L758" s="425">
        <v>0</v>
      </c>
      <c r="M758" s="425"/>
      <c r="N758" s="481">
        <v>0.3</v>
      </c>
      <c r="O758" s="481">
        <v>0</v>
      </c>
      <c r="P758" s="521">
        <v>1</v>
      </c>
      <c r="Q758" s="282"/>
      <c r="R758" s="128" t="s">
        <v>31</v>
      </c>
      <c r="S758" s="128" t="s">
        <v>31</v>
      </c>
      <c r="T758" s="128" t="s">
        <v>31</v>
      </c>
      <c r="U758" s="128" t="s">
        <v>31</v>
      </c>
      <c r="V758" s="554" t="s">
        <v>3808</v>
      </c>
      <c r="W758" s="282"/>
      <c r="X758" s="282">
        <f t="shared" si="208"/>
        <v>0</v>
      </c>
      <c r="Y758" s="260"/>
      <c r="Z758" s="260"/>
      <c r="AA758" s="502">
        <f t="shared" si="209"/>
        <v>0</v>
      </c>
      <c r="AB758" s="282">
        <f t="shared" si="220"/>
        <v>0</v>
      </c>
      <c r="AC758" s="282">
        <f t="shared" si="211"/>
        <v>0</v>
      </c>
      <c r="AD758" s="282">
        <f t="shared" si="221"/>
        <v>0</v>
      </c>
      <c r="AE758" s="282">
        <f t="shared" si="213"/>
        <v>0</v>
      </c>
      <c r="AF758" s="282">
        <f t="shared" si="222"/>
        <v>0</v>
      </c>
      <c r="AG758" s="107">
        <f t="shared" si="223"/>
        <v>0</v>
      </c>
      <c r="AH758" s="282">
        <f t="shared" si="224"/>
        <v>0</v>
      </c>
      <c r="AI758" s="260"/>
      <c r="AJ758" s="282">
        <f t="shared" si="217"/>
        <v>0</v>
      </c>
      <c r="AK758" s="282">
        <f t="shared" si="218"/>
        <v>0</v>
      </c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495"/>
      <c r="AW758" s="495"/>
      <c r="AX758" s="495"/>
    </row>
    <row r="759" spans="2:50">
      <c r="B759" s="412">
        <v>737</v>
      </c>
      <c r="C759" s="376" t="s">
        <v>25</v>
      </c>
      <c r="D759" s="375" t="s">
        <v>736</v>
      </c>
      <c r="E759" s="375" t="s">
        <v>732</v>
      </c>
      <c r="F759" s="402" t="s">
        <v>624</v>
      </c>
      <c r="G759" s="422" t="s">
        <v>262</v>
      </c>
      <c r="H759" s="431">
        <v>43094</v>
      </c>
      <c r="I759" s="409" t="s">
        <v>2470</v>
      </c>
      <c r="J759" s="425">
        <f t="shared" si="219"/>
        <v>6</v>
      </c>
      <c r="K759" s="425">
        <v>6</v>
      </c>
      <c r="L759" s="425">
        <v>0</v>
      </c>
      <c r="M759" s="425"/>
      <c r="N759" s="481">
        <v>0.1</v>
      </c>
      <c r="O759" s="481">
        <v>0</v>
      </c>
      <c r="P759" s="521">
        <v>1</v>
      </c>
      <c r="Q759" s="282"/>
      <c r="R759" s="128" t="s">
        <v>31</v>
      </c>
      <c r="S759" s="128" t="s">
        <v>31</v>
      </c>
      <c r="T759" s="128" t="s">
        <v>31</v>
      </c>
      <c r="U759" s="128" t="s">
        <v>31</v>
      </c>
      <c r="V759" s="554" t="s">
        <v>3808</v>
      </c>
      <c r="W759" s="282"/>
      <c r="X759" s="282">
        <f t="shared" ref="X759:X765" si="225">SUMIF(W759,"Y",K759)</f>
        <v>0</v>
      </c>
      <c r="Y759" s="260"/>
      <c r="Z759" s="260"/>
      <c r="AA759" s="502">
        <f t="shared" ref="AA759:AA765" si="226">(COUNTA(AL759:AU759)-COUNTIF(AL759:AU759, "X"))</f>
        <v>0</v>
      </c>
      <c r="AB759" s="282">
        <f t="shared" ref="AB759:AB765" si="227">(COUNTA(AL759:AU759)-COUNTIF(AL759:AU759, "X"))*P759*K759</f>
        <v>0</v>
      </c>
      <c r="AC759" s="282">
        <f t="shared" ref="AC759:AC765" si="228">COUNTIF(AL759:AU759,"A")</f>
        <v>0</v>
      </c>
      <c r="AD759" s="282">
        <f t="shared" ref="AD759:AD765" si="229">COUNTIF(AL759:AU759,"V")*P759*M759</f>
        <v>0</v>
      </c>
      <c r="AE759" s="282">
        <f t="shared" ref="AE759:AE765" si="230">COUNTIF(AL759:AU759,"L")</f>
        <v>0</v>
      </c>
      <c r="AF759" s="282">
        <f t="shared" ref="AF759:AF765" si="231">COUNTIF(AL759:AU759,"L")*K759*P759</f>
        <v>0</v>
      </c>
      <c r="AG759" s="107">
        <f t="shared" ref="AG759:AG765" si="232">IF(Q759="Y",1,0)</f>
        <v>0</v>
      </c>
      <c r="AH759" s="282">
        <f t="shared" ref="AH759:AH765" si="233">IF(Q759="Y", AA759, 0)*K759*P759/2</f>
        <v>0</v>
      </c>
      <c r="AI759" s="260"/>
      <c r="AJ759" s="282">
        <f t="shared" ref="AJ759:AJ765" si="234">COUNTIF(AL759:AU759, "V")</f>
        <v>0</v>
      </c>
      <c r="AK759" s="282">
        <f t="shared" ref="AK759:AK765" si="235">AB759-AD759-AF759-AH759</f>
        <v>0</v>
      </c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495"/>
      <c r="AW759" s="495"/>
      <c r="AX759" s="495"/>
    </row>
    <row r="760" spans="2:50">
      <c r="B760" s="412">
        <v>738</v>
      </c>
      <c r="C760" s="376" t="s">
        <v>25</v>
      </c>
      <c r="D760" s="375" t="s">
        <v>736</v>
      </c>
      <c r="E760" s="375" t="s">
        <v>732</v>
      </c>
      <c r="F760" s="402" t="s">
        <v>744</v>
      </c>
      <c r="G760" s="422" t="s">
        <v>262</v>
      </c>
      <c r="H760" s="431">
        <v>43094</v>
      </c>
      <c r="I760" s="409" t="s">
        <v>2470</v>
      </c>
      <c r="J760" s="425">
        <f t="shared" si="219"/>
        <v>120</v>
      </c>
      <c r="K760" s="425">
        <v>60</v>
      </c>
      <c r="L760" s="425">
        <v>60</v>
      </c>
      <c r="M760" s="425"/>
      <c r="N760" s="481">
        <v>1</v>
      </c>
      <c r="O760" s="481">
        <v>1</v>
      </c>
      <c r="P760" s="521">
        <v>1</v>
      </c>
      <c r="Q760" s="282"/>
      <c r="R760" s="128" t="s">
        <v>31</v>
      </c>
      <c r="S760" s="128" t="s">
        <v>31</v>
      </c>
      <c r="T760" s="128" t="s">
        <v>31</v>
      </c>
      <c r="U760" s="128" t="s">
        <v>31</v>
      </c>
      <c r="V760" s="554" t="s">
        <v>3808</v>
      </c>
      <c r="W760" s="282"/>
      <c r="X760" s="282">
        <f t="shared" si="225"/>
        <v>0</v>
      </c>
      <c r="Y760" s="260"/>
      <c r="Z760" s="260"/>
      <c r="AA760" s="502">
        <f t="shared" si="226"/>
        <v>0</v>
      </c>
      <c r="AB760" s="282">
        <f t="shared" si="227"/>
        <v>0</v>
      </c>
      <c r="AC760" s="282">
        <f t="shared" si="228"/>
        <v>0</v>
      </c>
      <c r="AD760" s="282">
        <f t="shared" si="229"/>
        <v>0</v>
      </c>
      <c r="AE760" s="282">
        <f t="shared" si="230"/>
        <v>0</v>
      </c>
      <c r="AF760" s="282">
        <f t="shared" si="231"/>
        <v>0</v>
      </c>
      <c r="AG760" s="107">
        <f t="shared" si="232"/>
        <v>0</v>
      </c>
      <c r="AH760" s="282">
        <f t="shared" si="233"/>
        <v>0</v>
      </c>
      <c r="AI760" s="260"/>
      <c r="AJ760" s="282">
        <f t="shared" si="234"/>
        <v>0</v>
      </c>
      <c r="AK760" s="282">
        <f t="shared" si="235"/>
        <v>0</v>
      </c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495"/>
      <c r="AW760" s="495"/>
      <c r="AX760" s="495"/>
    </row>
    <row r="761" spans="2:50">
      <c r="B761" s="412">
        <v>739</v>
      </c>
      <c r="C761" s="376" t="s">
        <v>25</v>
      </c>
      <c r="D761" s="375" t="s">
        <v>736</v>
      </c>
      <c r="E761" s="375" t="s">
        <v>732</v>
      </c>
      <c r="F761" s="402" t="s">
        <v>637</v>
      </c>
      <c r="G761" s="422" t="s">
        <v>262</v>
      </c>
      <c r="H761" s="431">
        <v>43094</v>
      </c>
      <c r="I761" s="409" t="s">
        <v>2470</v>
      </c>
      <c r="J761" s="425">
        <f t="shared" si="219"/>
        <v>72</v>
      </c>
      <c r="K761" s="425">
        <v>12</v>
      </c>
      <c r="L761" s="425">
        <v>60</v>
      </c>
      <c r="M761" s="425"/>
      <c r="N761" s="481">
        <v>0.2</v>
      </c>
      <c r="O761" s="481">
        <v>1</v>
      </c>
      <c r="P761" s="521">
        <v>1</v>
      </c>
      <c r="Q761" s="282"/>
      <c r="R761" s="128" t="s">
        <v>31</v>
      </c>
      <c r="S761" s="128" t="s">
        <v>31</v>
      </c>
      <c r="T761" s="128" t="s">
        <v>31</v>
      </c>
      <c r="U761" s="128" t="s">
        <v>31</v>
      </c>
      <c r="V761" s="554" t="s">
        <v>3808</v>
      </c>
      <c r="W761" s="282"/>
      <c r="X761" s="282">
        <f t="shared" si="225"/>
        <v>0</v>
      </c>
      <c r="Y761" s="260"/>
      <c r="Z761" s="260"/>
      <c r="AA761" s="502">
        <f t="shared" si="226"/>
        <v>0</v>
      </c>
      <c r="AB761" s="282">
        <f t="shared" si="227"/>
        <v>0</v>
      </c>
      <c r="AC761" s="282">
        <f t="shared" si="228"/>
        <v>0</v>
      </c>
      <c r="AD761" s="282">
        <f t="shared" si="229"/>
        <v>0</v>
      </c>
      <c r="AE761" s="282">
        <f t="shared" si="230"/>
        <v>0</v>
      </c>
      <c r="AF761" s="282">
        <f t="shared" si="231"/>
        <v>0</v>
      </c>
      <c r="AG761" s="107">
        <f t="shared" si="232"/>
        <v>0</v>
      </c>
      <c r="AH761" s="282">
        <f t="shared" si="233"/>
        <v>0</v>
      </c>
      <c r="AI761" s="260"/>
      <c r="AJ761" s="282">
        <f t="shared" si="234"/>
        <v>0</v>
      </c>
      <c r="AK761" s="282">
        <f t="shared" si="235"/>
        <v>0</v>
      </c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495"/>
      <c r="AW761" s="495"/>
      <c r="AX761" s="495"/>
    </row>
    <row r="762" spans="2:50">
      <c r="B762" s="412">
        <v>740</v>
      </c>
      <c r="C762" s="376" t="s">
        <v>25</v>
      </c>
      <c r="D762" s="375" t="s">
        <v>736</v>
      </c>
      <c r="E762" s="375" t="s">
        <v>732</v>
      </c>
      <c r="F762" s="402" t="s">
        <v>746</v>
      </c>
      <c r="G762" s="422" t="s">
        <v>262</v>
      </c>
      <c r="H762" s="431">
        <v>43094</v>
      </c>
      <c r="I762" s="409" t="s">
        <v>2470</v>
      </c>
      <c r="J762" s="425">
        <f t="shared" si="219"/>
        <v>12</v>
      </c>
      <c r="K762" s="425">
        <v>12</v>
      </c>
      <c r="L762" s="425">
        <v>0</v>
      </c>
      <c r="M762" s="425"/>
      <c r="N762" s="481">
        <v>0.2</v>
      </c>
      <c r="O762" s="481">
        <v>0</v>
      </c>
      <c r="P762" s="521">
        <v>1</v>
      </c>
      <c r="Q762" s="282"/>
      <c r="R762" s="128" t="s">
        <v>31</v>
      </c>
      <c r="S762" s="128" t="s">
        <v>31</v>
      </c>
      <c r="T762" s="128" t="s">
        <v>31</v>
      </c>
      <c r="U762" s="128" t="s">
        <v>31</v>
      </c>
      <c r="V762" s="554" t="s">
        <v>3808</v>
      </c>
      <c r="W762" s="282"/>
      <c r="X762" s="282">
        <f t="shared" si="225"/>
        <v>0</v>
      </c>
      <c r="Y762" s="260"/>
      <c r="Z762" s="260"/>
      <c r="AA762" s="502">
        <f t="shared" si="226"/>
        <v>0</v>
      </c>
      <c r="AB762" s="282">
        <f t="shared" si="227"/>
        <v>0</v>
      </c>
      <c r="AC762" s="282">
        <f t="shared" si="228"/>
        <v>0</v>
      </c>
      <c r="AD762" s="282">
        <f t="shared" si="229"/>
        <v>0</v>
      </c>
      <c r="AE762" s="282">
        <f t="shared" si="230"/>
        <v>0</v>
      </c>
      <c r="AF762" s="282">
        <f t="shared" si="231"/>
        <v>0</v>
      </c>
      <c r="AG762" s="107">
        <f t="shared" si="232"/>
        <v>0</v>
      </c>
      <c r="AH762" s="282">
        <f t="shared" si="233"/>
        <v>0</v>
      </c>
      <c r="AI762" s="260"/>
      <c r="AJ762" s="282">
        <f t="shared" si="234"/>
        <v>0</v>
      </c>
      <c r="AK762" s="282">
        <f t="shared" si="235"/>
        <v>0</v>
      </c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495"/>
      <c r="AW762" s="495"/>
      <c r="AX762" s="495"/>
    </row>
    <row r="763" spans="2:50">
      <c r="B763" s="412">
        <v>741</v>
      </c>
      <c r="C763" s="376" t="s">
        <v>25</v>
      </c>
      <c r="D763" s="375" t="s">
        <v>736</v>
      </c>
      <c r="E763" s="375" t="s">
        <v>732</v>
      </c>
      <c r="F763" s="402" t="s">
        <v>673</v>
      </c>
      <c r="G763" s="422" t="s">
        <v>262</v>
      </c>
      <c r="H763" s="431">
        <v>43094</v>
      </c>
      <c r="I763" s="409" t="s">
        <v>2470</v>
      </c>
      <c r="J763" s="425">
        <f t="shared" si="219"/>
        <v>300</v>
      </c>
      <c r="K763" s="425">
        <v>60</v>
      </c>
      <c r="L763" s="425">
        <v>240</v>
      </c>
      <c r="M763" s="425"/>
      <c r="N763" s="481">
        <v>1</v>
      </c>
      <c r="O763" s="481">
        <v>4</v>
      </c>
      <c r="P763" s="521">
        <v>1</v>
      </c>
      <c r="Q763" s="282"/>
      <c r="R763" s="128" t="s">
        <v>31</v>
      </c>
      <c r="S763" s="128" t="s">
        <v>31</v>
      </c>
      <c r="T763" s="128" t="s">
        <v>31</v>
      </c>
      <c r="U763" s="128" t="s">
        <v>31</v>
      </c>
      <c r="V763" s="554" t="s">
        <v>3808</v>
      </c>
      <c r="W763" s="282"/>
      <c r="X763" s="282">
        <f t="shared" si="225"/>
        <v>0</v>
      </c>
      <c r="Y763" s="260"/>
      <c r="Z763" s="260"/>
      <c r="AA763" s="502">
        <f t="shared" si="226"/>
        <v>0</v>
      </c>
      <c r="AB763" s="282">
        <f t="shared" si="227"/>
        <v>0</v>
      </c>
      <c r="AC763" s="282">
        <f t="shared" si="228"/>
        <v>0</v>
      </c>
      <c r="AD763" s="282">
        <f t="shared" si="229"/>
        <v>0</v>
      </c>
      <c r="AE763" s="282">
        <f t="shared" si="230"/>
        <v>0</v>
      </c>
      <c r="AF763" s="282">
        <f t="shared" si="231"/>
        <v>0</v>
      </c>
      <c r="AG763" s="107">
        <f t="shared" si="232"/>
        <v>0</v>
      </c>
      <c r="AH763" s="282">
        <f t="shared" si="233"/>
        <v>0</v>
      </c>
      <c r="AI763" s="260"/>
      <c r="AJ763" s="282">
        <f t="shared" si="234"/>
        <v>0</v>
      </c>
      <c r="AK763" s="282">
        <f t="shared" si="235"/>
        <v>0</v>
      </c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495"/>
      <c r="AW763" s="495"/>
      <c r="AX763" s="495"/>
    </row>
    <row r="764" spans="2:50">
      <c r="B764" s="412">
        <v>742</v>
      </c>
      <c r="C764" s="376" t="s">
        <v>25</v>
      </c>
      <c r="D764" s="375" t="s">
        <v>736</v>
      </c>
      <c r="E764" s="249" t="s">
        <v>748</v>
      </c>
      <c r="F764" s="402" t="s">
        <v>749</v>
      </c>
      <c r="G764" s="422" t="s">
        <v>262</v>
      </c>
      <c r="H764" s="431">
        <v>43094</v>
      </c>
      <c r="I764" s="409" t="s">
        <v>2470</v>
      </c>
      <c r="J764" s="425">
        <f t="shared" si="219"/>
        <v>24</v>
      </c>
      <c r="K764" s="425">
        <v>12</v>
      </c>
      <c r="L764" s="425">
        <v>12</v>
      </c>
      <c r="M764" s="425"/>
      <c r="N764" s="481">
        <v>0.2</v>
      </c>
      <c r="O764" s="481">
        <v>0.2</v>
      </c>
      <c r="P764" s="521">
        <v>1</v>
      </c>
      <c r="Q764" s="282"/>
      <c r="R764" s="128" t="s">
        <v>31</v>
      </c>
      <c r="S764" s="128" t="s">
        <v>31</v>
      </c>
      <c r="T764" s="128" t="s">
        <v>31</v>
      </c>
      <c r="U764" s="128" t="s">
        <v>31</v>
      </c>
      <c r="V764" s="554" t="s">
        <v>3808</v>
      </c>
      <c r="W764" s="282"/>
      <c r="X764" s="282">
        <f t="shared" si="225"/>
        <v>0</v>
      </c>
      <c r="Y764" s="260"/>
      <c r="Z764" s="260"/>
      <c r="AA764" s="502">
        <f t="shared" si="226"/>
        <v>0</v>
      </c>
      <c r="AB764" s="282">
        <f t="shared" si="227"/>
        <v>0</v>
      </c>
      <c r="AC764" s="282">
        <f t="shared" si="228"/>
        <v>0</v>
      </c>
      <c r="AD764" s="282">
        <f t="shared" si="229"/>
        <v>0</v>
      </c>
      <c r="AE764" s="282">
        <f t="shared" si="230"/>
        <v>0</v>
      </c>
      <c r="AF764" s="282">
        <f t="shared" si="231"/>
        <v>0</v>
      </c>
      <c r="AG764" s="107">
        <f t="shared" si="232"/>
        <v>0</v>
      </c>
      <c r="AH764" s="282">
        <f t="shared" si="233"/>
        <v>0</v>
      </c>
      <c r="AI764" s="260"/>
      <c r="AJ764" s="282">
        <f t="shared" si="234"/>
        <v>0</v>
      </c>
      <c r="AK764" s="282">
        <f t="shared" si="235"/>
        <v>0</v>
      </c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495"/>
      <c r="AW764" s="495"/>
      <c r="AX764" s="495"/>
    </row>
    <row r="765" spans="2:50">
      <c r="B765" s="412">
        <v>743</v>
      </c>
      <c r="C765" s="376" t="s">
        <v>25</v>
      </c>
      <c r="D765" s="375" t="s">
        <v>736</v>
      </c>
      <c r="E765" s="249" t="s">
        <v>750</v>
      </c>
      <c r="F765" s="402" t="s">
        <v>751</v>
      </c>
      <c r="G765" s="422" t="s">
        <v>262</v>
      </c>
      <c r="H765" s="431">
        <v>43094</v>
      </c>
      <c r="I765" s="409" t="s">
        <v>2470</v>
      </c>
      <c r="J765" s="425">
        <f t="shared" si="219"/>
        <v>90</v>
      </c>
      <c r="K765" s="425">
        <v>30</v>
      </c>
      <c r="L765" s="425">
        <v>60</v>
      </c>
      <c r="M765" s="425"/>
      <c r="N765" s="481">
        <v>0.5</v>
      </c>
      <c r="O765" s="481">
        <v>1</v>
      </c>
      <c r="P765" s="521">
        <v>1</v>
      </c>
      <c r="Q765" s="282"/>
      <c r="R765" s="128" t="s">
        <v>31</v>
      </c>
      <c r="S765" s="128" t="s">
        <v>31</v>
      </c>
      <c r="T765" s="128" t="s">
        <v>31</v>
      </c>
      <c r="U765" s="128" t="s">
        <v>31</v>
      </c>
      <c r="V765" s="554" t="s">
        <v>3808</v>
      </c>
      <c r="W765" s="282"/>
      <c r="X765" s="282">
        <f t="shared" si="225"/>
        <v>0</v>
      </c>
      <c r="Y765" s="260"/>
      <c r="Z765" s="260"/>
      <c r="AA765" s="502">
        <f t="shared" si="226"/>
        <v>0</v>
      </c>
      <c r="AB765" s="282">
        <f t="shared" si="227"/>
        <v>0</v>
      </c>
      <c r="AC765" s="282">
        <f t="shared" si="228"/>
        <v>0</v>
      </c>
      <c r="AD765" s="282">
        <f t="shared" si="229"/>
        <v>0</v>
      </c>
      <c r="AE765" s="282">
        <f t="shared" si="230"/>
        <v>0</v>
      </c>
      <c r="AF765" s="282">
        <f t="shared" si="231"/>
        <v>0</v>
      </c>
      <c r="AG765" s="107">
        <f t="shared" si="232"/>
        <v>0</v>
      </c>
      <c r="AH765" s="282">
        <f t="shared" si="233"/>
        <v>0</v>
      </c>
      <c r="AI765" s="260"/>
      <c r="AJ765" s="282">
        <f t="shared" si="234"/>
        <v>0</v>
      </c>
      <c r="AK765" s="282">
        <f t="shared" si="235"/>
        <v>0</v>
      </c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495"/>
      <c r="AW765" s="495"/>
      <c r="AX765" s="495"/>
    </row>
    <row r="766" spans="2:50">
      <c r="B766" s="594" t="s">
        <v>4319</v>
      </c>
      <c r="C766" s="595"/>
      <c r="D766" s="595"/>
      <c r="E766" s="595"/>
      <c r="F766" s="596"/>
      <c r="G766" s="443"/>
      <c r="H766" s="443"/>
      <c r="I766" s="445" t="s">
        <v>3827</v>
      </c>
      <c r="J766" s="444">
        <f t="shared" si="219"/>
        <v>57.45</v>
      </c>
      <c r="K766" s="444">
        <f>K767/60</f>
        <v>30.8</v>
      </c>
      <c r="L766" s="444">
        <f>L767/60</f>
        <v>26.65</v>
      </c>
      <c r="M766" s="444">
        <f>M767/60</f>
        <v>0</v>
      </c>
      <c r="N766" s="447">
        <f>SUMIF(I768:I798,"DQA",N768:N798)</f>
        <v>17.82</v>
      </c>
      <c r="O766" s="447">
        <f>SUMIF(I768:I798,"DQA",O768:O798)</f>
        <v>27.750000000000004</v>
      </c>
      <c r="P766" s="447">
        <v>1</v>
      </c>
      <c r="Q766" s="447"/>
      <c r="R766" s="447">
        <f t="shared" ref="R766:V766" si="236">SUMIF(L768:L798,"DQA",R768:R798)</f>
        <v>0</v>
      </c>
      <c r="S766" s="447">
        <f t="shared" si="236"/>
        <v>0</v>
      </c>
      <c r="T766" s="447">
        <f t="shared" si="236"/>
        <v>0</v>
      </c>
      <c r="U766" s="447">
        <f t="shared" si="236"/>
        <v>0</v>
      </c>
      <c r="V766" s="447">
        <f t="shared" si="236"/>
        <v>0</v>
      </c>
      <c r="W766" s="444"/>
      <c r="X766" s="444">
        <f>X767/60</f>
        <v>0</v>
      </c>
      <c r="Y766" s="444"/>
      <c r="Z766" s="444"/>
      <c r="AA766" s="444"/>
      <c r="AB766" s="444">
        <f t="shared" ref="AB766:AF766" si="237">AB767/60</f>
        <v>0</v>
      </c>
      <c r="AC766" s="444"/>
      <c r="AD766" s="444">
        <f t="shared" si="237"/>
        <v>0</v>
      </c>
      <c r="AE766" s="444"/>
      <c r="AF766" s="444">
        <f t="shared" si="237"/>
        <v>0</v>
      </c>
      <c r="AG766" s="444"/>
      <c r="AH766" s="444">
        <f>AH767/60</f>
        <v>0</v>
      </c>
      <c r="AI766" s="444"/>
      <c r="AJ766" s="444"/>
      <c r="AK766" s="444">
        <f>AK767/60</f>
        <v>0</v>
      </c>
      <c r="AL766" s="444"/>
      <c r="AM766" s="444"/>
      <c r="AN766" s="444"/>
      <c r="AO766" s="444"/>
      <c r="AP766" s="444"/>
      <c r="AQ766" s="444"/>
      <c r="AR766" s="444"/>
      <c r="AS766" s="444"/>
      <c r="AT766" s="444"/>
      <c r="AU766" s="444"/>
      <c r="AV766" s="444"/>
      <c r="AW766" s="444"/>
      <c r="AX766" s="444">
        <f>AX767/60</f>
        <v>0</v>
      </c>
    </row>
    <row r="767" spans="2:50">
      <c r="B767" s="597"/>
      <c r="C767" s="598"/>
      <c r="D767" s="598"/>
      <c r="E767" s="598"/>
      <c r="F767" s="599"/>
      <c r="G767" s="443"/>
      <c r="H767" s="443"/>
      <c r="I767" s="446" t="s">
        <v>4021</v>
      </c>
      <c r="J767" s="444">
        <f t="shared" si="219"/>
        <v>3447</v>
      </c>
      <c r="K767" s="444">
        <f>SUMIF($I768:$I798,"DQA",K768:K798)</f>
        <v>1848</v>
      </c>
      <c r="L767" s="444">
        <f>SUMIF($I768:$I798,"DQA",L768:L798)</f>
        <v>1599</v>
      </c>
      <c r="M767" s="444">
        <f>SUMIF($I768:$I798,"DQA",M768:M798)</f>
        <v>0</v>
      </c>
      <c r="N767" s="444">
        <f>N766*60</f>
        <v>1069.2</v>
      </c>
      <c r="O767" s="444">
        <f>O766*60</f>
        <v>1665.0000000000002</v>
      </c>
      <c r="P767" s="444">
        <v>1</v>
      </c>
      <c r="Q767" s="444"/>
      <c r="R767" s="444">
        <f t="shared" ref="R767:V767" si="238">R766*60</f>
        <v>0</v>
      </c>
      <c r="S767" s="444">
        <f t="shared" si="238"/>
        <v>0</v>
      </c>
      <c r="T767" s="444">
        <f t="shared" si="238"/>
        <v>0</v>
      </c>
      <c r="U767" s="444">
        <f t="shared" si="238"/>
        <v>0</v>
      </c>
      <c r="V767" s="444">
        <f t="shared" si="238"/>
        <v>0</v>
      </c>
      <c r="W767" s="444"/>
      <c r="X767" s="444">
        <f>SUM(X768:X798)</f>
        <v>0</v>
      </c>
      <c r="Y767" s="444"/>
      <c r="Z767" s="444"/>
      <c r="AA767" s="444"/>
      <c r="AB767" s="444">
        <f t="shared" ref="AB767:AK767" si="239">SUM(AB768:AB798)</f>
        <v>0</v>
      </c>
      <c r="AC767" s="444"/>
      <c r="AD767" s="444">
        <f t="shared" si="239"/>
        <v>0</v>
      </c>
      <c r="AE767" s="444"/>
      <c r="AF767" s="444">
        <f t="shared" si="239"/>
        <v>0</v>
      </c>
      <c r="AG767" s="444"/>
      <c r="AH767" s="444">
        <f t="shared" si="239"/>
        <v>0</v>
      </c>
      <c r="AI767" s="444"/>
      <c r="AJ767" s="444"/>
      <c r="AK767" s="444">
        <f t="shared" si="239"/>
        <v>0</v>
      </c>
      <c r="AL767" s="444"/>
      <c r="AM767" s="444"/>
      <c r="AN767" s="444"/>
      <c r="AO767" s="444"/>
      <c r="AP767" s="444"/>
      <c r="AQ767" s="444"/>
      <c r="AR767" s="444"/>
      <c r="AS767" s="444"/>
      <c r="AT767" s="444"/>
      <c r="AU767" s="444"/>
      <c r="AV767" s="444"/>
      <c r="AW767" s="444"/>
      <c r="AX767" s="444">
        <f>SUM(AX768:AX798)</f>
        <v>0</v>
      </c>
    </row>
    <row r="768" spans="2:50">
      <c r="B768" s="412">
        <v>744</v>
      </c>
      <c r="C768" s="86" t="s">
        <v>1242</v>
      </c>
      <c r="D768" s="109" t="s">
        <v>1243</v>
      </c>
      <c r="E768" s="86" t="s">
        <v>1244</v>
      </c>
      <c r="F768" s="405" t="s">
        <v>3276</v>
      </c>
      <c r="G768" s="433" t="s">
        <v>1246</v>
      </c>
      <c r="H768" s="434">
        <v>42431</v>
      </c>
      <c r="I768" s="409" t="s">
        <v>2470</v>
      </c>
      <c r="J768" s="83">
        <f t="shared" si="219"/>
        <v>18</v>
      </c>
      <c r="K768" s="83">
        <v>12</v>
      </c>
      <c r="L768" s="83">
        <v>6</v>
      </c>
      <c r="M768" s="83"/>
      <c r="N768" s="83">
        <v>0.2</v>
      </c>
      <c r="O768" s="83">
        <v>0.1</v>
      </c>
      <c r="P768" s="525">
        <v>2</v>
      </c>
      <c r="Q768" s="282"/>
      <c r="R768" s="128" t="s">
        <v>4157</v>
      </c>
      <c r="S768" s="128" t="s">
        <v>4157</v>
      </c>
      <c r="T768" s="128" t="s">
        <v>4157</v>
      </c>
      <c r="U768" s="128" t="s">
        <v>4157</v>
      </c>
      <c r="V768" s="282" t="s">
        <v>4262</v>
      </c>
      <c r="W768" s="282"/>
      <c r="X768" s="282">
        <f t="shared" ref="X768:X798" si="240">SUMIF(W768,"Y",K768)</f>
        <v>0</v>
      </c>
      <c r="Y768" s="260"/>
      <c r="Z768" s="260"/>
      <c r="AA768" s="502">
        <f t="shared" ref="AA768:AA798" si="241">(COUNTA(AL768:AU768)-COUNTIF(AL768:AU768, "X"))</f>
        <v>0</v>
      </c>
      <c r="AB768" s="282">
        <f t="shared" ref="AB768:AB798" si="242">(COUNTA(AL768:AU768)-COUNTIF(AL768:AU768, "X"))*P768*K768</f>
        <v>0</v>
      </c>
      <c r="AC768" s="282">
        <f t="shared" ref="AC768:AC798" si="243">COUNTIF(AL768:AU768,"A")</f>
        <v>0</v>
      </c>
      <c r="AD768" s="282">
        <f t="shared" ref="AD768:AD798" si="244">COUNTIF(AL768:AU768,"V")*P768*M768</f>
        <v>0</v>
      </c>
      <c r="AE768" s="282">
        <f t="shared" ref="AE768:AE798" si="245">COUNTIF(AL768:AU768,"L")</f>
        <v>0</v>
      </c>
      <c r="AF768" s="282">
        <f t="shared" ref="AF768:AF798" si="246">COUNTIF(AL768:AU768,"L")*K768*P768</f>
        <v>0</v>
      </c>
      <c r="AG768" s="107">
        <f t="shared" ref="AG768:AG798" si="247">IF(Q768="Y",1,0)</f>
        <v>0</v>
      </c>
      <c r="AH768" s="282">
        <f t="shared" ref="AH768:AH798" si="248">IF(Q768="Y", AA768, 0)*K768*P768/2</f>
        <v>0</v>
      </c>
      <c r="AI768" s="260"/>
      <c r="AJ768" s="282">
        <f t="shared" ref="AJ768:AJ798" si="249">COUNTIF(AL768:AU768, "V")</f>
        <v>0</v>
      </c>
      <c r="AK768" s="282">
        <f t="shared" ref="AK768:AK798" si="250">AB768-AD768-AF768-AH768</f>
        <v>0</v>
      </c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495"/>
      <c r="AW768" s="495"/>
      <c r="AX768" s="495"/>
    </row>
    <row r="769" spans="2:50">
      <c r="B769" s="412">
        <v>745</v>
      </c>
      <c r="C769" s="86" t="s">
        <v>1242</v>
      </c>
      <c r="D769" s="109" t="s">
        <v>1243</v>
      </c>
      <c r="E769" s="86" t="s">
        <v>1244</v>
      </c>
      <c r="F769" s="405" t="s">
        <v>3277</v>
      </c>
      <c r="G769" s="433" t="s">
        <v>1246</v>
      </c>
      <c r="H769" s="434">
        <v>42431</v>
      </c>
      <c r="I769" s="409" t="s">
        <v>2470</v>
      </c>
      <c r="J769" s="83">
        <f t="shared" si="219"/>
        <v>18</v>
      </c>
      <c r="K769" s="83">
        <v>12</v>
      </c>
      <c r="L769" s="83">
        <v>6</v>
      </c>
      <c r="M769" s="83"/>
      <c r="N769" s="83">
        <v>0.2</v>
      </c>
      <c r="O769" s="83">
        <v>0.1</v>
      </c>
      <c r="P769" s="525">
        <v>2</v>
      </c>
      <c r="Q769" s="282"/>
      <c r="R769" s="128" t="s">
        <v>4157</v>
      </c>
      <c r="S769" s="128" t="s">
        <v>4157</v>
      </c>
      <c r="T769" s="128" t="s">
        <v>4157</v>
      </c>
      <c r="U769" s="128" t="s">
        <v>4157</v>
      </c>
      <c r="V769" s="282" t="s">
        <v>4262</v>
      </c>
      <c r="W769" s="282"/>
      <c r="X769" s="282">
        <f t="shared" si="240"/>
        <v>0</v>
      </c>
      <c r="Y769" s="260"/>
      <c r="Z769" s="260"/>
      <c r="AA769" s="502">
        <f t="shared" si="241"/>
        <v>0</v>
      </c>
      <c r="AB769" s="282">
        <f t="shared" si="242"/>
        <v>0</v>
      </c>
      <c r="AC769" s="282">
        <f t="shared" si="243"/>
        <v>0</v>
      </c>
      <c r="AD769" s="282">
        <f t="shared" si="244"/>
        <v>0</v>
      </c>
      <c r="AE769" s="282">
        <f t="shared" si="245"/>
        <v>0</v>
      </c>
      <c r="AF769" s="282">
        <f t="shared" si="246"/>
        <v>0</v>
      </c>
      <c r="AG769" s="107">
        <f t="shared" si="247"/>
        <v>0</v>
      </c>
      <c r="AH769" s="282">
        <f t="shared" si="248"/>
        <v>0</v>
      </c>
      <c r="AI769" s="260"/>
      <c r="AJ769" s="282">
        <f t="shared" si="249"/>
        <v>0</v>
      </c>
      <c r="AK769" s="282">
        <f t="shared" si="250"/>
        <v>0</v>
      </c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495"/>
      <c r="AW769" s="495"/>
      <c r="AX769" s="495"/>
    </row>
    <row r="770" spans="2:50">
      <c r="B770" s="412">
        <v>746</v>
      </c>
      <c r="C770" s="86" t="s">
        <v>1242</v>
      </c>
      <c r="D770" s="109" t="s">
        <v>1243</v>
      </c>
      <c r="E770" s="86" t="s">
        <v>1244</v>
      </c>
      <c r="F770" s="405" t="s">
        <v>3278</v>
      </c>
      <c r="G770" s="433" t="s">
        <v>1246</v>
      </c>
      <c r="H770" s="434">
        <v>42431</v>
      </c>
      <c r="I770" s="409" t="s">
        <v>2470</v>
      </c>
      <c r="J770" s="83">
        <f t="shared" si="219"/>
        <v>96</v>
      </c>
      <c r="K770" s="83">
        <v>72</v>
      </c>
      <c r="L770" s="83">
        <v>24</v>
      </c>
      <c r="M770" s="83"/>
      <c r="N770" s="329">
        <v>1.2</v>
      </c>
      <c r="O770" s="329">
        <v>0.4</v>
      </c>
      <c r="P770" s="502">
        <v>2</v>
      </c>
      <c r="Q770" s="282"/>
      <c r="R770" s="128" t="s">
        <v>4157</v>
      </c>
      <c r="S770" s="128" t="s">
        <v>4157</v>
      </c>
      <c r="T770" s="128" t="s">
        <v>4157</v>
      </c>
      <c r="U770" s="128" t="s">
        <v>4157</v>
      </c>
      <c r="V770" s="282" t="s">
        <v>4262</v>
      </c>
      <c r="W770" s="282"/>
      <c r="X770" s="282">
        <f t="shared" si="240"/>
        <v>0</v>
      </c>
      <c r="Y770" s="260"/>
      <c r="Z770" s="260"/>
      <c r="AA770" s="502">
        <f t="shared" si="241"/>
        <v>0</v>
      </c>
      <c r="AB770" s="282">
        <f t="shared" si="242"/>
        <v>0</v>
      </c>
      <c r="AC770" s="282">
        <f t="shared" si="243"/>
        <v>0</v>
      </c>
      <c r="AD770" s="282">
        <f t="shared" si="244"/>
        <v>0</v>
      </c>
      <c r="AE770" s="282">
        <f t="shared" si="245"/>
        <v>0</v>
      </c>
      <c r="AF770" s="282">
        <f t="shared" si="246"/>
        <v>0</v>
      </c>
      <c r="AG770" s="107">
        <f t="shared" si="247"/>
        <v>0</v>
      </c>
      <c r="AH770" s="282">
        <f t="shared" si="248"/>
        <v>0</v>
      </c>
      <c r="AI770" s="260"/>
      <c r="AJ770" s="282">
        <f t="shared" si="249"/>
        <v>0</v>
      </c>
      <c r="AK770" s="282">
        <f t="shared" si="250"/>
        <v>0</v>
      </c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495"/>
      <c r="AW770" s="495"/>
      <c r="AX770" s="495"/>
    </row>
    <row r="771" spans="2:50">
      <c r="B771" s="412">
        <v>747</v>
      </c>
      <c r="C771" s="86" t="s">
        <v>1242</v>
      </c>
      <c r="D771" s="109" t="s">
        <v>1243</v>
      </c>
      <c r="E771" s="86" t="s">
        <v>1244</v>
      </c>
      <c r="F771" s="405" t="s">
        <v>3279</v>
      </c>
      <c r="G771" s="433" t="s">
        <v>1246</v>
      </c>
      <c r="H771" s="434">
        <v>42431</v>
      </c>
      <c r="I771" s="409" t="s">
        <v>2470</v>
      </c>
      <c r="J771" s="83">
        <f t="shared" si="219"/>
        <v>1452</v>
      </c>
      <c r="K771" s="83">
        <v>12</v>
      </c>
      <c r="L771" s="83">
        <v>1440</v>
      </c>
      <c r="M771" s="83"/>
      <c r="N771" s="83">
        <v>0.2</v>
      </c>
      <c r="O771" s="83">
        <v>24</v>
      </c>
      <c r="P771" s="525">
        <v>2</v>
      </c>
      <c r="Q771" s="282"/>
      <c r="R771" s="128" t="s">
        <v>4157</v>
      </c>
      <c r="S771" s="128" t="s">
        <v>4157</v>
      </c>
      <c r="T771" s="128" t="s">
        <v>4157</v>
      </c>
      <c r="U771" s="128" t="s">
        <v>4157</v>
      </c>
      <c r="V771" s="282" t="s">
        <v>4262</v>
      </c>
      <c r="W771" s="282"/>
      <c r="X771" s="282">
        <f t="shared" si="240"/>
        <v>0</v>
      </c>
      <c r="Y771" s="260"/>
      <c r="Z771" s="260"/>
      <c r="AA771" s="502">
        <f t="shared" si="241"/>
        <v>0</v>
      </c>
      <c r="AB771" s="282">
        <f t="shared" si="242"/>
        <v>0</v>
      </c>
      <c r="AC771" s="282">
        <f t="shared" si="243"/>
        <v>0</v>
      </c>
      <c r="AD771" s="282">
        <f t="shared" si="244"/>
        <v>0</v>
      </c>
      <c r="AE771" s="282">
        <f t="shared" si="245"/>
        <v>0</v>
      </c>
      <c r="AF771" s="282">
        <f t="shared" si="246"/>
        <v>0</v>
      </c>
      <c r="AG771" s="107">
        <f t="shared" si="247"/>
        <v>0</v>
      </c>
      <c r="AH771" s="282">
        <f t="shared" si="248"/>
        <v>0</v>
      </c>
      <c r="AI771" s="260"/>
      <c r="AJ771" s="282">
        <f t="shared" si="249"/>
        <v>0</v>
      </c>
      <c r="AK771" s="282">
        <f t="shared" si="250"/>
        <v>0</v>
      </c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495"/>
      <c r="AW771" s="495"/>
      <c r="AX771" s="495"/>
    </row>
    <row r="772" spans="2:50">
      <c r="B772" s="412">
        <v>748</v>
      </c>
      <c r="C772" s="86" t="s">
        <v>1242</v>
      </c>
      <c r="D772" s="109" t="s">
        <v>1243</v>
      </c>
      <c r="E772" s="86" t="s">
        <v>1244</v>
      </c>
      <c r="F772" s="405" t="s">
        <v>3280</v>
      </c>
      <c r="G772" s="433" t="s">
        <v>1246</v>
      </c>
      <c r="H772" s="434">
        <v>42431</v>
      </c>
      <c r="I772" s="409" t="s">
        <v>2470</v>
      </c>
      <c r="J772" s="83">
        <f t="shared" si="219"/>
        <v>15</v>
      </c>
      <c r="K772" s="83">
        <v>12</v>
      </c>
      <c r="L772" s="83">
        <v>3</v>
      </c>
      <c r="M772" s="83"/>
      <c r="N772" s="83">
        <v>0.2</v>
      </c>
      <c r="O772" s="83">
        <v>0.05</v>
      </c>
      <c r="P772" s="525">
        <v>2</v>
      </c>
      <c r="Q772" s="282"/>
      <c r="R772" s="128" t="s">
        <v>4157</v>
      </c>
      <c r="S772" s="128" t="s">
        <v>4157</v>
      </c>
      <c r="T772" s="128" t="s">
        <v>4157</v>
      </c>
      <c r="U772" s="128" t="s">
        <v>4157</v>
      </c>
      <c r="V772" s="282" t="s">
        <v>4262</v>
      </c>
      <c r="W772" s="282"/>
      <c r="X772" s="282">
        <f t="shared" si="240"/>
        <v>0</v>
      </c>
      <c r="Y772" s="260"/>
      <c r="Z772" s="260"/>
      <c r="AA772" s="502">
        <f t="shared" si="241"/>
        <v>0</v>
      </c>
      <c r="AB772" s="282">
        <f t="shared" si="242"/>
        <v>0</v>
      </c>
      <c r="AC772" s="282">
        <f t="shared" si="243"/>
        <v>0</v>
      </c>
      <c r="AD772" s="282">
        <f t="shared" si="244"/>
        <v>0</v>
      </c>
      <c r="AE772" s="282">
        <f t="shared" si="245"/>
        <v>0</v>
      </c>
      <c r="AF772" s="282">
        <f t="shared" si="246"/>
        <v>0</v>
      </c>
      <c r="AG772" s="107">
        <f t="shared" si="247"/>
        <v>0</v>
      </c>
      <c r="AH772" s="282">
        <f t="shared" si="248"/>
        <v>0</v>
      </c>
      <c r="AI772" s="260"/>
      <c r="AJ772" s="282">
        <f t="shared" si="249"/>
        <v>0</v>
      </c>
      <c r="AK772" s="282">
        <f t="shared" si="250"/>
        <v>0</v>
      </c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495"/>
      <c r="AW772" s="495"/>
      <c r="AX772" s="495"/>
    </row>
    <row r="773" spans="2:50">
      <c r="B773" s="412">
        <v>749</v>
      </c>
      <c r="C773" s="86" t="s">
        <v>1242</v>
      </c>
      <c r="D773" s="109" t="s">
        <v>1243</v>
      </c>
      <c r="E773" s="86" t="s">
        <v>1244</v>
      </c>
      <c r="F773" s="405" t="s">
        <v>3281</v>
      </c>
      <c r="G773" s="433" t="s">
        <v>1246</v>
      </c>
      <c r="H773" s="434">
        <v>42431</v>
      </c>
      <c r="I773" s="409" t="s">
        <v>2470</v>
      </c>
      <c r="J773" s="83">
        <f t="shared" si="219"/>
        <v>198</v>
      </c>
      <c r="K773" s="83">
        <v>78</v>
      </c>
      <c r="L773" s="83">
        <v>120</v>
      </c>
      <c r="M773" s="83"/>
      <c r="N773" s="329">
        <v>1.3</v>
      </c>
      <c r="O773" s="329">
        <v>2</v>
      </c>
      <c r="P773" s="502">
        <v>2</v>
      </c>
      <c r="Q773" s="282"/>
      <c r="R773" s="128" t="s">
        <v>4157</v>
      </c>
      <c r="S773" s="128" t="s">
        <v>4157</v>
      </c>
      <c r="T773" s="128" t="s">
        <v>4157</v>
      </c>
      <c r="U773" s="128" t="s">
        <v>4157</v>
      </c>
      <c r="V773" s="282" t="s">
        <v>4262</v>
      </c>
      <c r="W773" s="282"/>
      <c r="X773" s="282">
        <f t="shared" si="240"/>
        <v>0</v>
      </c>
      <c r="Y773" s="260"/>
      <c r="Z773" s="260"/>
      <c r="AA773" s="502">
        <f t="shared" si="241"/>
        <v>0</v>
      </c>
      <c r="AB773" s="282">
        <f t="shared" si="242"/>
        <v>0</v>
      </c>
      <c r="AC773" s="282">
        <f t="shared" si="243"/>
        <v>0</v>
      </c>
      <c r="AD773" s="282">
        <f t="shared" si="244"/>
        <v>0</v>
      </c>
      <c r="AE773" s="282">
        <f t="shared" si="245"/>
        <v>0</v>
      </c>
      <c r="AF773" s="282">
        <f t="shared" si="246"/>
        <v>0</v>
      </c>
      <c r="AG773" s="107">
        <f t="shared" si="247"/>
        <v>0</v>
      </c>
      <c r="AH773" s="282">
        <f t="shared" si="248"/>
        <v>0</v>
      </c>
      <c r="AI773" s="260"/>
      <c r="AJ773" s="282">
        <f t="shared" si="249"/>
        <v>0</v>
      </c>
      <c r="AK773" s="282">
        <f t="shared" si="250"/>
        <v>0</v>
      </c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495"/>
      <c r="AW773" s="495"/>
      <c r="AX773" s="495"/>
    </row>
    <row r="774" spans="2:50">
      <c r="B774" s="412">
        <v>750</v>
      </c>
      <c r="C774" s="86" t="s">
        <v>1242</v>
      </c>
      <c r="D774" s="109" t="s">
        <v>1243</v>
      </c>
      <c r="E774" s="86" t="s">
        <v>1265</v>
      </c>
      <c r="F774" s="405" t="s">
        <v>3282</v>
      </c>
      <c r="G774" s="433" t="s">
        <v>1246</v>
      </c>
      <c r="H774" s="434">
        <v>42437</v>
      </c>
      <c r="I774" s="409" t="s">
        <v>2470</v>
      </c>
      <c r="J774" s="83">
        <f t="shared" si="219"/>
        <v>48</v>
      </c>
      <c r="K774" s="83">
        <v>48</v>
      </c>
      <c r="L774" s="83">
        <v>0</v>
      </c>
      <c r="M774" s="83"/>
      <c r="N774" s="329">
        <v>0.5</v>
      </c>
      <c r="O774" s="329">
        <v>0</v>
      </c>
      <c r="P774" s="502">
        <v>2</v>
      </c>
      <c r="Q774" s="282"/>
      <c r="R774" s="128" t="s">
        <v>4157</v>
      </c>
      <c r="S774" s="128" t="s">
        <v>4157</v>
      </c>
      <c r="T774" s="128" t="s">
        <v>4157</v>
      </c>
      <c r="U774" s="128" t="s">
        <v>4157</v>
      </c>
      <c r="V774" s="282" t="s">
        <v>4262</v>
      </c>
      <c r="W774" s="282"/>
      <c r="X774" s="282">
        <f t="shared" si="240"/>
        <v>0</v>
      </c>
      <c r="Y774" s="260"/>
      <c r="Z774" s="260"/>
      <c r="AA774" s="502">
        <f t="shared" si="241"/>
        <v>0</v>
      </c>
      <c r="AB774" s="282">
        <f t="shared" si="242"/>
        <v>0</v>
      </c>
      <c r="AC774" s="282">
        <f t="shared" si="243"/>
        <v>0</v>
      </c>
      <c r="AD774" s="282">
        <f t="shared" si="244"/>
        <v>0</v>
      </c>
      <c r="AE774" s="282">
        <f t="shared" si="245"/>
        <v>0</v>
      </c>
      <c r="AF774" s="282">
        <f t="shared" si="246"/>
        <v>0</v>
      </c>
      <c r="AG774" s="107">
        <f t="shared" si="247"/>
        <v>0</v>
      </c>
      <c r="AH774" s="282">
        <f t="shared" si="248"/>
        <v>0</v>
      </c>
      <c r="AI774" s="260"/>
      <c r="AJ774" s="282">
        <f t="shared" si="249"/>
        <v>0</v>
      </c>
      <c r="AK774" s="282">
        <f t="shared" si="250"/>
        <v>0</v>
      </c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495"/>
      <c r="AW774" s="495"/>
      <c r="AX774" s="495"/>
    </row>
    <row r="775" spans="2:50">
      <c r="B775" s="412">
        <v>751</v>
      </c>
      <c r="C775" s="86" t="s">
        <v>1242</v>
      </c>
      <c r="D775" s="109" t="s">
        <v>1243</v>
      </c>
      <c r="E775" s="86" t="s">
        <v>1265</v>
      </c>
      <c r="F775" s="405" t="s">
        <v>3283</v>
      </c>
      <c r="G775" s="433" t="s">
        <v>1246</v>
      </c>
      <c r="H775" s="434">
        <v>42377</v>
      </c>
      <c r="I775" s="409" t="s">
        <v>2470</v>
      </c>
      <c r="J775" s="83">
        <f t="shared" si="219"/>
        <v>102</v>
      </c>
      <c r="K775" s="83">
        <v>102</v>
      </c>
      <c r="L775" s="83">
        <v>0</v>
      </c>
      <c r="M775" s="83"/>
      <c r="N775" s="329">
        <v>0.5</v>
      </c>
      <c r="O775" s="329">
        <v>0</v>
      </c>
      <c r="P775" s="502">
        <v>2</v>
      </c>
      <c r="Q775" s="282"/>
      <c r="R775" s="128" t="s">
        <v>4157</v>
      </c>
      <c r="S775" s="128" t="s">
        <v>4157</v>
      </c>
      <c r="T775" s="128" t="s">
        <v>4157</v>
      </c>
      <c r="U775" s="128" t="s">
        <v>4157</v>
      </c>
      <c r="V775" s="282" t="s">
        <v>4262</v>
      </c>
      <c r="W775" s="282"/>
      <c r="X775" s="282">
        <f t="shared" si="240"/>
        <v>0</v>
      </c>
      <c r="Y775" s="260"/>
      <c r="Z775" s="260"/>
      <c r="AA775" s="502">
        <f t="shared" si="241"/>
        <v>0</v>
      </c>
      <c r="AB775" s="282">
        <f t="shared" si="242"/>
        <v>0</v>
      </c>
      <c r="AC775" s="282">
        <f t="shared" si="243"/>
        <v>0</v>
      </c>
      <c r="AD775" s="282">
        <f t="shared" si="244"/>
        <v>0</v>
      </c>
      <c r="AE775" s="282">
        <f t="shared" si="245"/>
        <v>0</v>
      </c>
      <c r="AF775" s="282">
        <f t="shared" si="246"/>
        <v>0</v>
      </c>
      <c r="AG775" s="107">
        <f t="shared" si="247"/>
        <v>0</v>
      </c>
      <c r="AH775" s="282">
        <f t="shared" si="248"/>
        <v>0</v>
      </c>
      <c r="AI775" s="260"/>
      <c r="AJ775" s="282">
        <f t="shared" si="249"/>
        <v>0</v>
      </c>
      <c r="AK775" s="282">
        <f t="shared" si="250"/>
        <v>0</v>
      </c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495"/>
      <c r="AW775" s="495"/>
      <c r="AX775" s="495"/>
    </row>
    <row r="776" spans="2:50">
      <c r="B776" s="412">
        <v>752</v>
      </c>
      <c r="C776" s="86" t="s">
        <v>1242</v>
      </c>
      <c r="D776" s="109" t="s">
        <v>1243</v>
      </c>
      <c r="E776" s="86" t="s">
        <v>1265</v>
      </c>
      <c r="F776" s="405" t="s">
        <v>3227</v>
      </c>
      <c r="G776" s="433" t="s">
        <v>1246</v>
      </c>
      <c r="H776" s="434">
        <v>42377</v>
      </c>
      <c r="I776" s="409" t="s">
        <v>2470</v>
      </c>
      <c r="J776" s="83">
        <f t="shared" si="219"/>
        <v>120</v>
      </c>
      <c r="K776" s="83">
        <v>120</v>
      </c>
      <c r="L776" s="83">
        <v>0</v>
      </c>
      <c r="M776" s="83"/>
      <c r="N776" s="329">
        <v>1.2</v>
      </c>
      <c r="O776" s="329">
        <v>0</v>
      </c>
      <c r="P776" s="502">
        <v>2</v>
      </c>
      <c r="Q776" s="282"/>
      <c r="R776" s="128" t="s">
        <v>4157</v>
      </c>
      <c r="S776" s="128" t="s">
        <v>4157</v>
      </c>
      <c r="T776" s="128" t="s">
        <v>4157</v>
      </c>
      <c r="U776" s="128" t="s">
        <v>4157</v>
      </c>
      <c r="V776" s="282" t="s">
        <v>4262</v>
      </c>
      <c r="W776" s="282"/>
      <c r="X776" s="282">
        <f t="shared" si="240"/>
        <v>0</v>
      </c>
      <c r="Y776" s="260"/>
      <c r="Z776" s="260"/>
      <c r="AA776" s="502">
        <f t="shared" si="241"/>
        <v>0</v>
      </c>
      <c r="AB776" s="282">
        <f t="shared" si="242"/>
        <v>0</v>
      </c>
      <c r="AC776" s="282">
        <f t="shared" si="243"/>
        <v>0</v>
      </c>
      <c r="AD776" s="282">
        <f t="shared" si="244"/>
        <v>0</v>
      </c>
      <c r="AE776" s="282">
        <f t="shared" si="245"/>
        <v>0</v>
      </c>
      <c r="AF776" s="282">
        <f t="shared" si="246"/>
        <v>0</v>
      </c>
      <c r="AG776" s="107">
        <f t="shared" si="247"/>
        <v>0</v>
      </c>
      <c r="AH776" s="282">
        <f t="shared" si="248"/>
        <v>0</v>
      </c>
      <c r="AI776" s="260"/>
      <c r="AJ776" s="282">
        <f t="shared" si="249"/>
        <v>0</v>
      </c>
      <c r="AK776" s="282">
        <f t="shared" si="250"/>
        <v>0</v>
      </c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495"/>
      <c r="AW776" s="495"/>
      <c r="AX776" s="495"/>
    </row>
    <row r="777" spans="2:50">
      <c r="B777" s="412">
        <v>753</v>
      </c>
      <c r="C777" s="86" t="s">
        <v>1242</v>
      </c>
      <c r="D777" s="109" t="s">
        <v>1243</v>
      </c>
      <c r="E777" s="86" t="s">
        <v>1265</v>
      </c>
      <c r="F777" s="405" t="s">
        <v>1140</v>
      </c>
      <c r="G777" s="433" t="s">
        <v>1246</v>
      </c>
      <c r="H777" s="434">
        <v>42377</v>
      </c>
      <c r="I777" s="409" t="s">
        <v>2470</v>
      </c>
      <c r="J777" s="83">
        <f t="shared" si="219"/>
        <v>102</v>
      </c>
      <c r="K777" s="83">
        <v>102</v>
      </c>
      <c r="L777" s="83">
        <v>0</v>
      </c>
      <c r="M777" s="83"/>
      <c r="N777" s="329">
        <v>0.5</v>
      </c>
      <c r="O777" s="329">
        <v>0</v>
      </c>
      <c r="P777" s="502">
        <v>2</v>
      </c>
      <c r="Q777" s="282"/>
      <c r="R777" s="128" t="s">
        <v>4157</v>
      </c>
      <c r="S777" s="128" t="s">
        <v>4157</v>
      </c>
      <c r="T777" s="128" t="s">
        <v>4157</v>
      </c>
      <c r="U777" s="128" t="s">
        <v>4157</v>
      </c>
      <c r="V777" s="282" t="s">
        <v>4262</v>
      </c>
      <c r="W777" s="282"/>
      <c r="X777" s="282">
        <f t="shared" si="240"/>
        <v>0</v>
      </c>
      <c r="Y777" s="260"/>
      <c r="Z777" s="260"/>
      <c r="AA777" s="502">
        <f t="shared" si="241"/>
        <v>0</v>
      </c>
      <c r="AB777" s="282">
        <f t="shared" si="242"/>
        <v>0</v>
      </c>
      <c r="AC777" s="282">
        <f t="shared" si="243"/>
        <v>0</v>
      </c>
      <c r="AD777" s="282">
        <f t="shared" si="244"/>
        <v>0</v>
      </c>
      <c r="AE777" s="282">
        <f t="shared" si="245"/>
        <v>0</v>
      </c>
      <c r="AF777" s="282">
        <f t="shared" si="246"/>
        <v>0</v>
      </c>
      <c r="AG777" s="107">
        <f t="shared" si="247"/>
        <v>0</v>
      </c>
      <c r="AH777" s="282">
        <f t="shared" si="248"/>
        <v>0</v>
      </c>
      <c r="AI777" s="260"/>
      <c r="AJ777" s="282">
        <f t="shared" si="249"/>
        <v>0</v>
      </c>
      <c r="AK777" s="282">
        <f t="shared" si="250"/>
        <v>0</v>
      </c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495"/>
      <c r="AW777" s="495"/>
      <c r="AX777" s="495"/>
    </row>
    <row r="778" spans="2:50">
      <c r="B778" s="412">
        <v>754</v>
      </c>
      <c r="C778" s="86" t="s">
        <v>1242</v>
      </c>
      <c r="D778" s="109" t="s">
        <v>1243</v>
      </c>
      <c r="E778" s="86" t="s">
        <v>1265</v>
      </c>
      <c r="F778" s="405" t="s">
        <v>1290</v>
      </c>
      <c r="G778" s="433" t="s">
        <v>1246</v>
      </c>
      <c r="H778" s="434">
        <v>42437</v>
      </c>
      <c r="I778" s="409" t="s">
        <v>2470</v>
      </c>
      <c r="J778" s="83">
        <f t="shared" si="219"/>
        <v>60</v>
      </c>
      <c r="K778" s="83">
        <v>60</v>
      </c>
      <c r="L778" s="83">
        <v>0</v>
      </c>
      <c r="M778" s="83"/>
      <c r="N778" s="329">
        <v>0.4</v>
      </c>
      <c r="O778" s="329">
        <v>0</v>
      </c>
      <c r="P778" s="502">
        <v>2</v>
      </c>
      <c r="Q778" s="282"/>
      <c r="R778" s="128" t="s">
        <v>4157</v>
      </c>
      <c r="S778" s="128" t="s">
        <v>4157</v>
      </c>
      <c r="T778" s="128" t="s">
        <v>4157</v>
      </c>
      <c r="U778" s="128" t="s">
        <v>4157</v>
      </c>
      <c r="V778" s="282" t="s">
        <v>4262</v>
      </c>
      <c r="W778" s="282"/>
      <c r="X778" s="282">
        <f t="shared" si="240"/>
        <v>0</v>
      </c>
      <c r="Y778" s="260"/>
      <c r="Z778" s="260"/>
      <c r="AA778" s="502">
        <f t="shared" si="241"/>
        <v>0</v>
      </c>
      <c r="AB778" s="282">
        <f t="shared" si="242"/>
        <v>0</v>
      </c>
      <c r="AC778" s="282">
        <f t="shared" si="243"/>
        <v>0</v>
      </c>
      <c r="AD778" s="282">
        <f t="shared" si="244"/>
        <v>0</v>
      </c>
      <c r="AE778" s="282">
        <f t="shared" si="245"/>
        <v>0</v>
      </c>
      <c r="AF778" s="282">
        <f t="shared" si="246"/>
        <v>0</v>
      </c>
      <c r="AG778" s="107">
        <f t="shared" si="247"/>
        <v>0</v>
      </c>
      <c r="AH778" s="282">
        <f t="shared" si="248"/>
        <v>0</v>
      </c>
      <c r="AI778" s="260"/>
      <c r="AJ778" s="282">
        <f t="shared" si="249"/>
        <v>0</v>
      </c>
      <c r="AK778" s="282">
        <f t="shared" si="250"/>
        <v>0</v>
      </c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495"/>
      <c r="AW778" s="495"/>
      <c r="AX778" s="495"/>
    </row>
    <row r="779" spans="2:50">
      <c r="B779" s="412">
        <v>755</v>
      </c>
      <c r="C779" s="86" t="s">
        <v>1242</v>
      </c>
      <c r="D779" s="109" t="s">
        <v>1243</v>
      </c>
      <c r="E779" s="86" t="s">
        <v>1265</v>
      </c>
      <c r="F779" s="405" t="s">
        <v>1293</v>
      </c>
      <c r="G779" s="433" t="s">
        <v>1246</v>
      </c>
      <c r="H779" s="434">
        <v>42431</v>
      </c>
      <c r="I779" s="409" t="s">
        <v>2470</v>
      </c>
      <c r="J779" s="83">
        <f t="shared" ref="J779:J842" si="251">SUM(K779:L779)</f>
        <v>30</v>
      </c>
      <c r="K779" s="83">
        <v>30</v>
      </c>
      <c r="L779" s="83">
        <v>0</v>
      </c>
      <c r="M779" s="83"/>
      <c r="N779" s="83">
        <v>0.2</v>
      </c>
      <c r="O779" s="83">
        <v>0</v>
      </c>
      <c r="P779" s="525">
        <v>2</v>
      </c>
      <c r="Q779" s="282"/>
      <c r="R779" s="128" t="s">
        <v>4157</v>
      </c>
      <c r="S779" s="128" t="s">
        <v>4157</v>
      </c>
      <c r="T779" s="128" t="s">
        <v>4157</v>
      </c>
      <c r="U779" s="128" t="s">
        <v>4157</v>
      </c>
      <c r="V779" s="282" t="s">
        <v>4262</v>
      </c>
      <c r="W779" s="282"/>
      <c r="X779" s="282">
        <f t="shared" si="240"/>
        <v>0</v>
      </c>
      <c r="Y779" s="260"/>
      <c r="Z779" s="260"/>
      <c r="AA779" s="502">
        <f t="shared" si="241"/>
        <v>0</v>
      </c>
      <c r="AB779" s="282">
        <f t="shared" si="242"/>
        <v>0</v>
      </c>
      <c r="AC779" s="282">
        <f t="shared" si="243"/>
        <v>0</v>
      </c>
      <c r="AD779" s="282">
        <f t="shared" si="244"/>
        <v>0</v>
      </c>
      <c r="AE779" s="282">
        <f t="shared" si="245"/>
        <v>0</v>
      </c>
      <c r="AF779" s="282">
        <f t="shared" si="246"/>
        <v>0</v>
      </c>
      <c r="AG779" s="107">
        <f t="shared" si="247"/>
        <v>0</v>
      </c>
      <c r="AH779" s="282">
        <f t="shared" si="248"/>
        <v>0</v>
      </c>
      <c r="AI779" s="260"/>
      <c r="AJ779" s="282">
        <f t="shared" si="249"/>
        <v>0</v>
      </c>
      <c r="AK779" s="282">
        <f t="shared" si="250"/>
        <v>0</v>
      </c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495"/>
      <c r="AW779" s="495"/>
      <c r="AX779" s="495"/>
    </row>
    <row r="780" spans="2:50">
      <c r="B780" s="412">
        <v>756</v>
      </c>
      <c r="C780" s="86" t="s">
        <v>1242</v>
      </c>
      <c r="D780" s="109" t="s">
        <v>1243</v>
      </c>
      <c r="E780" s="86" t="s">
        <v>1265</v>
      </c>
      <c r="F780" s="405" t="s">
        <v>1295</v>
      </c>
      <c r="G780" s="433" t="s">
        <v>1246</v>
      </c>
      <c r="H780" s="434">
        <v>42387</v>
      </c>
      <c r="I780" s="409" t="s">
        <v>2470</v>
      </c>
      <c r="J780" s="83">
        <f t="shared" si="251"/>
        <v>12</v>
      </c>
      <c r="K780" s="83">
        <v>12</v>
      </c>
      <c r="L780" s="83">
        <v>0</v>
      </c>
      <c r="M780" s="83"/>
      <c r="N780" s="83">
        <v>0.2</v>
      </c>
      <c r="O780" s="83">
        <v>0</v>
      </c>
      <c r="P780" s="525">
        <v>2</v>
      </c>
      <c r="Q780" s="282"/>
      <c r="R780" s="128" t="s">
        <v>4157</v>
      </c>
      <c r="S780" s="128" t="s">
        <v>4157</v>
      </c>
      <c r="T780" s="128" t="s">
        <v>4157</v>
      </c>
      <c r="U780" s="128" t="s">
        <v>4157</v>
      </c>
      <c r="V780" s="282" t="s">
        <v>4262</v>
      </c>
      <c r="W780" s="282"/>
      <c r="X780" s="282">
        <f t="shared" si="240"/>
        <v>0</v>
      </c>
      <c r="Y780" s="260"/>
      <c r="Z780" s="260"/>
      <c r="AA780" s="502">
        <f t="shared" si="241"/>
        <v>0</v>
      </c>
      <c r="AB780" s="282">
        <f t="shared" si="242"/>
        <v>0</v>
      </c>
      <c r="AC780" s="282">
        <f t="shared" si="243"/>
        <v>0</v>
      </c>
      <c r="AD780" s="282">
        <f t="shared" si="244"/>
        <v>0</v>
      </c>
      <c r="AE780" s="282">
        <f t="shared" si="245"/>
        <v>0</v>
      </c>
      <c r="AF780" s="282">
        <f t="shared" si="246"/>
        <v>0</v>
      </c>
      <c r="AG780" s="107">
        <f t="shared" si="247"/>
        <v>0</v>
      </c>
      <c r="AH780" s="282">
        <f t="shared" si="248"/>
        <v>0</v>
      </c>
      <c r="AI780" s="260"/>
      <c r="AJ780" s="282">
        <f t="shared" si="249"/>
        <v>0</v>
      </c>
      <c r="AK780" s="282">
        <f t="shared" si="250"/>
        <v>0</v>
      </c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495"/>
      <c r="AW780" s="495"/>
      <c r="AX780" s="495"/>
    </row>
    <row r="781" spans="2:50">
      <c r="B781" s="412">
        <v>757</v>
      </c>
      <c r="C781" s="86" t="s">
        <v>1242</v>
      </c>
      <c r="D781" s="109" t="s">
        <v>1243</v>
      </c>
      <c r="E781" s="86" t="s">
        <v>1265</v>
      </c>
      <c r="F781" s="406" t="s">
        <v>1297</v>
      </c>
      <c r="G781" s="433" t="s">
        <v>1246</v>
      </c>
      <c r="H781" s="434">
        <v>42387</v>
      </c>
      <c r="I781" s="409" t="s">
        <v>2470</v>
      </c>
      <c r="J781" s="83">
        <f t="shared" si="251"/>
        <v>48</v>
      </c>
      <c r="K781" s="83">
        <v>48</v>
      </c>
      <c r="L781" s="83">
        <v>0</v>
      </c>
      <c r="M781" s="83"/>
      <c r="N781" s="329">
        <v>0.35</v>
      </c>
      <c r="O781" s="329">
        <v>0</v>
      </c>
      <c r="P781" s="502">
        <v>2</v>
      </c>
      <c r="Q781" s="282"/>
      <c r="R781" s="128" t="s">
        <v>4157</v>
      </c>
      <c r="S781" s="128" t="s">
        <v>4157</v>
      </c>
      <c r="T781" s="128" t="s">
        <v>4157</v>
      </c>
      <c r="U781" s="128" t="s">
        <v>4157</v>
      </c>
      <c r="V781" s="282" t="s">
        <v>4262</v>
      </c>
      <c r="W781" s="282"/>
      <c r="X781" s="282">
        <f t="shared" si="240"/>
        <v>0</v>
      </c>
      <c r="Y781" s="260"/>
      <c r="Z781" s="260"/>
      <c r="AA781" s="502">
        <f t="shared" si="241"/>
        <v>0</v>
      </c>
      <c r="AB781" s="282">
        <f t="shared" si="242"/>
        <v>0</v>
      </c>
      <c r="AC781" s="282">
        <f t="shared" si="243"/>
        <v>0</v>
      </c>
      <c r="AD781" s="282">
        <f t="shared" si="244"/>
        <v>0</v>
      </c>
      <c r="AE781" s="282">
        <f t="shared" si="245"/>
        <v>0</v>
      </c>
      <c r="AF781" s="282">
        <f t="shared" si="246"/>
        <v>0</v>
      </c>
      <c r="AG781" s="107">
        <f t="shared" si="247"/>
        <v>0</v>
      </c>
      <c r="AH781" s="282">
        <f t="shared" si="248"/>
        <v>0</v>
      </c>
      <c r="AI781" s="260"/>
      <c r="AJ781" s="282">
        <f t="shared" si="249"/>
        <v>0</v>
      </c>
      <c r="AK781" s="282">
        <f t="shared" si="250"/>
        <v>0</v>
      </c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495"/>
      <c r="AW781" s="495"/>
      <c r="AX781" s="495"/>
    </row>
    <row r="782" spans="2:50">
      <c r="B782" s="412">
        <v>758</v>
      </c>
      <c r="C782" s="86" t="s">
        <v>1242</v>
      </c>
      <c r="D782" s="109" t="s">
        <v>1243</v>
      </c>
      <c r="E782" s="86" t="s">
        <v>1265</v>
      </c>
      <c r="F782" s="405" t="s">
        <v>3226</v>
      </c>
      <c r="G782" s="433" t="s">
        <v>1246</v>
      </c>
      <c r="H782" s="434">
        <v>42387</v>
      </c>
      <c r="I782" s="409" t="s">
        <v>2470</v>
      </c>
      <c r="J782" s="83">
        <f t="shared" si="251"/>
        <v>78</v>
      </c>
      <c r="K782" s="83">
        <v>78</v>
      </c>
      <c r="L782" s="83">
        <v>0</v>
      </c>
      <c r="M782" s="83"/>
      <c r="N782" s="329">
        <v>0.7</v>
      </c>
      <c r="O782" s="329">
        <v>0</v>
      </c>
      <c r="P782" s="502">
        <v>2</v>
      </c>
      <c r="Q782" s="282"/>
      <c r="R782" s="128" t="s">
        <v>4157</v>
      </c>
      <c r="S782" s="128" t="s">
        <v>4157</v>
      </c>
      <c r="T782" s="128" t="s">
        <v>4157</v>
      </c>
      <c r="U782" s="128" t="s">
        <v>4157</v>
      </c>
      <c r="V782" s="282" t="s">
        <v>4262</v>
      </c>
      <c r="W782" s="282"/>
      <c r="X782" s="282">
        <f t="shared" si="240"/>
        <v>0</v>
      </c>
      <c r="Y782" s="260"/>
      <c r="Z782" s="260"/>
      <c r="AA782" s="502">
        <f t="shared" si="241"/>
        <v>0</v>
      </c>
      <c r="AB782" s="282">
        <f t="shared" si="242"/>
        <v>0</v>
      </c>
      <c r="AC782" s="282">
        <f t="shared" si="243"/>
        <v>0</v>
      </c>
      <c r="AD782" s="282">
        <f t="shared" si="244"/>
        <v>0</v>
      </c>
      <c r="AE782" s="282">
        <f t="shared" si="245"/>
        <v>0</v>
      </c>
      <c r="AF782" s="282">
        <f t="shared" si="246"/>
        <v>0</v>
      </c>
      <c r="AG782" s="107">
        <f t="shared" si="247"/>
        <v>0</v>
      </c>
      <c r="AH782" s="282">
        <f t="shared" si="248"/>
        <v>0</v>
      </c>
      <c r="AI782" s="260"/>
      <c r="AJ782" s="282">
        <f t="shared" si="249"/>
        <v>0</v>
      </c>
      <c r="AK782" s="282">
        <f t="shared" si="250"/>
        <v>0</v>
      </c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495"/>
      <c r="AW782" s="495"/>
      <c r="AX782" s="495"/>
    </row>
    <row r="783" spans="2:50">
      <c r="B783" s="412">
        <v>759</v>
      </c>
      <c r="C783" s="86" t="s">
        <v>1242</v>
      </c>
      <c r="D783" s="86" t="s">
        <v>1304</v>
      </c>
      <c r="E783" s="86" t="s">
        <v>1305</v>
      </c>
      <c r="F783" s="86" t="s">
        <v>1139</v>
      </c>
      <c r="G783" s="433" t="s">
        <v>1246</v>
      </c>
      <c r="H783" s="434">
        <v>42431</v>
      </c>
      <c r="I783" s="409" t="s">
        <v>2470</v>
      </c>
      <c r="J783" s="83">
        <f t="shared" si="251"/>
        <v>36</v>
      </c>
      <c r="K783" s="83">
        <v>36</v>
      </c>
      <c r="L783" s="83">
        <v>0</v>
      </c>
      <c r="M783" s="83"/>
      <c r="N783" s="329">
        <v>0.55000000000000004</v>
      </c>
      <c r="O783" s="329">
        <v>0</v>
      </c>
      <c r="P783" s="502">
        <v>2</v>
      </c>
      <c r="Q783" s="282"/>
      <c r="R783" s="128" t="s">
        <v>4157</v>
      </c>
      <c r="S783" s="128" t="s">
        <v>4157</v>
      </c>
      <c r="T783" s="128" t="s">
        <v>4157</v>
      </c>
      <c r="U783" s="128" t="s">
        <v>4157</v>
      </c>
      <c r="V783" s="282" t="s">
        <v>4262</v>
      </c>
      <c r="W783" s="282"/>
      <c r="X783" s="282">
        <f t="shared" si="240"/>
        <v>0</v>
      </c>
      <c r="Y783" s="260"/>
      <c r="Z783" s="260"/>
      <c r="AA783" s="502">
        <f t="shared" si="241"/>
        <v>0</v>
      </c>
      <c r="AB783" s="282">
        <f t="shared" si="242"/>
        <v>0</v>
      </c>
      <c r="AC783" s="282">
        <f t="shared" si="243"/>
        <v>0</v>
      </c>
      <c r="AD783" s="282">
        <f t="shared" si="244"/>
        <v>0</v>
      </c>
      <c r="AE783" s="282">
        <f t="shared" si="245"/>
        <v>0</v>
      </c>
      <c r="AF783" s="282">
        <f t="shared" si="246"/>
        <v>0</v>
      </c>
      <c r="AG783" s="107">
        <f t="shared" si="247"/>
        <v>0</v>
      </c>
      <c r="AH783" s="282">
        <f t="shared" si="248"/>
        <v>0</v>
      </c>
      <c r="AI783" s="260"/>
      <c r="AJ783" s="282">
        <f t="shared" si="249"/>
        <v>0</v>
      </c>
      <c r="AK783" s="282">
        <f t="shared" si="250"/>
        <v>0</v>
      </c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495"/>
      <c r="AW783" s="495"/>
      <c r="AX783" s="495"/>
    </row>
    <row r="784" spans="2:50">
      <c r="B784" s="412">
        <v>760</v>
      </c>
      <c r="C784" s="86" t="s">
        <v>1242</v>
      </c>
      <c r="D784" s="86" t="s">
        <v>1304</v>
      </c>
      <c r="E784" s="86" t="s">
        <v>1305</v>
      </c>
      <c r="F784" s="86" t="s">
        <v>1309</v>
      </c>
      <c r="G784" s="433" t="s">
        <v>1246</v>
      </c>
      <c r="H784" s="434">
        <v>42431</v>
      </c>
      <c r="I784" s="409" t="s">
        <v>2470</v>
      </c>
      <c r="J784" s="83">
        <f t="shared" si="251"/>
        <v>60</v>
      </c>
      <c r="K784" s="83">
        <v>60</v>
      </c>
      <c r="L784" s="83">
        <v>0</v>
      </c>
      <c r="M784" s="83"/>
      <c r="N784" s="329">
        <v>0.85</v>
      </c>
      <c r="O784" s="329">
        <v>0</v>
      </c>
      <c r="P784" s="502">
        <v>2</v>
      </c>
      <c r="Q784" s="282"/>
      <c r="R784" s="128" t="s">
        <v>4157</v>
      </c>
      <c r="S784" s="128" t="s">
        <v>4157</v>
      </c>
      <c r="T784" s="128" t="s">
        <v>4157</v>
      </c>
      <c r="U784" s="128" t="s">
        <v>4157</v>
      </c>
      <c r="V784" s="282" t="s">
        <v>4262</v>
      </c>
      <c r="W784" s="282"/>
      <c r="X784" s="282">
        <f t="shared" si="240"/>
        <v>0</v>
      </c>
      <c r="Y784" s="260"/>
      <c r="Z784" s="260"/>
      <c r="AA784" s="502">
        <f t="shared" si="241"/>
        <v>0</v>
      </c>
      <c r="AB784" s="282">
        <f t="shared" si="242"/>
        <v>0</v>
      </c>
      <c r="AC784" s="282">
        <f t="shared" si="243"/>
        <v>0</v>
      </c>
      <c r="AD784" s="282">
        <f t="shared" si="244"/>
        <v>0</v>
      </c>
      <c r="AE784" s="282">
        <f t="shared" si="245"/>
        <v>0</v>
      </c>
      <c r="AF784" s="282">
        <f t="shared" si="246"/>
        <v>0</v>
      </c>
      <c r="AG784" s="107">
        <f t="shared" si="247"/>
        <v>0</v>
      </c>
      <c r="AH784" s="282">
        <f t="shared" si="248"/>
        <v>0</v>
      </c>
      <c r="AI784" s="260"/>
      <c r="AJ784" s="282">
        <f t="shared" si="249"/>
        <v>0</v>
      </c>
      <c r="AK784" s="282">
        <f t="shared" si="250"/>
        <v>0</v>
      </c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495"/>
      <c r="AW784" s="495"/>
      <c r="AX784" s="495"/>
    </row>
    <row r="785" spans="2:50">
      <c r="B785" s="412">
        <v>761</v>
      </c>
      <c r="C785" s="86" t="s">
        <v>1242</v>
      </c>
      <c r="D785" s="86" t="s">
        <v>1304</v>
      </c>
      <c r="E785" s="86" t="s">
        <v>1305</v>
      </c>
      <c r="F785" s="86" t="s">
        <v>1312</v>
      </c>
      <c r="G785" s="433" t="s">
        <v>1246</v>
      </c>
      <c r="H785" s="434">
        <v>42431</v>
      </c>
      <c r="I785" s="409" t="s">
        <v>2470</v>
      </c>
      <c r="J785" s="83">
        <f t="shared" si="251"/>
        <v>12</v>
      </c>
      <c r="K785" s="83">
        <v>12</v>
      </c>
      <c r="L785" s="83">
        <v>0</v>
      </c>
      <c r="M785" s="83"/>
      <c r="N785" s="83">
        <v>0.2</v>
      </c>
      <c r="O785" s="83">
        <v>0</v>
      </c>
      <c r="P785" s="525">
        <v>2</v>
      </c>
      <c r="Q785" s="282"/>
      <c r="R785" s="128" t="s">
        <v>4157</v>
      </c>
      <c r="S785" s="128" t="s">
        <v>4157</v>
      </c>
      <c r="T785" s="128" t="s">
        <v>4157</v>
      </c>
      <c r="U785" s="128" t="s">
        <v>4157</v>
      </c>
      <c r="V785" s="282" t="s">
        <v>4262</v>
      </c>
      <c r="W785" s="282"/>
      <c r="X785" s="282">
        <f t="shared" si="240"/>
        <v>0</v>
      </c>
      <c r="Y785" s="260"/>
      <c r="Z785" s="260"/>
      <c r="AA785" s="502">
        <f t="shared" si="241"/>
        <v>0</v>
      </c>
      <c r="AB785" s="282">
        <f t="shared" si="242"/>
        <v>0</v>
      </c>
      <c r="AC785" s="282">
        <f t="shared" si="243"/>
        <v>0</v>
      </c>
      <c r="AD785" s="282">
        <f t="shared" si="244"/>
        <v>0</v>
      </c>
      <c r="AE785" s="282">
        <f t="shared" si="245"/>
        <v>0</v>
      </c>
      <c r="AF785" s="282">
        <f t="shared" si="246"/>
        <v>0</v>
      </c>
      <c r="AG785" s="107">
        <f t="shared" si="247"/>
        <v>0</v>
      </c>
      <c r="AH785" s="282">
        <f t="shared" si="248"/>
        <v>0</v>
      </c>
      <c r="AI785" s="260"/>
      <c r="AJ785" s="282">
        <f t="shared" si="249"/>
        <v>0</v>
      </c>
      <c r="AK785" s="282">
        <f t="shared" si="250"/>
        <v>0</v>
      </c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495"/>
      <c r="AW785" s="495"/>
      <c r="AX785" s="495"/>
    </row>
    <row r="786" spans="2:50">
      <c r="B786" s="412">
        <v>762</v>
      </c>
      <c r="C786" s="86" t="s">
        <v>1242</v>
      </c>
      <c r="D786" s="86" t="s">
        <v>1304</v>
      </c>
      <c r="E786" s="86" t="s">
        <v>1305</v>
      </c>
      <c r="F786" s="86" t="s">
        <v>1314</v>
      </c>
      <c r="G786" s="433" t="s">
        <v>1246</v>
      </c>
      <c r="H786" s="434">
        <v>42431</v>
      </c>
      <c r="I786" s="409" t="s">
        <v>2470</v>
      </c>
      <c r="J786" s="83">
        <f t="shared" si="251"/>
        <v>6</v>
      </c>
      <c r="K786" s="83">
        <v>6</v>
      </c>
      <c r="L786" s="83">
        <v>0</v>
      </c>
      <c r="M786" s="83"/>
      <c r="N786" s="83">
        <v>0.02</v>
      </c>
      <c r="O786" s="83">
        <v>1</v>
      </c>
      <c r="P786" s="525">
        <v>2</v>
      </c>
      <c r="Q786" s="282"/>
      <c r="R786" s="128" t="s">
        <v>4157</v>
      </c>
      <c r="S786" s="128" t="s">
        <v>4157</v>
      </c>
      <c r="T786" s="128" t="s">
        <v>4157</v>
      </c>
      <c r="U786" s="128" t="s">
        <v>4157</v>
      </c>
      <c r="V786" s="282" t="s">
        <v>4262</v>
      </c>
      <c r="W786" s="282"/>
      <c r="X786" s="282">
        <f t="shared" si="240"/>
        <v>0</v>
      </c>
      <c r="Y786" s="260"/>
      <c r="Z786" s="260"/>
      <c r="AA786" s="502">
        <f t="shared" si="241"/>
        <v>0</v>
      </c>
      <c r="AB786" s="282">
        <f t="shared" si="242"/>
        <v>0</v>
      </c>
      <c r="AC786" s="282">
        <f t="shared" si="243"/>
        <v>0</v>
      </c>
      <c r="AD786" s="282">
        <f t="shared" si="244"/>
        <v>0</v>
      </c>
      <c r="AE786" s="282">
        <f t="shared" si="245"/>
        <v>0</v>
      </c>
      <c r="AF786" s="282">
        <f t="shared" si="246"/>
        <v>0</v>
      </c>
      <c r="AG786" s="107">
        <f t="shared" si="247"/>
        <v>0</v>
      </c>
      <c r="AH786" s="282">
        <f t="shared" si="248"/>
        <v>0</v>
      </c>
      <c r="AI786" s="260"/>
      <c r="AJ786" s="282">
        <f t="shared" si="249"/>
        <v>0</v>
      </c>
      <c r="AK786" s="282">
        <f t="shared" si="250"/>
        <v>0</v>
      </c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495"/>
      <c r="AW786" s="495"/>
      <c r="AX786" s="495"/>
    </row>
    <row r="787" spans="2:50">
      <c r="B787" s="412">
        <v>763</v>
      </c>
      <c r="C787" s="86" t="s">
        <v>1242</v>
      </c>
      <c r="D787" s="86" t="s">
        <v>1304</v>
      </c>
      <c r="E787" s="86" t="s">
        <v>1305</v>
      </c>
      <c r="F787" s="86" t="s">
        <v>1290</v>
      </c>
      <c r="G787" s="433" t="s">
        <v>1246</v>
      </c>
      <c r="H787" s="434">
        <v>42431</v>
      </c>
      <c r="I787" s="409" t="s">
        <v>2470</v>
      </c>
      <c r="J787" s="83">
        <f t="shared" si="251"/>
        <v>24</v>
      </c>
      <c r="K787" s="83">
        <v>24</v>
      </c>
      <c r="L787" s="83">
        <v>0</v>
      </c>
      <c r="M787" s="83"/>
      <c r="N787" s="329">
        <v>0.4</v>
      </c>
      <c r="O787" s="329">
        <v>0</v>
      </c>
      <c r="P787" s="502">
        <v>2</v>
      </c>
      <c r="Q787" s="282"/>
      <c r="R787" s="128" t="s">
        <v>4157</v>
      </c>
      <c r="S787" s="128" t="s">
        <v>4157</v>
      </c>
      <c r="T787" s="128" t="s">
        <v>4157</v>
      </c>
      <c r="U787" s="128" t="s">
        <v>4157</v>
      </c>
      <c r="V787" s="282" t="s">
        <v>4262</v>
      </c>
      <c r="W787" s="282"/>
      <c r="X787" s="282">
        <f t="shared" si="240"/>
        <v>0</v>
      </c>
      <c r="Y787" s="260"/>
      <c r="Z787" s="260"/>
      <c r="AA787" s="502">
        <f t="shared" si="241"/>
        <v>0</v>
      </c>
      <c r="AB787" s="282">
        <f t="shared" si="242"/>
        <v>0</v>
      </c>
      <c r="AC787" s="282">
        <f t="shared" si="243"/>
        <v>0</v>
      </c>
      <c r="AD787" s="282">
        <f t="shared" si="244"/>
        <v>0</v>
      </c>
      <c r="AE787" s="282">
        <f t="shared" si="245"/>
        <v>0</v>
      </c>
      <c r="AF787" s="282">
        <f t="shared" si="246"/>
        <v>0</v>
      </c>
      <c r="AG787" s="107">
        <f t="shared" si="247"/>
        <v>0</v>
      </c>
      <c r="AH787" s="282">
        <f t="shared" si="248"/>
        <v>0</v>
      </c>
      <c r="AI787" s="260"/>
      <c r="AJ787" s="282">
        <f t="shared" si="249"/>
        <v>0</v>
      </c>
      <c r="AK787" s="282">
        <f t="shared" si="250"/>
        <v>0</v>
      </c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495"/>
      <c r="AW787" s="495"/>
      <c r="AX787" s="495"/>
    </row>
    <row r="788" spans="2:50">
      <c r="B788" s="412">
        <v>764</v>
      </c>
      <c r="C788" s="86" t="s">
        <v>1242</v>
      </c>
      <c r="D788" s="86" t="s">
        <v>1304</v>
      </c>
      <c r="E788" s="86" t="s">
        <v>1305</v>
      </c>
      <c r="F788" s="86" t="s">
        <v>1140</v>
      </c>
      <c r="G788" s="433" t="s">
        <v>1246</v>
      </c>
      <c r="H788" s="434">
        <v>42431</v>
      </c>
      <c r="I788" s="409" t="s">
        <v>2470</v>
      </c>
      <c r="J788" s="83">
        <f t="shared" si="251"/>
        <v>102</v>
      </c>
      <c r="K788" s="83">
        <v>102</v>
      </c>
      <c r="L788" s="83">
        <v>0</v>
      </c>
      <c r="M788" s="83"/>
      <c r="N788" s="329">
        <v>0.4</v>
      </c>
      <c r="O788" s="329">
        <v>0</v>
      </c>
      <c r="P788" s="502">
        <v>2</v>
      </c>
      <c r="Q788" s="282"/>
      <c r="R788" s="128" t="s">
        <v>4157</v>
      </c>
      <c r="S788" s="128" t="s">
        <v>4157</v>
      </c>
      <c r="T788" s="128" t="s">
        <v>4157</v>
      </c>
      <c r="U788" s="128" t="s">
        <v>4157</v>
      </c>
      <c r="V788" s="282" t="s">
        <v>4262</v>
      </c>
      <c r="W788" s="282"/>
      <c r="X788" s="282">
        <f t="shared" si="240"/>
        <v>0</v>
      </c>
      <c r="Y788" s="260"/>
      <c r="Z788" s="260"/>
      <c r="AA788" s="502">
        <f t="shared" si="241"/>
        <v>0</v>
      </c>
      <c r="AB788" s="282">
        <f t="shared" si="242"/>
        <v>0</v>
      </c>
      <c r="AC788" s="282">
        <f t="shared" si="243"/>
        <v>0</v>
      </c>
      <c r="AD788" s="282">
        <f t="shared" si="244"/>
        <v>0</v>
      </c>
      <c r="AE788" s="282">
        <f t="shared" si="245"/>
        <v>0</v>
      </c>
      <c r="AF788" s="282">
        <f t="shared" si="246"/>
        <v>0</v>
      </c>
      <c r="AG788" s="107">
        <f t="shared" si="247"/>
        <v>0</v>
      </c>
      <c r="AH788" s="282">
        <f t="shared" si="248"/>
        <v>0</v>
      </c>
      <c r="AI788" s="260"/>
      <c r="AJ788" s="282">
        <f t="shared" si="249"/>
        <v>0</v>
      </c>
      <c r="AK788" s="282">
        <f t="shared" si="250"/>
        <v>0</v>
      </c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495"/>
      <c r="AW788" s="495"/>
      <c r="AX788" s="495"/>
    </row>
    <row r="789" spans="2:50">
      <c r="B789" s="412">
        <v>765</v>
      </c>
      <c r="C789" s="86" t="s">
        <v>1242</v>
      </c>
      <c r="D789" s="86" t="s">
        <v>1304</v>
      </c>
      <c r="E789" s="86" t="s">
        <v>1305</v>
      </c>
      <c r="F789" s="86" t="s">
        <v>152</v>
      </c>
      <c r="G789" s="433" t="s">
        <v>1246</v>
      </c>
      <c r="H789" s="434">
        <v>42431</v>
      </c>
      <c r="I789" s="409" t="s">
        <v>2470</v>
      </c>
      <c r="J789" s="83">
        <f t="shared" si="251"/>
        <v>42</v>
      </c>
      <c r="K789" s="83">
        <v>42</v>
      </c>
      <c r="L789" s="83">
        <v>0</v>
      </c>
      <c r="M789" s="83"/>
      <c r="N789" s="329">
        <v>0.7</v>
      </c>
      <c r="O789" s="329">
        <v>0.1</v>
      </c>
      <c r="P789" s="502">
        <v>2</v>
      </c>
      <c r="Q789" s="282"/>
      <c r="R789" s="128" t="s">
        <v>4157</v>
      </c>
      <c r="S789" s="128" t="s">
        <v>4157</v>
      </c>
      <c r="T789" s="128" t="s">
        <v>4157</v>
      </c>
      <c r="U789" s="128" t="s">
        <v>4157</v>
      </c>
      <c r="V789" s="282" t="s">
        <v>4262</v>
      </c>
      <c r="W789" s="282"/>
      <c r="X789" s="282">
        <f t="shared" si="240"/>
        <v>0</v>
      </c>
      <c r="Y789" s="260"/>
      <c r="Z789" s="260"/>
      <c r="AA789" s="502">
        <f t="shared" si="241"/>
        <v>0</v>
      </c>
      <c r="AB789" s="282">
        <f t="shared" si="242"/>
        <v>0</v>
      </c>
      <c r="AC789" s="282">
        <f t="shared" si="243"/>
        <v>0</v>
      </c>
      <c r="AD789" s="282">
        <f t="shared" si="244"/>
        <v>0</v>
      </c>
      <c r="AE789" s="282">
        <f t="shared" si="245"/>
        <v>0</v>
      </c>
      <c r="AF789" s="282">
        <f t="shared" si="246"/>
        <v>0</v>
      </c>
      <c r="AG789" s="107">
        <f t="shared" si="247"/>
        <v>0</v>
      </c>
      <c r="AH789" s="282">
        <f t="shared" si="248"/>
        <v>0</v>
      </c>
      <c r="AI789" s="260"/>
      <c r="AJ789" s="282">
        <f t="shared" si="249"/>
        <v>0</v>
      </c>
      <c r="AK789" s="282">
        <f t="shared" si="250"/>
        <v>0</v>
      </c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495"/>
      <c r="AW789" s="495"/>
      <c r="AX789" s="495"/>
    </row>
    <row r="790" spans="2:50">
      <c r="B790" s="412">
        <v>766</v>
      </c>
      <c r="C790" s="86" t="s">
        <v>1242</v>
      </c>
      <c r="D790" s="86" t="s">
        <v>1319</v>
      </c>
      <c r="E790" s="86" t="s">
        <v>1320</v>
      </c>
      <c r="F790" s="86" t="s">
        <v>1321</v>
      </c>
      <c r="G790" s="433" t="s">
        <v>1246</v>
      </c>
      <c r="H790" s="434">
        <v>42431</v>
      </c>
      <c r="I790" s="409" t="s">
        <v>2470</v>
      </c>
      <c r="J790" s="83">
        <f t="shared" si="251"/>
        <v>60</v>
      </c>
      <c r="K790" s="83">
        <v>60</v>
      </c>
      <c r="L790" s="83">
        <v>0</v>
      </c>
      <c r="M790" s="83"/>
      <c r="N790" s="83">
        <v>1</v>
      </c>
      <c r="O790" s="83">
        <v>0</v>
      </c>
      <c r="P790" s="525">
        <v>2</v>
      </c>
      <c r="Q790" s="282"/>
      <c r="R790" s="128" t="s">
        <v>4157</v>
      </c>
      <c r="S790" s="128" t="s">
        <v>4157</v>
      </c>
      <c r="T790" s="128" t="s">
        <v>4157</v>
      </c>
      <c r="U790" s="128" t="s">
        <v>4157</v>
      </c>
      <c r="V790" s="282" t="s">
        <v>4262</v>
      </c>
      <c r="W790" s="282"/>
      <c r="X790" s="282">
        <f t="shared" si="240"/>
        <v>0</v>
      </c>
      <c r="Y790" s="260"/>
      <c r="Z790" s="260"/>
      <c r="AA790" s="502">
        <f t="shared" si="241"/>
        <v>0</v>
      </c>
      <c r="AB790" s="282">
        <f t="shared" si="242"/>
        <v>0</v>
      </c>
      <c r="AC790" s="282">
        <f t="shared" si="243"/>
        <v>0</v>
      </c>
      <c r="AD790" s="282">
        <f t="shared" si="244"/>
        <v>0</v>
      </c>
      <c r="AE790" s="282">
        <f t="shared" si="245"/>
        <v>0</v>
      </c>
      <c r="AF790" s="282">
        <f t="shared" si="246"/>
        <v>0</v>
      </c>
      <c r="AG790" s="107">
        <f t="shared" si="247"/>
        <v>0</v>
      </c>
      <c r="AH790" s="282">
        <f t="shared" si="248"/>
        <v>0</v>
      </c>
      <c r="AI790" s="260"/>
      <c r="AJ790" s="282">
        <f t="shared" si="249"/>
        <v>0</v>
      </c>
      <c r="AK790" s="282">
        <f t="shared" si="250"/>
        <v>0</v>
      </c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495"/>
      <c r="AW790" s="495"/>
      <c r="AX790" s="495"/>
    </row>
    <row r="791" spans="2:50">
      <c r="B791" s="412">
        <v>767</v>
      </c>
      <c r="C791" s="86" t="s">
        <v>1242</v>
      </c>
      <c r="D791" s="86" t="s">
        <v>1319</v>
      </c>
      <c r="E791" s="86" t="s">
        <v>1320</v>
      </c>
      <c r="F791" s="86" t="s">
        <v>1322</v>
      </c>
      <c r="G791" s="433" t="s">
        <v>1246</v>
      </c>
      <c r="H791" s="434">
        <v>42431</v>
      </c>
      <c r="I791" s="409" t="s">
        <v>2470</v>
      </c>
      <c r="J791" s="83">
        <f t="shared" si="251"/>
        <v>6</v>
      </c>
      <c r="K791" s="83">
        <v>6</v>
      </c>
      <c r="L791" s="83">
        <v>0</v>
      </c>
      <c r="M791" s="83"/>
      <c r="N791" s="83">
        <v>0.1</v>
      </c>
      <c r="O791" s="83">
        <v>0</v>
      </c>
      <c r="P791" s="525">
        <v>2</v>
      </c>
      <c r="Q791" s="282"/>
      <c r="R791" s="128" t="s">
        <v>4157</v>
      </c>
      <c r="S791" s="128" t="s">
        <v>4157</v>
      </c>
      <c r="T791" s="128" t="s">
        <v>4157</v>
      </c>
      <c r="U791" s="128" t="s">
        <v>4157</v>
      </c>
      <c r="V791" s="282" t="s">
        <v>4262</v>
      </c>
      <c r="W791" s="282"/>
      <c r="X791" s="282">
        <f t="shared" si="240"/>
        <v>0</v>
      </c>
      <c r="Y791" s="260"/>
      <c r="Z791" s="260"/>
      <c r="AA791" s="502">
        <f t="shared" si="241"/>
        <v>0</v>
      </c>
      <c r="AB791" s="282">
        <f t="shared" si="242"/>
        <v>0</v>
      </c>
      <c r="AC791" s="282">
        <f t="shared" si="243"/>
        <v>0</v>
      </c>
      <c r="AD791" s="282">
        <f t="shared" si="244"/>
        <v>0</v>
      </c>
      <c r="AE791" s="282">
        <f t="shared" si="245"/>
        <v>0</v>
      </c>
      <c r="AF791" s="282">
        <f t="shared" si="246"/>
        <v>0</v>
      </c>
      <c r="AG791" s="107">
        <f t="shared" si="247"/>
        <v>0</v>
      </c>
      <c r="AH791" s="282">
        <f t="shared" si="248"/>
        <v>0</v>
      </c>
      <c r="AI791" s="260"/>
      <c r="AJ791" s="282">
        <f t="shared" si="249"/>
        <v>0</v>
      </c>
      <c r="AK791" s="282">
        <f t="shared" si="250"/>
        <v>0</v>
      </c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495"/>
      <c r="AW791" s="495"/>
      <c r="AX791" s="495"/>
    </row>
    <row r="792" spans="2:50">
      <c r="B792" s="412">
        <v>768</v>
      </c>
      <c r="C792" s="86" t="s">
        <v>1242</v>
      </c>
      <c r="D792" s="86" t="s">
        <v>1319</v>
      </c>
      <c r="E792" s="86" t="s">
        <v>1320</v>
      </c>
      <c r="F792" s="86" t="s">
        <v>1323</v>
      </c>
      <c r="G792" s="433" t="s">
        <v>1246</v>
      </c>
      <c r="H792" s="434">
        <v>42431</v>
      </c>
      <c r="I792" s="409" t="s">
        <v>2470</v>
      </c>
      <c r="J792" s="83">
        <f t="shared" si="251"/>
        <v>6</v>
      </c>
      <c r="K792" s="83">
        <v>6</v>
      </c>
      <c r="L792" s="83">
        <v>0</v>
      </c>
      <c r="M792" s="83"/>
      <c r="N792" s="83">
        <v>0.05</v>
      </c>
      <c r="O792" s="83">
        <v>0</v>
      </c>
      <c r="P792" s="525">
        <v>2</v>
      </c>
      <c r="Q792" s="282"/>
      <c r="R792" s="128" t="s">
        <v>4157</v>
      </c>
      <c r="S792" s="128" t="s">
        <v>4157</v>
      </c>
      <c r="T792" s="128" t="s">
        <v>4157</v>
      </c>
      <c r="U792" s="128" t="s">
        <v>4157</v>
      </c>
      <c r="V792" s="282" t="s">
        <v>4262</v>
      </c>
      <c r="W792" s="282"/>
      <c r="X792" s="282">
        <f t="shared" si="240"/>
        <v>0</v>
      </c>
      <c r="Y792" s="260"/>
      <c r="Z792" s="260"/>
      <c r="AA792" s="502">
        <f t="shared" si="241"/>
        <v>0</v>
      </c>
      <c r="AB792" s="282">
        <f t="shared" si="242"/>
        <v>0</v>
      </c>
      <c r="AC792" s="282">
        <f t="shared" si="243"/>
        <v>0</v>
      </c>
      <c r="AD792" s="282">
        <f t="shared" si="244"/>
        <v>0</v>
      </c>
      <c r="AE792" s="282">
        <f t="shared" si="245"/>
        <v>0</v>
      </c>
      <c r="AF792" s="282">
        <f t="shared" si="246"/>
        <v>0</v>
      </c>
      <c r="AG792" s="107">
        <f t="shared" si="247"/>
        <v>0</v>
      </c>
      <c r="AH792" s="282">
        <f t="shared" si="248"/>
        <v>0</v>
      </c>
      <c r="AI792" s="260"/>
      <c r="AJ792" s="282">
        <f t="shared" si="249"/>
        <v>0</v>
      </c>
      <c r="AK792" s="282">
        <f t="shared" si="250"/>
        <v>0</v>
      </c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495"/>
      <c r="AW792" s="495"/>
      <c r="AX792" s="495"/>
    </row>
    <row r="793" spans="2:50">
      <c r="B793" s="412">
        <v>769</v>
      </c>
      <c r="C793" s="86" t="s">
        <v>1242</v>
      </c>
      <c r="D793" s="86" t="s">
        <v>1319</v>
      </c>
      <c r="E793" s="86" t="s">
        <v>1320</v>
      </c>
      <c r="F793" s="86" t="s">
        <v>1324</v>
      </c>
      <c r="G793" s="433" t="s">
        <v>1246</v>
      </c>
      <c r="H793" s="434">
        <v>42431</v>
      </c>
      <c r="I793" s="409" t="s">
        <v>2470</v>
      </c>
      <c r="J793" s="83">
        <f t="shared" si="251"/>
        <v>6</v>
      </c>
      <c r="K793" s="83">
        <v>6</v>
      </c>
      <c r="L793" s="83">
        <v>0</v>
      </c>
      <c r="M793" s="83"/>
      <c r="N793" s="83">
        <v>0.1</v>
      </c>
      <c r="O793" s="83">
        <v>0</v>
      </c>
      <c r="P793" s="525">
        <v>1</v>
      </c>
      <c r="Q793" s="282"/>
      <c r="R793" s="128" t="s">
        <v>4157</v>
      </c>
      <c r="S793" s="128" t="s">
        <v>4157</v>
      </c>
      <c r="T793" s="128" t="s">
        <v>4157</v>
      </c>
      <c r="U793" s="128" t="s">
        <v>4157</v>
      </c>
      <c r="V793" s="282" t="s">
        <v>4262</v>
      </c>
      <c r="W793" s="282"/>
      <c r="X793" s="282">
        <f t="shared" si="240"/>
        <v>0</v>
      </c>
      <c r="Y793" s="260"/>
      <c r="Z793" s="260"/>
      <c r="AA793" s="502">
        <f t="shared" si="241"/>
        <v>0</v>
      </c>
      <c r="AB793" s="282">
        <f t="shared" si="242"/>
        <v>0</v>
      </c>
      <c r="AC793" s="282">
        <f t="shared" si="243"/>
        <v>0</v>
      </c>
      <c r="AD793" s="282">
        <f t="shared" si="244"/>
        <v>0</v>
      </c>
      <c r="AE793" s="282">
        <f t="shared" si="245"/>
        <v>0</v>
      </c>
      <c r="AF793" s="282">
        <f t="shared" si="246"/>
        <v>0</v>
      </c>
      <c r="AG793" s="107">
        <f t="shared" si="247"/>
        <v>0</v>
      </c>
      <c r="AH793" s="282">
        <f t="shared" si="248"/>
        <v>0</v>
      </c>
      <c r="AI793" s="260"/>
      <c r="AJ793" s="282">
        <f t="shared" si="249"/>
        <v>0</v>
      </c>
      <c r="AK793" s="282">
        <f t="shared" si="250"/>
        <v>0</v>
      </c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495"/>
      <c r="AW793" s="495"/>
      <c r="AX793" s="495"/>
    </row>
    <row r="794" spans="2:50">
      <c r="B794" s="412">
        <v>770</v>
      </c>
      <c r="C794" s="86" t="s">
        <v>1242</v>
      </c>
      <c r="D794" s="86" t="s">
        <v>1328</v>
      </c>
      <c r="E794" s="86" t="s">
        <v>3966</v>
      </c>
      <c r="F794" s="406" t="s">
        <v>3041</v>
      </c>
      <c r="G794" s="433" t="s">
        <v>131</v>
      </c>
      <c r="H794" s="434">
        <v>42928</v>
      </c>
      <c r="I794" s="409" t="s">
        <v>2470</v>
      </c>
      <c r="J794" s="435">
        <f t="shared" si="251"/>
        <v>30</v>
      </c>
      <c r="K794" s="435">
        <v>30</v>
      </c>
      <c r="L794" s="436">
        <v>0</v>
      </c>
      <c r="M794" s="436"/>
      <c r="N794" s="436">
        <v>0.5</v>
      </c>
      <c r="O794" s="436">
        <v>0</v>
      </c>
      <c r="P794" s="526">
        <v>1</v>
      </c>
      <c r="Q794" s="282"/>
      <c r="R794" s="128" t="s">
        <v>4157</v>
      </c>
      <c r="S794" s="128" t="s">
        <v>4157</v>
      </c>
      <c r="T794" s="128" t="s">
        <v>4157</v>
      </c>
      <c r="U794" s="128" t="s">
        <v>4157</v>
      </c>
      <c r="V794" s="282" t="s">
        <v>4263</v>
      </c>
      <c r="W794" s="282"/>
      <c r="X794" s="282">
        <f t="shared" si="240"/>
        <v>0</v>
      </c>
      <c r="Y794" s="260"/>
      <c r="Z794" s="260"/>
      <c r="AA794" s="502">
        <f t="shared" si="241"/>
        <v>0</v>
      </c>
      <c r="AB794" s="282">
        <f t="shared" si="242"/>
        <v>0</v>
      </c>
      <c r="AC794" s="282">
        <f t="shared" si="243"/>
        <v>0</v>
      </c>
      <c r="AD794" s="282">
        <f t="shared" si="244"/>
        <v>0</v>
      </c>
      <c r="AE794" s="282">
        <f t="shared" si="245"/>
        <v>0</v>
      </c>
      <c r="AF794" s="282">
        <f t="shared" si="246"/>
        <v>0</v>
      </c>
      <c r="AG794" s="107">
        <f t="shared" si="247"/>
        <v>0</v>
      </c>
      <c r="AH794" s="282">
        <f t="shared" si="248"/>
        <v>0</v>
      </c>
      <c r="AI794" s="260"/>
      <c r="AJ794" s="282">
        <f t="shared" si="249"/>
        <v>0</v>
      </c>
      <c r="AK794" s="282">
        <f t="shared" si="250"/>
        <v>0</v>
      </c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495"/>
      <c r="AW794" s="495"/>
      <c r="AX794" s="495"/>
    </row>
    <row r="795" spans="2:50">
      <c r="B795" s="412">
        <v>771</v>
      </c>
      <c r="C795" s="86" t="s">
        <v>1242</v>
      </c>
      <c r="D795" s="86" t="s">
        <v>1328</v>
      </c>
      <c r="E795" s="86" t="s">
        <v>3042</v>
      </c>
      <c r="F795" s="86" t="s">
        <v>3178</v>
      </c>
      <c r="G795" s="433" t="s">
        <v>131</v>
      </c>
      <c r="H795" s="434">
        <v>42928</v>
      </c>
      <c r="I795" s="409" t="s">
        <v>2470</v>
      </c>
      <c r="J795" s="435">
        <f t="shared" si="251"/>
        <v>60</v>
      </c>
      <c r="K795" s="435">
        <v>60</v>
      </c>
      <c r="L795" s="436">
        <v>0</v>
      </c>
      <c r="M795" s="436"/>
      <c r="N795" s="436">
        <v>0.5</v>
      </c>
      <c r="O795" s="436">
        <v>0</v>
      </c>
      <c r="P795" s="526">
        <v>1</v>
      </c>
      <c r="Q795" s="282"/>
      <c r="R795" s="128" t="s">
        <v>4157</v>
      </c>
      <c r="S795" s="128" t="s">
        <v>4157</v>
      </c>
      <c r="T795" s="128" t="s">
        <v>4157</v>
      </c>
      <c r="U795" s="128" t="s">
        <v>4157</v>
      </c>
      <c r="V795" s="282" t="s">
        <v>4263</v>
      </c>
      <c r="W795" s="282"/>
      <c r="X795" s="282">
        <f t="shared" si="240"/>
        <v>0</v>
      </c>
      <c r="Y795" s="260"/>
      <c r="Z795" s="260"/>
      <c r="AA795" s="502">
        <f t="shared" si="241"/>
        <v>0</v>
      </c>
      <c r="AB795" s="282">
        <f t="shared" si="242"/>
        <v>0</v>
      </c>
      <c r="AC795" s="282">
        <f t="shared" si="243"/>
        <v>0</v>
      </c>
      <c r="AD795" s="282">
        <f t="shared" si="244"/>
        <v>0</v>
      </c>
      <c r="AE795" s="282">
        <f t="shared" si="245"/>
        <v>0</v>
      </c>
      <c r="AF795" s="282">
        <f t="shared" si="246"/>
        <v>0</v>
      </c>
      <c r="AG795" s="107">
        <f t="shared" si="247"/>
        <v>0</v>
      </c>
      <c r="AH795" s="282">
        <f t="shared" si="248"/>
        <v>0</v>
      </c>
      <c r="AI795" s="260"/>
      <c r="AJ795" s="282">
        <f t="shared" si="249"/>
        <v>0</v>
      </c>
      <c r="AK795" s="282">
        <f t="shared" si="250"/>
        <v>0</v>
      </c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495"/>
      <c r="AW795" s="495"/>
      <c r="AX795" s="495"/>
    </row>
    <row r="796" spans="2:50">
      <c r="B796" s="412">
        <v>772</v>
      </c>
      <c r="C796" s="86" t="s">
        <v>1242</v>
      </c>
      <c r="D796" s="86" t="s">
        <v>1328</v>
      </c>
      <c r="E796" s="86" t="s">
        <v>3043</v>
      </c>
      <c r="F796" s="86" t="s">
        <v>3967</v>
      </c>
      <c r="G796" s="433" t="s">
        <v>131</v>
      </c>
      <c r="H796" s="434">
        <v>42928</v>
      </c>
      <c r="I796" s="409" t="s">
        <v>2470</v>
      </c>
      <c r="J796" s="435">
        <f t="shared" si="251"/>
        <v>60</v>
      </c>
      <c r="K796" s="435">
        <v>60</v>
      </c>
      <c r="L796" s="436">
        <v>0</v>
      </c>
      <c r="M796" s="436"/>
      <c r="N796" s="436">
        <v>0.5</v>
      </c>
      <c r="O796" s="436">
        <v>0</v>
      </c>
      <c r="P796" s="526">
        <v>1</v>
      </c>
      <c r="Q796" s="282"/>
      <c r="R796" s="128" t="s">
        <v>4157</v>
      </c>
      <c r="S796" s="128" t="s">
        <v>4157</v>
      </c>
      <c r="T796" s="128" t="s">
        <v>4157</v>
      </c>
      <c r="U796" s="128" t="s">
        <v>4157</v>
      </c>
      <c r="V796" s="282" t="s">
        <v>4263</v>
      </c>
      <c r="W796" s="282"/>
      <c r="X796" s="282">
        <f t="shared" si="240"/>
        <v>0</v>
      </c>
      <c r="Y796" s="260"/>
      <c r="Z796" s="260"/>
      <c r="AA796" s="502">
        <f t="shared" si="241"/>
        <v>0</v>
      </c>
      <c r="AB796" s="282">
        <f t="shared" si="242"/>
        <v>0</v>
      </c>
      <c r="AC796" s="282">
        <f t="shared" si="243"/>
        <v>0</v>
      </c>
      <c r="AD796" s="282">
        <f t="shared" si="244"/>
        <v>0</v>
      </c>
      <c r="AE796" s="282">
        <f t="shared" si="245"/>
        <v>0</v>
      </c>
      <c r="AF796" s="282">
        <f t="shared" si="246"/>
        <v>0</v>
      </c>
      <c r="AG796" s="107">
        <f t="shared" si="247"/>
        <v>0</v>
      </c>
      <c r="AH796" s="282">
        <f t="shared" si="248"/>
        <v>0</v>
      </c>
      <c r="AI796" s="260"/>
      <c r="AJ796" s="282">
        <f t="shared" si="249"/>
        <v>0</v>
      </c>
      <c r="AK796" s="282">
        <f t="shared" si="250"/>
        <v>0</v>
      </c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495"/>
      <c r="AW796" s="495"/>
      <c r="AX796" s="495"/>
    </row>
    <row r="797" spans="2:50">
      <c r="B797" s="412">
        <v>773</v>
      </c>
      <c r="C797" s="86" t="s">
        <v>1242</v>
      </c>
      <c r="D797" s="86" t="s">
        <v>1328</v>
      </c>
      <c r="E797" s="86" t="s">
        <v>3968</v>
      </c>
      <c r="F797" s="86" t="s">
        <v>3180</v>
      </c>
      <c r="G797" s="433" t="s">
        <v>131</v>
      </c>
      <c r="H797" s="434">
        <v>42928</v>
      </c>
      <c r="I797" s="409" t="s">
        <v>2470</v>
      </c>
      <c r="J797" s="435">
        <f t="shared" si="251"/>
        <v>60</v>
      </c>
      <c r="K797" s="435">
        <v>60</v>
      </c>
      <c r="L797" s="436">
        <v>0</v>
      </c>
      <c r="M797" s="436"/>
      <c r="N797" s="436">
        <v>0.5</v>
      </c>
      <c r="O797" s="436">
        <v>0</v>
      </c>
      <c r="P797" s="526">
        <v>1</v>
      </c>
      <c r="Q797" s="282"/>
      <c r="R797" s="128" t="s">
        <v>4157</v>
      </c>
      <c r="S797" s="128" t="s">
        <v>4157</v>
      </c>
      <c r="T797" s="128" t="s">
        <v>4157</v>
      </c>
      <c r="U797" s="128" t="s">
        <v>4157</v>
      </c>
      <c r="V797" s="282" t="s">
        <v>4263</v>
      </c>
      <c r="W797" s="282"/>
      <c r="X797" s="282">
        <f t="shared" si="240"/>
        <v>0</v>
      </c>
      <c r="Y797" s="260"/>
      <c r="Z797" s="260"/>
      <c r="AA797" s="502">
        <f t="shared" si="241"/>
        <v>0</v>
      </c>
      <c r="AB797" s="282">
        <f t="shared" si="242"/>
        <v>0</v>
      </c>
      <c r="AC797" s="282">
        <f t="shared" si="243"/>
        <v>0</v>
      </c>
      <c r="AD797" s="282">
        <f t="shared" si="244"/>
        <v>0</v>
      </c>
      <c r="AE797" s="282">
        <f t="shared" si="245"/>
        <v>0</v>
      </c>
      <c r="AF797" s="282">
        <f t="shared" si="246"/>
        <v>0</v>
      </c>
      <c r="AG797" s="107">
        <f t="shared" si="247"/>
        <v>0</v>
      </c>
      <c r="AH797" s="282">
        <f t="shared" si="248"/>
        <v>0</v>
      </c>
      <c r="AI797" s="260"/>
      <c r="AJ797" s="282">
        <f t="shared" si="249"/>
        <v>0</v>
      </c>
      <c r="AK797" s="282">
        <f t="shared" si="250"/>
        <v>0</v>
      </c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495"/>
      <c r="AW797" s="495"/>
      <c r="AX797" s="495"/>
    </row>
    <row r="798" spans="2:50">
      <c r="B798" s="412">
        <v>774</v>
      </c>
      <c r="C798" s="86" t="s">
        <v>1242</v>
      </c>
      <c r="D798" s="109" t="s">
        <v>1333</v>
      </c>
      <c r="E798" s="86" t="s">
        <v>1334</v>
      </c>
      <c r="F798" s="86" t="s">
        <v>1335</v>
      </c>
      <c r="G798" s="433" t="s">
        <v>131</v>
      </c>
      <c r="H798" s="434">
        <v>42172</v>
      </c>
      <c r="I798" s="409" t="s">
        <v>2470</v>
      </c>
      <c r="J798" s="435">
        <f t="shared" si="251"/>
        <v>480</v>
      </c>
      <c r="K798" s="435">
        <v>480</v>
      </c>
      <c r="L798" s="436">
        <v>0</v>
      </c>
      <c r="M798" s="436"/>
      <c r="N798" s="436">
        <v>3.6</v>
      </c>
      <c r="O798" s="436">
        <v>0</v>
      </c>
      <c r="P798" s="526">
        <v>1</v>
      </c>
      <c r="Q798" s="282"/>
      <c r="R798" s="128" t="s">
        <v>4157</v>
      </c>
      <c r="S798" s="128" t="s">
        <v>4157</v>
      </c>
      <c r="T798" s="128" t="s">
        <v>4157</v>
      </c>
      <c r="U798" s="128" t="s">
        <v>4157</v>
      </c>
      <c r="V798" s="282" t="s">
        <v>4264</v>
      </c>
      <c r="W798" s="282"/>
      <c r="X798" s="282">
        <f t="shared" si="240"/>
        <v>0</v>
      </c>
      <c r="Y798" s="260"/>
      <c r="Z798" s="260"/>
      <c r="AA798" s="502">
        <f t="shared" si="241"/>
        <v>0</v>
      </c>
      <c r="AB798" s="282">
        <f t="shared" si="242"/>
        <v>0</v>
      </c>
      <c r="AC798" s="282">
        <f t="shared" si="243"/>
        <v>0</v>
      </c>
      <c r="AD798" s="282">
        <f t="shared" si="244"/>
        <v>0</v>
      </c>
      <c r="AE798" s="282">
        <f t="shared" si="245"/>
        <v>0</v>
      </c>
      <c r="AF798" s="282">
        <f t="shared" si="246"/>
        <v>0</v>
      </c>
      <c r="AG798" s="107">
        <f t="shared" si="247"/>
        <v>0</v>
      </c>
      <c r="AH798" s="282">
        <f t="shared" si="248"/>
        <v>0</v>
      </c>
      <c r="AI798" s="260"/>
      <c r="AJ798" s="282">
        <f t="shared" si="249"/>
        <v>0</v>
      </c>
      <c r="AK798" s="282">
        <f t="shared" si="250"/>
        <v>0</v>
      </c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495"/>
      <c r="AW798" s="495"/>
      <c r="AX798" s="495"/>
    </row>
    <row r="799" spans="2:50">
      <c r="B799" s="594" t="s">
        <v>4321</v>
      </c>
      <c r="C799" s="595"/>
      <c r="D799" s="595"/>
      <c r="E799" s="595"/>
      <c r="F799" s="596"/>
      <c r="G799" s="443"/>
      <c r="H799" s="443"/>
      <c r="I799" s="445" t="s">
        <v>3827</v>
      </c>
      <c r="J799" s="444">
        <f t="shared" si="251"/>
        <v>323.3</v>
      </c>
      <c r="K799" s="444">
        <f>K800/60</f>
        <v>26</v>
      </c>
      <c r="L799" s="444">
        <f>L800/60</f>
        <v>297.3</v>
      </c>
      <c r="M799" s="444">
        <f>M800/60</f>
        <v>5.5</v>
      </c>
      <c r="N799" s="447">
        <f>SUMIF(I801:I831,"DQA",N801:N831)</f>
        <v>22.15</v>
      </c>
      <c r="O799" s="447">
        <f>SUMIF(I801:I831,"DQA",O801:O831)</f>
        <v>294.3</v>
      </c>
      <c r="P799" s="447"/>
      <c r="Q799" s="447"/>
      <c r="R799" s="447">
        <f t="shared" ref="R799:V799" si="252">SUMIF(L801:L831,"DQA",R801:R831)</f>
        <v>0</v>
      </c>
      <c r="S799" s="447">
        <f t="shared" si="252"/>
        <v>0</v>
      </c>
      <c r="T799" s="447">
        <f t="shared" si="252"/>
        <v>0</v>
      </c>
      <c r="U799" s="447">
        <f t="shared" si="252"/>
        <v>0</v>
      </c>
      <c r="V799" s="447">
        <f t="shared" si="252"/>
        <v>0</v>
      </c>
      <c r="W799" s="444"/>
      <c r="X799" s="444">
        <f>X800/60</f>
        <v>0</v>
      </c>
      <c r="Y799" s="444"/>
      <c r="Z799" s="444"/>
      <c r="AA799" s="444"/>
      <c r="AB799" s="444">
        <f t="shared" ref="AB799:AF799" si="253">AB800/60</f>
        <v>0</v>
      </c>
      <c r="AC799" s="444"/>
      <c r="AD799" s="444">
        <f t="shared" si="253"/>
        <v>0</v>
      </c>
      <c r="AE799" s="444"/>
      <c r="AF799" s="444">
        <f t="shared" si="253"/>
        <v>0</v>
      </c>
      <c r="AG799" s="444"/>
      <c r="AH799" s="444">
        <f>AH800/60</f>
        <v>0</v>
      </c>
      <c r="AI799" s="444"/>
      <c r="AJ799" s="444"/>
      <c r="AK799" s="444">
        <f>AK800/60</f>
        <v>0</v>
      </c>
      <c r="AL799" s="444"/>
      <c r="AM799" s="444"/>
      <c r="AN799" s="444"/>
      <c r="AO799" s="444"/>
      <c r="AP799" s="444"/>
      <c r="AQ799" s="444"/>
      <c r="AR799" s="444"/>
      <c r="AS799" s="444"/>
      <c r="AT799" s="444"/>
      <c r="AU799" s="444"/>
      <c r="AV799" s="444"/>
      <c r="AW799" s="444"/>
      <c r="AX799" s="444">
        <f>AX800/60</f>
        <v>0</v>
      </c>
    </row>
    <row r="800" spans="2:50">
      <c r="B800" s="597"/>
      <c r="C800" s="598"/>
      <c r="D800" s="598"/>
      <c r="E800" s="598"/>
      <c r="F800" s="599"/>
      <c r="G800" s="443"/>
      <c r="H800" s="443"/>
      <c r="I800" s="446" t="s">
        <v>4021</v>
      </c>
      <c r="J800" s="444">
        <f t="shared" si="251"/>
        <v>19398</v>
      </c>
      <c r="K800" s="444">
        <f>SUMIF($I801:$I831,"DQA",K801:K831)</f>
        <v>1560</v>
      </c>
      <c r="L800" s="444">
        <f>SUMIF($I801:$I831,"DQA",L801:L831)</f>
        <v>17838</v>
      </c>
      <c r="M800" s="444">
        <f>SUMIF($I801:$I831,"DQA",M801:M831)</f>
        <v>330</v>
      </c>
      <c r="N800" s="444">
        <f>N799*60</f>
        <v>1329</v>
      </c>
      <c r="O800" s="444">
        <f>O799*60</f>
        <v>17658</v>
      </c>
      <c r="P800" s="444"/>
      <c r="Q800" s="444"/>
      <c r="R800" s="444">
        <f t="shared" ref="R800:V800" si="254">R799*60</f>
        <v>0</v>
      </c>
      <c r="S800" s="444">
        <f t="shared" si="254"/>
        <v>0</v>
      </c>
      <c r="T800" s="444">
        <f t="shared" si="254"/>
        <v>0</v>
      </c>
      <c r="U800" s="444">
        <f t="shared" si="254"/>
        <v>0</v>
      </c>
      <c r="V800" s="444">
        <f t="shared" si="254"/>
        <v>0</v>
      </c>
      <c r="W800" s="444"/>
      <c r="X800" s="444">
        <f>SUM(X801:X831)</f>
        <v>0</v>
      </c>
      <c r="Y800" s="444"/>
      <c r="Z800" s="444"/>
      <c r="AA800" s="444"/>
      <c r="AB800" s="444">
        <f t="shared" ref="AB800:AK800" si="255">SUM(AB801:AB831)</f>
        <v>0</v>
      </c>
      <c r="AC800" s="444"/>
      <c r="AD800" s="444">
        <f t="shared" si="255"/>
        <v>0</v>
      </c>
      <c r="AE800" s="444"/>
      <c r="AF800" s="444">
        <f t="shared" si="255"/>
        <v>0</v>
      </c>
      <c r="AG800" s="444"/>
      <c r="AH800" s="444">
        <f t="shared" si="255"/>
        <v>0</v>
      </c>
      <c r="AI800" s="444"/>
      <c r="AJ800" s="444"/>
      <c r="AK800" s="444">
        <f t="shared" si="255"/>
        <v>0</v>
      </c>
      <c r="AL800" s="444"/>
      <c r="AM800" s="444"/>
      <c r="AN800" s="444"/>
      <c r="AO800" s="444"/>
      <c r="AP800" s="444"/>
      <c r="AQ800" s="444"/>
      <c r="AR800" s="444"/>
      <c r="AS800" s="444"/>
      <c r="AT800" s="444"/>
      <c r="AU800" s="444"/>
      <c r="AV800" s="444"/>
      <c r="AW800" s="444"/>
      <c r="AX800" s="444">
        <f>SUM(AX801:AX831)</f>
        <v>0</v>
      </c>
    </row>
    <row r="801" spans="2:50">
      <c r="B801" s="412">
        <v>775</v>
      </c>
      <c r="C801" s="113" t="s">
        <v>4320</v>
      </c>
      <c r="D801" s="113" t="s">
        <v>1338</v>
      </c>
      <c r="E801" s="113" t="s">
        <v>4110</v>
      </c>
      <c r="F801" s="407" t="s">
        <v>3885</v>
      </c>
      <c r="G801" s="433" t="s">
        <v>131</v>
      </c>
      <c r="H801" s="438">
        <v>42179</v>
      </c>
      <c r="I801" s="409" t="s">
        <v>2470</v>
      </c>
      <c r="J801" s="87">
        <f t="shared" si="251"/>
        <v>600</v>
      </c>
      <c r="K801" s="87">
        <v>300</v>
      </c>
      <c r="L801" s="87">
        <v>300</v>
      </c>
      <c r="M801" s="87"/>
      <c r="N801" s="87">
        <v>5</v>
      </c>
      <c r="O801" s="87">
        <v>5</v>
      </c>
      <c r="P801" s="527">
        <v>1</v>
      </c>
      <c r="Q801" s="282"/>
      <c r="R801" s="107"/>
      <c r="S801" s="128" t="s">
        <v>4157</v>
      </c>
      <c r="T801" s="107"/>
      <c r="U801" s="128" t="s">
        <v>4157</v>
      </c>
      <c r="V801" s="333" t="s">
        <v>4265</v>
      </c>
      <c r="W801" s="282"/>
      <c r="X801" s="282">
        <f t="shared" ref="X801:X831" si="256">SUMIF(W801,"Y",K801)</f>
        <v>0</v>
      </c>
      <c r="Y801" s="260"/>
      <c r="Z801" s="260"/>
      <c r="AA801" s="502">
        <f t="shared" ref="AA801:AA831" si="257">(COUNTA(AL801:AU801)-COUNTIF(AL801:AU801, "X"))</f>
        <v>0</v>
      </c>
      <c r="AB801" s="282">
        <f t="shared" ref="AB801:AB831" si="258">(COUNTA(AL801:AU801)-COUNTIF(AL801:AU801, "X"))*P801*K801</f>
        <v>0</v>
      </c>
      <c r="AC801" s="282">
        <f t="shared" ref="AC801:AC831" si="259">COUNTIF(AL801:AU801,"A")</f>
        <v>0</v>
      </c>
      <c r="AD801" s="282">
        <f t="shared" ref="AD801:AD831" si="260">COUNTIF(AL801:AU801,"V")*P801*M801</f>
        <v>0</v>
      </c>
      <c r="AE801" s="282">
        <f t="shared" ref="AE801:AE831" si="261">COUNTIF(AL801:AU801,"L")</f>
        <v>0</v>
      </c>
      <c r="AF801" s="282">
        <f t="shared" ref="AF801:AF831" si="262">COUNTIF(AL801:AU801,"L")*K801*P801</f>
        <v>0</v>
      </c>
      <c r="AG801" s="107">
        <f t="shared" ref="AG801:AG831" si="263">IF(Q801="Y",1,0)</f>
        <v>0</v>
      </c>
      <c r="AH801" s="282">
        <f t="shared" ref="AH801:AH831" si="264">IF(Q801="Y", AA801, 0)*K801*P801/2</f>
        <v>0</v>
      </c>
      <c r="AI801" s="260"/>
      <c r="AJ801" s="282">
        <f t="shared" ref="AJ801:AJ831" si="265">COUNTIF(AL801:AU801, "V")</f>
        <v>0</v>
      </c>
      <c r="AK801" s="282">
        <f t="shared" ref="AK801:AK831" si="266">AB801-AD801-AF801-AH801</f>
        <v>0</v>
      </c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495"/>
      <c r="AW801" s="495"/>
      <c r="AX801" s="495"/>
    </row>
    <row r="802" spans="2:50">
      <c r="B802" s="412">
        <v>776</v>
      </c>
      <c r="C802" s="113" t="s">
        <v>1337</v>
      </c>
      <c r="D802" s="113" t="s">
        <v>1338</v>
      </c>
      <c r="E802" s="113" t="s">
        <v>4110</v>
      </c>
      <c r="F802" s="407" t="s">
        <v>3969</v>
      </c>
      <c r="G802" s="433" t="s">
        <v>131</v>
      </c>
      <c r="H802" s="438">
        <v>42179</v>
      </c>
      <c r="I802" s="409" t="s">
        <v>2470</v>
      </c>
      <c r="J802" s="87">
        <f t="shared" si="251"/>
        <v>90</v>
      </c>
      <c r="K802" s="87">
        <v>30</v>
      </c>
      <c r="L802" s="87">
        <v>60</v>
      </c>
      <c r="M802" s="87"/>
      <c r="N802" s="87">
        <v>0.5</v>
      </c>
      <c r="O802" s="87">
        <v>1</v>
      </c>
      <c r="P802" s="527">
        <v>1</v>
      </c>
      <c r="Q802" s="282"/>
      <c r="R802" s="107"/>
      <c r="S802" s="128" t="s">
        <v>4157</v>
      </c>
      <c r="T802" s="107"/>
      <c r="U802" s="128" t="s">
        <v>4157</v>
      </c>
      <c r="V802" s="333" t="s">
        <v>4265</v>
      </c>
      <c r="W802" s="282"/>
      <c r="X802" s="282">
        <f t="shared" si="256"/>
        <v>0</v>
      </c>
      <c r="Y802" s="260"/>
      <c r="Z802" s="260"/>
      <c r="AA802" s="502">
        <f t="shared" si="257"/>
        <v>0</v>
      </c>
      <c r="AB802" s="282">
        <f t="shared" si="258"/>
        <v>0</v>
      </c>
      <c r="AC802" s="282">
        <f t="shared" si="259"/>
        <v>0</v>
      </c>
      <c r="AD802" s="282">
        <f t="shared" si="260"/>
        <v>0</v>
      </c>
      <c r="AE802" s="282">
        <f t="shared" si="261"/>
        <v>0</v>
      </c>
      <c r="AF802" s="282">
        <f t="shared" si="262"/>
        <v>0</v>
      </c>
      <c r="AG802" s="107">
        <f t="shared" si="263"/>
        <v>0</v>
      </c>
      <c r="AH802" s="282">
        <f t="shared" si="264"/>
        <v>0</v>
      </c>
      <c r="AI802" s="260"/>
      <c r="AJ802" s="282">
        <f t="shared" si="265"/>
        <v>0</v>
      </c>
      <c r="AK802" s="282">
        <f t="shared" si="266"/>
        <v>0</v>
      </c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495"/>
      <c r="AW802" s="495"/>
      <c r="AX802" s="495"/>
    </row>
    <row r="803" spans="2:50">
      <c r="B803" s="412">
        <v>777</v>
      </c>
      <c r="C803" s="113" t="s">
        <v>1337</v>
      </c>
      <c r="D803" s="113" t="s">
        <v>1338</v>
      </c>
      <c r="E803" s="113" t="s">
        <v>4110</v>
      </c>
      <c r="F803" s="407" t="s">
        <v>3199</v>
      </c>
      <c r="G803" s="433" t="s">
        <v>131</v>
      </c>
      <c r="H803" s="438">
        <v>42179</v>
      </c>
      <c r="I803" s="409" t="s">
        <v>2470</v>
      </c>
      <c r="J803" s="87">
        <f t="shared" si="251"/>
        <v>150</v>
      </c>
      <c r="K803" s="87">
        <v>30</v>
      </c>
      <c r="L803" s="87">
        <v>120</v>
      </c>
      <c r="M803" s="87"/>
      <c r="N803" s="87">
        <v>0.5</v>
      </c>
      <c r="O803" s="87">
        <v>2</v>
      </c>
      <c r="P803" s="527">
        <v>1</v>
      </c>
      <c r="Q803" s="282"/>
      <c r="R803" s="107"/>
      <c r="S803" s="128" t="s">
        <v>4157</v>
      </c>
      <c r="T803" s="107"/>
      <c r="U803" s="128" t="s">
        <v>4157</v>
      </c>
      <c r="V803" s="333" t="s">
        <v>4265</v>
      </c>
      <c r="W803" s="282"/>
      <c r="X803" s="282">
        <f t="shared" si="256"/>
        <v>0</v>
      </c>
      <c r="Y803" s="260"/>
      <c r="Z803" s="260"/>
      <c r="AA803" s="502">
        <f t="shared" si="257"/>
        <v>0</v>
      </c>
      <c r="AB803" s="282">
        <f t="shared" si="258"/>
        <v>0</v>
      </c>
      <c r="AC803" s="282">
        <f t="shared" si="259"/>
        <v>0</v>
      </c>
      <c r="AD803" s="282">
        <f t="shared" si="260"/>
        <v>0</v>
      </c>
      <c r="AE803" s="282">
        <f t="shared" si="261"/>
        <v>0</v>
      </c>
      <c r="AF803" s="282">
        <f t="shared" si="262"/>
        <v>0</v>
      </c>
      <c r="AG803" s="107">
        <f t="shared" si="263"/>
        <v>0</v>
      </c>
      <c r="AH803" s="282">
        <f t="shared" si="264"/>
        <v>0</v>
      </c>
      <c r="AI803" s="260"/>
      <c r="AJ803" s="282">
        <f t="shared" si="265"/>
        <v>0</v>
      </c>
      <c r="AK803" s="282">
        <f t="shared" si="266"/>
        <v>0</v>
      </c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495"/>
      <c r="AW803" s="495"/>
      <c r="AX803" s="495"/>
    </row>
    <row r="804" spans="2:50">
      <c r="B804" s="412">
        <v>778</v>
      </c>
      <c r="C804" s="113" t="s">
        <v>1337</v>
      </c>
      <c r="D804" s="113" t="s">
        <v>1338</v>
      </c>
      <c r="E804" s="113" t="s">
        <v>4110</v>
      </c>
      <c r="F804" s="407" t="s">
        <v>3200</v>
      </c>
      <c r="G804" s="433" t="s">
        <v>131</v>
      </c>
      <c r="H804" s="438">
        <v>42179</v>
      </c>
      <c r="I804" s="409" t="s">
        <v>2470</v>
      </c>
      <c r="J804" s="87">
        <f t="shared" si="251"/>
        <v>6</v>
      </c>
      <c r="K804" s="87">
        <v>6</v>
      </c>
      <c r="L804" s="87">
        <v>0</v>
      </c>
      <c r="M804" s="87"/>
      <c r="N804" s="87">
        <v>0.1</v>
      </c>
      <c r="O804" s="87">
        <v>0</v>
      </c>
      <c r="P804" s="527">
        <v>1</v>
      </c>
      <c r="Q804" s="282"/>
      <c r="R804" s="107"/>
      <c r="S804" s="128" t="s">
        <v>4157</v>
      </c>
      <c r="T804" s="107"/>
      <c r="U804" s="128" t="s">
        <v>4157</v>
      </c>
      <c r="V804" s="333" t="s">
        <v>4265</v>
      </c>
      <c r="W804" s="282"/>
      <c r="X804" s="282">
        <f t="shared" si="256"/>
        <v>0</v>
      </c>
      <c r="Y804" s="260"/>
      <c r="Z804" s="260"/>
      <c r="AA804" s="502">
        <f t="shared" si="257"/>
        <v>0</v>
      </c>
      <c r="AB804" s="282">
        <f t="shared" si="258"/>
        <v>0</v>
      </c>
      <c r="AC804" s="282">
        <f t="shared" si="259"/>
        <v>0</v>
      </c>
      <c r="AD804" s="282">
        <f t="shared" si="260"/>
        <v>0</v>
      </c>
      <c r="AE804" s="282">
        <f t="shared" si="261"/>
        <v>0</v>
      </c>
      <c r="AF804" s="282">
        <f t="shared" si="262"/>
        <v>0</v>
      </c>
      <c r="AG804" s="107">
        <f t="shared" si="263"/>
        <v>0</v>
      </c>
      <c r="AH804" s="282">
        <f t="shared" si="264"/>
        <v>0</v>
      </c>
      <c r="AI804" s="260"/>
      <c r="AJ804" s="282">
        <f t="shared" si="265"/>
        <v>0</v>
      </c>
      <c r="AK804" s="282">
        <f t="shared" si="266"/>
        <v>0</v>
      </c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495"/>
      <c r="AW804" s="495"/>
      <c r="AX804" s="495"/>
    </row>
    <row r="805" spans="2:50">
      <c r="B805" s="412">
        <v>779</v>
      </c>
      <c r="C805" s="113" t="s">
        <v>1337</v>
      </c>
      <c r="D805" s="113" t="s">
        <v>1338</v>
      </c>
      <c r="E805" s="113" t="s">
        <v>4110</v>
      </c>
      <c r="F805" s="407" t="s">
        <v>3755</v>
      </c>
      <c r="G805" s="433" t="s">
        <v>131</v>
      </c>
      <c r="H805" s="438">
        <v>42020</v>
      </c>
      <c r="I805" s="409" t="s">
        <v>2470</v>
      </c>
      <c r="J805" s="87">
        <f t="shared" si="251"/>
        <v>12</v>
      </c>
      <c r="K805" s="87">
        <v>12</v>
      </c>
      <c r="L805" s="87">
        <v>0</v>
      </c>
      <c r="M805" s="87"/>
      <c r="N805" s="87">
        <v>0.2</v>
      </c>
      <c r="O805" s="87">
        <v>0</v>
      </c>
      <c r="P805" s="527">
        <v>1</v>
      </c>
      <c r="Q805" s="282"/>
      <c r="R805" s="107"/>
      <c r="S805" s="128" t="s">
        <v>4157</v>
      </c>
      <c r="T805" s="107"/>
      <c r="U805" s="128" t="s">
        <v>4157</v>
      </c>
      <c r="V805" s="333" t="s">
        <v>4265</v>
      </c>
      <c r="W805" s="282"/>
      <c r="X805" s="282">
        <f t="shared" si="256"/>
        <v>0</v>
      </c>
      <c r="Y805" s="260"/>
      <c r="Z805" s="260"/>
      <c r="AA805" s="502">
        <f t="shared" si="257"/>
        <v>0</v>
      </c>
      <c r="AB805" s="282">
        <f t="shared" si="258"/>
        <v>0</v>
      </c>
      <c r="AC805" s="282">
        <f t="shared" si="259"/>
        <v>0</v>
      </c>
      <c r="AD805" s="282">
        <f t="shared" si="260"/>
        <v>0</v>
      </c>
      <c r="AE805" s="282">
        <f t="shared" si="261"/>
        <v>0</v>
      </c>
      <c r="AF805" s="282">
        <f t="shared" si="262"/>
        <v>0</v>
      </c>
      <c r="AG805" s="107">
        <f t="shared" si="263"/>
        <v>0</v>
      </c>
      <c r="AH805" s="282">
        <f t="shared" si="264"/>
        <v>0</v>
      </c>
      <c r="AI805" s="260"/>
      <c r="AJ805" s="282">
        <f t="shared" si="265"/>
        <v>0</v>
      </c>
      <c r="AK805" s="282">
        <f t="shared" si="266"/>
        <v>0</v>
      </c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495"/>
      <c r="AW805" s="495"/>
      <c r="AX805" s="495"/>
    </row>
    <row r="806" spans="2:50">
      <c r="B806" s="412">
        <v>780</v>
      </c>
      <c r="C806" s="113" t="s">
        <v>1337</v>
      </c>
      <c r="D806" s="113" t="s">
        <v>1338</v>
      </c>
      <c r="E806" s="113" t="s">
        <v>4110</v>
      </c>
      <c r="F806" s="407" t="s">
        <v>3201</v>
      </c>
      <c r="G806" s="433" t="s">
        <v>131</v>
      </c>
      <c r="H806" s="438">
        <v>42179</v>
      </c>
      <c r="I806" s="409" t="s">
        <v>2470</v>
      </c>
      <c r="J806" s="87">
        <f t="shared" si="251"/>
        <v>12</v>
      </c>
      <c r="K806" s="87">
        <v>12</v>
      </c>
      <c r="L806" s="87">
        <v>0</v>
      </c>
      <c r="M806" s="87"/>
      <c r="N806" s="87">
        <v>0.2</v>
      </c>
      <c r="O806" s="87">
        <v>0</v>
      </c>
      <c r="P806" s="527">
        <v>1</v>
      </c>
      <c r="Q806" s="282"/>
      <c r="R806" s="107"/>
      <c r="S806" s="128" t="s">
        <v>4157</v>
      </c>
      <c r="T806" s="107"/>
      <c r="U806" s="128" t="s">
        <v>4157</v>
      </c>
      <c r="V806" s="333" t="s">
        <v>4265</v>
      </c>
      <c r="W806" s="282"/>
      <c r="X806" s="282">
        <f t="shared" si="256"/>
        <v>0</v>
      </c>
      <c r="Y806" s="260"/>
      <c r="Z806" s="260"/>
      <c r="AA806" s="502">
        <f t="shared" si="257"/>
        <v>0</v>
      </c>
      <c r="AB806" s="282">
        <f t="shared" si="258"/>
        <v>0</v>
      </c>
      <c r="AC806" s="282">
        <f t="shared" si="259"/>
        <v>0</v>
      </c>
      <c r="AD806" s="282">
        <f t="shared" si="260"/>
        <v>0</v>
      </c>
      <c r="AE806" s="282">
        <f t="shared" si="261"/>
        <v>0</v>
      </c>
      <c r="AF806" s="282">
        <f t="shared" si="262"/>
        <v>0</v>
      </c>
      <c r="AG806" s="107">
        <f t="shared" si="263"/>
        <v>0</v>
      </c>
      <c r="AH806" s="282">
        <f t="shared" si="264"/>
        <v>0</v>
      </c>
      <c r="AI806" s="260"/>
      <c r="AJ806" s="282">
        <f t="shared" si="265"/>
        <v>0</v>
      </c>
      <c r="AK806" s="282">
        <f t="shared" si="266"/>
        <v>0</v>
      </c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495"/>
      <c r="AW806" s="495"/>
      <c r="AX806" s="495"/>
    </row>
    <row r="807" spans="2:50">
      <c r="B807" s="412">
        <v>781</v>
      </c>
      <c r="C807" s="113" t="s">
        <v>1337</v>
      </c>
      <c r="D807" s="113" t="s">
        <v>1338</v>
      </c>
      <c r="E807" s="113" t="s">
        <v>4110</v>
      </c>
      <c r="F807" s="407" t="s">
        <v>3970</v>
      </c>
      <c r="G807" s="433" t="s">
        <v>131</v>
      </c>
      <c r="H807" s="438">
        <v>42233</v>
      </c>
      <c r="I807" s="409" t="s">
        <v>2470</v>
      </c>
      <c r="J807" s="87">
        <f t="shared" si="251"/>
        <v>66</v>
      </c>
      <c r="K807" s="87">
        <v>6</v>
      </c>
      <c r="L807" s="87">
        <v>60</v>
      </c>
      <c r="M807" s="87"/>
      <c r="N807" s="87">
        <v>0.1</v>
      </c>
      <c r="O807" s="87">
        <v>1</v>
      </c>
      <c r="P807" s="527">
        <v>1</v>
      </c>
      <c r="Q807" s="282"/>
      <c r="R807" s="107"/>
      <c r="S807" s="128" t="s">
        <v>4157</v>
      </c>
      <c r="T807" s="107"/>
      <c r="U807" s="128" t="s">
        <v>4157</v>
      </c>
      <c r="V807" s="333" t="s">
        <v>4265</v>
      </c>
      <c r="W807" s="282"/>
      <c r="X807" s="282">
        <f t="shared" si="256"/>
        <v>0</v>
      </c>
      <c r="Y807" s="260"/>
      <c r="Z807" s="260"/>
      <c r="AA807" s="502">
        <f t="shared" si="257"/>
        <v>0</v>
      </c>
      <c r="AB807" s="282">
        <f t="shared" si="258"/>
        <v>0</v>
      </c>
      <c r="AC807" s="282">
        <f t="shared" si="259"/>
        <v>0</v>
      </c>
      <c r="AD807" s="282">
        <f t="shared" si="260"/>
        <v>0</v>
      </c>
      <c r="AE807" s="282">
        <f t="shared" si="261"/>
        <v>0</v>
      </c>
      <c r="AF807" s="282">
        <f t="shared" si="262"/>
        <v>0</v>
      </c>
      <c r="AG807" s="107">
        <f t="shared" si="263"/>
        <v>0</v>
      </c>
      <c r="AH807" s="282">
        <f t="shared" si="264"/>
        <v>0</v>
      </c>
      <c r="AI807" s="260"/>
      <c r="AJ807" s="282">
        <f t="shared" si="265"/>
        <v>0</v>
      </c>
      <c r="AK807" s="282">
        <f t="shared" si="266"/>
        <v>0</v>
      </c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495"/>
      <c r="AW807" s="495"/>
      <c r="AX807" s="495"/>
    </row>
    <row r="808" spans="2:50">
      <c r="B808" s="412">
        <v>782</v>
      </c>
      <c r="C808" s="113" t="s">
        <v>1337</v>
      </c>
      <c r="D808" s="113" t="s">
        <v>1338</v>
      </c>
      <c r="E808" s="113" t="s">
        <v>4110</v>
      </c>
      <c r="F808" s="407" t="s">
        <v>3202</v>
      </c>
      <c r="G808" s="433" t="s">
        <v>131</v>
      </c>
      <c r="H808" s="438">
        <v>42179</v>
      </c>
      <c r="I808" s="409" t="s">
        <v>2470</v>
      </c>
      <c r="J808" s="87">
        <f t="shared" si="251"/>
        <v>18</v>
      </c>
      <c r="K808" s="87">
        <v>18</v>
      </c>
      <c r="L808" s="87">
        <v>0</v>
      </c>
      <c r="M808" s="87"/>
      <c r="N808" s="87">
        <v>0.3</v>
      </c>
      <c r="O808" s="87">
        <v>0</v>
      </c>
      <c r="P808" s="527">
        <v>1</v>
      </c>
      <c r="Q808" s="282"/>
      <c r="R808" s="107"/>
      <c r="S808" s="128" t="s">
        <v>4157</v>
      </c>
      <c r="T808" s="107"/>
      <c r="U808" s="128" t="s">
        <v>4157</v>
      </c>
      <c r="V808" s="333" t="s">
        <v>4265</v>
      </c>
      <c r="W808" s="282"/>
      <c r="X808" s="282">
        <f t="shared" si="256"/>
        <v>0</v>
      </c>
      <c r="Y808" s="260"/>
      <c r="Z808" s="260"/>
      <c r="AA808" s="502">
        <f t="shared" si="257"/>
        <v>0</v>
      </c>
      <c r="AB808" s="282">
        <f t="shared" si="258"/>
        <v>0</v>
      </c>
      <c r="AC808" s="282">
        <f t="shared" si="259"/>
        <v>0</v>
      </c>
      <c r="AD808" s="282">
        <f t="shared" si="260"/>
        <v>0</v>
      </c>
      <c r="AE808" s="282">
        <f t="shared" si="261"/>
        <v>0</v>
      </c>
      <c r="AF808" s="282">
        <f t="shared" si="262"/>
        <v>0</v>
      </c>
      <c r="AG808" s="107">
        <f t="shared" si="263"/>
        <v>0</v>
      </c>
      <c r="AH808" s="282">
        <f t="shared" si="264"/>
        <v>0</v>
      </c>
      <c r="AI808" s="260"/>
      <c r="AJ808" s="282">
        <f t="shared" si="265"/>
        <v>0</v>
      </c>
      <c r="AK808" s="282">
        <f t="shared" si="266"/>
        <v>0</v>
      </c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495"/>
      <c r="AW808" s="495"/>
      <c r="AX808" s="495"/>
    </row>
    <row r="809" spans="2:50">
      <c r="B809" s="412">
        <v>783</v>
      </c>
      <c r="C809" s="113" t="s">
        <v>1337</v>
      </c>
      <c r="D809" s="113" t="s">
        <v>1338</v>
      </c>
      <c r="E809" s="113" t="s">
        <v>4111</v>
      </c>
      <c r="F809" s="407" t="s">
        <v>3971</v>
      </c>
      <c r="G809" s="433" t="s">
        <v>131</v>
      </c>
      <c r="H809" s="438">
        <v>42179</v>
      </c>
      <c r="I809" s="409" t="s">
        <v>2470</v>
      </c>
      <c r="J809" s="87">
        <f t="shared" si="251"/>
        <v>42</v>
      </c>
      <c r="K809" s="87">
        <v>12</v>
      </c>
      <c r="L809" s="87">
        <v>30</v>
      </c>
      <c r="M809" s="87"/>
      <c r="N809" s="87">
        <v>0.2</v>
      </c>
      <c r="O809" s="87">
        <v>0.5</v>
      </c>
      <c r="P809" s="527">
        <v>1</v>
      </c>
      <c r="Q809" s="282"/>
      <c r="R809" s="107"/>
      <c r="S809" s="128" t="s">
        <v>4157</v>
      </c>
      <c r="T809" s="107"/>
      <c r="U809" s="128" t="s">
        <v>4157</v>
      </c>
      <c r="V809" s="333" t="s">
        <v>4265</v>
      </c>
      <c r="W809" s="282"/>
      <c r="X809" s="282">
        <f t="shared" si="256"/>
        <v>0</v>
      </c>
      <c r="Y809" s="260"/>
      <c r="Z809" s="260"/>
      <c r="AA809" s="502">
        <f t="shared" si="257"/>
        <v>0</v>
      </c>
      <c r="AB809" s="282">
        <f t="shared" si="258"/>
        <v>0</v>
      </c>
      <c r="AC809" s="282">
        <f t="shared" si="259"/>
        <v>0</v>
      </c>
      <c r="AD809" s="282">
        <f t="shared" si="260"/>
        <v>0</v>
      </c>
      <c r="AE809" s="282">
        <f t="shared" si="261"/>
        <v>0</v>
      </c>
      <c r="AF809" s="282">
        <f t="shared" si="262"/>
        <v>0</v>
      </c>
      <c r="AG809" s="107">
        <f t="shared" si="263"/>
        <v>0</v>
      </c>
      <c r="AH809" s="282">
        <f t="shared" si="264"/>
        <v>0</v>
      </c>
      <c r="AI809" s="260"/>
      <c r="AJ809" s="282">
        <f t="shared" si="265"/>
        <v>0</v>
      </c>
      <c r="AK809" s="282">
        <f t="shared" si="266"/>
        <v>0</v>
      </c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495"/>
      <c r="AW809" s="495"/>
      <c r="AX809" s="495"/>
    </row>
    <row r="810" spans="2:50">
      <c r="B810" s="412">
        <v>784</v>
      </c>
      <c r="C810" s="113" t="s">
        <v>1337</v>
      </c>
      <c r="D810" s="113" t="s">
        <v>1347</v>
      </c>
      <c r="E810" s="113" t="s">
        <v>1348</v>
      </c>
      <c r="F810" s="113" t="s">
        <v>1349</v>
      </c>
      <c r="G810" s="433" t="s">
        <v>131</v>
      </c>
      <c r="H810" s="438">
        <v>43327</v>
      </c>
      <c r="I810" s="409" t="s">
        <v>2470</v>
      </c>
      <c r="J810" s="437">
        <f t="shared" si="251"/>
        <v>6</v>
      </c>
      <c r="K810" s="437">
        <v>6</v>
      </c>
      <c r="L810" s="437">
        <v>0</v>
      </c>
      <c r="M810" s="437"/>
      <c r="N810" s="437">
        <v>0.1</v>
      </c>
      <c r="O810" s="437">
        <v>0</v>
      </c>
      <c r="P810" s="528">
        <v>1</v>
      </c>
      <c r="Q810" s="282"/>
      <c r="R810" s="128" t="s">
        <v>4157</v>
      </c>
      <c r="S810" s="128" t="s">
        <v>4157</v>
      </c>
      <c r="T810" s="128" t="s">
        <v>4157</v>
      </c>
      <c r="U810" s="128" t="s">
        <v>4157</v>
      </c>
      <c r="V810" s="282" t="s">
        <v>4266</v>
      </c>
      <c r="W810" s="282"/>
      <c r="X810" s="282">
        <f t="shared" si="256"/>
        <v>0</v>
      </c>
      <c r="Y810" s="260"/>
      <c r="Z810" s="260"/>
      <c r="AA810" s="502">
        <f t="shared" si="257"/>
        <v>0</v>
      </c>
      <c r="AB810" s="282">
        <f t="shared" si="258"/>
        <v>0</v>
      </c>
      <c r="AC810" s="282">
        <f t="shared" si="259"/>
        <v>0</v>
      </c>
      <c r="AD810" s="282">
        <f t="shared" si="260"/>
        <v>0</v>
      </c>
      <c r="AE810" s="282">
        <f t="shared" si="261"/>
        <v>0</v>
      </c>
      <c r="AF810" s="282">
        <f t="shared" si="262"/>
        <v>0</v>
      </c>
      <c r="AG810" s="107">
        <f t="shared" si="263"/>
        <v>0</v>
      </c>
      <c r="AH810" s="282">
        <f t="shared" si="264"/>
        <v>0</v>
      </c>
      <c r="AI810" s="260"/>
      <c r="AJ810" s="282">
        <f t="shared" si="265"/>
        <v>0</v>
      </c>
      <c r="AK810" s="282">
        <f t="shared" si="266"/>
        <v>0</v>
      </c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495"/>
      <c r="AW810" s="495"/>
      <c r="AX810" s="495"/>
    </row>
    <row r="811" spans="2:50">
      <c r="B811" s="412">
        <v>785</v>
      </c>
      <c r="C811" s="113" t="s">
        <v>1337</v>
      </c>
      <c r="D811" s="113" t="s">
        <v>1347</v>
      </c>
      <c r="E811" s="113" t="s">
        <v>1350</v>
      </c>
      <c r="F811" s="113" t="s">
        <v>3217</v>
      </c>
      <c r="G811" s="85" t="s">
        <v>131</v>
      </c>
      <c r="H811" s="438">
        <v>42684</v>
      </c>
      <c r="I811" s="409" t="s">
        <v>2470</v>
      </c>
      <c r="J811" s="437">
        <f t="shared" si="251"/>
        <v>720</v>
      </c>
      <c r="K811" s="437">
        <v>240</v>
      </c>
      <c r="L811" s="437">
        <v>480</v>
      </c>
      <c r="M811" s="437">
        <v>240</v>
      </c>
      <c r="N811" s="91">
        <v>2</v>
      </c>
      <c r="O811" s="91">
        <v>8</v>
      </c>
      <c r="P811" s="529">
        <v>1</v>
      </c>
      <c r="Q811" s="282"/>
      <c r="R811" s="128" t="s">
        <v>4157</v>
      </c>
      <c r="S811" s="128" t="s">
        <v>4157</v>
      </c>
      <c r="T811" s="128" t="s">
        <v>4157</v>
      </c>
      <c r="U811" s="128" t="s">
        <v>4157</v>
      </c>
      <c r="V811" s="282" t="s">
        <v>4266</v>
      </c>
      <c r="W811" s="282"/>
      <c r="X811" s="282">
        <f t="shared" si="256"/>
        <v>0</v>
      </c>
      <c r="Y811" s="260"/>
      <c r="Z811" s="260"/>
      <c r="AA811" s="502">
        <f t="shared" si="257"/>
        <v>0</v>
      </c>
      <c r="AB811" s="282">
        <f t="shared" si="258"/>
        <v>0</v>
      </c>
      <c r="AC811" s="282">
        <f t="shared" si="259"/>
        <v>0</v>
      </c>
      <c r="AD811" s="282">
        <f t="shared" si="260"/>
        <v>0</v>
      </c>
      <c r="AE811" s="282">
        <f t="shared" si="261"/>
        <v>0</v>
      </c>
      <c r="AF811" s="282">
        <f t="shared" si="262"/>
        <v>0</v>
      </c>
      <c r="AG811" s="107">
        <f t="shared" si="263"/>
        <v>0</v>
      </c>
      <c r="AH811" s="282">
        <f t="shared" si="264"/>
        <v>0</v>
      </c>
      <c r="AI811" s="260"/>
      <c r="AJ811" s="282">
        <f t="shared" si="265"/>
        <v>0</v>
      </c>
      <c r="AK811" s="282">
        <f t="shared" si="266"/>
        <v>0</v>
      </c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495"/>
      <c r="AW811" s="495"/>
      <c r="AX811" s="495"/>
    </row>
    <row r="812" spans="2:50">
      <c r="B812" s="412">
        <v>786</v>
      </c>
      <c r="C812" s="113" t="s">
        <v>1337</v>
      </c>
      <c r="D812" s="113" t="s">
        <v>1347</v>
      </c>
      <c r="E812" s="113" t="s">
        <v>1352</v>
      </c>
      <c r="F812" s="113" t="s">
        <v>3218</v>
      </c>
      <c r="G812" s="85" t="s">
        <v>131</v>
      </c>
      <c r="H812" s="438">
        <v>43024</v>
      </c>
      <c r="I812" s="409" t="s">
        <v>2470</v>
      </c>
      <c r="J812" s="437">
        <f t="shared" si="251"/>
        <v>480</v>
      </c>
      <c r="K812" s="437">
        <v>120</v>
      </c>
      <c r="L812" s="437">
        <v>360</v>
      </c>
      <c r="M812" s="437"/>
      <c r="N812" s="91">
        <v>1</v>
      </c>
      <c r="O812" s="91">
        <v>6</v>
      </c>
      <c r="P812" s="529">
        <v>1</v>
      </c>
      <c r="Q812" s="282"/>
      <c r="R812" s="128" t="s">
        <v>4157</v>
      </c>
      <c r="S812" s="128" t="s">
        <v>4157</v>
      </c>
      <c r="T812" s="128" t="s">
        <v>4157</v>
      </c>
      <c r="U812" s="128" t="s">
        <v>4157</v>
      </c>
      <c r="V812" s="282" t="s">
        <v>4266</v>
      </c>
      <c r="W812" s="282"/>
      <c r="X812" s="282">
        <f t="shared" si="256"/>
        <v>0</v>
      </c>
      <c r="Y812" s="260"/>
      <c r="Z812" s="260"/>
      <c r="AA812" s="502">
        <f t="shared" si="257"/>
        <v>0</v>
      </c>
      <c r="AB812" s="282">
        <f t="shared" si="258"/>
        <v>0</v>
      </c>
      <c r="AC812" s="282">
        <f t="shared" si="259"/>
        <v>0</v>
      </c>
      <c r="AD812" s="282">
        <f t="shared" si="260"/>
        <v>0</v>
      </c>
      <c r="AE812" s="282">
        <f t="shared" si="261"/>
        <v>0</v>
      </c>
      <c r="AF812" s="282">
        <f t="shared" si="262"/>
        <v>0</v>
      </c>
      <c r="AG812" s="107">
        <f t="shared" si="263"/>
        <v>0</v>
      </c>
      <c r="AH812" s="282">
        <f t="shared" si="264"/>
        <v>0</v>
      </c>
      <c r="AI812" s="260"/>
      <c r="AJ812" s="282">
        <f t="shared" si="265"/>
        <v>0</v>
      </c>
      <c r="AK812" s="282">
        <f t="shared" si="266"/>
        <v>0</v>
      </c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495"/>
      <c r="AW812" s="495"/>
      <c r="AX812" s="495"/>
    </row>
    <row r="813" spans="2:50">
      <c r="B813" s="412">
        <v>787</v>
      </c>
      <c r="C813" s="113" t="s">
        <v>1337</v>
      </c>
      <c r="D813" s="113" t="s">
        <v>1347</v>
      </c>
      <c r="E813" s="113" t="s">
        <v>1354</v>
      </c>
      <c r="F813" s="113" t="s">
        <v>1355</v>
      </c>
      <c r="G813" s="85" t="s">
        <v>131</v>
      </c>
      <c r="H813" s="438">
        <v>42684</v>
      </c>
      <c r="I813" s="409" t="s">
        <v>2470</v>
      </c>
      <c r="J813" s="437">
        <f t="shared" si="251"/>
        <v>135</v>
      </c>
      <c r="K813" s="437">
        <v>90</v>
      </c>
      <c r="L813" s="437">
        <v>45</v>
      </c>
      <c r="M813" s="437">
        <v>90</v>
      </c>
      <c r="N813" s="329">
        <v>0.65</v>
      </c>
      <c r="O813" s="329">
        <v>0.25</v>
      </c>
      <c r="P813" s="502">
        <v>1</v>
      </c>
      <c r="Q813" s="282"/>
      <c r="R813" s="128" t="s">
        <v>4157</v>
      </c>
      <c r="S813" s="128" t="s">
        <v>4157</v>
      </c>
      <c r="T813" s="128" t="s">
        <v>4157</v>
      </c>
      <c r="U813" s="128" t="s">
        <v>4157</v>
      </c>
      <c r="V813" s="282" t="s">
        <v>4266</v>
      </c>
      <c r="W813" s="282"/>
      <c r="X813" s="282">
        <f t="shared" si="256"/>
        <v>0</v>
      </c>
      <c r="Y813" s="260"/>
      <c r="Z813" s="260"/>
      <c r="AA813" s="502">
        <f t="shared" si="257"/>
        <v>0</v>
      </c>
      <c r="AB813" s="282">
        <f t="shared" si="258"/>
        <v>0</v>
      </c>
      <c r="AC813" s="282">
        <f t="shared" si="259"/>
        <v>0</v>
      </c>
      <c r="AD813" s="282">
        <f t="shared" si="260"/>
        <v>0</v>
      </c>
      <c r="AE813" s="282">
        <f t="shared" si="261"/>
        <v>0</v>
      </c>
      <c r="AF813" s="282">
        <f t="shared" si="262"/>
        <v>0</v>
      </c>
      <c r="AG813" s="107">
        <f t="shared" si="263"/>
        <v>0</v>
      </c>
      <c r="AH813" s="282">
        <f t="shared" si="264"/>
        <v>0</v>
      </c>
      <c r="AI813" s="260"/>
      <c r="AJ813" s="282">
        <f t="shared" si="265"/>
        <v>0</v>
      </c>
      <c r="AK813" s="282">
        <f t="shared" si="266"/>
        <v>0</v>
      </c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495"/>
      <c r="AW813" s="495"/>
      <c r="AX813" s="495"/>
    </row>
    <row r="814" spans="2:50">
      <c r="B814" s="412">
        <v>788</v>
      </c>
      <c r="C814" s="113" t="s">
        <v>1337</v>
      </c>
      <c r="D814" s="113" t="s">
        <v>1347</v>
      </c>
      <c r="E814" s="113" t="s">
        <v>1358</v>
      </c>
      <c r="F814" s="113" t="s">
        <v>3219</v>
      </c>
      <c r="G814" s="85" t="s">
        <v>131</v>
      </c>
      <c r="H814" s="438">
        <v>43026</v>
      </c>
      <c r="I814" s="409" t="s">
        <v>2470</v>
      </c>
      <c r="J814" s="437">
        <f t="shared" si="251"/>
        <v>15</v>
      </c>
      <c r="K814" s="437">
        <v>15</v>
      </c>
      <c r="L814" s="437">
        <v>0</v>
      </c>
      <c r="M814" s="437"/>
      <c r="N814" s="329">
        <v>0.25</v>
      </c>
      <c r="O814" s="329">
        <v>0</v>
      </c>
      <c r="P814" s="502">
        <v>1</v>
      </c>
      <c r="Q814" s="282"/>
      <c r="R814" s="128" t="s">
        <v>4157</v>
      </c>
      <c r="S814" s="128" t="s">
        <v>4157</v>
      </c>
      <c r="T814" s="128" t="s">
        <v>4157</v>
      </c>
      <c r="U814" s="128" t="s">
        <v>4157</v>
      </c>
      <c r="V814" s="282" t="s">
        <v>4266</v>
      </c>
      <c r="W814" s="282"/>
      <c r="X814" s="282">
        <f t="shared" si="256"/>
        <v>0</v>
      </c>
      <c r="Y814" s="260"/>
      <c r="Z814" s="260"/>
      <c r="AA814" s="502">
        <f t="shared" si="257"/>
        <v>0</v>
      </c>
      <c r="AB814" s="282">
        <f t="shared" si="258"/>
        <v>0</v>
      </c>
      <c r="AC814" s="282">
        <f t="shared" si="259"/>
        <v>0</v>
      </c>
      <c r="AD814" s="282">
        <f t="shared" si="260"/>
        <v>0</v>
      </c>
      <c r="AE814" s="282">
        <f t="shared" si="261"/>
        <v>0</v>
      </c>
      <c r="AF814" s="282">
        <f t="shared" si="262"/>
        <v>0</v>
      </c>
      <c r="AG814" s="107">
        <f t="shared" si="263"/>
        <v>0</v>
      </c>
      <c r="AH814" s="282">
        <f t="shared" si="264"/>
        <v>0</v>
      </c>
      <c r="AI814" s="260"/>
      <c r="AJ814" s="282">
        <f t="shared" si="265"/>
        <v>0</v>
      </c>
      <c r="AK814" s="282">
        <f t="shared" si="266"/>
        <v>0</v>
      </c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495"/>
      <c r="AW814" s="495"/>
      <c r="AX814" s="495"/>
    </row>
    <row r="815" spans="2:50">
      <c r="B815" s="412">
        <v>789</v>
      </c>
      <c r="C815" s="113" t="s">
        <v>1337</v>
      </c>
      <c r="D815" s="113" t="s">
        <v>1361</v>
      </c>
      <c r="E815" s="113" t="s">
        <v>3181</v>
      </c>
      <c r="F815" s="113" t="s">
        <v>3972</v>
      </c>
      <c r="G815" s="85" t="s">
        <v>131</v>
      </c>
      <c r="H815" s="438">
        <v>42972</v>
      </c>
      <c r="I815" s="409" t="s">
        <v>2470</v>
      </c>
      <c r="J815" s="437">
        <f t="shared" si="251"/>
        <v>30</v>
      </c>
      <c r="K815" s="437">
        <v>15</v>
      </c>
      <c r="L815" s="437">
        <v>15</v>
      </c>
      <c r="M815" s="437"/>
      <c r="N815" s="96">
        <v>0.25</v>
      </c>
      <c r="O815" s="96">
        <v>0.25</v>
      </c>
      <c r="P815" s="530">
        <v>1</v>
      </c>
      <c r="Q815" s="282"/>
      <c r="R815" s="128" t="s">
        <v>4157</v>
      </c>
      <c r="S815" s="128" t="s">
        <v>4157</v>
      </c>
      <c r="T815" s="128" t="s">
        <v>4157</v>
      </c>
      <c r="U815" s="128" t="s">
        <v>4157</v>
      </c>
      <c r="V815" s="282" t="s">
        <v>4266</v>
      </c>
      <c r="W815" s="282"/>
      <c r="X815" s="282">
        <f t="shared" si="256"/>
        <v>0</v>
      </c>
      <c r="Y815" s="260"/>
      <c r="Z815" s="260"/>
      <c r="AA815" s="502">
        <f t="shared" si="257"/>
        <v>0</v>
      </c>
      <c r="AB815" s="282">
        <f t="shared" si="258"/>
        <v>0</v>
      </c>
      <c r="AC815" s="282">
        <f t="shared" si="259"/>
        <v>0</v>
      </c>
      <c r="AD815" s="282">
        <f t="shared" si="260"/>
        <v>0</v>
      </c>
      <c r="AE815" s="282">
        <f t="shared" si="261"/>
        <v>0</v>
      </c>
      <c r="AF815" s="282">
        <f t="shared" si="262"/>
        <v>0</v>
      </c>
      <c r="AG815" s="107">
        <f t="shared" si="263"/>
        <v>0</v>
      </c>
      <c r="AH815" s="282">
        <f t="shared" si="264"/>
        <v>0</v>
      </c>
      <c r="AI815" s="260"/>
      <c r="AJ815" s="282">
        <f t="shared" si="265"/>
        <v>0</v>
      </c>
      <c r="AK815" s="282">
        <f t="shared" si="266"/>
        <v>0</v>
      </c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495"/>
      <c r="AW815" s="495"/>
      <c r="AX815" s="495"/>
    </row>
    <row r="816" spans="2:50">
      <c r="B816" s="412">
        <v>790</v>
      </c>
      <c r="C816" s="117" t="s">
        <v>26</v>
      </c>
      <c r="D816" s="117" t="s">
        <v>1347</v>
      </c>
      <c r="E816" s="117" t="s">
        <v>3046</v>
      </c>
      <c r="F816" s="117" t="s">
        <v>3222</v>
      </c>
      <c r="G816" s="332" t="s">
        <v>1363</v>
      </c>
      <c r="H816" s="438">
        <v>43360</v>
      </c>
      <c r="I816" s="409" t="s">
        <v>2470</v>
      </c>
      <c r="J816" s="87">
        <f t="shared" si="251"/>
        <v>90</v>
      </c>
      <c r="K816" s="87">
        <v>18</v>
      </c>
      <c r="L816" s="87">
        <v>72</v>
      </c>
      <c r="M816" s="1"/>
      <c r="N816" s="1">
        <v>0.3</v>
      </c>
      <c r="O816" s="1">
        <v>1.2</v>
      </c>
      <c r="P816" s="531">
        <v>1</v>
      </c>
      <c r="Q816" s="282"/>
      <c r="R816" s="128" t="s">
        <v>4157</v>
      </c>
      <c r="S816" s="128" t="s">
        <v>4157</v>
      </c>
      <c r="T816" s="128" t="s">
        <v>4157</v>
      </c>
      <c r="U816" s="128" t="s">
        <v>4157</v>
      </c>
      <c r="V816" s="282" t="s">
        <v>4266</v>
      </c>
      <c r="W816" s="282"/>
      <c r="X816" s="282">
        <f t="shared" si="256"/>
        <v>0</v>
      </c>
      <c r="Y816" s="260"/>
      <c r="Z816" s="260"/>
      <c r="AA816" s="502">
        <f t="shared" si="257"/>
        <v>0</v>
      </c>
      <c r="AB816" s="282">
        <f t="shared" si="258"/>
        <v>0</v>
      </c>
      <c r="AC816" s="282">
        <f t="shared" si="259"/>
        <v>0</v>
      </c>
      <c r="AD816" s="282">
        <f t="shared" si="260"/>
        <v>0</v>
      </c>
      <c r="AE816" s="282">
        <f t="shared" si="261"/>
        <v>0</v>
      </c>
      <c r="AF816" s="282">
        <f t="shared" si="262"/>
        <v>0</v>
      </c>
      <c r="AG816" s="107">
        <f t="shared" si="263"/>
        <v>0</v>
      </c>
      <c r="AH816" s="282">
        <f t="shared" si="264"/>
        <v>0</v>
      </c>
      <c r="AI816" s="260"/>
      <c r="AJ816" s="282">
        <f t="shared" si="265"/>
        <v>0</v>
      </c>
      <c r="AK816" s="282">
        <f t="shared" si="266"/>
        <v>0</v>
      </c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495"/>
      <c r="AW816" s="495"/>
      <c r="AX816" s="495"/>
    </row>
    <row r="817" spans="2:50">
      <c r="B817" s="412">
        <v>791</v>
      </c>
      <c r="C817" s="113" t="s">
        <v>1337</v>
      </c>
      <c r="D817" s="113" t="s">
        <v>1365</v>
      </c>
      <c r="E817" s="113" t="s">
        <v>3973</v>
      </c>
      <c r="F817" s="113" t="s">
        <v>3221</v>
      </c>
      <c r="G817" s="85" t="s">
        <v>131</v>
      </c>
      <c r="H817" s="438">
        <v>42991</v>
      </c>
      <c r="I817" s="409" t="s">
        <v>2470</v>
      </c>
      <c r="J817" s="437">
        <f t="shared" si="251"/>
        <v>8670</v>
      </c>
      <c r="K817" s="437">
        <v>30</v>
      </c>
      <c r="L817" s="437">
        <v>8640</v>
      </c>
      <c r="M817" s="437"/>
      <c r="N817" s="96">
        <v>0.5</v>
      </c>
      <c r="O817" s="96">
        <v>144</v>
      </c>
      <c r="P817" s="530">
        <v>1</v>
      </c>
      <c r="Q817" s="282"/>
      <c r="R817" s="128" t="s">
        <v>4157</v>
      </c>
      <c r="S817" s="128" t="s">
        <v>4157</v>
      </c>
      <c r="T817" s="128" t="s">
        <v>4157</v>
      </c>
      <c r="U817" s="128" t="s">
        <v>4157</v>
      </c>
      <c r="V817" s="282" t="s">
        <v>4266</v>
      </c>
      <c r="W817" s="282"/>
      <c r="X817" s="282">
        <f t="shared" si="256"/>
        <v>0</v>
      </c>
      <c r="Y817" s="260"/>
      <c r="Z817" s="260"/>
      <c r="AA817" s="502">
        <f t="shared" si="257"/>
        <v>0</v>
      </c>
      <c r="AB817" s="282">
        <f t="shared" si="258"/>
        <v>0</v>
      </c>
      <c r="AC817" s="282">
        <f t="shared" si="259"/>
        <v>0</v>
      </c>
      <c r="AD817" s="282">
        <f t="shared" si="260"/>
        <v>0</v>
      </c>
      <c r="AE817" s="282">
        <f t="shared" si="261"/>
        <v>0</v>
      </c>
      <c r="AF817" s="282">
        <f t="shared" si="262"/>
        <v>0</v>
      </c>
      <c r="AG817" s="107">
        <f t="shared" si="263"/>
        <v>0</v>
      </c>
      <c r="AH817" s="282">
        <f t="shared" si="264"/>
        <v>0</v>
      </c>
      <c r="AI817" s="260"/>
      <c r="AJ817" s="282">
        <f t="shared" si="265"/>
        <v>0</v>
      </c>
      <c r="AK817" s="282">
        <f t="shared" si="266"/>
        <v>0</v>
      </c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495"/>
      <c r="AW817" s="495"/>
      <c r="AX817" s="495"/>
    </row>
    <row r="818" spans="2:50">
      <c r="B818" s="412">
        <v>792</v>
      </c>
      <c r="C818" s="113" t="s">
        <v>1337</v>
      </c>
      <c r="D818" s="113" t="s">
        <v>1365</v>
      </c>
      <c r="E818" s="113" t="s">
        <v>3974</v>
      </c>
      <c r="F818" s="113" t="s">
        <v>3049</v>
      </c>
      <c r="G818" s="85" t="s">
        <v>131</v>
      </c>
      <c r="H818" s="438">
        <v>42823</v>
      </c>
      <c r="I818" s="409" t="s">
        <v>2470</v>
      </c>
      <c r="J818" s="437">
        <f t="shared" si="251"/>
        <v>7248</v>
      </c>
      <c r="K818" s="437">
        <v>48</v>
      </c>
      <c r="L818" s="437">
        <v>7200</v>
      </c>
      <c r="M818" s="437"/>
      <c r="N818" s="96">
        <v>0.8</v>
      </c>
      <c r="O818" s="96">
        <v>120</v>
      </c>
      <c r="P818" s="530">
        <v>1</v>
      </c>
      <c r="Q818" s="282"/>
      <c r="R818" s="128" t="s">
        <v>4157</v>
      </c>
      <c r="S818" s="128" t="s">
        <v>4157</v>
      </c>
      <c r="T818" s="128" t="s">
        <v>4157</v>
      </c>
      <c r="U818" s="128" t="s">
        <v>4157</v>
      </c>
      <c r="V818" s="282" t="s">
        <v>4266</v>
      </c>
      <c r="W818" s="282"/>
      <c r="X818" s="282">
        <f t="shared" si="256"/>
        <v>0</v>
      </c>
      <c r="Y818" s="260"/>
      <c r="Z818" s="260"/>
      <c r="AA818" s="502">
        <f t="shared" si="257"/>
        <v>0</v>
      </c>
      <c r="AB818" s="282">
        <f t="shared" si="258"/>
        <v>0</v>
      </c>
      <c r="AC818" s="282">
        <f t="shared" si="259"/>
        <v>0</v>
      </c>
      <c r="AD818" s="282">
        <f t="shared" si="260"/>
        <v>0</v>
      </c>
      <c r="AE818" s="282">
        <f t="shared" si="261"/>
        <v>0</v>
      </c>
      <c r="AF818" s="282">
        <f t="shared" si="262"/>
        <v>0</v>
      </c>
      <c r="AG818" s="107">
        <f t="shared" si="263"/>
        <v>0</v>
      </c>
      <c r="AH818" s="282">
        <f t="shared" si="264"/>
        <v>0</v>
      </c>
      <c r="AI818" s="260"/>
      <c r="AJ818" s="282">
        <f t="shared" si="265"/>
        <v>0</v>
      </c>
      <c r="AK818" s="282">
        <f t="shared" si="266"/>
        <v>0</v>
      </c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495"/>
      <c r="AW818" s="495"/>
      <c r="AX818" s="495"/>
    </row>
    <row r="819" spans="2:50">
      <c r="B819" s="412">
        <v>793</v>
      </c>
      <c r="C819" s="113" t="s">
        <v>1337</v>
      </c>
      <c r="D819" s="113" t="s">
        <v>1365</v>
      </c>
      <c r="E819" s="113" t="s">
        <v>3050</v>
      </c>
      <c r="F819" s="113" t="s">
        <v>3922</v>
      </c>
      <c r="G819" s="85" t="s">
        <v>131</v>
      </c>
      <c r="H819" s="438">
        <v>42733</v>
      </c>
      <c r="I819" s="409" t="s">
        <v>2470</v>
      </c>
      <c r="J819" s="437">
        <f t="shared" si="251"/>
        <v>36</v>
      </c>
      <c r="K819" s="437">
        <v>24</v>
      </c>
      <c r="L819" s="437">
        <v>12</v>
      </c>
      <c r="M819" s="437"/>
      <c r="N819" s="96">
        <v>0.4</v>
      </c>
      <c r="O819" s="96">
        <v>0.2</v>
      </c>
      <c r="P819" s="530">
        <v>1</v>
      </c>
      <c r="Q819" s="282"/>
      <c r="R819" s="128" t="s">
        <v>4157</v>
      </c>
      <c r="S819" s="128" t="s">
        <v>4157</v>
      </c>
      <c r="T819" s="128" t="s">
        <v>4157</v>
      </c>
      <c r="U819" s="128" t="s">
        <v>4157</v>
      </c>
      <c r="V819" s="282" t="s">
        <v>4266</v>
      </c>
      <c r="W819" s="282"/>
      <c r="X819" s="282">
        <f t="shared" si="256"/>
        <v>0</v>
      </c>
      <c r="Y819" s="260"/>
      <c r="Z819" s="260"/>
      <c r="AA819" s="502">
        <f t="shared" si="257"/>
        <v>0</v>
      </c>
      <c r="AB819" s="282">
        <f t="shared" si="258"/>
        <v>0</v>
      </c>
      <c r="AC819" s="282">
        <f t="shared" si="259"/>
        <v>0</v>
      </c>
      <c r="AD819" s="282">
        <f t="shared" si="260"/>
        <v>0</v>
      </c>
      <c r="AE819" s="282">
        <f t="shared" si="261"/>
        <v>0</v>
      </c>
      <c r="AF819" s="282">
        <f t="shared" si="262"/>
        <v>0</v>
      </c>
      <c r="AG819" s="107">
        <f t="shared" si="263"/>
        <v>0</v>
      </c>
      <c r="AH819" s="282">
        <f t="shared" si="264"/>
        <v>0</v>
      </c>
      <c r="AI819" s="260"/>
      <c r="AJ819" s="282">
        <f t="shared" si="265"/>
        <v>0</v>
      </c>
      <c r="AK819" s="282">
        <f t="shared" si="266"/>
        <v>0</v>
      </c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495"/>
      <c r="AW819" s="495"/>
      <c r="AX819" s="495"/>
    </row>
    <row r="820" spans="2:50">
      <c r="B820" s="412">
        <v>794</v>
      </c>
      <c r="C820" s="113" t="s">
        <v>1337</v>
      </c>
      <c r="D820" s="113" t="s">
        <v>1365</v>
      </c>
      <c r="E820" s="113" t="s">
        <v>3886</v>
      </c>
      <c r="F820" s="113" t="s">
        <v>3975</v>
      </c>
      <c r="G820" s="85" t="s">
        <v>131</v>
      </c>
      <c r="H820" s="438">
        <v>42816</v>
      </c>
      <c r="I820" s="409" t="s">
        <v>2470</v>
      </c>
      <c r="J820" s="437">
        <f t="shared" si="251"/>
        <v>12</v>
      </c>
      <c r="K820" s="437">
        <v>12</v>
      </c>
      <c r="L820" s="437">
        <v>0</v>
      </c>
      <c r="M820" s="437"/>
      <c r="N820" s="96">
        <v>0.2</v>
      </c>
      <c r="O820" s="96">
        <v>0</v>
      </c>
      <c r="P820" s="530">
        <v>1</v>
      </c>
      <c r="Q820" s="282"/>
      <c r="R820" s="128" t="s">
        <v>4157</v>
      </c>
      <c r="S820" s="128" t="s">
        <v>4157</v>
      </c>
      <c r="T820" s="128" t="s">
        <v>4157</v>
      </c>
      <c r="U820" s="128" t="s">
        <v>4157</v>
      </c>
      <c r="V820" s="282" t="s">
        <v>4266</v>
      </c>
      <c r="W820" s="282"/>
      <c r="X820" s="282">
        <f t="shared" si="256"/>
        <v>0</v>
      </c>
      <c r="Y820" s="260"/>
      <c r="Z820" s="260"/>
      <c r="AA820" s="502">
        <f t="shared" si="257"/>
        <v>0</v>
      </c>
      <c r="AB820" s="282">
        <f t="shared" si="258"/>
        <v>0</v>
      </c>
      <c r="AC820" s="282">
        <f t="shared" si="259"/>
        <v>0</v>
      </c>
      <c r="AD820" s="282">
        <f t="shared" si="260"/>
        <v>0</v>
      </c>
      <c r="AE820" s="282">
        <f t="shared" si="261"/>
        <v>0</v>
      </c>
      <c r="AF820" s="282">
        <f t="shared" si="262"/>
        <v>0</v>
      </c>
      <c r="AG820" s="107">
        <f t="shared" si="263"/>
        <v>0</v>
      </c>
      <c r="AH820" s="282">
        <f t="shared" si="264"/>
        <v>0</v>
      </c>
      <c r="AI820" s="260"/>
      <c r="AJ820" s="282">
        <f t="shared" si="265"/>
        <v>0</v>
      </c>
      <c r="AK820" s="282">
        <f t="shared" si="266"/>
        <v>0</v>
      </c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495"/>
      <c r="AW820" s="495"/>
      <c r="AX820" s="495"/>
    </row>
    <row r="821" spans="2:50">
      <c r="B821" s="412">
        <v>795</v>
      </c>
      <c r="C821" s="113" t="s">
        <v>1337</v>
      </c>
      <c r="D821" s="113" t="s">
        <v>1365</v>
      </c>
      <c r="E821" s="113" t="s">
        <v>3976</v>
      </c>
      <c r="F821" s="113" t="s">
        <v>3977</v>
      </c>
      <c r="G821" s="85" t="s">
        <v>131</v>
      </c>
      <c r="H821" s="438">
        <v>42748</v>
      </c>
      <c r="I821" s="409" t="s">
        <v>2470</v>
      </c>
      <c r="J821" s="437">
        <f t="shared" si="251"/>
        <v>12</v>
      </c>
      <c r="K821" s="437">
        <v>12</v>
      </c>
      <c r="L821" s="437">
        <v>0</v>
      </c>
      <c r="M821" s="437"/>
      <c r="N821" s="96">
        <v>0.2</v>
      </c>
      <c r="O821" s="96">
        <v>0</v>
      </c>
      <c r="P821" s="530">
        <v>1</v>
      </c>
      <c r="Q821" s="282"/>
      <c r="R821" s="128" t="s">
        <v>4157</v>
      </c>
      <c r="S821" s="128" t="s">
        <v>4157</v>
      </c>
      <c r="T821" s="128" t="s">
        <v>4157</v>
      </c>
      <c r="U821" s="128" t="s">
        <v>4157</v>
      </c>
      <c r="V821" s="282" t="s">
        <v>4266</v>
      </c>
      <c r="W821" s="282"/>
      <c r="X821" s="282">
        <f t="shared" si="256"/>
        <v>0</v>
      </c>
      <c r="Y821" s="260"/>
      <c r="Z821" s="260"/>
      <c r="AA821" s="502">
        <f t="shared" si="257"/>
        <v>0</v>
      </c>
      <c r="AB821" s="282">
        <f t="shared" si="258"/>
        <v>0</v>
      </c>
      <c r="AC821" s="282">
        <f t="shared" si="259"/>
        <v>0</v>
      </c>
      <c r="AD821" s="282">
        <f t="shared" si="260"/>
        <v>0</v>
      </c>
      <c r="AE821" s="282">
        <f t="shared" si="261"/>
        <v>0</v>
      </c>
      <c r="AF821" s="282">
        <f t="shared" si="262"/>
        <v>0</v>
      </c>
      <c r="AG821" s="107">
        <f t="shared" si="263"/>
        <v>0</v>
      </c>
      <c r="AH821" s="282">
        <f t="shared" si="264"/>
        <v>0</v>
      </c>
      <c r="AI821" s="260"/>
      <c r="AJ821" s="282">
        <f t="shared" si="265"/>
        <v>0</v>
      </c>
      <c r="AK821" s="282">
        <f t="shared" si="266"/>
        <v>0</v>
      </c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495"/>
      <c r="AW821" s="495"/>
      <c r="AX821" s="495"/>
    </row>
    <row r="822" spans="2:50">
      <c r="B822" s="412">
        <v>796</v>
      </c>
      <c r="C822" s="113" t="s">
        <v>1337</v>
      </c>
      <c r="D822" s="113" t="s">
        <v>1367</v>
      </c>
      <c r="E822" s="113" t="s">
        <v>1368</v>
      </c>
      <c r="F822" s="113" t="s">
        <v>1369</v>
      </c>
      <c r="G822" s="100" t="s">
        <v>1371</v>
      </c>
      <c r="H822" s="438">
        <v>42620</v>
      </c>
      <c r="I822" s="409" t="s">
        <v>2470</v>
      </c>
      <c r="J822" s="437">
        <f t="shared" si="251"/>
        <v>216</v>
      </c>
      <c r="K822" s="437">
        <v>42</v>
      </c>
      <c r="L822" s="437">
        <v>174</v>
      </c>
      <c r="M822" s="437"/>
      <c r="N822" s="329">
        <v>0.7</v>
      </c>
      <c r="O822" s="329">
        <v>0.4</v>
      </c>
      <c r="P822" s="502">
        <v>2</v>
      </c>
      <c r="Q822" s="282" t="s">
        <v>4380</v>
      </c>
      <c r="R822" s="128" t="s">
        <v>4157</v>
      </c>
      <c r="S822" s="128" t="s">
        <v>4157</v>
      </c>
      <c r="T822" s="128" t="s">
        <v>4157</v>
      </c>
      <c r="U822" s="128" t="s">
        <v>4157</v>
      </c>
      <c r="V822" s="333" t="s">
        <v>4267</v>
      </c>
      <c r="W822" s="282"/>
      <c r="X822" s="282">
        <f t="shared" si="256"/>
        <v>0</v>
      </c>
      <c r="Y822" s="260"/>
      <c r="Z822" s="260"/>
      <c r="AA822" s="502">
        <f t="shared" si="257"/>
        <v>0</v>
      </c>
      <c r="AB822" s="282">
        <f t="shared" si="258"/>
        <v>0</v>
      </c>
      <c r="AC822" s="282">
        <f t="shared" si="259"/>
        <v>0</v>
      </c>
      <c r="AD822" s="282">
        <f t="shared" si="260"/>
        <v>0</v>
      </c>
      <c r="AE822" s="282">
        <f t="shared" si="261"/>
        <v>0</v>
      </c>
      <c r="AF822" s="282">
        <f t="shared" si="262"/>
        <v>0</v>
      </c>
      <c r="AG822" s="107">
        <f t="shared" si="263"/>
        <v>1</v>
      </c>
      <c r="AH822" s="282">
        <f t="shared" si="264"/>
        <v>0</v>
      </c>
      <c r="AI822" s="260"/>
      <c r="AJ822" s="282">
        <f t="shared" si="265"/>
        <v>0</v>
      </c>
      <c r="AK822" s="282">
        <f t="shared" si="266"/>
        <v>0</v>
      </c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495"/>
      <c r="AW822" s="495"/>
      <c r="AX822" s="495"/>
    </row>
    <row r="823" spans="2:50">
      <c r="B823" s="412">
        <v>797</v>
      </c>
      <c r="C823" s="113" t="s">
        <v>1337</v>
      </c>
      <c r="D823" s="113" t="s">
        <v>1367</v>
      </c>
      <c r="E823" s="113" t="s">
        <v>1368</v>
      </c>
      <c r="F823" s="113" t="s">
        <v>1375</v>
      </c>
      <c r="G823" s="100" t="s">
        <v>1371</v>
      </c>
      <c r="H823" s="438">
        <v>42620</v>
      </c>
      <c r="I823" s="409" t="s">
        <v>2470</v>
      </c>
      <c r="J823" s="437">
        <f t="shared" si="251"/>
        <v>42</v>
      </c>
      <c r="K823" s="437">
        <v>42</v>
      </c>
      <c r="L823" s="437">
        <v>0</v>
      </c>
      <c r="M823" s="437"/>
      <c r="N823" s="329">
        <v>0.7</v>
      </c>
      <c r="O823" s="329">
        <v>0</v>
      </c>
      <c r="P823" s="502">
        <v>2</v>
      </c>
      <c r="Q823" s="282" t="s">
        <v>4380</v>
      </c>
      <c r="R823" s="128" t="s">
        <v>4157</v>
      </c>
      <c r="S823" s="128" t="s">
        <v>4157</v>
      </c>
      <c r="T823" s="128" t="s">
        <v>4157</v>
      </c>
      <c r="U823" s="128" t="s">
        <v>4157</v>
      </c>
      <c r="V823" s="333" t="s">
        <v>4267</v>
      </c>
      <c r="W823" s="282"/>
      <c r="X823" s="282">
        <f t="shared" si="256"/>
        <v>0</v>
      </c>
      <c r="Y823" s="260"/>
      <c r="Z823" s="260"/>
      <c r="AA823" s="502">
        <f t="shared" si="257"/>
        <v>0</v>
      </c>
      <c r="AB823" s="282">
        <f t="shared" si="258"/>
        <v>0</v>
      </c>
      <c r="AC823" s="282">
        <f t="shared" si="259"/>
        <v>0</v>
      </c>
      <c r="AD823" s="282">
        <f t="shared" si="260"/>
        <v>0</v>
      </c>
      <c r="AE823" s="282">
        <f t="shared" si="261"/>
        <v>0</v>
      </c>
      <c r="AF823" s="282">
        <f t="shared" si="262"/>
        <v>0</v>
      </c>
      <c r="AG823" s="107">
        <f t="shared" si="263"/>
        <v>1</v>
      </c>
      <c r="AH823" s="282">
        <f t="shared" si="264"/>
        <v>0</v>
      </c>
      <c r="AI823" s="260"/>
      <c r="AJ823" s="282">
        <f t="shared" si="265"/>
        <v>0</v>
      </c>
      <c r="AK823" s="282">
        <f t="shared" si="266"/>
        <v>0</v>
      </c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495"/>
      <c r="AW823" s="495"/>
      <c r="AX823" s="495"/>
    </row>
    <row r="824" spans="2:50">
      <c r="B824" s="412">
        <v>798</v>
      </c>
      <c r="C824" s="113" t="s">
        <v>1337</v>
      </c>
      <c r="D824" s="113" t="s">
        <v>1367</v>
      </c>
      <c r="E824" s="113" t="s">
        <v>1368</v>
      </c>
      <c r="F824" s="113" t="s">
        <v>1378</v>
      </c>
      <c r="G824" s="100" t="s">
        <v>1371</v>
      </c>
      <c r="H824" s="438">
        <v>42620</v>
      </c>
      <c r="I824" s="409" t="s">
        <v>2470</v>
      </c>
      <c r="J824" s="437">
        <f t="shared" si="251"/>
        <v>42</v>
      </c>
      <c r="K824" s="437">
        <v>42</v>
      </c>
      <c r="L824" s="437">
        <v>0</v>
      </c>
      <c r="M824" s="437"/>
      <c r="N824" s="329">
        <v>0.7</v>
      </c>
      <c r="O824" s="329">
        <v>0</v>
      </c>
      <c r="P824" s="502">
        <v>2</v>
      </c>
      <c r="Q824" s="282" t="s">
        <v>4380</v>
      </c>
      <c r="R824" s="128" t="s">
        <v>4157</v>
      </c>
      <c r="S824" s="128" t="s">
        <v>4157</v>
      </c>
      <c r="T824" s="128" t="s">
        <v>4157</v>
      </c>
      <c r="U824" s="128" t="s">
        <v>4157</v>
      </c>
      <c r="V824" s="333" t="s">
        <v>4267</v>
      </c>
      <c r="W824" s="282"/>
      <c r="X824" s="282">
        <f t="shared" si="256"/>
        <v>0</v>
      </c>
      <c r="Y824" s="260"/>
      <c r="Z824" s="260"/>
      <c r="AA824" s="502">
        <f t="shared" si="257"/>
        <v>0</v>
      </c>
      <c r="AB824" s="282">
        <f t="shared" si="258"/>
        <v>0</v>
      </c>
      <c r="AC824" s="282">
        <f t="shared" si="259"/>
        <v>0</v>
      </c>
      <c r="AD824" s="282">
        <f t="shared" si="260"/>
        <v>0</v>
      </c>
      <c r="AE824" s="282">
        <f t="shared" si="261"/>
        <v>0</v>
      </c>
      <c r="AF824" s="282">
        <f t="shared" si="262"/>
        <v>0</v>
      </c>
      <c r="AG824" s="107">
        <f t="shared" si="263"/>
        <v>1</v>
      </c>
      <c r="AH824" s="282">
        <f t="shared" si="264"/>
        <v>0</v>
      </c>
      <c r="AI824" s="260"/>
      <c r="AJ824" s="282">
        <f t="shared" si="265"/>
        <v>0</v>
      </c>
      <c r="AK824" s="282">
        <f t="shared" si="266"/>
        <v>0</v>
      </c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495"/>
      <c r="AW824" s="495"/>
      <c r="AX824" s="495"/>
    </row>
    <row r="825" spans="2:50">
      <c r="B825" s="412">
        <v>799</v>
      </c>
      <c r="C825" s="113" t="s">
        <v>1337</v>
      </c>
      <c r="D825" s="113" t="s">
        <v>1367</v>
      </c>
      <c r="E825" s="113" t="s">
        <v>1368</v>
      </c>
      <c r="F825" s="113" t="s">
        <v>1380</v>
      </c>
      <c r="G825" s="100" t="s">
        <v>1371</v>
      </c>
      <c r="H825" s="438">
        <v>42620</v>
      </c>
      <c r="I825" s="409" t="s">
        <v>2470</v>
      </c>
      <c r="J825" s="437">
        <f t="shared" si="251"/>
        <v>30</v>
      </c>
      <c r="K825" s="437">
        <v>30</v>
      </c>
      <c r="L825" s="437">
        <v>0</v>
      </c>
      <c r="M825" s="437"/>
      <c r="N825" s="329">
        <v>0.5</v>
      </c>
      <c r="O825" s="329">
        <v>0</v>
      </c>
      <c r="P825" s="502">
        <v>2</v>
      </c>
      <c r="Q825" s="282" t="s">
        <v>4380</v>
      </c>
      <c r="R825" s="128" t="s">
        <v>4157</v>
      </c>
      <c r="S825" s="128" t="s">
        <v>4157</v>
      </c>
      <c r="T825" s="128" t="s">
        <v>4157</v>
      </c>
      <c r="U825" s="128" t="s">
        <v>4157</v>
      </c>
      <c r="V825" s="333" t="s">
        <v>4267</v>
      </c>
      <c r="W825" s="282"/>
      <c r="X825" s="282">
        <f t="shared" si="256"/>
        <v>0</v>
      </c>
      <c r="Y825" s="260"/>
      <c r="Z825" s="260"/>
      <c r="AA825" s="502">
        <f t="shared" si="257"/>
        <v>0</v>
      </c>
      <c r="AB825" s="282">
        <f t="shared" si="258"/>
        <v>0</v>
      </c>
      <c r="AC825" s="282">
        <f t="shared" si="259"/>
        <v>0</v>
      </c>
      <c r="AD825" s="282">
        <f t="shared" si="260"/>
        <v>0</v>
      </c>
      <c r="AE825" s="282">
        <f t="shared" si="261"/>
        <v>0</v>
      </c>
      <c r="AF825" s="282">
        <f t="shared" si="262"/>
        <v>0</v>
      </c>
      <c r="AG825" s="107">
        <f t="shared" si="263"/>
        <v>1</v>
      </c>
      <c r="AH825" s="282">
        <f t="shared" si="264"/>
        <v>0</v>
      </c>
      <c r="AI825" s="260"/>
      <c r="AJ825" s="282">
        <f t="shared" si="265"/>
        <v>0</v>
      </c>
      <c r="AK825" s="282">
        <f t="shared" si="266"/>
        <v>0</v>
      </c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495"/>
      <c r="AW825" s="495"/>
      <c r="AX825" s="495"/>
    </row>
    <row r="826" spans="2:50">
      <c r="B826" s="412">
        <v>800</v>
      </c>
      <c r="C826" s="113" t="s">
        <v>1337</v>
      </c>
      <c r="D826" s="113" t="s">
        <v>1367</v>
      </c>
      <c r="E826" s="113" t="s">
        <v>1368</v>
      </c>
      <c r="F826" s="113" t="s">
        <v>1381</v>
      </c>
      <c r="G826" s="100" t="s">
        <v>1371</v>
      </c>
      <c r="H826" s="438">
        <v>42620</v>
      </c>
      <c r="I826" s="409" t="s">
        <v>2470</v>
      </c>
      <c r="J826" s="437">
        <f t="shared" si="251"/>
        <v>36</v>
      </c>
      <c r="K826" s="437">
        <v>36</v>
      </c>
      <c r="L826" s="437">
        <v>0</v>
      </c>
      <c r="M826" s="437"/>
      <c r="N826" s="329">
        <v>0.6</v>
      </c>
      <c r="O826" s="329">
        <v>0</v>
      </c>
      <c r="P826" s="502">
        <v>2</v>
      </c>
      <c r="Q826" s="282" t="s">
        <v>4380</v>
      </c>
      <c r="R826" s="128" t="s">
        <v>4157</v>
      </c>
      <c r="S826" s="128" t="s">
        <v>4157</v>
      </c>
      <c r="T826" s="128" t="s">
        <v>4157</v>
      </c>
      <c r="U826" s="128" t="s">
        <v>4157</v>
      </c>
      <c r="V826" s="333" t="s">
        <v>4267</v>
      </c>
      <c r="W826" s="282"/>
      <c r="X826" s="282">
        <f t="shared" si="256"/>
        <v>0</v>
      </c>
      <c r="Y826" s="260"/>
      <c r="Z826" s="260"/>
      <c r="AA826" s="502">
        <f t="shared" si="257"/>
        <v>0</v>
      </c>
      <c r="AB826" s="282">
        <f t="shared" si="258"/>
        <v>0</v>
      </c>
      <c r="AC826" s="282">
        <f t="shared" si="259"/>
        <v>0</v>
      </c>
      <c r="AD826" s="282">
        <f t="shared" si="260"/>
        <v>0</v>
      </c>
      <c r="AE826" s="282">
        <f t="shared" si="261"/>
        <v>0</v>
      </c>
      <c r="AF826" s="282">
        <f t="shared" si="262"/>
        <v>0</v>
      </c>
      <c r="AG826" s="107">
        <f t="shared" si="263"/>
        <v>1</v>
      </c>
      <c r="AH826" s="282">
        <f t="shared" si="264"/>
        <v>0</v>
      </c>
      <c r="AI826" s="260"/>
      <c r="AJ826" s="282">
        <f t="shared" si="265"/>
        <v>0</v>
      </c>
      <c r="AK826" s="282">
        <f t="shared" si="266"/>
        <v>0</v>
      </c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495"/>
      <c r="AW826" s="495"/>
      <c r="AX826" s="495"/>
    </row>
    <row r="827" spans="2:50">
      <c r="B827" s="412">
        <v>801</v>
      </c>
      <c r="C827" s="113" t="s">
        <v>1337</v>
      </c>
      <c r="D827" s="113" t="s">
        <v>1367</v>
      </c>
      <c r="E827" s="113" t="s">
        <v>1368</v>
      </c>
      <c r="F827" s="113" t="s">
        <v>1382</v>
      </c>
      <c r="G827" s="100" t="s">
        <v>1371</v>
      </c>
      <c r="H827" s="438">
        <v>42620</v>
      </c>
      <c r="I827" s="409" t="s">
        <v>2470</v>
      </c>
      <c r="J827" s="437">
        <f t="shared" si="251"/>
        <v>240</v>
      </c>
      <c r="K827" s="437">
        <v>102</v>
      </c>
      <c r="L827" s="437">
        <v>138</v>
      </c>
      <c r="M827" s="437"/>
      <c r="N827" s="329">
        <v>1.7</v>
      </c>
      <c r="O827" s="329">
        <v>2.2999999999999998</v>
      </c>
      <c r="P827" s="502">
        <v>2</v>
      </c>
      <c r="Q827" s="282" t="s">
        <v>4380</v>
      </c>
      <c r="R827" s="128" t="s">
        <v>4157</v>
      </c>
      <c r="S827" s="128" t="s">
        <v>4157</v>
      </c>
      <c r="T827" s="128" t="s">
        <v>4157</v>
      </c>
      <c r="U827" s="128" t="s">
        <v>4157</v>
      </c>
      <c r="V827" s="333" t="s">
        <v>4267</v>
      </c>
      <c r="W827" s="282"/>
      <c r="X827" s="282">
        <f t="shared" si="256"/>
        <v>0</v>
      </c>
      <c r="Y827" s="260"/>
      <c r="Z827" s="260"/>
      <c r="AA827" s="502">
        <f t="shared" si="257"/>
        <v>0</v>
      </c>
      <c r="AB827" s="282">
        <f t="shared" si="258"/>
        <v>0</v>
      </c>
      <c r="AC827" s="282">
        <f t="shared" si="259"/>
        <v>0</v>
      </c>
      <c r="AD827" s="282">
        <f t="shared" si="260"/>
        <v>0</v>
      </c>
      <c r="AE827" s="282">
        <f t="shared" si="261"/>
        <v>0</v>
      </c>
      <c r="AF827" s="282">
        <f t="shared" si="262"/>
        <v>0</v>
      </c>
      <c r="AG827" s="107">
        <f t="shared" si="263"/>
        <v>1</v>
      </c>
      <c r="AH827" s="282">
        <f t="shared" si="264"/>
        <v>0</v>
      </c>
      <c r="AI827" s="260"/>
      <c r="AJ827" s="282">
        <f t="shared" si="265"/>
        <v>0</v>
      </c>
      <c r="AK827" s="282">
        <f t="shared" si="266"/>
        <v>0</v>
      </c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495"/>
      <c r="AW827" s="495"/>
      <c r="AX827" s="495"/>
    </row>
    <row r="828" spans="2:50">
      <c r="B828" s="412">
        <v>802</v>
      </c>
      <c r="C828" s="113" t="s">
        <v>1337</v>
      </c>
      <c r="D828" s="113" t="s">
        <v>1367</v>
      </c>
      <c r="E828" s="113" t="s">
        <v>1368</v>
      </c>
      <c r="F828" s="113" t="s">
        <v>1387</v>
      </c>
      <c r="G828" s="100" t="s">
        <v>1371</v>
      </c>
      <c r="H828" s="438">
        <v>42717</v>
      </c>
      <c r="I828" s="409" t="s">
        <v>2470</v>
      </c>
      <c r="J828" s="437">
        <f t="shared" si="251"/>
        <v>48</v>
      </c>
      <c r="K828" s="437">
        <v>42</v>
      </c>
      <c r="L828" s="437">
        <v>6</v>
      </c>
      <c r="M828" s="437"/>
      <c r="N828" s="329">
        <v>0.7</v>
      </c>
      <c r="O828" s="329">
        <v>0.1</v>
      </c>
      <c r="P828" s="502">
        <v>2</v>
      </c>
      <c r="Q828" s="282" t="s">
        <v>4380</v>
      </c>
      <c r="R828" s="128" t="s">
        <v>4157</v>
      </c>
      <c r="S828" s="128" t="s">
        <v>4157</v>
      </c>
      <c r="T828" s="128" t="s">
        <v>4157</v>
      </c>
      <c r="U828" s="128" t="s">
        <v>4157</v>
      </c>
      <c r="V828" s="333" t="s">
        <v>4267</v>
      </c>
      <c r="W828" s="282"/>
      <c r="X828" s="282">
        <f t="shared" si="256"/>
        <v>0</v>
      </c>
      <c r="Y828" s="260"/>
      <c r="Z828" s="260"/>
      <c r="AA828" s="502">
        <f t="shared" si="257"/>
        <v>0</v>
      </c>
      <c r="AB828" s="282">
        <f t="shared" si="258"/>
        <v>0</v>
      </c>
      <c r="AC828" s="282">
        <f t="shared" si="259"/>
        <v>0</v>
      </c>
      <c r="AD828" s="282">
        <f t="shared" si="260"/>
        <v>0</v>
      </c>
      <c r="AE828" s="282">
        <f t="shared" si="261"/>
        <v>0</v>
      </c>
      <c r="AF828" s="282">
        <f t="shared" si="262"/>
        <v>0</v>
      </c>
      <c r="AG828" s="107">
        <f t="shared" si="263"/>
        <v>1</v>
      </c>
      <c r="AH828" s="282">
        <f t="shared" si="264"/>
        <v>0</v>
      </c>
      <c r="AI828" s="260"/>
      <c r="AJ828" s="282">
        <f t="shared" si="265"/>
        <v>0</v>
      </c>
      <c r="AK828" s="282">
        <f t="shared" si="266"/>
        <v>0</v>
      </c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495"/>
      <c r="AW828" s="495"/>
      <c r="AX828" s="495"/>
    </row>
    <row r="829" spans="2:50">
      <c r="B829" s="412">
        <v>803</v>
      </c>
      <c r="C829" s="113" t="s">
        <v>1337</v>
      </c>
      <c r="D829" s="113" t="s">
        <v>1367</v>
      </c>
      <c r="E829" s="113" t="s">
        <v>1368</v>
      </c>
      <c r="F829" s="113" t="s">
        <v>1388</v>
      </c>
      <c r="G829" s="100" t="s">
        <v>1371</v>
      </c>
      <c r="H829" s="438">
        <v>42620</v>
      </c>
      <c r="I829" s="409" t="s">
        <v>2470</v>
      </c>
      <c r="J829" s="437">
        <f t="shared" si="251"/>
        <v>36</v>
      </c>
      <c r="K829" s="437">
        <v>36</v>
      </c>
      <c r="L829" s="437">
        <v>0</v>
      </c>
      <c r="M829" s="437"/>
      <c r="N829" s="329">
        <v>0.6</v>
      </c>
      <c r="O829" s="329">
        <v>0</v>
      </c>
      <c r="P829" s="502">
        <v>2</v>
      </c>
      <c r="Q829" s="282" t="s">
        <v>4380</v>
      </c>
      <c r="R829" s="128" t="s">
        <v>4157</v>
      </c>
      <c r="S829" s="128" t="s">
        <v>4157</v>
      </c>
      <c r="T829" s="128" t="s">
        <v>4157</v>
      </c>
      <c r="U829" s="128" t="s">
        <v>4157</v>
      </c>
      <c r="V829" s="333" t="s">
        <v>4267</v>
      </c>
      <c r="W829" s="282"/>
      <c r="X829" s="282">
        <f t="shared" si="256"/>
        <v>0</v>
      </c>
      <c r="Y829" s="260"/>
      <c r="Z829" s="260"/>
      <c r="AA829" s="502">
        <f t="shared" si="257"/>
        <v>0</v>
      </c>
      <c r="AB829" s="282">
        <f t="shared" si="258"/>
        <v>0</v>
      </c>
      <c r="AC829" s="282">
        <f t="shared" si="259"/>
        <v>0</v>
      </c>
      <c r="AD829" s="282">
        <f t="shared" si="260"/>
        <v>0</v>
      </c>
      <c r="AE829" s="282">
        <f t="shared" si="261"/>
        <v>0</v>
      </c>
      <c r="AF829" s="282">
        <f t="shared" si="262"/>
        <v>0</v>
      </c>
      <c r="AG829" s="107">
        <f t="shared" si="263"/>
        <v>1</v>
      </c>
      <c r="AH829" s="282">
        <f t="shared" si="264"/>
        <v>0</v>
      </c>
      <c r="AI829" s="260"/>
      <c r="AJ829" s="282">
        <f t="shared" si="265"/>
        <v>0</v>
      </c>
      <c r="AK829" s="282">
        <f t="shared" si="266"/>
        <v>0</v>
      </c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495"/>
      <c r="AW829" s="495"/>
      <c r="AX829" s="495"/>
    </row>
    <row r="830" spans="2:50">
      <c r="B830" s="412">
        <v>804</v>
      </c>
      <c r="C830" s="113" t="s">
        <v>1337</v>
      </c>
      <c r="D830" s="113" t="s">
        <v>1389</v>
      </c>
      <c r="E830" s="113" t="s">
        <v>1390</v>
      </c>
      <c r="F830" s="113" t="s">
        <v>1391</v>
      </c>
      <c r="G830" s="103" t="s">
        <v>131</v>
      </c>
      <c r="H830" s="438">
        <v>43612</v>
      </c>
      <c r="I830" s="409" t="s">
        <v>2470</v>
      </c>
      <c r="J830" s="437">
        <f t="shared" si="251"/>
        <v>18</v>
      </c>
      <c r="K830" s="437">
        <v>12</v>
      </c>
      <c r="L830" s="437">
        <v>6</v>
      </c>
      <c r="M830" s="437"/>
      <c r="N830" s="104">
        <v>0.2</v>
      </c>
      <c r="O830" s="104">
        <v>0.1</v>
      </c>
      <c r="P830" s="532">
        <v>1</v>
      </c>
      <c r="Q830" s="282"/>
      <c r="R830" s="128" t="s">
        <v>4157</v>
      </c>
      <c r="S830" s="128" t="s">
        <v>4157</v>
      </c>
      <c r="T830" s="128" t="s">
        <v>4157</v>
      </c>
      <c r="U830" s="128" t="s">
        <v>4157</v>
      </c>
      <c r="V830" s="333" t="s">
        <v>4265</v>
      </c>
      <c r="W830" s="282"/>
      <c r="X830" s="282">
        <f t="shared" si="256"/>
        <v>0</v>
      </c>
      <c r="Y830" s="260"/>
      <c r="Z830" s="260"/>
      <c r="AA830" s="502">
        <f t="shared" si="257"/>
        <v>0</v>
      </c>
      <c r="AB830" s="282">
        <f t="shared" si="258"/>
        <v>0</v>
      </c>
      <c r="AC830" s="282">
        <f t="shared" si="259"/>
        <v>0</v>
      </c>
      <c r="AD830" s="282">
        <f t="shared" si="260"/>
        <v>0</v>
      </c>
      <c r="AE830" s="282">
        <f t="shared" si="261"/>
        <v>0</v>
      </c>
      <c r="AF830" s="282">
        <f t="shared" si="262"/>
        <v>0</v>
      </c>
      <c r="AG830" s="107">
        <f t="shared" si="263"/>
        <v>0</v>
      </c>
      <c r="AH830" s="282">
        <f t="shared" si="264"/>
        <v>0</v>
      </c>
      <c r="AI830" s="260"/>
      <c r="AJ830" s="282">
        <f t="shared" si="265"/>
        <v>0</v>
      </c>
      <c r="AK830" s="282">
        <f t="shared" si="266"/>
        <v>0</v>
      </c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495"/>
      <c r="AW830" s="495"/>
      <c r="AX830" s="495"/>
    </row>
    <row r="831" spans="2:50">
      <c r="B831" s="412">
        <v>805</v>
      </c>
      <c r="C831" s="113" t="s">
        <v>1337</v>
      </c>
      <c r="D831" s="113" t="s">
        <v>1389</v>
      </c>
      <c r="E831" s="113" t="s">
        <v>1392</v>
      </c>
      <c r="F831" s="113" t="s">
        <v>1393</v>
      </c>
      <c r="G831" s="103" t="s">
        <v>131</v>
      </c>
      <c r="H831" s="438">
        <v>43612</v>
      </c>
      <c r="I831" s="409" t="s">
        <v>2470</v>
      </c>
      <c r="J831" s="437">
        <f t="shared" si="251"/>
        <v>240</v>
      </c>
      <c r="K831" s="437">
        <v>120</v>
      </c>
      <c r="L831" s="437">
        <v>120</v>
      </c>
      <c r="M831" s="437"/>
      <c r="N831" s="104">
        <v>2</v>
      </c>
      <c r="O831" s="104">
        <v>2</v>
      </c>
      <c r="P831" s="532">
        <v>1</v>
      </c>
      <c r="Q831" s="282"/>
      <c r="R831" s="128" t="s">
        <v>4157</v>
      </c>
      <c r="S831" s="128" t="s">
        <v>4157</v>
      </c>
      <c r="T831" s="128" t="s">
        <v>4157</v>
      </c>
      <c r="U831" s="128" t="s">
        <v>4157</v>
      </c>
      <c r="V831" s="333" t="s">
        <v>4265</v>
      </c>
      <c r="W831" s="282"/>
      <c r="X831" s="282">
        <f t="shared" si="256"/>
        <v>0</v>
      </c>
      <c r="Y831" s="260"/>
      <c r="Z831" s="260"/>
      <c r="AA831" s="502">
        <f t="shared" si="257"/>
        <v>0</v>
      </c>
      <c r="AB831" s="282">
        <f t="shared" si="258"/>
        <v>0</v>
      </c>
      <c r="AC831" s="282">
        <f t="shared" si="259"/>
        <v>0</v>
      </c>
      <c r="AD831" s="282">
        <f t="shared" si="260"/>
        <v>0</v>
      </c>
      <c r="AE831" s="282">
        <f t="shared" si="261"/>
        <v>0</v>
      </c>
      <c r="AF831" s="282">
        <f t="shared" si="262"/>
        <v>0</v>
      </c>
      <c r="AG831" s="107">
        <f t="shared" si="263"/>
        <v>0</v>
      </c>
      <c r="AH831" s="282">
        <f t="shared" si="264"/>
        <v>0</v>
      </c>
      <c r="AI831" s="260"/>
      <c r="AJ831" s="282">
        <f t="shared" si="265"/>
        <v>0</v>
      </c>
      <c r="AK831" s="282">
        <f t="shared" si="266"/>
        <v>0</v>
      </c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495"/>
      <c r="AW831" s="495"/>
      <c r="AX831" s="495"/>
    </row>
    <row r="832" spans="2:50">
      <c r="B832" s="594" t="s">
        <v>1662</v>
      </c>
      <c r="C832" s="595"/>
      <c r="D832" s="595"/>
      <c r="E832" s="595"/>
      <c r="F832" s="596"/>
      <c r="G832" s="443"/>
      <c r="H832" s="443"/>
      <c r="I832" s="445" t="s">
        <v>3827</v>
      </c>
      <c r="J832" s="444">
        <f t="shared" si="251"/>
        <v>305.39999999999998</v>
      </c>
      <c r="K832" s="444">
        <f>K833/60</f>
        <v>7.4</v>
      </c>
      <c r="L832" s="444">
        <f>L833/60</f>
        <v>298</v>
      </c>
      <c r="M832" s="444">
        <f>M833/60</f>
        <v>54</v>
      </c>
      <c r="N832" s="447">
        <f>SUMIF(I834:I851,"DQA",N834:N851)</f>
        <v>7.3999999999999968</v>
      </c>
      <c r="O832" s="447">
        <f>SUMIF(I834:I851,"DQA",O834:O851)</f>
        <v>298</v>
      </c>
      <c r="P832" s="447"/>
      <c r="Q832" s="447"/>
      <c r="R832" s="447">
        <f>SUMIF(L834:L851,"DQA",R834:R851)</f>
        <v>0</v>
      </c>
      <c r="S832" s="447">
        <f>SUMIF(M834:M851,"DQA",S834:S851)</f>
        <v>0</v>
      </c>
      <c r="T832" s="447">
        <f>SUMIF(N834:N851,"DQA",T834:T851)</f>
        <v>0</v>
      </c>
      <c r="U832" s="447">
        <f>SUMIF(O834:O851,"DQA",U834:U851)</f>
        <v>0</v>
      </c>
      <c r="V832" s="447">
        <f>SUMIF(P834:P851,"DQA",V834:V851)</f>
        <v>0</v>
      </c>
      <c r="W832" s="444"/>
      <c r="X832" s="444">
        <f>X833/60</f>
        <v>0</v>
      </c>
      <c r="Y832" s="444"/>
      <c r="Z832" s="444"/>
      <c r="AA832" s="444"/>
      <c r="AB832" s="444">
        <f t="shared" ref="AB832:AF832" si="267">AB833/60</f>
        <v>0</v>
      </c>
      <c r="AC832" s="444"/>
      <c r="AD832" s="444">
        <f t="shared" si="267"/>
        <v>0</v>
      </c>
      <c r="AE832" s="444"/>
      <c r="AF832" s="444">
        <f t="shared" si="267"/>
        <v>0</v>
      </c>
      <c r="AG832" s="444"/>
      <c r="AH832" s="444">
        <f>AH833/60</f>
        <v>0</v>
      </c>
      <c r="AI832" s="444"/>
      <c r="AJ832" s="444"/>
      <c r="AK832" s="444">
        <f>AK833/60</f>
        <v>0</v>
      </c>
      <c r="AL832" s="444"/>
      <c r="AM832" s="444"/>
      <c r="AN832" s="444"/>
      <c r="AO832" s="444"/>
      <c r="AP832" s="444"/>
      <c r="AQ832" s="444"/>
      <c r="AR832" s="444"/>
      <c r="AS832" s="444"/>
      <c r="AT832" s="444"/>
      <c r="AU832" s="444"/>
      <c r="AV832" s="444"/>
      <c r="AW832" s="444"/>
      <c r="AX832" s="444">
        <f>AX833/60</f>
        <v>0</v>
      </c>
    </row>
    <row r="833" spans="2:50">
      <c r="B833" s="597"/>
      <c r="C833" s="598"/>
      <c r="D833" s="598"/>
      <c r="E833" s="598"/>
      <c r="F833" s="599"/>
      <c r="G833" s="443"/>
      <c r="H833" s="443"/>
      <c r="I833" s="446" t="s">
        <v>4021</v>
      </c>
      <c r="J833" s="444">
        <f t="shared" si="251"/>
        <v>18324</v>
      </c>
      <c r="K833" s="444">
        <f>SUMIF($I834:$I851,"DQA",K834:K851)</f>
        <v>444</v>
      </c>
      <c r="L833" s="444">
        <f>SUMIF($I834:$I851,"DQA",L834:L851)</f>
        <v>17880</v>
      </c>
      <c r="M833" s="444">
        <f>SUMIF($I834:$I851,"DQA",M834:M851)</f>
        <v>3240</v>
      </c>
      <c r="N833" s="444">
        <f>N832*60</f>
        <v>443.99999999999983</v>
      </c>
      <c r="O833" s="444">
        <f t="shared" ref="O833:V833" si="268">O832/60</f>
        <v>4.9666666666666668</v>
      </c>
      <c r="P833" s="444"/>
      <c r="Q833" s="444"/>
      <c r="R833" s="444">
        <f t="shared" si="268"/>
        <v>0</v>
      </c>
      <c r="S833" s="444">
        <f t="shared" si="268"/>
        <v>0</v>
      </c>
      <c r="T833" s="444">
        <f t="shared" si="268"/>
        <v>0</v>
      </c>
      <c r="U833" s="444">
        <f t="shared" si="268"/>
        <v>0</v>
      </c>
      <c r="V833" s="444">
        <f t="shared" si="268"/>
        <v>0</v>
      </c>
      <c r="W833" s="444"/>
      <c r="X833" s="444">
        <f>SUM(X834:X851)</f>
        <v>0</v>
      </c>
      <c r="Y833" s="444"/>
      <c r="Z833" s="444"/>
      <c r="AA833" s="444"/>
      <c r="AB833" s="444">
        <f>SUM(AB834:AB851)</f>
        <v>0</v>
      </c>
      <c r="AC833" s="444"/>
      <c r="AD833" s="444">
        <f>SUM(AD834:AD851)</f>
        <v>0</v>
      </c>
      <c r="AE833" s="444"/>
      <c r="AF833" s="444">
        <f>SUM(AF834:AF851)</f>
        <v>0</v>
      </c>
      <c r="AG833" s="444"/>
      <c r="AH833" s="444">
        <f>SUM(AH834:AH851)</f>
        <v>0</v>
      </c>
      <c r="AI833" s="444"/>
      <c r="AJ833" s="444"/>
      <c r="AK833" s="444">
        <f>SUM(AK834:AK851)</f>
        <v>0</v>
      </c>
      <c r="AL833" s="444"/>
      <c r="AM833" s="444"/>
      <c r="AN833" s="444"/>
      <c r="AO833" s="444"/>
      <c r="AP833" s="444"/>
      <c r="AQ833" s="444"/>
      <c r="AR833" s="444"/>
      <c r="AS833" s="444"/>
      <c r="AT833" s="444"/>
      <c r="AU833" s="444"/>
      <c r="AV833" s="444"/>
      <c r="AW833" s="444"/>
      <c r="AX833" s="444">
        <f>SUM(AX834:AX851)</f>
        <v>0</v>
      </c>
    </row>
    <row r="834" spans="2:50">
      <c r="B834" s="412">
        <v>806</v>
      </c>
      <c r="C834" s="38" t="s">
        <v>1662</v>
      </c>
      <c r="D834" s="38" t="s">
        <v>1394</v>
      </c>
      <c r="E834" s="38" t="s">
        <v>1394</v>
      </c>
      <c r="F834" s="38" t="s">
        <v>1395</v>
      </c>
      <c r="G834" s="450" t="s">
        <v>1246</v>
      </c>
      <c r="H834" s="451">
        <v>42934</v>
      </c>
      <c r="I834" s="452" t="s">
        <v>2470</v>
      </c>
      <c r="J834" s="453">
        <f t="shared" si="251"/>
        <v>240</v>
      </c>
      <c r="K834" s="453">
        <v>240</v>
      </c>
      <c r="L834" s="453">
        <v>0</v>
      </c>
      <c r="M834" s="453"/>
      <c r="N834" s="453">
        <v>4</v>
      </c>
      <c r="O834" s="453">
        <v>0</v>
      </c>
      <c r="P834" s="533">
        <v>2</v>
      </c>
      <c r="Q834" s="282"/>
      <c r="R834" s="128" t="s">
        <v>4157</v>
      </c>
      <c r="S834" s="128" t="s">
        <v>4157</v>
      </c>
      <c r="T834" s="128" t="s">
        <v>4157</v>
      </c>
      <c r="U834" s="128" t="s">
        <v>4157</v>
      </c>
      <c r="V834" s="282" t="s">
        <v>4266</v>
      </c>
      <c r="W834" s="282"/>
      <c r="X834" s="282">
        <f t="shared" ref="X834:X851" si="269">SUMIF(W834,"Y",K834)</f>
        <v>0</v>
      </c>
      <c r="Y834" s="260"/>
      <c r="Z834" s="260"/>
      <c r="AA834" s="502">
        <f t="shared" ref="AA834:AA851" si="270">(COUNTA(AL834:AU834)-COUNTIF(AL834:AU834, "X"))</f>
        <v>0</v>
      </c>
      <c r="AB834" s="282">
        <f t="shared" ref="AB834:AB851" si="271">(COUNTA(AL834:AU834)-COUNTIF(AL834:AU834, "X"))*P834*K834</f>
        <v>0</v>
      </c>
      <c r="AC834" s="282">
        <f t="shared" ref="AC834:AC851" si="272">COUNTIF(AL834:AU834,"A")</f>
        <v>0</v>
      </c>
      <c r="AD834" s="282">
        <f t="shared" ref="AD834:AD851" si="273">COUNTIF(AL834:AU834,"V")*P834*M834</f>
        <v>0</v>
      </c>
      <c r="AE834" s="282">
        <f t="shared" ref="AE834:AE851" si="274">COUNTIF(AL834:AU834,"L")</f>
        <v>0</v>
      </c>
      <c r="AF834" s="282">
        <f t="shared" ref="AF834:AF851" si="275">COUNTIF(AL834:AU834,"L")*K834*P834</f>
        <v>0</v>
      </c>
      <c r="AG834" s="107">
        <f t="shared" ref="AG834:AG851" si="276">IF(Q834="Y",1,0)</f>
        <v>0</v>
      </c>
      <c r="AH834" s="282">
        <f t="shared" ref="AH834:AH851" si="277">IF(Q834="Y", AA834, 0)*K834*P834/2</f>
        <v>0</v>
      </c>
      <c r="AI834" s="260"/>
      <c r="AJ834" s="282">
        <f t="shared" ref="AJ834:AJ851" si="278">COUNTIF(AL834:AU834, "V")</f>
        <v>0</v>
      </c>
      <c r="AK834" s="282">
        <f t="shared" ref="AK834:AK851" si="279">AB834-AD834-AF834-AH834</f>
        <v>0</v>
      </c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495"/>
      <c r="AW834" s="495"/>
      <c r="AX834" s="495"/>
    </row>
    <row r="835" spans="2:50">
      <c r="B835" s="412">
        <v>807</v>
      </c>
      <c r="C835" s="38" t="s">
        <v>27</v>
      </c>
      <c r="D835" s="38" t="s">
        <v>4394</v>
      </c>
      <c r="E835" s="38" t="s">
        <v>1397</v>
      </c>
      <c r="F835" s="38" t="s">
        <v>1398</v>
      </c>
      <c r="G835" s="289" t="s">
        <v>1246</v>
      </c>
      <c r="H835" s="105">
        <v>42653</v>
      </c>
      <c r="I835" s="409" t="s">
        <v>2470</v>
      </c>
      <c r="J835" s="290">
        <f t="shared" si="251"/>
        <v>738</v>
      </c>
      <c r="K835" s="290">
        <v>18</v>
      </c>
      <c r="L835" s="290">
        <v>720</v>
      </c>
      <c r="M835" s="290"/>
      <c r="N835" s="290">
        <v>0.3</v>
      </c>
      <c r="O835" s="290">
        <v>12</v>
      </c>
      <c r="P835" s="534">
        <v>2</v>
      </c>
      <c r="Q835" s="282"/>
      <c r="R835" s="128" t="s">
        <v>4157</v>
      </c>
      <c r="S835" s="128" t="s">
        <v>4157</v>
      </c>
      <c r="T835" s="128" t="s">
        <v>4157</v>
      </c>
      <c r="U835" s="128" t="s">
        <v>4157</v>
      </c>
      <c r="V835" s="282" t="s">
        <v>4266</v>
      </c>
      <c r="W835" s="282"/>
      <c r="X835" s="282">
        <f t="shared" si="269"/>
        <v>0</v>
      </c>
      <c r="Y835" s="260"/>
      <c r="Z835" s="260"/>
      <c r="AA835" s="502">
        <f t="shared" si="270"/>
        <v>0</v>
      </c>
      <c r="AB835" s="282">
        <f t="shared" si="271"/>
        <v>0</v>
      </c>
      <c r="AC835" s="282">
        <f t="shared" si="272"/>
        <v>0</v>
      </c>
      <c r="AD835" s="282">
        <f t="shared" si="273"/>
        <v>0</v>
      </c>
      <c r="AE835" s="282">
        <f t="shared" si="274"/>
        <v>0</v>
      </c>
      <c r="AF835" s="282">
        <f t="shared" si="275"/>
        <v>0</v>
      </c>
      <c r="AG835" s="107">
        <f t="shared" si="276"/>
        <v>0</v>
      </c>
      <c r="AH835" s="282">
        <f t="shared" si="277"/>
        <v>0</v>
      </c>
      <c r="AI835" s="260"/>
      <c r="AJ835" s="282">
        <f t="shared" si="278"/>
        <v>0</v>
      </c>
      <c r="AK835" s="282">
        <f t="shared" si="279"/>
        <v>0</v>
      </c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495"/>
      <c r="AW835" s="495"/>
      <c r="AX835" s="495"/>
    </row>
    <row r="836" spans="2:50">
      <c r="B836" s="412">
        <v>808</v>
      </c>
      <c r="C836" s="38" t="s">
        <v>27</v>
      </c>
      <c r="D836" s="38" t="s">
        <v>4394</v>
      </c>
      <c r="E836" s="38" t="s">
        <v>1397</v>
      </c>
      <c r="F836" s="38" t="s">
        <v>1399</v>
      </c>
      <c r="G836" s="289" t="s">
        <v>1246</v>
      </c>
      <c r="H836" s="105">
        <v>43140</v>
      </c>
      <c r="I836" s="409" t="s">
        <v>2470</v>
      </c>
      <c r="J836" s="290">
        <f t="shared" si="251"/>
        <v>738</v>
      </c>
      <c r="K836" s="290">
        <v>18</v>
      </c>
      <c r="L836" s="290">
        <v>720</v>
      </c>
      <c r="M836" s="290"/>
      <c r="N836" s="290">
        <v>0.3</v>
      </c>
      <c r="O836" s="290">
        <v>12</v>
      </c>
      <c r="P836" s="534">
        <v>2</v>
      </c>
      <c r="Q836" s="282"/>
      <c r="R836" s="128" t="s">
        <v>4157</v>
      </c>
      <c r="S836" s="128" t="s">
        <v>4157</v>
      </c>
      <c r="T836" s="128" t="s">
        <v>4157</v>
      </c>
      <c r="U836" s="128" t="s">
        <v>4157</v>
      </c>
      <c r="V836" s="282" t="s">
        <v>4266</v>
      </c>
      <c r="W836" s="282"/>
      <c r="X836" s="282">
        <f t="shared" si="269"/>
        <v>0</v>
      </c>
      <c r="Y836" s="260"/>
      <c r="Z836" s="260"/>
      <c r="AA836" s="502">
        <f t="shared" si="270"/>
        <v>0</v>
      </c>
      <c r="AB836" s="282">
        <f t="shared" si="271"/>
        <v>0</v>
      </c>
      <c r="AC836" s="282">
        <f t="shared" si="272"/>
        <v>0</v>
      </c>
      <c r="AD836" s="282">
        <f t="shared" si="273"/>
        <v>0</v>
      </c>
      <c r="AE836" s="282">
        <f t="shared" si="274"/>
        <v>0</v>
      </c>
      <c r="AF836" s="282">
        <f t="shared" si="275"/>
        <v>0</v>
      </c>
      <c r="AG836" s="107">
        <f t="shared" si="276"/>
        <v>0</v>
      </c>
      <c r="AH836" s="282">
        <f t="shared" si="277"/>
        <v>0</v>
      </c>
      <c r="AI836" s="260"/>
      <c r="AJ836" s="282">
        <f t="shared" si="278"/>
        <v>0</v>
      </c>
      <c r="AK836" s="282">
        <f t="shared" si="279"/>
        <v>0</v>
      </c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495"/>
      <c r="AW836" s="495"/>
      <c r="AX836" s="495"/>
    </row>
    <row r="837" spans="2:50">
      <c r="B837" s="412">
        <v>809</v>
      </c>
      <c r="C837" s="38" t="s">
        <v>27</v>
      </c>
      <c r="D837" s="38" t="s">
        <v>4394</v>
      </c>
      <c r="E837" s="38" t="s">
        <v>1400</v>
      </c>
      <c r="F837" s="38" t="s">
        <v>1722</v>
      </c>
      <c r="G837" s="289" t="s">
        <v>1246</v>
      </c>
      <c r="H837" s="105">
        <v>42975</v>
      </c>
      <c r="I837" s="409" t="s">
        <v>2470</v>
      </c>
      <c r="J837" s="329">
        <f t="shared" si="251"/>
        <v>2184</v>
      </c>
      <c r="K837" s="329">
        <v>24</v>
      </c>
      <c r="L837" s="329">
        <v>2160</v>
      </c>
      <c r="M837" s="329"/>
      <c r="N837" s="290">
        <v>0.4</v>
      </c>
      <c r="O837" s="290">
        <v>36</v>
      </c>
      <c r="P837" s="534">
        <v>2</v>
      </c>
      <c r="Q837" s="282"/>
      <c r="R837" s="128" t="s">
        <v>4157</v>
      </c>
      <c r="S837" s="128" t="s">
        <v>4157</v>
      </c>
      <c r="T837" s="128" t="s">
        <v>4157</v>
      </c>
      <c r="U837" s="128" t="s">
        <v>4157</v>
      </c>
      <c r="V837" s="282" t="s">
        <v>4266</v>
      </c>
      <c r="W837" s="282"/>
      <c r="X837" s="282">
        <f t="shared" si="269"/>
        <v>0</v>
      </c>
      <c r="Y837" s="260"/>
      <c r="Z837" s="260"/>
      <c r="AA837" s="502">
        <f t="shared" si="270"/>
        <v>0</v>
      </c>
      <c r="AB837" s="282">
        <f t="shared" si="271"/>
        <v>0</v>
      </c>
      <c r="AC837" s="282">
        <f t="shared" si="272"/>
        <v>0</v>
      </c>
      <c r="AD837" s="282">
        <f t="shared" si="273"/>
        <v>0</v>
      </c>
      <c r="AE837" s="282">
        <f t="shared" si="274"/>
        <v>0</v>
      </c>
      <c r="AF837" s="282">
        <f t="shared" si="275"/>
        <v>0</v>
      </c>
      <c r="AG837" s="107">
        <f t="shared" si="276"/>
        <v>0</v>
      </c>
      <c r="AH837" s="282">
        <f t="shared" si="277"/>
        <v>0</v>
      </c>
      <c r="AI837" s="260"/>
      <c r="AJ837" s="282">
        <f t="shared" si="278"/>
        <v>0</v>
      </c>
      <c r="AK837" s="282">
        <f t="shared" si="279"/>
        <v>0</v>
      </c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495"/>
      <c r="AW837" s="495"/>
      <c r="AX837" s="495"/>
    </row>
    <row r="838" spans="2:50">
      <c r="B838" s="412">
        <v>810</v>
      </c>
      <c r="C838" s="38" t="s">
        <v>27</v>
      </c>
      <c r="D838" s="38" t="s">
        <v>4394</v>
      </c>
      <c r="E838" s="38" t="s">
        <v>1400</v>
      </c>
      <c r="F838" s="38" t="s">
        <v>1723</v>
      </c>
      <c r="G838" s="289" t="s">
        <v>1246</v>
      </c>
      <c r="H838" s="105">
        <v>43140</v>
      </c>
      <c r="I838" s="409" t="s">
        <v>2470</v>
      </c>
      <c r="J838" s="329">
        <f t="shared" si="251"/>
        <v>3276</v>
      </c>
      <c r="K838" s="329">
        <v>36</v>
      </c>
      <c r="L838" s="329">
        <v>3240</v>
      </c>
      <c r="M838" s="329">
        <v>3240</v>
      </c>
      <c r="N838" s="290">
        <v>0.6</v>
      </c>
      <c r="O838" s="290">
        <v>54</v>
      </c>
      <c r="P838" s="534">
        <v>2</v>
      </c>
      <c r="Q838" s="282"/>
      <c r="R838" s="128" t="s">
        <v>4157</v>
      </c>
      <c r="S838" s="128" t="s">
        <v>4157</v>
      </c>
      <c r="T838" s="128" t="s">
        <v>4157</v>
      </c>
      <c r="U838" s="128" t="s">
        <v>4157</v>
      </c>
      <c r="V838" s="282" t="s">
        <v>4266</v>
      </c>
      <c r="W838" s="282"/>
      <c r="X838" s="282">
        <f t="shared" si="269"/>
        <v>0</v>
      </c>
      <c r="Y838" s="260"/>
      <c r="Z838" s="260"/>
      <c r="AA838" s="502">
        <f t="shared" si="270"/>
        <v>0</v>
      </c>
      <c r="AB838" s="282">
        <f t="shared" si="271"/>
        <v>0</v>
      </c>
      <c r="AC838" s="282">
        <f t="shared" si="272"/>
        <v>0</v>
      </c>
      <c r="AD838" s="282">
        <f t="shared" si="273"/>
        <v>0</v>
      </c>
      <c r="AE838" s="282">
        <f t="shared" si="274"/>
        <v>0</v>
      </c>
      <c r="AF838" s="282">
        <f t="shared" si="275"/>
        <v>0</v>
      </c>
      <c r="AG838" s="107">
        <f t="shared" si="276"/>
        <v>0</v>
      </c>
      <c r="AH838" s="282">
        <f t="shared" si="277"/>
        <v>0</v>
      </c>
      <c r="AI838" s="260"/>
      <c r="AJ838" s="282">
        <f t="shared" si="278"/>
        <v>0</v>
      </c>
      <c r="AK838" s="282">
        <f t="shared" si="279"/>
        <v>0</v>
      </c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495"/>
      <c r="AW838" s="495"/>
      <c r="AX838" s="495"/>
    </row>
    <row r="839" spans="2:50">
      <c r="B839" s="412">
        <v>811</v>
      </c>
      <c r="C839" s="38" t="s">
        <v>27</v>
      </c>
      <c r="D839" s="38" t="s">
        <v>4394</v>
      </c>
      <c r="E839" s="38" t="s">
        <v>1405</v>
      </c>
      <c r="F839" s="38" t="s">
        <v>1406</v>
      </c>
      <c r="G839" s="289" t="s">
        <v>1363</v>
      </c>
      <c r="H839" s="105">
        <v>42939</v>
      </c>
      <c r="I839" s="409" t="s">
        <v>2470</v>
      </c>
      <c r="J839" s="290">
        <f t="shared" si="251"/>
        <v>4326</v>
      </c>
      <c r="K839" s="290">
        <v>6</v>
      </c>
      <c r="L839" s="290">
        <v>4320</v>
      </c>
      <c r="M839" s="290"/>
      <c r="N839" s="290">
        <v>0.1</v>
      </c>
      <c r="O839" s="290">
        <v>72</v>
      </c>
      <c r="P839" s="534">
        <v>1</v>
      </c>
      <c r="Q839" s="282"/>
      <c r="R839" s="128" t="s">
        <v>4157</v>
      </c>
      <c r="S839" s="128" t="s">
        <v>4157</v>
      </c>
      <c r="T839" s="128" t="s">
        <v>4157</v>
      </c>
      <c r="U839" s="128" t="s">
        <v>4157</v>
      </c>
      <c r="V839" s="282" t="s">
        <v>4266</v>
      </c>
      <c r="W839" s="282"/>
      <c r="X839" s="282">
        <f t="shared" si="269"/>
        <v>0</v>
      </c>
      <c r="Y839" s="260"/>
      <c r="Z839" s="260"/>
      <c r="AA839" s="502">
        <f t="shared" si="270"/>
        <v>0</v>
      </c>
      <c r="AB839" s="282">
        <f t="shared" si="271"/>
        <v>0</v>
      </c>
      <c r="AC839" s="282">
        <f t="shared" si="272"/>
        <v>0</v>
      </c>
      <c r="AD839" s="282">
        <f t="shared" si="273"/>
        <v>0</v>
      </c>
      <c r="AE839" s="282">
        <f t="shared" si="274"/>
        <v>0</v>
      </c>
      <c r="AF839" s="282">
        <f t="shared" si="275"/>
        <v>0</v>
      </c>
      <c r="AG839" s="107">
        <f t="shared" si="276"/>
        <v>0</v>
      </c>
      <c r="AH839" s="282">
        <f t="shared" si="277"/>
        <v>0</v>
      </c>
      <c r="AI839" s="260"/>
      <c r="AJ839" s="282">
        <f t="shared" si="278"/>
        <v>0</v>
      </c>
      <c r="AK839" s="282">
        <f t="shared" si="279"/>
        <v>0</v>
      </c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495"/>
      <c r="AW839" s="495"/>
      <c r="AX839" s="495"/>
    </row>
    <row r="840" spans="2:50">
      <c r="B840" s="412">
        <v>812</v>
      </c>
      <c r="C840" s="38" t="s">
        <v>27</v>
      </c>
      <c r="D840" s="38" t="s">
        <v>4394</v>
      </c>
      <c r="E840" s="38" t="s">
        <v>1405</v>
      </c>
      <c r="F840" s="38" t="s">
        <v>1407</v>
      </c>
      <c r="G840" s="289" t="s">
        <v>1363</v>
      </c>
      <c r="H840" s="105">
        <v>42939</v>
      </c>
      <c r="I840" s="409" t="s">
        <v>2470</v>
      </c>
      <c r="J840" s="290">
        <f t="shared" si="251"/>
        <v>12</v>
      </c>
      <c r="K840" s="290">
        <v>12</v>
      </c>
      <c r="L840" s="290">
        <v>0</v>
      </c>
      <c r="M840" s="290"/>
      <c r="N840" s="290">
        <v>0.2</v>
      </c>
      <c r="O840" s="290">
        <v>0</v>
      </c>
      <c r="P840" s="534">
        <v>2</v>
      </c>
      <c r="Q840" s="282"/>
      <c r="R840" s="128" t="s">
        <v>4157</v>
      </c>
      <c r="S840" s="128" t="s">
        <v>4157</v>
      </c>
      <c r="T840" s="128" t="s">
        <v>4157</v>
      </c>
      <c r="U840" s="128" t="s">
        <v>4157</v>
      </c>
      <c r="V840" s="282" t="s">
        <v>4266</v>
      </c>
      <c r="W840" s="282"/>
      <c r="X840" s="282">
        <f t="shared" si="269"/>
        <v>0</v>
      </c>
      <c r="Y840" s="260"/>
      <c r="Z840" s="260"/>
      <c r="AA840" s="502">
        <f t="shared" si="270"/>
        <v>0</v>
      </c>
      <c r="AB840" s="282">
        <f t="shared" si="271"/>
        <v>0</v>
      </c>
      <c r="AC840" s="282">
        <f t="shared" si="272"/>
        <v>0</v>
      </c>
      <c r="AD840" s="282">
        <f t="shared" si="273"/>
        <v>0</v>
      </c>
      <c r="AE840" s="282">
        <f t="shared" si="274"/>
        <v>0</v>
      </c>
      <c r="AF840" s="282">
        <f t="shared" si="275"/>
        <v>0</v>
      </c>
      <c r="AG840" s="107">
        <f t="shared" si="276"/>
        <v>0</v>
      </c>
      <c r="AH840" s="282">
        <f t="shared" si="277"/>
        <v>0</v>
      </c>
      <c r="AI840" s="260"/>
      <c r="AJ840" s="282">
        <f t="shared" si="278"/>
        <v>0</v>
      </c>
      <c r="AK840" s="282">
        <f t="shared" si="279"/>
        <v>0</v>
      </c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495"/>
      <c r="AW840" s="495"/>
      <c r="AX840" s="495"/>
    </row>
    <row r="841" spans="2:50">
      <c r="B841" s="412">
        <v>813</v>
      </c>
      <c r="C841" s="38" t="s">
        <v>27</v>
      </c>
      <c r="D841" s="38" t="s">
        <v>4394</v>
      </c>
      <c r="E841" s="38" t="s">
        <v>1408</v>
      </c>
      <c r="F841" s="38" t="s">
        <v>521</v>
      </c>
      <c r="G841" s="289" t="s">
        <v>1363</v>
      </c>
      <c r="H841" s="105">
        <v>43112</v>
      </c>
      <c r="I841" s="409" t="s">
        <v>2470</v>
      </c>
      <c r="J841" s="290">
        <f t="shared" si="251"/>
        <v>723</v>
      </c>
      <c r="K841" s="290">
        <v>3</v>
      </c>
      <c r="L841" s="290">
        <v>720</v>
      </c>
      <c r="M841" s="290"/>
      <c r="N841" s="290">
        <v>0.05</v>
      </c>
      <c r="O841" s="290">
        <v>12</v>
      </c>
      <c r="P841" s="534">
        <v>2</v>
      </c>
      <c r="Q841" s="282"/>
      <c r="R841" s="128" t="s">
        <v>4157</v>
      </c>
      <c r="S841" s="128" t="s">
        <v>4157</v>
      </c>
      <c r="T841" s="128" t="s">
        <v>4157</v>
      </c>
      <c r="U841" s="128" t="s">
        <v>4157</v>
      </c>
      <c r="V841" s="282" t="s">
        <v>4266</v>
      </c>
      <c r="W841" s="282"/>
      <c r="X841" s="282">
        <f t="shared" si="269"/>
        <v>0</v>
      </c>
      <c r="Y841" s="260"/>
      <c r="Z841" s="260"/>
      <c r="AA841" s="502">
        <f t="shared" si="270"/>
        <v>0</v>
      </c>
      <c r="AB841" s="282">
        <f t="shared" si="271"/>
        <v>0</v>
      </c>
      <c r="AC841" s="282">
        <f t="shared" si="272"/>
        <v>0</v>
      </c>
      <c r="AD841" s="282">
        <f t="shared" si="273"/>
        <v>0</v>
      </c>
      <c r="AE841" s="282">
        <f t="shared" si="274"/>
        <v>0</v>
      </c>
      <c r="AF841" s="282">
        <f t="shared" si="275"/>
        <v>0</v>
      </c>
      <c r="AG841" s="107">
        <f t="shared" si="276"/>
        <v>0</v>
      </c>
      <c r="AH841" s="282">
        <f t="shared" si="277"/>
        <v>0</v>
      </c>
      <c r="AI841" s="260"/>
      <c r="AJ841" s="282">
        <f t="shared" si="278"/>
        <v>0</v>
      </c>
      <c r="AK841" s="282">
        <f t="shared" si="279"/>
        <v>0</v>
      </c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495"/>
      <c r="AW841" s="495"/>
      <c r="AX841" s="495"/>
    </row>
    <row r="842" spans="2:50">
      <c r="B842" s="412">
        <v>814</v>
      </c>
      <c r="C842" s="38" t="s">
        <v>27</v>
      </c>
      <c r="D842" s="38" t="s">
        <v>4394</v>
      </c>
      <c r="E842" s="38" t="s">
        <v>1408</v>
      </c>
      <c r="F842" s="38" t="s">
        <v>1409</v>
      </c>
      <c r="G842" s="289" t="s">
        <v>1363</v>
      </c>
      <c r="H842" s="105">
        <v>43112</v>
      </c>
      <c r="I842" s="409" t="s">
        <v>2470</v>
      </c>
      <c r="J842" s="290">
        <f t="shared" si="251"/>
        <v>723</v>
      </c>
      <c r="K842" s="290">
        <v>3</v>
      </c>
      <c r="L842" s="290">
        <v>720</v>
      </c>
      <c r="M842" s="290"/>
      <c r="N842" s="290">
        <v>0.05</v>
      </c>
      <c r="O842" s="290">
        <v>12</v>
      </c>
      <c r="P842" s="534">
        <v>2</v>
      </c>
      <c r="Q842" s="282"/>
      <c r="R842" s="128" t="s">
        <v>4157</v>
      </c>
      <c r="S842" s="128" t="s">
        <v>4157</v>
      </c>
      <c r="T842" s="128" t="s">
        <v>4157</v>
      </c>
      <c r="U842" s="128" t="s">
        <v>4157</v>
      </c>
      <c r="V842" s="282" t="s">
        <v>4266</v>
      </c>
      <c r="W842" s="282"/>
      <c r="X842" s="282">
        <f t="shared" si="269"/>
        <v>0</v>
      </c>
      <c r="Y842" s="260"/>
      <c r="Z842" s="260"/>
      <c r="AA842" s="502">
        <f t="shared" si="270"/>
        <v>0</v>
      </c>
      <c r="AB842" s="282">
        <f t="shared" si="271"/>
        <v>0</v>
      </c>
      <c r="AC842" s="282">
        <f t="shared" si="272"/>
        <v>0</v>
      </c>
      <c r="AD842" s="282">
        <f t="shared" si="273"/>
        <v>0</v>
      </c>
      <c r="AE842" s="282">
        <f t="shared" si="274"/>
        <v>0</v>
      </c>
      <c r="AF842" s="282">
        <f t="shared" si="275"/>
        <v>0</v>
      </c>
      <c r="AG842" s="107">
        <f t="shared" si="276"/>
        <v>0</v>
      </c>
      <c r="AH842" s="282">
        <f t="shared" si="277"/>
        <v>0</v>
      </c>
      <c r="AI842" s="260"/>
      <c r="AJ842" s="282">
        <f t="shared" si="278"/>
        <v>0</v>
      </c>
      <c r="AK842" s="282">
        <f t="shared" si="279"/>
        <v>0</v>
      </c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495"/>
      <c r="AW842" s="495"/>
      <c r="AX842" s="495"/>
    </row>
    <row r="843" spans="2:50">
      <c r="B843" s="412">
        <v>815</v>
      </c>
      <c r="C843" s="38" t="s">
        <v>27</v>
      </c>
      <c r="D843" s="38" t="s">
        <v>4394</v>
      </c>
      <c r="E843" s="38" t="s">
        <v>1408</v>
      </c>
      <c r="F843" s="38" t="s">
        <v>1410</v>
      </c>
      <c r="G843" s="289" t="s">
        <v>1363</v>
      </c>
      <c r="H843" s="105">
        <v>43140</v>
      </c>
      <c r="I843" s="409" t="s">
        <v>2470</v>
      </c>
      <c r="J843" s="290">
        <f t="shared" ref="J843:J851" si="280">SUM(K843:L843)</f>
        <v>723</v>
      </c>
      <c r="K843" s="290">
        <v>3</v>
      </c>
      <c r="L843" s="290">
        <v>720</v>
      </c>
      <c r="M843" s="290"/>
      <c r="N843" s="290">
        <v>0.05</v>
      </c>
      <c r="O843" s="290">
        <v>12</v>
      </c>
      <c r="P843" s="534">
        <v>2</v>
      </c>
      <c r="Q843" s="282"/>
      <c r="R843" s="128" t="s">
        <v>4157</v>
      </c>
      <c r="S843" s="128" t="s">
        <v>4157</v>
      </c>
      <c r="T843" s="128" t="s">
        <v>4157</v>
      </c>
      <c r="U843" s="128" t="s">
        <v>4157</v>
      </c>
      <c r="V843" s="282" t="s">
        <v>4266</v>
      </c>
      <c r="W843" s="282"/>
      <c r="X843" s="282">
        <f t="shared" si="269"/>
        <v>0</v>
      </c>
      <c r="Y843" s="260"/>
      <c r="Z843" s="260"/>
      <c r="AA843" s="502">
        <f t="shared" si="270"/>
        <v>0</v>
      </c>
      <c r="AB843" s="282">
        <f t="shared" si="271"/>
        <v>0</v>
      </c>
      <c r="AC843" s="282">
        <f t="shared" si="272"/>
        <v>0</v>
      </c>
      <c r="AD843" s="282">
        <f t="shared" si="273"/>
        <v>0</v>
      </c>
      <c r="AE843" s="282">
        <f t="shared" si="274"/>
        <v>0</v>
      </c>
      <c r="AF843" s="282">
        <f t="shared" si="275"/>
        <v>0</v>
      </c>
      <c r="AG843" s="107">
        <f t="shared" si="276"/>
        <v>0</v>
      </c>
      <c r="AH843" s="282">
        <f t="shared" si="277"/>
        <v>0</v>
      </c>
      <c r="AI843" s="260"/>
      <c r="AJ843" s="282">
        <f t="shared" si="278"/>
        <v>0</v>
      </c>
      <c r="AK843" s="282">
        <f t="shared" si="279"/>
        <v>0</v>
      </c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495"/>
      <c r="AW843" s="495"/>
      <c r="AX843" s="495"/>
    </row>
    <row r="844" spans="2:50">
      <c r="B844" s="412">
        <v>816</v>
      </c>
      <c r="C844" s="38" t="s">
        <v>27</v>
      </c>
      <c r="D844" s="38" t="s">
        <v>4394</v>
      </c>
      <c r="E844" s="38" t="s">
        <v>1408</v>
      </c>
      <c r="F844" s="38" t="s">
        <v>522</v>
      </c>
      <c r="G844" s="289" t="s">
        <v>1363</v>
      </c>
      <c r="H844" s="105">
        <v>43766</v>
      </c>
      <c r="I844" s="409" t="s">
        <v>2470</v>
      </c>
      <c r="J844" s="290">
        <f t="shared" si="280"/>
        <v>738</v>
      </c>
      <c r="K844" s="290">
        <v>18</v>
      </c>
      <c r="L844" s="290">
        <v>720</v>
      </c>
      <c r="M844" s="290"/>
      <c r="N844" s="290">
        <v>0.3</v>
      </c>
      <c r="O844" s="290">
        <v>12</v>
      </c>
      <c r="P844" s="534">
        <v>2</v>
      </c>
      <c r="Q844" s="282"/>
      <c r="R844" s="128" t="s">
        <v>4157</v>
      </c>
      <c r="S844" s="128" t="s">
        <v>4157</v>
      </c>
      <c r="T844" s="128" t="s">
        <v>4157</v>
      </c>
      <c r="U844" s="128" t="s">
        <v>4157</v>
      </c>
      <c r="V844" s="282" t="s">
        <v>4266</v>
      </c>
      <c r="W844" s="282"/>
      <c r="X844" s="282">
        <f t="shared" si="269"/>
        <v>0</v>
      </c>
      <c r="Y844" s="260"/>
      <c r="Z844" s="260"/>
      <c r="AA844" s="502">
        <f t="shared" si="270"/>
        <v>0</v>
      </c>
      <c r="AB844" s="282">
        <f t="shared" si="271"/>
        <v>0</v>
      </c>
      <c r="AC844" s="282">
        <f t="shared" si="272"/>
        <v>0</v>
      </c>
      <c r="AD844" s="282">
        <f t="shared" si="273"/>
        <v>0</v>
      </c>
      <c r="AE844" s="282">
        <f t="shared" si="274"/>
        <v>0</v>
      </c>
      <c r="AF844" s="282">
        <f t="shared" si="275"/>
        <v>0</v>
      </c>
      <c r="AG844" s="107">
        <f t="shared" si="276"/>
        <v>0</v>
      </c>
      <c r="AH844" s="282">
        <f t="shared" si="277"/>
        <v>0</v>
      </c>
      <c r="AI844" s="260"/>
      <c r="AJ844" s="282">
        <f t="shared" si="278"/>
        <v>0</v>
      </c>
      <c r="AK844" s="282">
        <f t="shared" si="279"/>
        <v>0</v>
      </c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495"/>
      <c r="AW844" s="495"/>
      <c r="AX844" s="495"/>
    </row>
    <row r="845" spans="2:50">
      <c r="B845" s="412">
        <v>817</v>
      </c>
      <c r="C845" s="38" t="s">
        <v>27</v>
      </c>
      <c r="D845" s="38" t="s">
        <v>4394</v>
      </c>
      <c r="E845" s="38" t="s">
        <v>1408</v>
      </c>
      <c r="F845" s="38" t="s">
        <v>523</v>
      </c>
      <c r="G845" s="289" t="s">
        <v>1363</v>
      </c>
      <c r="H845" s="105">
        <v>43766</v>
      </c>
      <c r="I845" s="409" t="s">
        <v>2470</v>
      </c>
      <c r="J845" s="290">
        <f t="shared" si="280"/>
        <v>738</v>
      </c>
      <c r="K845" s="290">
        <v>18</v>
      </c>
      <c r="L845" s="290">
        <v>720</v>
      </c>
      <c r="M845" s="290"/>
      <c r="N845" s="290">
        <v>0.3</v>
      </c>
      <c r="O845" s="290">
        <v>12</v>
      </c>
      <c r="P845" s="534">
        <v>2</v>
      </c>
      <c r="Q845" s="282"/>
      <c r="R845" s="128" t="s">
        <v>4157</v>
      </c>
      <c r="S845" s="128" t="s">
        <v>4157</v>
      </c>
      <c r="T845" s="128" t="s">
        <v>4157</v>
      </c>
      <c r="U845" s="128" t="s">
        <v>4157</v>
      </c>
      <c r="V845" s="282" t="s">
        <v>4266</v>
      </c>
      <c r="W845" s="282"/>
      <c r="X845" s="282">
        <f t="shared" si="269"/>
        <v>0</v>
      </c>
      <c r="Y845" s="260"/>
      <c r="Z845" s="260"/>
      <c r="AA845" s="502">
        <f t="shared" si="270"/>
        <v>0</v>
      </c>
      <c r="AB845" s="282">
        <f t="shared" si="271"/>
        <v>0</v>
      </c>
      <c r="AC845" s="282">
        <f t="shared" si="272"/>
        <v>0</v>
      </c>
      <c r="AD845" s="282">
        <f t="shared" si="273"/>
        <v>0</v>
      </c>
      <c r="AE845" s="282">
        <f t="shared" si="274"/>
        <v>0</v>
      </c>
      <c r="AF845" s="282">
        <f t="shared" si="275"/>
        <v>0</v>
      </c>
      <c r="AG845" s="107">
        <f t="shared" si="276"/>
        <v>0</v>
      </c>
      <c r="AH845" s="282">
        <f t="shared" si="277"/>
        <v>0</v>
      </c>
      <c r="AI845" s="260"/>
      <c r="AJ845" s="282">
        <f t="shared" si="278"/>
        <v>0</v>
      </c>
      <c r="AK845" s="282">
        <f t="shared" si="279"/>
        <v>0</v>
      </c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495"/>
      <c r="AW845" s="495"/>
      <c r="AX845" s="495"/>
    </row>
    <row r="846" spans="2:50">
      <c r="B846" s="412">
        <v>818</v>
      </c>
      <c r="C846" s="38" t="s">
        <v>27</v>
      </c>
      <c r="D846" s="38" t="s">
        <v>4394</v>
      </c>
      <c r="E846" s="38" t="s">
        <v>1408</v>
      </c>
      <c r="F846" s="38" t="s">
        <v>1411</v>
      </c>
      <c r="G846" s="289" t="s">
        <v>1363</v>
      </c>
      <c r="H846" s="105">
        <v>43140</v>
      </c>
      <c r="I846" s="409" t="s">
        <v>2470</v>
      </c>
      <c r="J846" s="290">
        <f t="shared" si="280"/>
        <v>726</v>
      </c>
      <c r="K846" s="290">
        <v>6</v>
      </c>
      <c r="L846" s="290">
        <v>720</v>
      </c>
      <c r="M846" s="290"/>
      <c r="N846" s="290">
        <v>0.1</v>
      </c>
      <c r="O846" s="290">
        <v>12</v>
      </c>
      <c r="P846" s="534">
        <v>2</v>
      </c>
      <c r="Q846" s="282"/>
      <c r="R846" s="128" t="s">
        <v>4157</v>
      </c>
      <c r="S846" s="128" t="s">
        <v>4157</v>
      </c>
      <c r="T846" s="128" t="s">
        <v>4157</v>
      </c>
      <c r="U846" s="128" t="s">
        <v>4157</v>
      </c>
      <c r="V846" s="282" t="s">
        <v>4266</v>
      </c>
      <c r="W846" s="282"/>
      <c r="X846" s="282">
        <f t="shared" si="269"/>
        <v>0</v>
      </c>
      <c r="Y846" s="260"/>
      <c r="Z846" s="260"/>
      <c r="AA846" s="502">
        <f t="shared" si="270"/>
        <v>0</v>
      </c>
      <c r="AB846" s="333">
        <f t="shared" si="271"/>
        <v>0</v>
      </c>
      <c r="AC846" s="282">
        <f t="shared" si="272"/>
        <v>0</v>
      </c>
      <c r="AD846" s="282">
        <f t="shared" si="273"/>
        <v>0</v>
      </c>
      <c r="AE846" s="282">
        <f t="shared" si="274"/>
        <v>0</v>
      </c>
      <c r="AF846" s="282">
        <f t="shared" si="275"/>
        <v>0</v>
      </c>
      <c r="AG846" s="107">
        <f t="shared" si="276"/>
        <v>0</v>
      </c>
      <c r="AH846" s="282">
        <f t="shared" si="277"/>
        <v>0</v>
      </c>
      <c r="AI846" s="260"/>
      <c r="AJ846" s="282">
        <f t="shared" si="278"/>
        <v>0</v>
      </c>
      <c r="AK846" s="282">
        <f t="shared" si="279"/>
        <v>0</v>
      </c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495"/>
      <c r="AW846" s="495"/>
      <c r="AX846" s="495"/>
    </row>
    <row r="847" spans="2:50">
      <c r="B847" s="412">
        <v>819</v>
      </c>
      <c r="C847" s="38" t="s">
        <v>27</v>
      </c>
      <c r="D847" s="38" t="s">
        <v>4394</v>
      </c>
      <c r="E847" s="38" t="s">
        <v>1408</v>
      </c>
      <c r="F847" s="38" t="s">
        <v>524</v>
      </c>
      <c r="G847" s="289" t="s">
        <v>1363</v>
      </c>
      <c r="H847" s="105">
        <v>43140</v>
      </c>
      <c r="I847" s="409" t="s">
        <v>2470</v>
      </c>
      <c r="J847" s="290">
        <f t="shared" si="280"/>
        <v>726</v>
      </c>
      <c r="K847" s="290">
        <v>6</v>
      </c>
      <c r="L847" s="290">
        <v>720</v>
      </c>
      <c r="M847" s="290"/>
      <c r="N847" s="290">
        <v>0.1</v>
      </c>
      <c r="O847" s="290">
        <v>12</v>
      </c>
      <c r="P847" s="534">
        <v>2</v>
      </c>
      <c r="Q847" s="282"/>
      <c r="R847" s="128" t="s">
        <v>4157</v>
      </c>
      <c r="S847" s="128" t="s">
        <v>4157</v>
      </c>
      <c r="T847" s="128" t="s">
        <v>4157</v>
      </c>
      <c r="U847" s="128" t="s">
        <v>4157</v>
      </c>
      <c r="V847" s="282" t="s">
        <v>4266</v>
      </c>
      <c r="W847" s="282"/>
      <c r="X847" s="282">
        <f t="shared" si="269"/>
        <v>0</v>
      </c>
      <c r="Y847" s="260"/>
      <c r="Z847" s="260"/>
      <c r="AA847" s="502">
        <f t="shared" si="270"/>
        <v>0</v>
      </c>
      <c r="AB847" s="333">
        <f t="shared" si="271"/>
        <v>0</v>
      </c>
      <c r="AC847" s="282">
        <f t="shared" si="272"/>
        <v>0</v>
      </c>
      <c r="AD847" s="282">
        <f t="shared" si="273"/>
        <v>0</v>
      </c>
      <c r="AE847" s="282">
        <f t="shared" si="274"/>
        <v>0</v>
      </c>
      <c r="AF847" s="282">
        <f t="shared" si="275"/>
        <v>0</v>
      </c>
      <c r="AG847" s="107">
        <f t="shared" si="276"/>
        <v>0</v>
      </c>
      <c r="AH847" s="282">
        <f t="shared" si="277"/>
        <v>0</v>
      </c>
      <c r="AI847" s="260"/>
      <c r="AJ847" s="282">
        <f t="shared" si="278"/>
        <v>0</v>
      </c>
      <c r="AK847" s="282">
        <f t="shared" si="279"/>
        <v>0</v>
      </c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495"/>
      <c r="AW847" s="495"/>
      <c r="AX847" s="495"/>
    </row>
    <row r="848" spans="2:50">
      <c r="B848" s="412">
        <v>820</v>
      </c>
      <c r="C848" s="38" t="s">
        <v>27</v>
      </c>
      <c r="D848" s="38" t="s">
        <v>4394</v>
      </c>
      <c r="E848" s="38" t="s">
        <v>1408</v>
      </c>
      <c r="F848" s="38" t="s">
        <v>1412</v>
      </c>
      <c r="G848" s="289" t="s">
        <v>1363</v>
      </c>
      <c r="H848" s="105">
        <v>43140</v>
      </c>
      <c r="I848" s="409" t="s">
        <v>2470</v>
      </c>
      <c r="J848" s="290">
        <f t="shared" si="280"/>
        <v>738</v>
      </c>
      <c r="K848" s="290">
        <v>18</v>
      </c>
      <c r="L848" s="290">
        <v>720</v>
      </c>
      <c r="M848" s="290"/>
      <c r="N848" s="290">
        <v>0.3</v>
      </c>
      <c r="O848" s="290">
        <v>12</v>
      </c>
      <c r="P848" s="534">
        <v>2</v>
      </c>
      <c r="Q848" s="282"/>
      <c r="R848" s="128" t="s">
        <v>4157</v>
      </c>
      <c r="S848" s="128" t="s">
        <v>4157</v>
      </c>
      <c r="T848" s="128" t="s">
        <v>4157</v>
      </c>
      <c r="U848" s="128" t="s">
        <v>4157</v>
      </c>
      <c r="V848" s="282" t="s">
        <v>4266</v>
      </c>
      <c r="W848" s="282"/>
      <c r="X848" s="282">
        <f t="shared" si="269"/>
        <v>0</v>
      </c>
      <c r="Y848" s="260"/>
      <c r="Z848" s="260"/>
      <c r="AA848" s="502">
        <f t="shared" si="270"/>
        <v>0</v>
      </c>
      <c r="AB848" s="333">
        <f t="shared" si="271"/>
        <v>0</v>
      </c>
      <c r="AC848" s="282">
        <f t="shared" si="272"/>
        <v>0</v>
      </c>
      <c r="AD848" s="282">
        <f t="shared" si="273"/>
        <v>0</v>
      </c>
      <c r="AE848" s="282">
        <f t="shared" si="274"/>
        <v>0</v>
      </c>
      <c r="AF848" s="282">
        <f t="shared" si="275"/>
        <v>0</v>
      </c>
      <c r="AG848" s="107">
        <f t="shared" si="276"/>
        <v>0</v>
      </c>
      <c r="AH848" s="282">
        <f t="shared" si="277"/>
        <v>0</v>
      </c>
      <c r="AI848" s="260"/>
      <c r="AJ848" s="282">
        <f t="shared" si="278"/>
        <v>0</v>
      </c>
      <c r="AK848" s="282">
        <f t="shared" si="279"/>
        <v>0</v>
      </c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495"/>
      <c r="AW848" s="495"/>
      <c r="AX848" s="495"/>
    </row>
    <row r="849" spans="2:50">
      <c r="B849" s="412">
        <v>821</v>
      </c>
      <c r="C849" s="38" t="s">
        <v>27</v>
      </c>
      <c r="D849" s="38" t="s">
        <v>4394</v>
      </c>
      <c r="E849" s="38" t="s">
        <v>1413</v>
      </c>
      <c r="F849" s="38" t="s">
        <v>1414</v>
      </c>
      <c r="G849" s="289" t="s">
        <v>1363</v>
      </c>
      <c r="H849" s="105">
        <v>42939</v>
      </c>
      <c r="I849" s="409" t="s">
        <v>2470</v>
      </c>
      <c r="J849" s="290">
        <f t="shared" si="280"/>
        <v>726</v>
      </c>
      <c r="K849" s="290">
        <v>6</v>
      </c>
      <c r="L849" s="290">
        <v>720</v>
      </c>
      <c r="M849" s="290"/>
      <c r="N849" s="290">
        <v>0.1</v>
      </c>
      <c r="O849" s="290">
        <v>12</v>
      </c>
      <c r="P849" s="534">
        <v>2</v>
      </c>
      <c r="Q849" s="282"/>
      <c r="R849" s="128" t="s">
        <v>4157</v>
      </c>
      <c r="S849" s="128" t="s">
        <v>4157</v>
      </c>
      <c r="T849" s="128" t="s">
        <v>4157</v>
      </c>
      <c r="U849" s="128" t="s">
        <v>4157</v>
      </c>
      <c r="V849" s="282" t="s">
        <v>4266</v>
      </c>
      <c r="W849" s="282"/>
      <c r="X849" s="282">
        <f t="shared" si="269"/>
        <v>0</v>
      </c>
      <c r="Y849" s="260"/>
      <c r="Z849" s="260"/>
      <c r="AA849" s="502">
        <f t="shared" si="270"/>
        <v>0</v>
      </c>
      <c r="AB849" s="333">
        <f t="shared" si="271"/>
        <v>0</v>
      </c>
      <c r="AC849" s="282">
        <f t="shared" si="272"/>
        <v>0</v>
      </c>
      <c r="AD849" s="282">
        <f t="shared" si="273"/>
        <v>0</v>
      </c>
      <c r="AE849" s="282">
        <f t="shared" si="274"/>
        <v>0</v>
      </c>
      <c r="AF849" s="282">
        <f t="shared" si="275"/>
        <v>0</v>
      </c>
      <c r="AG849" s="107">
        <f t="shared" si="276"/>
        <v>0</v>
      </c>
      <c r="AH849" s="282">
        <f t="shared" si="277"/>
        <v>0</v>
      </c>
      <c r="AI849" s="260"/>
      <c r="AJ849" s="282">
        <f t="shared" si="278"/>
        <v>0</v>
      </c>
      <c r="AK849" s="282">
        <f t="shared" si="279"/>
        <v>0</v>
      </c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495"/>
      <c r="AW849" s="495"/>
      <c r="AX849" s="495"/>
    </row>
    <row r="850" spans="2:50">
      <c r="B850" s="412">
        <v>822</v>
      </c>
      <c r="C850" s="38" t="s">
        <v>27</v>
      </c>
      <c r="D850" s="38" t="s">
        <v>4394</v>
      </c>
      <c r="E850" s="38" t="s">
        <v>1413</v>
      </c>
      <c r="F850" s="38" t="s">
        <v>1415</v>
      </c>
      <c r="G850" s="289" t="s">
        <v>1363</v>
      </c>
      <c r="H850" s="105">
        <v>42576</v>
      </c>
      <c r="I850" s="409" t="s">
        <v>2470</v>
      </c>
      <c r="J850" s="290">
        <f t="shared" si="280"/>
        <v>123</v>
      </c>
      <c r="K850" s="290">
        <v>3</v>
      </c>
      <c r="L850" s="290">
        <v>120</v>
      </c>
      <c r="M850" s="290"/>
      <c r="N850" s="290">
        <v>0.05</v>
      </c>
      <c r="O850" s="290">
        <v>2</v>
      </c>
      <c r="P850" s="534">
        <v>2</v>
      </c>
      <c r="Q850" s="282"/>
      <c r="R850" s="128" t="s">
        <v>4157</v>
      </c>
      <c r="S850" s="128" t="s">
        <v>4157</v>
      </c>
      <c r="T850" s="128" t="s">
        <v>4157</v>
      </c>
      <c r="U850" s="128" t="s">
        <v>4157</v>
      </c>
      <c r="V850" s="282" t="s">
        <v>4266</v>
      </c>
      <c r="W850" s="282"/>
      <c r="X850" s="282">
        <f t="shared" si="269"/>
        <v>0</v>
      </c>
      <c r="Y850" s="260"/>
      <c r="Z850" s="260"/>
      <c r="AA850" s="502">
        <f t="shared" si="270"/>
        <v>0</v>
      </c>
      <c r="AB850" s="333">
        <f t="shared" si="271"/>
        <v>0</v>
      </c>
      <c r="AC850" s="282">
        <f t="shared" si="272"/>
        <v>0</v>
      </c>
      <c r="AD850" s="282">
        <f t="shared" si="273"/>
        <v>0</v>
      </c>
      <c r="AE850" s="282">
        <f t="shared" si="274"/>
        <v>0</v>
      </c>
      <c r="AF850" s="282">
        <f t="shared" si="275"/>
        <v>0</v>
      </c>
      <c r="AG850" s="107">
        <f t="shared" si="276"/>
        <v>0</v>
      </c>
      <c r="AH850" s="282">
        <f t="shared" si="277"/>
        <v>0</v>
      </c>
      <c r="AI850" s="260"/>
      <c r="AJ850" s="282">
        <f t="shared" si="278"/>
        <v>0</v>
      </c>
      <c r="AK850" s="282">
        <f t="shared" si="279"/>
        <v>0</v>
      </c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495"/>
      <c r="AW850" s="495"/>
      <c r="AX850" s="495"/>
    </row>
    <row r="851" spans="2:50">
      <c r="B851" s="412">
        <v>823</v>
      </c>
      <c r="C851" s="38" t="s">
        <v>27</v>
      </c>
      <c r="D851" s="38" t="s">
        <v>4394</v>
      </c>
      <c r="E851" s="38" t="s">
        <v>1416</v>
      </c>
      <c r="F851" s="38" t="s">
        <v>1101</v>
      </c>
      <c r="G851" s="289" t="s">
        <v>1363</v>
      </c>
      <c r="H851" s="105">
        <v>42576</v>
      </c>
      <c r="I851" s="409" t="s">
        <v>2470</v>
      </c>
      <c r="J851" s="290">
        <f t="shared" si="280"/>
        <v>126</v>
      </c>
      <c r="K851" s="290">
        <v>6</v>
      </c>
      <c r="L851" s="290">
        <v>120</v>
      </c>
      <c r="M851" s="290"/>
      <c r="N851" s="290">
        <v>0.1</v>
      </c>
      <c r="O851" s="290">
        <v>2</v>
      </c>
      <c r="P851" s="534">
        <v>2</v>
      </c>
      <c r="Q851" s="282"/>
      <c r="R851" s="128" t="s">
        <v>4157</v>
      </c>
      <c r="S851" s="128" t="s">
        <v>4157</v>
      </c>
      <c r="T851" s="128" t="s">
        <v>4157</v>
      </c>
      <c r="U851" s="128" t="s">
        <v>4157</v>
      </c>
      <c r="V851" s="282" t="s">
        <v>4266</v>
      </c>
      <c r="W851" s="282"/>
      <c r="X851" s="282">
        <f t="shared" si="269"/>
        <v>0</v>
      </c>
      <c r="Y851" s="260"/>
      <c r="Z851" s="260"/>
      <c r="AA851" s="502">
        <f t="shared" si="270"/>
        <v>0</v>
      </c>
      <c r="AB851" s="333">
        <f t="shared" si="271"/>
        <v>0</v>
      </c>
      <c r="AC851" s="282">
        <f t="shared" si="272"/>
        <v>0</v>
      </c>
      <c r="AD851" s="282">
        <f t="shared" si="273"/>
        <v>0</v>
      </c>
      <c r="AE851" s="282">
        <f t="shared" si="274"/>
        <v>0</v>
      </c>
      <c r="AF851" s="282">
        <f t="shared" si="275"/>
        <v>0</v>
      </c>
      <c r="AG851" s="107">
        <f t="shared" si="276"/>
        <v>0</v>
      </c>
      <c r="AH851" s="282">
        <f t="shared" si="277"/>
        <v>0</v>
      </c>
      <c r="AI851" s="260"/>
      <c r="AJ851" s="282">
        <f t="shared" si="278"/>
        <v>0</v>
      </c>
      <c r="AK851" s="282">
        <f t="shared" si="279"/>
        <v>0</v>
      </c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495"/>
      <c r="AW851" s="495"/>
      <c r="AX851" s="495"/>
    </row>
    <row r="852" spans="2:50">
      <c r="B852" s="594" t="s">
        <v>4391</v>
      </c>
      <c r="C852" s="595"/>
      <c r="D852" s="595"/>
      <c r="E852" s="595"/>
      <c r="F852" s="596"/>
      <c r="G852" s="443"/>
      <c r="H852" s="443"/>
      <c r="I852" s="445" t="s">
        <v>3827</v>
      </c>
      <c r="J852" s="444">
        <f t="shared" ref="J852:J869" si="281">SUM(K852:L852)</f>
        <v>150.51666666666665</v>
      </c>
      <c r="K852" s="444">
        <f>K853/60</f>
        <v>65.966666666666669</v>
      </c>
      <c r="L852" s="444">
        <f t="shared" ref="L852:O852" si="282">L853/60</f>
        <v>84.55</v>
      </c>
      <c r="M852" s="444">
        <f t="shared" si="282"/>
        <v>0</v>
      </c>
      <c r="N852" s="444">
        <f t="shared" si="282"/>
        <v>0.85999999999999965</v>
      </c>
      <c r="O852" s="444">
        <f t="shared" si="282"/>
        <v>1.2108333333333332</v>
      </c>
      <c r="P852" s="501"/>
      <c r="Q852" s="444"/>
      <c r="R852" s="536"/>
      <c r="S852" s="536"/>
      <c r="T852" s="536"/>
      <c r="U852" s="536"/>
      <c r="V852" s="444"/>
      <c r="W852" s="444"/>
      <c r="X852" s="444">
        <f>X853/60</f>
        <v>0</v>
      </c>
      <c r="Y852" s="444"/>
      <c r="Z852" s="444"/>
      <c r="AA852" s="444"/>
      <c r="AB852" s="444">
        <f t="shared" ref="AB852:AF852" si="283">AB853/60</f>
        <v>0</v>
      </c>
      <c r="AC852" s="444"/>
      <c r="AD852" s="444">
        <f t="shared" si="283"/>
        <v>0</v>
      </c>
      <c r="AE852" s="444"/>
      <c r="AF852" s="444">
        <f t="shared" si="283"/>
        <v>0</v>
      </c>
      <c r="AG852" s="444"/>
      <c r="AH852" s="444">
        <f>AH853/60</f>
        <v>0</v>
      </c>
      <c r="AI852" s="444"/>
      <c r="AJ852" s="444"/>
      <c r="AK852" s="444">
        <f>AK853/60</f>
        <v>0</v>
      </c>
      <c r="AL852" s="444"/>
      <c r="AM852" s="444"/>
      <c r="AN852" s="444"/>
      <c r="AO852" s="444"/>
      <c r="AP852" s="444"/>
      <c r="AQ852" s="444"/>
      <c r="AR852" s="444"/>
      <c r="AS852" s="444"/>
      <c r="AT852" s="444"/>
      <c r="AU852" s="444"/>
      <c r="AV852" s="444"/>
      <c r="AW852" s="444"/>
      <c r="AX852" s="444">
        <f>AX853/60</f>
        <v>0</v>
      </c>
    </row>
    <row r="853" spans="2:50">
      <c r="B853" s="597"/>
      <c r="C853" s="598"/>
      <c r="D853" s="598"/>
      <c r="E853" s="598"/>
      <c r="F853" s="599"/>
      <c r="G853" s="443"/>
      <c r="H853" s="443"/>
      <c r="I853" s="446" t="s">
        <v>4021</v>
      </c>
      <c r="J853" s="444">
        <f t="shared" si="281"/>
        <v>9031</v>
      </c>
      <c r="K853" s="444">
        <f>SUMIF($I854:$I925,"DQA",K854:K925)</f>
        <v>3958</v>
      </c>
      <c r="L853" s="444">
        <f t="shared" ref="L853:O853" si="284">SUMIF($I854:$I925,"DQA",L854:L925)</f>
        <v>5073</v>
      </c>
      <c r="M853" s="444">
        <f t="shared" si="284"/>
        <v>0</v>
      </c>
      <c r="N853" s="444">
        <f t="shared" si="284"/>
        <v>51.59999999999998</v>
      </c>
      <c r="O853" s="444">
        <f t="shared" si="284"/>
        <v>72.649999999999991</v>
      </c>
      <c r="P853" s="501"/>
      <c r="Q853" s="444"/>
      <c r="R853" s="536"/>
      <c r="S853" s="536"/>
      <c r="T853" s="536"/>
      <c r="U853" s="536"/>
      <c r="V853" s="444"/>
      <c r="W853" s="444"/>
      <c r="X853" s="444">
        <f>SUM(X854:X925)</f>
        <v>0</v>
      </c>
      <c r="Y853" s="444"/>
      <c r="Z853" s="444"/>
      <c r="AA853" s="444"/>
      <c r="AB853" s="444">
        <f t="shared" ref="AB853:AK853" si="285">SUM(AB854:AB925)</f>
        <v>0</v>
      </c>
      <c r="AC853" s="444"/>
      <c r="AD853" s="444">
        <f t="shared" si="285"/>
        <v>0</v>
      </c>
      <c r="AE853" s="444"/>
      <c r="AF853" s="444">
        <f t="shared" si="285"/>
        <v>0</v>
      </c>
      <c r="AG853" s="444"/>
      <c r="AH853" s="444">
        <f t="shared" si="285"/>
        <v>0</v>
      </c>
      <c r="AI853" s="444"/>
      <c r="AJ853" s="444"/>
      <c r="AK853" s="444">
        <f t="shared" si="285"/>
        <v>0</v>
      </c>
      <c r="AL853" s="444"/>
      <c r="AM853" s="444"/>
      <c r="AN853" s="444"/>
      <c r="AO853" s="444"/>
      <c r="AP853" s="444"/>
      <c r="AQ853" s="444"/>
      <c r="AR853" s="444"/>
      <c r="AS853" s="444"/>
      <c r="AT853" s="444"/>
      <c r="AU853" s="444"/>
      <c r="AV853" s="444"/>
      <c r="AW853" s="444"/>
      <c r="AX853" s="444">
        <f>SUM(AX854:AX925)</f>
        <v>0</v>
      </c>
    </row>
    <row r="854" spans="2:50">
      <c r="B854" s="412">
        <v>925</v>
      </c>
      <c r="C854" s="378" t="s">
        <v>4322</v>
      </c>
      <c r="D854" s="378" t="s">
        <v>3376</v>
      </c>
      <c r="E854" s="373" t="s">
        <v>3377</v>
      </c>
      <c r="F854" s="373" t="s">
        <v>3378</v>
      </c>
      <c r="G854" s="413" t="s">
        <v>274</v>
      </c>
      <c r="H854" s="439" t="s">
        <v>3380</v>
      </c>
      <c r="I854" s="329" t="s">
        <v>1267</v>
      </c>
      <c r="J854" s="329">
        <f t="shared" si="281"/>
        <v>25</v>
      </c>
      <c r="K854" s="329">
        <v>25</v>
      </c>
      <c r="L854" s="329">
        <v>0</v>
      </c>
      <c r="M854" s="329"/>
      <c r="N854" s="329">
        <v>0.3</v>
      </c>
      <c r="O854" s="329">
        <v>0</v>
      </c>
      <c r="P854" s="502">
        <v>2</v>
      </c>
      <c r="Q854" s="282"/>
      <c r="R854" s="107" t="s">
        <v>31</v>
      </c>
      <c r="S854" s="107" t="s">
        <v>31</v>
      </c>
      <c r="T854" s="107" t="s">
        <v>31</v>
      </c>
      <c r="U854" s="107" t="s">
        <v>31</v>
      </c>
      <c r="V854" s="535" t="s">
        <v>3381</v>
      </c>
      <c r="W854" s="282"/>
      <c r="X854" s="282">
        <f t="shared" ref="X854:X917" si="286">SUMIF(W854,"Y",K854)</f>
        <v>0</v>
      </c>
      <c r="Y854" s="260"/>
      <c r="Z854" s="260"/>
      <c r="AA854" s="502">
        <f t="shared" ref="AA854:AA917" si="287">(COUNTA(AL854:AU854)-COUNTIF(AL854:AU854, "X"))</f>
        <v>0</v>
      </c>
      <c r="AB854" s="282">
        <f t="shared" ref="AB854:AB885" si="288">(COUNTA(AL854:AU854)-COUNTIF(AL854:AU854, "X"))*P854*K854</f>
        <v>0</v>
      </c>
      <c r="AC854" s="282">
        <f t="shared" ref="AC854:AC917" si="289">COUNTIF(AL854:AU854,"A")</f>
        <v>0</v>
      </c>
      <c r="AD854" s="282">
        <f t="shared" ref="AD854:AD885" si="290">COUNTIF(AL854:AU854,"V")*P854*M854</f>
        <v>0</v>
      </c>
      <c r="AE854" s="282">
        <f t="shared" ref="AE854:AE917" si="291">COUNTIF(AL854:AU854,"L")</f>
        <v>0</v>
      </c>
      <c r="AF854" s="282">
        <f t="shared" ref="AF854:AF885" si="292">COUNTIF(AL854:AU854,"L")*K854*P854</f>
        <v>0</v>
      </c>
      <c r="AG854" s="107">
        <f t="shared" ref="AG854:AG885" si="293">IF(Q854="Y",1,0)</f>
        <v>0</v>
      </c>
      <c r="AH854" s="282">
        <f t="shared" ref="AH854:AH885" si="294">IF(Q854="Y", AA854, 0)*K854*P854/2</f>
        <v>0</v>
      </c>
      <c r="AI854" s="260"/>
      <c r="AJ854" s="282">
        <f t="shared" ref="AJ854:AJ917" si="295">COUNTIF(AL854:AU854, "V")</f>
        <v>0</v>
      </c>
      <c r="AK854" s="282">
        <f t="shared" ref="AK854:AK917" si="296">AB854-AD854-AF854-AH854</f>
        <v>0</v>
      </c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495"/>
      <c r="AW854" s="495"/>
      <c r="AX854" s="495"/>
    </row>
    <row r="855" spans="2:50">
      <c r="B855" s="412">
        <v>926</v>
      </c>
      <c r="C855" s="378" t="s">
        <v>3375</v>
      </c>
      <c r="D855" s="378" t="s">
        <v>3376</v>
      </c>
      <c r="E855" s="373" t="s">
        <v>3377</v>
      </c>
      <c r="F855" s="217" t="s">
        <v>3384</v>
      </c>
      <c r="G855" s="413" t="s">
        <v>1363</v>
      </c>
      <c r="H855" s="439" t="s">
        <v>3386</v>
      </c>
      <c r="I855" s="329" t="s">
        <v>1267</v>
      </c>
      <c r="J855" s="329">
        <f t="shared" si="281"/>
        <v>100</v>
      </c>
      <c r="K855" s="329">
        <v>100</v>
      </c>
      <c r="L855" s="329">
        <v>0</v>
      </c>
      <c r="M855" s="329"/>
      <c r="N855" s="329">
        <v>1.05</v>
      </c>
      <c r="O855" s="329">
        <v>0</v>
      </c>
      <c r="P855" s="502">
        <v>2</v>
      </c>
      <c r="Q855" s="282"/>
      <c r="R855" s="107" t="s">
        <v>31</v>
      </c>
      <c r="S855" s="107" t="s">
        <v>31</v>
      </c>
      <c r="T855" s="107" t="s">
        <v>31</v>
      </c>
      <c r="U855" s="107" t="s">
        <v>31</v>
      </c>
      <c r="V855" s="535" t="s">
        <v>3387</v>
      </c>
      <c r="W855" s="282"/>
      <c r="X855" s="282">
        <f t="shared" si="286"/>
        <v>0</v>
      </c>
      <c r="Y855" s="260"/>
      <c r="Z855" s="260"/>
      <c r="AA855" s="502">
        <f t="shared" si="287"/>
        <v>0</v>
      </c>
      <c r="AB855" s="282">
        <f t="shared" si="288"/>
        <v>0</v>
      </c>
      <c r="AC855" s="282">
        <f t="shared" si="289"/>
        <v>0</v>
      </c>
      <c r="AD855" s="282">
        <f t="shared" si="290"/>
        <v>0</v>
      </c>
      <c r="AE855" s="282">
        <f t="shared" si="291"/>
        <v>0</v>
      </c>
      <c r="AF855" s="282">
        <f t="shared" si="292"/>
        <v>0</v>
      </c>
      <c r="AG855" s="107">
        <f t="shared" si="293"/>
        <v>0</v>
      </c>
      <c r="AH855" s="282">
        <f t="shared" si="294"/>
        <v>0</v>
      </c>
      <c r="AI855" s="260"/>
      <c r="AJ855" s="282">
        <f t="shared" si="295"/>
        <v>0</v>
      </c>
      <c r="AK855" s="282">
        <f t="shared" si="296"/>
        <v>0</v>
      </c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495"/>
      <c r="AW855" s="495"/>
      <c r="AX855" s="495"/>
    </row>
    <row r="856" spans="2:50">
      <c r="B856" s="412">
        <v>927</v>
      </c>
      <c r="C856" s="378" t="s">
        <v>3375</v>
      </c>
      <c r="D856" s="378" t="s">
        <v>3376</v>
      </c>
      <c r="E856" s="373" t="s">
        <v>3377</v>
      </c>
      <c r="F856" s="217" t="s">
        <v>3393</v>
      </c>
      <c r="G856" s="413" t="s">
        <v>1363</v>
      </c>
      <c r="H856" s="439" t="s">
        <v>3395</v>
      </c>
      <c r="I856" s="329" t="s">
        <v>1267</v>
      </c>
      <c r="J856" s="329">
        <f t="shared" si="281"/>
        <v>10</v>
      </c>
      <c r="K856" s="329">
        <v>10</v>
      </c>
      <c r="L856" s="329">
        <v>0</v>
      </c>
      <c r="M856" s="329"/>
      <c r="N856" s="329">
        <v>0.05</v>
      </c>
      <c r="O856" s="329">
        <v>0</v>
      </c>
      <c r="P856" s="502">
        <v>2</v>
      </c>
      <c r="Q856" s="282"/>
      <c r="R856" s="107" t="s">
        <v>31</v>
      </c>
      <c r="S856" s="107" t="s">
        <v>31</v>
      </c>
      <c r="T856" s="107" t="s">
        <v>31</v>
      </c>
      <c r="U856" s="107" t="s">
        <v>31</v>
      </c>
      <c r="V856" s="535" t="s">
        <v>3381</v>
      </c>
      <c r="W856" s="282"/>
      <c r="X856" s="282">
        <f t="shared" si="286"/>
        <v>0</v>
      </c>
      <c r="Y856" s="260"/>
      <c r="Z856" s="260"/>
      <c r="AA856" s="502">
        <f t="shared" si="287"/>
        <v>0</v>
      </c>
      <c r="AB856" s="282">
        <f t="shared" si="288"/>
        <v>0</v>
      </c>
      <c r="AC856" s="282">
        <f t="shared" si="289"/>
        <v>0</v>
      </c>
      <c r="AD856" s="282">
        <f t="shared" si="290"/>
        <v>0</v>
      </c>
      <c r="AE856" s="282">
        <f t="shared" si="291"/>
        <v>0</v>
      </c>
      <c r="AF856" s="282">
        <f t="shared" si="292"/>
        <v>0</v>
      </c>
      <c r="AG856" s="107">
        <f t="shared" si="293"/>
        <v>0</v>
      </c>
      <c r="AH856" s="282">
        <f t="shared" si="294"/>
        <v>0</v>
      </c>
      <c r="AI856" s="260"/>
      <c r="AJ856" s="282">
        <f t="shared" si="295"/>
        <v>0</v>
      </c>
      <c r="AK856" s="282">
        <f t="shared" si="296"/>
        <v>0</v>
      </c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495"/>
      <c r="AW856" s="495"/>
      <c r="AX856" s="495"/>
    </row>
    <row r="857" spans="2:50">
      <c r="B857" s="412">
        <v>928</v>
      </c>
      <c r="C857" s="378" t="s">
        <v>3375</v>
      </c>
      <c r="D857" s="378" t="s">
        <v>3376</v>
      </c>
      <c r="E857" s="373" t="s">
        <v>3377</v>
      </c>
      <c r="F857" s="217" t="s">
        <v>3396</v>
      </c>
      <c r="G857" s="413" t="s">
        <v>1363</v>
      </c>
      <c r="H857" s="439" t="s">
        <v>3386</v>
      </c>
      <c r="I857" s="329" t="s">
        <v>1267</v>
      </c>
      <c r="J857" s="329">
        <f t="shared" si="281"/>
        <v>15</v>
      </c>
      <c r="K857" s="329">
        <v>15</v>
      </c>
      <c r="L857" s="329">
        <v>0</v>
      </c>
      <c r="M857" s="329"/>
      <c r="N857" s="329">
        <v>0.2</v>
      </c>
      <c r="O857" s="329">
        <v>0</v>
      </c>
      <c r="P857" s="502">
        <v>2</v>
      </c>
      <c r="Q857" s="282"/>
      <c r="R857" s="107" t="s">
        <v>31</v>
      </c>
      <c r="S857" s="107" t="s">
        <v>31</v>
      </c>
      <c r="T857" s="107" t="s">
        <v>31</v>
      </c>
      <c r="U857" s="107" t="s">
        <v>31</v>
      </c>
      <c r="V857" s="535" t="s">
        <v>3381</v>
      </c>
      <c r="W857" s="282"/>
      <c r="X857" s="282">
        <f t="shared" si="286"/>
        <v>0</v>
      </c>
      <c r="Y857" s="260"/>
      <c r="Z857" s="260"/>
      <c r="AA857" s="502">
        <f t="shared" si="287"/>
        <v>0</v>
      </c>
      <c r="AB857" s="282">
        <f t="shared" si="288"/>
        <v>0</v>
      </c>
      <c r="AC857" s="282">
        <f t="shared" si="289"/>
        <v>0</v>
      </c>
      <c r="AD857" s="282">
        <f t="shared" si="290"/>
        <v>0</v>
      </c>
      <c r="AE857" s="282">
        <f t="shared" si="291"/>
        <v>0</v>
      </c>
      <c r="AF857" s="282">
        <f t="shared" si="292"/>
        <v>0</v>
      </c>
      <c r="AG857" s="107">
        <f t="shared" si="293"/>
        <v>0</v>
      </c>
      <c r="AH857" s="282">
        <f t="shared" si="294"/>
        <v>0</v>
      </c>
      <c r="AI857" s="260"/>
      <c r="AJ857" s="282">
        <f t="shared" si="295"/>
        <v>0</v>
      </c>
      <c r="AK857" s="282">
        <f t="shared" si="296"/>
        <v>0</v>
      </c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495"/>
      <c r="AW857" s="495"/>
      <c r="AX857" s="495"/>
    </row>
    <row r="858" spans="2:50">
      <c r="B858" s="412">
        <v>929</v>
      </c>
      <c r="C858" s="378" t="s">
        <v>3375</v>
      </c>
      <c r="D858" s="378" t="s">
        <v>3376</v>
      </c>
      <c r="E858" s="373" t="s">
        <v>3377</v>
      </c>
      <c r="F858" s="217" t="s">
        <v>3397</v>
      </c>
      <c r="G858" s="413" t="s">
        <v>1363</v>
      </c>
      <c r="H858" s="439" t="s">
        <v>3386</v>
      </c>
      <c r="I858" s="329" t="s">
        <v>1267</v>
      </c>
      <c r="J858" s="329">
        <f t="shared" si="281"/>
        <v>60</v>
      </c>
      <c r="K858" s="329">
        <v>60</v>
      </c>
      <c r="L858" s="329">
        <v>0</v>
      </c>
      <c r="M858" s="329"/>
      <c r="N858" s="329">
        <v>0.2</v>
      </c>
      <c r="O858" s="329">
        <v>0</v>
      </c>
      <c r="P858" s="502">
        <v>2</v>
      </c>
      <c r="Q858" s="282"/>
      <c r="R858" s="107" t="s">
        <v>31</v>
      </c>
      <c r="S858" s="107" t="s">
        <v>31</v>
      </c>
      <c r="T858" s="107" t="s">
        <v>31</v>
      </c>
      <c r="U858" s="107" t="s">
        <v>31</v>
      </c>
      <c r="V858" s="535" t="s">
        <v>3381</v>
      </c>
      <c r="W858" s="282"/>
      <c r="X858" s="282">
        <f t="shared" si="286"/>
        <v>0</v>
      </c>
      <c r="Y858" s="260"/>
      <c r="Z858" s="260"/>
      <c r="AA858" s="502">
        <f t="shared" si="287"/>
        <v>0</v>
      </c>
      <c r="AB858" s="282">
        <f t="shared" si="288"/>
        <v>0</v>
      </c>
      <c r="AC858" s="282">
        <f t="shared" si="289"/>
        <v>0</v>
      </c>
      <c r="AD858" s="282">
        <f t="shared" si="290"/>
        <v>0</v>
      </c>
      <c r="AE858" s="282">
        <f t="shared" si="291"/>
        <v>0</v>
      </c>
      <c r="AF858" s="282">
        <f t="shared" si="292"/>
        <v>0</v>
      </c>
      <c r="AG858" s="107">
        <f t="shared" si="293"/>
        <v>0</v>
      </c>
      <c r="AH858" s="282">
        <f t="shared" si="294"/>
        <v>0</v>
      </c>
      <c r="AI858" s="260"/>
      <c r="AJ858" s="282">
        <f t="shared" si="295"/>
        <v>0</v>
      </c>
      <c r="AK858" s="282">
        <f t="shared" si="296"/>
        <v>0</v>
      </c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495"/>
      <c r="AW858" s="495"/>
      <c r="AX858" s="495"/>
    </row>
    <row r="859" spans="2:50">
      <c r="B859" s="412">
        <v>930</v>
      </c>
      <c r="C859" s="378" t="s">
        <v>3375</v>
      </c>
      <c r="D859" s="378" t="s">
        <v>3376</v>
      </c>
      <c r="E859" s="373" t="s">
        <v>3377</v>
      </c>
      <c r="F859" s="217" t="s">
        <v>3987</v>
      </c>
      <c r="G859" s="413" t="s">
        <v>1363</v>
      </c>
      <c r="H859" s="439" t="s">
        <v>3400</v>
      </c>
      <c r="I859" s="329" t="s">
        <v>1267</v>
      </c>
      <c r="J859" s="329">
        <f t="shared" si="281"/>
        <v>30</v>
      </c>
      <c r="K859" s="329">
        <v>30</v>
      </c>
      <c r="L859" s="329">
        <v>0</v>
      </c>
      <c r="M859" s="329"/>
      <c r="N859" s="329">
        <v>0.5</v>
      </c>
      <c r="O859" s="329">
        <v>0</v>
      </c>
      <c r="P859" s="502">
        <v>2</v>
      </c>
      <c r="Q859" s="282"/>
      <c r="R859" s="107" t="s">
        <v>31</v>
      </c>
      <c r="S859" s="107" t="s">
        <v>31</v>
      </c>
      <c r="T859" s="107" t="s">
        <v>31</v>
      </c>
      <c r="U859" s="107" t="s">
        <v>31</v>
      </c>
      <c r="V859" s="535" t="s">
        <v>3381</v>
      </c>
      <c r="W859" s="282"/>
      <c r="X859" s="282">
        <f t="shared" si="286"/>
        <v>0</v>
      </c>
      <c r="Y859" s="260"/>
      <c r="Z859" s="260"/>
      <c r="AA859" s="502">
        <f t="shared" si="287"/>
        <v>0</v>
      </c>
      <c r="AB859" s="282">
        <f t="shared" si="288"/>
        <v>0</v>
      </c>
      <c r="AC859" s="282">
        <f t="shared" si="289"/>
        <v>0</v>
      </c>
      <c r="AD859" s="282">
        <f t="shared" si="290"/>
        <v>0</v>
      </c>
      <c r="AE859" s="282">
        <f t="shared" si="291"/>
        <v>0</v>
      </c>
      <c r="AF859" s="282">
        <f t="shared" si="292"/>
        <v>0</v>
      </c>
      <c r="AG859" s="107">
        <f t="shared" si="293"/>
        <v>0</v>
      </c>
      <c r="AH859" s="282">
        <f t="shared" si="294"/>
        <v>0</v>
      </c>
      <c r="AI859" s="260"/>
      <c r="AJ859" s="282">
        <f t="shared" si="295"/>
        <v>0</v>
      </c>
      <c r="AK859" s="282">
        <f t="shared" si="296"/>
        <v>0</v>
      </c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495"/>
      <c r="AW859" s="495"/>
      <c r="AX859" s="495"/>
    </row>
    <row r="860" spans="2:50">
      <c r="B860" s="412">
        <v>931</v>
      </c>
      <c r="C860" s="378" t="s">
        <v>3375</v>
      </c>
      <c r="D860" s="378" t="s">
        <v>3401</v>
      </c>
      <c r="E860" s="390" t="s">
        <v>3402</v>
      </c>
      <c r="F860" s="217" t="s">
        <v>3988</v>
      </c>
      <c r="G860" s="413" t="s">
        <v>262</v>
      </c>
      <c r="H860" s="439" t="s">
        <v>3404</v>
      </c>
      <c r="I860" s="329" t="s">
        <v>1267</v>
      </c>
      <c r="J860" s="329">
        <f t="shared" si="281"/>
        <v>120</v>
      </c>
      <c r="K860" s="329">
        <v>120</v>
      </c>
      <c r="L860" s="329">
        <v>0</v>
      </c>
      <c r="M860" s="329"/>
      <c r="N860" s="329">
        <v>0.38</v>
      </c>
      <c r="O860" s="329">
        <v>0</v>
      </c>
      <c r="P860" s="502">
        <v>2</v>
      </c>
      <c r="Q860" s="282"/>
      <c r="R860" s="107" t="s">
        <v>31</v>
      </c>
      <c r="S860" s="107" t="s">
        <v>31</v>
      </c>
      <c r="T860" s="107" t="s">
        <v>31</v>
      </c>
      <c r="U860" s="107" t="s">
        <v>31</v>
      </c>
      <c r="V860" s="535" t="s">
        <v>3381</v>
      </c>
      <c r="W860" s="282"/>
      <c r="X860" s="282">
        <f t="shared" si="286"/>
        <v>0</v>
      </c>
      <c r="Y860" s="260"/>
      <c r="Z860" s="260"/>
      <c r="AA860" s="502">
        <f t="shared" si="287"/>
        <v>0</v>
      </c>
      <c r="AB860" s="282">
        <f t="shared" si="288"/>
        <v>0</v>
      </c>
      <c r="AC860" s="282">
        <f t="shared" si="289"/>
        <v>0</v>
      </c>
      <c r="AD860" s="282">
        <f t="shared" si="290"/>
        <v>0</v>
      </c>
      <c r="AE860" s="282">
        <f t="shared" si="291"/>
        <v>0</v>
      </c>
      <c r="AF860" s="282">
        <f t="shared" si="292"/>
        <v>0</v>
      </c>
      <c r="AG860" s="107">
        <f t="shared" si="293"/>
        <v>0</v>
      </c>
      <c r="AH860" s="282">
        <f t="shared" si="294"/>
        <v>0</v>
      </c>
      <c r="AI860" s="260"/>
      <c r="AJ860" s="282">
        <f t="shared" si="295"/>
        <v>0</v>
      </c>
      <c r="AK860" s="282">
        <f t="shared" si="296"/>
        <v>0</v>
      </c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495"/>
      <c r="AW860" s="495"/>
      <c r="AX860" s="495"/>
    </row>
    <row r="861" spans="2:50">
      <c r="B861" s="412">
        <v>932</v>
      </c>
      <c r="C861" s="378" t="s">
        <v>3375</v>
      </c>
      <c r="D861" s="378" t="s">
        <v>3401</v>
      </c>
      <c r="E861" s="390" t="s">
        <v>3402</v>
      </c>
      <c r="F861" s="217" t="s">
        <v>3923</v>
      </c>
      <c r="G861" s="413" t="s">
        <v>1246</v>
      </c>
      <c r="H861" s="439" t="s">
        <v>3421</v>
      </c>
      <c r="I861" s="329" t="s">
        <v>1968</v>
      </c>
      <c r="J861" s="329">
        <f t="shared" si="281"/>
        <v>172</v>
      </c>
      <c r="K861" s="329">
        <v>172</v>
      </c>
      <c r="L861" s="329">
        <v>0</v>
      </c>
      <c r="M861" s="329"/>
      <c r="N861" s="329">
        <v>2.29</v>
      </c>
      <c r="O861" s="329">
        <v>0</v>
      </c>
      <c r="P861" s="502">
        <v>2</v>
      </c>
      <c r="Q861" s="282"/>
      <c r="R861" s="107" t="s">
        <v>1784</v>
      </c>
      <c r="S861" s="107" t="s">
        <v>1784</v>
      </c>
      <c r="T861" s="107" t="s">
        <v>1784</v>
      </c>
      <c r="U861" s="107" t="s">
        <v>1784</v>
      </c>
      <c r="V861" s="535" t="s">
        <v>3410</v>
      </c>
      <c r="W861" s="282"/>
      <c r="X861" s="282">
        <f t="shared" si="286"/>
        <v>0</v>
      </c>
      <c r="Y861" s="260"/>
      <c r="Z861" s="260"/>
      <c r="AA861" s="502">
        <f t="shared" si="287"/>
        <v>0</v>
      </c>
      <c r="AB861" s="282">
        <f t="shared" si="288"/>
        <v>0</v>
      </c>
      <c r="AC861" s="282">
        <f t="shared" si="289"/>
        <v>0</v>
      </c>
      <c r="AD861" s="282">
        <f t="shared" si="290"/>
        <v>0</v>
      </c>
      <c r="AE861" s="282">
        <f t="shared" si="291"/>
        <v>0</v>
      </c>
      <c r="AF861" s="282">
        <f t="shared" si="292"/>
        <v>0</v>
      </c>
      <c r="AG861" s="107">
        <f t="shared" si="293"/>
        <v>0</v>
      </c>
      <c r="AH861" s="282">
        <f t="shared" si="294"/>
        <v>0</v>
      </c>
      <c r="AI861" s="260"/>
      <c r="AJ861" s="282">
        <f t="shared" si="295"/>
        <v>0</v>
      </c>
      <c r="AK861" s="282">
        <f t="shared" si="296"/>
        <v>0</v>
      </c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495"/>
      <c r="AW861" s="495"/>
      <c r="AX861" s="495"/>
    </row>
    <row r="862" spans="2:50">
      <c r="B862" s="412">
        <v>933</v>
      </c>
      <c r="C862" s="378" t="s">
        <v>3375</v>
      </c>
      <c r="D862" s="378" t="s">
        <v>3401</v>
      </c>
      <c r="E862" s="373" t="s">
        <v>3440</v>
      </c>
      <c r="F862" s="217" t="s">
        <v>3757</v>
      </c>
      <c r="G862" s="413" t="s">
        <v>1246</v>
      </c>
      <c r="H862" s="439" t="s">
        <v>3442</v>
      </c>
      <c r="I862" s="329" t="s">
        <v>1968</v>
      </c>
      <c r="J862" s="329">
        <f t="shared" si="281"/>
        <v>60</v>
      </c>
      <c r="K862" s="329">
        <v>60</v>
      </c>
      <c r="L862" s="329">
        <v>0</v>
      </c>
      <c r="M862" s="329"/>
      <c r="N862" s="329">
        <v>0.65</v>
      </c>
      <c r="O862" s="329">
        <v>0</v>
      </c>
      <c r="P862" s="502">
        <v>2</v>
      </c>
      <c r="Q862" s="282"/>
      <c r="R862" s="107" t="s">
        <v>1784</v>
      </c>
      <c r="S862" s="107" t="s">
        <v>1784</v>
      </c>
      <c r="T862" s="107" t="s">
        <v>1784</v>
      </c>
      <c r="U862" s="107" t="s">
        <v>1784</v>
      </c>
      <c r="V862" s="535" t="s">
        <v>3445</v>
      </c>
      <c r="W862" s="282"/>
      <c r="X862" s="282">
        <f t="shared" si="286"/>
        <v>0</v>
      </c>
      <c r="Y862" s="260"/>
      <c r="Z862" s="260"/>
      <c r="AA862" s="502">
        <f t="shared" si="287"/>
        <v>0</v>
      </c>
      <c r="AB862" s="282">
        <f t="shared" si="288"/>
        <v>0</v>
      </c>
      <c r="AC862" s="282">
        <f t="shared" si="289"/>
        <v>0</v>
      </c>
      <c r="AD862" s="282">
        <f t="shared" si="290"/>
        <v>0</v>
      </c>
      <c r="AE862" s="282">
        <f t="shared" si="291"/>
        <v>0</v>
      </c>
      <c r="AF862" s="282">
        <f t="shared" si="292"/>
        <v>0</v>
      </c>
      <c r="AG862" s="107">
        <f t="shared" si="293"/>
        <v>0</v>
      </c>
      <c r="AH862" s="282">
        <f t="shared" si="294"/>
        <v>0</v>
      </c>
      <c r="AI862" s="260"/>
      <c r="AJ862" s="282">
        <f t="shared" si="295"/>
        <v>0</v>
      </c>
      <c r="AK862" s="282">
        <f t="shared" si="296"/>
        <v>0</v>
      </c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495"/>
      <c r="AW862" s="495"/>
      <c r="AX862" s="495"/>
    </row>
    <row r="863" spans="2:50">
      <c r="B863" s="412">
        <v>934</v>
      </c>
      <c r="C863" s="378" t="s">
        <v>3375</v>
      </c>
      <c r="D863" s="378" t="s">
        <v>3401</v>
      </c>
      <c r="E863" s="373" t="s">
        <v>3989</v>
      </c>
      <c r="F863" s="217" t="s">
        <v>3756</v>
      </c>
      <c r="G863" s="413" t="s">
        <v>2201</v>
      </c>
      <c r="H863" s="439" t="s">
        <v>3457</v>
      </c>
      <c r="I863" s="329" t="s">
        <v>1968</v>
      </c>
      <c r="J863" s="329">
        <f t="shared" si="281"/>
        <v>30</v>
      </c>
      <c r="K863" s="329">
        <v>30</v>
      </c>
      <c r="L863" s="329">
        <v>0</v>
      </c>
      <c r="M863" s="329"/>
      <c r="N863" s="329">
        <v>0.2</v>
      </c>
      <c r="O863" s="329">
        <v>0</v>
      </c>
      <c r="P863" s="502">
        <v>2</v>
      </c>
      <c r="Q863" s="282"/>
      <c r="R863" s="107" t="s">
        <v>1784</v>
      </c>
      <c r="S863" s="107" t="s">
        <v>1784</v>
      </c>
      <c r="T863" s="107" t="s">
        <v>1784</v>
      </c>
      <c r="U863" s="107" t="s">
        <v>1784</v>
      </c>
      <c r="V863" s="535" t="s">
        <v>3445</v>
      </c>
      <c r="W863" s="282"/>
      <c r="X863" s="282">
        <f t="shared" si="286"/>
        <v>0</v>
      </c>
      <c r="Y863" s="260"/>
      <c r="Z863" s="260"/>
      <c r="AA863" s="502">
        <f t="shared" si="287"/>
        <v>0</v>
      </c>
      <c r="AB863" s="282">
        <f t="shared" si="288"/>
        <v>0</v>
      </c>
      <c r="AC863" s="282">
        <f t="shared" si="289"/>
        <v>0</v>
      </c>
      <c r="AD863" s="282">
        <f t="shared" si="290"/>
        <v>0</v>
      </c>
      <c r="AE863" s="282">
        <f t="shared" si="291"/>
        <v>0</v>
      </c>
      <c r="AF863" s="282">
        <f t="shared" si="292"/>
        <v>0</v>
      </c>
      <c r="AG863" s="107">
        <f t="shared" si="293"/>
        <v>0</v>
      </c>
      <c r="AH863" s="282">
        <f t="shared" si="294"/>
        <v>0</v>
      </c>
      <c r="AI863" s="260"/>
      <c r="AJ863" s="282">
        <f t="shared" si="295"/>
        <v>0</v>
      </c>
      <c r="AK863" s="282">
        <f t="shared" si="296"/>
        <v>0</v>
      </c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495"/>
      <c r="AW863" s="495"/>
      <c r="AX863" s="495"/>
    </row>
    <row r="864" spans="2:50">
      <c r="B864" s="412">
        <v>935</v>
      </c>
      <c r="C864" s="378" t="s">
        <v>3375</v>
      </c>
      <c r="D864" s="378" t="s">
        <v>3401</v>
      </c>
      <c r="E864" s="380" t="s">
        <v>3463</v>
      </c>
      <c r="F864" s="217" t="s">
        <v>3464</v>
      </c>
      <c r="G864" s="413" t="s">
        <v>1363</v>
      </c>
      <c r="H864" s="439" t="s">
        <v>3466</v>
      </c>
      <c r="I864" s="329" t="s">
        <v>1968</v>
      </c>
      <c r="J864" s="329">
        <f t="shared" si="281"/>
        <v>315</v>
      </c>
      <c r="K864" s="329">
        <v>240</v>
      </c>
      <c r="L864" s="329">
        <v>75</v>
      </c>
      <c r="M864" s="329"/>
      <c r="N864" s="329">
        <v>1.25</v>
      </c>
      <c r="O864" s="329">
        <v>1.25</v>
      </c>
      <c r="P864" s="502">
        <v>2</v>
      </c>
      <c r="Q864" s="282"/>
      <c r="R864" s="107" t="s">
        <v>1784</v>
      </c>
      <c r="S864" s="107"/>
      <c r="T864" s="107" t="s">
        <v>1784</v>
      </c>
      <c r="U864" s="107" t="s">
        <v>1784</v>
      </c>
      <c r="V864" s="535" t="s">
        <v>3467</v>
      </c>
      <c r="W864" s="282"/>
      <c r="X864" s="282">
        <f t="shared" si="286"/>
        <v>0</v>
      </c>
      <c r="Y864" s="260"/>
      <c r="Z864" s="260"/>
      <c r="AA864" s="502">
        <f t="shared" si="287"/>
        <v>0</v>
      </c>
      <c r="AB864" s="282">
        <f t="shared" si="288"/>
        <v>0</v>
      </c>
      <c r="AC864" s="282">
        <f t="shared" si="289"/>
        <v>0</v>
      </c>
      <c r="AD864" s="282">
        <f t="shared" si="290"/>
        <v>0</v>
      </c>
      <c r="AE864" s="282">
        <f t="shared" si="291"/>
        <v>0</v>
      </c>
      <c r="AF864" s="282">
        <f t="shared" si="292"/>
        <v>0</v>
      </c>
      <c r="AG864" s="107">
        <f t="shared" si="293"/>
        <v>0</v>
      </c>
      <c r="AH864" s="282">
        <f t="shared" si="294"/>
        <v>0</v>
      </c>
      <c r="AI864" s="260"/>
      <c r="AJ864" s="282">
        <f t="shared" si="295"/>
        <v>0</v>
      </c>
      <c r="AK864" s="282">
        <f t="shared" si="296"/>
        <v>0</v>
      </c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495"/>
      <c r="AW864" s="495"/>
      <c r="AX864" s="495"/>
    </row>
    <row r="865" spans="2:50">
      <c r="B865" s="412">
        <v>936</v>
      </c>
      <c r="C865" s="378" t="s">
        <v>3375</v>
      </c>
      <c r="D865" s="378" t="s">
        <v>3401</v>
      </c>
      <c r="E865" s="380" t="s">
        <v>3469</v>
      </c>
      <c r="F865" s="217" t="s">
        <v>3470</v>
      </c>
      <c r="G865" s="413" t="s">
        <v>1363</v>
      </c>
      <c r="H865" s="439" t="s">
        <v>3466</v>
      </c>
      <c r="I865" s="329" t="s">
        <v>1968</v>
      </c>
      <c r="J865" s="329">
        <f t="shared" si="281"/>
        <v>840</v>
      </c>
      <c r="K865" s="329">
        <v>120</v>
      </c>
      <c r="L865" s="329">
        <v>720</v>
      </c>
      <c r="M865" s="329"/>
      <c r="N865" s="329">
        <v>0.54</v>
      </c>
      <c r="O865" s="329">
        <v>0</v>
      </c>
      <c r="P865" s="502">
        <v>2</v>
      </c>
      <c r="Q865" s="282"/>
      <c r="R865" s="107" t="s">
        <v>1784</v>
      </c>
      <c r="S865" s="107"/>
      <c r="T865" s="107" t="s">
        <v>1784</v>
      </c>
      <c r="U865" s="107" t="s">
        <v>1784</v>
      </c>
      <c r="V865" s="535" t="s">
        <v>3467</v>
      </c>
      <c r="W865" s="282"/>
      <c r="X865" s="282">
        <f t="shared" si="286"/>
        <v>0</v>
      </c>
      <c r="Y865" s="260"/>
      <c r="Z865" s="260"/>
      <c r="AA865" s="502">
        <f t="shared" si="287"/>
        <v>0</v>
      </c>
      <c r="AB865" s="282">
        <f t="shared" si="288"/>
        <v>0</v>
      </c>
      <c r="AC865" s="282">
        <f t="shared" si="289"/>
        <v>0</v>
      </c>
      <c r="AD865" s="282">
        <f t="shared" si="290"/>
        <v>0</v>
      </c>
      <c r="AE865" s="282">
        <f t="shared" si="291"/>
        <v>0</v>
      </c>
      <c r="AF865" s="282">
        <f t="shared" si="292"/>
        <v>0</v>
      </c>
      <c r="AG865" s="107">
        <f t="shared" si="293"/>
        <v>0</v>
      </c>
      <c r="AH865" s="282">
        <f t="shared" si="294"/>
        <v>0</v>
      </c>
      <c r="AI865" s="260"/>
      <c r="AJ865" s="282">
        <f t="shared" si="295"/>
        <v>0</v>
      </c>
      <c r="AK865" s="282">
        <f t="shared" si="296"/>
        <v>0</v>
      </c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495"/>
      <c r="AW865" s="495"/>
      <c r="AX865" s="495"/>
    </row>
    <row r="866" spans="2:50">
      <c r="B866" s="412">
        <v>937</v>
      </c>
      <c r="C866" s="378" t="s">
        <v>3375</v>
      </c>
      <c r="D866" s="378" t="s">
        <v>3401</v>
      </c>
      <c r="E866" s="380" t="s">
        <v>3473</v>
      </c>
      <c r="F866" s="380" t="s">
        <v>3758</v>
      </c>
      <c r="G866" s="413" t="s">
        <v>1363</v>
      </c>
      <c r="H866" s="439" t="s">
        <v>3475</v>
      </c>
      <c r="I866" s="329" t="s">
        <v>1968</v>
      </c>
      <c r="J866" s="329">
        <f t="shared" si="281"/>
        <v>30</v>
      </c>
      <c r="K866" s="329">
        <v>30</v>
      </c>
      <c r="L866" s="329">
        <v>0</v>
      </c>
      <c r="M866" s="329"/>
      <c r="N866" s="329">
        <v>0</v>
      </c>
      <c r="O866" s="329">
        <v>0</v>
      </c>
      <c r="P866" s="502">
        <v>2</v>
      </c>
      <c r="Q866" s="282"/>
      <c r="R866" s="107" t="s">
        <v>1784</v>
      </c>
      <c r="S866" s="107" t="s">
        <v>1784</v>
      </c>
      <c r="T866" s="107" t="s">
        <v>1784</v>
      </c>
      <c r="U866" s="107" t="s">
        <v>1784</v>
      </c>
      <c r="V866" s="535" t="s">
        <v>3467</v>
      </c>
      <c r="W866" s="282"/>
      <c r="X866" s="282">
        <f t="shared" si="286"/>
        <v>0</v>
      </c>
      <c r="Y866" s="260"/>
      <c r="Z866" s="260"/>
      <c r="AA866" s="502">
        <f t="shared" si="287"/>
        <v>0</v>
      </c>
      <c r="AB866" s="282">
        <f t="shared" si="288"/>
        <v>0</v>
      </c>
      <c r="AC866" s="282">
        <f t="shared" si="289"/>
        <v>0</v>
      </c>
      <c r="AD866" s="282">
        <f t="shared" si="290"/>
        <v>0</v>
      </c>
      <c r="AE866" s="282">
        <f t="shared" si="291"/>
        <v>0</v>
      </c>
      <c r="AF866" s="282">
        <f t="shared" si="292"/>
        <v>0</v>
      </c>
      <c r="AG866" s="107">
        <f t="shared" si="293"/>
        <v>0</v>
      </c>
      <c r="AH866" s="282">
        <f t="shared" si="294"/>
        <v>0</v>
      </c>
      <c r="AI866" s="260"/>
      <c r="AJ866" s="282">
        <f t="shared" si="295"/>
        <v>0</v>
      </c>
      <c r="AK866" s="282">
        <f t="shared" si="296"/>
        <v>0</v>
      </c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495"/>
      <c r="AW866" s="495"/>
      <c r="AX866" s="495"/>
    </row>
    <row r="867" spans="2:50">
      <c r="B867" s="412">
        <v>938</v>
      </c>
      <c r="C867" s="378" t="s">
        <v>3375</v>
      </c>
      <c r="D867" s="378" t="s">
        <v>3401</v>
      </c>
      <c r="E867" s="380" t="s">
        <v>3990</v>
      </c>
      <c r="F867" s="217" t="s">
        <v>3991</v>
      </c>
      <c r="G867" s="413" t="s">
        <v>3406</v>
      </c>
      <c r="H867" s="439" t="s">
        <v>3482</v>
      </c>
      <c r="I867" s="329" t="s">
        <v>1968</v>
      </c>
      <c r="J867" s="329">
        <f t="shared" si="281"/>
        <v>50</v>
      </c>
      <c r="K867" s="329">
        <v>40</v>
      </c>
      <c r="L867" s="329">
        <v>10</v>
      </c>
      <c r="M867" s="329"/>
      <c r="N867" s="329">
        <v>0.6</v>
      </c>
      <c r="O867" s="329">
        <v>0</v>
      </c>
      <c r="P867" s="502">
        <v>2</v>
      </c>
      <c r="Q867" s="282"/>
      <c r="R867" s="107" t="s">
        <v>1784</v>
      </c>
      <c r="S867" s="107"/>
      <c r="T867" s="107" t="s">
        <v>1784</v>
      </c>
      <c r="U867" s="107" t="s">
        <v>1784</v>
      </c>
      <c r="V867" s="535" t="s">
        <v>3445</v>
      </c>
      <c r="W867" s="282"/>
      <c r="X867" s="282">
        <f t="shared" si="286"/>
        <v>0</v>
      </c>
      <c r="Y867" s="260"/>
      <c r="Z867" s="260"/>
      <c r="AA867" s="502">
        <f t="shared" si="287"/>
        <v>0</v>
      </c>
      <c r="AB867" s="282">
        <f t="shared" si="288"/>
        <v>0</v>
      </c>
      <c r="AC867" s="282">
        <f t="shared" si="289"/>
        <v>0</v>
      </c>
      <c r="AD867" s="282">
        <f t="shared" si="290"/>
        <v>0</v>
      </c>
      <c r="AE867" s="282">
        <f t="shared" si="291"/>
        <v>0</v>
      </c>
      <c r="AF867" s="282">
        <f t="shared" si="292"/>
        <v>0</v>
      </c>
      <c r="AG867" s="107">
        <f t="shared" si="293"/>
        <v>0</v>
      </c>
      <c r="AH867" s="282">
        <f t="shared" si="294"/>
        <v>0</v>
      </c>
      <c r="AI867" s="260"/>
      <c r="AJ867" s="282">
        <f t="shared" si="295"/>
        <v>0</v>
      </c>
      <c r="AK867" s="282">
        <f t="shared" si="296"/>
        <v>0</v>
      </c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495"/>
      <c r="AW867" s="495"/>
      <c r="AX867" s="495"/>
    </row>
    <row r="868" spans="2:50">
      <c r="B868" s="412">
        <v>939</v>
      </c>
      <c r="C868" s="378" t="s">
        <v>3375</v>
      </c>
      <c r="D868" s="378" t="s">
        <v>3401</v>
      </c>
      <c r="E868" s="380" t="s">
        <v>3990</v>
      </c>
      <c r="F868" s="217" t="s">
        <v>3992</v>
      </c>
      <c r="G868" s="413" t="s">
        <v>1246</v>
      </c>
      <c r="H868" s="439" t="s">
        <v>3485</v>
      </c>
      <c r="I868" s="329" t="s">
        <v>1968</v>
      </c>
      <c r="J868" s="1">
        <f t="shared" si="281"/>
        <v>10</v>
      </c>
      <c r="K868" s="1">
        <v>10</v>
      </c>
      <c r="L868" s="329">
        <v>0</v>
      </c>
      <c r="M868" s="329"/>
      <c r="N868" s="329">
        <v>0.5</v>
      </c>
      <c r="O868" s="329">
        <v>0</v>
      </c>
      <c r="P868" s="502">
        <v>2</v>
      </c>
      <c r="Q868" s="282"/>
      <c r="R868" s="107" t="s">
        <v>1784</v>
      </c>
      <c r="S868" s="107"/>
      <c r="T868" s="107" t="s">
        <v>1784</v>
      </c>
      <c r="U868" s="107" t="s">
        <v>1784</v>
      </c>
      <c r="V868" s="535" t="s">
        <v>3445</v>
      </c>
      <c r="W868" s="282"/>
      <c r="X868" s="282">
        <f t="shared" si="286"/>
        <v>0</v>
      </c>
      <c r="Y868" s="260"/>
      <c r="Z868" s="260"/>
      <c r="AA868" s="502">
        <f t="shared" si="287"/>
        <v>0</v>
      </c>
      <c r="AB868" s="282">
        <f t="shared" si="288"/>
        <v>0</v>
      </c>
      <c r="AC868" s="282">
        <f t="shared" si="289"/>
        <v>0</v>
      </c>
      <c r="AD868" s="282">
        <f t="shared" si="290"/>
        <v>0</v>
      </c>
      <c r="AE868" s="282">
        <f t="shared" si="291"/>
        <v>0</v>
      </c>
      <c r="AF868" s="282">
        <f t="shared" si="292"/>
        <v>0</v>
      </c>
      <c r="AG868" s="107">
        <f t="shared" si="293"/>
        <v>0</v>
      </c>
      <c r="AH868" s="282">
        <f t="shared" si="294"/>
        <v>0</v>
      </c>
      <c r="AI868" s="260"/>
      <c r="AJ868" s="282">
        <f t="shared" si="295"/>
        <v>0</v>
      </c>
      <c r="AK868" s="282">
        <f t="shared" si="296"/>
        <v>0</v>
      </c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495"/>
      <c r="AW868" s="495"/>
      <c r="AX868" s="495"/>
    </row>
    <row r="869" spans="2:50">
      <c r="B869" s="412">
        <v>940</v>
      </c>
      <c r="C869" s="378" t="s">
        <v>3375</v>
      </c>
      <c r="D869" s="378" t="s">
        <v>3401</v>
      </c>
      <c r="E869" s="380" t="s">
        <v>3990</v>
      </c>
      <c r="F869" s="217" t="s">
        <v>3993</v>
      </c>
      <c r="G869" s="413" t="s">
        <v>1246</v>
      </c>
      <c r="H869" s="439" t="s">
        <v>3485</v>
      </c>
      <c r="I869" s="329" t="s">
        <v>1968</v>
      </c>
      <c r="J869" s="329">
        <f t="shared" si="281"/>
        <v>160</v>
      </c>
      <c r="K869" s="329">
        <v>150</v>
      </c>
      <c r="L869" s="329">
        <v>10</v>
      </c>
      <c r="M869" s="329"/>
      <c r="N869" s="329" t="s">
        <v>4112</v>
      </c>
      <c r="O869" s="329">
        <v>0</v>
      </c>
      <c r="P869" s="502">
        <v>2</v>
      </c>
      <c r="Q869" s="282"/>
      <c r="R869" s="107" t="s">
        <v>1784</v>
      </c>
      <c r="S869" s="107"/>
      <c r="T869" s="107" t="s">
        <v>1784</v>
      </c>
      <c r="U869" s="107" t="s">
        <v>1784</v>
      </c>
      <c r="V869" s="535" t="s">
        <v>3445</v>
      </c>
      <c r="W869" s="282"/>
      <c r="X869" s="282">
        <f t="shared" si="286"/>
        <v>0</v>
      </c>
      <c r="Y869" s="260"/>
      <c r="Z869" s="260"/>
      <c r="AA869" s="502">
        <f t="shared" si="287"/>
        <v>0</v>
      </c>
      <c r="AB869" s="282">
        <f t="shared" si="288"/>
        <v>0</v>
      </c>
      <c r="AC869" s="282">
        <f t="shared" si="289"/>
        <v>0</v>
      </c>
      <c r="AD869" s="282">
        <f t="shared" si="290"/>
        <v>0</v>
      </c>
      <c r="AE869" s="282">
        <f t="shared" si="291"/>
        <v>0</v>
      </c>
      <c r="AF869" s="282">
        <f t="shared" si="292"/>
        <v>0</v>
      </c>
      <c r="AG869" s="107">
        <f t="shared" si="293"/>
        <v>0</v>
      </c>
      <c r="AH869" s="282">
        <f t="shared" si="294"/>
        <v>0</v>
      </c>
      <c r="AI869" s="260"/>
      <c r="AJ869" s="282">
        <f t="shared" si="295"/>
        <v>0</v>
      </c>
      <c r="AK869" s="282">
        <f t="shared" si="296"/>
        <v>0</v>
      </c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495"/>
      <c r="AW869" s="495"/>
      <c r="AX869" s="495"/>
    </row>
    <row r="870" spans="2:50">
      <c r="B870" s="412">
        <v>941</v>
      </c>
      <c r="C870" s="378" t="s">
        <v>3375</v>
      </c>
      <c r="D870" s="378" t="s">
        <v>3401</v>
      </c>
      <c r="E870" s="380" t="s">
        <v>3990</v>
      </c>
      <c r="F870" s="217" t="s">
        <v>3924</v>
      </c>
      <c r="G870" s="413" t="s">
        <v>1246</v>
      </c>
      <c r="H870" s="439" t="s">
        <v>3495</v>
      </c>
      <c r="I870" s="329" t="s">
        <v>1968</v>
      </c>
      <c r="J870" s="329">
        <f t="shared" ref="J870:J933" si="297">SUM(K870:L870)</f>
        <v>10</v>
      </c>
      <c r="K870" s="329">
        <v>10</v>
      </c>
      <c r="L870" s="329">
        <v>0</v>
      </c>
      <c r="M870" s="329"/>
      <c r="N870" s="329">
        <v>0.2</v>
      </c>
      <c r="O870" s="329">
        <v>0</v>
      </c>
      <c r="P870" s="502">
        <v>2</v>
      </c>
      <c r="Q870" s="282"/>
      <c r="R870" s="107" t="s">
        <v>1784</v>
      </c>
      <c r="S870" s="107"/>
      <c r="T870" s="107" t="s">
        <v>1784</v>
      </c>
      <c r="U870" s="107" t="s">
        <v>1784</v>
      </c>
      <c r="V870" s="535" t="s">
        <v>3445</v>
      </c>
      <c r="W870" s="282"/>
      <c r="X870" s="282">
        <f t="shared" si="286"/>
        <v>0</v>
      </c>
      <c r="Y870" s="260"/>
      <c r="Z870" s="260"/>
      <c r="AA870" s="502">
        <f t="shared" si="287"/>
        <v>0</v>
      </c>
      <c r="AB870" s="282">
        <f t="shared" si="288"/>
        <v>0</v>
      </c>
      <c r="AC870" s="282">
        <f t="shared" si="289"/>
        <v>0</v>
      </c>
      <c r="AD870" s="282">
        <f t="shared" si="290"/>
        <v>0</v>
      </c>
      <c r="AE870" s="282">
        <f t="shared" si="291"/>
        <v>0</v>
      </c>
      <c r="AF870" s="282">
        <f t="shared" si="292"/>
        <v>0</v>
      </c>
      <c r="AG870" s="107">
        <f t="shared" si="293"/>
        <v>0</v>
      </c>
      <c r="AH870" s="282">
        <f t="shared" si="294"/>
        <v>0</v>
      </c>
      <c r="AI870" s="260"/>
      <c r="AJ870" s="282">
        <f t="shared" si="295"/>
        <v>0</v>
      </c>
      <c r="AK870" s="282">
        <f t="shared" si="296"/>
        <v>0</v>
      </c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495"/>
      <c r="AW870" s="495"/>
      <c r="AX870" s="495"/>
    </row>
    <row r="871" spans="2:50">
      <c r="B871" s="412">
        <v>942</v>
      </c>
      <c r="C871" s="378" t="s">
        <v>3375</v>
      </c>
      <c r="D871" s="378" t="s">
        <v>3401</v>
      </c>
      <c r="E871" s="380" t="s">
        <v>3994</v>
      </c>
      <c r="F871" s="217" t="s">
        <v>3995</v>
      </c>
      <c r="G871" s="413" t="s">
        <v>1246</v>
      </c>
      <c r="H871" s="439" t="s">
        <v>3485</v>
      </c>
      <c r="I871" s="329" t="s">
        <v>1968</v>
      </c>
      <c r="J871" s="329">
        <f t="shared" si="297"/>
        <v>10</v>
      </c>
      <c r="K871" s="329">
        <v>10</v>
      </c>
      <c r="L871" s="329">
        <v>0</v>
      </c>
      <c r="M871" s="329"/>
      <c r="N871" s="329">
        <v>0.5</v>
      </c>
      <c r="O871" s="329">
        <v>0</v>
      </c>
      <c r="P871" s="502">
        <v>2</v>
      </c>
      <c r="Q871" s="282"/>
      <c r="R871" s="107"/>
      <c r="S871" s="107" t="s">
        <v>1784</v>
      </c>
      <c r="T871" s="107" t="s">
        <v>1784</v>
      </c>
      <c r="U871" s="107" t="s">
        <v>1784</v>
      </c>
      <c r="V871" s="535" t="s">
        <v>3445</v>
      </c>
      <c r="W871" s="282"/>
      <c r="X871" s="282">
        <f t="shared" si="286"/>
        <v>0</v>
      </c>
      <c r="Y871" s="260"/>
      <c r="Z871" s="260"/>
      <c r="AA871" s="502">
        <f t="shared" si="287"/>
        <v>0</v>
      </c>
      <c r="AB871" s="282">
        <f t="shared" si="288"/>
        <v>0</v>
      </c>
      <c r="AC871" s="282">
        <f t="shared" si="289"/>
        <v>0</v>
      </c>
      <c r="AD871" s="282">
        <f t="shared" si="290"/>
        <v>0</v>
      </c>
      <c r="AE871" s="282">
        <f t="shared" si="291"/>
        <v>0</v>
      </c>
      <c r="AF871" s="282">
        <f t="shared" si="292"/>
        <v>0</v>
      </c>
      <c r="AG871" s="107">
        <f t="shared" si="293"/>
        <v>0</v>
      </c>
      <c r="AH871" s="282">
        <f t="shared" si="294"/>
        <v>0</v>
      </c>
      <c r="AI871" s="260"/>
      <c r="AJ871" s="282">
        <f t="shared" si="295"/>
        <v>0</v>
      </c>
      <c r="AK871" s="282">
        <f t="shared" si="296"/>
        <v>0</v>
      </c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495"/>
      <c r="AW871" s="495"/>
      <c r="AX871" s="495"/>
    </row>
    <row r="872" spans="2:50">
      <c r="B872" s="412">
        <v>943</v>
      </c>
      <c r="C872" s="378" t="s">
        <v>3375</v>
      </c>
      <c r="D872" s="378" t="s">
        <v>3401</v>
      </c>
      <c r="E872" s="380" t="s">
        <v>3994</v>
      </c>
      <c r="F872" s="217" t="s">
        <v>3996</v>
      </c>
      <c r="G872" s="413" t="s">
        <v>1246</v>
      </c>
      <c r="H872" s="439" t="s">
        <v>3485</v>
      </c>
      <c r="I872" s="329" t="s">
        <v>1968</v>
      </c>
      <c r="J872" s="329">
        <f t="shared" si="297"/>
        <v>500</v>
      </c>
      <c r="K872" s="329">
        <v>490</v>
      </c>
      <c r="L872" s="329">
        <v>10</v>
      </c>
      <c r="M872" s="329"/>
      <c r="N872" s="329">
        <v>3.45</v>
      </c>
      <c r="O872" s="329">
        <v>0</v>
      </c>
      <c r="P872" s="502">
        <v>2</v>
      </c>
      <c r="Q872" s="282"/>
      <c r="R872" s="107"/>
      <c r="S872" s="107" t="s">
        <v>1784</v>
      </c>
      <c r="T872" s="107" t="s">
        <v>1784</v>
      </c>
      <c r="U872" s="107" t="s">
        <v>1784</v>
      </c>
      <c r="V872" s="535" t="s">
        <v>3445</v>
      </c>
      <c r="W872" s="282"/>
      <c r="X872" s="282">
        <f t="shared" si="286"/>
        <v>0</v>
      </c>
      <c r="Y872" s="260"/>
      <c r="Z872" s="260"/>
      <c r="AA872" s="502">
        <f t="shared" si="287"/>
        <v>0</v>
      </c>
      <c r="AB872" s="282">
        <f t="shared" si="288"/>
        <v>0</v>
      </c>
      <c r="AC872" s="282">
        <f t="shared" si="289"/>
        <v>0</v>
      </c>
      <c r="AD872" s="282">
        <f t="shared" si="290"/>
        <v>0</v>
      </c>
      <c r="AE872" s="282">
        <f t="shared" si="291"/>
        <v>0</v>
      </c>
      <c r="AF872" s="282">
        <f t="shared" si="292"/>
        <v>0</v>
      </c>
      <c r="AG872" s="107">
        <f t="shared" si="293"/>
        <v>0</v>
      </c>
      <c r="AH872" s="282">
        <f t="shared" si="294"/>
        <v>0</v>
      </c>
      <c r="AI872" s="260"/>
      <c r="AJ872" s="282">
        <f t="shared" si="295"/>
        <v>0</v>
      </c>
      <c r="AK872" s="282">
        <f t="shared" si="296"/>
        <v>0</v>
      </c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495"/>
      <c r="AW872" s="495"/>
      <c r="AX872" s="495"/>
    </row>
    <row r="873" spans="2:50">
      <c r="B873" s="412">
        <v>944</v>
      </c>
      <c r="C873" s="378" t="s">
        <v>3375</v>
      </c>
      <c r="D873" s="378" t="s">
        <v>3401</v>
      </c>
      <c r="E873" s="380" t="s">
        <v>3994</v>
      </c>
      <c r="F873" s="217" t="s">
        <v>3924</v>
      </c>
      <c r="G873" s="413" t="s">
        <v>1246</v>
      </c>
      <c r="H873" s="439" t="s">
        <v>3495</v>
      </c>
      <c r="I873" s="329" t="s">
        <v>1968</v>
      </c>
      <c r="J873" s="329">
        <f t="shared" si="297"/>
        <v>10</v>
      </c>
      <c r="K873" s="329">
        <v>10</v>
      </c>
      <c r="L873" s="329">
        <v>0</v>
      </c>
      <c r="M873" s="329"/>
      <c r="N873" s="329">
        <v>0.2</v>
      </c>
      <c r="O873" s="329">
        <v>0</v>
      </c>
      <c r="P873" s="502">
        <v>2</v>
      </c>
      <c r="Q873" s="282"/>
      <c r="R873" s="107"/>
      <c r="S873" s="107" t="s">
        <v>1784</v>
      </c>
      <c r="T873" s="107" t="s">
        <v>1784</v>
      </c>
      <c r="U873" s="107" t="s">
        <v>1784</v>
      </c>
      <c r="V873" s="535" t="s">
        <v>3445</v>
      </c>
      <c r="W873" s="282"/>
      <c r="X873" s="282">
        <f t="shared" si="286"/>
        <v>0</v>
      </c>
      <c r="Y873" s="260"/>
      <c r="Z873" s="260"/>
      <c r="AA873" s="502">
        <f t="shared" si="287"/>
        <v>0</v>
      </c>
      <c r="AB873" s="282">
        <f t="shared" si="288"/>
        <v>0</v>
      </c>
      <c r="AC873" s="282">
        <f t="shared" si="289"/>
        <v>0</v>
      </c>
      <c r="AD873" s="282">
        <f t="shared" si="290"/>
        <v>0</v>
      </c>
      <c r="AE873" s="282">
        <f t="shared" si="291"/>
        <v>0</v>
      </c>
      <c r="AF873" s="282">
        <f t="shared" si="292"/>
        <v>0</v>
      </c>
      <c r="AG873" s="107">
        <f t="shared" si="293"/>
        <v>0</v>
      </c>
      <c r="AH873" s="282">
        <f t="shared" si="294"/>
        <v>0</v>
      </c>
      <c r="AI873" s="260"/>
      <c r="AJ873" s="282">
        <f t="shared" si="295"/>
        <v>0</v>
      </c>
      <c r="AK873" s="282">
        <f t="shared" si="296"/>
        <v>0</v>
      </c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495"/>
      <c r="AW873" s="495"/>
      <c r="AX873" s="495"/>
    </row>
    <row r="874" spans="2:50">
      <c r="B874" s="412">
        <v>945</v>
      </c>
      <c r="C874" s="378" t="s">
        <v>3375</v>
      </c>
      <c r="D874" s="378" t="s">
        <v>3401</v>
      </c>
      <c r="E874" s="380" t="s">
        <v>3997</v>
      </c>
      <c r="F874" s="217" t="s">
        <v>3998</v>
      </c>
      <c r="G874" s="413" t="s">
        <v>1246</v>
      </c>
      <c r="H874" s="439" t="s">
        <v>3524</v>
      </c>
      <c r="I874" s="329" t="s">
        <v>1968</v>
      </c>
      <c r="J874" s="329">
        <f t="shared" si="297"/>
        <v>6</v>
      </c>
      <c r="K874" s="329">
        <v>6</v>
      </c>
      <c r="L874" s="329">
        <v>0</v>
      </c>
      <c r="M874" s="329"/>
      <c r="N874" s="329">
        <v>0.1</v>
      </c>
      <c r="O874" s="329">
        <v>0</v>
      </c>
      <c r="P874" s="502">
        <v>2</v>
      </c>
      <c r="Q874" s="282"/>
      <c r="R874" s="107"/>
      <c r="S874" s="107" t="s">
        <v>1784</v>
      </c>
      <c r="T874" s="107" t="s">
        <v>1784</v>
      </c>
      <c r="U874" s="107" t="s">
        <v>1784</v>
      </c>
      <c r="V874" s="535" t="s">
        <v>3445</v>
      </c>
      <c r="W874" s="282"/>
      <c r="X874" s="282">
        <f t="shared" si="286"/>
        <v>0</v>
      </c>
      <c r="Y874" s="260"/>
      <c r="Z874" s="260"/>
      <c r="AA874" s="502">
        <f t="shared" si="287"/>
        <v>0</v>
      </c>
      <c r="AB874" s="282">
        <f t="shared" si="288"/>
        <v>0</v>
      </c>
      <c r="AC874" s="282">
        <f t="shared" si="289"/>
        <v>0</v>
      </c>
      <c r="AD874" s="282">
        <f t="shared" si="290"/>
        <v>0</v>
      </c>
      <c r="AE874" s="282">
        <f t="shared" si="291"/>
        <v>0</v>
      </c>
      <c r="AF874" s="282">
        <f t="shared" si="292"/>
        <v>0</v>
      </c>
      <c r="AG874" s="107">
        <f t="shared" si="293"/>
        <v>0</v>
      </c>
      <c r="AH874" s="282">
        <f t="shared" si="294"/>
        <v>0</v>
      </c>
      <c r="AI874" s="260"/>
      <c r="AJ874" s="282">
        <f t="shared" si="295"/>
        <v>0</v>
      </c>
      <c r="AK874" s="282">
        <f t="shared" si="296"/>
        <v>0</v>
      </c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495"/>
      <c r="AW874" s="495"/>
      <c r="AX874" s="495"/>
    </row>
    <row r="875" spans="2:50">
      <c r="B875" s="412">
        <v>946</v>
      </c>
      <c r="C875" s="378" t="s">
        <v>3375</v>
      </c>
      <c r="D875" s="378" t="s">
        <v>3401</v>
      </c>
      <c r="E875" s="380" t="s">
        <v>3525</v>
      </c>
      <c r="F875" s="217" t="s">
        <v>3925</v>
      </c>
      <c r="G875" s="413" t="s">
        <v>2201</v>
      </c>
      <c r="H875" s="439" t="s">
        <v>3527</v>
      </c>
      <c r="I875" s="329" t="s">
        <v>1968</v>
      </c>
      <c r="J875" s="329">
        <f t="shared" si="297"/>
        <v>10</v>
      </c>
      <c r="K875" s="329">
        <v>10</v>
      </c>
      <c r="L875" s="329">
        <v>0</v>
      </c>
      <c r="M875" s="329"/>
      <c r="N875" s="329">
        <v>0.1</v>
      </c>
      <c r="O875" s="329">
        <v>0</v>
      </c>
      <c r="P875" s="502">
        <v>2</v>
      </c>
      <c r="Q875" s="282"/>
      <c r="R875" s="107" t="s">
        <v>1784</v>
      </c>
      <c r="S875" s="107"/>
      <c r="T875" s="107" t="s">
        <v>1784</v>
      </c>
      <c r="U875" s="107" t="s">
        <v>1784</v>
      </c>
      <c r="V875" s="535" t="s">
        <v>3445</v>
      </c>
      <c r="W875" s="282"/>
      <c r="X875" s="282">
        <f t="shared" si="286"/>
        <v>0</v>
      </c>
      <c r="Y875" s="260"/>
      <c r="Z875" s="260"/>
      <c r="AA875" s="502">
        <f t="shared" si="287"/>
        <v>0</v>
      </c>
      <c r="AB875" s="282">
        <f t="shared" si="288"/>
        <v>0</v>
      </c>
      <c r="AC875" s="282">
        <f t="shared" si="289"/>
        <v>0</v>
      </c>
      <c r="AD875" s="282">
        <f t="shared" si="290"/>
        <v>0</v>
      </c>
      <c r="AE875" s="282">
        <f t="shared" si="291"/>
        <v>0</v>
      </c>
      <c r="AF875" s="282">
        <f t="shared" si="292"/>
        <v>0</v>
      </c>
      <c r="AG875" s="107">
        <f t="shared" si="293"/>
        <v>0</v>
      </c>
      <c r="AH875" s="282">
        <f t="shared" si="294"/>
        <v>0</v>
      </c>
      <c r="AI875" s="260"/>
      <c r="AJ875" s="282">
        <f t="shared" si="295"/>
        <v>0</v>
      </c>
      <c r="AK875" s="282">
        <f t="shared" si="296"/>
        <v>0</v>
      </c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495"/>
      <c r="AW875" s="495"/>
      <c r="AX875" s="495"/>
    </row>
    <row r="876" spans="2:50">
      <c r="B876" s="412">
        <v>947</v>
      </c>
      <c r="C876" s="378" t="s">
        <v>3375</v>
      </c>
      <c r="D876" s="378" t="s">
        <v>3401</v>
      </c>
      <c r="E876" s="380" t="s">
        <v>3525</v>
      </c>
      <c r="F876" s="217" t="s">
        <v>3926</v>
      </c>
      <c r="G876" s="413" t="s">
        <v>2201</v>
      </c>
      <c r="H876" s="439" t="s">
        <v>3529</v>
      </c>
      <c r="I876" s="329" t="s">
        <v>1968</v>
      </c>
      <c r="J876" s="329">
        <f t="shared" si="297"/>
        <v>30</v>
      </c>
      <c r="K876" s="329">
        <v>30</v>
      </c>
      <c r="L876" s="329">
        <v>0</v>
      </c>
      <c r="M876" s="329"/>
      <c r="N876" s="329">
        <v>0.1</v>
      </c>
      <c r="O876" s="329">
        <v>0</v>
      </c>
      <c r="P876" s="502">
        <v>2</v>
      </c>
      <c r="Q876" s="282"/>
      <c r="R876" s="107" t="s">
        <v>1784</v>
      </c>
      <c r="S876" s="107"/>
      <c r="T876" s="107" t="s">
        <v>1784</v>
      </c>
      <c r="U876" s="107" t="s">
        <v>1784</v>
      </c>
      <c r="V876" s="535" t="s">
        <v>3445</v>
      </c>
      <c r="W876" s="282"/>
      <c r="X876" s="282">
        <f t="shared" si="286"/>
        <v>0</v>
      </c>
      <c r="Y876" s="260"/>
      <c r="Z876" s="260"/>
      <c r="AA876" s="502">
        <f t="shared" si="287"/>
        <v>0</v>
      </c>
      <c r="AB876" s="282">
        <f t="shared" si="288"/>
        <v>0</v>
      </c>
      <c r="AC876" s="282">
        <f t="shared" si="289"/>
        <v>0</v>
      </c>
      <c r="AD876" s="282">
        <f t="shared" si="290"/>
        <v>0</v>
      </c>
      <c r="AE876" s="282">
        <f t="shared" si="291"/>
        <v>0</v>
      </c>
      <c r="AF876" s="282">
        <f t="shared" si="292"/>
        <v>0</v>
      </c>
      <c r="AG876" s="107">
        <f t="shared" si="293"/>
        <v>0</v>
      </c>
      <c r="AH876" s="282">
        <f t="shared" si="294"/>
        <v>0</v>
      </c>
      <c r="AI876" s="260"/>
      <c r="AJ876" s="282">
        <f t="shared" si="295"/>
        <v>0</v>
      </c>
      <c r="AK876" s="282">
        <f t="shared" si="296"/>
        <v>0</v>
      </c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495"/>
      <c r="AW876" s="495"/>
      <c r="AX876" s="495"/>
    </row>
    <row r="877" spans="2:50">
      <c r="B877" s="412">
        <v>948</v>
      </c>
      <c r="C877" s="378" t="s">
        <v>3375</v>
      </c>
      <c r="D877" s="378" t="s">
        <v>3401</v>
      </c>
      <c r="E877" s="380" t="s">
        <v>3525</v>
      </c>
      <c r="F877" s="217" t="s">
        <v>3999</v>
      </c>
      <c r="G877" s="413" t="s">
        <v>2201</v>
      </c>
      <c r="H877" s="439" t="s">
        <v>3532</v>
      </c>
      <c r="I877" s="329" t="s">
        <v>1968</v>
      </c>
      <c r="J877" s="329">
        <f t="shared" si="297"/>
        <v>5</v>
      </c>
      <c r="K877" s="329">
        <v>5</v>
      </c>
      <c r="L877" s="329">
        <v>0</v>
      </c>
      <c r="M877" s="329"/>
      <c r="N877" s="329">
        <v>0.01</v>
      </c>
      <c r="O877" s="329">
        <v>0</v>
      </c>
      <c r="P877" s="502">
        <v>2</v>
      </c>
      <c r="Q877" s="282"/>
      <c r="R877" s="107" t="s">
        <v>1784</v>
      </c>
      <c r="S877" s="107"/>
      <c r="T877" s="107" t="s">
        <v>1784</v>
      </c>
      <c r="U877" s="107" t="s">
        <v>1784</v>
      </c>
      <c r="V877" s="535" t="s">
        <v>3445</v>
      </c>
      <c r="W877" s="282"/>
      <c r="X877" s="282">
        <f t="shared" si="286"/>
        <v>0</v>
      </c>
      <c r="Y877" s="260"/>
      <c r="Z877" s="260"/>
      <c r="AA877" s="502">
        <f t="shared" si="287"/>
        <v>0</v>
      </c>
      <c r="AB877" s="282">
        <f t="shared" si="288"/>
        <v>0</v>
      </c>
      <c r="AC877" s="282">
        <f t="shared" si="289"/>
        <v>0</v>
      </c>
      <c r="AD877" s="282">
        <f t="shared" si="290"/>
        <v>0</v>
      </c>
      <c r="AE877" s="282">
        <f t="shared" si="291"/>
        <v>0</v>
      </c>
      <c r="AF877" s="282">
        <f t="shared" si="292"/>
        <v>0</v>
      </c>
      <c r="AG877" s="107">
        <f t="shared" si="293"/>
        <v>0</v>
      </c>
      <c r="AH877" s="282">
        <f t="shared" si="294"/>
        <v>0</v>
      </c>
      <c r="AI877" s="260"/>
      <c r="AJ877" s="282">
        <f t="shared" si="295"/>
        <v>0</v>
      </c>
      <c r="AK877" s="282">
        <f t="shared" si="296"/>
        <v>0</v>
      </c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495"/>
      <c r="AW877" s="495"/>
      <c r="AX877" s="495"/>
    </row>
    <row r="878" spans="2:50">
      <c r="B878" s="412">
        <v>949</v>
      </c>
      <c r="C878" s="378" t="s">
        <v>3375</v>
      </c>
      <c r="D878" s="378" t="s">
        <v>3401</v>
      </c>
      <c r="E878" s="380" t="s">
        <v>3525</v>
      </c>
      <c r="F878" s="217" t="s">
        <v>4000</v>
      </c>
      <c r="G878" s="413" t="s">
        <v>2201</v>
      </c>
      <c r="H878" s="439" t="s">
        <v>3532</v>
      </c>
      <c r="I878" s="329" t="s">
        <v>1968</v>
      </c>
      <c r="J878" s="329">
        <f t="shared" si="297"/>
        <v>65</v>
      </c>
      <c r="K878" s="329">
        <v>65</v>
      </c>
      <c r="L878" s="329">
        <v>0</v>
      </c>
      <c r="M878" s="329"/>
      <c r="N878" s="329">
        <v>0.45</v>
      </c>
      <c r="O878" s="329">
        <v>0</v>
      </c>
      <c r="P878" s="502">
        <v>2</v>
      </c>
      <c r="Q878" s="282"/>
      <c r="R878" s="107" t="s">
        <v>1784</v>
      </c>
      <c r="S878" s="107"/>
      <c r="T878" s="107" t="s">
        <v>1784</v>
      </c>
      <c r="U878" s="107" t="s">
        <v>1784</v>
      </c>
      <c r="V878" s="535" t="s">
        <v>3445</v>
      </c>
      <c r="W878" s="282"/>
      <c r="X878" s="282">
        <f t="shared" si="286"/>
        <v>0</v>
      </c>
      <c r="Y878" s="260"/>
      <c r="Z878" s="260"/>
      <c r="AA878" s="502">
        <f t="shared" si="287"/>
        <v>0</v>
      </c>
      <c r="AB878" s="282">
        <f t="shared" si="288"/>
        <v>0</v>
      </c>
      <c r="AC878" s="282">
        <f t="shared" si="289"/>
        <v>0</v>
      </c>
      <c r="AD878" s="282">
        <f t="shared" si="290"/>
        <v>0</v>
      </c>
      <c r="AE878" s="282">
        <f t="shared" si="291"/>
        <v>0</v>
      </c>
      <c r="AF878" s="282">
        <f t="shared" si="292"/>
        <v>0</v>
      </c>
      <c r="AG878" s="107">
        <f t="shared" si="293"/>
        <v>0</v>
      </c>
      <c r="AH878" s="282">
        <f t="shared" si="294"/>
        <v>0</v>
      </c>
      <c r="AI878" s="260"/>
      <c r="AJ878" s="282">
        <f t="shared" si="295"/>
        <v>0</v>
      </c>
      <c r="AK878" s="282">
        <f t="shared" si="296"/>
        <v>0</v>
      </c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495"/>
      <c r="AW878" s="495"/>
      <c r="AX878" s="495"/>
    </row>
    <row r="879" spans="2:50">
      <c r="B879" s="412">
        <v>950</v>
      </c>
      <c r="C879" s="378" t="s">
        <v>3375</v>
      </c>
      <c r="D879" s="378" t="s">
        <v>3401</v>
      </c>
      <c r="E879" s="380" t="s">
        <v>3525</v>
      </c>
      <c r="F879" s="217" t="s">
        <v>4001</v>
      </c>
      <c r="G879" s="413" t="s">
        <v>2201</v>
      </c>
      <c r="H879" s="439" t="s">
        <v>3532</v>
      </c>
      <c r="I879" s="329" t="s">
        <v>1968</v>
      </c>
      <c r="J879" s="329">
        <f t="shared" si="297"/>
        <v>510</v>
      </c>
      <c r="K879" s="329">
        <v>510</v>
      </c>
      <c r="L879" s="329">
        <v>0</v>
      </c>
      <c r="M879" s="329"/>
      <c r="N879" s="439">
        <v>1.2</v>
      </c>
      <c r="O879" s="329">
        <v>0</v>
      </c>
      <c r="P879" s="502">
        <v>2</v>
      </c>
      <c r="Q879" s="282"/>
      <c r="R879" s="107" t="s">
        <v>1784</v>
      </c>
      <c r="S879" s="107"/>
      <c r="T879" s="107" t="s">
        <v>1784</v>
      </c>
      <c r="U879" s="107" t="s">
        <v>1784</v>
      </c>
      <c r="V879" s="535" t="s">
        <v>3445</v>
      </c>
      <c r="W879" s="282"/>
      <c r="X879" s="282">
        <f t="shared" si="286"/>
        <v>0</v>
      </c>
      <c r="Y879" s="260"/>
      <c r="Z879" s="260"/>
      <c r="AA879" s="502">
        <f t="shared" si="287"/>
        <v>0</v>
      </c>
      <c r="AB879" s="282">
        <f t="shared" si="288"/>
        <v>0</v>
      </c>
      <c r="AC879" s="282">
        <f t="shared" si="289"/>
        <v>0</v>
      </c>
      <c r="AD879" s="282">
        <f t="shared" si="290"/>
        <v>0</v>
      </c>
      <c r="AE879" s="282">
        <f t="shared" si="291"/>
        <v>0</v>
      </c>
      <c r="AF879" s="282">
        <f t="shared" si="292"/>
        <v>0</v>
      </c>
      <c r="AG879" s="107">
        <f t="shared" si="293"/>
        <v>0</v>
      </c>
      <c r="AH879" s="282">
        <f t="shared" si="294"/>
        <v>0</v>
      </c>
      <c r="AI879" s="260"/>
      <c r="AJ879" s="282">
        <f t="shared" si="295"/>
        <v>0</v>
      </c>
      <c r="AK879" s="282">
        <f t="shared" si="296"/>
        <v>0</v>
      </c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495"/>
      <c r="AW879" s="495"/>
      <c r="AX879" s="495"/>
    </row>
    <row r="880" spans="2:50">
      <c r="B880" s="412">
        <v>951</v>
      </c>
      <c r="C880" s="378" t="s">
        <v>3375</v>
      </c>
      <c r="D880" s="378" t="s">
        <v>3401</v>
      </c>
      <c r="E880" s="380" t="s">
        <v>3525</v>
      </c>
      <c r="F880" s="217" t="s">
        <v>4002</v>
      </c>
      <c r="G880" s="413" t="s">
        <v>2201</v>
      </c>
      <c r="H880" s="439" t="s">
        <v>3550</v>
      </c>
      <c r="I880" s="329" t="s">
        <v>1968</v>
      </c>
      <c r="J880" s="329">
        <f t="shared" si="297"/>
        <v>20</v>
      </c>
      <c r="K880" s="329">
        <v>20</v>
      </c>
      <c r="L880" s="329">
        <v>0</v>
      </c>
      <c r="M880" s="329"/>
      <c r="N880" s="329">
        <v>20.3</v>
      </c>
      <c r="O880" s="329">
        <v>0</v>
      </c>
      <c r="P880" s="502">
        <v>2</v>
      </c>
      <c r="Q880" s="282"/>
      <c r="R880" s="107" t="s">
        <v>1784</v>
      </c>
      <c r="S880" s="107"/>
      <c r="T880" s="107" t="s">
        <v>1784</v>
      </c>
      <c r="U880" s="107" t="s">
        <v>1784</v>
      </c>
      <c r="V880" s="535" t="s">
        <v>3445</v>
      </c>
      <c r="W880" s="282"/>
      <c r="X880" s="282">
        <f t="shared" si="286"/>
        <v>0</v>
      </c>
      <c r="Y880" s="260"/>
      <c r="Z880" s="260"/>
      <c r="AA880" s="502">
        <f t="shared" si="287"/>
        <v>0</v>
      </c>
      <c r="AB880" s="282">
        <f t="shared" si="288"/>
        <v>0</v>
      </c>
      <c r="AC880" s="282">
        <f t="shared" si="289"/>
        <v>0</v>
      </c>
      <c r="AD880" s="282">
        <f t="shared" si="290"/>
        <v>0</v>
      </c>
      <c r="AE880" s="282">
        <f t="shared" si="291"/>
        <v>0</v>
      </c>
      <c r="AF880" s="282">
        <f t="shared" si="292"/>
        <v>0</v>
      </c>
      <c r="AG880" s="107">
        <f t="shared" si="293"/>
        <v>0</v>
      </c>
      <c r="AH880" s="282">
        <f t="shared" si="294"/>
        <v>0</v>
      </c>
      <c r="AI880" s="260"/>
      <c r="AJ880" s="282">
        <f t="shared" si="295"/>
        <v>0</v>
      </c>
      <c r="AK880" s="282">
        <f t="shared" si="296"/>
        <v>0</v>
      </c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495"/>
      <c r="AW880" s="495"/>
      <c r="AX880" s="495"/>
    </row>
    <row r="881" spans="2:50">
      <c r="B881" s="412">
        <v>952</v>
      </c>
      <c r="C881" s="378" t="s">
        <v>3375</v>
      </c>
      <c r="D881" s="378" t="s">
        <v>3401</v>
      </c>
      <c r="E881" s="380" t="s">
        <v>3525</v>
      </c>
      <c r="F881" s="217" t="s">
        <v>4003</v>
      </c>
      <c r="G881" s="413" t="s">
        <v>2201</v>
      </c>
      <c r="H881" s="439" t="s">
        <v>3466</v>
      </c>
      <c r="I881" s="329" t="s">
        <v>1968</v>
      </c>
      <c r="J881" s="1">
        <f t="shared" si="297"/>
        <v>20</v>
      </c>
      <c r="K881" s="1">
        <v>20</v>
      </c>
      <c r="L881" s="329">
        <v>0</v>
      </c>
      <c r="M881" s="329"/>
      <c r="N881" s="1">
        <v>0.2</v>
      </c>
      <c r="O881" s="329">
        <v>0</v>
      </c>
      <c r="P881" s="502">
        <v>2</v>
      </c>
      <c r="Q881" s="282"/>
      <c r="R881" s="107" t="s">
        <v>1784</v>
      </c>
      <c r="S881" s="107"/>
      <c r="T881" s="107" t="s">
        <v>1784</v>
      </c>
      <c r="U881" s="107" t="s">
        <v>1784</v>
      </c>
      <c r="V881" s="535" t="s">
        <v>3445</v>
      </c>
      <c r="W881" s="282"/>
      <c r="X881" s="282">
        <f t="shared" si="286"/>
        <v>0</v>
      </c>
      <c r="Y881" s="260"/>
      <c r="Z881" s="260"/>
      <c r="AA881" s="502">
        <f t="shared" si="287"/>
        <v>0</v>
      </c>
      <c r="AB881" s="282">
        <f t="shared" si="288"/>
        <v>0</v>
      </c>
      <c r="AC881" s="282">
        <f t="shared" si="289"/>
        <v>0</v>
      </c>
      <c r="AD881" s="282">
        <f t="shared" si="290"/>
        <v>0</v>
      </c>
      <c r="AE881" s="282">
        <f t="shared" si="291"/>
        <v>0</v>
      </c>
      <c r="AF881" s="282">
        <f t="shared" si="292"/>
        <v>0</v>
      </c>
      <c r="AG881" s="107">
        <f t="shared" si="293"/>
        <v>0</v>
      </c>
      <c r="AH881" s="282">
        <f t="shared" si="294"/>
        <v>0</v>
      </c>
      <c r="AI881" s="260"/>
      <c r="AJ881" s="282">
        <f t="shared" si="295"/>
        <v>0</v>
      </c>
      <c r="AK881" s="282">
        <f t="shared" si="296"/>
        <v>0</v>
      </c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495"/>
      <c r="AW881" s="495"/>
      <c r="AX881" s="495"/>
    </row>
    <row r="882" spans="2:50">
      <c r="B882" s="412">
        <v>953</v>
      </c>
      <c r="C882" s="378" t="s">
        <v>3375</v>
      </c>
      <c r="D882" s="378" t="s">
        <v>3401</v>
      </c>
      <c r="E882" s="380" t="s">
        <v>3525</v>
      </c>
      <c r="F882" s="217" t="s">
        <v>4004</v>
      </c>
      <c r="G882" s="413" t="s">
        <v>2201</v>
      </c>
      <c r="H882" s="439" t="s">
        <v>3532</v>
      </c>
      <c r="I882" s="329" t="s">
        <v>1968</v>
      </c>
      <c r="J882" s="1">
        <f t="shared" si="297"/>
        <v>5</v>
      </c>
      <c r="K882" s="1">
        <v>5</v>
      </c>
      <c r="L882" s="329">
        <v>0</v>
      </c>
      <c r="M882" s="329"/>
      <c r="N882" s="1">
        <v>0.05</v>
      </c>
      <c r="O882" s="329">
        <v>0</v>
      </c>
      <c r="P882" s="502">
        <v>2</v>
      </c>
      <c r="Q882" s="282"/>
      <c r="R882" s="107" t="s">
        <v>1784</v>
      </c>
      <c r="S882" s="107"/>
      <c r="T882" s="107" t="s">
        <v>1784</v>
      </c>
      <c r="U882" s="107" t="s">
        <v>1784</v>
      </c>
      <c r="V882" s="535" t="s">
        <v>3445</v>
      </c>
      <c r="W882" s="282"/>
      <c r="X882" s="282">
        <f t="shared" si="286"/>
        <v>0</v>
      </c>
      <c r="Y882" s="260"/>
      <c r="Z882" s="260"/>
      <c r="AA882" s="502">
        <f t="shared" si="287"/>
        <v>0</v>
      </c>
      <c r="AB882" s="282">
        <f t="shared" si="288"/>
        <v>0</v>
      </c>
      <c r="AC882" s="282">
        <f t="shared" si="289"/>
        <v>0</v>
      </c>
      <c r="AD882" s="282">
        <f t="shared" si="290"/>
        <v>0</v>
      </c>
      <c r="AE882" s="282">
        <f t="shared" si="291"/>
        <v>0</v>
      </c>
      <c r="AF882" s="282">
        <f t="shared" si="292"/>
        <v>0</v>
      </c>
      <c r="AG882" s="107">
        <f t="shared" si="293"/>
        <v>0</v>
      </c>
      <c r="AH882" s="282">
        <f t="shared" si="294"/>
        <v>0</v>
      </c>
      <c r="AI882" s="260"/>
      <c r="AJ882" s="282">
        <f t="shared" si="295"/>
        <v>0</v>
      </c>
      <c r="AK882" s="282">
        <f t="shared" si="296"/>
        <v>0</v>
      </c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495"/>
      <c r="AW882" s="495"/>
      <c r="AX882" s="495"/>
    </row>
    <row r="883" spans="2:50">
      <c r="B883" s="412">
        <v>954</v>
      </c>
      <c r="C883" s="378" t="s">
        <v>3375</v>
      </c>
      <c r="D883" s="378" t="s">
        <v>3401</v>
      </c>
      <c r="E883" s="380" t="s">
        <v>3525</v>
      </c>
      <c r="F883" s="217" t="s">
        <v>3927</v>
      </c>
      <c r="G883" s="413" t="s">
        <v>2201</v>
      </c>
      <c r="H883" s="439" t="s">
        <v>3466</v>
      </c>
      <c r="I883" s="329" t="s">
        <v>1968</v>
      </c>
      <c r="J883" s="329">
        <f t="shared" si="297"/>
        <v>30</v>
      </c>
      <c r="K883" s="329">
        <v>30</v>
      </c>
      <c r="L883" s="329">
        <v>0</v>
      </c>
      <c r="M883" s="329"/>
      <c r="N883" s="329">
        <v>0.5</v>
      </c>
      <c r="O883" s="329">
        <v>0</v>
      </c>
      <c r="P883" s="502">
        <v>2</v>
      </c>
      <c r="Q883" s="282"/>
      <c r="R883" s="107" t="s">
        <v>1784</v>
      </c>
      <c r="S883" s="107"/>
      <c r="T883" s="107" t="s">
        <v>1784</v>
      </c>
      <c r="U883" s="107" t="s">
        <v>1784</v>
      </c>
      <c r="V883" s="535" t="s">
        <v>3445</v>
      </c>
      <c r="W883" s="282"/>
      <c r="X883" s="282">
        <f t="shared" si="286"/>
        <v>0</v>
      </c>
      <c r="Y883" s="260"/>
      <c r="Z883" s="260"/>
      <c r="AA883" s="502">
        <f t="shared" si="287"/>
        <v>0</v>
      </c>
      <c r="AB883" s="282">
        <f t="shared" si="288"/>
        <v>0</v>
      </c>
      <c r="AC883" s="282">
        <f t="shared" si="289"/>
        <v>0</v>
      </c>
      <c r="AD883" s="282">
        <f t="shared" si="290"/>
        <v>0</v>
      </c>
      <c r="AE883" s="282">
        <f t="shared" si="291"/>
        <v>0</v>
      </c>
      <c r="AF883" s="282">
        <f t="shared" si="292"/>
        <v>0</v>
      </c>
      <c r="AG883" s="107">
        <f t="shared" si="293"/>
        <v>0</v>
      </c>
      <c r="AH883" s="282">
        <f t="shared" si="294"/>
        <v>0</v>
      </c>
      <c r="AI883" s="260"/>
      <c r="AJ883" s="282">
        <f t="shared" si="295"/>
        <v>0</v>
      </c>
      <c r="AK883" s="282">
        <f t="shared" si="296"/>
        <v>0</v>
      </c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495"/>
      <c r="AW883" s="495"/>
      <c r="AX883" s="495"/>
    </row>
    <row r="884" spans="2:50">
      <c r="B884" s="412">
        <v>955</v>
      </c>
      <c r="C884" s="378" t="s">
        <v>3375</v>
      </c>
      <c r="D884" s="378" t="s">
        <v>3401</v>
      </c>
      <c r="E884" s="380" t="s">
        <v>3525</v>
      </c>
      <c r="F884" s="217" t="s">
        <v>4005</v>
      </c>
      <c r="G884" s="413" t="s">
        <v>3559</v>
      </c>
      <c r="H884" s="439" t="s">
        <v>3532</v>
      </c>
      <c r="I884" s="329" t="s">
        <v>1968</v>
      </c>
      <c r="J884" s="1">
        <f t="shared" si="297"/>
        <v>1450</v>
      </c>
      <c r="K884" s="1">
        <v>10</v>
      </c>
      <c r="L884" s="1">
        <v>1440</v>
      </c>
      <c r="M884" s="329"/>
      <c r="N884" s="1">
        <v>0.1</v>
      </c>
      <c r="O884" s="1">
        <v>24</v>
      </c>
      <c r="P884" s="531">
        <v>2</v>
      </c>
      <c r="Q884" s="282"/>
      <c r="R884" s="107" t="s">
        <v>1784</v>
      </c>
      <c r="S884" s="107"/>
      <c r="T884" s="107" t="s">
        <v>1784</v>
      </c>
      <c r="U884" s="107" t="s">
        <v>1784</v>
      </c>
      <c r="V884" s="535" t="s">
        <v>3410</v>
      </c>
      <c r="W884" s="282"/>
      <c r="X884" s="282">
        <f t="shared" si="286"/>
        <v>0</v>
      </c>
      <c r="Y884" s="260"/>
      <c r="Z884" s="260"/>
      <c r="AA884" s="502">
        <f t="shared" si="287"/>
        <v>0</v>
      </c>
      <c r="AB884" s="282">
        <f t="shared" si="288"/>
        <v>0</v>
      </c>
      <c r="AC884" s="282">
        <f t="shared" si="289"/>
        <v>0</v>
      </c>
      <c r="AD884" s="282">
        <f t="shared" si="290"/>
        <v>0</v>
      </c>
      <c r="AE884" s="282">
        <f t="shared" si="291"/>
        <v>0</v>
      </c>
      <c r="AF884" s="282">
        <f t="shared" si="292"/>
        <v>0</v>
      </c>
      <c r="AG884" s="107">
        <f t="shared" si="293"/>
        <v>0</v>
      </c>
      <c r="AH884" s="282">
        <f t="shared" si="294"/>
        <v>0</v>
      </c>
      <c r="AI884" s="260"/>
      <c r="AJ884" s="282">
        <f t="shared" si="295"/>
        <v>0</v>
      </c>
      <c r="AK884" s="282">
        <f t="shared" si="296"/>
        <v>0</v>
      </c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495"/>
      <c r="AW884" s="495"/>
      <c r="AX884" s="495"/>
    </row>
    <row r="885" spans="2:50">
      <c r="B885" s="412">
        <v>956</v>
      </c>
      <c r="C885" s="378" t="s">
        <v>3375</v>
      </c>
      <c r="D885" s="378" t="s">
        <v>3401</v>
      </c>
      <c r="E885" s="380" t="s">
        <v>3525</v>
      </c>
      <c r="F885" s="217" t="s">
        <v>4006</v>
      </c>
      <c r="G885" s="413" t="s">
        <v>3559</v>
      </c>
      <c r="H885" s="439" t="s">
        <v>3532</v>
      </c>
      <c r="I885" s="329" t="s">
        <v>1968</v>
      </c>
      <c r="J885" s="329">
        <f t="shared" si="297"/>
        <v>10</v>
      </c>
      <c r="K885" s="329">
        <v>10</v>
      </c>
      <c r="L885" s="329">
        <v>0</v>
      </c>
      <c r="M885" s="329"/>
      <c r="N885" s="329">
        <v>0.2</v>
      </c>
      <c r="O885" s="329">
        <v>0</v>
      </c>
      <c r="P885" s="502">
        <v>2</v>
      </c>
      <c r="Q885" s="282"/>
      <c r="R885" s="107" t="s">
        <v>1784</v>
      </c>
      <c r="S885" s="107"/>
      <c r="T885" s="107" t="s">
        <v>1784</v>
      </c>
      <c r="U885" s="107" t="s">
        <v>1784</v>
      </c>
      <c r="V885" s="535" t="s">
        <v>3410</v>
      </c>
      <c r="W885" s="282"/>
      <c r="X885" s="282">
        <f t="shared" si="286"/>
        <v>0</v>
      </c>
      <c r="Y885" s="260"/>
      <c r="Z885" s="260"/>
      <c r="AA885" s="502">
        <f t="shared" si="287"/>
        <v>0</v>
      </c>
      <c r="AB885" s="282">
        <f t="shared" si="288"/>
        <v>0</v>
      </c>
      <c r="AC885" s="282">
        <f t="shared" si="289"/>
        <v>0</v>
      </c>
      <c r="AD885" s="282">
        <f t="shared" si="290"/>
        <v>0</v>
      </c>
      <c r="AE885" s="282">
        <f t="shared" si="291"/>
        <v>0</v>
      </c>
      <c r="AF885" s="282">
        <f t="shared" si="292"/>
        <v>0</v>
      </c>
      <c r="AG885" s="107">
        <f t="shared" si="293"/>
        <v>0</v>
      </c>
      <c r="AH885" s="282">
        <f t="shared" si="294"/>
        <v>0</v>
      </c>
      <c r="AI885" s="260"/>
      <c r="AJ885" s="282">
        <f t="shared" si="295"/>
        <v>0</v>
      </c>
      <c r="AK885" s="282">
        <f t="shared" si="296"/>
        <v>0</v>
      </c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495"/>
      <c r="AW885" s="495"/>
      <c r="AX885" s="495"/>
    </row>
    <row r="886" spans="2:50">
      <c r="B886" s="412">
        <v>957</v>
      </c>
      <c r="C886" s="378" t="s">
        <v>3375</v>
      </c>
      <c r="D886" s="378" t="s">
        <v>3401</v>
      </c>
      <c r="E886" s="380" t="s">
        <v>3525</v>
      </c>
      <c r="F886" s="217" t="s">
        <v>3928</v>
      </c>
      <c r="G886" s="413" t="s">
        <v>3559</v>
      </c>
      <c r="H886" s="439" t="s">
        <v>3564</v>
      </c>
      <c r="I886" s="329" t="s">
        <v>1968</v>
      </c>
      <c r="J886" s="329">
        <f t="shared" si="297"/>
        <v>5</v>
      </c>
      <c r="K886" s="329">
        <v>5</v>
      </c>
      <c r="L886" s="329">
        <v>0</v>
      </c>
      <c r="M886" s="329"/>
      <c r="N886" s="329">
        <v>0.5</v>
      </c>
      <c r="O886" s="329">
        <v>0</v>
      </c>
      <c r="P886" s="502">
        <v>2</v>
      </c>
      <c r="Q886" s="282"/>
      <c r="R886" s="107" t="s">
        <v>1784</v>
      </c>
      <c r="S886" s="107"/>
      <c r="T886" s="107" t="s">
        <v>1784</v>
      </c>
      <c r="U886" s="107" t="s">
        <v>1784</v>
      </c>
      <c r="V886" s="535" t="s">
        <v>3410</v>
      </c>
      <c r="W886" s="282"/>
      <c r="X886" s="282">
        <f t="shared" si="286"/>
        <v>0</v>
      </c>
      <c r="Y886" s="260"/>
      <c r="Z886" s="260"/>
      <c r="AA886" s="502">
        <f t="shared" si="287"/>
        <v>0</v>
      </c>
      <c r="AB886" s="282">
        <f t="shared" ref="AB886:AB917" si="298">(COUNTA(AL886:AU886)-COUNTIF(AL886:AU886, "X"))*P886*K886</f>
        <v>0</v>
      </c>
      <c r="AC886" s="282">
        <f t="shared" si="289"/>
        <v>0</v>
      </c>
      <c r="AD886" s="282">
        <f t="shared" ref="AD886:AD917" si="299">COUNTIF(AL886:AU886,"V")*P886*M886</f>
        <v>0</v>
      </c>
      <c r="AE886" s="282">
        <f t="shared" si="291"/>
        <v>0</v>
      </c>
      <c r="AF886" s="282">
        <f t="shared" ref="AF886:AF917" si="300">COUNTIF(AL886:AU886,"L")*K886*P886</f>
        <v>0</v>
      </c>
      <c r="AG886" s="107">
        <f t="shared" ref="AG886:AG917" si="301">IF(Q886="Y",1,0)</f>
        <v>0</v>
      </c>
      <c r="AH886" s="282">
        <f t="shared" ref="AH886:AH917" si="302">IF(Q886="Y", AA886, 0)*K886*P886/2</f>
        <v>0</v>
      </c>
      <c r="AI886" s="260"/>
      <c r="AJ886" s="282">
        <f t="shared" si="295"/>
        <v>0</v>
      </c>
      <c r="AK886" s="282">
        <f t="shared" si="296"/>
        <v>0</v>
      </c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495"/>
      <c r="AW886" s="495"/>
      <c r="AX886" s="495"/>
    </row>
    <row r="887" spans="2:50" ht="27.6">
      <c r="B887" s="412">
        <v>958</v>
      </c>
      <c r="C887" s="378" t="s">
        <v>4108</v>
      </c>
      <c r="D887" s="379" t="s">
        <v>4106</v>
      </c>
      <c r="E887" s="31" t="s">
        <v>3566</v>
      </c>
      <c r="F887" s="7" t="s">
        <v>4107</v>
      </c>
      <c r="G887" s="413" t="s">
        <v>1246</v>
      </c>
      <c r="H887" s="306" t="s">
        <v>3461</v>
      </c>
      <c r="I887" s="329" t="s">
        <v>1267</v>
      </c>
      <c r="J887" s="1">
        <f t="shared" si="297"/>
        <v>240</v>
      </c>
      <c r="K887" s="1">
        <v>240</v>
      </c>
      <c r="L887" s="1">
        <v>0</v>
      </c>
      <c r="M887" s="1"/>
      <c r="N887" s="1">
        <v>1</v>
      </c>
      <c r="O887" s="1">
        <v>0.5</v>
      </c>
      <c r="P887" s="531">
        <v>2</v>
      </c>
      <c r="Q887" s="282"/>
      <c r="R887" s="107" t="s">
        <v>1784</v>
      </c>
      <c r="S887" s="107" t="s">
        <v>1784</v>
      </c>
      <c r="T887" s="107" t="s">
        <v>1784</v>
      </c>
      <c r="U887" s="107" t="s">
        <v>1784</v>
      </c>
      <c r="V887" s="535" t="s">
        <v>3381</v>
      </c>
      <c r="W887" s="282"/>
      <c r="X887" s="282">
        <f t="shared" si="286"/>
        <v>0</v>
      </c>
      <c r="Y887" s="260"/>
      <c r="Z887" s="260"/>
      <c r="AA887" s="502">
        <f t="shared" si="287"/>
        <v>0</v>
      </c>
      <c r="AB887" s="282">
        <f t="shared" si="298"/>
        <v>0</v>
      </c>
      <c r="AC887" s="282">
        <f t="shared" si="289"/>
        <v>0</v>
      </c>
      <c r="AD887" s="282">
        <f t="shared" si="299"/>
        <v>0</v>
      </c>
      <c r="AE887" s="282">
        <f t="shared" si="291"/>
        <v>0</v>
      </c>
      <c r="AF887" s="282">
        <f t="shared" si="300"/>
        <v>0</v>
      </c>
      <c r="AG887" s="107">
        <f t="shared" si="301"/>
        <v>0</v>
      </c>
      <c r="AH887" s="282">
        <f t="shared" si="302"/>
        <v>0</v>
      </c>
      <c r="AI887" s="260"/>
      <c r="AJ887" s="282">
        <f t="shared" si="295"/>
        <v>0</v>
      </c>
      <c r="AK887" s="282">
        <f t="shared" si="296"/>
        <v>0</v>
      </c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495"/>
      <c r="AW887" s="495"/>
      <c r="AX887" s="495"/>
    </row>
    <row r="888" spans="2:50">
      <c r="B888" s="412">
        <v>959</v>
      </c>
      <c r="C888" s="378" t="s">
        <v>3375</v>
      </c>
      <c r="D888" s="379" t="s">
        <v>4106</v>
      </c>
      <c r="E888" s="380" t="s">
        <v>3569</v>
      </c>
      <c r="F888" s="217" t="s">
        <v>3570</v>
      </c>
      <c r="G888" s="413" t="s">
        <v>1246</v>
      </c>
      <c r="H888" s="439" t="s">
        <v>3572</v>
      </c>
      <c r="I888" s="329" t="s">
        <v>1968</v>
      </c>
      <c r="J888" s="100">
        <f t="shared" si="297"/>
        <v>10</v>
      </c>
      <c r="K888" s="100">
        <v>10</v>
      </c>
      <c r="L888" s="1">
        <v>0</v>
      </c>
      <c r="M888" s="100"/>
      <c r="N888" s="329">
        <v>0.1</v>
      </c>
      <c r="O888" s="329">
        <v>0</v>
      </c>
      <c r="P888" s="502">
        <v>2</v>
      </c>
      <c r="Q888" s="282"/>
      <c r="R888" s="107" t="s">
        <v>1784</v>
      </c>
      <c r="S888" s="107"/>
      <c r="T888" s="107" t="s">
        <v>1784</v>
      </c>
      <c r="U888" s="107" t="s">
        <v>1784</v>
      </c>
      <c r="V888" s="535" t="s">
        <v>3445</v>
      </c>
      <c r="W888" s="282"/>
      <c r="X888" s="282">
        <f t="shared" si="286"/>
        <v>0</v>
      </c>
      <c r="Y888" s="260"/>
      <c r="Z888" s="260"/>
      <c r="AA888" s="502">
        <f t="shared" si="287"/>
        <v>0</v>
      </c>
      <c r="AB888" s="282">
        <f t="shared" si="298"/>
        <v>0</v>
      </c>
      <c r="AC888" s="282">
        <f t="shared" si="289"/>
        <v>0</v>
      </c>
      <c r="AD888" s="282">
        <f t="shared" si="299"/>
        <v>0</v>
      </c>
      <c r="AE888" s="282">
        <f t="shared" si="291"/>
        <v>0</v>
      </c>
      <c r="AF888" s="282">
        <f t="shared" si="300"/>
        <v>0</v>
      </c>
      <c r="AG888" s="107">
        <f t="shared" si="301"/>
        <v>0</v>
      </c>
      <c r="AH888" s="282">
        <f t="shared" si="302"/>
        <v>0</v>
      </c>
      <c r="AI888" s="260"/>
      <c r="AJ888" s="282">
        <f t="shared" si="295"/>
        <v>0</v>
      </c>
      <c r="AK888" s="282">
        <f t="shared" si="296"/>
        <v>0</v>
      </c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495"/>
      <c r="AW888" s="495"/>
      <c r="AX888" s="495"/>
    </row>
    <row r="889" spans="2:50">
      <c r="B889" s="412">
        <v>960</v>
      </c>
      <c r="C889" s="378" t="s">
        <v>3375</v>
      </c>
      <c r="D889" s="379" t="s">
        <v>4106</v>
      </c>
      <c r="E889" s="380" t="s">
        <v>3569</v>
      </c>
      <c r="F889" s="217" t="s">
        <v>3574</v>
      </c>
      <c r="G889" s="413" t="s">
        <v>1246</v>
      </c>
      <c r="H889" s="439" t="s">
        <v>3383</v>
      </c>
      <c r="I889" s="329" t="s">
        <v>1968</v>
      </c>
      <c r="J889" s="329">
        <f t="shared" si="297"/>
        <v>17</v>
      </c>
      <c r="K889" s="329">
        <v>17</v>
      </c>
      <c r="L889" s="329">
        <v>0</v>
      </c>
      <c r="M889" s="329"/>
      <c r="N889" s="329">
        <v>0.3</v>
      </c>
      <c r="O889" s="329">
        <v>0.1</v>
      </c>
      <c r="P889" s="502">
        <v>2</v>
      </c>
      <c r="Q889" s="282"/>
      <c r="R889" s="107" t="s">
        <v>1784</v>
      </c>
      <c r="S889" s="107"/>
      <c r="T889" s="107" t="s">
        <v>1784</v>
      </c>
      <c r="U889" s="107" t="s">
        <v>1784</v>
      </c>
      <c r="V889" s="535" t="s">
        <v>3445</v>
      </c>
      <c r="W889" s="282"/>
      <c r="X889" s="282">
        <f t="shared" si="286"/>
        <v>0</v>
      </c>
      <c r="Y889" s="260"/>
      <c r="Z889" s="260"/>
      <c r="AA889" s="502">
        <f t="shared" si="287"/>
        <v>0</v>
      </c>
      <c r="AB889" s="282">
        <f t="shared" si="298"/>
        <v>0</v>
      </c>
      <c r="AC889" s="282">
        <f t="shared" si="289"/>
        <v>0</v>
      </c>
      <c r="AD889" s="282">
        <f t="shared" si="299"/>
        <v>0</v>
      </c>
      <c r="AE889" s="282">
        <f t="shared" si="291"/>
        <v>0</v>
      </c>
      <c r="AF889" s="282">
        <f t="shared" si="300"/>
        <v>0</v>
      </c>
      <c r="AG889" s="107">
        <f t="shared" si="301"/>
        <v>0</v>
      </c>
      <c r="AH889" s="282">
        <f t="shared" si="302"/>
        <v>0</v>
      </c>
      <c r="AI889" s="260"/>
      <c r="AJ889" s="282">
        <f t="shared" si="295"/>
        <v>0</v>
      </c>
      <c r="AK889" s="282">
        <f t="shared" si="296"/>
        <v>0</v>
      </c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495"/>
      <c r="AW889" s="495"/>
      <c r="AX889" s="495"/>
    </row>
    <row r="890" spans="2:50">
      <c r="B890" s="412">
        <v>961</v>
      </c>
      <c r="C890" s="378" t="s">
        <v>3375</v>
      </c>
      <c r="D890" s="379" t="s">
        <v>4106</v>
      </c>
      <c r="E890" s="380" t="s">
        <v>3569</v>
      </c>
      <c r="F890" s="217" t="s">
        <v>3580</v>
      </c>
      <c r="G890" s="413" t="s">
        <v>1246</v>
      </c>
      <c r="H890" s="439" t="s">
        <v>3582</v>
      </c>
      <c r="I890" s="329" t="s">
        <v>1968</v>
      </c>
      <c r="J890" s="1">
        <f t="shared" si="297"/>
        <v>3</v>
      </c>
      <c r="K890" s="1">
        <v>3</v>
      </c>
      <c r="L890" s="1">
        <v>0</v>
      </c>
      <c r="M890" s="329"/>
      <c r="N890" s="1">
        <v>0.05</v>
      </c>
      <c r="O890" s="1">
        <v>0</v>
      </c>
      <c r="P890" s="531">
        <v>2</v>
      </c>
      <c r="Q890" s="282"/>
      <c r="R890" s="107" t="s">
        <v>1784</v>
      </c>
      <c r="S890" s="107"/>
      <c r="T890" s="107" t="s">
        <v>1784</v>
      </c>
      <c r="U890" s="107" t="s">
        <v>1784</v>
      </c>
      <c r="V890" s="535" t="s">
        <v>3445</v>
      </c>
      <c r="W890" s="282"/>
      <c r="X890" s="282">
        <f t="shared" si="286"/>
        <v>0</v>
      </c>
      <c r="Y890" s="260"/>
      <c r="Z890" s="260"/>
      <c r="AA890" s="502">
        <f t="shared" si="287"/>
        <v>0</v>
      </c>
      <c r="AB890" s="282">
        <f t="shared" si="298"/>
        <v>0</v>
      </c>
      <c r="AC890" s="282">
        <f t="shared" si="289"/>
        <v>0</v>
      </c>
      <c r="AD890" s="282">
        <f t="shared" si="299"/>
        <v>0</v>
      </c>
      <c r="AE890" s="282">
        <f t="shared" si="291"/>
        <v>0</v>
      </c>
      <c r="AF890" s="282">
        <f t="shared" si="300"/>
        <v>0</v>
      </c>
      <c r="AG890" s="107">
        <f t="shared" si="301"/>
        <v>0</v>
      </c>
      <c r="AH890" s="282">
        <f t="shared" si="302"/>
        <v>0</v>
      </c>
      <c r="AI890" s="260"/>
      <c r="AJ890" s="282">
        <f t="shared" si="295"/>
        <v>0</v>
      </c>
      <c r="AK890" s="282">
        <f t="shared" si="296"/>
        <v>0</v>
      </c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495"/>
      <c r="AW890" s="495"/>
      <c r="AX890" s="495"/>
    </row>
    <row r="891" spans="2:50">
      <c r="B891" s="412">
        <v>962</v>
      </c>
      <c r="C891" s="378" t="s">
        <v>3375</v>
      </c>
      <c r="D891" s="379" t="s">
        <v>4106</v>
      </c>
      <c r="E891" s="380" t="s">
        <v>3583</v>
      </c>
      <c r="F891" s="217" t="s">
        <v>3584</v>
      </c>
      <c r="G891" s="413" t="s">
        <v>2201</v>
      </c>
      <c r="H891" s="439" t="s">
        <v>3586</v>
      </c>
      <c r="I891" s="329" t="s">
        <v>1968</v>
      </c>
      <c r="J891" s="329">
        <f t="shared" si="297"/>
        <v>240</v>
      </c>
      <c r="K891" s="329">
        <v>240</v>
      </c>
      <c r="L891" s="329">
        <v>0</v>
      </c>
      <c r="M891" s="329"/>
      <c r="N891" s="329">
        <v>0.5</v>
      </c>
      <c r="O891" s="329">
        <v>0</v>
      </c>
      <c r="P891" s="502">
        <v>2</v>
      </c>
      <c r="Q891" s="282"/>
      <c r="R891" s="107" t="s">
        <v>1784</v>
      </c>
      <c r="S891" s="107" t="s">
        <v>1784</v>
      </c>
      <c r="T891" s="107" t="s">
        <v>1784</v>
      </c>
      <c r="U891" s="107" t="s">
        <v>1784</v>
      </c>
      <c r="V891" s="535" t="s">
        <v>3445</v>
      </c>
      <c r="W891" s="282"/>
      <c r="X891" s="282">
        <f t="shared" si="286"/>
        <v>0</v>
      </c>
      <c r="Y891" s="260"/>
      <c r="Z891" s="260"/>
      <c r="AA891" s="502">
        <f t="shared" si="287"/>
        <v>0</v>
      </c>
      <c r="AB891" s="282">
        <f t="shared" si="298"/>
        <v>0</v>
      </c>
      <c r="AC891" s="282">
        <f t="shared" si="289"/>
        <v>0</v>
      </c>
      <c r="AD891" s="282">
        <f t="shared" si="299"/>
        <v>0</v>
      </c>
      <c r="AE891" s="282">
        <f t="shared" si="291"/>
        <v>0</v>
      </c>
      <c r="AF891" s="282">
        <f t="shared" si="300"/>
        <v>0</v>
      </c>
      <c r="AG891" s="107">
        <f t="shared" si="301"/>
        <v>0</v>
      </c>
      <c r="AH891" s="282">
        <f t="shared" si="302"/>
        <v>0</v>
      </c>
      <c r="AI891" s="260"/>
      <c r="AJ891" s="282">
        <f t="shared" si="295"/>
        <v>0</v>
      </c>
      <c r="AK891" s="282">
        <f t="shared" si="296"/>
        <v>0</v>
      </c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495"/>
      <c r="AW891" s="495"/>
      <c r="AX891" s="495"/>
    </row>
    <row r="892" spans="2:50">
      <c r="B892" s="412">
        <v>963</v>
      </c>
      <c r="C892" s="378" t="s">
        <v>3375</v>
      </c>
      <c r="D892" s="379" t="s">
        <v>4106</v>
      </c>
      <c r="E892" s="380" t="s">
        <v>4007</v>
      </c>
      <c r="F892" s="217" t="s">
        <v>3929</v>
      </c>
      <c r="G892" s="413" t="s">
        <v>3406</v>
      </c>
      <c r="H892" s="439" t="s">
        <v>3589</v>
      </c>
      <c r="I892" s="329" t="s">
        <v>1968</v>
      </c>
      <c r="J892" s="1">
        <f t="shared" si="297"/>
        <v>3</v>
      </c>
      <c r="K892" s="1">
        <v>3</v>
      </c>
      <c r="L892" s="1">
        <v>0</v>
      </c>
      <c r="M892" s="329"/>
      <c r="N892" s="1">
        <v>0.1</v>
      </c>
      <c r="O892" s="1">
        <v>0</v>
      </c>
      <c r="P892" s="531">
        <v>2</v>
      </c>
      <c r="Q892" s="282"/>
      <c r="R892" s="107" t="s">
        <v>1784</v>
      </c>
      <c r="S892" s="107" t="s">
        <v>1784</v>
      </c>
      <c r="T892" s="107" t="s">
        <v>1784</v>
      </c>
      <c r="U892" s="107" t="s">
        <v>1784</v>
      </c>
      <c r="V892" s="535" t="s">
        <v>3445</v>
      </c>
      <c r="W892" s="282"/>
      <c r="X892" s="282">
        <f t="shared" si="286"/>
        <v>0</v>
      </c>
      <c r="Y892" s="260"/>
      <c r="Z892" s="260"/>
      <c r="AA892" s="502">
        <f t="shared" si="287"/>
        <v>0</v>
      </c>
      <c r="AB892" s="282">
        <f t="shared" si="298"/>
        <v>0</v>
      </c>
      <c r="AC892" s="282">
        <f t="shared" si="289"/>
        <v>0</v>
      </c>
      <c r="AD892" s="282">
        <f t="shared" si="299"/>
        <v>0</v>
      </c>
      <c r="AE892" s="282">
        <f t="shared" si="291"/>
        <v>0</v>
      </c>
      <c r="AF892" s="282">
        <f t="shared" si="300"/>
        <v>0</v>
      </c>
      <c r="AG892" s="107">
        <f t="shared" si="301"/>
        <v>0</v>
      </c>
      <c r="AH892" s="282">
        <f t="shared" si="302"/>
        <v>0</v>
      </c>
      <c r="AI892" s="260"/>
      <c r="AJ892" s="282">
        <f t="shared" si="295"/>
        <v>0</v>
      </c>
      <c r="AK892" s="282">
        <f t="shared" si="296"/>
        <v>0</v>
      </c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495"/>
      <c r="AW892" s="495"/>
      <c r="AX892" s="495"/>
    </row>
    <row r="893" spans="2:50">
      <c r="B893" s="412">
        <v>964</v>
      </c>
      <c r="C893" s="378" t="s">
        <v>3375</v>
      </c>
      <c r="D893" s="379" t="s">
        <v>4106</v>
      </c>
      <c r="E893" s="380" t="s">
        <v>4007</v>
      </c>
      <c r="F893" s="217" t="s">
        <v>4008</v>
      </c>
      <c r="G893" s="413" t="s">
        <v>3406</v>
      </c>
      <c r="H893" s="439" t="s">
        <v>3591</v>
      </c>
      <c r="I893" s="329" t="s">
        <v>1968</v>
      </c>
      <c r="J893" s="1">
        <f t="shared" si="297"/>
        <v>5</v>
      </c>
      <c r="K893" s="1">
        <v>5</v>
      </c>
      <c r="L893" s="1">
        <v>0</v>
      </c>
      <c r="M893" s="329"/>
      <c r="N893" s="1">
        <v>0.1</v>
      </c>
      <c r="O893" s="1">
        <v>0</v>
      </c>
      <c r="P893" s="531">
        <v>2</v>
      </c>
      <c r="Q893" s="282"/>
      <c r="R893" s="107" t="s">
        <v>1784</v>
      </c>
      <c r="S893" s="107" t="s">
        <v>1784</v>
      </c>
      <c r="T893" s="107" t="s">
        <v>1784</v>
      </c>
      <c r="U893" s="107" t="s">
        <v>1784</v>
      </c>
      <c r="V893" s="535" t="s">
        <v>3445</v>
      </c>
      <c r="W893" s="282"/>
      <c r="X893" s="282">
        <f t="shared" si="286"/>
        <v>0</v>
      </c>
      <c r="Y893" s="260"/>
      <c r="Z893" s="260"/>
      <c r="AA893" s="502">
        <f t="shared" si="287"/>
        <v>0</v>
      </c>
      <c r="AB893" s="282">
        <f t="shared" si="298"/>
        <v>0</v>
      </c>
      <c r="AC893" s="282">
        <f t="shared" si="289"/>
        <v>0</v>
      </c>
      <c r="AD893" s="282">
        <f t="shared" si="299"/>
        <v>0</v>
      </c>
      <c r="AE893" s="282">
        <f t="shared" si="291"/>
        <v>0</v>
      </c>
      <c r="AF893" s="282">
        <f t="shared" si="300"/>
        <v>0</v>
      </c>
      <c r="AG893" s="107">
        <f t="shared" si="301"/>
        <v>0</v>
      </c>
      <c r="AH893" s="282">
        <f t="shared" si="302"/>
        <v>0</v>
      </c>
      <c r="AI893" s="260"/>
      <c r="AJ893" s="282">
        <f t="shared" si="295"/>
        <v>0</v>
      </c>
      <c r="AK893" s="282">
        <f t="shared" si="296"/>
        <v>0</v>
      </c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495"/>
      <c r="AW893" s="495"/>
      <c r="AX893" s="495"/>
    </row>
    <row r="894" spans="2:50">
      <c r="B894" s="412">
        <v>965</v>
      </c>
      <c r="C894" s="378" t="s">
        <v>3375</v>
      </c>
      <c r="D894" s="379" t="s">
        <v>4106</v>
      </c>
      <c r="E894" s="380" t="s">
        <v>4007</v>
      </c>
      <c r="F894" s="217" t="s">
        <v>4009</v>
      </c>
      <c r="G894" s="413" t="s">
        <v>3406</v>
      </c>
      <c r="H894" s="439" t="s">
        <v>3593</v>
      </c>
      <c r="I894" s="329" t="s">
        <v>1968</v>
      </c>
      <c r="J894" s="1">
        <f t="shared" si="297"/>
        <v>30</v>
      </c>
      <c r="K894" s="1">
        <v>30</v>
      </c>
      <c r="L894" s="1">
        <v>0</v>
      </c>
      <c r="M894" s="329"/>
      <c r="N894" s="1">
        <v>0.1</v>
      </c>
      <c r="O894" s="1">
        <v>0</v>
      </c>
      <c r="P894" s="531">
        <v>2</v>
      </c>
      <c r="Q894" s="282"/>
      <c r="R894" s="107" t="s">
        <v>1784</v>
      </c>
      <c r="S894" s="107" t="s">
        <v>1784</v>
      </c>
      <c r="T894" s="107" t="s">
        <v>1784</v>
      </c>
      <c r="U894" s="107" t="s">
        <v>1784</v>
      </c>
      <c r="V894" s="535" t="s">
        <v>3445</v>
      </c>
      <c r="W894" s="282"/>
      <c r="X894" s="282">
        <f t="shared" si="286"/>
        <v>0</v>
      </c>
      <c r="Y894" s="260"/>
      <c r="Z894" s="260"/>
      <c r="AA894" s="502">
        <f t="shared" si="287"/>
        <v>0</v>
      </c>
      <c r="AB894" s="282">
        <f t="shared" si="298"/>
        <v>0</v>
      </c>
      <c r="AC894" s="282">
        <f t="shared" si="289"/>
        <v>0</v>
      </c>
      <c r="AD894" s="282">
        <f t="shared" si="299"/>
        <v>0</v>
      </c>
      <c r="AE894" s="282">
        <f t="shared" si="291"/>
        <v>0</v>
      </c>
      <c r="AF894" s="282">
        <f t="shared" si="300"/>
        <v>0</v>
      </c>
      <c r="AG894" s="107">
        <f t="shared" si="301"/>
        <v>0</v>
      </c>
      <c r="AH894" s="282">
        <f t="shared" si="302"/>
        <v>0</v>
      </c>
      <c r="AI894" s="260"/>
      <c r="AJ894" s="282">
        <f t="shared" si="295"/>
        <v>0</v>
      </c>
      <c r="AK894" s="282">
        <f t="shared" si="296"/>
        <v>0</v>
      </c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495"/>
      <c r="AW894" s="495"/>
      <c r="AX894" s="495"/>
    </row>
    <row r="895" spans="2:50">
      <c r="B895" s="412">
        <v>966</v>
      </c>
      <c r="C895" s="378" t="s">
        <v>3375</v>
      </c>
      <c r="D895" s="379" t="s">
        <v>4106</v>
      </c>
      <c r="E895" s="380" t="s">
        <v>4007</v>
      </c>
      <c r="F895" s="217" t="s">
        <v>4010</v>
      </c>
      <c r="G895" s="413" t="s">
        <v>3406</v>
      </c>
      <c r="H895" s="439" t="s">
        <v>3395</v>
      </c>
      <c r="I895" s="329" t="s">
        <v>1968</v>
      </c>
      <c r="J895" s="1">
        <f t="shared" si="297"/>
        <v>50</v>
      </c>
      <c r="K895" s="1">
        <v>20</v>
      </c>
      <c r="L895" s="1">
        <v>30</v>
      </c>
      <c r="M895" s="329"/>
      <c r="N895" s="1">
        <v>0.25</v>
      </c>
      <c r="O895" s="1">
        <v>0.5</v>
      </c>
      <c r="P895" s="531">
        <v>2</v>
      </c>
      <c r="Q895" s="282"/>
      <c r="R895" s="107" t="s">
        <v>1784</v>
      </c>
      <c r="S895" s="107" t="s">
        <v>1784</v>
      </c>
      <c r="T895" s="107" t="s">
        <v>1784</v>
      </c>
      <c r="U895" s="107" t="s">
        <v>1784</v>
      </c>
      <c r="V895" s="535" t="s">
        <v>3445</v>
      </c>
      <c r="W895" s="282"/>
      <c r="X895" s="282">
        <f t="shared" si="286"/>
        <v>0</v>
      </c>
      <c r="Y895" s="260"/>
      <c r="Z895" s="260"/>
      <c r="AA895" s="502">
        <f t="shared" si="287"/>
        <v>0</v>
      </c>
      <c r="AB895" s="282">
        <f t="shared" si="298"/>
        <v>0</v>
      </c>
      <c r="AC895" s="282">
        <f t="shared" si="289"/>
        <v>0</v>
      </c>
      <c r="AD895" s="282">
        <f t="shared" si="299"/>
        <v>0</v>
      </c>
      <c r="AE895" s="282">
        <f t="shared" si="291"/>
        <v>0</v>
      </c>
      <c r="AF895" s="282">
        <f t="shared" si="300"/>
        <v>0</v>
      </c>
      <c r="AG895" s="107">
        <f t="shared" si="301"/>
        <v>0</v>
      </c>
      <c r="AH895" s="282">
        <f t="shared" si="302"/>
        <v>0</v>
      </c>
      <c r="AI895" s="260"/>
      <c r="AJ895" s="282">
        <f t="shared" si="295"/>
        <v>0</v>
      </c>
      <c r="AK895" s="282">
        <f t="shared" si="296"/>
        <v>0</v>
      </c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495"/>
      <c r="AW895" s="495"/>
      <c r="AX895" s="495"/>
    </row>
    <row r="896" spans="2:50">
      <c r="B896" s="412">
        <v>967</v>
      </c>
      <c r="C896" s="378" t="s">
        <v>3375</v>
      </c>
      <c r="D896" s="379" t="s">
        <v>4106</v>
      </c>
      <c r="E896" s="380" t="s">
        <v>4007</v>
      </c>
      <c r="F896" s="217" t="s">
        <v>4011</v>
      </c>
      <c r="G896" s="413" t="s">
        <v>1246</v>
      </c>
      <c r="H896" s="439" t="s">
        <v>3598</v>
      </c>
      <c r="I896" s="329" t="s">
        <v>1968</v>
      </c>
      <c r="J896" s="1">
        <f t="shared" si="297"/>
        <v>2</v>
      </c>
      <c r="K896" s="1">
        <v>2</v>
      </c>
      <c r="L896" s="1">
        <v>0</v>
      </c>
      <c r="M896" s="329"/>
      <c r="N896" s="1">
        <v>0.1</v>
      </c>
      <c r="O896" s="1">
        <v>0</v>
      </c>
      <c r="P896" s="531">
        <v>2</v>
      </c>
      <c r="Q896" s="282"/>
      <c r="R896" s="107" t="s">
        <v>1784</v>
      </c>
      <c r="S896" s="107" t="s">
        <v>1784</v>
      </c>
      <c r="T896" s="107" t="s">
        <v>1784</v>
      </c>
      <c r="U896" s="107" t="s">
        <v>1784</v>
      </c>
      <c r="V896" s="535" t="s">
        <v>3445</v>
      </c>
      <c r="W896" s="282"/>
      <c r="X896" s="282">
        <f t="shared" si="286"/>
        <v>0</v>
      </c>
      <c r="Y896" s="260"/>
      <c r="Z896" s="260"/>
      <c r="AA896" s="502">
        <f t="shared" si="287"/>
        <v>0</v>
      </c>
      <c r="AB896" s="282">
        <f t="shared" si="298"/>
        <v>0</v>
      </c>
      <c r="AC896" s="282">
        <f t="shared" si="289"/>
        <v>0</v>
      </c>
      <c r="AD896" s="282">
        <f t="shared" si="299"/>
        <v>0</v>
      </c>
      <c r="AE896" s="282">
        <f t="shared" si="291"/>
        <v>0</v>
      </c>
      <c r="AF896" s="282">
        <f t="shared" si="300"/>
        <v>0</v>
      </c>
      <c r="AG896" s="107">
        <f t="shared" si="301"/>
        <v>0</v>
      </c>
      <c r="AH896" s="282">
        <f t="shared" si="302"/>
        <v>0</v>
      </c>
      <c r="AI896" s="260"/>
      <c r="AJ896" s="282">
        <f t="shared" si="295"/>
        <v>0</v>
      </c>
      <c r="AK896" s="282">
        <f t="shared" si="296"/>
        <v>0</v>
      </c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495"/>
      <c r="AW896" s="495"/>
      <c r="AX896" s="495"/>
    </row>
    <row r="897" spans="2:50">
      <c r="B897" s="412">
        <v>968</v>
      </c>
      <c r="C897" s="378" t="s">
        <v>3375</v>
      </c>
      <c r="D897" s="379" t="s">
        <v>4106</v>
      </c>
      <c r="E897" s="380" t="s">
        <v>3599</v>
      </c>
      <c r="F897" s="380" t="s">
        <v>3760</v>
      </c>
      <c r="G897" s="413" t="s">
        <v>2201</v>
      </c>
      <c r="H897" s="439" t="s">
        <v>3601</v>
      </c>
      <c r="I897" s="329" t="s">
        <v>1968</v>
      </c>
      <c r="J897" s="329">
        <f t="shared" si="297"/>
        <v>210</v>
      </c>
      <c r="K897" s="329">
        <v>90</v>
      </c>
      <c r="L897" s="329">
        <v>120</v>
      </c>
      <c r="M897" s="329"/>
      <c r="N897" s="329">
        <v>1.5</v>
      </c>
      <c r="O897" s="329">
        <v>2</v>
      </c>
      <c r="P897" s="502">
        <v>2</v>
      </c>
      <c r="Q897" s="282"/>
      <c r="R897" s="107" t="s">
        <v>1784</v>
      </c>
      <c r="S897" s="107" t="s">
        <v>1784</v>
      </c>
      <c r="T897" s="107" t="s">
        <v>1784</v>
      </c>
      <c r="U897" s="107" t="s">
        <v>1784</v>
      </c>
      <c r="V897" s="535" t="s">
        <v>3445</v>
      </c>
      <c r="W897" s="282"/>
      <c r="X897" s="282">
        <f t="shared" si="286"/>
        <v>0</v>
      </c>
      <c r="Y897" s="260"/>
      <c r="Z897" s="260"/>
      <c r="AA897" s="502">
        <f t="shared" si="287"/>
        <v>0</v>
      </c>
      <c r="AB897" s="282">
        <f t="shared" si="298"/>
        <v>0</v>
      </c>
      <c r="AC897" s="282">
        <f t="shared" si="289"/>
        <v>0</v>
      </c>
      <c r="AD897" s="282">
        <f t="shared" si="299"/>
        <v>0</v>
      </c>
      <c r="AE897" s="282">
        <f t="shared" si="291"/>
        <v>0</v>
      </c>
      <c r="AF897" s="282">
        <f t="shared" si="300"/>
        <v>0</v>
      </c>
      <c r="AG897" s="107">
        <f t="shared" si="301"/>
        <v>0</v>
      </c>
      <c r="AH897" s="282">
        <f t="shared" si="302"/>
        <v>0</v>
      </c>
      <c r="AI897" s="260"/>
      <c r="AJ897" s="282">
        <f t="shared" si="295"/>
        <v>0</v>
      </c>
      <c r="AK897" s="282">
        <f t="shared" si="296"/>
        <v>0</v>
      </c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495"/>
      <c r="AW897" s="495"/>
      <c r="AX897" s="495"/>
    </row>
    <row r="898" spans="2:50">
      <c r="B898" s="412">
        <v>969</v>
      </c>
      <c r="C898" s="378" t="s">
        <v>3375</v>
      </c>
      <c r="D898" s="379" t="s">
        <v>4106</v>
      </c>
      <c r="E898" s="380" t="s">
        <v>3604</v>
      </c>
      <c r="F898" s="380" t="s">
        <v>3761</v>
      </c>
      <c r="G898" s="413" t="s">
        <v>2201</v>
      </c>
      <c r="H898" s="439" t="s">
        <v>3606</v>
      </c>
      <c r="I898" s="329" t="s">
        <v>1968</v>
      </c>
      <c r="J898" s="329">
        <f t="shared" si="297"/>
        <v>30</v>
      </c>
      <c r="K898" s="329">
        <v>30</v>
      </c>
      <c r="L898" s="329">
        <v>0</v>
      </c>
      <c r="M898" s="329"/>
      <c r="N898" s="329">
        <v>0.68</v>
      </c>
      <c r="O898" s="329">
        <v>0</v>
      </c>
      <c r="P898" s="502">
        <v>2</v>
      </c>
      <c r="Q898" s="282"/>
      <c r="R898" s="107" t="s">
        <v>1784</v>
      </c>
      <c r="S898" s="107"/>
      <c r="T898" s="107" t="s">
        <v>1784</v>
      </c>
      <c r="U898" s="107" t="s">
        <v>1784</v>
      </c>
      <c r="V898" s="535" t="s">
        <v>3445</v>
      </c>
      <c r="W898" s="282"/>
      <c r="X898" s="282">
        <f t="shared" si="286"/>
        <v>0</v>
      </c>
      <c r="Y898" s="260"/>
      <c r="Z898" s="260"/>
      <c r="AA898" s="502">
        <f t="shared" si="287"/>
        <v>0</v>
      </c>
      <c r="AB898" s="282">
        <f t="shared" si="298"/>
        <v>0</v>
      </c>
      <c r="AC898" s="282">
        <f t="shared" si="289"/>
        <v>0</v>
      </c>
      <c r="AD898" s="282">
        <f t="shared" si="299"/>
        <v>0</v>
      </c>
      <c r="AE898" s="282">
        <f t="shared" si="291"/>
        <v>0</v>
      </c>
      <c r="AF898" s="282">
        <f t="shared" si="300"/>
        <v>0</v>
      </c>
      <c r="AG898" s="107">
        <f t="shared" si="301"/>
        <v>0</v>
      </c>
      <c r="AH898" s="282">
        <f t="shared" si="302"/>
        <v>0</v>
      </c>
      <c r="AI898" s="260"/>
      <c r="AJ898" s="282">
        <f t="shared" si="295"/>
        <v>0</v>
      </c>
      <c r="AK898" s="282">
        <f t="shared" si="296"/>
        <v>0</v>
      </c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495"/>
      <c r="AW898" s="495"/>
      <c r="AX898" s="495"/>
    </row>
    <row r="899" spans="2:50">
      <c r="B899" s="412">
        <v>970</v>
      </c>
      <c r="C899" s="378" t="s">
        <v>3375</v>
      </c>
      <c r="D899" s="379" t="s">
        <v>4106</v>
      </c>
      <c r="E899" s="380" t="s">
        <v>3930</v>
      </c>
      <c r="F899" s="380" t="s">
        <v>3931</v>
      </c>
      <c r="G899" s="413" t="s">
        <v>1363</v>
      </c>
      <c r="H899" s="439" t="s">
        <v>3609</v>
      </c>
      <c r="I899" s="329" t="s">
        <v>1968</v>
      </c>
      <c r="J899" s="329">
        <f t="shared" si="297"/>
        <v>30</v>
      </c>
      <c r="K899" s="329">
        <v>30</v>
      </c>
      <c r="L899" s="329">
        <v>0</v>
      </c>
      <c r="M899" s="329"/>
      <c r="N899" s="329">
        <v>0.8</v>
      </c>
      <c r="O899" s="329">
        <v>0</v>
      </c>
      <c r="P899" s="502">
        <v>2</v>
      </c>
      <c r="Q899" s="282"/>
      <c r="R899" s="107" t="s">
        <v>1784</v>
      </c>
      <c r="S899" s="107"/>
      <c r="T899" s="107" t="s">
        <v>1784</v>
      </c>
      <c r="U899" s="107" t="s">
        <v>1784</v>
      </c>
      <c r="V899" s="535" t="s">
        <v>3445</v>
      </c>
      <c r="W899" s="282"/>
      <c r="X899" s="282">
        <f t="shared" si="286"/>
        <v>0</v>
      </c>
      <c r="Y899" s="260"/>
      <c r="Z899" s="260"/>
      <c r="AA899" s="502">
        <f t="shared" si="287"/>
        <v>0</v>
      </c>
      <c r="AB899" s="282">
        <f t="shared" si="298"/>
        <v>0</v>
      </c>
      <c r="AC899" s="282">
        <f t="shared" si="289"/>
        <v>0</v>
      </c>
      <c r="AD899" s="282">
        <f t="shared" si="299"/>
        <v>0</v>
      </c>
      <c r="AE899" s="282">
        <f t="shared" si="291"/>
        <v>0</v>
      </c>
      <c r="AF899" s="282">
        <f t="shared" si="300"/>
        <v>0</v>
      </c>
      <c r="AG899" s="107">
        <f t="shared" si="301"/>
        <v>0</v>
      </c>
      <c r="AH899" s="282">
        <f t="shared" si="302"/>
        <v>0</v>
      </c>
      <c r="AI899" s="260"/>
      <c r="AJ899" s="282">
        <f t="shared" si="295"/>
        <v>0</v>
      </c>
      <c r="AK899" s="282">
        <f t="shared" si="296"/>
        <v>0</v>
      </c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495"/>
      <c r="AW899" s="495"/>
      <c r="AX899" s="495"/>
    </row>
    <row r="900" spans="2:50">
      <c r="B900" s="412">
        <v>971</v>
      </c>
      <c r="C900" s="378" t="s">
        <v>3375</v>
      </c>
      <c r="D900" s="379" t="s">
        <v>4106</v>
      </c>
      <c r="E900" s="255" t="s">
        <v>4012</v>
      </c>
      <c r="F900" s="405" t="s">
        <v>4013</v>
      </c>
      <c r="G900" s="413" t="s">
        <v>1363</v>
      </c>
      <c r="H900" s="439" t="s">
        <v>3609</v>
      </c>
      <c r="I900" s="329" t="s">
        <v>1968</v>
      </c>
      <c r="J900" s="329">
        <f t="shared" si="297"/>
        <v>30</v>
      </c>
      <c r="K900" s="329">
        <v>30</v>
      </c>
      <c r="L900" s="329">
        <v>0</v>
      </c>
      <c r="M900" s="329"/>
      <c r="N900" s="329">
        <v>0.8</v>
      </c>
      <c r="O900" s="329">
        <v>0</v>
      </c>
      <c r="P900" s="502">
        <v>2</v>
      </c>
      <c r="Q900" s="282"/>
      <c r="R900" s="107" t="s">
        <v>1784</v>
      </c>
      <c r="S900" s="107"/>
      <c r="T900" s="107" t="s">
        <v>1784</v>
      </c>
      <c r="U900" s="107" t="s">
        <v>1784</v>
      </c>
      <c r="V900" s="535" t="s">
        <v>3445</v>
      </c>
      <c r="W900" s="282"/>
      <c r="X900" s="282">
        <f t="shared" si="286"/>
        <v>0</v>
      </c>
      <c r="Y900" s="260"/>
      <c r="Z900" s="260"/>
      <c r="AA900" s="502">
        <f t="shared" si="287"/>
        <v>0</v>
      </c>
      <c r="AB900" s="282">
        <f t="shared" si="298"/>
        <v>0</v>
      </c>
      <c r="AC900" s="282">
        <f t="shared" si="289"/>
        <v>0</v>
      </c>
      <c r="AD900" s="282">
        <f t="shared" si="299"/>
        <v>0</v>
      </c>
      <c r="AE900" s="282">
        <f t="shared" si="291"/>
        <v>0</v>
      </c>
      <c r="AF900" s="282">
        <f t="shared" si="300"/>
        <v>0</v>
      </c>
      <c r="AG900" s="107">
        <f t="shared" si="301"/>
        <v>0</v>
      </c>
      <c r="AH900" s="282">
        <f t="shared" si="302"/>
        <v>0</v>
      </c>
      <c r="AI900" s="260"/>
      <c r="AJ900" s="282">
        <f t="shared" si="295"/>
        <v>0</v>
      </c>
      <c r="AK900" s="282">
        <f t="shared" si="296"/>
        <v>0</v>
      </c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495"/>
      <c r="AW900" s="495"/>
      <c r="AX900" s="495"/>
    </row>
    <row r="901" spans="2:50">
      <c r="B901" s="412">
        <v>972</v>
      </c>
      <c r="C901" s="378" t="s">
        <v>3375</v>
      </c>
      <c r="D901" s="379" t="s">
        <v>4106</v>
      </c>
      <c r="E901" s="380" t="s">
        <v>3617</v>
      </c>
      <c r="F901" s="217" t="s">
        <v>3618</v>
      </c>
      <c r="G901" s="413" t="s">
        <v>1363</v>
      </c>
      <c r="H901" s="439" t="s">
        <v>3579</v>
      </c>
      <c r="I901" s="329" t="s">
        <v>1968</v>
      </c>
      <c r="J901" s="1">
        <f t="shared" si="297"/>
        <v>3</v>
      </c>
      <c r="K901" s="1">
        <v>3</v>
      </c>
      <c r="L901" s="1">
        <v>0</v>
      </c>
      <c r="M901" s="329"/>
      <c r="N901" s="1">
        <v>0.05</v>
      </c>
      <c r="O901" s="1">
        <v>0</v>
      </c>
      <c r="P901" s="531">
        <v>2</v>
      </c>
      <c r="Q901" s="282"/>
      <c r="R901" s="107" t="s">
        <v>1784</v>
      </c>
      <c r="S901" s="107"/>
      <c r="T901" s="107" t="s">
        <v>1784</v>
      </c>
      <c r="U901" s="107" t="s">
        <v>1784</v>
      </c>
      <c r="V901" s="535" t="s">
        <v>3445</v>
      </c>
      <c r="W901" s="282"/>
      <c r="X901" s="282">
        <f t="shared" si="286"/>
        <v>0</v>
      </c>
      <c r="Y901" s="260"/>
      <c r="Z901" s="260"/>
      <c r="AA901" s="502">
        <f t="shared" si="287"/>
        <v>0</v>
      </c>
      <c r="AB901" s="282">
        <f t="shared" si="298"/>
        <v>0</v>
      </c>
      <c r="AC901" s="282">
        <f t="shared" si="289"/>
        <v>0</v>
      </c>
      <c r="AD901" s="282">
        <f t="shared" si="299"/>
        <v>0</v>
      </c>
      <c r="AE901" s="282">
        <f t="shared" si="291"/>
        <v>0</v>
      </c>
      <c r="AF901" s="282">
        <f t="shared" si="300"/>
        <v>0</v>
      </c>
      <c r="AG901" s="107">
        <f t="shared" si="301"/>
        <v>0</v>
      </c>
      <c r="AH901" s="282">
        <f t="shared" si="302"/>
        <v>0</v>
      </c>
      <c r="AI901" s="260"/>
      <c r="AJ901" s="282">
        <f t="shared" si="295"/>
        <v>0</v>
      </c>
      <c r="AK901" s="282">
        <f t="shared" si="296"/>
        <v>0</v>
      </c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495"/>
      <c r="AW901" s="495"/>
      <c r="AX901" s="495"/>
    </row>
    <row r="902" spans="2:50">
      <c r="B902" s="412">
        <v>973</v>
      </c>
      <c r="C902" s="378" t="s">
        <v>3375</v>
      </c>
      <c r="D902" s="379" t="s">
        <v>4106</v>
      </c>
      <c r="E902" s="380" t="s">
        <v>3617</v>
      </c>
      <c r="F902" s="217" t="s">
        <v>3620</v>
      </c>
      <c r="G902" s="413" t="s">
        <v>1363</v>
      </c>
      <c r="H902" s="439" t="s">
        <v>3579</v>
      </c>
      <c r="I902" s="329" t="s">
        <v>1968</v>
      </c>
      <c r="J902" s="1">
        <f t="shared" si="297"/>
        <v>10</v>
      </c>
      <c r="K902" s="1">
        <v>10</v>
      </c>
      <c r="L902" s="1">
        <v>0</v>
      </c>
      <c r="M902" s="329"/>
      <c r="N902" s="1">
        <v>0.05</v>
      </c>
      <c r="O902" s="1">
        <v>0</v>
      </c>
      <c r="P902" s="531">
        <v>2</v>
      </c>
      <c r="Q902" s="282"/>
      <c r="R902" s="107" t="s">
        <v>1784</v>
      </c>
      <c r="S902" s="107"/>
      <c r="T902" s="107" t="s">
        <v>1784</v>
      </c>
      <c r="U902" s="107" t="s">
        <v>1784</v>
      </c>
      <c r="V902" s="535" t="s">
        <v>3445</v>
      </c>
      <c r="W902" s="282"/>
      <c r="X902" s="282">
        <f t="shared" si="286"/>
        <v>0</v>
      </c>
      <c r="Y902" s="260"/>
      <c r="Z902" s="260"/>
      <c r="AA902" s="502">
        <f t="shared" si="287"/>
        <v>0</v>
      </c>
      <c r="AB902" s="282">
        <f t="shared" si="298"/>
        <v>0</v>
      </c>
      <c r="AC902" s="282">
        <f t="shared" si="289"/>
        <v>0</v>
      </c>
      <c r="AD902" s="282">
        <f t="shared" si="299"/>
        <v>0</v>
      </c>
      <c r="AE902" s="282">
        <f t="shared" si="291"/>
        <v>0</v>
      </c>
      <c r="AF902" s="282">
        <f t="shared" si="300"/>
        <v>0</v>
      </c>
      <c r="AG902" s="107">
        <f t="shared" si="301"/>
        <v>0</v>
      </c>
      <c r="AH902" s="282">
        <f t="shared" si="302"/>
        <v>0</v>
      </c>
      <c r="AI902" s="260"/>
      <c r="AJ902" s="282">
        <f t="shared" si="295"/>
        <v>0</v>
      </c>
      <c r="AK902" s="282">
        <f t="shared" si="296"/>
        <v>0</v>
      </c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495"/>
      <c r="AW902" s="495"/>
      <c r="AX902" s="495"/>
    </row>
    <row r="903" spans="2:50">
      <c r="B903" s="412">
        <v>974</v>
      </c>
      <c r="C903" s="378" t="s">
        <v>3375</v>
      </c>
      <c r="D903" s="379" t="s">
        <v>4106</v>
      </c>
      <c r="E903" s="380" t="s">
        <v>3617</v>
      </c>
      <c r="F903" s="217" t="s">
        <v>3622</v>
      </c>
      <c r="G903" s="413" t="s">
        <v>1363</v>
      </c>
      <c r="H903" s="439" t="s">
        <v>3579</v>
      </c>
      <c r="I903" s="329" t="s">
        <v>1968</v>
      </c>
      <c r="J903" s="1">
        <f t="shared" si="297"/>
        <v>15</v>
      </c>
      <c r="K903" s="1">
        <v>15</v>
      </c>
      <c r="L903" s="1">
        <v>0</v>
      </c>
      <c r="M903" s="329"/>
      <c r="N903" s="1">
        <v>0.1</v>
      </c>
      <c r="O903" s="1">
        <v>0</v>
      </c>
      <c r="P903" s="531">
        <v>2</v>
      </c>
      <c r="Q903" s="282"/>
      <c r="R903" s="107" t="s">
        <v>1784</v>
      </c>
      <c r="S903" s="107"/>
      <c r="T903" s="107" t="s">
        <v>1784</v>
      </c>
      <c r="U903" s="107" t="s">
        <v>1784</v>
      </c>
      <c r="V903" s="535" t="s">
        <v>3445</v>
      </c>
      <c r="W903" s="282"/>
      <c r="X903" s="282">
        <f t="shared" si="286"/>
        <v>0</v>
      </c>
      <c r="Y903" s="260"/>
      <c r="Z903" s="260"/>
      <c r="AA903" s="502">
        <f t="shared" si="287"/>
        <v>0</v>
      </c>
      <c r="AB903" s="282">
        <f t="shared" si="298"/>
        <v>0</v>
      </c>
      <c r="AC903" s="282">
        <f t="shared" si="289"/>
        <v>0</v>
      </c>
      <c r="AD903" s="282">
        <f t="shared" si="299"/>
        <v>0</v>
      </c>
      <c r="AE903" s="282">
        <f t="shared" si="291"/>
        <v>0</v>
      </c>
      <c r="AF903" s="282">
        <f t="shared" si="300"/>
        <v>0</v>
      </c>
      <c r="AG903" s="107">
        <f t="shared" si="301"/>
        <v>0</v>
      </c>
      <c r="AH903" s="282">
        <f t="shared" si="302"/>
        <v>0</v>
      </c>
      <c r="AI903" s="260"/>
      <c r="AJ903" s="282">
        <f t="shared" si="295"/>
        <v>0</v>
      </c>
      <c r="AK903" s="282">
        <f t="shared" si="296"/>
        <v>0</v>
      </c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495"/>
      <c r="AW903" s="495"/>
      <c r="AX903" s="495"/>
    </row>
    <row r="904" spans="2:50">
      <c r="B904" s="412">
        <v>975</v>
      </c>
      <c r="C904" s="378" t="s">
        <v>3375</v>
      </c>
      <c r="D904" s="379" t="s">
        <v>4106</v>
      </c>
      <c r="E904" s="380" t="s">
        <v>3617</v>
      </c>
      <c r="F904" s="217" t="s">
        <v>3623</v>
      </c>
      <c r="G904" s="413" t="s">
        <v>1363</v>
      </c>
      <c r="H904" s="439" t="s">
        <v>3579</v>
      </c>
      <c r="I904" s="329" t="s">
        <v>1968</v>
      </c>
      <c r="J904" s="329">
        <f t="shared" si="297"/>
        <v>30</v>
      </c>
      <c r="K904" s="329">
        <v>30</v>
      </c>
      <c r="L904" s="329">
        <v>0</v>
      </c>
      <c r="M904" s="329"/>
      <c r="N904" s="329">
        <v>0.2</v>
      </c>
      <c r="O904" s="329">
        <v>0</v>
      </c>
      <c r="P904" s="502">
        <v>2</v>
      </c>
      <c r="Q904" s="282"/>
      <c r="R904" s="107" t="s">
        <v>1784</v>
      </c>
      <c r="S904" s="107"/>
      <c r="T904" s="107" t="s">
        <v>1784</v>
      </c>
      <c r="U904" s="107" t="s">
        <v>1784</v>
      </c>
      <c r="V904" s="535" t="s">
        <v>3445</v>
      </c>
      <c r="W904" s="282"/>
      <c r="X904" s="282">
        <f t="shared" si="286"/>
        <v>0</v>
      </c>
      <c r="Y904" s="260"/>
      <c r="Z904" s="260"/>
      <c r="AA904" s="502">
        <f t="shared" si="287"/>
        <v>0</v>
      </c>
      <c r="AB904" s="282">
        <f t="shared" si="298"/>
        <v>0</v>
      </c>
      <c r="AC904" s="282">
        <f t="shared" si="289"/>
        <v>0</v>
      </c>
      <c r="AD904" s="282">
        <f t="shared" si="299"/>
        <v>0</v>
      </c>
      <c r="AE904" s="282">
        <f t="shared" si="291"/>
        <v>0</v>
      </c>
      <c r="AF904" s="282">
        <f t="shared" si="300"/>
        <v>0</v>
      </c>
      <c r="AG904" s="107">
        <f t="shared" si="301"/>
        <v>0</v>
      </c>
      <c r="AH904" s="282">
        <f t="shared" si="302"/>
        <v>0</v>
      </c>
      <c r="AI904" s="260"/>
      <c r="AJ904" s="282">
        <f t="shared" si="295"/>
        <v>0</v>
      </c>
      <c r="AK904" s="282">
        <f t="shared" si="296"/>
        <v>0</v>
      </c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495"/>
      <c r="AW904" s="495"/>
      <c r="AX904" s="495"/>
    </row>
    <row r="905" spans="2:50">
      <c r="B905" s="412">
        <v>976</v>
      </c>
      <c r="C905" s="378" t="s">
        <v>3375</v>
      </c>
      <c r="D905" s="379" t="s">
        <v>4106</v>
      </c>
      <c r="E905" s="380" t="s">
        <v>3617</v>
      </c>
      <c r="F905" s="217" t="s">
        <v>3627</v>
      </c>
      <c r="G905" s="413" t="s">
        <v>1363</v>
      </c>
      <c r="H905" s="439" t="s">
        <v>3395</v>
      </c>
      <c r="I905" s="329" t="s">
        <v>1968</v>
      </c>
      <c r="J905" s="1">
        <f t="shared" si="297"/>
        <v>2</v>
      </c>
      <c r="K905" s="1">
        <v>2</v>
      </c>
      <c r="L905" s="329">
        <v>0</v>
      </c>
      <c r="M905" s="329"/>
      <c r="N905" s="329">
        <v>0.05</v>
      </c>
      <c r="O905" s="329">
        <v>0</v>
      </c>
      <c r="P905" s="502">
        <v>2</v>
      </c>
      <c r="Q905" s="282"/>
      <c r="R905" s="107" t="s">
        <v>1784</v>
      </c>
      <c r="S905" s="107"/>
      <c r="T905" s="107" t="s">
        <v>1784</v>
      </c>
      <c r="U905" s="107" t="s">
        <v>1784</v>
      </c>
      <c r="V905" s="535" t="s">
        <v>3445</v>
      </c>
      <c r="W905" s="282"/>
      <c r="X905" s="282">
        <f t="shared" si="286"/>
        <v>0</v>
      </c>
      <c r="Y905" s="260"/>
      <c r="Z905" s="260"/>
      <c r="AA905" s="502">
        <f t="shared" si="287"/>
        <v>0</v>
      </c>
      <c r="AB905" s="282">
        <f t="shared" si="298"/>
        <v>0</v>
      </c>
      <c r="AC905" s="282">
        <f t="shared" si="289"/>
        <v>0</v>
      </c>
      <c r="AD905" s="282">
        <f t="shared" si="299"/>
        <v>0</v>
      </c>
      <c r="AE905" s="282">
        <f t="shared" si="291"/>
        <v>0</v>
      </c>
      <c r="AF905" s="282">
        <f t="shared" si="300"/>
        <v>0</v>
      </c>
      <c r="AG905" s="107">
        <f t="shared" si="301"/>
        <v>0</v>
      </c>
      <c r="AH905" s="282">
        <f t="shared" si="302"/>
        <v>0</v>
      </c>
      <c r="AI905" s="260"/>
      <c r="AJ905" s="282">
        <f t="shared" si="295"/>
        <v>0</v>
      </c>
      <c r="AK905" s="282">
        <f t="shared" si="296"/>
        <v>0</v>
      </c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495"/>
      <c r="AW905" s="495"/>
      <c r="AX905" s="495"/>
    </row>
    <row r="906" spans="2:50">
      <c r="B906" s="412">
        <v>977</v>
      </c>
      <c r="C906" s="378" t="s">
        <v>3375</v>
      </c>
      <c r="D906" s="379" t="s">
        <v>4106</v>
      </c>
      <c r="E906" s="380" t="s">
        <v>3629</v>
      </c>
      <c r="F906" s="217" t="s">
        <v>3925</v>
      </c>
      <c r="G906" s="413" t="s">
        <v>1363</v>
      </c>
      <c r="H906" s="439" t="s">
        <v>3631</v>
      </c>
      <c r="I906" s="329" t="s">
        <v>1968</v>
      </c>
      <c r="J906" s="1">
        <f t="shared" si="297"/>
        <v>3</v>
      </c>
      <c r="K906" s="1">
        <v>3</v>
      </c>
      <c r="L906" s="1">
        <v>0</v>
      </c>
      <c r="M906" s="329"/>
      <c r="N906" s="329">
        <v>0.05</v>
      </c>
      <c r="O906" s="329">
        <v>0</v>
      </c>
      <c r="P906" s="502">
        <v>2</v>
      </c>
      <c r="Q906" s="282"/>
      <c r="R906" s="107" t="s">
        <v>1784</v>
      </c>
      <c r="S906" s="107"/>
      <c r="T906" s="107" t="s">
        <v>1784</v>
      </c>
      <c r="U906" s="107" t="s">
        <v>1784</v>
      </c>
      <c r="V906" s="535" t="s">
        <v>3445</v>
      </c>
      <c r="W906" s="282"/>
      <c r="X906" s="282">
        <f t="shared" si="286"/>
        <v>0</v>
      </c>
      <c r="Y906" s="260"/>
      <c r="Z906" s="260"/>
      <c r="AA906" s="502">
        <f t="shared" si="287"/>
        <v>0</v>
      </c>
      <c r="AB906" s="282">
        <f t="shared" si="298"/>
        <v>0</v>
      </c>
      <c r="AC906" s="282">
        <f t="shared" si="289"/>
        <v>0</v>
      </c>
      <c r="AD906" s="282">
        <f t="shared" si="299"/>
        <v>0</v>
      </c>
      <c r="AE906" s="282">
        <f t="shared" si="291"/>
        <v>0</v>
      </c>
      <c r="AF906" s="282">
        <f t="shared" si="300"/>
        <v>0</v>
      </c>
      <c r="AG906" s="107">
        <f t="shared" si="301"/>
        <v>0</v>
      </c>
      <c r="AH906" s="282">
        <f t="shared" si="302"/>
        <v>0</v>
      </c>
      <c r="AI906" s="260"/>
      <c r="AJ906" s="282">
        <f t="shared" si="295"/>
        <v>0</v>
      </c>
      <c r="AK906" s="282">
        <f t="shared" si="296"/>
        <v>0</v>
      </c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495"/>
      <c r="AW906" s="495"/>
      <c r="AX906" s="495"/>
    </row>
    <row r="907" spans="2:50">
      <c r="B907" s="412">
        <v>978</v>
      </c>
      <c r="C907" s="378" t="s">
        <v>3375</v>
      </c>
      <c r="D907" s="379" t="s">
        <v>4106</v>
      </c>
      <c r="E907" s="380" t="s">
        <v>3629</v>
      </c>
      <c r="F907" s="217" t="s">
        <v>4014</v>
      </c>
      <c r="G907" s="413" t="s">
        <v>1363</v>
      </c>
      <c r="H907" s="439" t="s">
        <v>3632</v>
      </c>
      <c r="I907" s="329" t="s">
        <v>1968</v>
      </c>
      <c r="J907" s="1">
        <f t="shared" si="297"/>
        <v>4</v>
      </c>
      <c r="K907" s="1">
        <v>4</v>
      </c>
      <c r="L907" s="1">
        <v>0</v>
      </c>
      <c r="M907" s="329"/>
      <c r="N907" s="329">
        <v>0.05</v>
      </c>
      <c r="O907" s="329">
        <v>0</v>
      </c>
      <c r="P907" s="502">
        <v>2</v>
      </c>
      <c r="Q907" s="282"/>
      <c r="R907" s="107" t="s">
        <v>1784</v>
      </c>
      <c r="S907" s="107"/>
      <c r="T907" s="107" t="s">
        <v>1784</v>
      </c>
      <c r="U907" s="107" t="s">
        <v>1784</v>
      </c>
      <c r="V907" s="535" t="s">
        <v>3445</v>
      </c>
      <c r="W907" s="282"/>
      <c r="X907" s="282">
        <f t="shared" si="286"/>
        <v>0</v>
      </c>
      <c r="Y907" s="260"/>
      <c r="Z907" s="260"/>
      <c r="AA907" s="502">
        <f t="shared" si="287"/>
        <v>0</v>
      </c>
      <c r="AB907" s="282">
        <f t="shared" si="298"/>
        <v>0</v>
      </c>
      <c r="AC907" s="282">
        <f t="shared" si="289"/>
        <v>0</v>
      </c>
      <c r="AD907" s="282">
        <f t="shared" si="299"/>
        <v>0</v>
      </c>
      <c r="AE907" s="282">
        <f t="shared" si="291"/>
        <v>0</v>
      </c>
      <c r="AF907" s="282">
        <f t="shared" si="300"/>
        <v>0</v>
      </c>
      <c r="AG907" s="107">
        <f t="shared" si="301"/>
        <v>0</v>
      </c>
      <c r="AH907" s="282">
        <f t="shared" si="302"/>
        <v>0</v>
      </c>
      <c r="AI907" s="260"/>
      <c r="AJ907" s="282">
        <f t="shared" si="295"/>
        <v>0</v>
      </c>
      <c r="AK907" s="282">
        <f t="shared" si="296"/>
        <v>0</v>
      </c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495"/>
      <c r="AW907" s="495"/>
      <c r="AX907" s="495"/>
    </row>
    <row r="908" spans="2:50">
      <c r="B908" s="412">
        <v>979</v>
      </c>
      <c r="C908" s="378" t="s">
        <v>3375</v>
      </c>
      <c r="D908" s="379" t="s">
        <v>4106</v>
      </c>
      <c r="E908" s="380" t="s">
        <v>3629</v>
      </c>
      <c r="F908" s="217" t="s">
        <v>3932</v>
      </c>
      <c r="G908" s="413" t="s">
        <v>1363</v>
      </c>
      <c r="H908" s="439" t="s">
        <v>3631</v>
      </c>
      <c r="I908" s="329" t="s">
        <v>1968</v>
      </c>
      <c r="J908" s="1">
        <f t="shared" si="297"/>
        <v>20</v>
      </c>
      <c r="K908" s="1">
        <v>20</v>
      </c>
      <c r="L908" s="1">
        <v>0</v>
      </c>
      <c r="M908" s="329"/>
      <c r="N908" s="329">
        <v>0.2</v>
      </c>
      <c r="O908" s="329">
        <v>0</v>
      </c>
      <c r="P908" s="502">
        <v>2</v>
      </c>
      <c r="Q908" s="282"/>
      <c r="R908" s="107" t="s">
        <v>1784</v>
      </c>
      <c r="S908" s="107"/>
      <c r="T908" s="107" t="s">
        <v>1784</v>
      </c>
      <c r="U908" s="107" t="s">
        <v>1784</v>
      </c>
      <c r="V908" s="535" t="s">
        <v>3445</v>
      </c>
      <c r="W908" s="282"/>
      <c r="X908" s="282">
        <f t="shared" si="286"/>
        <v>0</v>
      </c>
      <c r="Y908" s="260"/>
      <c r="Z908" s="260"/>
      <c r="AA908" s="502">
        <f t="shared" si="287"/>
        <v>0</v>
      </c>
      <c r="AB908" s="282">
        <f t="shared" si="298"/>
        <v>0</v>
      </c>
      <c r="AC908" s="282">
        <f t="shared" si="289"/>
        <v>0</v>
      </c>
      <c r="AD908" s="282">
        <f t="shared" si="299"/>
        <v>0</v>
      </c>
      <c r="AE908" s="282">
        <f t="shared" si="291"/>
        <v>0</v>
      </c>
      <c r="AF908" s="282">
        <f t="shared" si="300"/>
        <v>0</v>
      </c>
      <c r="AG908" s="107">
        <f t="shared" si="301"/>
        <v>0</v>
      </c>
      <c r="AH908" s="282">
        <f t="shared" si="302"/>
        <v>0</v>
      </c>
      <c r="AI908" s="260"/>
      <c r="AJ908" s="282">
        <f t="shared" si="295"/>
        <v>0</v>
      </c>
      <c r="AK908" s="282">
        <f t="shared" si="296"/>
        <v>0</v>
      </c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495"/>
      <c r="AW908" s="495"/>
      <c r="AX908" s="495"/>
    </row>
    <row r="909" spans="2:50">
      <c r="B909" s="412">
        <v>980</v>
      </c>
      <c r="C909" s="378" t="s">
        <v>3375</v>
      </c>
      <c r="D909" s="379" t="s">
        <v>4106</v>
      </c>
      <c r="E909" s="380" t="s">
        <v>3629</v>
      </c>
      <c r="F909" s="217" t="s">
        <v>4015</v>
      </c>
      <c r="G909" s="413" t="s">
        <v>1363</v>
      </c>
      <c r="H909" s="439" t="s">
        <v>3631</v>
      </c>
      <c r="I909" s="329" t="s">
        <v>1968</v>
      </c>
      <c r="J909" s="329">
        <f t="shared" si="297"/>
        <v>33</v>
      </c>
      <c r="K909" s="329">
        <v>33</v>
      </c>
      <c r="L909" s="329">
        <v>0</v>
      </c>
      <c r="M909" s="329"/>
      <c r="N909" s="329">
        <v>0.3</v>
      </c>
      <c r="O909" s="329">
        <v>0</v>
      </c>
      <c r="P909" s="502">
        <v>2</v>
      </c>
      <c r="Q909" s="282"/>
      <c r="R909" s="107" t="s">
        <v>1784</v>
      </c>
      <c r="S909" s="107"/>
      <c r="T909" s="107" t="s">
        <v>1784</v>
      </c>
      <c r="U909" s="107" t="s">
        <v>1784</v>
      </c>
      <c r="V909" s="535" t="s">
        <v>3445</v>
      </c>
      <c r="W909" s="282"/>
      <c r="X909" s="282">
        <f t="shared" si="286"/>
        <v>0</v>
      </c>
      <c r="Y909" s="260"/>
      <c r="Z909" s="260"/>
      <c r="AA909" s="502">
        <f t="shared" si="287"/>
        <v>0</v>
      </c>
      <c r="AB909" s="282">
        <f t="shared" si="298"/>
        <v>0</v>
      </c>
      <c r="AC909" s="282">
        <f t="shared" si="289"/>
        <v>0</v>
      </c>
      <c r="AD909" s="282">
        <f t="shared" si="299"/>
        <v>0</v>
      </c>
      <c r="AE909" s="282">
        <f t="shared" si="291"/>
        <v>0</v>
      </c>
      <c r="AF909" s="282">
        <f t="shared" si="300"/>
        <v>0</v>
      </c>
      <c r="AG909" s="107">
        <f t="shared" si="301"/>
        <v>0</v>
      </c>
      <c r="AH909" s="282">
        <f t="shared" si="302"/>
        <v>0</v>
      </c>
      <c r="AI909" s="260"/>
      <c r="AJ909" s="282">
        <f t="shared" si="295"/>
        <v>0</v>
      </c>
      <c r="AK909" s="282">
        <f t="shared" si="296"/>
        <v>0</v>
      </c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495"/>
      <c r="AW909" s="495"/>
      <c r="AX909" s="495"/>
    </row>
    <row r="910" spans="2:50">
      <c r="B910" s="412">
        <v>981</v>
      </c>
      <c r="C910" s="378" t="s">
        <v>3375</v>
      </c>
      <c r="D910" s="379" t="s">
        <v>4106</v>
      </c>
      <c r="E910" s="380" t="s">
        <v>3629</v>
      </c>
      <c r="F910" s="217" t="s">
        <v>3933</v>
      </c>
      <c r="G910" s="413" t="s">
        <v>1363</v>
      </c>
      <c r="H910" s="439" t="s">
        <v>3631</v>
      </c>
      <c r="I910" s="329" t="s">
        <v>1968</v>
      </c>
      <c r="J910" s="1">
        <f t="shared" si="297"/>
        <v>15</v>
      </c>
      <c r="K910" s="1">
        <v>15</v>
      </c>
      <c r="L910" s="1">
        <v>0</v>
      </c>
      <c r="M910" s="329"/>
      <c r="N910" s="329">
        <v>0.15</v>
      </c>
      <c r="O910" s="329">
        <v>0</v>
      </c>
      <c r="P910" s="502">
        <v>2</v>
      </c>
      <c r="Q910" s="282"/>
      <c r="R910" s="107" t="s">
        <v>1784</v>
      </c>
      <c r="S910" s="107"/>
      <c r="T910" s="107" t="s">
        <v>1784</v>
      </c>
      <c r="U910" s="107" t="s">
        <v>1784</v>
      </c>
      <c r="V910" s="535" t="s">
        <v>3445</v>
      </c>
      <c r="W910" s="282"/>
      <c r="X910" s="282">
        <f t="shared" si="286"/>
        <v>0</v>
      </c>
      <c r="Y910" s="260"/>
      <c r="Z910" s="260"/>
      <c r="AA910" s="502">
        <f t="shared" si="287"/>
        <v>0</v>
      </c>
      <c r="AB910" s="282">
        <f t="shared" si="298"/>
        <v>0</v>
      </c>
      <c r="AC910" s="282">
        <f t="shared" si="289"/>
        <v>0</v>
      </c>
      <c r="AD910" s="282">
        <f t="shared" si="299"/>
        <v>0</v>
      </c>
      <c r="AE910" s="282">
        <f t="shared" si="291"/>
        <v>0</v>
      </c>
      <c r="AF910" s="282">
        <f t="shared" si="300"/>
        <v>0</v>
      </c>
      <c r="AG910" s="107">
        <f t="shared" si="301"/>
        <v>0</v>
      </c>
      <c r="AH910" s="282">
        <f t="shared" si="302"/>
        <v>0</v>
      </c>
      <c r="AI910" s="260"/>
      <c r="AJ910" s="282">
        <f t="shared" si="295"/>
        <v>0</v>
      </c>
      <c r="AK910" s="282">
        <f t="shared" si="296"/>
        <v>0</v>
      </c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495"/>
      <c r="AW910" s="495"/>
      <c r="AX910" s="495"/>
    </row>
    <row r="911" spans="2:50">
      <c r="B911" s="412">
        <v>982</v>
      </c>
      <c r="C911" s="378" t="s">
        <v>3375</v>
      </c>
      <c r="D911" s="379" t="s">
        <v>4106</v>
      </c>
      <c r="E911" s="380" t="s">
        <v>3629</v>
      </c>
      <c r="F911" s="217" t="s">
        <v>4005</v>
      </c>
      <c r="G911" s="413" t="s">
        <v>1363</v>
      </c>
      <c r="H911" s="439" t="s">
        <v>3631</v>
      </c>
      <c r="I911" s="329" t="s">
        <v>1968</v>
      </c>
      <c r="J911" s="329">
        <f t="shared" si="297"/>
        <v>880</v>
      </c>
      <c r="K911" s="329">
        <v>10</v>
      </c>
      <c r="L911" s="329">
        <v>870</v>
      </c>
      <c r="M911" s="329"/>
      <c r="N911" s="329">
        <v>0.2</v>
      </c>
      <c r="O911" s="329">
        <v>14.5</v>
      </c>
      <c r="P911" s="502">
        <v>2</v>
      </c>
      <c r="Q911" s="282"/>
      <c r="R911" s="107" t="s">
        <v>1784</v>
      </c>
      <c r="S911" s="107"/>
      <c r="T911" s="107" t="s">
        <v>1784</v>
      </c>
      <c r="U911" s="107" t="s">
        <v>1784</v>
      </c>
      <c r="V911" s="535" t="s">
        <v>3445</v>
      </c>
      <c r="W911" s="282"/>
      <c r="X911" s="282">
        <f t="shared" si="286"/>
        <v>0</v>
      </c>
      <c r="Y911" s="260"/>
      <c r="Z911" s="260"/>
      <c r="AA911" s="502">
        <f t="shared" si="287"/>
        <v>0</v>
      </c>
      <c r="AB911" s="282">
        <f t="shared" si="298"/>
        <v>0</v>
      </c>
      <c r="AC911" s="282">
        <f t="shared" si="289"/>
        <v>0</v>
      </c>
      <c r="AD911" s="282">
        <f t="shared" si="299"/>
        <v>0</v>
      </c>
      <c r="AE911" s="282">
        <f t="shared" si="291"/>
        <v>0</v>
      </c>
      <c r="AF911" s="282">
        <f t="shared" si="300"/>
        <v>0</v>
      </c>
      <c r="AG911" s="107">
        <f t="shared" si="301"/>
        <v>0</v>
      </c>
      <c r="AH911" s="282">
        <f t="shared" si="302"/>
        <v>0</v>
      </c>
      <c r="AI911" s="260"/>
      <c r="AJ911" s="282">
        <f t="shared" si="295"/>
        <v>0</v>
      </c>
      <c r="AK911" s="282">
        <f t="shared" si="296"/>
        <v>0</v>
      </c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495"/>
      <c r="AW911" s="495"/>
      <c r="AX911" s="495"/>
    </row>
    <row r="912" spans="2:50">
      <c r="B912" s="412">
        <v>983</v>
      </c>
      <c r="C912" s="378" t="s">
        <v>3375</v>
      </c>
      <c r="D912" s="379" t="s">
        <v>4106</v>
      </c>
      <c r="E912" s="380" t="s">
        <v>3629</v>
      </c>
      <c r="F912" s="217" t="s">
        <v>4006</v>
      </c>
      <c r="G912" s="413" t="s">
        <v>1363</v>
      </c>
      <c r="H912" s="439" t="s">
        <v>3631</v>
      </c>
      <c r="I912" s="329" t="s">
        <v>1968</v>
      </c>
      <c r="J912" s="329">
        <f t="shared" si="297"/>
        <v>5</v>
      </c>
      <c r="K912" s="329">
        <v>5</v>
      </c>
      <c r="L912" s="329">
        <v>0</v>
      </c>
      <c r="M912" s="329"/>
      <c r="N912" s="329">
        <v>0.2</v>
      </c>
      <c r="O912" s="329">
        <v>0</v>
      </c>
      <c r="P912" s="502">
        <v>2</v>
      </c>
      <c r="Q912" s="282"/>
      <c r="R912" s="107" t="s">
        <v>1784</v>
      </c>
      <c r="S912" s="107"/>
      <c r="T912" s="107" t="s">
        <v>1784</v>
      </c>
      <c r="U912" s="107" t="s">
        <v>1784</v>
      </c>
      <c r="V912" s="535" t="s">
        <v>3445</v>
      </c>
      <c r="W912" s="282"/>
      <c r="X912" s="282">
        <f t="shared" si="286"/>
        <v>0</v>
      </c>
      <c r="Y912" s="260"/>
      <c r="Z912" s="260"/>
      <c r="AA912" s="502">
        <f t="shared" si="287"/>
        <v>0</v>
      </c>
      <c r="AB912" s="282">
        <f t="shared" si="298"/>
        <v>0</v>
      </c>
      <c r="AC912" s="282">
        <f t="shared" si="289"/>
        <v>0</v>
      </c>
      <c r="AD912" s="282">
        <f t="shared" si="299"/>
        <v>0</v>
      </c>
      <c r="AE912" s="282">
        <f t="shared" si="291"/>
        <v>0</v>
      </c>
      <c r="AF912" s="282">
        <f t="shared" si="300"/>
        <v>0</v>
      </c>
      <c r="AG912" s="107">
        <f t="shared" si="301"/>
        <v>0</v>
      </c>
      <c r="AH912" s="282">
        <f t="shared" si="302"/>
        <v>0</v>
      </c>
      <c r="AI912" s="260"/>
      <c r="AJ912" s="282">
        <f t="shared" si="295"/>
        <v>0</v>
      </c>
      <c r="AK912" s="282">
        <f t="shared" si="296"/>
        <v>0</v>
      </c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495"/>
      <c r="AW912" s="495"/>
      <c r="AX912" s="495"/>
    </row>
    <row r="913" spans="2:50">
      <c r="B913" s="412">
        <v>984</v>
      </c>
      <c r="C913" s="378" t="s">
        <v>3375</v>
      </c>
      <c r="D913" s="379" t="s">
        <v>4106</v>
      </c>
      <c r="E913" s="380" t="s">
        <v>3643</v>
      </c>
      <c r="F913" s="217" t="s">
        <v>3570</v>
      </c>
      <c r="G913" s="413" t="s">
        <v>1363</v>
      </c>
      <c r="H913" s="439" t="s">
        <v>3644</v>
      </c>
      <c r="I913" s="329" t="s">
        <v>1968</v>
      </c>
      <c r="J913" s="1">
        <f t="shared" si="297"/>
        <v>1.5</v>
      </c>
      <c r="K913" s="1">
        <v>1.5</v>
      </c>
      <c r="L913" s="329">
        <v>0</v>
      </c>
      <c r="M913" s="329"/>
      <c r="N913" s="329">
        <v>0.05</v>
      </c>
      <c r="O913" s="329">
        <v>0</v>
      </c>
      <c r="P913" s="502">
        <v>2</v>
      </c>
      <c r="Q913" s="282"/>
      <c r="R913" s="107" t="s">
        <v>1784</v>
      </c>
      <c r="S913" s="107"/>
      <c r="T913" s="107" t="s">
        <v>1784</v>
      </c>
      <c r="U913" s="107" t="s">
        <v>1784</v>
      </c>
      <c r="V913" s="535" t="s">
        <v>3387</v>
      </c>
      <c r="W913" s="282"/>
      <c r="X913" s="282">
        <f t="shared" si="286"/>
        <v>0</v>
      </c>
      <c r="Y913" s="260"/>
      <c r="Z913" s="260"/>
      <c r="AA913" s="502">
        <f t="shared" si="287"/>
        <v>0</v>
      </c>
      <c r="AB913" s="282">
        <f t="shared" si="298"/>
        <v>0</v>
      </c>
      <c r="AC913" s="282">
        <f t="shared" si="289"/>
        <v>0</v>
      </c>
      <c r="AD913" s="282">
        <f t="shared" si="299"/>
        <v>0</v>
      </c>
      <c r="AE913" s="282">
        <f t="shared" si="291"/>
        <v>0</v>
      </c>
      <c r="AF913" s="282">
        <f t="shared" si="300"/>
        <v>0</v>
      </c>
      <c r="AG913" s="107">
        <f t="shared" si="301"/>
        <v>0</v>
      </c>
      <c r="AH913" s="282">
        <f t="shared" si="302"/>
        <v>0</v>
      </c>
      <c r="AI913" s="260"/>
      <c r="AJ913" s="282">
        <f t="shared" si="295"/>
        <v>0</v>
      </c>
      <c r="AK913" s="282">
        <f t="shared" si="296"/>
        <v>0</v>
      </c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495"/>
      <c r="AW913" s="495"/>
      <c r="AX913" s="495"/>
    </row>
    <row r="914" spans="2:50">
      <c r="B914" s="412">
        <v>985</v>
      </c>
      <c r="C914" s="378" t="s">
        <v>3375</v>
      </c>
      <c r="D914" s="379" t="s">
        <v>4106</v>
      </c>
      <c r="E914" s="380" t="s">
        <v>3643</v>
      </c>
      <c r="F914" s="217" t="s">
        <v>3646</v>
      </c>
      <c r="G914" s="413" t="s">
        <v>1363</v>
      </c>
      <c r="H914" s="439" t="s">
        <v>3589</v>
      </c>
      <c r="I914" s="329" t="s">
        <v>1968</v>
      </c>
      <c r="J914" s="329">
        <f t="shared" si="297"/>
        <v>10.5</v>
      </c>
      <c r="K914" s="329">
        <v>10.5</v>
      </c>
      <c r="L914" s="329">
        <v>0</v>
      </c>
      <c r="M914" s="329"/>
      <c r="N914" s="329">
        <v>0.3</v>
      </c>
      <c r="O914" s="329">
        <v>0</v>
      </c>
      <c r="P914" s="502">
        <v>2</v>
      </c>
      <c r="Q914" s="282"/>
      <c r="R914" s="107" t="s">
        <v>1784</v>
      </c>
      <c r="S914" s="107"/>
      <c r="T914" s="107" t="s">
        <v>1784</v>
      </c>
      <c r="U914" s="107" t="s">
        <v>1784</v>
      </c>
      <c r="V914" s="535" t="s">
        <v>3387</v>
      </c>
      <c r="W914" s="282"/>
      <c r="X914" s="282">
        <f t="shared" si="286"/>
        <v>0</v>
      </c>
      <c r="Y914" s="260"/>
      <c r="Z914" s="260"/>
      <c r="AA914" s="502">
        <f t="shared" si="287"/>
        <v>0</v>
      </c>
      <c r="AB914" s="282">
        <f t="shared" si="298"/>
        <v>0</v>
      </c>
      <c r="AC914" s="282">
        <f t="shared" si="289"/>
        <v>0</v>
      </c>
      <c r="AD914" s="282">
        <f t="shared" si="299"/>
        <v>0</v>
      </c>
      <c r="AE914" s="282">
        <f t="shared" si="291"/>
        <v>0</v>
      </c>
      <c r="AF914" s="282">
        <f t="shared" si="300"/>
        <v>0</v>
      </c>
      <c r="AG914" s="107">
        <f t="shared" si="301"/>
        <v>0</v>
      </c>
      <c r="AH914" s="282">
        <f t="shared" si="302"/>
        <v>0</v>
      </c>
      <c r="AI914" s="260"/>
      <c r="AJ914" s="282">
        <f t="shared" si="295"/>
        <v>0</v>
      </c>
      <c r="AK914" s="282">
        <f t="shared" si="296"/>
        <v>0</v>
      </c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495"/>
      <c r="AW914" s="495"/>
      <c r="AX914" s="495"/>
    </row>
    <row r="915" spans="2:50">
      <c r="B915" s="412">
        <v>986</v>
      </c>
      <c r="C915" s="378" t="s">
        <v>3375</v>
      </c>
      <c r="D915" s="379" t="s">
        <v>4106</v>
      </c>
      <c r="E915" s="380" t="s">
        <v>3643</v>
      </c>
      <c r="F915" s="217" t="s">
        <v>3650</v>
      </c>
      <c r="G915" s="413" t="s">
        <v>1363</v>
      </c>
      <c r="H915" s="439" t="s">
        <v>3644</v>
      </c>
      <c r="I915" s="329" t="s">
        <v>1968</v>
      </c>
      <c r="J915" s="329">
        <f t="shared" si="297"/>
        <v>60</v>
      </c>
      <c r="K915" s="329">
        <v>60</v>
      </c>
      <c r="L915" s="329">
        <v>0</v>
      </c>
      <c r="M915" s="329"/>
      <c r="N915" s="329">
        <v>0.6</v>
      </c>
      <c r="O915" s="329">
        <v>0</v>
      </c>
      <c r="P915" s="502">
        <v>2</v>
      </c>
      <c r="Q915" s="282"/>
      <c r="R915" s="107" t="s">
        <v>1784</v>
      </c>
      <c r="S915" s="107"/>
      <c r="T915" s="107" t="s">
        <v>1784</v>
      </c>
      <c r="U915" s="107" t="s">
        <v>1784</v>
      </c>
      <c r="V915" s="535" t="s">
        <v>3387</v>
      </c>
      <c r="W915" s="282"/>
      <c r="X915" s="282">
        <f t="shared" si="286"/>
        <v>0</v>
      </c>
      <c r="Y915" s="260"/>
      <c r="Z915" s="260"/>
      <c r="AA915" s="502">
        <f t="shared" si="287"/>
        <v>0</v>
      </c>
      <c r="AB915" s="282">
        <f t="shared" si="298"/>
        <v>0</v>
      </c>
      <c r="AC915" s="282">
        <f t="shared" si="289"/>
        <v>0</v>
      </c>
      <c r="AD915" s="282">
        <f t="shared" si="299"/>
        <v>0</v>
      </c>
      <c r="AE915" s="282">
        <f t="shared" si="291"/>
        <v>0</v>
      </c>
      <c r="AF915" s="282">
        <f t="shared" si="300"/>
        <v>0</v>
      </c>
      <c r="AG915" s="107">
        <f t="shared" si="301"/>
        <v>0</v>
      </c>
      <c r="AH915" s="282">
        <f t="shared" si="302"/>
        <v>0</v>
      </c>
      <c r="AI915" s="260"/>
      <c r="AJ915" s="282">
        <f t="shared" si="295"/>
        <v>0</v>
      </c>
      <c r="AK915" s="282">
        <f t="shared" si="296"/>
        <v>0</v>
      </c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495"/>
      <c r="AW915" s="495"/>
      <c r="AX915" s="495"/>
    </row>
    <row r="916" spans="2:50">
      <c r="B916" s="412">
        <v>987</v>
      </c>
      <c r="C916" s="378" t="s">
        <v>3375</v>
      </c>
      <c r="D916" s="379" t="s">
        <v>4106</v>
      </c>
      <c r="E916" s="380" t="s">
        <v>3643</v>
      </c>
      <c r="F916" s="217" t="s">
        <v>3656</v>
      </c>
      <c r="G916" s="413" t="s">
        <v>1363</v>
      </c>
      <c r="H916" s="439" t="s">
        <v>3644</v>
      </c>
      <c r="I916" s="329" t="s">
        <v>1968</v>
      </c>
      <c r="J916" s="329">
        <f t="shared" si="297"/>
        <v>55</v>
      </c>
      <c r="K916" s="329">
        <v>55</v>
      </c>
      <c r="L916" s="329">
        <v>0</v>
      </c>
      <c r="M916" s="329"/>
      <c r="N916" s="329">
        <v>0.7</v>
      </c>
      <c r="O916" s="329">
        <v>0</v>
      </c>
      <c r="P916" s="502">
        <v>2</v>
      </c>
      <c r="Q916" s="282"/>
      <c r="R916" s="107" t="s">
        <v>1784</v>
      </c>
      <c r="S916" s="107"/>
      <c r="T916" s="107" t="s">
        <v>1784</v>
      </c>
      <c r="U916" s="107" t="s">
        <v>1784</v>
      </c>
      <c r="V916" s="535" t="s">
        <v>3387</v>
      </c>
      <c r="W916" s="282"/>
      <c r="X916" s="282">
        <f t="shared" si="286"/>
        <v>0</v>
      </c>
      <c r="Y916" s="260"/>
      <c r="Z916" s="260"/>
      <c r="AA916" s="502">
        <f t="shared" si="287"/>
        <v>0</v>
      </c>
      <c r="AB916" s="282">
        <f t="shared" si="298"/>
        <v>0</v>
      </c>
      <c r="AC916" s="282">
        <f t="shared" si="289"/>
        <v>0</v>
      </c>
      <c r="AD916" s="282">
        <f t="shared" si="299"/>
        <v>0</v>
      </c>
      <c r="AE916" s="282">
        <f t="shared" si="291"/>
        <v>0</v>
      </c>
      <c r="AF916" s="282">
        <f t="shared" si="300"/>
        <v>0</v>
      </c>
      <c r="AG916" s="107">
        <f t="shared" si="301"/>
        <v>0</v>
      </c>
      <c r="AH916" s="282">
        <f t="shared" si="302"/>
        <v>0</v>
      </c>
      <c r="AI916" s="260"/>
      <c r="AJ916" s="282">
        <f t="shared" si="295"/>
        <v>0</v>
      </c>
      <c r="AK916" s="282">
        <f t="shared" si="296"/>
        <v>0</v>
      </c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495"/>
      <c r="AW916" s="495"/>
      <c r="AX916" s="495"/>
    </row>
    <row r="917" spans="2:50">
      <c r="B917" s="412">
        <v>988</v>
      </c>
      <c r="C917" s="378" t="s">
        <v>3375</v>
      </c>
      <c r="D917" s="379" t="s">
        <v>4106</v>
      </c>
      <c r="E917" s="380" t="s">
        <v>3643</v>
      </c>
      <c r="F917" s="217" t="s">
        <v>3652</v>
      </c>
      <c r="G917" s="413" t="s">
        <v>1363</v>
      </c>
      <c r="H917" s="439" t="s">
        <v>3644</v>
      </c>
      <c r="I917" s="329" t="s">
        <v>1968</v>
      </c>
      <c r="J917" s="329">
        <f t="shared" si="297"/>
        <v>25</v>
      </c>
      <c r="K917" s="329">
        <v>25</v>
      </c>
      <c r="L917" s="329">
        <v>0</v>
      </c>
      <c r="M917" s="329"/>
      <c r="N917" s="329">
        <v>0.4</v>
      </c>
      <c r="O917" s="329">
        <v>0</v>
      </c>
      <c r="P917" s="502">
        <v>2</v>
      </c>
      <c r="Q917" s="282"/>
      <c r="R917" s="107" t="s">
        <v>1784</v>
      </c>
      <c r="S917" s="107"/>
      <c r="T917" s="107" t="s">
        <v>1784</v>
      </c>
      <c r="U917" s="107" t="s">
        <v>1784</v>
      </c>
      <c r="V917" s="535" t="s">
        <v>3387</v>
      </c>
      <c r="W917" s="282"/>
      <c r="X917" s="282">
        <f t="shared" si="286"/>
        <v>0</v>
      </c>
      <c r="Y917" s="260"/>
      <c r="Z917" s="260"/>
      <c r="AA917" s="502">
        <f t="shared" si="287"/>
        <v>0</v>
      </c>
      <c r="AB917" s="282">
        <f t="shared" si="298"/>
        <v>0</v>
      </c>
      <c r="AC917" s="282">
        <f t="shared" si="289"/>
        <v>0</v>
      </c>
      <c r="AD917" s="282">
        <f t="shared" si="299"/>
        <v>0</v>
      </c>
      <c r="AE917" s="282">
        <f t="shared" si="291"/>
        <v>0</v>
      </c>
      <c r="AF917" s="282">
        <f t="shared" si="300"/>
        <v>0</v>
      </c>
      <c r="AG917" s="107">
        <f t="shared" si="301"/>
        <v>0</v>
      </c>
      <c r="AH917" s="282">
        <f t="shared" si="302"/>
        <v>0</v>
      </c>
      <c r="AI917" s="260"/>
      <c r="AJ917" s="282">
        <f t="shared" si="295"/>
        <v>0</v>
      </c>
      <c r="AK917" s="282">
        <f t="shared" si="296"/>
        <v>0</v>
      </c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495"/>
      <c r="AW917" s="495"/>
      <c r="AX917" s="495"/>
    </row>
    <row r="918" spans="2:50">
      <c r="B918" s="412">
        <v>989</v>
      </c>
      <c r="C918" s="378" t="s">
        <v>3375</v>
      </c>
      <c r="D918" s="379" t="s">
        <v>4106</v>
      </c>
      <c r="E918" s="380" t="s">
        <v>3643</v>
      </c>
      <c r="F918" s="217" t="s">
        <v>3664</v>
      </c>
      <c r="G918" s="413" t="s">
        <v>1363</v>
      </c>
      <c r="H918" s="439" t="s">
        <v>3644</v>
      </c>
      <c r="I918" s="329" t="s">
        <v>1968</v>
      </c>
      <c r="J918" s="329">
        <f t="shared" si="297"/>
        <v>20</v>
      </c>
      <c r="K918" s="329">
        <v>20</v>
      </c>
      <c r="L918" s="329">
        <v>0</v>
      </c>
      <c r="M918" s="329"/>
      <c r="N918" s="329">
        <v>0.3</v>
      </c>
      <c r="O918" s="329">
        <v>0</v>
      </c>
      <c r="P918" s="502">
        <v>2</v>
      </c>
      <c r="Q918" s="282"/>
      <c r="R918" s="107" t="s">
        <v>1784</v>
      </c>
      <c r="S918" s="107"/>
      <c r="T918" s="107" t="s">
        <v>1784</v>
      </c>
      <c r="U918" s="107" t="s">
        <v>1784</v>
      </c>
      <c r="V918" s="535" t="s">
        <v>3387</v>
      </c>
      <c r="W918" s="282"/>
      <c r="X918" s="282">
        <f t="shared" ref="X918:X925" si="303">SUMIF(W918,"Y",K918)</f>
        <v>0</v>
      </c>
      <c r="Y918" s="260"/>
      <c r="Z918" s="260"/>
      <c r="AA918" s="502">
        <f t="shared" ref="AA918:AA925" si="304">(COUNTA(AL918:AU918)-COUNTIF(AL918:AU918, "X"))</f>
        <v>0</v>
      </c>
      <c r="AB918" s="282">
        <f t="shared" ref="AB918:AB925" si="305">(COUNTA(AL918:AU918)-COUNTIF(AL918:AU918, "X"))*P918*K918</f>
        <v>0</v>
      </c>
      <c r="AC918" s="282">
        <f t="shared" ref="AC918:AC925" si="306">COUNTIF(AL918:AU918,"A")</f>
        <v>0</v>
      </c>
      <c r="AD918" s="282">
        <f t="shared" ref="AD918:AD925" si="307">COUNTIF(AL918:AU918,"V")*P918*M918</f>
        <v>0</v>
      </c>
      <c r="AE918" s="282">
        <f t="shared" ref="AE918:AE925" si="308">COUNTIF(AL918:AU918,"L")</f>
        <v>0</v>
      </c>
      <c r="AF918" s="282">
        <f t="shared" ref="AF918:AF925" si="309">COUNTIF(AL918:AU918,"L")*K918*P918</f>
        <v>0</v>
      </c>
      <c r="AG918" s="107">
        <f t="shared" ref="AG918:AG925" si="310">IF(Q918="Y",1,0)</f>
        <v>0</v>
      </c>
      <c r="AH918" s="282">
        <f t="shared" ref="AH918:AH925" si="311">IF(Q918="Y", AA918, 0)*K918*P918/2</f>
        <v>0</v>
      </c>
      <c r="AI918" s="260"/>
      <c r="AJ918" s="282">
        <f t="shared" ref="AJ918:AJ925" si="312">COUNTIF(AL918:AU918, "V")</f>
        <v>0</v>
      </c>
      <c r="AK918" s="282">
        <f t="shared" ref="AK918:AK925" si="313">AB918-AD918-AF918-AH918</f>
        <v>0</v>
      </c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495"/>
      <c r="AW918" s="495"/>
      <c r="AX918" s="495"/>
    </row>
    <row r="919" spans="2:50">
      <c r="B919" s="412">
        <v>990</v>
      </c>
      <c r="C919" s="378" t="s">
        <v>3375</v>
      </c>
      <c r="D919" s="379" t="s">
        <v>4106</v>
      </c>
      <c r="E919" s="380" t="s">
        <v>3643</v>
      </c>
      <c r="F919" s="217" t="s">
        <v>3665</v>
      </c>
      <c r="G919" s="413" t="s">
        <v>1363</v>
      </c>
      <c r="H919" s="439" t="s">
        <v>3644</v>
      </c>
      <c r="I919" s="329" t="s">
        <v>1968</v>
      </c>
      <c r="J919" s="329">
        <f t="shared" si="297"/>
        <v>15</v>
      </c>
      <c r="K919" s="329">
        <v>15</v>
      </c>
      <c r="L919" s="329">
        <v>0</v>
      </c>
      <c r="M919" s="329"/>
      <c r="N919" s="329">
        <v>0.3</v>
      </c>
      <c r="O919" s="329">
        <v>0</v>
      </c>
      <c r="P919" s="502">
        <v>2</v>
      </c>
      <c r="Q919" s="282"/>
      <c r="R919" s="107" t="s">
        <v>1784</v>
      </c>
      <c r="S919" s="107"/>
      <c r="T919" s="107" t="s">
        <v>1784</v>
      </c>
      <c r="U919" s="107" t="s">
        <v>1784</v>
      </c>
      <c r="V919" s="535" t="s">
        <v>3387</v>
      </c>
      <c r="W919" s="282"/>
      <c r="X919" s="282">
        <f t="shared" si="303"/>
        <v>0</v>
      </c>
      <c r="Y919" s="260"/>
      <c r="Z919" s="260"/>
      <c r="AA919" s="502">
        <f t="shared" si="304"/>
        <v>0</v>
      </c>
      <c r="AB919" s="282">
        <f t="shared" si="305"/>
        <v>0</v>
      </c>
      <c r="AC919" s="282">
        <f t="shared" si="306"/>
        <v>0</v>
      </c>
      <c r="AD919" s="282">
        <f t="shared" si="307"/>
        <v>0</v>
      </c>
      <c r="AE919" s="282">
        <f t="shared" si="308"/>
        <v>0</v>
      </c>
      <c r="AF919" s="282">
        <f t="shared" si="309"/>
        <v>0</v>
      </c>
      <c r="AG919" s="107">
        <f t="shared" si="310"/>
        <v>0</v>
      </c>
      <c r="AH919" s="282">
        <f t="shared" si="311"/>
        <v>0</v>
      </c>
      <c r="AI919" s="260"/>
      <c r="AJ919" s="282">
        <f t="shared" si="312"/>
        <v>0</v>
      </c>
      <c r="AK919" s="282">
        <f t="shared" si="313"/>
        <v>0</v>
      </c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495"/>
      <c r="AW919" s="495"/>
      <c r="AX919" s="495"/>
    </row>
    <row r="920" spans="2:50">
      <c r="B920" s="412">
        <v>991</v>
      </c>
      <c r="C920" s="378" t="s">
        <v>3375</v>
      </c>
      <c r="D920" s="379" t="s">
        <v>4106</v>
      </c>
      <c r="E920" s="380" t="s">
        <v>3643</v>
      </c>
      <c r="F920" s="217" t="s">
        <v>3669</v>
      </c>
      <c r="G920" s="413" t="s">
        <v>1363</v>
      </c>
      <c r="H920" s="439" t="s">
        <v>3644</v>
      </c>
      <c r="I920" s="329" t="s">
        <v>1968</v>
      </c>
      <c r="J920" s="1">
        <f t="shared" si="297"/>
        <v>13</v>
      </c>
      <c r="K920" s="1">
        <v>13</v>
      </c>
      <c r="L920" s="329">
        <v>0</v>
      </c>
      <c r="M920" s="329"/>
      <c r="N920" s="329">
        <v>0.2</v>
      </c>
      <c r="O920" s="329">
        <v>0</v>
      </c>
      <c r="P920" s="502">
        <v>2</v>
      </c>
      <c r="Q920" s="282"/>
      <c r="R920" s="107" t="s">
        <v>1784</v>
      </c>
      <c r="S920" s="107"/>
      <c r="T920" s="107" t="s">
        <v>1784</v>
      </c>
      <c r="U920" s="107" t="s">
        <v>1784</v>
      </c>
      <c r="V920" s="535" t="s">
        <v>3387</v>
      </c>
      <c r="W920" s="282"/>
      <c r="X920" s="282">
        <f t="shared" si="303"/>
        <v>0</v>
      </c>
      <c r="Y920" s="260"/>
      <c r="Z920" s="260"/>
      <c r="AA920" s="502">
        <f t="shared" si="304"/>
        <v>0</v>
      </c>
      <c r="AB920" s="282">
        <f t="shared" si="305"/>
        <v>0</v>
      </c>
      <c r="AC920" s="282">
        <f t="shared" si="306"/>
        <v>0</v>
      </c>
      <c r="AD920" s="282">
        <f t="shared" si="307"/>
        <v>0</v>
      </c>
      <c r="AE920" s="282">
        <f t="shared" si="308"/>
        <v>0</v>
      </c>
      <c r="AF920" s="282">
        <f t="shared" si="309"/>
        <v>0</v>
      </c>
      <c r="AG920" s="107">
        <f t="shared" si="310"/>
        <v>0</v>
      </c>
      <c r="AH920" s="282">
        <f t="shared" si="311"/>
        <v>0</v>
      </c>
      <c r="AI920" s="260"/>
      <c r="AJ920" s="282">
        <f t="shared" si="312"/>
        <v>0</v>
      </c>
      <c r="AK920" s="282">
        <f t="shared" si="313"/>
        <v>0</v>
      </c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495"/>
      <c r="AW920" s="495"/>
      <c r="AX920" s="495"/>
    </row>
    <row r="921" spans="2:50">
      <c r="B921" s="412">
        <v>992</v>
      </c>
      <c r="C921" s="378" t="s">
        <v>3375</v>
      </c>
      <c r="D921" s="379" t="s">
        <v>4106</v>
      </c>
      <c r="E921" s="380" t="s">
        <v>3643</v>
      </c>
      <c r="F921" s="217" t="s">
        <v>3671</v>
      </c>
      <c r="G921" s="413" t="s">
        <v>1363</v>
      </c>
      <c r="H921" s="439" t="s">
        <v>3644</v>
      </c>
      <c r="I921" s="329" t="s">
        <v>1968</v>
      </c>
      <c r="J921" s="329">
        <f t="shared" si="297"/>
        <v>27</v>
      </c>
      <c r="K921" s="329">
        <v>27</v>
      </c>
      <c r="L921" s="329">
        <v>0</v>
      </c>
      <c r="M921" s="329"/>
      <c r="N921" s="329">
        <v>0.4</v>
      </c>
      <c r="O921" s="329">
        <v>0</v>
      </c>
      <c r="P921" s="502">
        <v>2</v>
      </c>
      <c r="Q921" s="282"/>
      <c r="R921" s="107" t="s">
        <v>1784</v>
      </c>
      <c r="S921" s="107"/>
      <c r="T921" s="107" t="s">
        <v>1784</v>
      </c>
      <c r="U921" s="107" t="s">
        <v>1784</v>
      </c>
      <c r="V921" s="535" t="s">
        <v>3387</v>
      </c>
      <c r="W921" s="282"/>
      <c r="X921" s="282">
        <f t="shared" si="303"/>
        <v>0</v>
      </c>
      <c r="Y921" s="260"/>
      <c r="Z921" s="260"/>
      <c r="AA921" s="502">
        <f t="shared" si="304"/>
        <v>0</v>
      </c>
      <c r="AB921" s="282">
        <f t="shared" si="305"/>
        <v>0</v>
      </c>
      <c r="AC921" s="282">
        <f t="shared" si="306"/>
        <v>0</v>
      </c>
      <c r="AD921" s="282">
        <f t="shared" si="307"/>
        <v>0</v>
      </c>
      <c r="AE921" s="282">
        <f t="shared" si="308"/>
        <v>0</v>
      </c>
      <c r="AF921" s="282">
        <f t="shared" si="309"/>
        <v>0</v>
      </c>
      <c r="AG921" s="107">
        <f t="shared" si="310"/>
        <v>0</v>
      </c>
      <c r="AH921" s="282">
        <f t="shared" si="311"/>
        <v>0</v>
      </c>
      <c r="AI921" s="260"/>
      <c r="AJ921" s="282">
        <f t="shared" si="312"/>
        <v>0</v>
      </c>
      <c r="AK921" s="282">
        <f t="shared" si="313"/>
        <v>0</v>
      </c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495"/>
      <c r="AW921" s="495"/>
      <c r="AX921" s="495"/>
    </row>
    <row r="922" spans="2:50">
      <c r="B922" s="412">
        <v>993</v>
      </c>
      <c r="C922" s="378" t="s">
        <v>3375</v>
      </c>
      <c r="D922" s="379" t="s">
        <v>4106</v>
      </c>
      <c r="E922" s="380" t="s">
        <v>3643</v>
      </c>
      <c r="F922" s="217" t="s">
        <v>3674</v>
      </c>
      <c r="G922" s="413" t="s">
        <v>1363</v>
      </c>
      <c r="H922" s="439" t="s">
        <v>3644</v>
      </c>
      <c r="I922" s="329" t="s">
        <v>1968</v>
      </c>
      <c r="J922" s="1">
        <f t="shared" si="297"/>
        <v>5</v>
      </c>
      <c r="K922" s="1">
        <v>5</v>
      </c>
      <c r="L922" s="1">
        <v>0</v>
      </c>
      <c r="M922" s="329"/>
      <c r="N922" s="1">
        <v>0.1</v>
      </c>
      <c r="O922" s="1">
        <v>0</v>
      </c>
      <c r="P922" s="531">
        <v>2</v>
      </c>
      <c r="Q922" s="282"/>
      <c r="R922" s="107" t="s">
        <v>1784</v>
      </c>
      <c r="S922" s="107"/>
      <c r="T922" s="107" t="s">
        <v>1784</v>
      </c>
      <c r="U922" s="107" t="s">
        <v>1784</v>
      </c>
      <c r="V922" s="535" t="s">
        <v>3387</v>
      </c>
      <c r="W922" s="282"/>
      <c r="X922" s="282">
        <f t="shared" si="303"/>
        <v>0</v>
      </c>
      <c r="Y922" s="260"/>
      <c r="Z922" s="260"/>
      <c r="AA922" s="502">
        <f t="shared" si="304"/>
        <v>0</v>
      </c>
      <c r="AB922" s="282">
        <f t="shared" si="305"/>
        <v>0</v>
      </c>
      <c r="AC922" s="282">
        <f t="shared" si="306"/>
        <v>0</v>
      </c>
      <c r="AD922" s="282">
        <f t="shared" si="307"/>
        <v>0</v>
      </c>
      <c r="AE922" s="282">
        <f t="shared" si="308"/>
        <v>0</v>
      </c>
      <c r="AF922" s="282">
        <f t="shared" si="309"/>
        <v>0</v>
      </c>
      <c r="AG922" s="107">
        <f t="shared" si="310"/>
        <v>0</v>
      </c>
      <c r="AH922" s="282">
        <f t="shared" si="311"/>
        <v>0</v>
      </c>
      <c r="AI922" s="260"/>
      <c r="AJ922" s="282">
        <f t="shared" si="312"/>
        <v>0</v>
      </c>
      <c r="AK922" s="282">
        <f t="shared" si="313"/>
        <v>0</v>
      </c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495"/>
      <c r="AW922" s="495"/>
      <c r="AX922" s="495"/>
    </row>
    <row r="923" spans="2:50">
      <c r="B923" s="412">
        <v>994</v>
      </c>
      <c r="C923" s="378" t="s">
        <v>3375</v>
      </c>
      <c r="D923" s="379" t="s">
        <v>4106</v>
      </c>
      <c r="E923" s="380" t="s">
        <v>3643</v>
      </c>
      <c r="F923" s="217" t="s">
        <v>3675</v>
      </c>
      <c r="G923" s="413" t="s">
        <v>1363</v>
      </c>
      <c r="H923" s="439" t="s">
        <v>3644</v>
      </c>
      <c r="I923" s="329" t="s">
        <v>1968</v>
      </c>
      <c r="J923" s="1">
        <f t="shared" si="297"/>
        <v>1445</v>
      </c>
      <c r="K923" s="1">
        <v>5</v>
      </c>
      <c r="L923" s="1">
        <v>1440</v>
      </c>
      <c r="M923" s="329"/>
      <c r="N923" s="1">
        <v>0.1</v>
      </c>
      <c r="O923" s="1">
        <v>24</v>
      </c>
      <c r="P923" s="531">
        <v>2</v>
      </c>
      <c r="Q923" s="282"/>
      <c r="R923" s="107" t="s">
        <v>1784</v>
      </c>
      <c r="S923" s="107"/>
      <c r="T923" s="107" t="s">
        <v>1784</v>
      </c>
      <c r="U923" s="107" t="s">
        <v>1784</v>
      </c>
      <c r="V923" s="535" t="s">
        <v>3387</v>
      </c>
      <c r="W923" s="282"/>
      <c r="X923" s="282">
        <f t="shared" si="303"/>
        <v>0</v>
      </c>
      <c r="Y923" s="260"/>
      <c r="Z923" s="260"/>
      <c r="AA923" s="502">
        <f t="shared" si="304"/>
        <v>0</v>
      </c>
      <c r="AB923" s="282">
        <f t="shared" si="305"/>
        <v>0</v>
      </c>
      <c r="AC923" s="282">
        <f t="shared" si="306"/>
        <v>0</v>
      </c>
      <c r="AD923" s="282">
        <f t="shared" si="307"/>
        <v>0</v>
      </c>
      <c r="AE923" s="282">
        <f t="shared" si="308"/>
        <v>0</v>
      </c>
      <c r="AF923" s="282">
        <f t="shared" si="309"/>
        <v>0</v>
      </c>
      <c r="AG923" s="107">
        <f t="shared" si="310"/>
        <v>0</v>
      </c>
      <c r="AH923" s="282">
        <f t="shared" si="311"/>
        <v>0</v>
      </c>
      <c r="AI923" s="260"/>
      <c r="AJ923" s="282">
        <f t="shared" si="312"/>
        <v>0</v>
      </c>
      <c r="AK923" s="282">
        <f t="shared" si="313"/>
        <v>0</v>
      </c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495"/>
      <c r="AW923" s="495"/>
      <c r="AX923" s="495"/>
    </row>
    <row r="924" spans="2:50">
      <c r="B924" s="412">
        <v>995</v>
      </c>
      <c r="C924" s="378" t="s">
        <v>3375</v>
      </c>
      <c r="D924" s="379" t="s">
        <v>4106</v>
      </c>
      <c r="E924" s="380" t="s">
        <v>3643</v>
      </c>
      <c r="F924" s="217" t="s">
        <v>3580</v>
      </c>
      <c r="G924" s="413" t="s">
        <v>1363</v>
      </c>
      <c r="H924" s="439" t="s">
        <v>3644</v>
      </c>
      <c r="I924" s="329" t="s">
        <v>1968</v>
      </c>
      <c r="J924" s="1">
        <f t="shared" si="297"/>
        <v>3</v>
      </c>
      <c r="K924" s="1">
        <v>3</v>
      </c>
      <c r="L924" s="1">
        <v>0</v>
      </c>
      <c r="M924" s="329"/>
      <c r="N924" s="1">
        <v>0.05</v>
      </c>
      <c r="O924" s="1">
        <v>0</v>
      </c>
      <c r="P924" s="531">
        <v>2</v>
      </c>
      <c r="Q924" s="282"/>
      <c r="R924" s="107" t="s">
        <v>1784</v>
      </c>
      <c r="S924" s="107"/>
      <c r="T924" s="107" t="s">
        <v>1784</v>
      </c>
      <c r="U924" s="107" t="s">
        <v>1784</v>
      </c>
      <c r="V924" s="535" t="s">
        <v>3387</v>
      </c>
      <c r="W924" s="282"/>
      <c r="X924" s="282">
        <f t="shared" si="303"/>
        <v>0</v>
      </c>
      <c r="Y924" s="260"/>
      <c r="Z924" s="260"/>
      <c r="AA924" s="502">
        <f t="shared" si="304"/>
        <v>0</v>
      </c>
      <c r="AB924" s="282">
        <f t="shared" si="305"/>
        <v>0</v>
      </c>
      <c r="AC924" s="282">
        <f t="shared" si="306"/>
        <v>0</v>
      </c>
      <c r="AD924" s="282">
        <f t="shared" si="307"/>
        <v>0</v>
      </c>
      <c r="AE924" s="282">
        <f t="shared" si="308"/>
        <v>0</v>
      </c>
      <c r="AF924" s="282">
        <f t="shared" si="309"/>
        <v>0</v>
      </c>
      <c r="AG924" s="107">
        <f t="shared" si="310"/>
        <v>0</v>
      </c>
      <c r="AH924" s="282">
        <f t="shared" si="311"/>
        <v>0</v>
      </c>
      <c r="AI924" s="260"/>
      <c r="AJ924" s="282">
        <f t="shared" si="312"/>
        <v>0</v>
      </c>
      <c r="AK924" s="282">
        <f t="shared" si="313"/>
        <v>0</v>
      </c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495"/>
      <c r="AW924" s="495"/>
      <c r="AX924" s="495"/>
    </row>
    <row r="925" spans="2:50">
      <c r="B925" s="412">
        <v>996</v>
      </c>
      <c r="C925" s="378" t="s">
        <v>3375</v>
      </c>
      <c r="D925" s="456" t="s">
        <v>4113</v>
      </c>
      <c r="E925" s="457" t="s">
        <v>4114</v>
      </c>
      <c r="F925" s="217" t="s">
        <v>4115</v>
      </c>
      <c r="G925" s="413" t="s">
        <v>4116</v>
      </c>
      <c r="H925" s="306" t="s">
        <v>3679</v>
      </c>
      <c r="I925" s="1" t="s">
        <v>1267</v>
      </c>
      <c r="J925" s="1">
        <f t="shared" si="297"/>
        <v>708</v>
      </c>
      <c r="K925" s="1">
        <v>360</v>
      </c>
      <c r="L925" s="1">
        <v>348</v>
      </c>
      <c r="M925" s="329"/>
      <c r="N925" s="1">
        <v>3.25</v>
      </c>
      <c r="O925" s="1">
        <v>5.8</v>
      </c>
      <c r="P925" s="531">
        <v>2</v>
      </c>
      <c r="Q925" s="282"/>
      <c r="R925" s="107"/>
      <c r="S925" s="107" t="s">
        <v>1784</v>
      </c>
      <c r="T925" s="107" t="s">
        <v>1784</v>
      </c>
      <c r="U925" s="107" t="s">
        <v>1784</v>
      </c>
      <c r="V925" s="535" t="s">
        <v>3381</v>
      </c>
      <c r="W925" s="282"/>
      <c r="X925" s="282">
        <f t="shared" si="303"/>
        <v>0</v>
      </c>
      <c r="Y925" s="260"/>
      <c r="Z925" s="260"/>
      <c r="AA925" s="502">
        <f t="shared" si="304"/>
        <v>0</v>
      </c>
      <c r="AB925" s="282">
        <f t="shared" si="305"/>
        <v>0</v>
      </c>
      <c r="AC925" s="282">
        <f t="shared" si="306"/>
        <v>0</v>
      </c>
      <c r="AD925" s="282">
        <f t="shared" si="307"/>
        <v>0</v>
      </c>
      <c r="AE925" s="282">
        <f t="shared" si="308"/>
        <v>0</v>
      </c>
      <c r="AF925" s="282">
        <f t="shared" si="309"/>
        <v>0</v>
      </c>
      <c r="AG925" s="107">
        <f t="shared" si="310"/>
        <v>0</v>
      </c>
      <c r="AH925" s="282">
        <f t="shared" si="311"/>
        <v>0</v>
      </c>
      <c r="AI925" s="260"/>
      <c r="AJ925" s="282">
        <f t="shared" si="312"/>
        <v>0</v>
      </c>
      <c r="AK925" s="282">
        <f t="shared" si="313"/>
        <v>0</v>
      </c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495"/>
      <c r="AW925" s="495"/>
      <c r="AX925" s="495"/>
    </row>
    <row r="926" spans="2:50">
      <c r="B926" s="594" t="s">
        <v>4017</v>
      </c>
      <c r="C926" s="595"/>
      <c r="D926" s="595"/>
      <c r="E926" s="595"/>
      <c r="F926" s="596"/>
      <c r="G926" s="443"/>
      <c r="H926" s="443"/>
      <c r="I926" s="445" t="s">
        <v>3827</v>
      </c>
      <c r="J926" s="444">
        <f t="shared" si="297"/>
        <v>114.325</v>
      </c>
      <c r="K926" s="444">
        <f>K927/60</f>
        <v>0.27500000000000002</v>
      </c>
      <c r="L926" s="444">
        <f t="shared" ref="L926:O926" si="314">L927/60</f>
        <v>114.05</v>
      </c>
      <c r="M926" s="444">
        <f t="shared" si="314"/>
        <v>0</v>
      </c>
      <c r="N926" s="444">
        <f t="shared" si="314"/>
        <v>0</v>
      </c>
      <c r="O926" s="444">
        <f t="shared" si="314"/>
        <v>0</v>
      </c>
      <c r="P926" s="501"/>
      <c r="Q926" s="444"/>
      <c r="R926" s="536"/>
      <c r="S926" s="536"/>
      <c r="T926" s="536"/>
      <c r="U926" s="536"/>
      <c r="V926" s="444"/>
      <c r="W926" s="444"/>
      <c r="X926" s="444">
        <f>X927/60</f>
        <v>0</v>
      </c>
      <c r="Y926" s="444"/>
      <c r="Z926" s="444"/>
      <c r="AA926" s="444"/>
      <c r="AB926" s="444">
        <f t="shared" ref="AB926:AF926" si="315">AB927/60</f>
        <v>0</v>
      </c>
      <c r="AC926" s="444"/>
      <c r="AD926" s="444">
        <f t="shared" si="315"/>
        <v>0</v>
      </c>
      <c r="AE926" s="444"/>
      <c r="AF926" s="444">
        <f t="shared" si="315"/>
        <v>0</v>
      </c>
      <c r="AG926" s="444"/>
      <c r="AH926" s="444">
        <f>AH927/60</f>
        <v>0</v>
      </c>
      <c r="AI926" s="444"/>
      <c r="AJ926" s="444"/>
      <c r="AK926" s="444">
        <f>AK927/60</f>
        <v>0</v>
      </c>
      <c r="AL926" s="444"/>
      <c r="AM926" s="444"/>
      <c r="AN926" s="444"/>
      <c r="AO926" s="444"/>
      <c r="AP926" s="444"/>
      <c r="AQ926" s="444"/>
      <c r="AR926" s="444"/>
      <c r="AS926" s="444"/>
      <c r="AT926" s="444"/>
      <c r="AU926" s="444"/>
      <c r="AV926" s="444"/>
      <c r="AW926" s="444"/>
      <c r="AX926" s="444">
        <f>AX927/60</f>
        <v>0</v>
      </c>
    </row>
    <row r="927" spans="2:50">
      <c r="B927" s="597"/>
      <c r="C927" s="598"/>
      <c r="D927" s="598"/>
      <c r="E927" s="598"/>
      <c r="F927" s="599"/>
      <c r="G927" s="443"/>
      <c r="H927" s="443"/>
      <c r="I927" s="446" t="s">
        <v>4021</v>
      </c>
      <c r="J927" s="444">
        <f t="shared" si="297"/>
        <v>6859.5</v>
      </c>
      <c r="K927" s="444">
        <f>SUMIF($I928:$I938,"DQA",K928:K938)</f>
        <v>16.5</v>
      </c>
      <c r="L927" s="444">
        <f t="shared" ref="L927:O927" si="316">SUMIF($I928:$I938,"DQA",L928:L938)</f>
        <v>6843</v>
      </c>
      <c r="M927" s="444">
        <f t="shared" si="316"/>
        <v>0</v>
      </c>
      <c r="N927" s="444">
        <f t="shared" si="316"/>
        <v>0</v>
      </c>
      <c r="O927" s="444">
        <f t="shared" si="316"/>
        <v>0</v>
      </c>
      <c r="P927" s="501"/>
      <c r="Q927" s="444"/>
      <c r="R927" s="536"/>
      <c r="S927" s="536"/>
      <c r="T927" s="536"/>
      <c r="U927" s="536"/>
      <c r="V927" s="444"/>
      <c r="W927" s="444"/>
      <c r="X927" s="444">
        <f>SUM(X928:X938)</f>
        <v>0</v>
      </c>
      <c r="Y927" s="444"/>
      <c r="Z927" s="444"/>
      <c r="AA927" s="444"/>
      <c r="AB927" s="444">
        <f t="shared" ref="AB927:AK927" si="317">SUM(AB928:AB938)</f>
        <v>0</v>
      </c>
      <c r="AC927" s="444"/>
      <c r="AD927" s="444">
        <f t="shared" si="317"/>
        <v>0</v>
      </c>
      <c r="AE927" s="444"/>
      <c r="AF927" s="444">
        <f t="shared" si="317"/>
        <v>0</v>
      </c>
      <c r="AG927" s="444"/>
      <c r="AH927" s="444">
        <f t="shared" si="317"/>
        <v>0</v>
      </c>
      <c r="AI927" s="444"/>
      <c r="AJ927" s="444"/>
      <c r="AK927" s="444">
        <f t="shared" si="317"/>
        <v>0</v>
      </c>
      <c r="AL927" s="444"/>
      <c r="AM927" s="444"/>
      <c r="AN927" s="444"/>
      <c r="AO927" s="444"/>
      <c r="AP927" s="444"/>
      <c r="AQ927" s="444"/>
      <c r="AR927" s="444"/>
      <c r="AS927" s="444"/>
      <c r="AT927" s="444"/>
      <c r="AU927" s="444"/>
      <c r="AV927" s="444"/>
      <c r="AW927" s="444"/>
      <c r="AX927" s="444">
        <f>SUM(AX928:AX938)</f>
        <v>0</v>
      </c>
    </row>
    <row r="928" spans="2:50">
      <c r="B928" s="412">
        <v>997</v>
      </c>
      <c r="C928" s="381" t="s">
        <v>4323</v>
      </c>
      <c r="D928" s="221" t="s">
        <v>3707</v>
      </c>
      <c r="E928" s="221" t="s">
        <v>3707</v>
      </c>
      <c r="F928" s="391" t="s">
        <v>3707</v>
      </c>
      <c r="G928" s="8" t="s">
        <v>262</v>
      </c>
      <c r="H928" s="306" t="s">
        <v>3708</v>
      </c>
      <c r="I928" s="1" t="s">
        <v>1267</v>
      </c>
      <c r="J928" s="1">
        <f t="shared" si="297"/>
        <v>6</v>
      </c>
      <c r="K928" s="1">
        <v>3</v>
      </c>
      <c r="L928" s="1">
        <v>3</v>
      </c>
      <c r="M928" s="1"/>
      <c r="N928" s="1"/>
      <c r="O928" s="1"/>
      <c r="P928" s="531">
        <v>3</v>
      </c>
      <c r="Q928" s="308"/>
      <c r="R928" s="3" t="s">
        <v>31</v>
      </c>
      <c r="S928" s="3" t="s">
        <v>31</v>
      </c>
      <c r="T928" s="3" t="s">
        <v>31</v>
      </c>
      <c r="U928" s="3" t="s">
        <v>31</v>
      </c>
      <c r="V928" s="1" t="s">
        <v>3709</v>
      </c>
      <c r="W928" s="308"/>
      <c r="X928" s="282">
        <f t="shared" ref="X928:X938" si="318">SUMIF(W928,"Y",K928)</f>
        <v>0</v>
      </c>
      <c r="Y928" s="260"/>
      <c r="Z928" s="260"/>
      <c r="AA928" s="502">
        <f t="shared" ref="AA928:AA938" si="319">(COUNTA(AL928:AU928)-COUNTIF(AL928:AU928, "X"))</f>
        <v>0</v>
      </c>
      <c r="AB928" s="282">
        <f t="shared" ref="AB928:AB938" si="320">(COUNTA(AL928:AU928)-COUNTIF(AL928:AU928, "X"))*P928*K928</f>
        <v>0</v>
      </c>
      <c r="AC928" s="282">
        <f t="shared" ref="AC928:AC938" si="321">COUNTIF(AL928:AU928,"A")</f>
        <v>0</v>
      </c>
      <c r="AD928" s="282">
        <f t="shared" ref="AD928:AD938" si="322">COUNTIF(AL928:AU928,"V")*P928*M928</f>
        <v>0</v>
      </c>
      <c r="AE928" s="282">
        <f t="shared" ref="AE928:AE938" si="323">COUNTIF(AL928:AU928,"L")</f>
        <v>0</v>
      </c>
      <c r="AF928" s="282">
        <f t="shared" ref="AF928:AF938" si="324">COUNTIF(AL928:AU928,"L")*K928*P928</f>
        <v>0</v>
      </c>
      <c r="AG928" s="107">
        <f t="shared" ref="AG928:AG938" si="325">IF(Q928="Y",1,0)</f>
        <v>0</v>
      </c>
      <c r="AH928" s="282">
        <f t="shared" ref="AH928:AH938" si="326">IF(Q928="Y", AA928, 0)*K928*P928/2</f>
        <v>0</v>
      </c>
      <c r="AI928" s="260"/>
      <c r="AJ928" s="282">
        <f t="shared" ref="AJ928:AJ938" si="327">COUNTIF(AL928:AU928, "V")</f>
        <v>0</v>
      </c>
      <c r="AK928" s="282">
        <f t="shared" ref="AK928:AK938" si="328">AB928-AD928-AF928-AH928</f>
        <v>0</v>
      </c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495"/>
      <c r="AW928" s="495"/>
      <c r="AX928" s="495"/>
    </row>
    <row r="929" spans="2:50">
      <c r="B929" s="412">
        <v>998</v>
      </c>
      <c r="C929" s="381" t="s">
        <v>4017</v>
      </c>
      <c r="D929" s="221" t="s">
        <v>3711</v>
      </c>
      <c r="E929" s="221" t="s">
        <v>3711</v>
      </c>
      <c r="F929" s="391" t="s">
        <v>3712</v>
      </c>
      <c r="G929" s="8" t="s">
        <v>262</v>
      </c>
      <c r="H929" s="306" t="s">
        <v>3713</v>
      </c>
      <c r="I929" s="1" t="s">
        <v>1267</v>
      </c>
      <c r="J929" s="1">
        <f t="shared" si="297"/>
        <v>961</v>
      </c>
      <c r="K929" s="1">
        <v>1</v>
      </c>
      <c r="L929" s="1">
        <v>960</v>
      </c>
      <c r="M929" s="1"/>
      <c r="N929" s="1"/>
      <c r="O929" s="1"/>
      <c r="P929" s="531">
        <v>3</v>
      </c>
      <c r="Q929" s="308"/>
      <c r="R929" s="3" t="s">
        <v>31</v>
      </c>
      <c r="S929" s="3" t="s">
        <v>31</v>
      </c>
      <c r="T929" s="3" t="s">
        <v>31</v>
      </c>
      <c r="U929" s="3" t="s">
        <v>31</v>
      </c>
      <c r="V929" s="1" t="s">
        <v>3709</v>
      </c>
      <c r="W929" s="308"/>
      <c r="X929" s="282">
        <f t="shared" si="318"/>
        <v>0</v>
      </c>
      <c r="Y929" s="260"/>
      <c r="Z929" s="260"/>
      <c r="AA929" s="502">
        <f t="shared" si="319"/>
        <v>0</v>
      </c>
      <c r="AB929" s="282">
        <f t="shared" si="320"/>
        <v>0</v>
      </c>
      <c r="AC929" s="282">
        <f t="shared" si="321"/>
        <v>0</v>
      </c>
      <c r="AD929" s="282">
        <f t="shared" si="322"/>
        <v>0</v>
      </c>
      <c r="AE929" s="282">
        <f t="shared" si="323"/>
        <v>0</v>
      </c>
      <c r="AF929" s="282">
        <f t="shared" si="324"/>
        <v>0</v>
      </c>
      <c r="AG929" s="107">
        <f t="shared" si="325"/>
        <v>0</v>
      </c>
      <c r="AH929" s="282">
        <f t="shared" si="326"/>
        <v>0</v>
      </c>
      <c r="AI929" s="260"/>
      <c r="AJ929" s="282">
        <f t="shared" si="327"/>
        <v>0</v>
      </c>
      <c r="AK929" s="282">
        <f t="shared" si="328"/>
        <v>0</v>
      </c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495"/>
      <c r="AW929" s="495"/>
      <c r="AX929" s="495"/>
    </row>
    <row r="930" spans="2:50">
      <c r="B930" s="412">
        <v>999</v>
      </c>
      <c r="C930" s="381" t="s">
        <v>4017</v>
      </c>
      <c r="D930" s="221" t="s">
        <v>3711</v>
      </c>
      <c r="E930" s="221" t="s">
        <v>3711</v>
      </c>
      <c r="F930" s="391" t="s">
        <v>3714</v>
      </c>
      <c r="G930" s="8" t="s">
        <v>262</v>
      </c>
      <c r="H930" s="306" t="s">
        <v>3713</v>
      </c>
      <c r="I930" s="1" t="s">
        <v>1267</v>
      </c>
      <c r="J930" s="1">
        <f t="shared" si="297"/>
        <v>781</v>
      </c>
      <c r="K930" s="1">
        <v>1</v>
      </c>
      <c r="L930" s="1">
        <v>780</v>
      </c>
      <c r="M930" s="1"/>
      <c r="N930" s="1"/>
      <c r="O930" s="1"/>
      <c r="P930" s="531">
        <v>3</v>
      </c>
      <c r="Q930" s="308"/>
      <c r="R930" s="3" t="s">
        <v>31</v>
      </c>
      <c r="S930" s="3" t="s">
        <v>31</v>
      </c>
      <c r="T930" s="3" t="s">
        <v>31</v>
      </c>
      <c r="U930" s="3" t="s">
        <v>31</v>
      </c>
      <c r="V930" s="1" t="s">
        <v>3709</v>
      </c>
      <c r="W930" s="308"/>
      <c r="X930" s="282">
        <f t="shared" si="318"/>
        <v>0</v>
      </c>
      <c r="Y930" s="260"/>
      <c r="Z930" s="260"/>
      <c r="AA930" s="502">
        <f t="shared" si="319"/>
        <v>0</v>
      </c>
      <c r="AB930" s="282">
        <f t="shared" si="320"/>
        <v>0</v>
      </c>
      <c r="AC930" s="282">
        <f t="shared" si="321"/>
        <v>0</v>
      </c>
      <c r="AD930" s="282">
        <f t="shared" si="322"/>
        <v>0</v>
      </c>
      <c r="AE930" s="282">
        <f t="shared" si="323"/>
        <v>0</v>
      </c>
      <c r="AF930" s="282">
        <f t="shared" si="324"/>
        <v>0</v>
      </c>
      <c r="AG930" s="107">
        <f t="shared" si="325"/>
        <v>0</v>
      </c>
      <c r="AH930" s="282">
        <f t="shared" si="326"/>
        <v>0</v>
      </c>
      <c r="AI930" s="260"/>
      <c r="AJ930" s="282">
        <f t="shared" si="327"/>
        <v>0</v>
      </c>
      <c r="AK930" s="282">
        <f t="shared" si="328"/>
        <v>0</v>
      </c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495"/>
      <c r="AW930" s="495"/>
      <c r="AX930" s="495"/>
    </row>
    <row r="931" spans="2:50">
      <c r="B931" s="412">
        <v>1000</v>
      </c>
      <c r="C931" s="381" t="s">
        <v>4017</v>
      </c>
      <c r="D931" s="221" t="s">
        <v>3711</v>
      </c>
      <c r="E931" s="221" t="s">
        <v>3711</v>
      </c>
      <c r="F931" s="391" t="s">
        <v>3715</v>
      </c>
      <c r="G931" s="8" t="s">
        <v>262</v>
      </c>
      <c r="H931" s="306" t="s">
        <v>3713</v>
      </c>
      <c r="I931" s="1" t="s">
        <v>1267</v>
      </c>
      <c r="J931" s="1">
        <f t="shared" si="297"/>
        <v>721</v>
      </c>
      <c r="K931" s="1">
        <v>1</v>
      </c>
      <c r="L931" s="1">
        <v>720</v>
      </c>
      <c r="M931" s="1"/>
      <c r="N931" s="1"/>
      <c r="O931" s="1"/>
      <c r="P931" s="531">
        <v>3</v>
      </c>
      <c r="Q931" s="308"/>
      <c r="R931" s="3" t="s">
        <v>31</v>
      </c>
      <c r="S931" s="3" t="s">
        <v>31</v>
      </c>
      <c r="T931" s="3" t="s">
        <v>31</v>
      </c>
      <c r="U931" s="3" t="s">
        <v>31</v>
      </c>
      <c r="V931" s="1" t="s">
        <v>3709</v>
      </c>
      <c r="W931" s="308"/>
      <c r="X931" s="282">
        <f t="shared" si="318"/>
        <v>0</v>
      </c>
      <c r="Y931" s="260"/>
      <c r="Z931" s="260"/>
      <c r="AA931" s="502">
        <f t="shared" si="319"/>
        <v>0</v>
      </c>
      <c r="AB931" s="282">
        <f t="shared" si="320"/>
        <v>0</v>
      </c>
      <c r="AC931" s="282">
        <f t="shared" si="321"/>
        <v>0</v>
      </c>
      <c r="AD931" s="282">
        <f t="shared" si="322"/>
        <v>0</v>
      </c>
      <c r="AE931" s="282">
        <f t="shared" si="323"/>
        <v>0</v>
      </c>
      <c r="AF931" s="282">
        <f t="shared" si="324"/>
        <v>0</v>
      </c>
      <c r="AG931" s="107">
        <f t="shared" si="325"/>
        <v>0</v>
      </c>
      <c r="AH931" s="282">
        <f t="shared" si="326"/>
        <v>0</v>
      </c>
      <c r="AI931" s="260"/>
      <c r="AJ931" s="282">
        <f t="shared" si="327"/>
        <v>0</v>
      </c>
      <c r="AK931" s="282">
        <f t="shared" si="328"/>
        <v>0</v>
      </c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495"/>
      <c r="AW931" s="495"/>
      <c r="AX931" s="495"/>
    </row>
    <row r="932" spans="2:50">
      <c r="B932" s="412">
        <v>1001</v>
      </c>
      <c r="C932" s="381" t="s">
        <v>4017</v>
      </c>
      <c r="D932" s="221" t="s">
        <v>3711</v>
      </c>
      <c r="E932" s="221" t="s">
        <v>3711</v>
      </c>
      <c r="F932" s="391" t="s">
        <v>3716</v>
      </c>
      <c r="G932" s="8" t="s">
        <v>262</v>
      </c>
      <c r="H932" s="306" t="s">
        <v>3713</v>
      </c>
      <c r="I932" s="1" t="s">
        <v>1267</v>
      </c>
      <c r="J932" s="1">
        <f t="shared" si="297"/>
        <v>841</v>
      </c>
      <c r="K932" s="1">
        <v>1</v>
      </c>
      <c r="L932" s="1">
        <v>840</v>
      </c>
      <c r="M932" s="1"/>
      <c r="N932" s="1"/>
      <c r="O932" s="1"/>
      <c r="P932" s="531">
        <v>3</v>
      </c>
      <c r="Q932" s="308"/>
      <c r="R932" s="3" t="s">
        <v>31</v>
      </c>
      <c r="S932" s="3" t="s">
        <v>31</v>
      </c>
      <c r="T932" s="3" t="s">
        <v>31</v>
      </c>
      <c r="U932" s="3" t="s">
        <v>31</v>
      </c>
      <c r="V932" s="1" t="s">
        <v>3709</v>
      </c>
      <c r="W932" s="308"/>
      <c r="X932" s="282">
        <f t="shared" si="318"/>
        <v>0</v>
      </c>
      <c r="Y932" s="260"/>
      <c r="Z932" s="260"/>
      <c r="AA932" s="502">
        <f t="shared" si="319"/>
        <v>0</v>
      </c>
      <c r="AB932" s="282">
        <f t="shared" si="320"/>
        <v>0</v>
      </c>
      <c r="AC932" s="282">
        <f t="shared" si="321"/>
        <v>0</v>
      </c>
      <c r="AD932" s="282">
        <f t="shared" si="322"/>
        <v>0</v>
      </c>
      <c r="AE932" s="282">
        <f t="shared" si="323"/>
        <v>0</v>
      </c>
      <c r="AF932" s="282">
        <f t="shared" si="324"/>
        <v>0</v>
      </c>
      <c r="AG932" s="107">
        <f t="shared" si="325"/>
        <v>0</v>
      </c>
      <c r="AH932" s="282">
        <f t="shared" si="326"/>
        <v>0</v>
      </c>
      <c r="AI932" s="260"/>
      <c r="AJ932" s="282">
        <f t="shared" si="327"/>
        <v>0</v>
      </c>
      <c r="AK932" s="282">
        <f t="shared" si="328"/>
        <v>0</v>
      </c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495"/>
      <c r="AW932" s="495"/>
      <c r="AX932" s="495"/>
    </row>
    <row r="933" spans="2:50">
      <c r="B933" s="412">
        <v>1002</v>
      </c>
      <c r="C933" s="381" t="s">
        <v>4017</v>
      </c>
      <c r="D933" s="221" t="s">
        <v>3711</v>
      </c>
      <c r="E933" s="221" t="s">
        <v>3711</v>
      </c>
      <c r="F933" s="391" t="s">
        <v>3717</v>
      </c>
      <c r="G933" s="8" t="s">
        <v>262</v>
      </c>
      <c r="H933" s="306" t="s">
        <v>3713</v>
      </c>
      <c r="I933" s="1" t="s">
        <v>1267</v>
      </c>
      <c r="J933" s="1">
        <f t="shared" si="297"/>
        <v>901</v>
      </c>
      <c r="K933" s="1">
        <v>1</v>
      </c>
      <c r="L933" s="1">
        <v>900</v>
      </c>
      <c r="M933" s="1"/>
      <c r="N933" s="1"/>
      <c r="O933" s="1"/>
      <c r="P933" s="531">
        <v>3</v>
      </c>
      <c r="Q933" s="308"/>
      <c r="R933" s="3" t="s">
        <v>31</v>
      </c>
      <c r="S933" s="3" t="s">
        <v>31</v>
      </c>
      <c r="T933" s="3" t="s">
        <v>31</v>
      </c>
      <c r="U933" s="3" t="s">
        <v>31</v>
      </c>
      <c r="V933" s="1" t="s">
        <v>3709</v>
      </c>
      <c r="W933" s="308"/>
      <c r="X933" s="282">
        <f t="shared" si="318"/>
        <v>0</v>
      </c>
      <c r="Y933" s="260"/>
      <c r="Z933" s="260"/>
      <c r="AA933" s="502">
        <f t="shared" si="319"/>
        <v>0</v>
      </c>
      <c r="AB933" s="282">
        <f t="shared" si="320"/>
        <v>0</v>
      </c>
      <c r="AC933" s="282">
        <f t="shared" si="321"/>
        <v>0</v>
      </c>
      <c r="AD933" s="282">
        <f t="shared" si="322"/>
        <v>0</v>
      </c>
      <c r="AE933" s="282">
        <f t="shared" si="323"/>
        <v>0</v>
      </c>
      <c r="AF933" s="282">
        <f t="shared" si="324"/>
        <v>0</v>
      </c>
      <c r="AG933" s="107">
        <f t="shared" si="325"/>
        <v>0</v>
      </c>
      <c r="AH933" s="282">
        <f t="shared" si="326"/>
        <v>0</v>
      </c>
      <c r="AI933" s="260"/>
      <c r="AJ933" s="282">
        <f t="shared" si="327"/>
        <v>0</v>
      </c>
      <c r="AK933" s="282">
        <f t="shared" si="328"/>
        <v>0</v>
      </c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495"/>
      <c r="AW933" s="495"/>
      <c r="AX933" s="495"/>
    </row>
    <row r="934" spans="2:50">
      <c r="B934" s="412">
        <v>1003</v>
      </c>
      <c r="C934" s="381" t="s">
        <v>4017</v>
      </c>
      <c r="D934" s="221" t="s">
        <v>3711</v>
      </c>
      <c r="E934" s="221" t="s">
        <v>3711</v>
      </c>
      <c r="F934" s="391" t="s">
        <v>3718</v>
      </c>
      <c r="G934" s="8" t="s">
        <v>262</v>
      </c>
      <c r="H934" s="306" t="s">
        <v>3713</v>
      </c>
      <c r="I934" s="1" t="s">
        <v>1267</v>
      </c>
      <c r="J934" s="1">
        <f t="shared" ref="J934:J950" si="329">SUM(K934:L934)</f>
        <v>721</v>
      </c>
      <c r="K934" s="1">
        <v>1</v>
      </c>
      <c r="L934" s="1">
        <v>720</v>
      </c>
      <c r="M934" s="1"/>
      <c r="N934" s="1"/>
      <c r="O934" s="1"/>
      <c r="P934" s="531">
        <v>3</v>
      </c>
      <c r="Q934" s="308"/>
      <c r="R934" s="3" t="s">
        <v>31</v>
      </c>
      <c r="S934" s="3" t="s">
        <v>31</v>
      </c>
      <c r="T934" s="3" t="s">
        <v>31</v>
      </c>
      <c r="U934" s="3" t="s">
        <v>31</v>
      </c>
      <c r="V934" s="1" t="s">
        <v>3709</v>
      </c>
      <c r="W934" s="308"/>
      <c r="X934" s="282">
        <f t="shared" si="318"/>
        <v>0</v>
      </c>
      <c r="Y934" s="260"/>
      <c r="Z934" s="260"/>
      <c r="AA934" s="502">
        <f t="shared" si="319"/>
        <v>0</v>
      </c>
      <c r="AB934" s="282">
        <f t="shared" si="320"/>
        <v>0</v>
      </c>
      <c r="AC934" s="282">
        <f t="shared" si="321"/>
        <v>0</v>
      </c>
      <c r="AD934" s="282">
        <f t="shared" si="322"/>
        <v>0</v>
      </c>
      <c r="AE934" s="282">
        <f t="shared" si="323"/>
        <v>0</v>
      </c>
      <c r="AF934" s="282">
        <f t="shared" si="324"/>
        <v>0</v>
      </c>
      <c r="AG934" s="107">
        <f t="shared" si="325"/>
        <v>0</v>
      </c>
      <c r="AH934" s="282">
        <f t="shared" si="326"/>
        <v>0</v>
      </c>
      <c r="AI934" s="260"/>
      <c r="AJ934" s="282">
        <f t="shared" si="327"/>
        <v>0</v>
      </c>
      <c r="AK934" s="282">
        <f t="shared" si="328"/>
        <v>0</v>
      </c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495"/>
      <c r="AW934" s="495"/>
      <c r="AX934" s="495"/>
    </row>
    <row r="935" spans="2:50">
      <c r="B935" s="412">
        <v>1004</v>
      </c>
      <c r="C935" s="381" t="s">
        <v>4017</v>
      </c>
      <c r="D935" s="221" t="s">
        <v>3711</v>
      </c>
      <c r="E935" s="221" t="s">
        <v>3711</v>
      </c>
      <c r="F935" s="391" t="s">
        <v>3719</v>
      </c>
      <c r="G935" s="8" t="s">
        <v>262</v>
      </c>
      <c r="H935" s="306" t="s">
        <v>3713</v>
      </c>
      <c r="I935" s="1" t="s">
        <v>1267</v>
      </c>
      <c r="J935" s="1">
        <f t="shared" si="329"/>
        <v>483</v>
      </c>
      <c r="K935" s="1">
        <v>3</v>
      </c>
      <c r="L935" s="1">
        <v>480</v>
      </c>
      <c r="M935" s="1"/>
      <c r="N935" s="1"/>
      <c r="O935" s="1"/>
      <c r="P935" s="531">
        <v>3</v>
      </c>
      <c r="Q935" s="308"/>
      <c r="R935" s="3" t="s">
        <v>31</v>
      </c>
      <c r="S935" s="3" t="s">
        <v>31</v>
      </c>
      <c r="T935" s="3" t="s">
        <v>31</v>
      </c>
      <c r="U935" s="3" t="s">
        <v>31</v>
      </c>
      <c r="V935" s="1" t="s">
        <v>3709</v>
      </c>
      <c r="W935" s="308"/>
      <c r="X935" s="282">
        <f t="shared" si="318"/>
        <v>0</v>
      </c>
      <c r="Y935" s="260"/>
      <c r="Z935" s="260"/>
      <c r="AA935" s="502">
        <f t="shared" si="319"/>
        <v>0</v>
      </c>
      <c r="AB935" s="282">
        <f t="shared" si="320"/>
        <v>0</v>
      </c>
      <c r="AC935" s="282">
        <f t="shared" si="321"/>
        <v>0</v>
      </c>
      <c r="AD935" s="282">
        <f t="shared" si="322"/>
        <v>0</v>
      </c>
      <c r="AE935" s="282">
        <f t="shared" si="323"/>
        <v>0</v>
      </c>
      <c r="AF935" s="282">
        <f t="shared" si="324"/>
        <v>0</v>
      </c>
      <c r="AG935" s="107">
        <f t="shared" si="325"/>
        <v>0</v>
      </c>
      <c r="AH935" s="282">
        <f t="shared" si="326"/>
        <v>0</v>
      </c>
      <c r="AI935" s="260"/>
      <c r="AJ935" s="282">
        <f t="shared" si="327"/>
        <v>0</v>
      </c>
      <c r="AK935" s="282">
        <f t="shared" si="328"/>
        <v>0</v>
      </c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495"/>
      <c r="AW935" s="495"/>
      <c r="AX935" s="495"/>
    </row>
    <row r="936" spans="2:50">
      <c r="B936" s="412">
        <v>1005</v>
      </c>
      <c r="C936" s="381" t="s">
        <v>4017</v>
      </c>
      <c r="D936" s="221" t="s">
        <v>3711</v>
      </c>
      <c r="E936" s="221" t="s">
        <v>3711</v>
      </c>
      <c r="F936" s="391" t="s">
        <v>3720</v>
      </c>
      <c r="G936" s="8" t="s">
        <v>274</v>
      </c>
      <c r="H936" s="306" t="s">
        <v>3721</v>
      </c>
      <c r="I936" s="1" t="s">
        <v>1267</v>
      </c>
      <c r="J936" s="1">
        <f t="shared" si="329"/>
        <v>482</v>
      </c>
      <c r="K936" s="1">
        <v>2</v>
      </c>
      <c r="L936" s="1">
        <v>480</v>
      </c>
      <c r="M936" s="1"/>
      <c r="N936" s="1"/>
      <c r="O936" s="1"/>
      <c r="P936" s="531">
        <v>3</v>
      </c>
      <c r="Q936" s="308"/>
      <c r="R936" s="3" t="s">
        <v>31</v>
      </c>
      <c r="S936" s="3" t="s">
        <v>31</v>
      </c>
      <c r="T936" s="3" t="s">
        <v>31</v>
      </c>
      <c r="U936" s="3" t="s">
        <v>31</v>
      </c>
      <c r="V936" s="1" t="s">
        <v>3709</v>
      </c>
      <c r="W936" s="308"/>
      <c r="X936" s="282">
        <f t="shared" si="318"/>
        <v>0</v>
      </c>
      <c r="Y936" s="260"/>
      <c r="Z936" s="260"/>
      <c r="AA936" s="502">
        <f t="shared" si="319"/>
        <v>0</v>
      </c>
      <c r="AB936" s="282">
        <f t="shared" si="320"/>
        <v>0</v>
      </c>
      <c r="AC936" s="282">
        <f t="shared" si="321"/>
        <v>0</v>
      </c>
      <c r="AD936" s="282">
        <f t="shared" si="322"/>
        <v>0</v>
      </c>
      <c r="AE936" s="282">
        <f t="shared" si="323"/>
        <v>0</v>
      </c>
      <c r="AF936" s="282">
        <f t="shared" si="324"/>
        <v>0</v>
      </c>
      <c r="AG936" s="107">
        <f t="shared" si="325"/>
        <v>0</v>
      </c>
      <c r="AH936" s="282">
        <f t="shared" si="326"/>
        <v>0</v>
      </c>
      <c r="AI936" s="260"/>
      <c r="AJ936" s="282">
        <f t="shared" si="327"/>
        <v>0</v>
      </c>
      <c r="AK936" s="282">
        <f t="shared" si="328"/>
        <v>0</v>
      </c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495"/>
      <c r="AW936" s="495"/>
      <c r="AX936" s="495"/>
    </row>
    <row r="937" spans="2:50">
      <c r="B937" s="412">
        <v>1006</v>
      </c>
      <c r="C937" s="381" t="s">
        <v>4017</v>
      </c>
      <c r="D937" s="221" t="s">
        <v>3711</v>
      </c>
      <c r="E937" s="221" t="s">
        <v>3711</v>
      </c>
      <c r="F937" s="391" t="s">
        <v>3722</v>
      </c>
      <c r="G937" s="8" t="s">
        <v>274</v>
      </c>
      <c r="H937" s="306" t="s">
        <v>3723</v>
      </c>
      <c r="I937" s="1" t="s">
        <v>1267</v>
      </c>
      <c r="J937" s="1">
        <f t="shared" si="329"/>
        <v>481.5</v>
      </c>
      <c r="K937" s="1">
        <v>1.5</v>
      </c>
      <c r="L937" s="1">
        <v>480</v>
      </c>
      <c r="M937" s="1"/>
      <c r="N937" s="1"/>
      <c r="O937" s="1"/>
      <c r="P937" s="531">
        <v>3</v>
      </c>
      <c r="Q937" s="308"/>
      <c r="R937" s="3" t="s">
        <v>31</v>
      </c>
      <c r="S937" s="3" t="s">
        <v>31</v>
      </c>
      <c r="T937" s="3" t="s">
        <v>31</v>
      </c>
      <c r="U937" s="3" t="s">
        <v>31</v>
      </c>
      <c r="V937" s="1" t="s">
        <v>3709</v>
      </c>
      <c r="W937" s="308"/>
      <c r="X937" s="282">
        <f t="shared" si="318"/>
        <v>0</v>
      </c>
      <c r="Y937" s="260"/>
      <c r="Z937" s="260"/>
      <c r="AA937" s="502">
        <f t="shared" si="319"/>
        <v>0</v>
      </c>
      <c r="AB937" s="282">
        <f t="shared" si="320"/>
        <v>0</v>
      </c>
      <c r="AC937" s="282">
        <f t="shared" si="321"/>
        <v>0</v>
      </c>
      <c r="AD937" s="282">
        <f t="shared" si="322"/>
        <v>0</v>
      </c>
      <c r="AE937" s="282">
        <f t="shared" si="323"/>
        <v>0</v>
      </c>
      <c r="AF937" s="282">
        <f t="shared" si="324"/>
        <v>0</v>
      </c>
      <c r="AG937" s="107">
        <f t="shared" si="325"/>
        <v>0</v>
      </c>
      <c r="AH937" s="282">
        <f t="shared" si="326"/>
        <v>0</v>
      </c>
      <c r="AI937" s="260"/>
      <c r="AJ937" s="282">
        <f t="shared" si="327"/>
        <v>0</v>
      </c>
      <c r="AK937" s="282">
        <f t="shared" si="328"/>
        <v>0</v>
      </c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495"/>
      <c r="AW937" s="495"/>
      <c r="AX937" s="495"/>
    </row>
    <row r="938" spans="2:50">
      <c r="B938" s="412">
        <v>1007</v>
      </c>
      <c r="C938" s="381" t="s">
        <v>4017</v>
      </c>
      <c r="D938" s="221" t="s">
        <v>3711</v>
      </c>
      <c r="E938" s="221" t="s">
        <v>3711</v>
      </c>
      <c r="F938" s="391" t="s">
        <v>3724</v>
      </c>
      <c r="G938" s="8" t="s">
        <v>274</v>
      </c>
      <c r="H938" s="306" t="s">
        <v>3708</v>
      </c>
      <c r="I938" s="1" t="s">
        <v>1267</v>
      </c>
      <c r="J938" s="1">
        <f t="shared" si="329"/>
        <v>481</v>
      </c>
      <c r="K938" s="1">
        <v>1</v>
      </c>
      <c r="L938" s="1">
        <v>480</v>
      </c>
      <c r="M938" s="1"/>
      <c r="N938" s="1"/>
      <c r="O938" s="1"/>
      <c r="P938" s="531">
        <v>3</v>
      </c>
      <c r="Q938" s="308"/>
      <c r="R938" s="3" t="s">
        <v>31</v>
      </c>
      <c r="S938" s="3" t="s">
        <v>31</v>
      </c>
      <c r="T938" s="3" t="s">
        <v>31</v>
      </c>
      <c r="U938" s="3" t="s">
        <v>31</v>
      </c>
      <c r="V938" s="1" t="s">
        <v>3709</v>
      </c>
      <c r="W938" s="308"/>
      <c r="X938" s="282">
        <f t="shared" si="318"/>
        <v>0</v>
      </c>
      <c r="Y938" s="260"/>
      <c r="Z938" s="260"/>
      <c r="AA938" s="502">
        <f t="shared" si="319"/>
        <v>0</v>
      </c>
      <c r="AB938" s="282">
        <f t="shared" si="320"/>
        <v>0</v>
      </c>
      <c r="AC938" s="282">
        <f t="shared" si="321"/>
        <v>0</v>
      </c>
      <c r="AD938" s="282">
        <f t="shared" si="322"/>
        <v>0</v>
      </c>
      <c r="AE938" s="282">
        <f t="shared" si="323"/>
        <v>0</v>
      </c>
      <c r="AF938" s="282">
        <f t="shared" si="324"/>
        <v>0</v>
      </c>
      <c r="AG938" s="107">
        <f t="shared" si="325"/>
        <v>0</v>
      </c>
      <c r="AH938" s="282">
        <f t="shared" si="326"/>
        <v>0</v>
      </c>
      <c r="AI938" s="260"/>
      <c r="AJ938" s="282">
        <f t="shared" si="327"/>
        <v>0</v>
      </c>
      <c r="AK938" s="282">
        <f t="shared" si="328"/>
        <v>0</v>
      </c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495"/>
      <c r="AW938" s="495"/>
      <c r="AX938" s="495"/>
    </row>
    <row r="939" spans="2:50">
      <c r="B939" s="594" t="s">
        <v>4392</v>
      </c>
      <c r="C939" s="595"/>
      <c r="D939" s="595"/>
      <c r="E939" s="595"/>
      <c r="F939" s="596"/>
      <c r="G939" s="443"/>
      <c r="H939" s="443"/>
      <c r="I939" s="445" t="s">
        <v>3827</v>
      </c>
      <c r="J939" s="444">
        <f t="shared" ca="1" si="329"/>
        <v>106.16666666666667</v>
      </c>
      <c r="K939" s="444">
        <f ca="1">K940/60</f>
        <v>0.91666666666666663</v>
      </c>
      <c r="L939" s="444">
        <f t="shared" ref="L939:O939" ca="1" si="330">L940/60</f>
        <v>105.25</v>
      </c>
      <c r="M939" s="444">
        <f t="shared" ca="1" si="330"/>
        <v>0</v>
      </c>
      <c r="N939" s="444">
        <f t="shared" ca="1" si="330"/>
        <v>0</v>
      </c>
      <c r="O939" s="444">
        <f t="shared" ca="1" si="330"/>
        <v>0</v>
      </c>
      <c r="P939" s="501"/>
      <c r="Q939" s="444"/>
      <c r="R939" s="536"/>
      <c r="S939" s="536"/>
      <c r="T939" s="536"/>
      <c r="U939" s="536"/>
      <c r="V939" s="444"/>
      <c r="W939" s="444"/>
      <c r="X939" s="444">
        <f>X940/60</f>
        <v>0</v>
      </c>
      <c r="Y939" s="444"/>
      <c r="Z939" s="444"/>
      <c r="AA939" s="444"/>
      <c r="AB939" s="444">
        <f t="shared" ref="AB939:AF939" si="331">AB940/60</f>
        <v>0</v>
      </c>
      <c r="AC939" s="444"/>
      <c r="AD939" s="444">
        <f t="shared" si="331"/>
        <v>0</v>
      </c>
      <c r="AE939" s="444"/>
      <c r="AF939" s="444">
        <f t="shared" si="331"/>
        <v>0</v>
      </c>
      <c r="AG939" s="444"/>
      <c r="AH939" s="444">
        <f>AH940/60</f>
        <v>0</v>
      </c>
      <c r="AI939" s="444"/>
      <c r="AJ939" s="444"/>
      <c r="AK939" s="444">
        <f>AK940/60</f>
        <v>0</v>
      </c>
      <c r="AL939" s="444"/>
      <c r="AM939" s="444"/>
      <c r="AN939" s="444"/>
      <c r="AO939" s="444"/>
      <c r="AP939" s="444"/>
      <c r="AQ939" s="444"/>
      <c r="AR939" s="444"/>
      <c r="AS939" s="444"/>
      <c r="AT939" s="444"/>
      <c r="AU939" s="444"/>
      <c r="AV939" s="444"/>
      <c r="AW939" s="444"/>
      <c r="AX939" s="444">
        <f>AX940/60</f>
        <v>0</v>
      </c>
    </row>
    <row r="940" spans="2:50">
      <c r="B940" s="597"/>
      <c r="C940" s="598"/>
      <c r="D940" s="598"/>
      <c r="E940" s="598"/>
      <c r="F940" s="599"/>
      <c r="G940" s="443"/>
      <c r="H940" s="443"/>
      <c r="I940" s="446" t="s">
        <v>4021</v>
      </c>
      <c r="J940" s="444">
        <f t="shared" ca="1" si="329"/>
        <v>6370</v>
      </c>
      <c r="K940" s="444">
        <f ca="1">SUMIF($I941:RP950,"DQA",K941:K950)</f>
        <v>55</v>
      </c>
      <c r="L940" s="444">
        <f ca="1">SUMIF($I941:RQ950,"DQA",L941:L950)</f>
        <v>6315</v>
      </c>
      <c r="M940" s="444">
        <f ca="1">SUMIF($I941:RR950,"DQA",M941:M950)</f>
        <v>0</v>
      </c>
      <c r="N940" s="444">
        <f ca="1">SUMIF($I941:RS950,"DQA",N941:N950)</f>
        <v>0</v>
      </c>
      <c r="O940" s="444">
        <f ca="1">SUMIF($I941:RT950,"DQA",O941:O950)</f>
        <v>0</v>
      </c>
      <c r="P940" s="501"/>
      <c r="Q940" s="444"/>
      <c r="R940" s="536"/>
      <c r="S940" s="536"/>
      <c r="T940" s="536"/>
      <c r="U940" s="536"/>
      <c r="V940" s="444"/>
      <c r="W940" s="444"/>
      <c r="X940" s="444">
        <f>SUM(X941:X950)</f>
        <v>0</v>
      </c>
      <c r="Y940" s="444"/>
      <c r="Z940" s="444"/>
      <c r="AA940" s="444"/>
      <c r="AB940" s="444">
        <f t="shared" ref="AB940:AK940" si="332">SUM(AB941:AB950)</f>
        <v>0</v>
      </c>
      <c r="AC940" s="444"/>
      <c r="AD940" s="444">
        <f t="shared" si="332"/>
        <v>0</v>
      </c>
      <c r="AE940" s="444"/>
      <c r="AF940" s="444">
        <f t="shared" si="332"/>
        <v>0</v>
      </c>
      <c r="AG940" s="444"/>
      <c r="AH940" s="444">
        <f t="shared" si="332"/>
        <v>0</v>
      </c>
      <c r="AI940" s="444"/>
      <c r="AJ940" s="444"/>
      <c r="AK940" s="444">
        <f t="shared" si="332"/>
        <v>0</v>
      </c>
      <c r="AL940" s="444"/>
      <c r="AM940" s="444"/>
      <c r="AN940" s="444"/>
      <c r="AO940" s="444"/>
      <c r="AP940" s="444"/>
      <c r="AQ940" s="444"/>
      <c r="AR940" s="444"/>
      <c r="AS940" s="444"/>
      <c r="AT940" s="444"/>
      <c r="AU940" s="444"/>
      <c r="AV940" s="444"/>
      <c r="AW940" s="444"/>
      <c r="AX940" s="444">
        <f>SUM(AX941:AX950)</f>
        <v>0</v>
      </c>
    </row>
    <row r="941" spans="2:50">
      <c r="B941" s="412">
        <v>1008</v>
      </c>
      <c r="C941" s="381" t="s">
        <v>4325</v>
      </c>
      <c r="D941" s="221" t="s">
        <v>3707</v>
      </c>
      <c r="E941" s="221" t="s">
        <v>3707</v>
      </c>
      <c r="F941" s="391" t="s">
        <v>3725</v>
      </c>
      <c r="G941" s="8" t="s">
        <v>262</v>
      </c>
      <c r="H941" s="306" t="s">
        <v>3726</v>
      </c>
      <c r="I941" s="1" t="s">
        <v>1267</v>
      </c>
      <c r="J941" s="1">
        <f t="shared" si="329"/>
        <v>25</v>
      </c>
      <c r="K941" s="1">
        <v>10</v>
      </c>
      <c r="L941" s="1">
        <v>15</v>
      </c>
      <c r="M941" s="1"/>
      <c r="N941" s="1"/>
      <c r="O941" s="1"/>
      <c r="P941" s="531">
        <v>3</v>
      </c>
      <c r="Q941" s="308"/>
      <c r="R941" s="3" t="s">
        <v>31</v>
      </c>
      <c r="S941" s="3" t="s">
        <v>31</v>
      </c>
      <c r="T941" s="3" t="s">
        <v>31</v>
      </c>
      <c r="U941" s="3" t="s">
        <v>31</v>
      </c>
      <c r="V941" s="1" t="s">
        <v>3709</v>
      </c>
      <c r="W941" s="308"/>
      <c r="X941" s="282">
        <f t="shared" ref="X941:X950" si="333">SUMIF(W941,"Y",K941)</f>
        <v>0</v>
      </c>
      <c r="Y941" s="260"/>
      <c r="Z941" s="260"/>
      <c r="AA941" s="502">
        <f t="shared" ref="AA941:AA950" si="334">(COUNTA(AL941:AU941)-COUNTIF(AL941:AU941, "X"))</f>
        <v>0</v>
      </c>
      <c r="AB941" s="282">
        <f t="shared" ref="AB941:AB950" si="335">(COUNTA(AL941:AU941)-COUNTIF(AL941:AU941, "X"))*P941*K941</f>
        <v>0</v>
      </c>
      <c r="AC941" s="282">
        <f t="shared" ref="AC941:AC950" si="336">COUNTIF(AL941:AU941,"A")</f>
        <v>0</v>
      </c>
      <c r="AD941" s="282">
        <f t="shared" ref="AD941:AD950" si="337">COUNTIF(AL941:AU941,"V")*P941*M941</f>
        <v>0</v>
      </c>
      <c r="AE941" s="282">
        <f t="shared" ref="AE941:AE950" si="338">COUNTIF(AL941:AU941,"L")</f>
        <v>0</v>
      </c>
      <c r="AF941" s="282">
        <f t="shared" ref="AF941:AF950" si="339">COUNTIF(AL941:AU941,"L")*K941*P941</f>
        <v>0</v>
      </c>
      <c r="AG941" s="107">
        <f t="shared" ref="AG941:AG950" si="340">IF(Q941="Y",1,0)</f>
        <v>0</v>
      </c>
      <c r="AH941" s="282">
        <f t="shared" ref="AH941:AH950" si="341">IF(Q941="Y", AA941, 0)*K941*P941/2</f>
        <v>0</v>
      </c>
      <c r="AI941" s="260"/>
      <c r="AJ941" s="282">
        <f t="shared" ref="AJ941:AJ950" si="342">COUNTIF(AL941:AU941, "V")</f>
        <v>0</v>
      </c>
      <c r="AK941" s="282">
        <f t="shared" ref="AK941:AK950" si="343">AB941-AD941-AF941-AH941</f>
        <v>0</v>
      </c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495"/>
      <c r="AW941" s="495"/>
      <c r="AX941" s="495"/>
    </row>
    <row r="942" spans="2:50">
      <c r="B942" s="412">
        <v>1009</v>
      </c>
      <c r="C942" s="381" t="s">
        <v>4324</v>
      </c>
      <c r="D942" s="221" t="s">
        <v>3711</v>
      </c>
      <c r="E942" s="221" t="s">
        <v>3711</v>
      </c>
      <c r="F942" s="391" t="s">
        <v>3712</v>
      </c>
      <c r="G942" s="8" t="s">
        <v>262</v>
      </c>
      <c r="H942" s="306" t="s">
        <v>3727</v>
      </c>
      <c r="I942" s="1" t="s">
        <v>1267</v>
      </c>
      <c r="J942" s="1">
        <f t="shared" si="329"/>
        <v>905</v>
      </c>
      <c r="K942" s="1">
        <v>5</v>
      </c>
      <c r="L942" s="1">
        <v>900</v>
      </c>
      <c r="M942" s="1"/>
      <c r="N942" s="1"/>
      <c r="O942" s="1"/>
      <c r="P942" s="531">
        <v>3</v>
      </c>
      <c r="Q942" s="308"/>
      <c r="R942" s="3" t="s">
        <v>31</v>
      </c>
      <c r="S942" s="3" t="s">
        <v>31</v>
      </c>
      <c r="T942" s="3" t="s">
        <v>31</v>
      </c>
      <c r="U942" s="3" t="s">
        <v>31</v>
      </c>
      <c r="V942" s="1" t="s">
        <v>3709</v>
      </c>
      <c r="W942" s="308"/>
      <c r="X942" s="282">
        <f t="shared" si="333"/>
        <v>0</v>
      </c>
      <c r="Y942" s="260"/>
      <c r="Z942" s="260"/>
      <c r="AA942" s="502">
        <f t="shared" si="334"/>
        <v>0</v>
      </c>
      <c r="AB942" s="282">
        <f t="shared" si="335"/>
        <v>0</v>
      </c>
      <c r="AC942" s="282">
        <f t="shared" si="336"/>
        <v>0</v>
      </c>
      <c r="AD942" s="282">
        <f t="shared" si="337"/>
        <v>0</v>
      </c>
      <c r="AE942" s="282">
        <f t="shared" si="338"/>
        <v>0</v>
      </c>
      <c r="AF942" s="282">
        <f t="shared" si="339"/>
        <v>0</v>
      </c>
      <c r="AG942" s="107">
        <f t="shared" si="340"/>
        <v>0</v>
      </c>
      <c r="AH942" s="282">
        <f t="shared" si="341"/>
        <v>0</v>
      </c>
      <c r="AI942" s="260"/>
      <c r="AJ942" s="282">
        <f t="shared" si="342"/>
        <v>0</v>
      </c>
      <c r="AK942" s="282">
        <f t="shared" si="343"/>
        <v>0</v>
      </c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495"/>
      <c r="AW942" s="495"/>
      <c r="AX942" s="495"/>
    </row>
    <row r="943" spans="2:50">
      <c r="B943" s="412">
        <v>1010</v>
      </c>
      <c r="C943" s="381" t="s">
        <v>4324</v>
      </c>
      <c r="D943" s="221" t="s">
        <v>3711</v>
      </c>
      <c r="E943" s="221" t="s">
        <v>3711</v>
      </c>
      <c r="F943" s="391" t="s">
        <v>3714</v>
      </c>
      <c r="G943" s="8" t="s">
        <v>262</v>
      </c>
      <c r="H943" s="306" t="s">
        <v>3727</v>
      </c>
      <c r="I943" s="1" t="s">
        <v>1267</v>
      </c>
      <c r="J943" s="1">
        <f t="shared" si="329"/>
        <v>785</v>
      </c>
      <c r="K943" s="1">
        <v>5</v>
      </c>
      <c r="L943" s="1">
        <v>780</v>
      </c>
      <c r="M943" s="1"/>
      <c r="N943" s="1"/>
      <c r="O943" s="1"/>
      <c r="P943" s="531">
        <v>3</v>
      </c>
      <c r="Q943" s="308"/>
      <c r="R943" s="3" t="s">
        <v>31</v>
      </c>
      <c r="S943" s="3" t="s">
        <v>31</v>
      </c>
      <c r="T943" s="3" t="s">
        <v>31</v>
      </c>
      <c r="U943" s="3" t="s">
        <v>31</v>
      </c>
      <c r="V943" s="1" t="s">
        <v>3709</v>
      </c>
      <c r="W943" s="308"/>
      <c r="X943" s="282">
        <f t="shared" si="333"/>
        <v>0</v>
      </c>
      <c r="Y943" s="260"/>
      <c r="Z943" s="260"/>
      <c r="AA943" s="502">
        <f t="shared" si="334"/>
        <v>0</v>
      </c>
      <c r="AB943" s="282">
        <f t="shared" si="335"/>
        <v>0</v>
      </c>
      <c r="AC943" s="282">
        <f t="shared" si="336"/>
        <v>0</v>
      </c>
      <c r="AD943" s="282">
        <f t="shared" si="337"/>
        <v>0</v>
      </c>
      <c r="AE943" s="282">
        <f t="shared" si="338"/>
        <v>0</v>
      </c>
      <c r="AF943" s="282">
        <f t="shared" si="339"/>
        <v>0</v>
      </c>
      <c r="AG943" s="107">
        <f t="shared" si="340"/>
        <v>0</v>
      </c>
      <c r="AH943" s="282">
        <f t="shared" si="341"/>
        <v>0</v>
      </c>
      <c r="AI943" s="260"/>
      <c r="AJ943" s="282">
        <f t="shared" si="342"/>
        <v>0</v>
      </c>
      <c r="AK943" s="282">
        <f t="shared" si="343"/>
        <v>0</v>
      </c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495"/>
      <c r="AW943" s="495"/>
      <c r="AX943" s="495"/>
    </row>
    <row r="944" spans="2:50">
      <c r="B944" s="412">
        <v>1011</v>
      </c>
      <c r="C944" s="381" t="s">
        <v>4324</v>
      </c>
      <c r="D944" s="221" t="s">
        <v>3711</v>
      </c>
      <c r="E944" s="221" t="s">
        <v>3711</v>
      </c>
      <c r="F944" s="391" t="s">
        <v>3715</v>
      </c>
      <c r="G944" s="8" t="s">
        <v>262</v>
      </c>
      <c r="H944" s="306" t="s">
        <v>3727</v>
      </c>
      <c r="I944" s="1" t="s">
        <v>1267</v>
      </c>
      <c r="J944" s="1">
        <f t="shared" si="329"/>
        <v>725</v>
      </c>
      <c r="K944" s="1">
        <v>5</v>
      </c>
      <c r="L944" s="1">
        <v>720</v>
      </c>
      <c r="M944" s="1"/>
      <c r="N944" s="1"/>
      <c r="O944" s="1"/>
      <c r="P944" s="531">
        <v>3</v>
      </c>
      <c r="Q944" s="308"/>
      <c r="R944" s="3" t="s">
        <v>31</v>
      </c>
      <c r="S944" s="3" t="s">
        <v>31</v>
      </c>
      <c r="T944" s="3" t="s">
        <v>31</v>
      </c>
      <c r="U944" s="3" t="s">
        <v>31</v>
      </c>
      <c r="V944" s="1" t="s">
        <v>3709</v>
      </c>
      <c r="W944" s="308"/>
      <c r="X944" s="282">
        <f t="shared" si="333"/>
        <v>0</v>
      </c>
      <c r="Y944" s="260"/>
      <c r="Z944" s="260"/>
      <c r="AA944" s="502">
        <f t="shared" si="334"/>
        <v>0</v>
      </c>
      <c r="AB944" s="282">
        <f t="shared" si="335"/>
        <v>0</v>
      </c>
      <c r="AC944" s="282">
        <f t="shared" si="336"/>
        <v>0</v>
      </c>
      <c r="AD944" s="282">
        <f t="shared" si="337"/>
        <v>0</v>
      </c>
      <c r="AE944" s="282">
        <f t="shared" si="338"/>
        <v>0</v>
      </c>
      <c r="AF944" s="282">
        <f t="shared" si="339"/>
        <v>0</v>
      </c>
      <c r="AG944" s="107">
        <f t="shared" si="340"/>
        <v>0</v>
      </c>
      <c r="AH944" s="282">
        <f t="shared" si="341"/>
        <v>0</v>
      </c>
      <c r="AI944" s="260"/>
      <c r="AJ944" s="282">
        <f t="shared" si="342"/>
        <v>0</v>
      </c>
      <c r="AK944" s="282">
        <f t="shared" si="343"/>
        <v>0</v>
      </c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495"/>
      <c r="AW944" s="495"/>
      <c r="AX944" s="495"/>
    </row>
    <row r="945" spans="2:50">
      <c r="B945" s="412">
        <v>1012</v>
      </c>
      <c r="C945" s="381" t="s">
        <v>4324</v>
      </c>
      <c r="D945" s="221" t="s">
        <v>3711</v>
      </c>
      <c r="E945" s="221" t="s">
        <v>3711</v>
      </c>
      <c r="F945" s="391" t="s">
        <v>3716</v>
      </c>
      <c r="G945" s="8" t="s">
        <v>262</v>
      </c>
      <c r="H945" s="306" t="s">
        <v>3727</v>
      </c>
      <c r="I945" s="1" t="s">
        <v>1267</v>
      </c>
      <c r="J945" s="1">
        <f t="shared" si="329"/>
        <v>845</v>
      </c>
      <c r="K945" s="1">
        <v>5</v>
      </c>
      <c r="L945" s="1">
        <v>840</v>
      </c>
      <c r="M945" s="1"/>
      <c r="N945" s="1"/>
      <c r="O945" s="1"/>
      <c r="P945" s="531">
        <v>3</v>
      </c>
      <c r="Q945" s="107"/>
      <c r="R945" s="3" t="s">
        <v>31</v>
      </c>
      <c r="S945" s="3" t="s">
        <v>31</v>
      </c>
      <c r="T945" s="3" t="s">
        <v>31</v>
      </c>
      <c r="U945" s="3" t="s">
        <v>31</v>
      </c>
      <c r="V945" s="1" t="s">
        <v>3709</v>
      </c>
      <c r="W945" s="308"/>
      <c r="X945" s="282">
        <f t="shared" si="333"/>
        <v>0</v>
      </c>
      <c r="Y945" s="260"/>
      <c r="Z945" s="260"/>
      <c r="AA945" s="502">
        <f t="shared" si="334"/>
        <v>0</v>
      </c>
      <c r="AB945" s="282">
        <f t="shared" si="335"/>
        <v>0</v>
      </c>
      <c r="AC945" s="282">
        <f t="shared" si="336"/>
        <v>0</v>
      </c>
      <c r="AD945" s="282">
        <f t="shared" si="337"/>
        <v>0</v>
      </c>
      <c r="AE945" s="282">
        <f t="shared" si="338"/>
        <v>0</v>
      </c>
      <c r="AF945" s="282">
        <f t="shared" si="339"/>
        <v>0</v>
      </c>
      <c r="AG945" s="107">
        <f t="shared" si="340"/>
        <v>0</v>
      </c>
      <c r="AH945" s="282">
        <f t="shared" si="341"/>
        <v>0</v>
      </c>
      <c r="AI945" s="260"/>
      <c r="AJ945" s="282">
        <f t="shared" si="342"/>
        <v>0</v>
      </c>
      <c r="AK945" s="282">
        <f t="shared" si="343"/>
        <v>0</v>
      </c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495"/>
      <c r="AW945" s="495"/>
      <c r="AX945" s="495"/>
    </row>
    <row r="946" spans="2:50">
      <c r="B946" s="412">
        <v>1013</v>
      </c>
      <c r="C946" s="381" t="s">
        <v>4324</v>
      </c>
      <c r="D946" s="221" t="s">
        <v>3711</v>
      </c>
      <c r="E946" s="221" t="s">
        <v>3711</v>
      </c>
      <c r="F946" s="391" t="s">
        <v>3717</v>
      </c>
      <c r="G946" s="8" t="s">
        <v>262</v>
      </c>
      <c r="H946" s="306" t="s">
        <v>3727</v>
      </c>
      <c r="I946" s="1" t="s">
        <v>1267</v>
      </c>
      <c r="J946" s="1">
        <f t="shared" si="329"/>
        <v>905</v>
      </c>
      <c r="K946" s="1">
        <v>5</v>
      </c>
      <c r="L946" s="1">
        <v>900</v>
      </c>
      <c r="M946" s="1"/>
      <c r="N946" s="1"/>
      <c r="O946" s="1"/>
      <c r="P946" s="531">
        <v>3</v>
      </c>
      <c r="Q946" s="308"/>
      <c r="R946" s="3" t="s">
        <v>31</v>
      </c>
      <c r="S946" s="3" t="s">
        <v>31</v>
      </c>
      <c r="T946" s="3" t="s">
        <v>31</v>
      </c>
      <c r="U946" s="3" t="s">
        <v>31</v>
      </c>
      <c r="V946" s="1" t="s">
        <v>3709</v>
      </c>
      <c r="W946" s="308"/>
      <c r="X946" s="282">
        <f t="shared" si="333"/>
        <v>0</v>
      </c>
      <c r="Y946" s="260"/>
      <c r="Z946" s="260"/>
      <c r="AA946" s="502">
        <f t="shared" si="334"/>
        <v>0</v>
      </c>
      <c r="AB946" s="282">
        <f t="shared" si="335"/>
        <v>0</v>
      </c>
      <c r="AC946" s="282">
        <f t="shared" si="336"/>
        <v>0</v>
      </c>
      <c r="AD946" s="282">
        <f t="shared" si="337"/>
        <v>0</v>
      </c>
      <c r="AE946" s="282">
        <f t="shared" si="338"/>
        <v>0</v>
      </c>
      <c r="AF946" s="282">
        <f t="shared" si="339"/>
        <v>0</v>
      </c>
      <c r="AG946" s="107">
        <f t="shared" si="340"/>
        <v>0</v>
      </c>
      <c r="AH946" s="282">
        <f t="shared" si="341"/>
        <v>0</v>
      </c>
      <c r="AI946" s="260"/>
      <c r="AJ946" s="282">
        <f t="shared" si="342"/>
        <v>0</v>
      </c>
      <c r="AK946" s="282">
        <f t="shared" si="343"/>
        <v>0</v>
      </c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495"/>
      <c r="AW946" s="495"/>
      <c r="AX946" s="495"/>
    </row>
    <row r="947" spans="2:50">
      <c r="B947" s="412">
        <v>1014</v>
      </c>
      <c r="C947" s="381" t="s">
        <v>4324</v>
      </c>
      <c r="D947" s="221" t="s">
        <v>3711</v>
      </c>
      <c r="E947" s="221" t="s">
        <v>3711</v>
      </c>
      <c r="F947" s="391" t="s">
        <v>3718</v>
      </c>
      <c r="G947" s="8" t="s">
        <v>262</v>
      </c>
      <c r="H947" s="306" t="s">
        <v>3727</v>
      </c>
      <c r="I947" s="1" t="s">
        <v>1267</v>
      </c>
      <c r="J947" s="1">
        <f t="shared" si="329"/>
        <v>725</v>
      </c>
      <c r="K947" s="1">
        <v>5</v>
      </c>
      <c r="L947" s="1">
        <v>720</v>
      </c>
      <c r="M947" s="1"/>
      <c r="N947" s="1"/>
      <c r="O947" s="1"/>
      <c r="P947" s="531">
        <v>3</v>
      </c>
      <c r="Q947" s="308"/>
      <c r="R947" s="3" t="s">
        <v>31</v>
      </c>
      <c r="S947" s="3" t="s">
        <v>31</v>
      </c>
      <c r="T947" s="3" t="s">
        <v>31</v>
      </c>
      <c r="U947" s="3" t="s">
        <v>31</v>
      </c>
      <c r="V947" s="1" t="s">
        <v>3709</v>
      </c>
      <c r="W947" s="308"/>
      <c r="X947" s="282">
        <f t="shared" si="333"/>
        <v>0</v>
      </c>
      <c r="Y947" s="260"/>
      <c r="Z947" s="260"/>
      <c r="AA947" s="502">
        <f t="shared" si="334"/>
        <v>0</v>
      </c>
      <c r="AB947" s="282">
        <f t="shared" si="335"/>
        <v>0</v>
      </c>
      <c r="AC947" s="282">
        <f t="shared" si="336"/>
        <v>0</v>
      </c>
      <c r="AD947" s="282">
        <f t="shared" si="337"/>
        <v>0</v>
      </c>
      <c r="AE947" s="282">
        <f t="shared" si="338"/>
        <v>0</v>
      </c>
      <c r="AF947" s="282">
        <f t="shared" si="339"/>
        <v>0</v>
      </c>
      <c r="AG947" s="107">
        <f t="shared" si="340"/>
        <v>0</v>
      </c>
      <c r="AH947" s="282">
        <f t="shared" si="341"/>
        <v>0</v>
      </c>
      <c r="AI947" s="260"/>
      <c r="AJ947" s="282">
        <f t="shared" si="342"/>
        <v>0</v>
      </c>
      <c r="AK947" s="282">
        <f t="shared" si="343"/>
        <v>0</v>
      </c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495"/>
      <c r="AW947" s="495"/>
      <c r="AX947" s="495"/>
    </row>
    <row r="948" spans="2:50">
      <c r="B948" s="412">
        <v>1015</v>
      </c>
      <c r="C948" s="381" t="s">
        <v>4324</v>
      </c>
      <c r="D948" s="221" t="s">
        <v>3711</v>
      </c>
      <c r="E948" s="221" t="s">
        <v>3711</v>
      </c>
      <c r="F948" s="391" t="s">
        <v>3719</v>
      </c>
      <c r="G948" s="8" t="s">
        <v>262</v>
      </c>
      <c r="H948" s="306" t="s">
        <v>3727</v>
      </c>
      <c r="I948" s="1" t="s">
        <v>1267</v>
      </c>
      <c r="J948" s="1">
        <f t="shared" si="329"/>
        <v>485</v>
      </c>
      <c r="K948" s="1">
        <v>5</v>
      </c>
      <c r="L948" s="1">
        <v>480</v>
      </c>
      <c r="M948" s="1"/>
      <c r="N948" s="1"/>
      <c r="O948" s="1"/>
      <c r="P948" s="531">
        <v>3</v>
      </c>
      <c r="Q948" s="308"/>
      <c r="R948" s="3" t="s">
        <v>31</v>
      </c>
      <c r="S948" s="3" t="s">
        <v>31</v>
      </c>
      <c r="T948" s="3" t="s">
        <v>31</v>
      </c>
      <c r="U948" s="3" t="s">
        <v>31</v>
      </c>
      <c r="V948" s="1" t="s">
        <v>3709</v>
      </c>
      <c r="W948" s="308"/>
      <c r="X948" s="282">
        <f t="shared" si="333"/>
        <v>0</v>
      </c>
      <c r="Y948" s="260"/>
      <c r="Z948" s="260"/>
      <c r="AA948" s="502">
        <f t="shared" si="334"/>
        <v>0</v>
      </c>
      <c r="AB948" s="282">
        <f t="shared" si="335"/>
        <v>0</v>
      </c>
      <c r="AC948" s="282">
        <f t="shared" si="336"/>
        <v>0</v>
      </c>
      <c r="AD948" s="282">
        <f t="shared" si="337"/>
        <v>0</v>
      </c>
      <c r="AE948" s="282">
        <f t="shared" si="338"/>
        <v>0</v>
      </c>
      <c r="AF948" s="282">
        <f t="shared" si="339"/>
        <v>0</v>
      </c>
      <c r="AG948" s="107">
        <f t="shared" si="340"/>
        <v>0</v>
      </c>
      <c r="AH948" s="282">
        <f t="shared" si="341"/>
        <v>0</v>
      </c>
      <c r="AI948" s="260"/>
      <c r="AJ948" s="282">
        <f t="shared" si="342"/>
        <v>0</v>
      </c>
      <c r="AK948" s="282">
        <f t="shared" si="343"/>
        <v>0</v>
      </c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495"/>
      <c r="AW948" s="495"/>
      <c r="AX948" s="495"/>
    </row>
    <row r="949" spans="2:50">
      <c r="B949" s="412">
        <v>1016</v>
      </c>
      <c r="C949" s="381" t="s">
        <v>4324</v>
      </c>
      <c r="D949" s="221" t="s">
        <v>3711</v>
      </c>
      <c r="E949" s="221" t="s">
        <v>3711</v>
      </c>
      <c r="F949" s="391" t="s">
        <v>3720</v>
      </c>
      <c r="G949" s="8" t="s">
        <v>274</v>
      </c>
      <c r="H949" s="306" t="s">
        <v>3727</v>
      </c>
      <c r="I949" s="1" t="s">
        <v>1267</v>
      </c>
      <c r="J949" s="1">
        <f t="shared" si="329"/>
        <v>485</v>
      </c>
      <c r="K949" s="1">
        <v>5</v>
      </c>
      <c r="L949" s="1">
        <v>480</v>
      </c>
      <c r="M949" s="1"/>
      <c r="N949" s="1"/>
      <c r="O949" s="1"/>
      <c r="P949" s="531">
        <v>3</v>
      </c>
      <c r="Q949" s="308"/>
      <c r="R949" s="3" t="s">
        <v>31</v>
      </c>
      <c r="S949" s="3" t="s">
        <v>31</v>
      </c>
      <c r="T949" s="3" t="s">
        <v>31</v>
      </c>
      <c r="U949" s="3" t="s">
        <v>31</v>
      </c>
      <c r="V949" s="1" t="s">
        <v>3709</v>
      </c>
      <c r="W949" s="308"/>
      <c r="X949" s="282">
        <f t="shared" si="333"/>
        <v>0</v>
      </c>
      <c r="Y949" s="260"/>
      <c r="Z949" s="260"/>
      <c r="AA949" s="502">
        <f t="shared" si="334"/>
        <v>0</v>
      </c>
      <c r="AB949" s="282">
        <f t="shared" si="335"/>
        <v>0</v>
      </c>
      <c r="AC949" s="282">
        <f t="shared" si="336"/>
        <v>0</v>
      </c>
      <c r="AD949" s="282">
        <f t="shared" si="337"/>
        <v>0</v>
      </c>
      <c r="AE949" s="282">
        <f t="shared" si="338"/>
        <v>0</v>
      </c>
      <c r="AF949" s="282">
        <f t="shared" si="339"/>
        <v>0</v>
      </c>
      <c r="AG949" s="107">
        <f t="shared" si="340"/>
        <v>0</v>
      </c>
      <c r="AH949" s="282">
        <f t="shared" si="341"/>
        <v>0</v>
      </c>
      <c r="AI949" s="260"/>
      <c r="AJ949" s="282">
        <f t="shared" si="342"/>
        <v>0</v>
      </c>
      <c r="AK949" s="282">
        <f t="shared" si="343"/>
        <v>0</v>
      </c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495"/>
      <c r="AW949" s="495"/>
      <c r="AX949" s="495"/>
    </row>
    <row r="950" spans="2:50">
      <c r="B950" s="412">
        <v>1017</v>
      </c>
      <c r="C950" s="381" t="s">
        <v>4324</v>
      </c>
      <c r="D950" s="221" t="s">
        <v>3711</v>
      </c>
      <c r="E950" s="221" t="s">
        <v>3711</v>
      </c>
      <c r="F950" s="391" t="s">
        <v>3722</v>
      </c>
      <c r="G950" s="8" t="s">
        <v>274</v>
      </c>
      <c r="H950" s="306" t="s">
        <v>3727</v>
      </c>
      <c r="I950" s="1" t="s">
        <v>1267</v>
      </c>
      <c r="J950" s="1">
        <f t="shared" si="329"/>
        <v>485</v>
      </c>
      <c r="K950" s="1">
        <v>5</v>
      </c>
      <c r="L950" s="1">
        <v>480</v>
      </c>
      <c r="M950" s="1"/>
      <c r="N950" s="1"/>
      <c r="O950" s="1"/>
      <c r="P950" s="531">
        <v>3</v>
      </c>
      <c r="Q950" s="308"/>
      <c r="R950" s="3" t="s">
        <v>31</v>
      </c>
      <c r="S950" s="3" t="s">
        <v>31</v>
      </c>
      <c r="T950" s="3" t="s">
        <v>31</v>
      </c>
      <c r="U950" s="3" t="s">
        <v>31</v>
      </c>
      <c r="V950" s="1" t="s">
        <v>3709</v>
      </c>
      <c r="W950" s="308"/>
      <c r="X950" s="282">
        <f t="shared" si="333"/>
        <v>0</v>
      </c>
      <c r="Y950" s="260"/>
      <c r="Z950" s="260"/>
      <c r="AA950" s="502">
        <f t="shared" si="334"/>
        <v>0</v>
      </c>
      <c r="AB950" s="282">
        <f t="shared" si="335"/>
        <v>0</v>
      </c>
      <c r="AC950" s="282">
        <f t="shared" si="336"/>
        <v>0</v>
      </c>
      <c r="AD950" s="282">
        <f t="shared" si="337"/>
        <v>0</v>
      </c>
      <c r="AE950" s="282">
        <f t="shared" si="338"/>
        <v>0</v>
      </c>
      <c r="AF950" s="282">
        <f t="shared" si="339"/>
        <v>0</v>
      </c>
      <c r="AG950" s="107">
        <f t="shared" si="340"/>
        <v>0</v>
      </c>
      <c r="AH950" s="282">
        <f t="shared" si="341"/>
        <v>0</v>
      </c>
      <c r="AI950" s="260"/>
      <c r="AJ950" s="282">
        <f t="shared" si="342"/>
        <v>0</v>
      </c>
      <c r="AK950" s="282">
        <f t="shared" si="343"/>
        <v>0</v>
      </c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495"/>
      <c r="AW950" s="495"/>
      <c r="AX950" s="495"/>
    </row>
  </sheetData>
  <protectedRanges>
    <protectedRange sqref="AR101:AU101 AR486:AU486 AR629:AU629 AR766:AU766 AR799:AU799 AR832:AU832 AR852:AU852 AR939:AU939 AR926:AU926 AA9 AL12:AU12 AL7:AU7 AA13:AB14 AA17:AB100 AA103:AB331 AA334:AB485 AA488:AB628 AA631:AB765 AA768:AB798 AA801:AB831 AA834:AB851 AA854:AB925 AA928:AB938 AA941:AB950 AR13:AU15" name="範圍1_1"/>
    <protectedRange sqref="AL8:AU11 AA10" name="範圍1_2"/>
    <protectedRange sqref="D2:D4 C4 C1:C2" name="範圍1_4"/>
    <protectedRange sqref="AP629:AQ629 AP799:AQ799 AP832:AQ832 AP13:AQ15 AP926:AQ926 AP939:AQ939 AP852:AQ852 AP766:AQ766 AP486:AQ486 AP101:AQ101" name="範圍1_1_1"/>
    <protectedRange sqref="AL629:AO629 AL799:AO799 AL832:AO832 AL13:AO15 AL926:AO926 AL939:AO939 AL852:AO852 AL766:AO766 AL486:AO486 AL101:AO101 AL17:AO17" name="範圍1_1_2"/>
  </protectedRanges>
  <autoFilter ref="B8:V950"/>
  <mergeCells count="56">
    <mergeCell ref="B926:F927"/>
    <mergeCell ref="B939:F940"/>
    <mergeCell ref="B629:F630"/>
    <mergeCell ref="B766:F767"/>
    <mergeCell ref="B799:F800"/>
    <mergeCell ref="B832:F833"/>
    <mergeCell ref="B852:F853"/>
    <mergeCell ref="C1:I1"/>
    <mergeCell ref="B11:F12"/>
    <mergeCell ref="B15:F16"/>
    <mergeCell ref="B9:F10"/>
    <mergeCell ref="G9:H10"/>
    <mergeCell ref="B6:B8"/>
    <mergeCell ref="C6:C8"/>
    <mergeCell ref="F6:F8"/>
    <mergeCell ref="G6:G8"/>
    <mergeCell ref="AW6:AW8"/>
    <mergeCell ref="AX6:AX8"/>
    <mergeCell ref="AL5:AU5"/>
    <mergeCell ref="AC6:AC8"/>
    <mergeCell ref="AD6:AD8"/>
    <mergeCell ref="AE6:AE8"/>
    <mergeCell ref="AF6:AF8"/>
    <mergeCell ref="AJ6:AJ8"/>
    <mergeCell ref="AK6:AK8"/>
    <mergeCell ref="AL6:AU6"/>
    <mergeCell ref="AG6:AG8"/>
    <mergeCell ref="AH6:AH8"/>
    <mergeCell ref="AI6:AI8"/>
    <mergeCell ref="AV6:AV8"/>
    <mergeCell ref="J5:O5"/>
    <mergeCell ref="P5:V5"/>
    <mergeCell ref="AA6:AA8"/>
    <mergeCell ref="AB6:AB8"/>
    <mergeCell ref="X6:X8"/>
    <mergeCell ref="Y6:Y8"/>
    <mergeCell ref="Z6:Z8"/>
    <mergeCell ref="Q6:Q8"/>
    <mergeCell ref="N6:O6"/>
    <mergeCell ref="M7:M8"/>
    <mergeCell ref="J7:J8"/>
    <mergeCell ref="K7:K8"/>
    <mergeCell ref="L7:L8"/>
    <mergeCell ref="N7:N8"/>
    <mergeCell ref="B101:F102"/>
    <mergeCell ref="B332:F333"/>
    <mergeCell ref="B486:F487"/>
    <mergeCell ref="W6:W8"/>
    <mergeCell ref="J6:M6"/>
    <mergeCell ref="P6:P8"/>
    <mergeCell ref="R6:V7"/>
    <mergeCell ref="D6:D8"/>
    <mergeCell ref="E6:E8"/>
    <mergeCell ref="I6:I8"/>
    <mergeCell ref="O7:O8"/>
    <mergeCell ref="H6:H8"/>
  </mergeCells>
  <phoneticPr fontId="15" type="noConversion"/>
  <conditionalFormatting sqref="AL6 AL7:AU8">
    <cfRule type="cellIs" dxfId="8826" priority="3913" operator="equal">
      <formula>"NS"</formula>
    </cfRule>
    <cfRule type="cellIs" dxfId="8825" priority="3914" operator="equal">
      <formula>"NA"</formula>
    </cfRule>
    <cfRule type="cellIs" dxfId="8824" priority="3915" operator="equal">
      <formula>"X"</formula>
    </cfRule>
    <cfRule type="cellIs" dxfId="8823" priority="3916" operator="equal">
      <formula>"V"</formula>
    </cfRule>
  </conditionalFormatting>
  <conditionalFormatting sqref="AR13:AU14 AS945:AU945 Q945">
    <cfRule type="cellIs" dxfId="8822" priority="3902" operator="equal">
      <formula>"NA"</formula>
    </cfRule>
    <cfRule type="cellIs" dxfId="8821" priority="3903" operator="equal">
      <formula>"NS"</formula>
    </cfRule>
    <cfRule type="cellIs" dxfId="8820" priority="3904" operator="equal">
      <formula>"S"</formula>
    </cfRule>
    <cfRule type="cellIs" dxfId="8819" priority="3905" operator="equal">
      <formula>"A"</formula>
    </cfRule>
    <cfRule type="cellIs" dxfId="8818" priority="3906" operator="equal">
      <formula>"X"</formula>
    </cfRule>
    <cfRule type="cellIs" dxfId="8817" priority="3907" operator="equal">
      <formula>"L"</formula>
    </cfRule>
    <cfRule type="cellIs" dxfId="8816" priority="3908" operator="equal">
      <formula>"V"</formula>
    </cfRule>
  </conditionalFormatting>
  <conditionalFormatting sqref="AL7:AU7">
    <cfRule type="cellIs" dxfId="8815" priority="3756" operator="equal">
      <formula>"NS"</formula>
    </cfRule>
    <cfRule type="cellIs" dxfId="8814" priority="3757" operator="equal">
      <formula>"NA"</formula>
    </cfRule>
    <cfRule type="cellIs" dxfId="8813" priority="3758" operator="equal">
      <formula>"X"</formula>
    </cfRule>
    <cfRule type="cellIs" dxfId="8812" priority="3759" operator="equal">
      <formula>"V"</formula>
    </cfRule>
  </conditionalFormatting>
  <conditionalFormatting sqref="AO7">
    <cfRule type="cellIs" dxfId="8811" priority="3752" operator="equal">
      <formula>"NS"</formula>
    </cfRule>
    <cfRule type="cellIs" dxfId="8810" priority="3753" operator="equal">
      <formula>"NA"</formula>
    </cfRule>
    <cfRule type="cellIs" dxfId="8809" priority="3754" operator="equal">
      <formula>"X"</formula>
    </cfRule>
    <cfRule type="cellIs" dxfId="8808" priority="3755" operator="equal">
      <formula>"V"</formula>
    </cfRule>
  </conditionalFormatting>
  <conditionalFormatting sqref="AL8:AU8">
    <cfRule type="cellIs" dxfId="8807" priority="3748" operator="equal">
      <formula>"NS"</formula>
    </cfRule>
    <cfRule type="cellIs" dxfId="8806" priority="3749" operator="equal">
      <formula>"NA"</formula>
    </cfRule>
    <cfRule type="cellIs" dxfId="8805" priority="3750" operator="equal">
      <formula>"X"</formula>
    </cfRule>
    <cfRule type="cellIs" dxfId="8804" priority="3751" operator="equal">
      <formula>"V"</formula>
    </cfRule>
  </conditionalFormatting>
  <conditionalFormatting sqref="AR17:AU100">
    <cfRule type="cellIs" dxfId="8803" priority="3741" operator="equal">
      <formula>"NA"</formula>
    </cfRule>
    <cfRule type="cellIs" dxfId="8802" priority="3742" operator="equal">
      <formula>"NS"</formula>
    </cfRule>
    <cfRule type="cellIs" dxfId="8801" priority="3743" operator="equal">
      <formula>"S"</formula>
    </cfRule>
    <cfRule type="cellIs" dxfId="8800" priority="3744" operator="equal">
      <formula>"A"</formula>
    </cfRule>
    <cfRule type="cellIs" dxfId="8799" priority="3745" operator="equal">
      <formula>"X"</formula>
    </cfRule>
    <cfRule type="cellIs" dxfId="8798" priority="3746" operator="equal">
      <formula>"L"</formula>
    </cfRule>
    <cfRule type="cellIs" dxfId="8797" priority="3747" operator="equal">
      <formula>"V"</formula>
    </cfRule>
  </conditionalFormatting>
  <conditionalFormatting sqref="AR103:AU331 AR334:AU485">
    <cfRule type="cellIs" dxfId="8796" priority="3734" operator="equal">
      <formula>"NA"</formula>
    </cfRule>
    <cfRule type="cellIs" dxfId="8795" priority="3735" operator="equal">
      <formula>"NS"</formula>
    </cfRule>
    <cfRule type="cellIs" dxfId="8794" priority="3736" operator="equal">
      <formula>"S"</formula>
    </cfRule>
    <cfRule type="cellIs" dxfId="8793" priority="3737" operator="equal">
      <formula>"A"</formula>
    </cfRule>
    <cfRule type="cellIs" dxfId="8792" priority="3738" operator="equal">
      <formula>"X"</formula>
    </cfRule>
    <cfRule type="cellIs" dxfId="8791" priority="3739" operator="equal">
      <formula>"L"</formula>
    </cfRule>
    <cfRule type="cellIs" dxfId="8790" priority="3740" operator="equal">
      <formula>"V"</formula>
    </cfRule>
  </conditionalFormatting>
  <conditionalFormatting sqref="AR488:AU628">
    <cfRule type="cellIs" dxfId="8789" priority="3727" operator="equal">
      <formula>"NA"</formula>
    </cfRule>
    <cfRule type="cellIs" dxfId="8788" priority="3728" operator="equal">
      <formula>"NS"</formula>
    </cfRule>
    <cfRule type="cellIs" dxfId="8787" priority="3729" operator="equal">
      <formula>"S"</formula>
    </cfRule>
    <cfRule type="cellIs" dxfId="8786" priority="3730" operator="equal">
      <formula>"A"</formula>
    </cfRule>
    <cfRule type="cellIs" dxfId="8785" priority="3731" operator="equal">
      <formula>"X"</formula>
    </cfRule>
    <cfRule type="cellIs" dxfId="8784" priority="3732" operator="equal">
      <formula>"L"</formula>
    </cfRule>
    <cfRule type="cellIs" dxfId="8783" priority="3733" operator="equal">
      <formula>"V"</formula>
    </cfRule>
  </conditionalFormatting>
  <conditionalFormatting sqref="AR631:AU765">
    <cfRule type="cellIs" dxfId="8782" priority="3720" operator="equal">
      <formula>"NA"</formula>
    </cfRule>
    <cfRule type="cellIs" dxfId="8781" priority="3721" operator="equal">
      <formula>"NS"</formula>
    </cfRule>
    <cfRule type="cellIs" dxfId="8780" priority="3722" operator="equal">
      <formula>"S"</formula>
    </cfRule>
    <cfRule type="cellIs" dxfId="8779" priority="3723" operator="equal">
      <formula>"A"</formula>
    </cfRule>
    <cfRule type="cellIs" dxfId="8778" priority="3724" operator="equal">
      <formula>"X"</formula>
    </cfRule>
    <cfRule type="cellIs" dxfId="8777" priority="3725" operator="equal">
      <formula>"L"</formula>
    </cfRule>
    <cfRule type="cellIs" dxfId="8776" priority="3726" operator="equal">
      <formula>"V"</formula>
    </cfRule>
  </conditionalFormatting>
  <conditionalFormatting sqref="AR768:AU798">
    <cfRule type="cellIs" dxfId="8775" priority="3713" operator="equal">
      <formula>"NA"</formula>
    </cfRule>
    <cfRule type="cellIs" dxfId="8774" priority="3714" operator="equal">
      <formula>"NS"</formula>
    </cfRule>
    <cfRule type="cellIs" dxfId="8773" priority="3715" operator="equal">
      <formula>"S"</formula>
    </cfRule>
    <cfRule type="cellIs" dxfId="8772" priority="3716" operator="equal">
      <formula>"A"</formula>
    </cfRule>
    <cfRule type="cellIs" dxfId="8771" priority="3717" operator="equal">
      <formula>"X"</formula>
    </cfRule>
    <cfRule type="cellIs" dxfId="8770" priority="3718" operator="equal">
      <formula>"L"</formula>
    </cfRule>
    <cfRule type="cellIs" dxfId="8769" priority="3719" operator="equal">
      <formula>"V"</formula>
    </cfRule>
  </conditionalFormatting>
  <conditionalFormatting sqref="AR801:AU831">
    <cfRule type="cellIs" dxfId="8768" priority="3706" operator="equal">
      <formula>"NA"</formula>
    </cfRule>
    <cfRule type="cellIs" dxfId="8767" priority="3707" operator="equal">
      <formula>"NS"</formula>
    </cfRule>
    <cfRule type="cellIs" dxfId="8766" priority="3708" operator="equal">
      <formula>"S"</formula>
    </cfRule>
    <cfRule type="cellIs" dxfId="8765" priority="3709" operator="equal">
      <formula>"A"</formula>
    </cfRule>
    <cfRule type="cellIs" dxfId="8764" priority="3710" operator="equal">
      <formula>"X"</formula>
    </cfRule>
    <cfRule type="cellIs" dxfId="8763" priority="3711" operator="equal">
      <formula>"L"</formula>
    </cfRule>
    <cfRule type="cellIs" dxfId="8762" priority="3712" operator="equal">
      <formula>"V"</formula>
    </cfRule>
  </conditionalFormatting>
  <conditionalFormatting sqref="AR834:AU851">
    <cfRule type="cellIs" dxfId="8761" priority="3699" operator="equal">
      <formula>"NA"</formula>
    </cfRule>
    <cfRule type="cellIs" dxfId="8760" priority="3700" operator="equal">
      <formula>"NS"</formula>
    </cfRule>
    <cfRule type="cellIs" dxfId="8759" priority="3701" operator="equal">
      <formula>"S"</formula>
    </cfRule>
    <cfRule type="cellIs" dxfId="8758" priority="3702" operator="equal">
      <formula>"A"</formula>
    </cfRule>
    <cfRule type="cellIs" dxfId="8757" priority="3703" operator="equal">
      <formula>"X"</formula>
    </cfRule>
    <cfRule type="cellIs" dxfId="8756" priority="3704" operator="equal">
      <formula>"L"</formula>
    </cfRule>
    <cfRule type="cellIs" dxfId="8755" priority="3705" operator="equal">
      <formula>"V"</formula>
    </cfRule>
  </conditionalFormatting>
  <conditionalFormatting sqref="AR854:AU925">
    <cfRule type="cellIs" dxfId="8754" priority="3692" operator="equal">
      <formula>"NA"</formula>
    </cfRule>
    <cfRule type="cellIs" dxfId="8753" priority="3693" operator="equal">
      <formula>"NS"</formula>
    </cfRule>
    <cfRule type="cellIs" dxfId="8752" priority="3694" operator="equal">
      <formula>"S"</formula>
    </cfRule>
    <cfRule type="cellIs" dxfId="8751" priority="3695" operator="equal">
      <formula>"A"</formula>
    </cfRule>
    <cfRule type="cellIs" dxfId="8750" priority="3696" operator="equal">
      <formula>"X"</formula>
    </cfRule>
    <cfRule type="cellIs" dxfId="8749" priority="3697" operator="equal">
      <formula>"L"</formula>
    </cfRule>
    <cfRule type="cellIs" dxfId="8748" priority="3698" operator="equal">
      <formula>"V"</formula>
    </cfRule>
  </conditionalFormatting>
  <conditionalFormatting sqref="AR928:AU938">
    <cfRule type="cellIs" dxfId="8747" priority="3685" operator="equal">
      <formula>"NA"</formula>
    </cfRule>
    <cfRule type="cellIs" dxfId="8746" priority="3686" operator="equal">
      <formula>"NS"</formula>
    </cfRule>
    <cfRule type="cellIs" dxfId="8745" priority="3687" operator="equal">
      <formula>"S"</formula>
    </cfRule>
    <cfRule type="cellIs" dxfId="8744" priority="3688" operator="equal">
      <formula>"A"</formula>
    </cfRule>
    <cfRule type="cellIs" dxfId="8743" priority="3689" operator="equal">
      <formula>"X"</formula>
    </cfRule>
    <cfRule type="cellIs" dxfId="8742" priority="3690" operator="equal">
      <formula>"L"</formula>
    </cfRule>
    <cfRule type="cellIs" dxfId="8741" priority="3691" operator="equal">
      <formula>"V"</formula>
    </cfRule>
  </conditionalFormatting>
  <conditionalFormatting sqref="AR941:AU944 AR946:AU950 AR945">
    <cfRule type="cellIs" dxfId="8740" priority="3678" operator="equal">
      <formula>"NA"</formula>
    </cfRule>
    <cfRule type="cellIs" dxfId="8739" priority="3679" operator="equal">
      <formula>"NS"</formula>
    </cfRule>
    <cfRule type="cellIs" dxfId="8738" priority="3680" operator="equal">
      <formula>"S"</formula>
    </cfRule>
    <cfRule type="cellIs" dxfId="8737" priority="3681" operator="equal">
      <formula>"A"</formula>
    </cfRule>
    <cfRule type="cellIs" dxfId="8736" priority="3682" operator="equal">
      <formula>"X"</formula>
    </cfRule>
    <cfRule type="cellIs" dxfId="8735" priority="3683" operator="equal">
      <formula>"L"</formula>
    </cfRule>
    <cfRule type="cellIs" dxfId="8734" priority="3684" operator="equal">
      <formula>"V"</formula>
    </cfRule>
  </conditionalFormatting>
  <conditionalFormatting sqref="AP17">
    <cfRule type="cellIs" dxfId="8733" priority="2374" operator="equal">
      <formula>"NA"</formula>
    </cfRule>
    <cfRule type="cellIs" dxfId="8732" priority="2375" operator="equal">
      <formula>"NS"</formula>
    </cfRule>
    <cfRule type="cellIs" dxfId="8731" priority="2376" operator="equal">
      <formula>"S"</formula>
    </cfRule>
    <cfRule type="cellIs" dxfId="8730" priority="2377" operator="equal">
      <formula>"A"</formula>
    </cfRule>
    <cfRule type="cellIs" dxfId="8729" priority="2378" operator="equal">
      <formula>"X"</formula>
    </cfRule>
    <cfRule type="cellIs" dxfId="8728" priority="2379" operator="equal">
      <formula>"L"</formula>
    </cfRule>
    <cfRule type="cellIs" dxfId="8727" priority="2380" operator="equal">
      <formula>"V"</formula>
    </cfRule>
  </conditionalFormatting>
  <conditionalFormatting sqref="AP55:AQ55">
    <cfRule type="cellIs" dxfId="8726" priority="2346" operator="equal">
      <formula>"NA"</formula>
    </cfRule>
    <cfRule type="cellIs" dxfId="8725" priority="2347" operator="equal">
      <formula>"NS"</formula>
    </cfRule>
    <cfRule type="cellIs" dxfId="8724" priority="2348" operator="equal">
      <formula>"S"</formula>
    </cfRule>
    <cfRule type="cellIs" dxfId="8723" priority="2349" operator="equal">
      <formula>"A"</formula>
    </cfRule>
    <cfRule type="cellIs" dxfId="8722" priority="2350" operator="equal">
      <formula>"X"</formula>
    </cfRule>
    <cfRule type="cellIs" dxfId="8721" priority="2351" operator="equal">
      <formula>"L"</formula>
    </cfRule>
    <cfRule type="cellIs" dxfId="8720" priority="2352" operator="equal">
      <formula>"V"</formula>
    </cfRule>
  </conditionalFormatting>
  <conditionalFormatting sqref="AQ131">
    <cfRule type="cellIs" dxfId="8719" priority="2269" operator="equal">
      <formula>"NA"</formula>
    </cfRule>
    <cfRule type="cellIs" dxfId="8718" priority="2270" operator="equal">
      <formula>"NS"</formula>
    </cfRule>
    <cfRule type="cellIs" dxfId="8717" priority="2271" operator="equal">
      <formula>"S"</formula>
    </cfRule>
    <cfRule type="cellIs" dxfId="8716" priority="2272" operator="equal">
      <formula>"A"</formula>
    </cfRule>
    <cfRule type="cellIs" dxfId="8715" priority="2273" operator="equal">
      <formula>"X"</formula>
    </cfRule>
    <cfRule type="cellIs" dxfId="8714" priority="2274" operator="equal">
      <formula>"L"</formula>
    </cfRule>
    <cfRule type="cellIs" dxfId="8713" priority="2275" operator="equal">
      <formula>"V"</formula>
    </cfRule>
  </conditionalFormatting>
  <conditionalFormatting sqref="AQ142">
    <cfRule type="cellIs" dxfId="8712" priority="2241" operator="equal">
      <formula>"NA"</formula>
    </cfRule>
    <cfRule type="cellIs" dxfId="8711" priority="2242" operator="equal">
      <formula>"NS"</formula>
    </cfRule>
    <cfRule type="cellIs" dxfId="8710" priority="2243" operator="equal">
      <formula>"S"</formula>
    </cfRule>
    <cfRule type="cellIs" dxfId="8709" priority="2244" operator="equal">
      <formula>"A"</formula>
    </cfRule>
    <cfRule type="cellIs" dxfId="8708" priority="2245" operator="equal">
      <formula>"X"</formula>
    </cfRule>
    <cfRule type="cellIs" dxfId="8707" priority="2246" operator="equal">
      <formula>"L"</formula>
    </cfRule>
    <cfRule type="cellIs" dxfId="8706" priority="2247" operator="equal">
      <formula>"V"</formula>
    </cfRule>
  </conditionalFormatting>
  <conditionalFormatting sqref="AQ144">
    <cfRule type="cellIs" dxfId="8705" priority="2227" operator="equal">
      <formula>"NA"</formula>
    </cfRule>
    <cfRule type="cellIs" dxfId="8704" priority="2228" operator="equal">
      <formula>"NS"</formula>
    </cfRule>
    <cfRule type="cellIs" dxfId="8703" priority="2229" operator="equal">
      <formula>"S"</formula>
    </cfRule>
    <cfRule type="cellIs" dxfId="8702" priority="2230" operator="equal">
      <formula>"A"</formula>
    </cfRule>
    <cfRule type="cellIs" dxfId="8701" priority="2231" operator="equal">
      <formula>"X"</formula>
    </cfRule>
    <cfRule type="cellIs" dxfId="8700" priority="2232" operator="equal">
      <formula>"L"</formula>
    </cfRule>
    <cfRule type="cellIs" dxfId="8699" priority="2233" operator="equal">
      <formula>"V"</formula>
    </cfRule>
  </conditionalFormatting>
  <conditionalFormatting sqref="AQ146">
    <cfRule type="cellIs" dxfId="8698" priority="2213" operator="equal">
      <formula>"NA"</formula>
    </cfRule>
    <cfRule type="cellIs" dxfId="8697" priority="2214" operator="equal">
      <formula>"NS"</formula>
    </cfRule>
    <cfRule type="cellIs" dxfId="8696" priority="2215" operator="equal">
      <formula>"S"</formula>
    </cfRule>
    <cfRule type="cellIs" dxfId="8695" priority="2216" operator="equal">
      <formula>"A"</formula>
    </cfRule>
    <cfRule type="cellIs" dxfId="8694" priority="2217" operator="equal">
      <formula>"X"</formula>
    </cfRule>
    <cfRule type="cellIs" dxfId="8693" priority="2218" operator="equal">
      <formula>"L"</formula>
    </cfRule>
    <cfRule type="cellIs" dxfId="8692" priority="2219" operator="equal">
      <formula>"V"</formula>
    </cfRule>
  </conditionalFormatting>
  <conditionalFormatting sqref="AQ150">
    <cfRule type="cellIs" dxfId="8691" priority="2199" operator="equal">
      <formula>"NA"</formula>
    </cfRule>
    <cfRule type="cellIs" dxfId="8690" priority="2200" operator="equal">
      <formula>"NS"</formula>
    </cfRule>
    <cfRule type="cellIs" dxfId="8689" priority="2201" operator="equal">
      <formula>"S"</formula>
    </cfRule>
    <cfRule type="cellIs" dxfId="8688" priority="2202" operator="equal">
      <formula>"A"</formula>
    </cfRule>
    <cfRule type="cellIs" dxfId="8687" priority="2203" operator="equal">
      <formula>"X"</formula>
    </cfRule>
    <cfRule type="cellIs" dxfId="8686" priority="2204" operator="equal">
      <formula>"L"</formula>
    </cfRule>
    <cfRule type="cellIs" dxfId="8685" priority="2205" operator="equal">
      <formula>"V"</formula>
    </cfRule>
  </conditionalFormatting>
  <conditionalFormatting sqref="AP163:AQ163">
    <cfRule type="cellIs" dxfId="8684" priority="2164" operator="equal">
      <formula>"NA"</formula>
    </cfRule>
    <cfRule type="cellIs" dxfId="8683" priority="2165" operator="equal">
      <formula>"NS"</formula>
    </cfRule>
    <cfRule type="cellIs" dxfId="8682" priority="2166" operator="equal">
      <formula>"S"</formula>
    </cfRule>
    <cfRule type="cellIs" dxfId="8681" priority="2167" operator="equal">
      <formula>"A"</formula>
    </cfRule>
    <cfRule type="cellIs" dxfId="8680" priority="2168" operator="equal">
      <formula>"X"</formula>
    </cfRule>
    <cfRule type="cellIs" dxfId="8679" priority="2169" operator="equal">
      <formula>"L"</formula>
    </cfRule>
    <cfRule type="cellIs" dxfId="8678" priority="2170" operator="equal">
      <formula>"V"</formula>
    </cfRule>
  </conditionalFormatting>
  <conditionalFormatting sqref="AP229">
    <cfRule type="cellIs" dxfId="8677" priority="2381" operator="equal">
      <formula>"NA"</formula>
    </cfRule>
    <cfRule type="cellIs" dxfId="8676" priority="2382" operator="equal">
      <formula>"NS"</formula>
    </cfRule>
    <cfRule type="cellIs" dxfId="8675" priority="2383" operator="equal">
      <formula>"S"</formula>
    </cfRule>
    <cfRule type="cellIs" dxfId="8674" priority="2384" operator="equal">
      <formula>"A"</formula>
    </cfRule>
    <cfRule type="cellIs" dxfId="8673" priority="2385" operator="equal">
      <formula>"X"</formula>
    </cfRule>
    <cfRule type="cellIs" dxfId="8672" priority="2386" operator="equal">
      <formula>"L"</formula>
    </cfRule>
    <cfRule type="cellIs" dxfId="8671" priority="2387" operator="equal">
      <formula>"V"</formula>
    </cfRule>
  </conditionalFormatting>
  <conditionalFormatting sqref="AP231">
    <cfRule type="cellIs" dxfId="8670" priority="2388" operator="equal">
      <formula>"NA"</formula>
    </cfRule>
    <cfRule type="cellIs" dxfId="8669" priority="2389" operator="equal">
      <formula>"NS"</formula>
    </cfRule>
    <cfRule type="cellIs" dxfId="8668" priority="2390" operator="equal">
      <formula>"S"</formula>
    </cfRule>
    <cfRule type="cellIs" dxfId="8667" priority="2391" operator="equal">
      <formula>"A"</formula>
    </cfRule>
    <cfRule type="cellIs" dxfId="8666" priority="2392" operator="equal">
      <formula>"X"</formula>
    </cfRule>
    <cfRule type="cellIs" dxfId="8665" priority="2393" operator="equal">
      <formula>"L"</formula>
    </cfRule>
    <cfRule type="cellIs" dxfId="8664" priority="2394" operator="equal">
      <formula>"V"</formula>
    </cfRule>
  </conditionalFormatting>
  <conditionalFormatting sqref="AP336">
    <cfRule type="cellIs" dxfId="8663" priority="2542" operator="equal">
      <formula>"NA"</formula>
    </cfRule>
    <cfRule type="cellIs" dxfId="8662" priority="2543" operator="equal">
      <formula>"NS"</formula>
    </cfRule>
    <cfRule type="cellIs" dxfId="8661" priority="2544" operator="equal">
      <formula>"S"</formula>
    </cfRule>
    <cfRule type="cellIs" dxfId="8660" priority="2545" operator="equal">
      <formula>"A"</formula>
    </cfRule>
    <cfRule type="cellIs" dxfId="8659" priority="2546" operator="equal">
      <formula>"X"</formula>
    </cfRule>
    <cfRule type="cellIs" dxfId="8658" priority="2547" operator="equal">
      <formula>"L"</formula>
    </cfRule>
    <cfRule type="cellIs" dxfId="8657" priority="2548" operator="equal">
      <formula>"V"</formula>
    </cfRule>
  </conditionalFormatting>
  <conditionalFormatting sqref="AP344">
    <cfRule type="cellIs" dxfId="8656" priority="2577" operator="equal">
      <formula>"NA"</formula>
    </cfRule>
    <cfRule type="cellIs" dxfId="8655" priority="2578" operator="equal">
      <formula>"NS"</formula>
    </cfRule>
    <cfRule type="cellIs" dxfId="8654" priority="2579" operator="equal">
      <formula>"S"</formula>
    </cfRule>
    <cfRule type="cellIs" dxfId="8653" priority="2580" operator="equal">
      <formula>"A"</formula>
    </cfRule>
    <cfRule type="cellIs" dxfId="8652" priority="2581" operator="equal">
      <formula>"X"</formula>
    </cfRule>
    <cfRule type="cellIs" dxfId="8651" priority="2582" operator="equal">
      <formula>"L"</formula>
    </cfRule>
    <cfRule type="cellIs" dxfId="8650" priority="2583" operator="equal">
      <formula>"V"</formula>
    </cfRule>
  </conditionalFormatting>
  <conditionalFormatting sqref="AP350">
    <cfRule type="cellIs" dxfId="8649" priority="2598" operator="equal">
      <formula>"NA"</formula>
    </cfRule>
    <cfRule type="cellIs" dxfId="8648" priority="2599" operator="equal">
      <formula>"NS"</formula>
    </cfRule>
    <cfRule type="cellIs" dxfId="8647" priority="2600" operator="equal">
      <formula>"S"</formula>
    </cfRule>
    <cfRule type="cellIs" dxfId="8646" priority="2601" operator="equal">
      <formula>"A"</formula>
    </cfRule>
    <cfRule type="cellIs" dxfId="8645" priority="2602" operator="equal">
      <formula>"X"</formula>
    </cfRule>
    <cfRule type="cellIs" dxfId="8644" priority="2603" operator="equal">
      <formula>"L"</formula>
    </cfRule>
    <cfRule type="cellIs" dxfId="8643" priority="2604" operator="equal">
      <formula>"V"</formula>
    </cfRule>
  </conditionalFormatting>
  <conditionalFormatting sqref="AP355">
    <cfRule type="cellIs" dxfId="8642" priority="2584" operator="equal">
      <formula>"NA"</formula>
    </cfRule>
    <cfRule type="cellIs" dxfId="8641" priority="2585" operator="equal">
      <formula>"NS"</formula>
    </cfRule>
    <cfRule type="cellIs" dxfId="8640" priority="2586" operator="equal">
      <formula>"S"</formula>
    </cfRule>
    <cfRule type="cellIs" dxfId="8639" priority="2587" operator="equal">
      <formula>"A"</formula>
    </cfRule>
    <cfRule type="cellIs" dxfId="8638" priority="2588" operator="equal">
      <formula>"X"</formula>
    </cfRule>
    <cfRule type="cellIs" dxfId="8637" priority="2589" operator="equal">
      <formula>"L"</formula>
    </cfRule>
    <cfRule type="cellIs" dxfId="8636" priority="2590" operator="equal">
      <formula>"V"</formula>
    </cfRule>
  </conditionalFormatting>
  <conditionalFormatting sqref="AP374:AQ374">
    <cfRule type="cellIs" dxfId="8635" priority="2640" operator="equal">
      <formula>"NA"</formula>
    </cfRule>
    <cfRule type="cellIs" dxfId="8634" priority="2641" operator="equal">
      <formula>"NS"</formula>
    </cfRule>
    <cfRule type="cellIs" dxfId="8633" priority="2642" operator="equal">
      <formula>"S"</formula>
    </cfRule>
    <cfRule type="cellIs" dxfId="8632" priority="2643" operator="equal">
      <formula>"A"</formula>
    </cfRule>
    <cfRule type="cellIs" dxfId="8631" priority="2644" operator="equal">
      <formula>"X"</formula>
    </cfRule>
    <cfRule type="cellIs" dxfId="8630" priority="2645" operator="equal">
      <formula>"L"</formula>
    </cfRule>
    <cfRule type="cellIs" dxfId="8629" priority="2646" operator="equal">
      <formula>"V"</formula>
    </cfRule>
  </conditionalFormatting>
  <conditionalFormatting sqref="AP397:AQ397">
    <cfRule type="cellIs" dxfId="8628" priority="2654" operator="equal">
      <formula>"NA"</formula>
    </cfRule>
    <cfRule type="cellIs" dxfId="8627" priority="2655" operator="equal">
      <formula>"NS"</formula>
    </cfRule>
    <cfRule type="cellIs" dxfId="8626" priority="2656" operator="equal">
      <formula>"S"</formula>
    </cfRule>
    <cfRule type="cellIs" dxfId="8625" priority="2657" operator="equal">
      <formula>"A"</formula>
    </cfRule>
    <cfRule type="cellIs" dxfId="8624" priority="2658" operator="equal">
      <formula>"X"</formula>
    </cfRule>
    <cfRule type="cellIs" dxfId="8623" priority="2659" operator="equal">
      <formula>"L"</formula>
    </cfRule>
    <cfRule type="cellIs" dxfId="8622" priority="2660" operator="equal">
      <formula>"V"</formula>
    </cfRule>
  </conditionalFormatting>
  <conditionalFormatting sqref="AP421">
    <cfRule type="cellIs" dxfId="8621" priority="2717" operator="equal">
      <formula>"NA"</formula>
    </cfRule>
    <cfRule type="cellIs" dxfId="8620" priority="2718" operator="equal">
      <formula>"NS"</formula>
    </cfRule>
    <cfRule type="cellIs" dxfId="8619" priority="2719" operator="equal">
      <formula>"S"</formula>
    </cfRule>
    <cfRule type="cellIs" dxfId="8618" priority="2720" operator="equal">
      <formula>"A"</formula>
    </cfRule>
    <cfRule type="cellIs" dxfId="8617" priority="2721" operator="equal">
      <formula>"X"</formula>
    </cfRule>
    <cfRule type="cellIs" dxfId="8616" priority="2722" operator="equal">
      <formula>"L"</formula>
    </cfRule>
    <cfRule type="cellIs" dxfId="8615" priority="2723" operator="equal">
      <formula>"V"</formula>
    </cfRule>
  </conditionalFormatting>
  <conditionalFormatting sqref="AP488:AQ488">
    <cfRule type="cellIs" dxfId="8614" priority="2815" operator="equal">
      <formula>"NA"</formula>
    </cfRule>
    <cfRule type="cellIs" dxfId="8613" priority="2816" operator="equal">
      <formula>"NS"</formula>
    </cfRule>
    <cfRule type="cellIs" dxfId="8612" priority="2817" operator="equal">
      <formula>"S"</formula>
    </cfRule>
    <cfRule type="cellIs" dxfId="8611" priority="2818" operator="equal">
      <formula>"A"</formula>
    </cfRule>
    <cfRule type="cellIs" dxfId="8610" priority="2819" operator="equal">
      <formula>"X"</formula>
    </cfRule>
    <cfRule type="cellIs" dxfId="8609" priority="2820" operator="equal">
      <formula>"L"</formula>
    </cfRule>
    <cfRule type="cellIs" dxfId="8608" priority="2821" operator="equal">
      <formula>"V"</formula>
    </cfRule>
  </conditionalFormatting>
  <conditionalFormatting sqref="AP507">
    <cfRule type="cellIs" dxfId="8607" priority="2850" operator="equal">
      <formula>"NA"</formula>
    </cfRule>
    <cfRule type="cellIs" dxfId="8606" priority="2851" operator="equal">
      <formula>"NS"</formula>
    </cfRule>
    <cfRule type="cellIs" dxfId="8605" priority="2852" operator="equal">
      <formula>"S"</formula>
    </cfRule>
    <cfRule type="cellIs" dxfId="8604" priority="2853" operator="equal">
      <formula>"A"</formula>
    </cfRule>
    <cfRule type="cellIs" dxfId="8603" priority="2854" operator="equal">
      <formula>"X"</formula>
    </cfRule>
    <cfRule type="cellIs" dxfId="8602" priority="2855" operator="equal">
      <formula>"L"</formula>
    </cfRule>
    <cfRule type="cellIs" dxfId="8601" priority="2856" operator="equal">
      <formula>"V"</formula>
    </cfRule>
  </conditionalFormatting>
  <conditionalFormatting sqref="AP552:AQ552">
    <cfRule type="cellIs" dxfId="8600" priority="2941" operator="equal">
      <formula>"NA"</formula>
    </cfRule>
    <cfRule type="cellIs" dxfId="8599" priority="2942" operator="equal">
      <formula>"NS"</formula>
    </cfRule>
    <cfRule type="cellIs" dxfId="8598" priority="2943" operator="equal">
      <formula>"S"</formula>
    </cfRule>
    <cfRule type="cellIs" dxfId="8597" priority="2944" operator="equal">
      <formula>"A"</formula>
    </cfRule>
    <cfRule type="cellIs" dxfId="8596" priority="2945" operator="equal">
      <formula>"X"</formula>
    </cfRule>
    <cfRule type="cellIs" dxfId="8595" priority="2946" operator="equal">
      <formula>"L"</formula>
    </cfRule>
    <cfRule type="cellIs" dxfId="8594" priority="2947" operator="equal">
      <formula>"V"</formula>
    </cfRule>
  </conditionalFormatting>
  <conditionalFormatting sqref="AQ557">
    <cfRule type="cellIs" dxfId="8593" priority="2990" operator="equal">
      <formula>"NA"</formula>
    </cfRule>
    <cfRule type="cellIs" dxfId="8592" priority="2991" operator="equal">
      <formula>"NS"</formula>
    </cfRule>
    <cfRule type="cellIs" dxfId="8591" priority="2992" operator="equal">
      <formula>"S"</formula>
    </cfRule>
    <cfRule type="cellIs" dxfId="8590" priority="2993" operator="equal">
      <formula>"A"</formula>
    </cfRule>
    <cfRule type="cellIs" dxfId="8589" priority="2994" operator="equal">
      <formula>"X"</formula>
    </cfRule>
    <cfRule type="cellIs" dxfId="8588" priority="2995" operator="equal">
      <formula>"L"</formula>
    </cfRule>
    <cfRule type="cellIs" dxfId="8587" priority="2996" operator="equal">
      <formula>"V"</formula>
    </cfRule>
  </conditionalFormatting>
  <conditionalFormatting sqref="AQ560">
    <cfRule type="cellIs" dxfId="8586" priority="2983" operator="equal">
      <formula>"NA"</formula>
    </cfRule>
    <cfRule type="cellIs" dxfId="8585" priority="2984" operator="equal">
      <formula>"NS"</formula>
    </cfRule>
    <cfRule type="cellIs" dxfId="8584" priority="2985" operator="equal">
      <formula>"S"</formula>
    </cfRule>
    <cfRule type="cellIs" dxfId="8583" priority="2986" operator="equal">
      <formula>"A"</formula>
    </cfRule>
    <cfRule type="cellIs" dxfId="8582" priority="2987" operator="equal">
      <formula>"X"</formula>
    </cfRule>
    <cfRule type="cellIs" dxfId="8581" priority="2988" operator="equal">
      <formula>"L"</formula>
    </cfRule>
    <cfRule type="cellIs" dxfId="8580" priority="2989" operator="equal">
      <formula>"V"</formula>
    </cfRule>
  </conditionalFormatting>
  <conditionalFormatting sqref="AP563:AQ563">
    <cfRule type="cellIs" dxfId="8579" priority="3004" operator="equal">
      <formula>"NA"</formula>
    </cfRule>
    <cfRule type="cellIs" dxfId="8578" priority="3005" operator="equal">
      <formula>"NS"</formula>
    </cfRule>
    <cfRule type="cellIs" dxfId="8577" priority="3006" operator="equal">
      <formula>"S"</formula>
    </cfRule>
    <cfRule type="cellIs" dxfId="8576" priority="3007" operator="equal">
      <formula>"A"</formula>
    </cfRule>
    <cfRule type="cellIs" dxfId="8575" priority="3008" operator="equal">
      <formula>"X"</formula>
    </cfRule>
    <cfRule type="cellIs" dxfId="8574" priority="3009" operator="equal">
      <formula>"L"</formula>
    </cfRule>
    <cfRule type="cellIs" dxfId="8573" priority="3010" operator="equal">
      <formula>"V"</formula>
    </cfRule>
  </conditionalFormatting>
  <conditionalFormatting sqref="AP565:AQ565">
    <cfRule type="cellIs" dxfId="8572" priority="3046" operator="equal">
      <formula>"NA"</formula>
    </cfRule>
    <cfRule type="cellIs" dxfId="8571" priority="3047" operator="equal">
      <formula>"NS"</formula>
    </cfRule>
    <cfRule type="cellIs" dxfId="8570" priority="3048" operator="equal">
      <formula>"S"</formula>
    </cfRule>
    <cfRule type="cellIs" dxfId="8569" priority="3049" operator="equal">
      <formula>"A"</formula>
    </cfRule>
    <cfRule type="cellIs" dxfId="8568" priority="3050" operator="equal">
      <formula>"X"</formula>
    </cfRule>
    <cfRule type="cellIs" dxfId="8567" priority="3051" operator="equal">
      <formula>"L"</formula>
    </cfRule>
    <cfRule type="cellIs" dxfId="8566" priority="3052" operator="equal">
      <formula>"V"</formula>
    </cfRule>
  </conditionalFormatting>
  <conditionalFormatting sqref="AP646">
    <cfRule type="cellIs" dxfId="8565" priority="3214" operator="equal">
      <formula>"NA"</formula>
    </cfRule>
    <cfRule type="cellIs" dxfId="8564" priority="3215" operator="equal">
      <formula>"NS"</formula>
    </cfRule>
    <cfRule type="cellIs" dxfId="8563" priority="3216" operator="equal">
      <formula>"S"</formula>
    </cfRule>
    <cfRule type="cellIs" dxfId="8562" priority="3217" operator="equal">
      <formula>"A"</formula>
    </cfRule>
    <cfRule type="cellIs" dxfId="8561" priority="3218" operator="equal">
      <formula>"X"</formula>
    </cfRule>
    <cfRule type="cellIs" dxfId="8560" priority="3219" operator="equal">
      <formula>"L"</formula>
    </cfRule>
    <cfRule type="cellIs" dxfId="8559" priority="3220" operator="equal">
      <formula>"V"</formula>
    </cfRule>
  </conditionalFormatting>
  <conditionalFormatting sqref="AP652">
    <cfRule type="cellIs" dxfId="8558" priority="3235" operator="equal">
      <formula>"NA"</formula>
    </cfRule>
    <cfRule type="cellIs" dxfId="8557" priority="3236" operator="equal">
      <formula>"NS"</formula>
    </cfRule>
    <cfRule type="cellIs" dxfId="8556" priority="3237" operator="equal">
      <formula>"S"</formula>
    </cfRule>
    <cfRule type="cellIs" dxfId="8555" priority="3238" operator="equal">
      <formula>"A"</formula>
    </cfRule>
    <cfRule type="cellIs" dxfId="8554" priority="3239" operator="equal">
      <formula>"X"</formula>
    </cfRule>
    <cfRule type="cellIs" dxfId="8553" priority="3240" operator="equal">
      <formula>"L"</formula>
    </cfRule>
    <cfRule type="cellIs" dxfId="8552" priority="3241" operator="equal">
      <formula>"V"</formula>
    </cfRule>
  </conditionalFormatting>
  <conditionalFormatting sqref="AP716:AQ716">
    <cfRule type="cellIs" dxfId="8551" priority="3361" operator="equal">
      <formula>"NA"</formula>
    </cfRule>
    <cfRule type="cellIs" dxfId="8550" priority="3362" operator="equal">
      <formula>"NS"</formula>
    </cfRule>
    <cfRule type="cellIs" dxfId="8549" priority="3363" operator="equal">
      <formula>"S"</formula>
    </cfRule>
    <cfRule type="cellIs" dxfId="8548" priority="3364" operator="equal">
      <formula>"A"</formula>
    </cfRule>
    <cfRule type="cellIs" dxfId="8547" priority="3365" operator="equal">
      <formula>"X"</formula>
    </cfRule>
    <cfRule type="cellIs" dxfId="8546" priority="3366" operator="equal">
      <formula>"L"</formula>
    </cfRule>
    <cfRule type="cellIs" dxfId="8545" priority="3367" operator="equal">
      <formula>"V"</formula>
    </cfRule>
  </conditionalFormatting>
  <conditionalFormatting sqref="AQ717">
    <cfRule type="cellIs" dxfId="8544" priority="3347" operator="equal">
      <formula>"NA"</formula>
    </cfRule>
    <cfRule type="cellIs" dxfId="8543" priority="3348" operator="equal">
      <formula>"NS"</formula>
    </cfRule>
    <cfRule type="cellIs" dxfId="8542" priority="3349" operator="equal">
      <formula>"S"</formula>
    </cfRule>
    <cfRule type="cellIs" dxfId="8541" priority="3350" operator="equal">
      <formula>"A"</formula>
    </cfRule>
    <cfRule type="cellIs" dxfId="8540" priority="3351" operator="equal">
      <formula>"X"</formula>
    </cfRule>
    <cfRule type="cellIs" dxfId="8539" priority="3352" operator="equal">
      <formula>"L"</formula>
    </cfRule>
    <cfRule type="cellIs" dxfId="8538" priority="3353" operator="equal">
      <formula>"V"</formula>
    </cfRule>
  </conditionalFormatting>
  <conditionalFormatting sqref="AQ728">
    <cfRule type="cellIs" dxfId="8537" priority="3389" operator="equal">
      <formula>"NA"</formula>
    </cfRule>
    <cfRule type="cellIs" dxfId="8536" priority="3390" operator="equal">
      <formula>"NS"</formula>
    </cfRule>
    <cfRule type="cellIs" dxfId="8535" priority="3391" operator="equal">
      <formula>"S"</formula>
    </cfRule>
    <cfRule type="cellIs" dxfId="8534" priority="3392" operator="equal">
      <formula>"A"</formula>
    </cfRule>
    <cfRule type="cellIs" dxfId="8533" priority="3393" operator="equal">
      <formula>"X"</formula>
    </cfRule>
    <cfRule type="cellIs" dxfId="8532" priority="3394" operator="equal">
      <formula>"L"</formula>
    </cfRule>
    <cfRule type="cellIs" dxfId="8531" priority="3395" operator="equal">
      <formula>"V"</formula>
    </cfRule>
  </conditionalFormatting>
  <conditionalFormatting sqref="AP798:AQ798">
    <cfRule type="cellIs" dxfId="8530" priority="3480" operator="equal">
      <formula>"NA"</formula>
    </cfRule>
    <cfRule type="cellIs" dxfId="8529" priority="3481" operator="equal">
      <formula>"NS"</formula>
    </cfRule>
    <cfRule type="cellIs" dxfId="8528" priority="3482" operator="equal">
      <formula>"S"</formula>
    </cfRule>
    <cfRule type="cellIs" dxfId="8527" priority="3483" operator="equal">
      <formula>"A"</formula>
    </cfRule>
    <cfRule type="cellIs" dxfId="8526" priority="3484" operator="equal">
      <formula>"X"</formula>
    </cfRule>
    <cfRule type="cellIs" dxfId="8525" priority="3485" operator="equal">
      <formula>"L"</formula>
    </cfRule>
    <cfRule type="cellIs" dxfId="8524" priority="3486" operator="equal">
      <formula>"V"</formula>
    </cfRule>
  </conditionalFormatting>
  <conditionalFormatting sqref="AP819">
    <cfRule type="cellIs" dxfId="8523" priority="3522" operator="equal">
      <formula>"NA"</formula>
    </cfRule>
    <cfRule type="cellIs" dxfId="8522" priority="3523" operator="equal">
      <formula>"NS"</formula>
    </cfRule>
    <cfRule type="cellIs" dxfId="8521" priority="3524" operator="equal">
      <formula>"S"</formula>
    </cfRule>
    <cfRule type="cellIs" dxfId="8520" priority="3525" operator="equal">
      <formula>"A"</formula>
    </cfRule>
    <cfRule type="cellIs" dxfId="8519" priority="3526" operator="equal">
      <formula>"X"</formula>
    </cfRule>
    <cfRule type="cellIs" dxfId="8518" priority="3527" operator="equal">
      <formula>"L"</formula>
    </cfRule>
    <cfRule type="cellIs" dxfId="8517" priority="3528" operator="equal">
      <formula>"V"</formula>
    </cfRule>
  </conditionalFormatting>
  <conditionalFormatting sqref="AP821">
    <cfRule type="cellIs" dxfId="8516" priority="3515" operator="equal">
      <formula>"NA"</formula>
    </cfRule>
    <cfRule type="cellIs" dxfId="8515" priority="3516" operator="equal">
      <formula>"NS"</formula>
    </cfRule>
    <cfRule type="cellIs" dxfId="8514" priority="3517" operator="equal">
      <formula>"S"</formula>
    </cfRule>
    <cfRule type="cellIs" dxfId="8513" priority="3518" operator="equal">
      <formula>"A"</formula>
    </cfRule>
    <cfRule type="cellIs" dxfId="8512" priority="3519" operator="equal">
      <formula>"X"</formula>
    </cfRule>
    <cfRule type="cellIs" dxfId="8511" priority="3520" operator="equal">
      <formula>"L"</formula>
    </cfRule>
    <cfRule type="cellIs" dxfId="8510" priority="3521" operator="equal">
      <formula>"V"</formula>
    </cfRule>
  </conditionalFormatting>
  <conditionalFormatting sqref="AP58:AP59">
    <cfRule type="cellIs" dxfId="8509" priority="2318" operator="equal">
      <formula>"NA"</formula>
    </cfRule>
    <cfRule type="cellIs" dxfId="8508" priority="2319" operator="equal">
      <formula>"NS"</formula>
    </cfRule>
    <cfRule type="cellIs" dxfId="8507" priority="2320" operator="equal">
      <formula>"S"</formula>
    </cfRule>
    <cfRule type="cellIs" dxfId="8506" priority="2321" operator="equal">
      <formula>"A"</formula>
    </cfRule>
    <cfRule type="cellIs" dxfId="8505" priority="2322" operator="equal">
      <formula>"X"</formula>
    </cfRule>
    <cfRule type="cellIs" dxfId="8504" priority="2323" operator="equal">
      <formula>"L"</formula>
    </cfRule>
    <cfRule type="cellIs" dxfId="8503" priority="2324" operator="equal">
      <formula>"V"</formula>
    </cfRule>
  </conditionalFormatting>
  <conditionalFormatting sqref="AP233:AP266">
    <cfRule type="cellIs" dxfId="8502" priority="2395" operator="equal">
      <formula>"NA"</formula>
    </cfRule>
    <cfRule type="cellIs" dxfId="8501" priority="2396" operator="equal">
      <formula>"NS"</formula>
    </cfRule>
    <cfRule type="cellIs" dxfId="8500" priority="2397" operator="equal">
      <formula>"S"</formula>
    </cfRule>
    <cfRule type="cellIs" dxfId="8499" priority="2398" operator="equal">
      <formula>"A"</formula>
    </cfRule>
    <cfRule type="cellIs" dxfId="8498" priority="2399" operator="equal">
      <formula>"X"</formula>
    </cfRule>
    <cfRule type="cellIs" dxfId="8497" priority="2400" operator="equal">
      <formula>"L"</formula>
    </cfRule>
    <cfRule type="cellIs" dxfId="8496" priority="2401" operator="equal">
      <formula>"V"</formula>
    </cfRule>
  </conditionalFormatting>
  <conditionalFormatting sqref="AP402:AP416">
    <cfRule type="cellIs" dxfId="8495" priority="2668" operator="equal">
      <formula>"NA"</formula>
    </cfRule>
    <cfRule type="cellIs" dxfId="8494" priority="2669" operator="equal">
      <formula>"NS"</formula>
    </cfRule>
    <cfRule type="cellIs" dxfId="8493" priority="2670" operator="equal">
      <formula>"S"</formula>
    </cfRule>
    <cfRule type="cellIs" dxfId="8492" priority="2671" operator="equal">
      <formula>"A"</formula>
    </cfRule>
    <cfRule type="cellIs" dxfId="8491" priority="2672" operator="equal">
      <formula>"X"</formula>
    </cfRule>
    <cfRule type="cellIs" dxfId="8490" priority="2673" operator="equal">
      <formula>"L"</formula>
    </cfRule>
    <cfRule type="cellIs" dxfId="8489" priority="2674" operator="equal">
      <formula>"V"</formula>
    </cfRule>
  </conditionalFormatting>
  <conditionalFormatting sqref="AP462:AP465">
    <cfRule type="cellIs" dxfId="8488" priority="2766" operator="equal">
      <formula>"NA"</formula>
    </cfRule>
    <cfRule type="cellIs" dxfId="8487" priority="2767" operator="equal">
      <formula>"NS"</formula>
    </cfRule>
    <cfRule type="cellIs" dxfId="8486" priority="2768" operator="equal">
      <formula>"S"</formula>
    </cfRule>
    <cfRule type="cellIs" dxfId="8485" priority="2769" operator="equal">
      <formula>"A"</formula>
    </cfRule>
    <cfRule type="cellIs" dxfId="8484" priority="2770" operator="equal">
      <formula>"X"</formula>
    </cfRule>
    <cfRule type="cellIs" dxfId="8483" priority="2771" operator="equal">
      <formula>"L"</formula>
    </cfRule>
    <cfRule type="cellIs" dxfId="8482" priority="2772" operator="equal">
      <formula>"V"</formula>
    </cfRule>
  </conditionalFormatting>
  <conditionalFormatting sqref="AP489:AP506">
    <cfRule type="cellIs" dxfId="8481" priority="2822" operator="equal">
      <formula>"NA"</formula>
    </cfRule>
    <cfRule type="cellIs" dxfId="8480" priority="2823" operator="equal">
      <formula>"NS"</formula>
    </cfRule>
    <cfRule type="cellIs" dxfId="8479" priority="2824" operator="equal">
      <formula>"S"</formula>
    </cfRule>
    <cfRule type="cellIs" dxfId="8478" priority="2825" operator="equal">
      <formula>"A"</formula>
    </cfRule>
    <cfRule type="cellIs" dxfId="8477" priority="2826" operator="equal">
      <formula>"X"</formula>
    </cfRule>
    <cfRule type="cellIs" dxfId="8476" priority="2827" operator="equal">
      <formula>"L"</formula>
    </cfRule>
    <cfRule type="cellIs" dxfId="8475" priority="2828" operator="equal">
      <formula>"V"</formula>
    </cfRule>
  </conditionalFormatting>
  <conditionalFormatting sqref="AP557:AP559">
    <cfRule type="cellIs" dxfId="8474" priority="2997" operator="equal">
      <formula>"NA"</formula>
    </cfRule>
    <cfRule type="cellIs" dxfId="8473" priority="2998" operator="equal">
      <formula>"NS"</formula>
    </cfRule>
    <cfRule type="cellIs" dxfId="8472" priority="2999" operator="equal">
      <formula>"S"</formula>
    </cfRule>
    <cfRule type="cellIs" dxfId="8471" priority="3000" operator="equal">
      <formula>"A"</formula>
    </cfRule>
    <cfRule type="cellIs" dxfId="8470" priority="3001" operator="equal">
      <formula>"X"</formula>
    </cfRule>
    <cfRule type="cellIs" dxfId="8469" priority="3002" operator="equal">
      <formula>"L"</formula>
    </cfRule>
    <cfRule type="cellIs" dxfId="8468" priority="3003" operator="equal">
      <formula>"V"</formula>
    </cfRule>
  </conditionalFormatting>
  <conditionalFormatting sqref="AP631:AP645">
    <cfRule type="cellIs" dxfId="8467" priority="3172" operator="equal">
      <formula>"NA"</formula>
    </cfRule>
    <cfRule type="cellIs" dxfId="8466" priority="3173" operator="equal">
      <formula>"NS"</formula>
    </cfRule>
    <cfRule type="cellIs" dxfId="8465" priority="3174" operator="equal">
      <formula>"S"</formula>
    </cfRule>
    <cfRule type="cellIs" dxfId="8464" priority="3175" operator="equal">
      <formula>"A"</formula>
    </cfRule>
    <cfRule type="cellIs" dxfId="8463" priority="3176" operator="equal">
      <formula>"X"</formula>
    </cfRule>
    <cfRule type="cellIs" dxfId="8462" priority="3177" operator="equal">
      <formula>"L"</formula>
    </cfRule>
    <cfRule type="cellIs" dxfId="8461" priority="3178" operator="equal">
      <formula>"V"</formula>
    </cfRule>
  </conditionalFormatting>
  <conditionalFormatting sqref="AP691:AP701">
    <cfRule type="cellIs" dxfId="8460" priority="3298" operator="equal">
      <formula>"NA"</formula>
    </cfRule>
    <cfRule type="cellIs" dxfId="8459" priority="3299" operator="equal">
      <formula>"NS"</formula>
    </cfRule>
    <cfRule type="cellIs" dxfId="8458" priority="3300" operator="equal">
      <formula>"S"</formula>
    </cfRule>
    <cfRule type="cellIs" dxfId="8457" priority="3301" operator="equal">
      <formula>"A"</formula>
    </cfRule>
    <cfRule type="cellIs" dxfId="8456" priority="3302" operator="equal">
      <formula>"X"</formula>
    </cfRule>
    <cfRule type="cellIs" dxfId="8455" priority="3303" operator="equal">
      <formula>"L"</formula>
    </cfRule>
    <cfRule type="cellIs" dxfId="8454" priority="3304" operator="equal">
      <formula>"V"</formula>
    </cfRule>
  </conditionalFormatting>
  <conditionalFormatting sqref="AQ56:AQ58">
    <cfRule type="cellIs" dxfId="8453" priority="2339" operator="equal">
      <formula>"NA"</formula>
    </cfRule>
    <cfRule type="cellIs" dxfId="8452" priority="2340" operator="equal">
      <formula>"NS"</formula>
    </cfRule>
    <cfRule type="cellIs" dxfId="8451" priority="2341" operator="equal">
      <formula>"S"</formula>
    </cfRule>
    <cfRule type="cellIs" dxfId="8450" priority="2342" operator="equal">
      <formula>"A"</formula>
    </cfRule>
    <cfRule type="cellIs" dxfId="8449" priority="2343" operator="equal">
      <formula>"X"</formula>
    </cfRule>
    <cfRule type="cellIs" dxfId="8448" priority="2344" operator="equal">
      <formula>"L"</formula>
    </cfRule>
    <cfRule type="cellIs" dxfId="8447" priority="2345" operator="equal">
      <formula>"V"</formula>
    </cfRule>
  </conditionalFormatting>
  <conditionalFormatting sqref="AQ60:AQ62">
    <cfRule type="cellIs" dxfId="8446" priority="2304" operator="equal">
      <formula>"NA"</formula>
    </cfRule>
    <cfRule type="cellIs" dxfId="8445" priority="2305" operator="equal">
      <formula>"NS"</formula>
    </cfRule>
    <cfRule type="cellIs" dxfId="8444" priority="2306" operator="equal">
      <formula>"S"</formula>
    </cfRule>
    <cfRule type="cellIs" dxfId="8443" priority="2307" operator="equal">
      <formula>"A"</formula>
    </cfRule>
    <cfRule type="cellIs" dxfId="8442" priority="2308" operator="equal">
      <formula>"X"</formula>
    </cfRule>
    <cfRule type="cellIs" dxfId="8441" priority="2309" operator="equal">
      <formula>"L"</formula>
    </cfRule>
    <cfRule type="cellIs" dxfId="8440" priority="2310" operator="equal">
      <formula>"V"</formula>
    </cfRule>
  </conditionalFormatting>
  <conditionalFormatting sqref="AQ135:AQ138">
    <cfRule type="cellIs" dxfId="8439" priority="2255" operator="equal">
      <formula>"NA"</formula>
    </cfRule>
    <cfRule type="cellIs" dxfId="8438" priority="2256" operator="equal">
      <formula>"NS"</formula>
    </cfRule>
    <cfRule type="cellIs" dxfId="8437" priority="2257" operator="equal">
      <formula>"S"</formula>
    </cfRule>
    <cfRule type="cellIs" dxfId="8436" priority="2258" operator="equal">
      <formula>"A"</formula>
    </cfRule>
    <cfRule type="cellIs" dxfId="8435" priority="2259" operator="equal">
      <formula>"X"</formula>
    </cfRule>
    <cfRule type="cellIs" dxfId="8434" priority="2260" operator="equal">
      <formula>"L"</formula>
    </cfRule>
    <cfRule type="cellIs" dxfId="8433" priority="2261" operator="equal">
      <formula>"V"</formula>
    </cfRule>
  </conditionalFormatting>
  <conditionalFormatting sqref="AQ154:AQ157">
    <cfRule type="cellIs" dxfId="8432" priority="2185" operator="equal">
      <formula>"NA"</formula>
    </cfRule>
    <cfRule type="cellIs" dxfId="8431" priority="2186" operator="equal">
      <formula>"NS"</formula>
    </cfRule>
    <cfRule type="cellIs" dxfId="8430" priority="2187" operator="equal">
      <formula>"S"</formula>
    </cfRule>
    <cfRule type="cellIs" dxfId="8429" priority="2188" operator="equal">
      <formula>"A"</formula>
    </cfRule>
    <cfRule type="cellIs" dxfId="8428" priority="2189" operator="equal">
      <formula>"X"</formula>
    </cfRule>
    <cfRule type="cellIs" dxfId="8427" priority="2190" operator="equal">
      <formula>"L"</formula>
    </cfRule>
    <cfRule type="cellIs" dxfId="8426" priority="2191" operator="equal">
      <formula>"V"</formula>
    </cfRule>
  </conditionalFormatting>
  <conditionalFormatting sqref="AQ159:AQ161">
    <cfRule type="cellIs" dxfId="8425" priority="2171" operator="equal">
      <formula>"NA"</formula>
    </cfRule>
    <cfRule type="cellIs" dxfId="8424" priority="2172" operator="equal">
      <formula>"NS"</formula>
    </cfRule>
    <cfRule type="cellIs" dxfId="8423" priority="2173" operator="equal">
      <formula>"S"</formula>
    </cfRule>
    <cfRule type="cellIs" dxfId="8422" priority="2174" operator="equal">
      <formula>"A"</formula>
    </cfRule>
    <cfRule type="cellIs" dxfId="8421" priority="2175" operator="equal">
      <formula>"X"</formula>
    </cfRule>
    <cfRule type="cellIs" dxfId="8420" priority="2176" operator="equal">
      <formula>"L"</formula>
    </cfRule>
    <cfRule type="cellIs" dxfId="8419" priority="2177" operator="equal">
      <formula>"V"</formula>
    </cfRule>
  </conditionalFormatting>
  <conditionalFormatting sqref="AQ167:AQ225">
    <cfRule type="cellIs" dxfId="8418" priority="2143" operator="equal">
      <formula>"NA"</formula>
    </cfRule>
    <cfRule type="cellIs" dxfId="8417" priority="2144" operator="equal">
      <formula>"NS"</formula>
    </cfRule>
    <cfRule type="cellIs" dxfId="8416" priority="2145" operator="equal">
      <formula>"S"</formula>
    </cfRule>
    <cfRule type="cellIs" dxfId="8415" priority="2146" operator="equal">
      <formula>"A"</formula>
    </cfRule>
    <cfRule type="cellIs" dxfId="8414" priority="2147" operator="equal">
      <formula>"X"</formula>
    </cfRule>
    <cfRule type="cellIs" dxfId="8413" priority="2148" operator="equal">
      <formula>"L"</formula>
    </cfRule>
    <cfRule type="cellIs" dxfId="8412" priority="2149" operator="equal">
      <formula>"V"</formula>
    </cfRule>
  </conditionalFormatting>
  <conditionalFormatting sqref="AQ244:AQ266">
    <cfRule type="cellIs" dxfId="8411" priority="2430" operator="equal">
      <formula>"NA"</formula>
    </cfRule>
    <cfRule type="cellIs" dxfId="8410" priority="2431" operator="equal">
      <formula>"NS"</formula>
    </cfRule>
    <cfRule type="cellIs" dxfId="8409" priority="2432" operator="equal">
      <formula>"S"</formula>
    </cfRule>
    <cfRule type="cellIs" dxfId="8408" priority="2433" operator="equal">
      <formula>"A"</formula>
    </cfRule>
    <cfRule type="cellIs" dxfId="8407" priority="2434" operator="equal">
      <formula>"X"</formula>
    </cfRule>
    <cfRule type="cellIs" dxfId="8406" priority="2435" operator="equal">
      <formula>"L"</formula>
    </cfRule>
    <cfRule type="cellIs" dxfId="8405" priority="2436" operator="equal">
      <formula>"V"</formula>
    </cfRule>
  </conditionalFormatting>
  <conditionalFormatting sqref="AQ284:AQ309">
    <cfRule type="cellIs" dxfId="8404" priority="2458" operator="equal">
      <formula>"NA"</formula>
    </cfRule>
    <cfRule type="cellIs" dxfId="8403" priority="2459" operator="equal">
      <formula>"NS"</formula>
    </cfRule>
    <cfRule type="cellIs" dxfId="8402" priority="2460" operator="equal">
      <formula>"S"</formula>
    </cfRule>
    <cfRule type="cellIs" dxfId="8401" priority="2461" operator="equal">
      <formula>"A"</formula>
    </cfRule>
    <cfRule type="cellIs" dxfId="8400" priority="2462" operator="equal">
      <formula>"X"</formula>
    </cfRule>
    <cfRule type="cellIs" dxfId="8399" priority="2463" operator="equal">
      <formula>"L"</formula>
    </cfRule>
    <cfRule type="cellIs" dxfId="8398" priority="2464" operator="equal">
      <formula>"V"</formula>
    </cfRule>
  </conditionalFormatting>
  <conditionalFormatting sqref="AQ313:AQ328">
    <cfRule type="cellIs" dxfId="8397" priority="2472" operator="equal">
      <formula>"NA"</formula>
    </cfRule>
    <cfRule type="cellIs" dxfId="8396" priority="2473" operator="equal">
      <formula>"NS"</formula>
    </cfRule>
    <cfRule type="cellIs" dxfId="8395" priority="2474" operator="equal">
      <formula>"S"</formula>
    </cfRule>
    <cfRule type="cellIs" dxfId="8394" priority="2475" operator="equal">
      <formula>"A"</formula>
    </cfRule>
    <cfRule type="cellIs" dxfId="8393" priority="2476" operator="equal">
      <formula>"X"</formula>
    </cfRule>
    <cfRule type="cellIs" dxfId="8392" priority="2477" operator="equal">
      <formula>"L"</formula>
    </cfRule>
    <cfRule type="cellIs" dxfId="8391" priority="2478" operator="equal">
      <formula>"V"</formula>
    </cfRule>
  </conditionalFormatting>
  <conditionalFormatting sqref="AQ330:AQ331 AQ334:AQ362">
    <cfRule type="cellIs" dxfId="8390" priority="2465" operator="equal">
      <formula>"NA"</formula>
    </cfRule>
    <cfRule type="cellIs" dxfId="8389" priority="2466" operator="equal">
      <formula>"NS"</formula>
    </cfRule>
    <cfRule type="cellIs" dxfId="8388" priority="2467" operator="equal">
      <formula>"S"</formula>
    </cfRule>
    <cfRule type="cellIs" dxfId="8387" priority="2468" operator="equal">
      <formula>"A"</formula>
    </cfRule>
    <cfRule type="cellIs" dxfId="8386" priority="2469" operator="equal">
      <formula>"X"</formula>
    </cfRule>
    <cfRule type="cellIs" dxfId="8385" priority="2470" operator="equal">
      <formula>"L"</formula>
    </cfRule>
    <cfRule type="cellIs" dxfId="8384" priority="2471" operator="equal">
      <formula>"V"</formula>
    </cfRule>
  </conditionalFormatting>
  <conditionalFormatting sqref="AQ402:AQ407">
    <cfRule type="cellIs" dxfId="8383" priority="2661" operator="equal">
      <formula>"NA"</formula>
    </cfRule>
    <cfRule type="cellIs" dxfId="8382" priority="2662" operator="equal">
      <formula>"NS"</formula>
    </cfRule>
    <cfRule type="cellIs" dxfId="8381" priority="2663" operator="equal">
      <formula>"S"</formula>
    </cfRule>
    <cfRule type="cellIs" dxfId="8380" priority="2664" operator="equal">
      <formula>"A"</formula>
    </cfRule>
    <cfRule type="cellIs" dxfId="8379" priority="2665" operator="equal">
      <formula>"X"</formula>
    </cfRule>
    <cfRule type="cellIs" dxfId="8378" priority="2666" operator="equal">
      <formula>"L"</formula>
    </cfRule>
    <cfRule type="cellIs" dxfId="8377" priority="2667" operator="equal">
      <formula>"V"</formula>
    </cfRule>
  </conditionalFormatting>
  <conditionalFormatting sqref="AQ408:AQ423">
    <cfRule type="cellIs" dxfId="8376" priority="2703" operator="equal">
      <formula>"NA"</formula>
    </cfRule>
    <cfRule type="cellIs" dxfId="8375" priority="2704" operator="equal">
      <formula>"NS"</formula>
    </cfRule>
    <cfRule type="cellIs" dxfId="8374" priority="2705" operator="equal">
      <formula>"S"</formula>
    </cfRule>
    <cfRule type="cellIs" dxfId="8373" priority="2706" operator="equal">
      <formula>"A"</formula>
    </cfRule>
    <cfRule type="cellIs" dxfId="8372" priority="2707" operator="equal">
      <formula>"X"</formula>
    </cfRule>
    <cfRule type="cellIs" dxfId="8371" priority="2708" operator="equal">
      <formula>"L"</formula>
    </cfRule>
    <cfRule type="cellIs" dxfId="8370" priority="2709" operator="equal">
      <formula>"V"</formula>
    </cfRule>
  </conditionalFormatting>
  <conditionalFormatting sqref="AQ462:AQ472">
    <cfRule type="cellIs" dxfId="8369" priority="2759" operator="equal">
      <formula>"NA"</formula>
    </cfRule>
    <cfRule type="cellIs" dxfId="8368" priority="2760" operator="equal">
      <formula>"NS"</formula>
    </cfRule>
    <cfRule type="cellIs" dxfId="8367" priority="2761" operator="equal">
      <formula>"S"</formula>
    </cfRule>
    <cfRule type="cellIs" dxfId="8366" priority="2762" operator="equal">
      <formula>"A"</formula>
    </cfRule>
    <cfRule type="cellIs" dxfId="8365" priority="2763" operator="equal">
      <formula>"X"</formula>
    </cfRule>
    <cfRule type="cellIs" dxfId="8364" priority="2764" operator="equal">
      <formula>"L"</formula>
    </cfRule>
    <cfRule type="cellIs" dxfId="8363" priority="2765" operator="equal">
      <formula>"V"</formula>
    </cfRule>
  </conditionalFormatting>
  <conditionalFormatting sqref="AQ475:AQ477">
    <cfRule type="cellIs" dxfId="8362" priority="2780" operator="equal">
      <formula>"NA"</formula>
    </cfRule>
    <cfRule type="cellIs" dxfId="8361" priority="2781" operator="equal">
      <formula>"NS"</formula>
    </cfRule>
    <cfRule type="cellIs" dxfId="8360" priority="2782" operator="equal">
      <formula>"S"</formula>
    </cfRule>
    <cfRule type="cellIs" dxfId="8359" priority="2783" operator="equal">
      <formula>"A"</formula>
    </cfRule>
    <cfRule type="cellIs" dxfId="8358" priority="2784" operator="equal">
      <formula>"X"</formula>
    </cfRule>
    <cfRule type="cellIs" dxfId="8357" priority="2785" operator="equal">
      <formula>"L"</formula>
    </cfRule>
    <cfRule type="cellIs" dxfId="8356" priority="2786" operator="equal">
      <formula>"V"</formula>
    </cfRule>
  </conditionalFormatting>
  <conditionalFormatting sqref="AQ501:AQ502">
    <cfRule type="cellIs" dxfId="8355" priority="2843" operator="equal">
      <formula>"NA"</formula>
    </cfRule>
    <cfRule type="cellIs" dxfId="8354" priority="2844" operator="equal">
      <formula>"NS"</formula>
    </cfRule>
    <cfRule type="cellIs" dxfId="8353" priority="2845" operator="equal">
      <formula>"S"</formula>
    </cfRule>
    <cfRule type="cellIs" dxfId="8352" priority="2846" operator="equal">
      <formula>"A"</formula>
    </cfRule>
    <cfRule type="cellIs" dxfId="8351" priority="2847" operator="equal">
      <formula>"X"</formula>
    </cfRule>
    <cfRule type="cellIs" dxfId="8350" priority="2848" operator="equal">
      <formula>"L"</formula>
    </cfRule>
    <cfRule type="cellIs" dxfId="8349" priority="2849" operator="equal">
      <formula>"V"</formula>
    </cfRule>
  </conditionalFormatting>
  <conditionalFormatting sqref="AQ505:AQ508">
    <cfRule type="cellIs" dxfId="8348" priority="2864" operator="equal">
      <formula>"NA"</formula>
    </cfRule>
    <cfRule type="cellIs" dxfId="8347" priority="2865" operator="equal">
      <formula>"NS"</formula>
    </cfRule>
    <cfRule type="cellIs" dxfId="8346" priority="2866" operator="equal">
      <formula>"S"</formula>
    </cfRule>
    <cfRule type="cellIs" dxfId="8345" priority="2867" operator="equal">
      <formula>"A"</formula>
    </cfRule>
    <cfRule type="cellIs" dxfId="8344" priority="2868" operator="equal">
      <formula>"X"</formula>
    </cfRule>
    <cfRule type="cellIs" dxfId="8343" priority="2869" operator="equal">
      <formula>"L"</formula>
    </cfRule>
    <cfRule type="cellIs" dxfId="8342" priority="2870" operator="equal">
      <formula>"V"</formula>
    </cfRule>
  </conditionalFormatting>
  <conditionalFormatting sqref="AQ631:AQ683">
    <cfRule type="cellIs" dxfId="8341" priority="3249" operator="equal">
      <formula>"NA"</formula>
    </cfRule>
    <cfRule type="cellIs" dxfId="8340" priority="3250" operator="equal">
      <formula>"NS"</formula>
    </cfRule>
    <cfRule type="cellIs" dxfId="8339" priority="3251" operator="equal">
      <formula>"S"</formula>
    </cfRule>
    <cfRule type="cellIs" dxfId="8338" priority="3252" operator="equal">
      <formula>"A"</formula>
    </cfRule>
    <cfRule type="cellIs" dxfId="8337" priority="3253" operator="equal">
      <formula>"X"</formula>
    </cfRule>
    <cfRule type="cellIs" dxfId="8336" priority="3254" operator="equal">
      <formula>"L"</formula>
    </cfRule>
    <cfRule type="cellIs" dxfId="8335" priority="3255" operator="equal">
      <formula>"V"</formula>
    </cfRule>
  </conditionalFormatting>
  <conditionalFormatting sqref="AQ711:AQ715">
    <cfRule type="cellIs" dxfId="8334" priority="3319" operator="equal">
      <formula>"NA"</formula>
    </cfRule>
    <cfRule type="cellIs" dxfId="8333" priority="3320" operator="equal">
      <formula>"NS"</formula>
    </cfRule>
    <cfRule type="cellIs" dxfId="8332" priority="3321" operator="equal">
      <formula>"S"</formula>
    </cfRule>
    <cfRule type="cellIs" dxfId="8331" priority="3322" operator="equal">
      <formula>"A"</formula>
    </cfRule>
    <cfRule type="cellIs" dxfId="8330" priority="3323" operator="equal">
      <formula>"X"</formula>
    </cfRule>
    <cfRule type="cellIs" dxfId="8329" priority="3324" operator="equal">
      <formula>"L"</formula>
    </cfRule>
    <cfRule type="cellIs" dxfId="8328" priority="3325" operator="equal">
      <formula>"V"</formula>
    </cfRule>
  </conditionalFormatting>
  <conditionalFormatting sqref="AQ743:AQ765">
    <cfRule type="cellIs" dxfId="8327" priority="3368" operator="equal">
      <formula>"NA"</formula>
    </cfRule>
    <cfRule type="cellIs" dxfId="8326" priority="3369" operator="equal">
      <formula>"NS"</formula>
    </cfRule>
    <cfRule type="cellIs" dxfId="8325" priority="3370" operator="equal">
      <formula>"S"</formula>
    </cfRule>
    <cfRule type="cellIs" dxfId="8324" priority="3371" operator="equal">
      <formula>"A"</formula>
    </cfRule>
    <cfRule type="cellIs" dxfId="8323" priority="3372" operator="equal">
      <formula>"X"</formula>
    </cfRule>
    <cfRule type="cellIs" dxfId="8322" priority="3373" operator="equal">
      <formula>"L"</formula>
    </cfRule>
    <cfRule type="cellIs" dxfId="8321" priority="3374" operator="equal">
      <formula>"V"</formula>
    </cfRule>
  </conditionalFormatting>
  <conditionalFormatting sqref="AQ768:AQ774">
    <cfRule type="cellIs" dxfId="8320" priority="3417" operator="equal">
      <formula>"NA"</formula>
    </cfRule>
    <cfRule type="cellIs" dxfId="8319" priority="3418" operator="equal">
      <formula>"NS"</formula>
    </cfRule>
    <cfRule type="cellIs" dxfId="8318" priority="3419" operator="equal">
      <formula>"S"</formula>
    </cfRule>
    <cfRule type="cellIs" dxfId="8317" priority="3420" operator="equal">
      <formula>"A"</formula>
    </cfRule>
    <cfRule type="cellIs" dxfId="8316" priority="3421" operator="equal">
      <formula>"X"</formula>
    </cfRule>
    <cfRule type="cellIs" dxfId="8315" priority="3422" operator="equal">
      <formula>"L"</formula>
    </cfRule>
    <cfRule type="cellIs" dxfId="8314" priority="3423" operator="equal">
      <formula>"V"</formula>
    </cfRule>
  </conditionalFormatting>
  <conditionalFormatting sqref="AQ778:AQ779">
    <cfRule type="cellIs" dxfId="8313" priority="3431" operator="equal">
      <formula>"NA"</formula>
    </cfRule>
    <cfRule type="cellIs" dxfId="8312" priority="3432" operator="equal">
      <formula>"NS"</formula>
    </cfRule>
    <cfRule type="cellIs" dxfId="8311" priority="3433" operator="equal">
      <formula>"S"</formula>
    </cfRule>
    <cfRule type="cellIs" dxfId="8310" priority="3434" operator="equal">
      <formula>"A"</formula>
    </cfRule>
    <cfRule type="cellIs" dxfId="8309" priority="3435" operator="equal">
      <formula>"X"</formula>
    </cfRule>
    <cfRule type="cellIs" dxfId="8308" priority="3436" operator="equal">
      <formula>"L"</formula>
    </cfRule>
    <cfRule type="cellIs" dxfId="8307" priority="3437" operator="equal">
      <formula>"V"</formula>
    </cfRule>
  </conditionalFormatting>
  <conditionalFormatting sqref="AQ783:AQ793">
    <cfRule type="cellIs" dxfId="8306" priority="3445" operator="equal">
      <formula>"NA"</formula>
    </cfRule>
    <cfRule type="cellIs" dxfId="8305" priority="3446" operator="equal">
      <formula>"NS"</formula>
    </cfRule>
    <cfRule type="cellIs" dxfId="8304" priority="3447" operator="equal">
      <formula>"S"</formula>
    </cfRule>
    <cfRule type="cellIs" dxfId="8303" priority="3448" operator="equal">
      <formula>"A"</formula>
    </cfRule>
    <cfRule type="cellIs" dxfId="8302" priority="3449" operator="equal">
      <formula>"X"</formula>
    </cfRule>
    <cfRule type="cellIs" dxfId="8301" priority="3450" operator="equal">
      <formula>"L"</formula>
    </cfRule>
    <cfRule type="cellIs" dxfId="8300" priority="3451" operator="equal">
      <formula>"V"</formula>
    </cfRule>
  </conditionalFormatting>
  <conditionalFormatting sqref="AQ815:AQ820">
    <cfRule type="cellIs" dxfId="8299" priority="3543" operator="equal">
      <formula>"NA"</formula>
    </cfRule>
    <cfRule type="cellIs" dxfId="8298" priority="3544" operator="equal">
      <formula>"NS"</formula>
    </cfRule>
    <cfRule type="cellIs" dxfId="8297" priority="3545" operator="equal">
      <formula>"S"</formula>
    </cfRule>
    <cfRule type="cellIs" dxfId="8296" priority="3546" operator="equal">
      <formula>"A"</formula>
    </cfRule>
    <cfRule type="cellIs" dxfId="8295" priority="3547" operator="equal">
      <formula>"X"</formula>
    </cfRule>
    <cfRule type="cellIs" dxfId="8294" priority="3548" operator="equal">
      <formula>"L"</formula>
    </cfRule>
    <cfRule type="cellIs" dxfId="8293" priority="3549" operator="equal">
      <formula>"V"</formula>
    </cfRule>
  </conditionalFormatting>
  <conditionalFormatting sqref="AQ822:AQ829">
    <cfRule type="cellIs" dxfId="8292" priority="3536" operator="equal">
      <formula>"NA"</formula>
    </cfRule>
    <cfRule type="cellIs" dxfId="8291" priority="3537" operator="equal">
      <formula>"NS"</formula>
    </cfRule>
    <cfRule type="cellIs" dxfId="8290" priority="3538" operator="equal">
      <formula>"S"</formula>
    </cfRule>
    <cfRule type="cellIs" dxfId="8289" priority="3539" operator="equal">
      <formula>"A"</formula>
    </cfRule>
    <cfRule type="cellIs" dxfId="8288" priority="3540" operator="equal">
      <formula>"X"</formula>
    </cfRule>
    <cfRule type="cellIs" dxfId="8287" priority="3541" operator="equal">
      <formula>"L"</formula>
    </cfRule>
    <cfRule type="cellIs" dxfId="8286" priority="3542" operator="equal">
      <formula>"V"</formula>
    </cfRule>
  </conditionalFormatting>
  <conditionalFormatting sqref="AP13:AQ14">
    <cfRule type="cellIs" dxfId="8285" priority="3634" operator="equal">
      <formula>"NA"</formula>
    </cfRule>
    <cfRule type="cellIs" dxfId="8284" priority="3635" operator="equal">
      <formula>"NS"</formula>
    </cfRule>
    <cfRule type="cellIs" dxfId="8283" priority="3636" operator="equal">
      <formula>"S"</formula>
    </cfRule>
    <cfRule type="cellIs" dxfId="8282" priority="3637" operator="equal">
      <formula>"A"</formula>
    </cfRule>
    <cfRule type="cellIs" dxfId="8281" priority="3638" operator="equal">
      <formula>"X"</formula>
    </cfRule>
    <cfRule type="cellIs" dxfId="8280" priority="3639" operator="equal">
      <formula>"L"</formula>
    </cfRule>
    <cfRule type="cellIs" dxfId="8279" priority="3640" operator="equal">
      <formula>"V"</formula>
    </cfRule>
  </conditionalFormatting>
  <conditionalFormatting sqref="AP18:AQ18 AQ17 AQ19:AQ20 AP63:AQ100 AP56:AP57 AQ59 AP60:AP62 AP21:AQ54">
    <cfRule type="cellIs" dxfId="8278" priority="3627" operator="equal">
      <formula>"NA"</formula>
    </cfRule>
    <cfRule type="cellIs" dxfId="8277" priority="3628" operator="equal">
      <formula>"NS"</formula>
    </cfRule>
    <cfRule type="cellIs" dxfId="8276" priority="3629" operator="equal">
      <formula>"S"</formula>
    </cfRule>
    <cfRule type="cellIs" dxfId="8275" priority="3630" operator="equal">
      <formula>"A"</formula>
    </cfRule>
    <cfRule type="cellIs" dxfId="8274" priority="3631" operator="equal">
      <formula>"X"</formula>
    </cfRule>
    <cfRule type="cellIs" dxfId="8273" priority="3632" operator="equal">
      <formula>"L"</formula>
    </cfRule>
    <cfRule type="cellIs" dxfId="8272" priority="3633" operator="equal">
      <formula>"V"</formula>
    </cfRule>
  </conditionalFormatting>
  <conditionalFormatting sqref="AP19:AP20">
    <cfRule type="cellIs" dxfId="8271" priority="2367" operator="equal">
      <formula>"NA"</formula>
    </cfRule>
    <cfRule type="cellIs" dxfId="8270" priority="2368" operator="equal">
      <formula>"NS"</formula>
    </cfRule>
    <cfRule type="cellIs" dxfId="8269" priority="2369" operator="equal">
      <formula>"S"</formula>
    </cfRule>
    <cfRule type="cellIs" dxfId="8268" priority="2370" operator="equal">
      <formula>"A"</formula>
    </cfRule>
    <cfRule type="cellIs" dxfId="8267" priority="2371" operator="equal">
      <formula>"X"</formula>
    </cfRule>
    <cfRule type="cellIs" dxfId="8266" priority="2372" operator="equal">
      <formula>"L"</formula>
    </cfRule>
    <cfRule type="cellIs" dxfId="8265" priority="2373" operator="equal">
      <formula>"V"</formula>
    </cfRule>
  </conditionalFormatting>
  <conditionalFormatting sqref="AP162:AQ162 AP475:AP477 AP466:AP472 AP422:AP423 AP417:AP420 AP398:AQ401 AP384:AQ396 AP375:AQ375 AP367:AQ373 AP363:AQ363 AP345:AP349 AP351 AP354 AP356:AP357 AP337:AP338 AP340:AP343 AP267:AQ269 AP274:AQ274 AP334:AP335 AQ283 AQ329 AQ310:AQ312 AQ233:AQ243 AP232:AQ232 AQ231 AP230:AQ230 AQ229 AQ103:AQ120 AQ127:AQ130 AQ132:AQ134 AQ139:AQ141 AQ143 AQ145 AQ147:AQ149 AQ151:AQ153 AQ158 AP228:AQ228 AQ164:AQ166 AQ226:AQ227 AP187:AP189 AP457:AQ461">
    <cfRule type="cellIs" dxfId="8264" priority="3620" operator="equal">
      <formula>"NA"</formula>
    </cfRule>
    <cfRule type="cellIs" dxfId="8263" priority="3621" operator="equal">
      <formula>"NS"</formula>
    </cfRule>
    <cfRule type="cellIs" dxfId="8262" priority="3622" operator="equal">
      <formula>"S"</formula>
    </cfRule>
    <cfRule type="cellIs" dxfId="8261" priority="3623" operator="equal">
      <formula>"A"</formula>
    </cfRule>
    <cfRule type="cellIs" dxfId="8260" priority="3624" operator="equal">
      <formula>"X"</formula>
    </cfRule>
    <cfRule type="cellIs" dxfId="8259" priority="3625" operator="equal">
      <formula>"L"</formula>
    </cfRule>
    <cfRule type="cellIs" dxfId="8258" priority="3626" operator="equal">
      <formula>"V"</formula>
    </cfRule>
  </conditionalFormatting>
  <conditionalFormatting sqref="AP103:AP120">
    <cfRule type="cellIs" dxfId="8257" priority="2297" operator="equal">
      <formula>"NA"</formula>
    </cfRule>
    <cfRule type="cellIs" dxfId="8256" priority="2298" operator="equal">
      <formula>"NS"</formula>
    </cfRule>
    <cfRule type="cellIs" dxfId="8255" priority="2299" operator="equal">
      <formula>"S"</formula>
    </cfRule>
    <cfRule type="cellIs" dxfId="8254" priority="2300" operator="equal">
      <formula>"A"</formula>
    </cfRule>
    <cfRule type="cellIs" dxfId="8253" priority="2301" operator="equal">
      <formula>"X"</formula>
    </cfRule>
    <cfRule type="cellIs" dxfId="8252" priority="2302" operator="equal">
      <formula>"L"</formula>
    </cfRule>
    <cfRule type="cellIs" dxfId="8251" priority="2303" operator="equal">
      <formula>"V"</formula>
    </cfRule>
  </conditionalFormatting>
  <conditionalFormatting sqref="AP121:AQ126">
    <cfRule type="cellIs" dxfId="8250" priority="2290" operator="equal">
      <formula>"NA"</formula>
    </cfRule>
    <cfRule type="cellIs" dxfId="8249" priority="2291" operator="equal">
      <formula>"NS"</formula>
    </cfRule>
    <cfRule type="cellIs" dxfId="8248" priority="2292" operator="equal">
      <formula>"S"</formula>
    </cfRule>
    <cfRule type="cellIs" dxfId="8247" priority="2293" operator="equal">
      <formula>"A"</formula>
    </cfRule>
    <cfRule type="cellIs" dxfId="8246" priority="2294" operator="equal">
      <formula>"X"</formula>
    </cfRule>
    <cfRule type="cellIs" dxfId="8245" priority="2295" operator="equal">
      <formula>"L"</formula>
    </cfRule>
    <cfRule type="cellIs" dxfId="8244" priority="2296" operator="equal">
      <formula>"V"</formula>
    </cfRule>
  </conditionalFormatting>
  <conditionalFormatting sqref="AP127:AP161">
    <cfRule type="cellIs" dxfId="8243" priority="2283" operator="equal">
      <formula>"NA"</formula>
    </cfRule>
    <cfRule type="cellIs" dxfId="8242" priority="2284" operator="equal">
      <formula>"NS"</formula>
    </cfRule>
    <cfRule type="cellIs" dxfId="8241" priority="2285" operator="equal">
      <formula>"S"</formula>
    </cfRule>
    <cfRule type="cellIs" dxfId="8240" priority="2286" operator="equal">
      <formula>"A"</formula>
    </cfRule>
    <cfRule type="cellIs" dxfId="8239" priority="2287" operator="equal">
      <formula>"X"</formula>
    </cfRule>
    <cfRule type="cellIs" dxfId="8238" priority="2288" operator="equal">
      <formula>"L"</formula>
    </cfRule>
    <cfRule type="cellIs" dxfId="8237" priority="2289" operator="equal">
      <formula>"V"</formula>
    </cfRule>
  </conditionalFormatting>
  <conditionalFormatting sqref="AP164:AP186">
    <cfRule type="cellIs" dxfId="8236" priority="2157" operator="equal">
      <formula>"NA"</formula>
    </cfRule>
    <cfRule type="cellIs" dxfId="8235" priority="2158" operator="equal">
      <formula>"NS"</formula>
    </cfRule>
    <cfRule type="cellIs" dxfId="8234" priority="2159" operator="equal">
      <formula>"S"</formula>
    </cfRule>
    <cfRule type="cellIs" dxfId="8233" priority="2160" operator="equal">
      <formula>"A"</formula>
    </cfRule>
    <cfRule type="cellIs" dxfId="8232" priority="2161" operator="equal">
      <formula>"X"</formula>
    </cfRule>
    <cfRule type="cellIs" dxfId="8231" priority="2162" operator="equal">
      <formula>"L"</formula>
    </cfRule>
    <cfRule type="cellIs" dxfId="8230" priority="2163" operator="equal">
      <formula>"V"</formula>
    </cfRule>
  </conditionalFormatting>
  <conditionalFormatting sqref="AP190:AP225">
    <cfRule type="cellIs" dxfId="8229" priority="2122" operator="equal">
      <formula>"NA"</formula>
    </cfRule>
    <cfRule type="cellIs" dxfId="8228" priority="2123" operator="equal">
      <formula>"NS"</formula>
    </cfRule>
    <cfRule type="cellIs" dxfId="8227" priority="2124" operator="equal">
      <formula>"S"</formula>
    </cfRule>
    <cfRule type="cellIs" dxfId="8226" priority="2125" operator="equal">
      <formula>"A"</formula>
    </cfRule>
    <cfRule type="cellIs" dxfId="8225" priority="2126" operator="equal">
      <formula>"X"</formula>
    </cfRule>
    <cfRule type="cellIs" dxfId="8224" priority="2127" operator="equal">
      <formula>"L"</formula>
    </cfRule>
    <cfRule type="cellIs" dxfId="8223" priority="2128" operator="equal">
      <formula>"V"</formula>
    </cfRule>
  </conditionalFormatting>
  <conditionalFormatting sqref="AP226:AP227">
    <cfRule type="cellIs" dxfId="8222" priority="2136" operator="equal">
      <formula>"NA"</formula>
    </cfRule>
    <cfRule type="cellIs" dxfId="8221" priority="2137" operator="equal">
      <formula>"NS"</formula>
    </cfRule>
    <cfRule type="cellIs" dxfId="8220" priority="2138" operator="equal">
      <formula>"S"</formula>
    </cfRule>
    <cfRule type="cellIs" dxfId="8219" priority="2139" operator="equal">
      <formula>"A"</formula>
    </cfRule>
    <cfRule type="cellIs" dxfId="8218" priority="2140" operator="equal">
      <formula>"X"</formula>
    </cfRule>
    <cfRule type="cellIs" dxfId="8217" priority="2141" operator="equal">
      <formula>"L"</formula>
    </cfRule>
    <cfRule type="cellIs" dxfId="8216" priority="2142" operator="equal">
      <formula>"V"</formula>
    </cfRule>
  </conditionalFormatting>
  <conditionalFormatting sqref="AP270:AQ273">
    <cfRule type="cellIs" dxfId="8215" priority="2493" operator="equal">
      <formula>"NA"</formula>
    </cfRule>
    <cfRule type="cellIs" dxfId="8214" priority="2494" operator="equal">
      <formula>"NS"</formula>
    </cfRule>
    <cfRule type="cellIs" dxfId="8213" priority="2495" operator="equal">
      <formula>"S"</formula>
    </cfRule>
    <cfRule type="cellIs" dxfId="8212" priority="2496" operator="equal">
      <formula>"A"</formula>
    </cfRule>
    <cfRule type="cellIs" dxfId="8211" priority="2497" operator="equal">
      <formula>"X"</formula>
    </cfRule>
    <cfRule type="cellIs" dxfId="8210" priority="2498" operator="equal">
      <formula>"L"</formula>
    </cfRule>
    <cfRule type="cellIs" dxfId="8209" priority="2499" operator="equal">
      <formula>"V"</formula>
    </cfRule>
  </conditionalFormatting>
  <conditionalFormatting sqref="AP275:AQ282">
    <cfRule type="cellIs" dxfId="8208" priority="2486" operator="equal">
      <formula>"NA"</formula>
    </cfRule>
    <cfRule type="cellIs" dxfId="8207" priority="2487" operator="equal">
      <formula>"NS"</formula>
    </cfRule>
    <cfRule type="cellIs" dxfId="8206" priority="2488" operator="equal">
      <formula>"S"</formula>
    </cfRule>
    <cfRule type="cellIs" dxfId="8205" priority="2489" operator="equal">
      <formula>"A"</formula>
    </cfRule>
    <cfRule type="cellIs" dxfId="8204" priority="2490" operator="equal">
      <formula>"X"</formula>
    </cfRule>
    <cfRule type="cellIs" dxfId="8203" priority="2491" operator="equal">
      <formula>"L"</formula>
    </cfRule>
    <cfRule type="cellIs" dxfId="8202" priority="2492" operator="equal">
      <formula>"V"</formula>
    </cfRule>
  </conditionalFormatting>
  <conditionalFormatting sqref="AP283:AP331">
    <cfRule type="cellIs" dxfId="8201" priority="2479" operator="equal">
      <formula>"NA"</formula>
    </cfRule>
    <cfRule type="cellIs" dxfId="8200" priority="2480" operator="equal">
      <formula>"NS"</formula>
    </cfRule>
    <cfRule type="cellIs" dxfId="8199" priority="2481" operator="equal">
      <formula>"S"</formula>
    </cfRule>
    <cfRule type="cellIs" dxfId="8198" priority="2482" operator="equal">
      <formula>"A"</formula>
    </cfRule>
    <cfRule type="cellIs" dxfId="8197" priority="2483" operator="equal">
      <formula>"X"</formula>
    </cfRule>
    <cfRule type="cellIs" dxfId="8196" priority="2484" operator="equal">
      <formula>"L"</formula>
    </cfRule>
    <cfRule type="cellIs" dxfId="8195" priority="2485" operator="equal">
      <formula>"V"</formula>
    </cfRule>
  </conditionalFormatting>
  <conditionalFormatting sqref="AP339">
    <cfRule type="cellIs" dxfId="8194" priority="2570" operator="equal">
      <formula>"NA"</formula>
    </cfRule>
    <cfRule type="cellIs" dxfId="8193" priority="2571" operator="equal">
      <formula>"NS"</formula>
    </cfRule>
    <cfRule type="cellIs" dxfId="8192" priority="2572" operator="equal">
      <formula>"S"</formula>
    </cfRule>
    <cfRule type="cellIs" dxfId="8191" priority="2573" operator="equal">
      <formula>"A"</formula>
    </cfRule>
    <cfRule type="cellIs" dxfId="8190" priority="2574" operator="equal">
      <formula>"X"</formula>
    </cfRule>
    <cfRule type="cellIs" dxfId="8189" priority="2575" operator="equal">
      <formula>"L"</formula>
    </cfRule>
    <cfRule type="cellIs" dxfId="8188" priority="2576" operator="equal">
      <formula>"V"</formula>
    </cfRule>
  </conditionalFormatting>
  <conditionalFormatting sqref="AP352:AP353">
    <cfRule type="cellIs" dxfId="8187" priority="2591" operator="equal">
      <formula>"NA"</formula>
    </cfRule>
    <cfRule type="cellIs" dxfId="8186" priority="2592" operator="equal">
      <formula>"NS"</formula>
    </cfRule>
    <cfRule type="cellIs" dxfId="8185" priority="2593" operator="equal">
      <formula>"S"</formula>
    </cfRule>
    <cfRule type="cellIs" dxfId="8184" priority="2594" operator="equal">
      <formula>"A"</formula>
    </cfRule>
    <cfRule type="cellIs" dxfId="8183" priority="2595" operator="equal">
      <formula>"X"</formula>
    </cfRule>
    <cfRule type="cellIs" dxfId="8182" priority="2596" operator="equal">
      <formula>"L"</formula>
    </cfRule>
    <cfRule type="cellIs" dxfId="8181" priority="2597" operator="equal">
      <formula>"V"</formula>
    </cfRule>
  </conditionalFormatting>
  <conditionalFormatting sqref="AP358:AP362">
    <cfRule type="cellIs" dxfId="8180" priority="2619" operator="equal">
      <formula>"NA"</formula>
    </cfRule>
    <cfRule type="cellIs" dxfId="8179" priority="2620" operator="equal">
      <formula>"NS"</formula>
    </cfRule>
    <cfRule type="cellIs" dxfId="8178" priority="2621" operator="equal">
      <formula>"S"</formula>
    </cfRule>
    <cfRule type="cellIs" dxfId="8177" priority="2622" operator="equal">
      <formula>"A"</formula>
    </cfRule>
    <cfRule type="cellIs" dxfId="8176" priority="2623" operator="equal">
      <formula>"X"</formula>
    </cfRule>
    <cfRule type="cellIs" dxfId="8175" priority="2624" operator="equal">
      <formula>"L"</formula>
    </cfRule>
    <cfRule type="cellIs" dxfId="8174" priority="2625" operator="equal">
      <formula>"V"</formula>
    </cfRule>
  </conditionalFormatting>
  <conditionalFormatting sqref="AP364:AQ366">
    <cfRule type="cellIs" dxfId="8173" priority="2633" operator="equal">
      <formula>"NA"</formula>
    </cfRule>
    <cfRule type="cellIs" dxfId="8172" priority="2634" operator="equal">
      <formula>"NS"</formula>
    </cfRule>
    <cfRule type="cellIs" dxfId="8171" priority="2635" operator="equal">
      <formula>"S"</formula>
    </cfRule>
    <cfRule type="cellIs" dxfId="8170" priority="2636" operator="equal">
      <formula>"A"</formula>
    </cfRule>
    <cfRule type="cellIs" dxfId="8169" priority="2637" operator="equal">
      <formula>"X"</formula>
    </cfRule>
    <cfRule type="cellIs" dxfId="8168" priority="2638" operator="equal">
      <formula>"L"</formula>
    </cfRule>
    <cfRule type="cellIs" dxfId="8167" priority="2639" operator="equal">
      <formula>"V"</formula>
    </cfRule>
  </conditionalFormatting>
  <conditionalFormatting sqref="AP376:AQ383">
    <cfRule type="cellIs" dxfId="8166" priority="2647" operator="equal">
      <formula>"NA"</formula>
    </cfRule>
    <cfRule type="cellIs" dxfId="8165" priority="2648" operator="equal">
      <formula>"NS"</formula>
    </cfRule>
    <cfRule type="cellIs" dxfId="8164" priority="2649" operator="equal">
      <formula>"S"</formula>
    </cfRule>
    <cfRule type="cellIs" dxfId="8163" priority="2650" operator="equal">
      <formula>"A"</formula>
    </cfRule>
    <cfRule type="cellIs" dxfId="8162" priority="2651" operator="equal">
      <formula>"X"</formula>
    </cfRule>
    <cfRule type="cellIs" dxfId="8161" priority="2652" operator="equal">
      <formula>"L"</formula>
    </cfRule>
    <cfRule type="cellIs" dxfId="8160" priority="2653" operator="equal">
      <formula>"V"</formula>
    </cfRule>
  </conditionalFormatting>
  <conditionalFormatting sqref="AP424:AQ425">
    <cfRule type="cellIs" dxfId="8159" priority="2731" operator="equal">
      <formula>"NA"</formula>
    </cfRule>
    <cfRule type="cellIs" dxfId="8158" priority="2732" operator="equal">
      <formula>"NS"</formula>
    </cfRule>
    <cfRule type="cellIs" dxfId="8157" priority="2733" operator="equal">
      <formula>"S"</formula>
    </cfRule>
    <cfRule type="cellIs" dxfId="8156" priority="2734" operator="equal">
      <formula>"A"</formula>
    </cfRule>
    <cfRule type="cellIs" dxfId="8155" priority="2735" operator="equal">
      <formula>"X"</formula>
    </cfRule>
    <cfRule type="cellIs" dxfId="8154" priority="2736" operator="equal">
      <formula>"L"</formula>
    </cfRule>
    <cfRule type="cellIs" dxfId="8153" priority="2737" operator="equal">
      <formula>"V"</formula>
    </cfRule>
  </conditionalFormatting>
  <conditionalFormatting sqref="AP426:AQ443">
    <cfRule type="cellIs" dxfId="8152" priority="2738" operator="equal">
      <formula>"NA"</formula>
    </cfRule>
    <cfRule type="cellIs" dxfId="8151" priority="2739" operator="equal">
      <formula>"NS"</formula>
    </cfRule>
    <cfRule type="cellIs" dxfId="8150" priority="2740" operator="equal">
      <formula>"S"</formula>
    </cfRule>
    <cfRule type="cellIs" dxfId="8149" priority="2741" operator="equal">
      <formula>"A"</formula>
    </cfRule>
    <cfRule type="cellIs" dxfId="8148" priority="2742" operator="equal">
      <formula>"X"</formula>
    </cfRule>
    <cfRule type="cellIs" dxfId="8147" priority="2743" operator="equal">
      <formula>"L"</formula>
    </cfRule>
    <cfRule type="cellIs" dxfId="8146" priority="2744" operator="equal">
      <formula>"V"</formula>
    </cfRule>
  </conditionalFormatting>
  <conditionalFormatting sqref="AP444:AQ456">
    <cfRule type="cellIs" dxfId="8145" priority="2745" operator="equal">
      <formula>"NA"</formula>
    </cfRule>
    <cfRule type="cellIs" dxfId="8144" priority="2746" operator="equal">
      <formula>"NS"</formula>
    </cfRule>
    <cfRule type="cellIs" dxfId="8143" priority="2747" operator="equal">
      <formula>"S"</formula>
    </cfRule>
    <cfRule type="cellIs" dxfId="8142" priority="2748" operator="equal">
      <formula>"A"</formula>
    </cfRule>
    <cfRule type="cellIs" dxfId="8141" priority="2749" operator="equal">
      <formula>"X"</formula>
    </cfRule>
    <cfRule type="cellIs" dxfId="8140" priority="2750" operator="equal">
      <formula>"L"</formula>
    </cfRule>
    <cfRule type="cellIs" dxfId="8139" priority="2751" operator="equal">
      <formula>"V"</formula>
    </cfRule>
  </conditionalFormatting>
  <conditionalFormatting sqref="AP473:AQ474">
    <cfRule type="cellIs" dxfId="8138" priority="2794" operator="equal">
      <formula>"NA"</formula>
    </cfRule>
    <cfRule type="cellIs" dxfId="8137" priority="2795" operator="equal">
      <formula>"NS"</formula>
    </cfRule>
    <cfRule type="cellIs" dxfId="8136" priority="2796" operator="equal">
      <formula>"S"</formula>
    </cfRule>
    <cfRule type="cellIs" dxfId="8135" priority="2797" operator="equal">
      <formula>"A"</formula>
    </cfRule>
    <cfRule type="cellIs" dxfId="8134" priority="2798" operator="equal">
      <formula>"X"</formula>
    </cfRule>
    <cfRule type="cellIs" dxfId="8133" priority="2799" operator="equal">
      <formula>"L"</formula>
    </cfRule>
    <cfRule type="cellIs" dxfId="8132" priority="2800" operator="equal">
      <formula>"V"</formula>
    </cfRule>
  </conditionalFormatting>
  <conditionalFormatting sqref="AP478:AQ485">
    <cfRule type="cellIs" dxfId="8131" priority="2808" operator="equal">
      <formula>"NA"</formula>
    </cfRule>
    <cfRule type="cellIs" dxfId="8130" priority="2809" operator="equal">
      <formula>"NS"</formula>
    </cfRule>
    <cfRule type="cellIs" dxfId="8129" priority="2810" operator="equal">
      <formula>"S"</formula>
    </cfRule>
    <cfRule type="cellIs" dxfId="8128" priority="2811" operator="equal">
      <formula>"A"</formula>
    </cfRule>
    <cfRule type="cellIs" dxfId="8127" priority="2812" operator="equal">
      <formula>"X"</formula>
    </cfRule>
    <cfRule type="cellIs" dxfId="8126" priority="2813" operator="equal">
      <formula>"L"</formula>
    </cfRule>
    <cfRule type="cellIs" dxfId="8125" priority="2814" operator="equal">
      <formula>"V"</formula>
    </cfRule>
  </conditionalFormatting>
  <conditionalFormatting sqref="AP566:AQ566 AP564:AQ564 AQ561:AQ562 AP560 AQ558:AQ559 AP553:AQ556 AP548:AQ551 AP534:AQ537 AP523:AQ526 AP508 AQ503:AQ504 AQ489:AQ500">
    <cfRule type="cellIs" dxfId="8124" priority="3613" operator="equal">
      <formula>"NA"</formula>
    </cfRule>
    <cfRule type="cellIs" dxfId="8123" priority="3614" operator="equal">
      <formula>"NS"</formula>
    </cfRule>
    <cfRule type="cellIs" dxfId="8122" priority="3615" operator="equal">
      <formula>"S"</formula>
    </cfRule>
    <cfRule type="cellIs" dxfId="8121" priority="3616" operator="equal">
      <formula>"A"</formula>
    </cfRule>
    <cfRule type="cellIs" dxfId="8120" priority="3617" operator="equal">
      <formula>"X"</formula>
    </cfRule>
    <cfRule type="cellIs" dxfId="8119" priority="3618" operator="equal">
      <formula>"L"</formula>
    </cfRule>
    <cfRule type="cellIs" dxfId="8118" priority="3619" operator="equal">
      <formula>"V"</formula>
    </cfRule>
  </conditionalFormatting>
  <conditionalFormatting sqref="AP509:AQ512">
    <cfRule type="cellIs" dxfId="8117" priority="2871" operator="equal">
      <formula>"NA"</formula>
    </cfRule>
    <cfRule type="cellIs" dxfId="8116" priority="2872" operator="equal">
      <formula>"NS"</formula>
    </cfRule>
    <cfRule type="cellIs" dxfId="8115" priority="2873" operator="equal">
      <formula>"S"</formula>
    </cfRule>
    <cfRule type="cellIs" dxfId="8114" priority="2874" operator="equal">
      <formula>"A"</formula>
    </cfRule>
    <cfRule type="cellIs" dxfId="8113" priority="2875" operator="equal">
      <formula>"X"</formula>
    </cfRule>
    <cfRule type="cellIs" dxfId="8112" priority="2876" operator="equal">
      <formula>"L"</formula>
    </cfRule>
    <cfRule type="cellIs" dxfId="8111" priority="2877" operator="equal">
      <formula>"V"</formula>
    </cfRule>
  </conditionalFormatting>
  <conditionalFormatting sqref="AP513:AQ522">
    <cfRule type="cellIs" dxfId="8110" priority="2892" operator="equal">
      <formula>"NA"</formula>
    </cfRule>
    <cfRule type="cellIs" dxfId="8109" priority="2893" operator="equal">
      <formula>"NS"</formula>
    </cfRule>
    <cfRule type="cellIs" dxfId="8108" priority="2894" operator="equal">
      <formula>"S"</formula>
    </cfRule>
    <cfRule type="cellIs" dxfId="8107" priority="2895" operator="equal">
      <formula>"A"</formula>
    </cfRule>
    <cfRule type="cellIs" dxfId="8106" priority="2896" operator="equal">
      <formula>"X"</formula>
    </cfRule>
    <cfRule type="cellIs" dxfId="8105" priority="2897" operator="equal">
      <formula>"L"</formula>
    </cfRule>
    <cfRule type="cellIs" dxfId="8104" priority="2898" operator="equal">
      <formula>"V"</formula>
    </cfRule>
  </conditionalFormatting>
  <conditionalFormatting sqref="AP527:AQ533">
    <cfRule type="cellIs" dxfId="8103" priority="2927" operator="equal">
      <formula>"NA"</formula>
    </cfRule>
    <cfRule type="cellIs" dxfId="8102" priority="2928" operator="equal">
      <formula>"NS"</formula>
    </cfRule>
    <cfRule type="cellIs" dxfId="8101" priority="2929" operator="equal">
      <formula>"S"</formula>
    </cfRule>
    <cfRule type="cellIs" dxfId="8100" priority="2930" operator="equal">
      <formula>"A"</formula>
    </cfRule>
    <cfRule type="cellIs" dxfId="8099" priority="2931" operator="equal">
      <formula>"X"</formula>
    </cfRule>
    <cfRule type="cellIs" dxfId="8098" priority="2932" operator="equal">
      <formula>"L"</formula>
    </cfRule>
    <cfRule type="cellIs" dxfId="8097" priority="2933" operator="equal">
      <formula>"V"</formula>
    </cfRule>
  </conditionalFormatting>
  <conditionalFormatting sqref="AP538:AQ547">
    <cfRule type="cellIs" dxfId="8096" priority="2934" operator="equal">
      <formula>"NA"</formula>
    </cfRule>
    <cfRule type="cellIs" dxfId="8095" priority="2935" operator="equal">
      <formula>"NS"</formula>
    </cfRule>
    <cfRule type="cellIs" dxfId="8094" priority="2936" operator="equal">
      <formula>"S"</formula>
    </cfRule>
    <cfRule type="cellIs" dxfId="8093" priority="2937" operator="equal">
      <formula>"A"</formula>
    </cfRule>
    <cfRule type="cellIs" dxfId="8092" priority="2938" operator="equal">
      <formula>"X"</formula>
    </cfRule>
    <cfRule type="cellIs" dxfId="8091" priority="2939" operator="equal">
      <formula>"L"</formula>
    </cfRule>
    <cfRule type="cellIs" dxfId="8090" priority="2940" operator="equal">
      <formula>"V"</formula>
    </cfRule>
  </conditionalFormatting>
  <conditionalFormatting sqref="AP561:AP562">
    <cfRule type="cellIs" dxfId="8089" priority="3018" operator="equal">
      <formula>"NA"</formula>
    </cfRule>
    <cfRule type="cellIs" dxfId="8088" priority="3019" operator="equal">
      <formula>"NS"</formula>
    </cfRule>
    <cfRule type="cellIs" dxfId="8087" priority="3020" operator="equal">
      <formula>"S"</formula>
    </cfRule>
    <cfRule type="cellIs" dxfId="8086" priority="3021" operator="equal">
      <formula>"A"</formula>
    </cfRule>
    <cfRule type="cellIs" dxfId="8085" priority="3022" operator="equal">
      <formula>"X"</formula>
    </cfRule>
    <cfRule type="cellIs" dxfId="8084" priority="3023" operator="equal">
      <formula>"L"</formula>
    </cfRule>
    <cfRule type="cellIs" dxfId="8083" priority="3024" operator="equal">
      <formula>"V"</formula>
    </cfRule>
  </conditionalFormatting>
  <conditionalFormatting sqref="AP567:AQ569">
    <cfRule type="cellIs" dxfId="8082" priority="3074" operator="equal">
      <formula>"NA"</formula>
    </cfRule>
    <cfRule type="cellIs" dxfId="8081" priority="3075" operator="equal">
      <formula>"NS"</formula>
    </cfRule>
    <cfRule type="cellIs" dxfId="8080" priority="3076" operator="equal">
      <formula>"S"</formula>
    </cfRule>
    <cfRule type="cellIs" dxfId="8079" priority="3077" operator="equal">
      <formula>"A"</formula>
    </cfRule>
    <cfRule type="cellIs" dxfId="8078" priority="3078" operator="equal">
      <formula>"X"</formula>
    </cfRule>
    <cfRule type="cellIs" dxfId="8077" priority="3079" operator="equal">
      <formula>"L"</formula>
    </cfRule>
    <cfRule type="cellIs" dxfId="8076" priority="3080" operator="equal">
      <formula>"V"</formula>
    </cfRule>
  </conditionalFormatting>
  <conditionalFormatting sqref="AP570:AQ571">
    <cfRule type="cellIs" dxfId="8075" priority="3067" operator="equal">
      <formula>"NA"</formula>
    </cfRule>
    <cfRule type="cellIs" dxfId="8074" priority="3068" operator="equal">
      <formula>"NS"</formula>
    </cfRule>
    <cfRule type="cellIs" dxfId="8073" priority="3069" operator="equal">
      <formula>"S"</formula>
    </cfRule>
    <cfRule type="cellIs" dxfId="8072" priority="3070" operator="equal">
      <formula>"A"</formula>
    </cfRule>
    <cfRule type="cellIs" dxfId="8071" priority="3071" operator="equal">
      <formula>"X"</formula>
    </cfRule>
    <cfRule type="cellIs" dxfId="8070" priority="3072" operator="equal">
      <formula>"L"</formula>
    </cfRule>
    <cfRule type="cellIs" dxfId="8069" priority="3073" operator="equal">
      <formula>"V"</formula>
    </cfRule>
  </conditionalFormatting>
  <conditionalFormatting sqref="AP572:AQ588">
    <cfRule type="cellIs" dxfId="8068" priority="3116" operator="equal">
      <formula>"NA"</formula>
    </cfRule>
    <cfRule type="cellIs" dxfId="8067" priority="3117" operator="equal">
      <formula>"NS"</formula>
    </cfRule>
    <cfRule type="cellIs" dxfId="8066" priority="3118" operator="equal">
      <formula>"S"</formula>
    </cfRule>
    <cfRule type="cellIs" dxfId="8065" priority="3119" operator="equal">
      <formula>"A"</formula>
    </cfRule>
    <cfRule type="cellIs" dxfId="8064" priority="3120" operator="equal">
      <formula>"X"</formula>
    </cfRule>
    <cfRule type="cellIs" dxfId="8063" priority="3121" operator="equal">
      <formula>"L"</formula>
    </cfRule>
    <cfRule type="cellIs" dxfId="8062" priority="3122" operator="equal">
      <formula>"V"</formula>
    </cfRule>
  </conditionalFormatting>
  <conditionalFormatting sqref="AP589:AQ592">
    <cfRule type="cellIs" dxfId="8061" priority="3151" operator="equal">
      <formula>"NA"</formula>
    </cfRule>
    <cfRule type="cellIs" dxfId="8060" priority="3152" operator="equal">
      <formula>"NS"</formula>
    </cfRule>
    <cfRule type="cellIs" dxfId="8059" priority="3153" operator="equal">
      <formula>"S"</formula>
    </cfRule>
    <cfRule type="cellIs" dxfId="8058" priority="3154" operator="equal">
      <formula>"A"</formula>
    </cfRule>
    <cfRule type="cellIs" dxfId="8057" priority="3155" operator="equal">
      <formula>"X"</formula>
    </cfRule>
    <cfRule type="cellIs" dxfId="8056" priority="3156" operator="equal">
      <formula>"L"</formula>
    </cfRule>
    <cfRule type="cellIs" dxfId="8055" priority="3157" operator="equal">
      <formula>"V"</formula>
    </cfRule>
  </conditionalFormatting>
  <conditionalFormatting sqref="AP593:AQ612">
    <cfRule type="cellIs" dxfId="8054" priority="3158" operator="equal">
      <formula>"NA"</formula>
    </cfRule>
    <cfRule type="cellIs" dxfId="8053" priority="3159" operator="equal">
      <formula>"NS"</formula>
    </cfRule>
    <cfRule type="cellIs" dxfId="8052" priority="3160" operator="equal">
      <formula>"S"</formula>
    </cfRule>
    <cfRule type="cellIs" dxfId="8051" priority="3161" operator="equal">
      <formula>"A"</formula>
    </cfRule>
    <cfRule type="cellIs" dxfId="8050" priority="3162" operator="equal">
      <formula>"X"</formula>
    </cfRule>
    <cfRule type="cellIs" dxfId="8049" priority="3163" operator="equal">
      <formula>"L"</formula>
    </cfRule>
    <cfRule type="cellIs" dxfId="8048" priority="3164" operator="equal">
      <formula>"V"</formula>
    </cfRule>
  </conditionalFormatting>
  <conditionalFormatting sqref="AP613:AQ628">
    <cfRule type="cellIs" dxfId="8047" priority="3165" operator="equal">
      <formula>"NA"</formula>
    </cfRule>
    <cfRule type="cellIs" dxfId="8046" priority="3166" operator="equal">
      <formula>"NS"</formula>
    </cfRule>
    <cfRule type="cellIs" dxfId="8045" priority="3167" operator="equal">
      <formula>"S"</formula>
    </cfRule>
    <cfRule type="cellIs" dxfId="8044" priority="3168" operator="equal">
      <formula>"A"</formula>
    </cfRule>
    <cfRule type="cellIs" dxfId="8043" priority="3169" operator="equal">
      <formula>"X"</formula>
    </cfRule>
    <cfRule type="cellIs" dxfId="8042" priority="3170" operator="equal">
      <formula>"L"</formula>
    </cfRule>
    <cfRule type="cellIs" dxfId="8041" priority="3171" operator="equal">
      <formula>"V"</formula>
    </cfRule>
  </conditionalFormatting>
  <conditionalFormatting sqref="AQ729:AQ742 AQ727 AP717 AP711:AP715 AQ691:AQ701 AP676:AP683 AP653:AP669 AP647:AP651">
    <cfRule type="cellIs" dxfId="8040" priority="3606" operator="equal">
      <formula>"NA"</formula>
    </cfRule>
    <cfRule type="cellIs" dxfId="8039" priority="3607" operator="equal">
      <formula>"NS"</formula>
    </cfRule>
    <cfRule type="cellIs" dxfId="8038" priority="3608" operator="equal">
      <formula>"S"</formula>
    </cfRule>
    <cfRule type="cellIs" dxfId="8037" priority="3609" operator="equal">
      <formula>"A"</formula>
    </cfRule>
    <cfRule type="cellIs" dxfId="8036" priority="3610" operator="equal">
      <formula>"X"</formula>
    </cfRule>
    <cfRule type="cellIs" dxfId="8035" priority="3611" operator="equal">
      <formula>"L"</formula>
    </cfRule>
    <cfRule type="cellIs" dxfId="8034" priority="3612" operator="equal">
      <formula>"V"</formula>
    </cfRule>
  </conditionalFormatting>
  <conditionalFormatting sqref="AP670:AP675">
    <cfRule type="cellIs" dxfId="8033" priority="3263" operator="equal">
      <formula>"NA"</formula>
    </cfRule>
    <cfRule type="cellIs" dxfId="8032" priority="3264" operator="equal">
      <formula>"NS"</formula>
    </cfRule>
    <cfRule type="cellIs" dxfId="8031" priority="3265" operator="equal">
      <formula>"S"</formula>
    </cfRule>
    <cfRule type="cellIs" dxfId="8030" priority="3266" operator="equal">
      <formula>"A"</formula>
    </cfRule>
    <cfRule type="cellIs" dxfId="8029" priority="3267" operator="equal">
      <formula>"X"</formula>
    </cfRule>
    <cfRule type="cellIs" dxfId="8028" priority="3268" operator="equal">
      <formula>"L"</formula>
    </cfRule>
    <cfRule type="cellIs" dxfId="8027" priority="3269" operator="equal">
      <formula>"V"</formula>
    </cfRule>
  </conditionalFormatting>
  <conditionalFormatting sqref="AP684:AQ690">
    <cfRule type="cellIs" dxfId="8026" priority="3291" operator="equal">
      <formula>"NA"</formula>
    </cfRule>
    <cfRule type="cellIs" dxfId="8025" priority="3292" operator="equal">
      <formula>"NS"</formula>
    </cfRule>
    <cfRule type="cellIs" dxfId="8024" priority="3293" operator="equal">
      <formula>"S"</formula>
    </cfRule>
    <cfRule type="cellIs" dxfId="8023" priority="3294" operator="equal">
      <formula>"A"</formula>
    </cfRule>
    <cfRule type="cellIs" dxfId="8022" priority="3295" operator="equal">
      <formula>"X"</formula>
    </cfRule>
    <cfRule type="cellIs" dxfId="8021" priority="3296" operator="equal">
      <formula>"L"</formula>
    </cfRule>
    <cfRule type="cellIs" dxfId="8020" priority="3297" operator="equal">
      <formula>"V"</formula>
    </cfRule>
  </conditionalFormatting>
  <conditionalFormatting sqref="AP702:AQ710">
    <cfRule type="cellIs" dxfId="8019" priority="3333" operator="equal">
      <formula>"NA"</formula>
    </cfRule>
    <cfRule type="cellIs" dxfId="8018" priority="3334" operator="equal">
      <formula>"NS"</formula>
    </cfRule>
    <cfRule type="cellIs" dxfId="8017" priority="3335" operator="equal">
      <formula>"S"</formula>
    </cfRule>
    <cfRule type="cellIs" dxfId="8016" priority="3336" operator="equal">
      <formula>"A"</formula>
    </cfRule>
    <cfRule type="cellIs" dxfId="8015" priority="3337" operator="equal">
      <formula>"X"</formula>
    </cfRule>
    <cfRule type="cellIs" dxfId="8014" priority="3338" operator="equal">
      <formula>"L"</formula>
    </cfRule>
    <cfRule type="cellIs" dxfId="8013" priority="3339" operator="equal">
      <formula>"V"</formula>
    </cfRule>
  </conditionalFormatting>
  <conditionalFormatting sqref="AP718:AQ726">
    <cfRule type="cellIs" dxfId="8012" priority="3410" operator="equal">
      <formula>"NA"</formula>
    </cfRule>
    <cfRule type="cellIs" dxfId="8011" priority="3411" operator="equal">
      <formula>"NS"</formula>
    </cfRule>
    <cfRule type="cellIs" dxfId="8010" priority="3412" operator="equal">
      <formula>"S"</formula>
    </cfRule>
    <cfRule type="cellIs" dxfId="8009" priority="3413" operator="equal">
      <formula>"A"</formula>
    </cfRule>
    <cfRule type="cellIs" dxfId="8008" priority="3414" operator="equal">
      <formula>"X"</formula>
    </cfRule>
    <cfRule type="cellIs" dxfId="8007" priority="3415" operator="equal">
      <formula>"L"</formula>
    </cfRule>
    <cfRule type="cellIs" dxfId="8006" priority="3416" operator="equal">
      <formula>"V"</formula>
    </cfRule>
  </conditionalFormatting>
  <conditionalFormatting sqref="AP727:AP765">
    <cfRule type="cellIs" dxfId="8005" priority="3382" operator="equal">
      <formula>"NA"</formula>
    </cfRule>
    <cfRule type="cellIs" dxfId="8004" priority="3383" operator="equal">
      <formula>"NS"</formula>
    </cfRule>
    <cfRule type="cellIs" dxfId="8003" priority="3384" operator="equal">
      <formula>"S"</formula>
    </cfRule>
    <cfRule type="cellIs" dxfId="8002" priority="3385" operator="equal">
      <formula>"A"</formula>
    </cfRule>
    <cfRule type="cellIs" dxfId="8001" priority="3386" operator="equal">
      <formula>"X"</formula>
    </cfRule>
    <cfRule type="cellIs" dxfId="8000" priority="3387" operator="equal">
      <formula>"L"</formula>
    </cfRule>
    <cfRule type="cellIs" dxfId="7999" priority="3388" operator="equal">
      <formula>"V"</formula>
    </cfRule>
  </conditionalFormatting>
  <conditionalFormatting sqref="AP768:AP797">
    <cfRule type="cellIs" dxfId="7998" priority="3459" operator="equal">
      <formula>"NA"</formula>
    </cfRule>
    <cfRule type="cellIs" dxfId="7997" priority="3460" operator="equal">
      <formula>"NS"</formula>
    </cfRule>
    <cfRule type="cellIs" dxfId="7996" priority="3461" operator="equal">
      <formula>"S"</formula>
    </cfRule>
    <cfRule type="cellIs" dxfId="7995" priority="3462" operator="equal">
      <formula>"A"</formula>
    </cfRule>
    <cfRule type="cellIs" dxfId="7994" priority="3463" operator="equal">
      <formula>"X"</formula>
    </cfRule>
    <cfRule type="cellIs" dxfId="7993" priority="3464" operator="equal">
      <formula>"L"</formula>
    </cfRule>
    <cfRule type="cellIs" dxfId="7992" priority="3465" operator="equal">
      <formula>"V"</formula>
    </cfRule>
  </conditionalFormatting>
  <conditionalFormatting sqref="AQ775:AQ777 AQ794:AQ797 AQ780:AQ782">
    <cfRule type="cellIs" dxfId="7991" priority="3599" operator="equal">
      <formula>"NA"</formula>
    </cfRule>
    <cfRule type="cellIs" dxfId="7990" priority="3600" operator="equal">
      <formula>"NS"</formula>
    </cfRule>
    <cfRule type="cellIs" dxfId="7989" priority="3601" operator="equal">
      <formula>"S"</formula>
    </cfRule>
    <cfRule type="cellIs" dxfId="7988" priority="3602" operator="equal">
      <formula>"A"</formula>
    </cfRule>
    <cfRule type="cellIs" dxfId="7987" priority="3603" operator="equal">
      <formula>"X"</formula>
    </cfRule>
    <cfRule type="cellIs" dxfId="7986" priority="3604" operator="equal">
      <formula>"L"</formula>
    </cfRule>
    <cfRule type="cellIs" dxfId="7985" priority="3605" operator="equal">
      <formula>"V"</formula>
    </cfRule>
  </conditionalFormatting>
  <conditionalFormatting sqref="AP801:AQ814 AQ821 AP817:AP818 AP822:AP829 AP820">
    <cfRule type="cellIs" dxfId="7984" priority="3592" operator="equal">
      <formula>"NA"</formula>
    </cfRule>
    <cfRule type="cellIs" dxfId="7983" priority="3593" operator="equal">
      <formula>"NS"</formula>
    </cfRule>
    <cfRule type="cellIs" dxfId="7982" priority="3594" operator="equal">
      <formula>"S"</formula>
    </cfRule>
    <cfRule type="cellIs" dxfId="7981" priority="3595" operator="equal">
      <formula>"A"</formula>
    </cfRule>
    <cfRule type="cellIs" dxfId="7980" priority="3596" operator="equal">
      <formula>"X"</formula>
    </cfRule>
    <cfRule type="cellIs" dxfId="7979" priority="3597" operator="equal">
      <formula>"L"</formula>
    </cfRule>
    <cfRule type="cellIs" dxfId="7978" priority="3598" operator="equal">
      <formula>"V"</formula>
    </cfRule>
  </conditionalFormatting>
  <conditionalFormatting sqref="AP815:AP816">
    <cfRule type="cellIs" dxfId="7977" priority="3487" operator="equal">
      <formula>"NA"</formula>
    </cfRule>
    <cfRule type="cellIs" dxfId="7976" priority="3488" operator="equal">
      <formula>"NS"</formula>
    </cfRule>
    <cfRule type="cellIs" dxfId="7975" priority="3489" operator="equal">
      <formula>"S"</formula>
    </cfRule>
    <cfRule type="cellIs" dxfId="7974" priority="3490" operator="equal">
      <formula>"A"</formula>
    </cfRule>
    <cfRule type="cellIs" dxfId="7973" priority="3491" operator="equal">
      <formula>"X"</formula>
    </cfRule>
    <cfRule type="cellIs" dxfId="7972" priority="3492" operator="equal">
      <formula>"L"</formula>
    </cfRule>
    <cfRule type="cellIs" dxfId="7971" priority="3493" operator="equal">
      <formula>"V"</formula>
    </cfRule>
  </conditionalFormatting>
  <conditionalFormatting sqref="AP830:AQ831">
    <cfRule type="cellIs" dxfId="7970" priority="3557" operator="equal">
      <formula>"NA"</formula>
    </cfRule>
    <cfRule type="cellIs" dxfId="7969" priority="3558" operator="equal">
      <formula>"NS"</formula>
    </cfRule>
    <cfRule type="cellIs" dxfId="7968" priority="3559" operator="equal">
      <formula>"S"</formula>
    </cfRule>
    <cfRule type="cellIs" dxfId="7967" priority="3560" operator="equal">
      <formula>"A"</formula>
    </cfRule>
    <cfRule type="cellIs" dxfId="7966" priority="3561" operator="equal">
      <formula>"X"</formula>
    </cfRule>
    <cfRule type="cellIs" dxfId="7965" priority="3562" operator="equal">
      <formula>"L"</formula>
    </cfRule>
    <cfRule type="cellIs" dxfId="7964" priority="3563" operator="equal">
      <formula>"V"</formula>
    </cfRule>
  </conditionalFormatting>
  <conditionalFormatting sqref="AP834:AQ851">
    <cfRule type="cellIs" dxfId="7963" priority="3585" operator="equal">
      <formula>"NA"</formula>
    </cfRule>
    <cfRule type="cellIs" dxfId="7962" priority="3586" operator="equal">
      <formula>"NS"</formula>
    </cfRule>
    <cfRule type="cellIs" dxfId="7961" priority="3587" operator="equal">
      <formula>"S"</formula>
    </cfRule>
    <cfRule type="cellIs" dxfId="7960" priority="3588" operator="equal">
      <formula>"A"</formula>
    </cfRule>
    <cfRule type="cellIs" dxfId="7959" priority="3589" operator="equal">
      <formula>"X"</formula>
    </cfRule>
    <cfRule type="cellIs" dxfId="7958" priority="3590" operator="equal">
      <formula>"L"</formula>
    </cfRule>
    <cfRule type="cellIs" dxfId="7957" priority="3591" operator="equal">
      <formula>"V"</formula>
    </cfRule>
  </conditionalFormatting>
  <conditionalFormatting sqref="AP854:AQ925">
    <cfRule type="cellIs" dxfId="7956" priority="3578" operator="equal">
      <formula>"NA"</formula>
    </cfRule>
    <cfRule type="cellIs" dxfId="7955" priority="3579" operator="equal">
      <formula>"NS"</formula>
    </cfRule>
    <cfRule type="cellIs" dxfId="7954" priority="3580" operator="equal">
      <formula>"S"</formula>
    </cfRule>
    <cfRule type="cellIs" dxfId="7953" priority="3581" operator="equal">
      <formula>"A"</formula>
    </cfRule>
    <cfRule type="cellIs" dxfId="7952" priority="3582" operator="equal">
      <formula>"X"</formula>
    </cfRule>
    <cfRule type="cellIs" dxfId="7951" priority="3583" operator="equal">
      <formula>"L"</formula>
    </cfRule>
    <cfRule type="cellIs" dxfId="7950" priority="3584" operator="equal">
      <formula>"V"</formula>
    </cfRule>
  </conditionalFormatting>
  <conditionalFormatting sqref="AP928:AQ938">
    <cfRule type="cellIs" dxfId="7949" priority="3571" operator="equal">
      <formula>"NA"</formula>
    </cfRule>
    <cfRule type="cellIs" dxfId="7948" priority="3572" operator="equal">
      <formula>"NS"</formula>
    </cfRule>
    <cfRule type="cellIs" dxfId="7947" priority="3573" operator="equal">
      <formula>"S"</formula>
    </cfRule>
    <cfRule type="cellIs" dxfId="7946" priority="3574" operator="equal">
      <formula>"A"</formula>
    </cfRule>
    <cfRule type="cellIs" dxfId="7945" priority="3575" operator="equal">
      <formula>"X"</formula>
    </cfRule>
    <cfRule type="cellIs" dxfId="7944" priority="3576" operator="equal">
      <formula>"L"</formula>
    </cfRule>
    <cfRule type="cellIs" dxfId="7943" priority="3577" operator="equal">
      <formula>"V"</formula>
    </cfRule>
  </conditionalFormatting>
  <conditionalFormatting sqref="AP941:AQ950">
    <cfRule type="cellIs" dxfId="7942" priority="3564" operator="equal">
      <formula>"NA"</formula>
    </cfRule>
    <cfRule type="cellIs" dxfId="7941" priority="3565" operator="equal">
      <formula>"NS"</formula>
    </cfRule>
    <cfRule type="cellIs" dxfId="7940" priority="3566" operator="equal">
      <formula>"S"</formula>
    </cfRule>
    <cfRule type="cellIs" dxfId="7939" priority="3567" operator="equal">
      <formula>"A"</formula>
    </cfRule>
    <cfRule type="cellIs" dxfId="7938" priority="3568" operator="equal">
      <formula>"X"</formula>
    </cfRule>
    <cfRule type="cellIs" dxfId="7937" priority="3569" operator="equal">
      <formula>"L"</formula>
    </cfRule>
    <cfRule type="cellIs" dxfId="7936" priority="3570" operator="equal">
      <formula>"V"</formula>
    </cfRule>
  </conditionalFormatting>
  <conditionalFormatting sqref="AL13:AO14 AN144 AM226 AO226 AM264 AO264 AL275:AO331 AL334:AO485">
    <cfRule type="cellIs" dxfId="7935" priority="2115" operator="equal">
      <formula>"NA"</formula>
    </cfRule>
    <cfRule type="cellIs" dxfId="7934" priority="2116" operator="equal">
      <formula>"NS"</formula>
    </cfRule>
    <cfRule type="cellIs" dxfId="7933" priority="2117" operator="equal">
      <formula>"S"</formula>
    </cfRule>
    <cfRule type="cellIs" dxfId="7932" priority="2118" operator="equal">
      <formula>"A"</formula>
    </cfRule>
    <cfRule type="cellIs" dxfId="7931" priority="2119" operator="equal">
      <formula>"X"</formula>
    </cfRule>
    <cfRule type="cellIs" dxfId="7930" priority="2120" operator="equal">
      <formula>"L"</formula>
    </cfRule>
    <cfRule type="cellIs" dxfId="7929" priority="2121" operator="equal">
      <formula>"V"</formula>
    </cfRule>
  </conditionalFormatting>
  <conditionalFormatting sqref="AL18:AO100">
    <cfRule type="cellIs" dxfId="7928" priority="2108" operator="equal">
      <formula>"NA"</formula>
    </cfRule>
    <cfRule type="cellIs" dxfId="7927" priority="2109" operator="equal">
      <formula>"NS"</formula>
    </cfRule>
    <cfRule type="cellIs" dxfId="7926" priority="2110" operator="equal">
      <formula>"S"</formula>
    </cfRule>
    <cfRule type="cellIs" dxfId="7925" priority="2111" operator="equal">
      <formula>"A"</formula>
    </cfRule>
    <cfRule type="cellIs" dxfId="7924" priority="2112" operator="equal">
      <formula>"X"</formula>
    </cfRule>
    <cfRule type="cellIs" dxfId="7923" priority="2113" operator="equal">
      <formula>"L"</formula>
    </cfRule>
    <cfRule type="cellIs" dxfId="7922" priority="2114" operator="equal">
      <formula>"V"</formula>
    </cfRule>
  </conditionalFormatting>
  <conditionalFormatting sqref="AN131 AM144 AO144">
    <cfRule type="cellIs" dxfId="7921" priority="2101" operator="equal">
      <formula>"NA"</formula>
    </cfRule>
    <cfRule type="cellIs" dxfId="7920" priority="2102" operator="equal">
      <formula>"NS"</formula>
    </cfRule>
    <cfRule type="cellIs" dxfId="7919" priority="2103" operator="equal">
      <formula>"S"</formula>
    </cfRule>
    <cfRule type="cellIs" dxfId="7918" priority="2104" operator="equal">
      <formula>"A"</formula>
    </cfRule>
    <cfRule type="cellIs" dxfId="7917" priority="2105" operator="equal">
      <formula>"X"</formula>
    </cfRule>
    <cfRule type="cellIs" dxfId="7916" priority="2106" operator="equal">
      <formula>"L"</formula>
    </cfRule>
    <cfRule type="cellIs" dxfId="7915" priority="2107" operator="equal">
      <formula>"V"</formula>
    </cfRule>
  </conditionalFormatting>
  <conditionalFormatting sqref="AL488:AO628">
    <cfRule type="cellIs" dxfId="7914" priority="2094" operator="equal">
      <formula>"NA"</formula>
    </cfRule>
    <cfRule type="cellIs" dxfId="7913" priority="2095" operator="equal">
      <formula>"NS"</formula>
    </cfRule>
    <cfRule type="cellIs" dxfId="7912" priority="2096" operator="equal">
      <formula>"S"</formula>
    </cfRule>
    <cfRule type="cellIs" dxfId="7911" priority="2097" operator="equal">
      <formula>"A"</formula>
    </cfRule>
    <cfRule type="cellIs" dxfId="7910" priority="2098" operator="equal">
      <formula>"X"</formula>
    </cfRule>
    <cfRule type="cellIs" dxfId="7909" priority="2099" operator="equal">
      <formula>"L"</formula>
    </cfRule>
    <cfRule type="cellIs" dxfId="7908" priority="2100" operator="equal">
      <formula>"V"</formula>
    </cfRule>
  </conditionalFormatting>
  <conditionalFormatting sqref="AL631:AM631 AL648 AO648 AL727:AO765">
    <cfRule type="cellIs" dxfId="7907" priority="2087" operator="equal">
      <formula>"NA"</formula>
    </cfRule>
    <cfRule type="cellIs" dxfId="7906" priority="2088" operator="equal">
      <formula>"NS"</formula>
    </cfRule>
    <cfRule type="cellIs" dxfId="7905" priority="2089" operator="equal">
      <formula>"S"</formula>
    </cfRule>
    <cfRule type="cellIs" dxfId="7904" priority="2090" operator="equal">
      <formula>"A"</formula>
    </cfRule>
    <cfRule type="cellIs" dxfId="7903" priority="2091" operator="equal">
      <formula>"X"</formula>
    </cfRule>
    <cfRule type="cellIs" dxfId="7902" priority="2092" operator="equal">
      <formula>"L"</formula>
    </cfRule>
    <cfRule type="cellIs" dxfId="7901" priority="2093" operator="equal">
      <formula>"V"</formula>
    </cfRule>
  </conditionalFormatting>
  <conditionalFormatting sqref="AL768:AO798">
    <cfRule type="cellIs" dxfId="7900" priority="2080" operator="equal">
      <formula>"NA"</formula>
    </cfRule>
    <cfRule type="cellIs" dxfId="7899" priority="2081" operator="equal">
      <formula>"NS"</formula>
    </cfRule>
    <cfRule type="cellIs" dxfId="7898" priority="2082" operator="equal">
      <formula>"S"</formula>
    </cfRule>
    <cfRule type="cellIs" dxfId="7897" priority="2083" operator="equal">
      <formula>"A"</formula>
    </cfRule>
    <cfRule type="cellIs" dxfId="7896" priority="2084" operator="equal">
      <formula>"X"</formula>
    </cfRule>
    <cfRule type="cellIs" dxfId="7895" priority="2085" operator="equal">
      <formula>"L"</formula>
    </cfRule>
    <cfRule type="cellIs" dxfId="7894" priority="2086" operator="equal">
      <formula>"V"</formula>
    </cfRule>
  </conditionalFormatting>
  <conditionalFormatting sqref="AL801:AO831">
    <cfRule type="cellIs" dxfId="7893" priority="2073" operator="equal">
      <formula>"NA"</formula>
    </cfRule>
    <cfRule type="cellIs" dxfId="7892" priority="2074" operator="equal">
      <formula>"NS"</formula>
    </cfRule>
    <cfRule type="cellIs" dxfId="7891" priority="2075" operator="equal">
      <formula>"S"</formula>
    </cfRule>
    <cfRule type="cellIs" dxfId="7890" priority="2076" operator="equal">
      <formula>"A"</formula>
    </cfRule>
    <cfRule type="cellIs" dxfId="7889" priority="2077" operator="equal">
      <formula>"X"</formula>
    </cfRule>
    <cfRule type="cellIs" dxfId="7888" priority="2078" operator="equal">
      <formula>"L"</formula>
    </cfRule>
    <cfRule type="cellIs" dxfId="7887" priority="2079" operator="equal">
      <formula>"V"</formula>
    </cfRule>
  </conditionalFormatting>
  <conditionalFormatting sqref="AL834:AO836 AL838:AO851">
    <cfRule type="cellIs" dxfId="7886" priority="2066" operator="equal">
      <formula>"NA"</formula>
    </cfRule>
    <cfRule type="cellIs" dxfId="7885" priority="2067" operator="equal">
      <formula>"NS"</formula>
    </cfRule>
    <cfRule type="cellIs" dxfId="7884" priority="2068" operator="equal">
      <formula>"S"</formula>
    </cfRule>
    <cfRule type="cellIs" dxfId="7883" priority="2069" operator="equal">
      <formula>"A"</formula>
    </cfRule>
    <cfRule type="cellIs" dxfId="7882" priority="2070" operator="equal">
      <formula>"X"</formula>
    </cfRule>
    <cfRule type="cellIs" dxfId="7881" priority="2071" operator="equal">
      <formula>"L"</formula>
    </cfRule>
    <cfRule type="cellIs" dxfId="7880" priority="2072" operator="equal">
      <formula>"V"</formula>
    </cfRule>
  </conditionalFormatting>
  <conditionalFormatting sqref="AL854:AO925">
    <cfRule type="cellIs" dxfId="7879" priority="2059" operator="equal">
      <formula>"NA"</formula>
    </cfRule>
    <cfRule type="cellIs" dxfId="7878" priority="2060" operator="equal">
      <formula>"NS"</formula>
    </cfRule>
    <cfRule type="cellIs" dxfId="7877" priority="2061" operator="equal">
      <formula>"S"</formula>
    </cfRule>
    <cfRule type="cellIs" dxfId="7876" priority="2062" operator="equal">
      <formula>"A"</formula>
    </cfRule>
    <cfRule type="cellIs" dxfId="7875" priority="2063" operator="equal">
      <formula>"X"</formula>
    </cfRule>
    <cfRule type="cellIs" dxfId="7874" priority="2064" operator="equal">
      <formula>"L"</formula>
    </cfRule>
    <cfRule type="cellIs" dxfId="7873" priority="2065" operator="equal">
      <formula>"V"</formula>
    </cfRule>
  </conditionalFormatting>
  <conditionalFormatting sqref="AL928:AO938">
    <cfRule type="cellIs" dxfId="7872" priority="2052" operator="equal">
      <formula>"NA"</formula>
    </cfRule>
    <cfRule type="cellIs" dxfId="7871" priority="2053" operator="equal">
      <formula>"NS"</formula>
    </cfRule>
    <cfRule type="cellIs" dxfId="7870" priority="2054" operator="equal">
      <formula>"S"</formula>
    </cfRule>
    <cfRule type="cellIs" dxfId="7869" priority="2055" operator="equal">
      <formula>"A"</formula>
    </cfRule>
    <cfRule type="cellIs" dxfId="7868" priority="2056" operator="equal">
      <formula>"X"</formula>
    </cfRule>
    <cfRule type="cellIs" dxfId="7867" priority="2057" operator="equal">
      <formula>"L"</formula>
    </cfRule>
    <cfRule type="cellIs" dxfId="7866" priority="2058" operator="equal">
      <formula>"V"</formula>
    </cfRule>
  </conditionalFormatting>
  <conditionalFormatting sqref="AL17">
    <cfRule type="cellIs" dxfId="7865" priority="2045" operator="equal">
      <formula>"NA"</formula>
    </cfRule>
    <cfRule type="cellIs" dxfId="7864" priority="2046" operator="equal">
      <formula>"NS"</formula>
    </cfRule>
    <cfRule type="cellIs" dxfId="7863" priority="2047" operator="equal">
      <formula>"S"</formula>
    </cfRule>
    <cfRule type="cellIs" dxfId="7862" priority="2048" operator="equal">
      <formula>"A"</formula>
    </cfRule>
    <cfRule type="cellIs" dxfId="7861" priority="2049" operator="equal">
      <formula>"X"</formula>
    </cfRule>
    <cfRule type="cellIs" dxfId="7860" priority="2050" operator="equal">
      <formula>"L"</formula>
    </cfRule>
    <cfRule type="cellIs" dxfId="7859" priority="2051" operator="equal">
      <formula>"V"</formula>
    </cfRule>
  </conditionalFormatting>
  <conditionalFormatting sqref="AN17">
    <cfRule type="cellIs" dxfId="7858" priority="2038" operator="equal">
      <formula>"NA"</formula>
    </cfRule>
    <cfRule type="cellIs" dxfId="7857" priority="2039" operator="equal">
      <formula>"NS"</formula>
    </cfRule>
    <cfRule type="cellIs" dxfId="7856" priority="2040" operator="equal">
      <formula>"S"</formula>
    </cfRule>
    <cfRule type="cellIs" dxfId="7855" priority="2041" operator="equal">
      <formula>"A"</formula>
    </cfRule>
    <cfRule type="cellIs" dxfId="7854" priority="2042" operator="equal">
      <formula>"X"</formula>
    </cfRule>
    <cfRule type="cellIs" dxfId="7853" priority="2043" operator="equal">
      <formula>"L"</formula>
    </cfRule>
    <cfRule type="cellIs" dxfId="7852" priority="2044" operator="equal">
      <formula>"V"</formula>
    </cfRule>
  </conditionalFormatting>
  <conditionalFormatting sqref="AM17">
    <cfRule type="cellIs" dxfId="7851" priority="2031" operator="equal">
      <formula>"NA"</formula>
    </cfRule>
    <cfRule type="cellIs" dxfId="7850" priority="2032" operator="equal">
      <formula>"NS"</formula>
    </cfRule>
    <cfRule type="cellIs" dxfId="7849" priority="2033" operator="equal">
      <formula>"S"</formula>
    </cfRule>
    <cfRule type="cellIs" dxfId="7848" priority="2034" operator="equal">
      <formula>"A"</formula>
    </cfRule>
    <cfRule type="cellIs" dxfId="7847" priority="2035" operator="equal">
      <formula>"X"</formula>
    </cfRule>
    <cfRule type="cellIs" dxfId="7846" priority="2036" operator="equal">
      <formula>"L"</formula>
    </cfRule>
    <cfRule type="cellIs" dxfId="7845" priority="2037" operator="equal">
      <formula>"V"</formula>
    </cfRule>
  </conditionalFormatting>
  <conditionalFormatting sqref="AO17">
    <cfRule type="cellIs" dxfId="7844" priority="2024" operator="equal">
      <formula>"NA"</formula>
    </cfRule>
    <cfRule type="cellIs" dxfId="7843" priority="2025" operator="equal">
      <formula>"NS"</formula>
    </cfRule>
    <cfRule type="cellIs" dxfId="7842" priority="2026" operator="equal">
      <formula>"S"</formula>
    </cfRule>
    <cfRule type="cellIs" dxfId="7841" priority="2027" operator="equal">
      <formula>"A"</formula>
    </cfRule>
    <cfRule type="cellIs" dxfId="7840" priority="2028" operator="equal">
      <formula>"X"</formula>
    </cfRule>
    <cfRule type="cellIs" dxfId="7839" priority="2029" operator="equal">
      <formula>"L"</formula>
    </cfRule>
    <cfRule type="cellIs" dxfId="7838" priority="2030" operator="equal">
      <formula>"V"</formula>
    </cfRule>
  </conditionalFormatting>
  <conditionalFormatting sqref="AL103">
    <cfRule type="cellIs" dxfId="7837" priority="2017" operator="equal">
      <formula>"NA"</formula>
    </cfRule>
    <cfRule type="cellIs" dxfId="7836" priority="2018" operator="equal">
      <formula>"NS"</formula>
    </cfRule>
    <cfRule type="cellIs" dxfId="7835" priority="2019" operator="equal">
      <formula>"S"</formula>
    </cfRule>
    <cfRule type="cellIs" dxfId="7834" priority="2020" operator="equal">
      <formula>"A"</formula>
    </cfRule>
    <cfRule type="cellIs" dxfId="7833" priority="2021" operator="equal">
      <formula>"X"</formula>
    </cfRule>
    <cfRule type="cellIs" dxfId="7832" priority="2022" operator="equal">
      <formula>"L"</formula>
    </cfRule>
    <cfRule type="cellIs" dxfId="7831" priority="2023" operator="equal">
      <formula>"V"</formula>
    </cfRule>
  </conditionalFormatting>
  <conditionalFormatting sqref="AM103">
    <cfRule type="cellIs" dxfId="7830" priority="2010" operator="equal">
      <formula>"NA"</formula>
    </cfRule>
    <cfRule type="cellIs" dxfId="7829" priority="2011" operator="equal">
      <formula>"NS"</formula>
    </cfRule>
    <cfRule type="cellIs" dxfId="7828" priority="2012" operator="equal">
      <formula>"S"</formula>
    </cfRule>
    <cfRule type="cellIs" dxfId="7827" priority="2013" operator="equal">
      <formula>"A"</formula>
    </cfRule>
    <cfRule type="cellIs" dxfId="7826" priority="2014" operator="equal">
      <formula>"X"</formula>
    </cfRule>
    <cfRule type="cellIs" dxfId="7825" priority="2015" operator="equal">
      <formula>"L"</formula>
    </cfRule>
    <cfRule type="cellIs" dxfId="7824" priority="2016" operator="equal">
      <formula>"V"</formula>
    </cfRule>
  </conditionalFormatting>
  <conditionalFormatting sqref="AN103:AO103">
    <cfRule type="cellIs" dxfId="7823" priority="2003" operator="equal">
      <formula>"NA"</formula>
    </cfRule>
    <cfRule type="cellIs" dxfId="7822" priority="2004" operator="equal">
      <formula>"NS"</formula>
    </cfRule>
    <cfRule type="cellIs" dxfId="7821" priority="2005" operator="equal">
      <formula>"S"</formula>
    </cfRule>
    <cfRule type="cellIs" dxfId="7820" priority="2006" operator="equal">
      <formula>"A"</formula>
    </cfRule>
    <cfRule type="cellIs" dxfId="7819" priority="2007" operator="equal">
      <formula>"X"</formula>
    </cfRule>
    <cfRule type="cellIs" dxfId="7818" priority="2008" operator="equal">
      <formula>"L"</formula>
    </cfRule>
    <cfRule type="cellIs" dxfId="7817" priority="2009" operator="equal">
      <formula>"V"</formula>
    </cfRule>
  </conditionalFormatting>
  <conditionalFormatting sqref="AL104">
    <cfRule type="cellIs" dxfId="7816" priority="1996" operator="equal">
      <formula>"NA"</formula>
    </cfRule>
    <cfRule type="cellIs" dxfId="7815" priority="1997" operator="equal">
      <formula>"NS"</formula>
    </cfRule>
    <cfRule type="cellIs" dxfId="7814" priority="1998" operator="equal">
      <formula>"S"</formula>
    </cfRule>
    <cfRule type="cellIs" dxfId="7813" priority="1999" operator="equal">
      <formula>"A"</formula>
    </cfRule>
    <cfRule type="cellIs" dxfId="7812" priority="2000" operator="equal">
      <formula>"X"</formula>
    </cfRule>
    <cfRule type="cellIs" dxfId="7811" priority="2001" operator="equal">
      <formula>"L"</formula>
    </cfRule>
    <cfRule type="cellIs" dxfId="7810" priority="2002" operator="equal">
      <formula>"V"</formula>
    </cfRule>
  </conditionalFormatting>
  <conditionalFormatting sqref="AM104">
    <cfRule type="cellIs" dxfId="7809" priority="1989" operator="equal">
      <formula>"NA"</formula>
    </cfRule>
    <cfRule type="cellIs" dxfId="7808" priority="1990" operator="equal">
      <formula>"NS"</formula>
    </cfRule>
    <cfRule type="cellIs" dxfId="7807" priority="1991" operator="equal">
      <formula>"S"</formula>
    </cfRule>
    <cfRule type="cellIs" dxfId="7806" priority="1992" operator="equal">
      <formula>"A"</formula>
    </cfRule>
    <cfRule type="cellIs" dxfId="7805" priority="1993" operator="equal">
      <formula>"X"</formula>
    </cfRule>
    <cfRule type="cellIs" dxfId="7804" priority="1994" operator="equal">
      <formula>"L"</formula>
    </cfRule>
    <cfRule type="cellIs" dxfId="7803" priority="1995" operator="equal">
      <formula>"V"</formula>
    </cfRule>
  </conditionalFormatting>
  <conditionalFormatting sqref="AN104:AO104">
    <cfRule type="cellIs" dxfId="7802" priority="1982" operator="equal">
      <formula>"NA"</formula>
    </cfRule>
    <cfRule type="cellIs" dxfId="7801" priority="1983" operator="equal">
      <formula>"NS"</formula>
    </cfRule>
    <cfRule type="cellIs" dxfId="7800" priority="1984" operator="equal">
      <formula>"S"</formula>
    </cfRule>
    <cfRule type="cellIs" dxfId="7799" priority="1985" operator="equal">
      <formula>"A"</formula>
    </cfRule>
    <cfRule type="cellIs" dxfId="7798" priority="1986" operator="equal">
      <formula>"X"</formula>
    </cfRule>
    <cfRule type="cellIs" dxfId="7797" priority="1987" operator="equal">
      <formula>"L"</formula>
    </cfRule>
    <cfRule type="cellIs" dxfId="7796" priority="1988" operator="equal">
      <formula>"V"</formula>
    </cfRule>
  </conditionalFormatting>
  <conditionalFormatting sqref="AL105">
    <cfRule type="cellIs" dxfId="7795" priority="1975" operator="equal">
      <formula>"NA"</formula>
    </cfRule>
    <cfRule type="cellIs" dxfId="7794" priority="1976" operator="equal">
      <formula>"NS"</formula>
    </cfRule>
    <cfRule type="cellIs" dxfId="7793" priority="1977" operator="equal">
      <formula>"S"</formula>
    </cfRule>
    <cfRule type="cellIs" dxfId="7792" priority="1978" operator="equal">
      <formula>"A"</formula>
    </cfRule>
    <cfRule type="cellIs" dxfId="7791" priority="1979" operator="equal">
      <formula>"X"</formula>
    </cfRule>
    <cfRule type="cellIs" dxfId="7790" priority="1980" operator="equal">
      <formula>"L"</formula>
    </cfRule>
    <cfRule type="cellIs" dxfId="7789" priority="1981" operator="equal">
      <formula>"V"</formula>
    </cfRule>
  </conditionalFormatting>
  <conditionalFormatting sqref="AM105">
    <cfRule type="cellIs" dxfId="7788" priority="1968" operator="equal">
      <formula>"NA"</formula>
    </cfRule>
    <cfRule type="cellIs" dxfId="7787" priority="1969" operator="equal">
      <formula>"NS"</formula>
    </cfRule>
    <cfRule type="cellIs" dxfId="7786" priority="1970" operator="equal">
      <formula>"S"</formula>
    </cfRule>
    <cfRule type="cellIs" dxfId="7785" priority="1971" operator="equal">
      <formula>"A"</formula>
    </cfRule>
    <cfRule type="cellIs" dxfId="7784" priority="1972" operator="equal">
      <formula>"X"</formula>
    </cfRule>
    <cfRule type="cellIs" dxfId="7783" priority="1973" operator="equal">
      <formula>"L"</formula>
    </cfRule>
    <cfRule type="cellIs" dxfId="7782" priority="1974" operator="equal">
      <formula>"V"</formula>
    </cfRule>
  </conditionalFormatting>
  <conditionalFormatting sqref="AN105:AO105">
    <cfRule type="cellIs" dxfId="7781" priority="1961" operator="equal">
      <formula>"NA"</formula>
    </cfRule>
    <cfRule type="cellIs" dxfId="7780" priority="1962" operator="equal">
      <formula>"NS"</formula>
    </cfRule>
    <cfRule type="cellIs" dxfId="7779" priority="1963" operator="equal">
      <formula>"S"</formula>
    </cfRule>
    <cfRule type="cellIs" dxfId="7778" priority="1964" operator="equal">
      <formula>"A"</formula>
    </cfRule>
    <cfRule type="cellIs" dxfId="7777" priority="1965" operator="equal">
      <formula>"X"</formula>
    </cfRule>
    <cfRule type="cellIs" dxfId="7776" priority="1966" operator="equal">
      <formula>"L"</formula>
    </cfRule>
    <cfRule type="cellIs" dxfId="7775" priority="1967" operator="equal">
      <formula>"V"</formula>
    </cfRule>
  </conditionalFormatting>
  <conditionalFormatting sqref="AL106">
    <cfRule type="cellIs" dxfId="7774" priority="1954" operator="equal">
      <formula>"NA"</formula>
    </cfRule>
    <cfRule type="cellIs" dxfId="7773" priority="1955" operator="equal">
      <formula>"NS"</formula>
    </cfRule>
    <cfRule type="cellIs" dxfId="7772" priority="1956" operator="equal">
      <formula>"S"</formula>
    </cfRule>
    <cfRule type="cellIs" dxfId="7771" priority="1957" operator="equal">
      <formula>"A"</formula>
    </cfRule>
    <cfRule type="cellIs" dxfId="7770" priority="1958" operator="equal">
      <formula>"X"</formula>
    </cfRule>
    <cfRule type="cellIs" dxfId="7769" priority="1959" operator="equal">
      <formula>"L"</formula>
    </cfRule>
    <cfRule type="cellIs" dxfId="7768" priority="1960" operator="equal">
      <formula>"V"</formula>
    </cfRule>
  </conditionalFormatting>
  <conditionalFormatting sqref="AM106">
    <cfRule type="cellIs" dxfId="7767" priority="1947" operator="equal">
      <formula>"NA"</formula>
    </cfRule>
    <cfRule type="cellIs" dxfId="7766" priority="1948" operator="equal">
      <formula>"NS"</formula>
    </cfRule>
    <cfRule type="cellIs" dxfId="7765" priority="1949" operator="equal">
      <formula>"S"</formula>
    </cfRule>
    <cfRule type="cellIs" dxfId="7764" priority="1950" operator="equal">
      <formula>"A"</formula>
    </cfRule>
    <cfRule type="cellIs" dxfId="7763" priority="1951" operator="equal">
      <formula>"X"</formula>
    </cfRule>
    <cfRule type="cellIs" dxfId="7762" priority="1952" operator="equal">
      <formula>"L"</formula>
    </cfRule>
    <cfRule type="cellIs" dxfId="7761" priority="1953" operator="equal">
      <formula>"V"</formula>
    </cfRule>
  </conditionalFormatting>
  <conditionalFormatting sqref="AN106:AO106">
    <cfRule type="cellIs" dxfId="7760" priority="1940" operator="equal">
      <formula>"NA"</formula>
    </cfRule>
    <cfRule type="cellIs" dxfId="7759" priority="1941" operator="equal">
      <formula>"NS"</formula>
    </cfRule>
    <cfRule type="cellIs" dxfId="7758" priority="1942" operator="equal">
      <formula>"S"</formula>
    </cfRule>
    <cfRule type="cellIs" dxfId="7757" priority="1943" operator="equal">
      <formula>"A"</formula>
    </cfRule>
    <cfRule type="cellIs" dxfId="7756" priority="1944" operator="equal">
      <formula>"X"</formula>
    </cfRule>
    <cfRule type="cellIs" dxfId="7755" priority="1945" operator="equal">
      <formula>"L"</formula>
    </cfRule>
    <cfRule type="cellIs" dxfId="7754" priority="1946" operator="equal">
      <formula>"V"</formula>
    </cfRule>
  </conditionalFormatting>
  <conditionalFormatting sqref="AL107">
    <cfRule type="cellIs" dxfId="7753" priority="1933" operator="equal">
      <formula>"NA"</formula>
    </cfRule>
    <cfRule type="cellIs" dxfId="7752" priority="1934" operator="equal">
      <formula>"NS"</formula>
    </cfRule>
    <cfRule type="cellIs" dxfId="7751" priority="1935" operator="equal">
      <formula>"S"</formula>
    </cfRule>
    <cfRule type="cellIs" dxfId="7750" priority="1936" operator="equal">
      <formula>"A"</formula>
    </cfRule>
    <cfRule type="cellIs" dxfId="7749" priority="1937" operator="equal">
      <formula>"X"</formula>
    </cfRule>
    <cfRule type="cellIs" dxfId="7748" priority="1938" operator="equal">
      <formula>"L"</formula>
    </cfRule>
    <cfRule type="cellIs" dxfId="7747" priority="1939" operator="equal">
      <formula>"V"</formula>
    </cfRule>
  </conditionalFormatting>
  <conditionalFormatting sqref="AM107">
    <cfRule type="cellIs" dxfId="7746" priority="1926" operator="equal">
      <formula>"NA"</formula>
    </cfRule>
    <cfRule type="cellIs" dxfId="7745" priority="1927" operator="equal">
      <formula>"NS"</formula>
    </cfRule>
    <cfRule type="cellIs" dxfId="7744" priority="1928" operator="equal">
      <formula>"S"</formula>
    </cfRule>
    <cfRule type="cellIs" dxfId="7743" priority="1929" operator="equal">
      <formula>"A"</formula>
    </cfRule>
    <cfRule type="cellIs" dxfId="7742" priority="1930" operator="equal">
      <formula>"X"</formula>
    </cfRule>
    <cfRule type="cellIs" dxfId="7741" priority="1931" operator="equal">
      <formula>"L"</formula>
    </cfRule>
    <cfRule type="cellIs" dxfId="7740" priority="1932" operator="equal">
      <formula>"V"</formula>
    </cfRule>
  </conditionalFormatting>
  <conditionalFormatting sqref="AN107:AO107">
    <cfRule type="cellIs" dxfId="7739" priority="1919" operator="equal">
      <formula>"NA"</formula>
    </cfRule>
    <cfRule type="cellIs" dxfId="7738" priority="1920" operator="equal">
      <formula>"NS"</formula>
    </cfRule>
    <cfRule type="cellIs" dxfId="7737" priority="1921" operator="equal">
      <formula>"S"</formula>
    </cfRule>
    <cfRule type="cellIs" dxfId="7736" priority="1922" operator="equal">
      <formula>"A"</formula>
    </cfRule>
    <cfRule type="cellIs" dxfId="7735" priority="1923" operator="equal">
      <formula>"X"</formula>
    </cfRule>
    <cfRule type="cellIs" dxfId="7734" priority="1924" operator="equal">
      <formula>"L"</formula>
    </cfRule>
    <cfRule type="cellIs" dxfId="7733" priority="1925" operator="equal">
      <formula>"V"</formula>
    </cfRule>
  </conditionalFormatting>
  <conditionalFormatting sqref="AL108">
    <cfRule type="cellIs" dxfId="7732" priority="1912" operator="equal">
      <formula>"NA"</formula>
    </cfRule>
    <cfRule type="cellIs" dxfId="7731" priority="1913" operator="equal">
      <formula>"NS"</formula>
    </cfRule>
    <cfRule type="cellIs" dxfId="7730" priority="1914" operator="equal">
      <formula>"S"</formula>
    </cfRule>
    <cfRule type="cellIs" dxfId="7729" priority="1915" operator="equal">
      <formula>"A"</formula>
    </cfRule>
    <cfRule type="cellIs" dxfId="7728" priority="1916" operator="equal">
      <formula>"X"</formula>
    </cfRule>
    <cfRule type="cellIs" dxfId="7727" priority="1917" operator="equal">
      <formula>"L"</formula>
    </cfRule>
    <cfRule type="cellIs" dxfId="7726" priority="1918" operator="equal">
      <formula>"V"</formula>
    </cfRule>
  </conditionalFormatting>
  <conditionalFormatting sqref="AM108">
    <cfRule type="cellIs" dxfId="7725" priority="1905" operator="equal">
      <formula>"NA"</formula>
    </cfRule>
    <cfRule type="cellIs" dxfId="7724" priority="1906" operator="equal">
      <formula>"NS"</formula>
    </cfRule>
    <cfRule type="cellIs" dxfId="7723" priority="1907" operator="equal">
      <formula>"S"</formula>
    </cfRule>
    <cfRule type="cellIs" dxfId="7722" priority="1908" operator="equal">
      <formula>"A"</formula>
    </cfRule>
    <cfRule type="cellIs" dxfId="7721" priority="1909" operator="equal">
      <formula>"X"</formula>
    </cfRule>
    <cfRule type="cellIs" dxfId="7720" priority="1910" operator="equal">
      <formula>"L"</formula>
    </cfRule>
    <cfRule type="cellIs" dxfId="7719" priority="1911" operator="equal">
      <formula>"V"</formula>
    </cfRule>
  </conditionalFormatting>
  <conditionalFormatting sqref="AN108:AO108">
    <cfRule type="cellIs" dxfId="7718" priority="1898" operator="equal">
      <formula>"NA"</formula>
    </cfRule>
    <cfRule type="cellIs" dxfId="7717" priority="1899" operator="equal">
      <formula>"NS"</formula>
    </cfRule>
    <cfRule type="cellIs" dxfId="7716" priority="1900" operator="equal">
      <formula>"S"</formula>
    </cfRule>
    <cfRule type="cellIs" dxfId="7715" priority="1901" operator="equal">
      <formula>"A"</formula>
    </cfRule>
    <cfRule type="cellIs" dxfId="7714" priority="1902" operator="equal">
      <formula>"X"</formula>
    </cfRule>
    <cfRule type="cellIs" dxfId="7713" priority="1903" operator="equal">
      <formula>"L"</formula>
    </cfRule>
    <cfRule type="cellIs" dxfId="7712" priority="1904" operator="equal">
      <formula>"V"</formula>
    </cfRule>
  </conditionalFormatting>
  <conditionalFormatting sqref="AL109">
    <cfRule type="cellIs" dxfId="7711" priority="1891" operator="equal">
      <formula>"NA"</formula>
    </cfRule>
    <cfRule type="cellIs" dxfId="7710" priority="1892" operator="equal">
      <formula>"NS"</formula>
    </cfRule>
    <cfRule type="cellIs" dxfId="7709" priority="1893" operator="equal">
      <formula>"S"</formula>
    </cfRule>
    <cfRule type="cellIs" dxfId="7708" priority="1894" operator="equal">
      <formula>"A"</formula>
    </cfRule>
    <cfRule type="cellIs" dxfId="7707" priority="1895" operator="equal">
      <formula>"X"</formula>
    </cfRule>
    <cfRule type="cellIs" dxfId="7706" priority="1896" operator="equal">
      <formula>"L"</formula>
    </cfRule>
    <cfRule type="cellIs" dxfId="7705" priority="1897" operator="equal">
      <formula>"V"</formula>
    </cfRule>
  </conditionalFormatting>
  <conditionalFormatting sqref="AM109">
    <cfRule type="cellIs" dxfId="7704" priority="1884" operator="equal">
      <formula>"NA"</formula>
    </cfRule>
    <cfRule type="cellIs" dxfId="7703" priority="1885" operator="equal">
      <formula>"NS"</formula>
    </cfRule>
    <cfRule type="cellIs" dxfId="7702" priority="1886" operator="equal">
      <formula>"S"</formula>
    </cfRule>
    <cfRule type="cellIs" dxfId="7701" priority="1887" operator="equal">
      <formula>"A"</formula>
    </cfRule>
    <cfRule type="cellIs" dxfId="7700" priority="1888" operator="equal">
      <formula>"X"</formula>
    </cfRule>
    <cfRule type="cellIs" dxfId="7699" priority="1889" operator="equal">
      <formula>"L"</formula>
    </cfRule>
    <cfRule type="cellIs" dxfId="7698" priority="1890" operator="equal">
      <formula>"V"</formula>
    </cfRule>
  </conditionalFormatting>
  <conditionalFormatting sqref="AN109:AO109">
    <cfRule type="cellIs" dxfId="7697" priority="1877" operator="equal">
      <formula>"NA"</formula>
    </cfRule>
    <cfRule type="cellIs" dxfId="7696" priority="1878" operator="equal">
      <formula>"NS"</formula>
    </cfRule>
    <cfRule type="cellIs" dxfId="7695" priority="1879" operator="equal">
      <formula>"S"</formula>
    </cfRule>
    <cfRule type="cellIs" dxfId="7694" priority="1880" operator="equal">
      <formula>"A"</formula>
    </cfRule>
    <cfRule type="cellIs" dxfId="7693" priority="1881" operator="equal">
      <formula>"X"</formula>
    </cfRule>
    <cfRule type="cellIs" dxfId="7692" priority="1882" operator="equal">
      <formula>"L"</formula>
    </cfRule>
    <cfRule type="cellIs" dxfId="7691" priority="1883" operator="equal">
      <formula>"V"</formula>
    </cfRule>
  </conditionalFormatting>
  <conditionalFormatting sqref="AL110">
    <cfRule type="cellIs" dxfId="7690" priority="1870" operator="equal">
      <formula>"NA"</formula>
    </cfRule>
    <cfRule type="cellIs" dxfId="7689" priority="1871" operator="equal">
      <formula>"NS"</formula>
    </cfRule>
    <cfRule type="cellIs" dxfId="7688" priority="1872" operator="equal">
      <formula>"S"</formula>
    </cfRule>
    <cfRule type="cellIs" dxfId="7687" priority="1873" operator="equal">
      <formula>"A"</formula>
    </cfRule>
    <cfRule type="cellIs" dxfId="7686" priority="1874" operator="equal">
      <formula>"X"</formula>
    </cfRule>
    <cfRule type="cellIs" dxfId="7685" priority="1875" operator="equal">
      <formula>"L"</formula>
    </cfRule>
    <cfRule type="cellIs" dxfId="7684" priority="1876" operator="equal">
      <formula>"V"</formula>
    </cfRule>
  </conditionalFormatting>
  <conditionalFormatting sqref="AM110">
    <cfRule type="cellIs" dxfId="7683" priority="1863" operator="equal">
      <formula>"NA"</formula>
    </cfRule>
    <cfRule type="cellIs" dxfId="7682" priority="1864" operator="equal">
      <formula>"NS"</formula>
    </cfRule>
    <cfRule type="cellIs" dxfId="7681" priority="1865" operator="equal">
      <formula>"S"</formula>
    </cfRule>
    <cfRule type="cellIs" dxfId="7680" priority="1866" operator="equal">
      <formula>"A"</formula>
    </cfRule>
    <cfRule type="cellIs" dxfId="7679" priority="1867" operator="equal">
      <formula>"X"</formula>
    </cfRule>
    <cfRule type="cellIs" dxfId="7678" priority="1868" operator="equal">
      <formula>"L"</formula>
    </cfRule>
    <cfRule type="cellIs" dxfId="7677" priority="1869" operator="equal">
      <formula>"V"</formula>
    </cfRule>
  </conditionalFormatting>
  <conditionalFormatting sqref="AN110:AO110">
    <cfRule type="cellIs" dxfId="7676" priority="1856" operator="equal">
      <formula>"NA"</formula>
    </cfRule>
    <cfRule type="cellIs" dxfId="7675" priority="1857" operator="equal">
      <formula>"NS"</formula>
    </cfRule>
    <cfRule type="cellIs" dxfId="7674" priority="1858" operator="equal">
      <formula>"S"</formula>
    </cfRule>
    <cfRule type="cellIs" dxfId="7673" priority="1859" operator="equal">
      <formula>"A"</formula>
    </cfRule>
    <cfRule type="cellIs" dxfId="7672" priority="1860" operator="equal">
      <formula>"X"</formula>
    </cfRule>
    <cfRule type="cellIs" dxfId="7671" priority="1861" operator="equal">
      <formula>"L"</formula>
    </cfRule>
    <cfRule type="cellIs" dxfId="7670" priority="1862" operator="equal">
      <formula>"V"</formula>
    </cfRule>
  </conditionalFormatting>
  <conditionalFormatting sqref="AO111">
    <cfRule type="cellIs" dxfId="7669" priority="1849" operator="equal">
      <formula>"NA"</formula>
    </cfRule>
    <cfRule type="cellIs" dxfId="7668" priority="1850" operator="equal">
      <formula>"NS"</formula>
    </cfRule>
    <cfRule type="cellIs" dxfId="7667" priority="1851" operator="equal">
      <formula>"S"</formula>
    </cfRule>
    <cfRule type="cellIs" dxfId="7666" priority="1852" operator="equal">
      <formula>"A"</formula>
    </cfRule>
    <cfRule type="cellIs" dxfId="7665" priority="1853" operator="equal">
      <formula>"X"</formula>
    </cfRule>
    <cfRule type="cellIs" dxfId="7664" priority="1854" operator="equal">
      <formula>"L"</formula>
    </cfRule>
    <cfRule type="cellIs" dxfId="7663" priority="1855" operator="equal">
      <formula>"V"</formula>
    </cfRule>
  </conditionalFormatting>
  <conditionalFormatting sqref="AL112">
    <cfRule type="cellIs" dxfId="7662" priority="1842" operator="equal">
      <formula>"NA"</formula>
    </cfRule>
    <cfRule type="cellIs" dxfId="7661" priority="1843" operator="equal">
      <formula>"NS"</formula>
    </cfRule>
    <cfRule type="cellIs" dxfId="7660" priority="1844" operator="equal">
      <formula>"S"</formula>
    </cfRule>
    <cfRule type="cellIs" dxfId="7659" priority="1845" operator="equal">
      <formula>"A"</formula>
    </cfRule>
    <cfRule type="cellIs" dxfId="7658" priority="1846" operator="equal">
      <formula>"X"</formula>
    </cfRule>
    <cfRule type="cellIs" dxfId="7657" priority="1847" operator="equal">
      <formula>"L"</formula>
    </cfRule>
    <cfRule type="cellIs" dxfId="7656" priority="1848" operator="equal">
      <formula>"V"</formula>
    </cfRule>
  </conditionalFormatting>
  <conditionalFormatting sqref="AM112">
    <cfRule type="cellIs" dxfId="7655" priority="1835" operator="equal">
      <formula>"NA"</formula>
    </cfRule>
    <cfRule type="cellIs" dxfId="7654" priority="1836" operator="equal">
      <formula>"NS"</formula>
    </cfRule>
    <cfRule type="cellIs" dxfId="7653" priority="1837" operator="equal">
      <formula>"S"</formula>
    </cfRule>
    <cfRule type="cellIs" dxfId="7652" priority="1838" operator="equal">
      <formula>"A"</formula>
    </cfRule>
    <cfRule type="cellIs" dxfId="7651" priority="1839" operator="equal">
      <formula>"X"</formula>
    </cfRule>
    <cfRule type="cellIs" dxfId="7650" priority="1840" operator="equal">
      <formula>"L"</formula>
    </cfRule>
    <cfRule type="cellIs" dxfId="7649" priority="1841" operator="equal">
      <formula>"V"</formula>
    </cfRule>
  </conditionalFormatting>
  <conditionalFormatting sqref="AN112:AO112">
    <cfRule type="cellIs" dxfId="7648" priority="1828" operator="equal">
      <formula>"NA"</formula>
    </cfRule>
    <cfRule type="cellIs" dxfId="7647" priority="1829" operator="equal">
      <formula>"NS"</formula>
    </cfRule>
    <cfRule type="cellIs" dxfId="7646" priority="1830" operator="equal">
      <formula>"S"</formula>
    </cfRule>
    <cfRule type="cellIs" dxfId="7645" priority="1831" operator="equal">
      <formula>"A"</formula>
    </cfRule>
    <cfRule type="cellIs" dxfId="7644" priority="1832" operator="equal">
      <formula>"X"</formula>
    </cfRule>
    <cfRule type="cellIs" dxfId="7643" priority="1833" operator="equal">
      <formula>"L"</formula>
    </cfRule>
    <cfRule type="cellIs" dxfId="7642" priority="1834" operator="equal">
      <formula>"V"</formula>
    </cfRule>
  </conditionalFormatting>
  <conditionalFormatting sqref="AL111:AN111">
    <cfRule type="cellIs" dxfId="7641" priority="1821" operator="equal">
      <formula>"NA"</formula>
    </cfRule>
    <cfRule type="cellIs" dxfId="7640" priority="1822" operator="equal">
      <formula>"NS"</formula>
    </cfRule>
    <cfRule type="cellIs" dxfId="7639" priority="1823" operator="equal">
      <formula>"S"</formula>
    </cfRule>
    <cfRule type="cellIs" dxfId="7638" priority="1824" operator="equal">
      <formula>"A"</formula>
    </cfRule>
    <cfRule type="cellIs" dxfId="7637" priority="1825" operator="equal">
      <formula>"X"</formula>
    </cfRule>
    <cfRule type="cellIs" dxfId="7636" priority="1826" operator="equal">
      <formula>"L"</formula>
    </cfRule>
    <cfRule type="cellIs" dxfId="7635" priority="1827" operator="equal">
      <formula>"V"</formula>
    </cfRule>
  </conditionalFormatting>
  <conditionalFormatting sqref="AL144:AO144">
    <cfRule type="cellIs" dxfId="7634" priority="1324" operator="equal">
      <formula>"NA"</formula>
    </cfRule>
    <cfRule type="cellIs" dxfId="7633" priority="1325" operator="equal">
      <formula>"NS"</formula>
    </cfRule>
    <cfRule type="cellIs" dxfId="7632" priority="1326" operator="equal">
      <formula>"S"</formula>
    </cfRule>
    <cfRule type="cellIs" dxfId="7631" priority="1327" operator="equal">
      <formula>"A"</formula>
    </cfRule>
    <cfRule type="cellIs" dxfId="7630" priority="1328" operator="equal">
      <formula>"X"</formula>
    </cfRule>
    <cfRule type="cellIs" dxfId="7629" priority="1329" operator="equal">
      <formula>"L"</formula>
    </cfRule>
    <cfRule type="cellIs" dxfId="7628" priority="1330" operator="equal">
      <formula>"V"</formula>
    </cfRule>
  </conditionalFormatting>
  <conditionalFormatting sqref="AL113">
    <cfRule type="cellIs" dxfId="7627" priority="1814" operator="equal">
      <formula>"NA"</formula>
    </cfRule>
    <cfRule type="cellIs" dxfId="7626" priority="1815" operator="equal">
      <formula>"NS"</formula>
    </cfRule>
    <cfRule type="cellIs" dxfId="7625" priority="1816" operator="equal">
      <formula>"S"</formula>
    </cfRule>
    <cfRule type="cellIs" dxfId="7624" priority="1817" operator="equal">
      <formula>"A"</formula>
    </cfRule>
    <cfRule type="cellIs" dxfId="7623" priority="1818" operator="equal">
      <formula>"X"</formula>
    </cfRule>
    <cfRule type="cellIs" dxfId="7622" priority="1819" operator="equal">
      <formula>"L"</formula>
    </cfRule>
    <cfRule type="cellIs" dxfId="7621" priority="1820" operator="equal">
      <formula>"V"</formula>
    </cfRule>
  </conditionalFormatting>
  <conditionalFormatting sqref="AM113">
    <cfRule type="cellIs" dxfId="7620" priority="1807" operator="equal">
      <formula>"NA"</formula>
    </cfRule>
    <cfRule type="cellIs" dxfId="7619" priority="1808" operator="equal">
      <formula>"NS"</formula>
    </cfRule>
    <cfRule type="cellIs" dxfId="7618" priority="1809" operator="equal">
      <formula>"S"</formula>
    </cfRule>
    <cfRule type="cellIs" dxfId="7617" priority="1810" operator="equal">
      <formula>"A"</formula>
    </cfRule>
    <cfRule type="cellIs" dxfId="7616" priority="1811" operator="equal">
      <formula>"X"</formula>
    </cfRule>
    <cfRule type="cellIs" dxfId="7615" priority="1812" operator="equal">
      <formula>"L"</formula>
    </cfRule>
    <cfRule type="cellIs" dxfId="7614" priority="1813" operator="equal">
      <formula>"V"</formula>
    </cfRule>
  </conditionalFormatting>
  <conditionalFormatting sqref="AN113:AO113">
    <cfRule type="cellIs" dxfId="7613" priority="1800" operator="equal">
      <formula>"NA"</formula>
    </cfRule>
    <cfRule type="cellIs" dxfId="7612" priority="1801" operator="equal">
      <formula>"NS"</formula>
    </cfRule>
    <cfRule type="cellIs" dxfId="7611" priority="1802" operator="equal">
      <formula>"S"</formula>
    </cfRule>
    <cfRule type="cellIs" dxfId="7610" priority="1803" operator="equal">
      <formula>"A"</formula>
    </cfRule>
    <cfRule type="cellIs" dxfId="7609" priority="1804" operator="equal">
      <formula>"X"</formula>
    </cfRule>
    <cfRule type="cellIs" dxfId="7608" priority="1805" operator="equal">
      <formula>"L"</formula>
    </cfRule>
    <cfRule type="cellIs" dxfId="7607" priority="1806" operator="equal">
      <formula>"V"</formula>
    </cfRule>
  </conditionalFormatting>
  <conditionalFormatting sqref="AL114">
    <cfRule type="cellIs" dxfId="7606" priority="1793" operator="equal">
      <formula>"NA"</formula>
    </cfRule>
    <cfRule type="cellIs" dxfId="7605" priority="1794" operator="equal">
      <formula>"NS"</formula>
    </cfRule>
    <cfRule type="cellIs" dxfId="7604" priority="1795" operator="equal">
      <formula>"S"</formula>
    </cfRule>
    <cfRule type="cellIs" dxfId="7603" priority="1796" operator="equal">
      <formula>"A"</formula>
    </cfRule>
    <cfRule type="cellIs" dxfId="7602" priority="1797" operator="equal">
      <formula>"X"</formula>
    </cfRule>
    <cfRule type="cellIs" dxfId="7601" priority="1798" operator="equal">
      <formula>"L"</formula>
    </cfRule>
    <cfRule type="cellIs" dxfId="7600" priority="1799" operator="equal">
      <formula>"V"</formula>
    </cfRule>
  </conditionalFormatting>
  <conditionalFormatting sqref="AM114">
    <cfRule type="cellIs" dxfId="7599" priority="1786" operator="equal">
      <formula>"NA"</formula>
    </cfRule>
    <cfRule type="cellIs" dxfId="7598" priority="1787" operator="equal">
      <formula>"NS"</formula>
    </cfRule>
    <cfRule type="cellIs" dxfId="7597" priority="1788" operator="equal">
      <formula>"S"</formula>
    </cfRule>
    <cfRule type="cellIs" dxfId="7596" priority="1789" operator="equal">
      <formula>"A"</formula>
    </cfRule>
    <cfRule type="cellIs" dxfId="7595" priority="1790" operator="equal">
      <formula>"X"</formula>
    </cfRule>
    <cfRule type="cellIs" dxfId="7594" priority="1791" operator="equal">
      <formula>"L"</formula>
    </cfRule>
    <cfRule type="cellIs" dxfId="7593" priority="1792" operator="equal">
      <formula>"V"</formula>
    </cfRule>
  </conditionalFormatting>
  <conditionalFormatting sqref="AN114:AO114">
    <cfRule type="cellIs" dxfId="7592" priority="1779" operator="equal">
      <formula>"NA"</formula>
    </cfRule>
    <cfRule type="cellIs" dxfId="7591" priority="1780" operator="equal">
      <formula>"NS"</formula>
    </cfRule>
    <cfRule type="cellIs" dxfId="7590" priority="1781" operator="equal">
      <formula>"S"</formula>
    </cfRule>
    <cfRule type="cellIs" dxfId="7589" priority="1782" operator="equal">
      <formula>"A"</formula>
    </cfRule>
    <cfRule type="cellIs" dxfId="7588" priority="1783" operator="equal">
      <formula>"X"</formula>
    </cfRule>
    <cfRule type="cellIs" dxfId="7587" priority="1784" operator="equal">
      <formula>"L"</formula>
    </cfRule>
    <cfRule type="cellIs" dxfId="7586" priority="1785" operator="equal">
      <formula>"V"</formula>
    </cfRule>
  </conditionalFormatting>
  <conditionalFormatting sqref="AL115">
    <cfRule type="cellIs" dxfId="7585" priority="1772" operator="equal">
      <formula>"NA"</formula>
    </cfRule>
    <cfRule type="cellIs" dxfId="7584" priority="1773" operator="equal">
      <formula>"NS"</formula>
    </cfRule>
    <cfRule type="cellIs" dxfId="7583" priority="1774" operator="equal">
      <formula>"S"</formula>
    </cfRule>
    <cfRule type="cellIs" dxfId="7582" priority="1775" operator="equal">
      <formula>"A"</formula>
    </cfRule>
    <cfRule type="cellIs" dxfId="7581" priority="1776" operator="equal">
      <formula>"X"</formula>
    </cfRule>
    <cfRule type="cellIs" dxfId="7580" priority="1777" operator="equal">
      <formula>"L"</formula>
    </cfRule>
    <cfRule type="cellIs" dxfId="7579" priority="1778" operator="equal">
      <formula>"V"</formula>
    </cfRule>
  </conditionalFormatting>
  <conditionalFormatting sqref="AM115">
    <cfRule type="cellIs" dxfId="7578" priority="1765" operator="equal">
      <formula>"NA"</formula>
    </cfRule>
    <cfRule type="cellIs" dxfId="7577" priority="1766" operator="equal">
      <formula>"NS"</formula>
    </cfRule>
    <cfRule type="cellIs" dxfId="7576" priority="1767" operator="equal">
      <formula>"S"</formula>
    </cfRule>
    <cfRule type="cellIs" dxfId="7575" priority="1768" operator="equal">
      <formula>"A"</formula>
    </cfRule>
    <cfRule type="cellIs" dxfId="7574" priority="1769" operator="equal">
      <formula>"X"</formula>
    </cfRule>
    <cfRule type="cellIs" dxfId="7573" priority="1770" operator="equal">
      <formula>"L"</formula>
    </cfRule>
    <cfRule type="cellIs" dxfId="7572" priority="1771" operator="equal">
      <formula>"V"</formula>
    </cfRule>
  </conditionalFormatting>
  <conditionalFormatting sqref="AN115:AO115">
    <cfRule type="cellIs" dxfId="7571" priority="1758" operator="equal">
      <formula>"NA"</formula>
    </cfRule>
    <cfRule type="cellIs" dxfId="7570" priority="1759" operator="equal">
      <formula>"NS"</formula>
    </cfRule>
    <cfRule type="cellIs" dxfId="7569" priority="1760" operator="equal">
      <formula>"S"</formula>
    </cfRule>
    <cfRule type="cellIs" dxfId="7568" priority="1761" operator="equal">
      <formula>"A"</formula>
    </cfRule>
    <cfRule type="cellIs" dxfId="7567" priority="1762" operator="equal">
      <formula>"X"</formula>
    </cfRule>
    <cfRule type="cellIs" dxfId="7566" priority="1763" operator="equal">
      <formula>"L"</formula>
    </cfRule>
    <cfRule type="cellIs" dxfId="7565" priority="1764" operator="equal">
      <formula>"V"</formula>
    </cfRule>
  </conditionalFormatting>
  <conditionalFormatting sqref="AL116">
    <cfRule type="cellIs" dxfId="7564" priority="1751" operator="equal">
      <formula>"NA"</formula>
    </cfRule>
    <cfRule type="cellIs" dxfId="7563" priority="1752" operator="equal">
      <formula>"NS"</formula>
    </cfRule>
    <cfRule type="cellIs" dxfId="7562" priority="1753" operator="equal">
      <formula>"S"</formula>
    </cfRule>
    <cfRule type="cellIs" dxfId="7561" priority="1754" operator="equal">
      <formula>"A"</formula>
    </cfRule>
    <cfRule type="cellIs" dxfId="7560" priority="1755" operator="equal">
      <formula>"X"</formula>
    </cfRule>
    <cfRule type="cellIs" dxfId="7559" priority="1756" operator="equal">
      <formula>"L"</formula>
    </cfRule>
    <cfRule type="cellIs" dxfId="7558" priority="1757" operator="equal">
      <formula>"V"</formula>
    </cfRule>
  </conditionalFormatting>
  <conditionalFormatting sqref="AM116">
    <cfRule type="cellIs" dxfId="7557" priority="1744" operator="equal">
      <formula>"NA"</formula>
    </cfRule>
    <cfRule type="cellIs" dxfId="7556" priority="1745" operator="equal">
      <formula>"NS"</formula>
    </cfRule>
    <cfRule type="cellIs" dxfId="7555" priority="1746" operator="equal">
      <formula>"S"</formula>
    </cfRule>
    <cfRule type="cellIs" dxfId="7554" priority="1747" operator="equal">
      <formula>"A"</formula>
    </cfRule>
    <cfRule type="cellIs" dxfId="7553" priority="1748" operator="equal">
      <formula>"X"</formula>
    </cfRule>
    <cfRule type="cellIs" dxfId="7552" priority="1749" operator="equal">
      <formula>"L"</formula>
    </cfRule>
    <cfRule type="cellIs" dxfId="7551" priority="1750" operator="equal">
      <formula>"V"</formula>
    </cfRule>
  </conditionalFormatting>
  <conditionalFormatting sqref="AN116:AO116">
    <cfRule type="cellIs" dxfId="7550" priority="1737" operator="equal">
      <formula>"NA"</formula>
    </cfRule>
    <cfRule type="cellIs" dxfId="7549" priority="1738" operator="equal">
      <formula>"NS"</formula>
    </cfRule>
    <cfRule type="cellIs" dxfId="7548" priority="1739" operator="equal">
      <formula>"S"</formula>
    </cfRule>
    <cfRule type="cellIs" dxfId="7547" priority="1740" operator="equal">
      <formula>"A"</formula>
    </cfRule>
    <cfRule type="cellIs" dxfId="7546" priority="1741" operator="equal">
      <formula>"X"</formula>
    </cfRule>
    <cfRule type="cellIs" dxfId="7545" priority="1742" operator="equal">
      <formula>"L"</formula>
    </cfRule>
    <cfRule type="cellIs" dxfId="7544" priority="1743" operator="equal">
      <formula>"V"</formula>
    </cfRule>
  </conditionalFormatting>
  <conditionalFormatting sqref="AL117:AO117">
    <cfRule type="cellIs" dxfId="7543" priority="1730" operator="equal">
      <formula>"NA"</formula>
    </cfRule>
    <cfRule type="cellIs" dxfId="7542" priority="1731" operator="equal">
      <formula>"NS"</formula>
    </cfRule>
    <cfRule type="cellIs" dxfId="7541" priority="1732" operator="equal">
      <formula>"S"</formula>
    </cfRule>
    <cfRule type="cellIs" dxfId="7540" priority="1733" operator="equal">
      <formula>"A"</formula>
    </cfRule>
    <cfRule type="cellIs" dxfId="7539" priority="1734" operator="equal">
      <formula>"X"</formula>
    </cfRule>
    <cfRule type="cellIs" dxfId="7538" priority="1735" operator="equal">
      <formula>"L"</formula>
    </cfRule>
    <cfRule type="cellIs" dxfId="7537" priority="1736" operator="equal">
      <formula>"V"</formula>
    </cfRule>
  </conditionalFormatting>
  <conditionalFormatting sqref="AL118">
    <cfRule type="cellIs" dxfId="7536" priority="1723" operator="equal">
      <formula>"NA"</formula>
    </cfRule>
    <cfRule type="cellIs" dxfId="7535" priority="1724" operator="equal">
      <formula>"NS"</formula>
    </cfRule>
    <cfRule type="cellIs" dxfId="7534" priority="1725" operator="equal">
      <formula>"S"</formula>
    </cfRule>
    <cfRule type="cellIs" dxfId="7533" priority="1726" operator="equal">
      <formula>"A"</formula>
    </cfRule>
    <cfRule type="cellIs" dxfId="7532" priority="1727" operator="equal">
      <formula>"X"</formula>
    </cfRule>
    <cfRule type="cellIs" dxfId="7531" priority="1728" operator="equal">
      <formula>"L"</formula>
    </cfRule>
    <cfRule type="cellIs" dxfId="7530" priority="1729" operator="equal">
      <formula>"V"</formula>
    </cfRule>
  </conditionalFormatting>
  <conditionalFormatting sqref="AM118">
    <cfRule type="cellIs" dxfId="7529" priority="1716" operator="equal">
      <formula>"NA"</formula>
    </cfRule>
    <cfRule type="cellIs" dxfId="7528" priority="1717" operator="equal">
      <formula>"NS"</formula>
    </cfRule>
    <cfRule type="cellIs" dxfId="7527" priority="1718" operator="equal">
      <formula>"S"</formula>
    </cfRule>
    <cfRule type="cellIs" dxfId="7526" priority="1719" operator="equal">
      <formula>"A"</formula>
    </cfRule>
    <cfRule type="cellIs" dxfId="7525" priority="1720" operator="equal">
      <formula>"X"</formula>
    </cfRule>
    <cfRule type="cellIs" dxfId="7524" priority="1721" operator="equal">
      <formula>"L"</formula>
    </cfRule>
    <cfRule type="cellIs" dxfId="7523" priority="1722" operator="equal">
      <formula>"V"</formula>
    </cfRule>
  </conditionalFormatting>
  <conditionalFormatting sqref="AN118:AO118">
    <cfRule type="cellIs" dxfId="7522" priority="1709" operator="equal">
      <formula>"NA"</formula>
    </cfRule>
    <cfRule type="cellIs" dxfId="7521" priority="1710" operator="equal">
      <formula>"NS"</formula>
    </cfRule>
    <cfRule type="cellIs" dxfId="7520" priority="1711" operator="equal">
      <formula>"S"</formula>
    </cfRule>
    <cfRule type="cellIs" dxfId="7519" priority="1712" operator="equal">
      <formula>"A"</formula>
    </cfRule>
    <cfRule type="cellIs" dxfId="7518" priority="1713" operator="equal">
      <formula>"X"</formula>
    </cfRule>
    <cfRule type="cellIs" dxfId="7517" priority="1714" operator="equal">
      <formula>"L"</formula>
    </cfRule>
    <cfRule type="cellIs" dxfId="7516" priority="1715" operator="equal">
      <formula>"V"</formula>
    </cfRule>
  </conditionalFormatting>
  <conditionalFormatting sqref="AL119">
    <cfRule type="cellIs" dxfId="7515" priority="1702" operator="equal">
      <formula>"NA"</formula>
    </cfRule>
    <cfRule type="cellIs" dxfId="7514" priority="1703" operator="equal">
      <formula>"NS"</formula>
    </cfRule>
    <cfRule type="cellIs" dxfId="7513" priority="1704" operator="equal">
      <formula>"S"</formula>
    </cfRule>
    <cfRule type="cellIs" dxfId="7512" priority="1705" operator="equal">
      <formula>"A"</formula>
    </cfRule>
    <cfRule type="cellIs" dxfId="7511" priority="1706" operator="equal">
      <formula>"X"</formula>
    </cfRule>
    <cfRule type="cellIs" dxfId="7510" priority="1707" operator="equal">
      <formula>"L"</formula>
    </cfRule>
    <cfRule type="cellIs" dxfId="7509" priority="1708" operator="equal">
      <formula>"V"</formula>
    </cfRule>
  </conditionalFormatting>
  <conditionalFormatting sqref="AM119">
    <cfRule type="cellIs" dxfId="7508" priority="1695" operator="equal">
      <formula>"NA"</formula>
    </cfRule>
    <cfRule type="cellIs" dxfId="7507" priority="1696" operator="equal">
      <formula>"NS"</formula>
    </cfRule>
    <cfRule type="cellIs" dxfId="7506" priority="1697" operator="equal">
      <formula>"S"</formula>
    </cfRule>
    <cfRule type="cellIs" dxfId="7505" priority="1698" operator="equal">
      <formula>"A"</formula>
    </cfRule>
    <cfRule type="cellIs" dxfId="7504" priority="1699" operator="equal">
      <formula>"X"</formula>
    </cfRule>
    <cfRule type="cellIs" dxfId="7503" priority="1700" operator="equal">
      <formula>"L"</formula>
    </cfRule>
    <cfRule type="cellIs" dxfId="7502" priority="1701" operator="equal">
      <formula>"V"</formula>
    </cfRule>
  </conditionalFormatting>
  <conditionalFormatting sqref="AN119:AO119">
    <cfRule type="cellIs" dxfId="7501" priority="1688" operator="equal">
      <formula>"NA"</formula>
    </cfRule>
    <cfRule type="cellIs" dxfId="7500" priority="1689" operator="equal">
      <formula>"NS"</formula>
    </cfRule>
    <cfRule type="cellIs" dxfId="7499" priority="1690" operator="equal">
      <formula>"S"</formula>
    </cfRule>
    <cfRule type="cellIs" dxfId="7498" priority="1691" operator="equal">
      <formula>"A"</formula>
    </cfRule>
    <cfRule type="cellIs" dxfId="7497" priority="1692" operator="equal">
      <formula>"X"</formula>
    </cfRule>
    <cfRule type="cellIs" dxfId="7496" priority="1693" operator="equal">
      <formula>"L"</formula>
    </cfRule>
    <cfRule type="cellIs" dxfId="7495" priority="1694" operator="equal">
      <formula>"V"</formula>
    </cfRule>
  </conditionalFormatting>
  <conditionalFormatting sqref="AL120">
    <cfRule type="cellIs" dxfId="7494" priority="1681" operator="equal">
      <formula>"NA"</formula>
    </cfRule>
    <cfRule type="cellIs" dxfId="7493" priority="1682" operator="equal">
      <formula>"NS"</formula>
    </cfRule>
    <cfRule type="cellIs" dxfId="7492" priority="1683" operator="equal">
      <formula>"S"</formula>
    </cfRule>
    <cfRule type="cellIs" dxfId="7491" priority="1684" operator="equal">
      <formula>"A"</formula>
    </cfRule>
    <cfRule type="cellIs" dxfId="7490" priority="1685" operator="equal">
      <formula>"X"</formula>
    </cfRule>
    <cfRule type="cellIs" dxfId="7489" priority="1686" operator="equal">
      <formula>"L"</formula>
    </cfRule>
    <cfRule type="cellIs" dxfId="7488" priority="1687" operator="equal">
      <formula>"V"</formula>
    </cfRule>
  </conditionalFormatting>
  <conditionalFormatting sqref="AM120">
    <cfRule type="cellIs" dxfId="7487" priority="1674" operator="equal">
      <formula>"NA"</formula>
    </cfRule>
    <cfRule type="cellIs" dxfId="7486" priority="1675" operator="equal">
      <formula>"NS"</formula>
    </cfRule>
    <cfRule type="cellIs" dxfId="7485" priority="1676" operator="equal">
      <formula>"S"</formula>
    </cfRule>
    <cfRule type="cellIs" dxfId="7484" priority="1677" operator="equal">
      <formula>"A"</formula>
    </cfRule>
    <cfRule type="cellIs" dxfId="7483" priority="1678" operator="equal">
      <formula>"X"</formula>
    </cfRule>
    <cfRule type="cellIs" dxfId="7482" priority="1679" operator="equal">
      <formula>"L"</formula>
    </cfRule>
    <cfRule type="cellIs" dxfId="7481" priority="1680" operator="equal">
      <formula>"V"</formula>
    </cfRule>
  </conditionalFormatting>
  <conditionalFormatting sqref="AN120:AO120">
    <cfRule type="cellIs" dxfId="7480" priority="1667" operator="equal">
      <formula>"NA"</formula>
    </cfRule>
    <cfRule type="cellIs" dxfId="7479" priority="1668" operator="equal">
      <formula>"NS"</formula>
    </cfRule>
    <cfRule type="cellIs" dxfId="7478" priority="1669" operator="equal">
      <formula>"S"</formula>
    </cfRule>
    <cfRule type="cellIs" dxfId="7477" priority="1670" operator="equal">
      <formula>"A"</formula>
    </cfRule>
    <cfRule type="cellIs" dxfId="7476" priority="1671" operator="equal">
      <formula>"X"</formula>
    </cfRule>
    <cfRule type="cellIs" dxfId="7475" priority="1672" operator="equal">
      <formula>"L"</formula>
    </cfRule>
    <cfRule type="cellIs" dxfId="7474" priority="1673" operator="equal">
      <formula>"V"</formula>
    </cfRule>
  </conditionalFormatting>
  <conditionalFormatting sqref="AL121">
    <cfRule type="cellIs" dxfId="7473" priority="1660" operator="equal">
      <formula>"NA"</formula>
    </cfRule>
    <cfRule type="cellIs" dxfId="7472" priority="1661" operator="equal">
      <formula>"NS"</formula>
    </cfRule>
    <cfRule type="cellIs" dxfId="7471" priority="1662" operator="equal">
      <formula>"S"</formula>
    </cfRule>
    <cfRule type="cellIs" dxfId="7470" priority="1663" operator="equal">
      <formula>"A"</formula>
    </cfRule>
    <cfRule type="cellIs" dxfId="7469" priority="1664" operator="equal">
      <formula>"X"</formula>
    </cfRule>
    <cfRule type="cellIs" dxfId="7468" priority="1665" operator="equal">
      <formula>"L"</formula>
    </cfRule>
    <cfRule type="cellIs" dxfId="7467" priority="1666" operator="equal">
      <formula>"V"</formula>
    </cfRule>
  </conditionalFormatting>
  <conditionalFormatting sqref="AM121">
    <cfRule type="cellIs" dxfId="7466" priority="1653" operator="equal">
      <formula>"NA"</formula>
    </cfRule>
    <cfRule type="cellIs" dxfId="7465" priority="1654" operator="equal">
      <formula>"NS"</formula>
    </cfRule>
    <cfRule type="cellIs" dxfId="7464" priority="1655" operator="equal">
      <formula>"S"</formula>
    </cfRule>
    <cfRule type="cellIs" dxfId="7463" priority="1656" operator="equal">
      <formula>"A"</formula>
    </cfRule>
    <cfRule type="cellIs" dxfId="7462" priority="1657" operator="equal">
      <formula>"X"</formula>
    </cfRule>
    <cfRule type="cellIs" dxfId="7461" priority="1658" operator="equal">
      <formula>"L"</formula>
    </cfRule>
    <cfRule type="cellIs" dxfId="7460" priority="1659" operator="equal">
      <formula>"V"</formula>
    </cfRule>
  </conditionalFormatting>
  <conditionalFormatting sqref="AN121:AO121">
    <cfRule type="cellIs" dxfId="7459" priority="1646" operator="equal">
      <formula>"NA"</formula>
    </cfRule>
    <cfRule type="cellIs" dxfId="7458" priority="1647" operator="equal">
      <formula>"NS"</formula>
    </cfRule>
    <cfRule type="cellIs" dxfId="7457" priority="1648" operator="equal">
      <formula>"S"</formula>
    </cfRule>
    <cfRule type="cellIs" dxfId="7456" priority="1649" operator="equal">
      <formula>"A"</formula>
    </cfRule>
    <cfRule type="cellIs" dxfId="7455" priority="1650" operator="equal">
      <formula>"X"</formula>
    </cfRule>
    <cfRule type="cellIs" dxfId="7454" priority="1651" operator="equal">
      <formula>"L"</formula>
    </cfRule>
    <cfRule type="cellIs" dxfId="7453" priority="1652" operator="equal">
      <formula>"V"</formula>
    </cfRule>
  </conditionalFormatting>
  <conditionalFormatting sqref="AL122:AO122">
    <cfRule type="cellIs" dxfId="7452" priority="1639" operator="equal">
      <formula>"NA"</formula>
    </cfRule>
    <cfRule type="cellIs" dxfId="7451" priority="1640" operator="equal">
      <formula>"NS"</formula>
    </cfRule>
    <cfRule type="cellIs" dxfId="7450" priority="1641" operator="equal">
      <formula>"S"</formula>
    </cfRule>
    <cfRule type="cellIs" dxfId="7449" priority="1642" operator="equal">
      <formula>"A"</formula>
    </cfRule>
    <cfRule type="cellIs" dxfId="7448" priority="1643" operator="equal">
      <formula>"X"</formula>
    </cfRule>
    <cfRule type="cellIs" dxfId="7447" priority="1644" operator="equal">
      <formula>"L"</formula>
    </cfRule>
    <cfRule type="cellIs" dxfId="7446" priority="1645" operator="equal">
      <formula>"V"</formula>
    </cfRule>
  </conditionalFormatting>
  <conditionalFormatting sqref="AL123">
    <cfRule type="cellIs" dxfId="7445" priority="1632" operator="equal">
      <formula>"NA"</formula>
    </cfRule>
    <cfRule type="cellIs" dxfId="7444" priority="1633" operator="equal">
      <formula>"NS"</formula>
    </cfRule>
    <cfRule type="cellIs" dxfId="7443" priority="1634" operator="equal">
      <formula>"S"</formula>
    </cfRule>
    <cfRule type="cellIs" dxfId="7442" priority="1635" operator="equal">
      <formula>"A"</formula>
    </cfRule>
    <cfRule type="cellIs" dxfId="7441" priority="1636" operator="equal">
      <formula>"X"</formula>
    </cfRule>
    <cfRule type="cellIs" dxfId="7440" priority="1637" operator="equal">
      <formula>"L"</formula>
    </cfRule>
    <cfRule type="cellIs" dxfId="7439" priority="1638" operator="equal">
      <formula>"V"</formula>
    </cfRule>
  </conditionalFormatting>
  <conditionalFormatting sqref="AM123">
    <cfRule type="cellIs" dxfId="7438" priority="1625" operator="equal">
      <formula>"NA"</formula>
    </cfRule>
    <cfRule type="cellIs" dxfId="7437" priority="1626" operator="equal">
      <formula>"NS"</formula>
    </cfRule>
    <cfRule type="cellIs" dxfId="7436" priority="1627" operator="equal">
      <formula>"S"</formula>
    </cfRule>
    <cfRule type="cellIs" dxfId="7435" priority="1628" operator="equal">
      <formula>"A"</formula>
    </cfRule>
    <cfRule type="cellIs" dxfId="7434" priority="1629" operator="equal">
      <formula>"X"</formula>
    </cfRule>
    <cfRule type="cellIs" dxfId="7433" priority="1630" operator="equal">
      <formula>"L"</formula>
    </cfRule>
    <cfRule type="cellIs" dxfId="7432" priority="1631" operator="equal">
      <formula>"V"</formula>
    </cfRule>
  </conditionalFormatting>
  <conditionalFormatting sqref="AN123:AO123">
    <cfRule type="cellIs" dxfId="7431" priority="1618" operator="equal">
      <formula>"NA"</formula>
    </cfRule>
    <cfRule type="cellIs" dxfId="7430" priority="1619" operator="equal">
      <formula>"NS"</formula>
    </cfRule>
    <cfRule type="cellIs" dxfId="7429" priority="1620" operator="equal">
      <formula>"S"</formula>
    </cfRule>
    <cfRule type="cellIs" dxfId="7428" priority="1621" operator="equal">
      <formula>"A"</formula>
    </cfRule>
    <cfRule type="cellIs" dxfId="7427" priority="1622" operator="equal">
      <formula>"X"</formula>
    </cfRule>
    <cfRule type="cellIs" dxfId="7426" priority="1623" operator="equal">
      <formula>"L"</formula>
    </cfRule>
    <cfRule type="cellIs" dxfId="7425" priority="1624" operator="equal">
      <formula>"V"</formula>
    </cfRule>
  </conditionalFormatting>
  <conditionalFormatting sqref="AL124">
    <cfRule type="cellIs" dxfId="7424" priority="1611" operator="equal">
      <formula>"NA"</formula>
    </cfRule>
    <cfRule type="cellIs" dxfId="7423" priority="1612" operator="equal">
      <formula>"NS"</formula>
    </cfRule>
    <cfRule type="cellIs" dxfId="7422" priority="1613" operator="equal">
      <formula>"S"</formula>
    </cfRule>
    <cfRule type="cellIs" dxfId="7421" priority="1614" operator="equal">
      <formula>"A"</formula>
    </cfRule>
    <cfRule type="cellIs" dxfId="7420" priority="1615" operator="equal">
      <formula>"X"</formula>
    </cfRule>
    <cfRule type="cellIs" dxfId="7419" priority="1616" operator="equal">
      <formula>"L"</formula>
    </cfRule>
    <cfRule type="cellIs" dxfId="7418" priority="1617" operator="equal">
      <formula>"V"</formula>
    </cfRule>
  </conditionalFormatting>
  <conditionalFormatting sqref="AM124">
    <cfRule type="cellIs" dxfId="7417" priority="1604" operator="equal">
      <formula>"NA"</formula>
    </cfRule>
    <cfRule type="cellIs" dxfId="7416" priority="1605" operator="equal">
      <formula>"NS"</formula>
    </cfRule>
    <cfRule type="cellIs" dxfId="7415" priority="1606" operator="equal">
      <formula>"S"</formula>
    </cfRule>
    <cfRule type="cellIs" dxfId="7414" priority="1607" operator="equal">
      <formula>"A"</formula>
    </cfRule>
    <cfRule type="cellIs" dxfId="7413" priority="1608" operator="equal">
      <formula>"X"</formula>
    </cfRule>
    <cfRule type="cellIs" dxfId="7412" priority="1609" operator="equal">
      <formula>"L"</formula>
    </cfRule>
    <cfRule type="cellIs" dxfId="7411" priority="1610" operator="equal">
      <formula>"V"</formula>
    </cfRule>
  </conditionalFormatting>
  <conditionalFormatting sqref="AL124:AO124">
    <cfRule type="cellIs" dxfId="7410" priority="1597" operator="equal">
      <formula>"NA"</formula>
    </cfRule>
    <cfRule type="cellIs" dxfId="7409" priority="1598" operator="equal">
      <formula>"NS"</formula>
    </cfRule>
    <cfRule type="cellIs" dxfId="7408" priority="1599" operator="equal">
      <formula>"S"</formula>
    </cfRule>
    <cfRule type="cellIs" dxfId="7407" priority="1600" operator="equal">
      <formula>"A"</formula>
    </cfRule>
    <cfRule type="cellIs" dxfId="7406" priority="1601" operator="equal">
      <formula>"X"</formula>
    </cfRule>
    <cfRule type="cellIs" dxfId="7405" priority="1602" operator="equal">
      <formula>"L"</formula>
    </cfRule>
    <cfRule type="cellIs" dxfId="7404" priority="1603" operator="equal">
      <formula>"V"</formula>
    </cfRule>
  </conditionalFormatting>
  <conditionalFormatting sqref="AL125:AO126">
    <cfRule type="cellIs" dxfId="7403" priority="1590" operator="equal">
      <formula>"NA"</formula>
    </cfRule>
    <cfRule type="cellIs" dxfId="7402" priority="1591" operator="equal">
      <formula>"NS"</formula>
    </cfRule>
    <cfRule type="cellIs" dxfId="7401" priority="1592" operator="equal">
      <formula>"S"</formula>
    </cfRule>
    <cfRule type="cellIs" dxfId="7400" priority="1593" operator="equal">
      <formula>"A"</formula>
    </cfRule>
    <cfRule type="cellIs" dxfId="7399" priority="1594" operator="equal">
      <formula>"X"</formula>
    </cfRule>
    <cfRule type="cellIs" dxfId="7398" priority="1595" operator="equal">
      <formula>"L"</formula>
    </cfRule>
    <cfRule type="cellIs" dxfId="7397" priority="1596" operator="equal">
      <formula>"V"</formula>
    </cfRule>
  </conditionalFormatting>
  <conditionalFormatting sqref="AL127">
    <cfRule type="cellIs" dxfId="7396" priority="1583" operator="equal">
      <formula>"NA"</formula>
    </cfRule>
    <cfRule type="cellIs" dxfId="7395" priority="1584" operator="equal">
      <formula>"NS"</formula>
    </cfRule>
    <cfRule type="cellIs" dxfId="7394" priority="1585" operator="equal">
      <formula>"S"</formula>
    </cfRule>
    <cfRule type="cellIs" dxfId="7393" priority="1586" operator="equal">
      <formula>"A"</formula>
    </cfRule>
    <cfRule type="cellIs" dxfId="7392" priority="1587" operator="equal">
      <formula>"X"</formula>
    </cfRule>
    <cfRule type="cellIs" dxfId="7391" priority="1588" operator="equal">
      <formula>"L"</formula>
    </cfRule>
    <cfRule type="cellIs" dxfId="7390" priority="1589" operator="equal">
      <formula>"V"</formula>
    </cfRule>
  </conditionalFormatting>
  <conditionalFormatting sqref="AM127">
    <cfRule type="cellIs" dxfId="7389" priority="1576" operator="equal">
      <formula>"NA"</formula>
    </cfRule>
    <cfRule type="cellIs" dxfId="7388" priority="1577" operator="equal">
      <formula>"NS"</formula>
    </cfRule>
    <cfRule type="cellIs" dxfId="7387" priority="1578" operator="equal">
      <formula>"S"</formula>
    </cfRule>
    <cfRule type="cellIs" dxfId="7386" priority="1579" operator="equal">
      <formula>"A"</formula>
    </cfRule>
    <cfRule type="cellIs" dxfId="7385" priority="1580" operator="equal">
      <formula>"X"</formula>
    </cfRule>
    <cfRule type="cellIs" dxfId="7384" priority="1581" operator="equal">
      <formula>"L"</formula>
    </cfRule>
    <cfRule type="cellIs" dxfId="7383" priority="1582" operator="equal">
      <formula>"V"</formula>
    </cfRule>
  </conditionalFormatting>
  <conditionalFormatting sqref="AN127:AO127">
    <cfRule type="cellIs" dxfId="7382" priority="1569" operator="equal">
      <formula>"NA"</formula>
    </cfRule>
    <cfRule type="cellIs" dxfId="7381" priority="1570" operator="equal">
      <formula>"NS"</formula>
    </cfRule>
    <cfRule type="cellIs" dxfId="7380" priority="1571" operator="equal">
      <formula>"S"</formula>
    </cfRule>
    <cfRule type="cellIs" dxfId="7379" priority="1572" operator="equal">
      <formula>"A"</formula>
    </cfRule>
    <cfRule type="cellIs" dxfId="7378" priority="1573" operator="equal">
      <formula>"X"</formula>
    </cfRule>
    <cfRule type="cellIs" dxfId="7377" priority="1574" operator="equal">
      <formula>"L"</formula>
    </cfRule>
    <cfRule type="cellIs" dxfId="7376" priority="1575" operator="equal">
      <formula>"V"</formula>
    </cfRule>
  </conditionalFormatting>
  <conditionalFormatting sqref="AL128">
    <cfRule type="cellIs" dxfId="7375" priority="1562" operator="equal">
      <formula>"NA"</formula>
    </cfRule>
    <cfRule type="cellIs" dxfId="7374" priority="1563" operator="equal">
      <formula>"NS"</formula>
    </cfRule>
    <cfRule type="cellIs" dxfId="7373" priority="1564" operator="equal">
      <formula>"S"</formula>
    </cfRule>
    <cfRule type="cellIs" dxfId="7372" priority="1565" operator="equal">
      <formula>"A"</formula>
    </cfRule>
    <cfRule type="cellIs" dxfId="7371" priority="1566" operator="equal">
      <formula>"X"</formula>
    </cfRule>
    <cfRule type="cellIs" dxfId="7370" priority="1567" operator="equal">
      <formula>"L"</formula>
    </cfRule>
    <cfRule type="cellIs" dxfId="7369" priority="1568" operator="equal">
      <formula>"V"</formula>
    </cfRule>
  </conditionalFormatting>
  <conditionalFormatting sqref="AM128">
    <cfRule type="cellIs" dxfId="7368" priority="1555" operator="equal">
      <formula>"NA"</formula>
    </cfRule>
    <cfRule type="cellIs" dxfId="7367" priority="1556" operator="equal">
      <formula>"NS"</formula>
    </cfRule>
    <cfRule type="cellIs" dxfId="7366" priority="1557" operator="equal">
      <formula>"S"</formula>
    </cfRule>
    <cfRule type="cellIs" dxfId="7365" priority="1558" operator="equal">
      <formula>"A"</formula>
    </cfRule>
    <cfRule type="cellIs" dxfId="7364" priority="1559" operator="equal">
      <formula>"X"</formula>
    </cfRule>
    <cfRule type="cellIs" dxfId="7363" priority="1560" operator="equal">
      <formula>"L"</formula>
    </cfRule>
    <cfRule type="cellIs" dxfId="7362" priority="1561" operator="equal">
      <formula>"V"</formula>
    </cfRule>
  </conditionalFormatting>
  <conditionalFormatting sqref="AN128:AO128">
    <cfRule type="cellIs" dxfId="7361" priority="1548" operator="equal">
      <formula>"NA"</formula>
    </cfRule>
    <cfRule type="cellIs" dxfId="7360" priority="1549" operator="equal">
      <formula>"NS"</formula>
    </cfRule>
    <cfRule type="cellIs" dxfId="7359" priority="1550" operator="equal">
      <formula>"S"</formula>
    </cfRule>
    <cfRule type="cellIs" dxfId="7358" priority="1551" operator="equal">
      <formula>"A"</formula>
    </cfRule>
    <cfRule type="cellIs" dxfId="7357" priority="1552" operator="equal">
      <formula>"X"</formula>
    </cfRule>
    <cfRule type="cellIs" dxfId="7356" priority="1553" operator="equal">
      <formula>"L"</formula>
    </cfRule>
    <cfRule type="cellIs" dxfId="7355" priority="1554" operator="equal">
      <formula>"V"</formula>
    </cfRule>
  </conditionalFormatting>
  <conditionalFormatting sqref="AL129">
    <cfRule type="cellIs" dxfId="7354" priority="1541" operator="equal">
      <formula>"NA"</formula>
    </cfRule>
    <cfRule type="cellIs" dxfId="7353" priority="1542" operator="equal">
      <formula>"NS"</formula>
    </cfRule>
    <cfRule type="cellIs" dxfId="7352" priority="1543" operator="equal">
      <formula>"S"</formula>
    </cfRule>
    <cfRule type="cellIs" dxfId="7351" priority="1544" operator="equal">
      <formula>"A"</formula>
    </cfRule>
    <cfRule type="cellIs" dxfId="7350" priority="1545" operator="equal">
      <formula>"X"</formula>
    </cfRule>
    <cfRule type="cellIs" dxfId="7349" priority="1546" operator="equal">
      <formula>"L"</formula>
    </cfRule>
    <cfRule type="cellIs" dxfId="7348" priority="1547" operator="equal">
      <formula>"V"</formula>
    </cfRule>
  </conditionalFormatting>
  <conditionalFormatting sqref="AM129">
    <cfRule type="cellIs" dxfId="7347" priority="1534" operator="equal">
      <formula>"NA"</formula>
    </cfRule>
    <cfRule type="cellIs" dxfId="7346" priority="1535" operator="equal">
      <formula>"NS"</formula>
    </cfRule>
    <cfRule type="cellIs" dxfId="7345" priority="1536" operator="equal">
      <formula>"S"</formula>
    </cfRule>
    <cfRule type="cellIs" dxfId="7344" priority="1537" operator="equal">
      <formula>"A"</formula>
    </cfRule>
    <cfRule type="cellIs" dxfId="7343" priority="1538" operator="equal">
      <formula>"X"</formula>
    </cfRule>
    <cfRule type="cellIs" dxfId="7342" priority="1539" operator="equal">
      <formula>"L"</formula>
    </cfRule>
    <cfRule type="cellIs" dxfId="7341" priority="1540" operator="equal">
      <formula>"V"</formula>
    </cfRule>
  </conditionalFormatting>
  <conditionalFormatting sqref="AN129:AO129">
    <cfRule type="cellIs" dxfId="7340" priority="1527" operator="equal">
      <formula>"NA"</formula>
    </cfRule>
    <cfRule type="cellIs" dxfId="7339" priority="1528" operator="equal">
      <formula>"NS"</formula>
    </cfRule>
    <cfRule type="cellIs" dxfId="7338" priority="1529" operator="equal">
      <formula>"S"</formula>
    </cfRule>
    <cfRule type="cellIs" dxfId="7337" priority="1530" operator="equal">
      <formula>"A"</formula>
    </cfRule>
    <cfRule type="cellIs" dxfId="7336" priority="1531" operator="equal">
      <formula>"X"</formula>
    </cfRule>
    <cfRule type="cellIs" dxfId="7335" priority="1532" operator="equal">
      <formula>"L"</formula>
    </cfRule>
    <cfRule type="cellIs" dxfId="7334" priority="1533" operator="equal">
      <formula>"V"</formula>
    </cfRule>
  </conditionalFormatting>
  <conditionalFormatting sqref="AL130">
    <cfRule type="cellIs" dxfId="7333" priority="1520" operator="equal">
      <formula>"NA"</formula>
    </cfRule>
    <cfRule type="cellIs" dxfId="7332" priority="1521" operator="equal">
      <formula>"NS"</formula>
    </cfRule>
    <cfRule type="cellIs" dxfId="7331" priority="1522" operator="equal">
      <formula>"S"</formula>
    </cfRule>
    <cfRule type="cellIs" dxfId="7330" priority="1523" operator="equal">
      <formula>"A"</formula>
    </cfRule>
    <cfRule type="cellIs" dxfId="7329" priority="1524" operator="equal">
      <formula>"X"</formula>
    </cfRule>
    <cfRule type="cellIs" dxfId="7328" priority="1525" operator="equal">
      <formula>"L"</formula>
    </cfRule>
    <cfRule type="cellIs" dxfId="7327" priority="1526" operator="equal">
      <formula>"V"</formula>
    </cfRule>
  </conditionalFormatting>
  <conditionalFormatting sqref="AM130">
    <cfRule type="cellIs" dxfId="7326" priority="1513" operator="equal">
      <formula>"NA"</formula>
    </cfRule>
    <cfRule type="cellIs" dxfId="7325" priority="1514" operator="equal">
      <formula>"NS"</formula>
    </cfRule>
    <cfRule type="cellIs" dxfId="7324" priority="1515" operator="equal">
      <formula>"S"</formula>
    </cfRule>
    <cfRule type="cellIs" dxfId="7323" priority="1516" operator="equal">
      <formula>"A"</formula>
    </cfRule>
    <cfRule type="cellIs" dxfId="7322" priority="1517" operator="equal">
      <formula>"X"</formula>
    </cfRule>
    <cfRule type="cellIs" dxfId="7321" priority="1518" operator="equal">
      <formula>"L"</formula>
    </cfRule>
    <cfRule type="cellIs" dxfId="7320" priority="1519" operator="equal">
      <formula>"V"</formula>
    </cfRule>
  </conditionalFormatting>
  <conditionalFormatting sqref="AN130:AO130">
    <cfRule type="cellIs" dxfId="7319" priority="1506" operator="equal">
      <formula>"NA"</formula>
    </cfRule>
    <cfRule type="cellIs" dxfId="7318" priority="1507" operator="equal">
      <formula>"NS"</formula>
    </cfRule>
    <cfRule type="cellIs" dxfId="7317" priority="1508" operator="equal">
      <formula>"S"</formula>
    </cfRule>
    <cfRule type="cellIs" dxfId="7316" priority="1509" operator="equal">
      <formula>"A"</formula>
    </cfRule>
    <cfRule type="cellIs" dxfId="7315" priority="1510" operator="equal">
      <formula>"X"</formula>
    </cfRule>
    <cfRule type="cellIs" dxfId="7314" priority="1511" operator="equal">
      <formula>"L"</formula>
    </cfRule>
    <cfRule type="cellIs" dxfId="7313" priority="1512" operator="equal">
      <formula>"V"</formula>
    </cfRule>
  </conditionalFormatting>
  <conditionalFormatting sqref="AL131:AM131">
    <cfRule type="cellIs" dxfId="7312" priority="1499" operator="equal">
      <formula>"NA"</formula>
    </cfRule>
    <cfRule type="cellIs" dxfId="7311" priority="1500" operator="equal">
      <formula>"NS"</formula>
    </cfRule>
    <cfRule type="cellIs" dxfId="7310" priority="1501" operator="equal">
      <formula>"S"</formula>
    </cfRule>
    <cfRule type="cellIs" dxfId="7309" priority="1502" operator="equal">
      <formula>"A"</formula>
    </cfRule>
    <cfRule type="cellIs" dxfId="7308" priority="1503" operator="equal">
      <formula>"X"</formula>
    </cfRule>
    <cfRule type="cellIs" dxfId="7307" priority="1504" operator="equal">
      <formula>"L"</formula>
    </cfRule>
    <cfRule type="cellIs" dxfId="7306" priority="1505" operator="equal">
      <formula>"V"</formula>
    </cfRule>
  </conditionalFormatting>
  <conditionalFormatting sqref="AO131">
    <cfRule type="cellIs" dxfId="7305" priority="1492" operator="equal">
      <formula>"NA"</formula>
    </cfRule>
    <cfRule type="cellIs" dxfId="7304" priority="1493" operator="equal">
      <formula>"NS"</formula>
    </cfRule>
    <cfRule type="cellIs" dxfId="7303" priority="1494" operator="equal">
      <formula>"S"</formula>
    </cfRule>
    <cfRule type="cellIs" dxfId="7302" priority="1495" operator="equal">
      <formula>"A"</formula>
    </cfRule>
    <cfRule type="cellIs" dxfId="7301" priority="1496" operator="equal">
      <formula>"X"</formula>
    </cfRule>
    <cfRule type="cellIs" dxfId="7300" priority="1497" operator="equal">
      <formula>"L"</formula>
    </cfRule>
    <cfRule type="cellIs" dxfId="7299" priority="1498" operator="equal">
      <formula>"V"</formula>
    </cfRule>
  </conditionalFormatting>
  <conditionalFormatting sqref="AL132">
    <cfRule type="cellIs" dxfId="7298" priority="1485" operator="equal">
      <formula>"NA"</formula>
    </cfRule>
    <cfRule type="cellIs" dxfId="7297" priority="1486" operator="equal">
      <formula>"NS"</formula>
    </cfRule>
    <cfRule type="cellIs" dxfId="7296" priority="1487" operator="equal">
      <formula>"S"</formula>
    </cfRule>
    <cfRule type="cellIs" dxfId="7295" priority="1488" operator="equal">
      <formula>"A"</formula>
    </cfRule>
    <cfRule type="cellIs" dxfId="7294" priority="1489" operator="equal">
      <formula>"X"</formula>
    </cfRule>
    <cfRule type="cellIs" dxfId="7293" priority="1490" operator="equal">
      <formula>"L"</formula>
    </cfRule>
    <cfRule type="cellIs" dxfId="7292" priority="1491" operator="equal">
      <formula>"V"</formula>
    </cfRule>
  </conditionalFormatting>
  <conditionalFormatting sqref="AM132">
    <cfRule type="cellIs" dxfId="7291" priority="1478" operator="equal">
      <formula>"NA"</formula>
    </cfRule>
    <cfRule type="cellIs" dxfId="7290" priority="1479" operator="equal">
      <formula>"NS"</formula>
    </cfRule>
    <cfRule type="cellIs" dxfId="7289" priority="1480" operator="equal">
      <formula>"S"</formula>
    </cfRule>
    <cfRule type="cellIs" dxfId="7288" priority="1481" operator="equal">
      <formula>"A"</formula>
    </cfRule>
    <cfRule type="cellIs" dxfId="7287" priority="1482" operator="equal">
      <formula>"X"</formula>
    </cfRule>
    <cfRule type="cellIs" dxfId="7286" priority="1483" operator="equal">
      <formula>"L"</formula>
    </cfRule>
    <cfRule type="cellIs" dxfId="7285" priority="1484" operator="equal">
      <formula>"V"</formula>
    </cfRule>
  </conditionalFormatting>
  <conditionalFormatting sqref="AN132:AO132">
    <cfRule type="cellIs" dxfId="7284" priority="1471" operator="equal">
      <formula>"NA"</formula>
    </cfRule>
    <cfRule type="cellIs" dxfId="7283" priority="1472" operator="equal">
      <formula>"NS"</formula>
    </cfRule>
    <cfRule type="cellIs" dxfId="7282" priority="1473" operator="equal">
      <formula>"S"</formula>
    </cfRule>
    <cfRule type="cellIs" dxfId="7281" priority="1474" operator="equal">
      <formula>"A"</formula>
    </cfRule>
    <cfRule type="cellIs" dxfId="7280" priority="1475" operator="equal">
      <formula>"X"</formula>
    </cfRule>
    <cfRule type="cellIs" dxfId="7279" priority="1476" operator="equal">
      <formula>"L"</formula>
    </cfRule>
    <cfRule type="cellIs" dxfId="7278" priority="1477" operator="equal">
      <formula>"V"</formula>
    </cfRule>
  </conditionalFormatting>
  <conditionalFormatting sqref="AL133">
    <cfRule type="cellIs" dxfId="7277" priority="1464" operator="equal">
      <formula>"NA"</formula>
    </cfRule>
    <cfRule type="cellIs" dxfId="7276" priority="1465" operator="equal">
      <formula>"NS"</formula>
    </cfRule>
    <cfRule type="cellIs" dxfId="7275" priority="1466" operator="equal">
      <formula>"S"</formula>
    </cfRule>
    <cfRule type="cellIs" dxfId="7274" priority="1467" operator="equal">
      <formula>"A"</formula>
    </cfRule>
    <cfRule type="cellIs" dxfId="7273" priority="1468" operator="equal">
      <formula>"X"</formula>
    </cfRule>
    <cfRule type="cellIs" dxfId="7272" priority="1469" operator="equal">
      <formula>"L"</formula>
    </cfRule>
    <cfRule type="cellIs" dxfId="7271" priority="1470" operator="equal">
      <formula>"V"</formula>
    </cfRule>
  </conditionalFormatting>
  <conditionalFormatting sqref="AM133">
    <cfRule type="cellIs" dxfId="7270" priority="1457" operator="equal">
      <formula>"NA"</formula>
    </cfRule>
    <cfRule type="cellIs" dxfId="7269" priority="1458" operator="equal">
      <formula>"NS"</formula>
    </cfRule>
    <cfRule type="cellIs" dxfId="7268" priority="1459" operator="equal">
      <formula>"S"</formula>
    </cfRule>
    <cfRule type="cellIs" dxfId="7267" priority="1460" operator="equal">
      <formula>"A"</formula>
    </cfRule>
    <cfRule type="cellIs" dxfId="7266" priority="1461" operator="equal">
      <formula>"X"</formula>
    </cfRule>
    <cfRule type="cellIs" dxfId="7265" priority="1462" operator="equal">
      <formula>"L"</formula>
    </cfRule>
    <cfRule type="cellIs" dxfId="7264" priority="1463" operator="equal">
      <formula>"V"</formula>
    </cfRule>
  </conditionalFormatting>
  <conditionalFormatting sqref="AN133:AO133">
    <cfRule type="cellIs" dxfId="7263" priority="1450" operator="equal">
      <formula>"NA"</formula>
    </cfRule>
    <cfRule type="cellIs" dxfId="7262" priority="1451" operator="equal">
      <formula>"NS"</formula>
    </cfRule>
    <cfRule type="cellIs" dxfId="7261" priority="1452" operator="equal">
      <formula>"S"</formula>
    </cfRule>
    <cfRule type="cellIs" dxfId="7260" priority="1453" operator="equal">
      <formula>"A"</formula>
    </cfRule>
    <cfRule type="cellIs" dxfId="7259" priority="1454" operator="equal">
      <formula>"X"</formula>
    </cfRule>
    <cfRule type="cellIs" dxfId="7258" priority="1455" operator="equal">
      <formula>"L"</formula>
    </cfRule>
    <cfRule type="cellIs" dxfId="7257" priority="1456" operator="equal">
      <formula>"V"</formula>
    </cfRule>
  </conditionalFormatting>
  <conditionalFormatting sqref="AL134">
    <cfRule type="cellIs" dxfId="7256" priority="1443" operator="equal">
      <formula>"NA"</formula>
    </cfRule>
    <cfRule type="cellIs" dxfId="7255" priority="1444" operator="equal">
      <formula>"NS"</formula>
    </cfRule>
    <cfRule type="cellIs" dxfId="7254" priority="1445" operator="equal">
      <formula>"S"</formula>
    </cfRule>
    <cfRule type="cellIs" dxfId="7253" priority="1446" operator="equal">
      <formula>"A"</formula>
    </cfRule>
    <cfRule type="cellIs" dxfId="7252" priority="1447" operator="equal">
      <formula>"X"</formula>
    </cfRule>
    <cfRule type="cellIs" dxfId="7251" priority="1448" operator="equal">
      <formula>"L"</formula>
    </cfRule>
    <cfRule type="cellIs" dxfId="7250" priority="1449" operator="equal">
      <formula>"V"</formula>
    </cfRule>
  </conditionalFormatting>
  <conditionalFormatting sqref="AM134">
    <cfRule type="cellIs" dxfId="7249" priority="1436" operator="equal">
      <formula>"NA"</formula>
    </cfRule>
    <cfRule type="cellIs" dxfId="7248" priority="1437" operator="equal">
      <formula>"NS"</formula>
    </cfRule>
    <cfRule type="cellIs" dxfId="7247" priority="1438" operator="equal">
      <formula>"S"</formula>
    </cfRule>
    <cfRule type="cellIs" dxfId="7246" priority="1439" operator="equal">
      <formula>"A"</formula>
    </cfRule>
    <cfRule type="cellIs" dxfId="7245" priority="1440" operator="equal">
      <formula>"X"</formula>
    </cfRule>
    <cfRule type="cellIs" dxfId="7244" priority="1441" operator="equal">
      <formula>"L"</formula>
    </cfRule>
    <cfRule type="cellIs" dxfId="7243" priority="1442" operator="equal">
      <formula>"V"</formula>
    </cfRule>
  </conditionalFormatting>
  <conditionalFormatting sqref="AN134:AO134">
    <cfRule type="cellIs" dxfId="7242" priority="1429" operator="equal">
      <formula>"NA"</formula>
    </cfRule>
    <cfRule type="cellIs" dxfId="7241" priority="1430" operator="equal">
      <formula>"NS"</formula>
    </cfRule>
    <cfRule type="cellIs" dxfId="7240" priority="1431" operator="equal">
      <formula>"S"</formula>
    </cfRule>
    <cfRule type="cellIs" dxfId="7239" priority="1432" operator="equal">
      <formula>"A"</formula>
    </cfRule>
    <cfRule type="cellIs" dxfId="7238" priority="1433" operator="equal">
      <formula>"X"</formula>
    </cfRule>
    <cfRule type="cellIs" dxfId="7237" priority="1434" operator="equal">
      <formula>"L"</formula>
    </cfRule>
    <cfRule type="cellIs" dxfId="7236" priority="1435" operator="equal">
      <formula>"V"</formula>
    </cfRule>
  </conditionalFormatting>
  <conditionalFormatting sqref="AL135:AO135">
    <cfRule type="cellIs" dxfId="7235" priority="1422" operator="equal">
      <formula>"NA"</formula>
    </cfRule>
    <cfRule type="cellIs" dxfId="7234" priority="1423" operator="equal">
      <formula>"NS"</formula>
    </cfRule>
    <cfRule type="cellIs" dxfId="7233" priority="1424" operator="equal">
      <formula>"S"</formula>
    </cfRule>
    <cfRule type="cellIs" dxfId="7232" priority="1425" operator="equal">
      <formula>"A"</formula>
    </cfRule>
    <cfRule type="cellIs" dxfId="7231" priority="1426" operator="equal">
      <formula>"X"</formula>
    </cfRule>
    <cfRule type="cellIs" dxfId="7230" priority="1427" operator="equal">
      <formula>"L"</formula>
    </cfRule>
    <cfRule type="cellIs" dxfId="7229" priority="1428" operator="equal">
      <formula>"V"</formula>
    </cfRule>
  </conditionalFormatting>
  <conditionalFormatting sqref="AL136">
    <cfRule type="cellIs" dxfId="7228" priority="1415" operator="equal">
      <formula>"NA"</formula>
    </cfRule>
    <cfRule type="cellIs" dxfId="7227" priority="1416" operator="equal">
      <formula>"NS"</formula>
    </cfRule>
    <cfRule type="cellIs" dxfId="7226" priority="1417" operator="equal">
      <formula>"S"</formula>
    </cfRule>
    <cfRule type="cellIs" dxfId="7225" priority="1418" operator="equal">
      <formula>"A"</formula>
    </cfRule>
    <cfRule type="cellIs" dxfId="7224" priority="1419" operator="equal">
      <formula>"X"</formula>
    </cfRule>
    <cfRule type="cellIs" dxfId="7223" priority="1420" operator="equal">
      <formula>"L"</formula>
    </cfRule>
    <cfRule type="cellIs" dxfId="7222" priority="1421" operator="equal">
      <formula>"V"</formula>
    </cfRule>
  </conditionalFormatting>
  <conditionalFormatting sqref="AM136:AO136">
    <cfRule type="cellIs" dxfId="7221" priority="1408" operator="equal">
      <formula>"NA"</formula>
    </cfRule>
    <cfRule type="cellIs" dxfId="7220" priority="1409" operator="equal">
      <formula>"NS"</formula>
    </cfRule>
    <cfRule type="cellIs" dxfId="7219" priority="1410" operator="equal">
      <formula>"S"</formula>
    </cfRule>
    <cfRule type="cellIs" dxfId="7218" priority="1411" operator="equal">
      <formula>"A"</formula>
    </cfRule>
    <cfRule type="cellIs" dxfId="7217" priority="1412" operator="equal">
      <formula>"X"</formula>
    </cfRule>
    <cfRule type="cellIs" dxfId="7216" priority="1413" operator="equal">
      <formula>"L"</formula>
    </cfRule>
    <cfRule type="cellIs" dxfId="7215" priority="1414" operator="equal">
      <formula>"V"</formula>
    </cfRule>
  </conditionalFormatting>
  <conditionalFormatting sqref="AL137:AO137">
    <cfRule type="cellIs" dxfId="7214" priority="1401" operator="equal">
      <formula>"NA"</formula>
    </cfRule>
    <cfRule type="cellIs" dxfId="7213" priority="1402" operator="equal">
      <formula>"NS"</formula>
    </cfRule>
    <cfRule type="cellIs" dxfId="7212" priority="1403" operator="equal">
      <formula>"S"</formula>
    </cfRule>
    <cfRule type="cellIs" dxfId="7211" priority="1404" operator="equal">
      <formula>"A"</formula>
    </cfRule>
    <cfRule type="cellIs" dxfId="7210" priority="1405" operator="equal">
      <formula>"X"</formula>
    </cfRule>
    <cfRule type="cellIs" dxfId="7209" priority="1406" operator="equal">
      <formula>"L"</formula>
    </cfRule>
    <cfRule type="cellIs" dxfId="7208" priority="1407" operator="equal">
      <formula>"V"</formula>
    </cfRule>
  </conditionalFormatting>
  <conditionalFormatting sqref="AL138:AO139">
    <cfRule type="cellIs" dxfId="7207" priority="1394" operator="equal">
      <formula>"NA"</formula>
    </cfRule>
    <cfRule type="cellIs" dxfId="7206" priority="1395" operator="equal">
      <formula>"NS"</formula>
    </cfRule>
    <cfRule type="cellIs" dxfId="7205" priority="1396" operator="equal">
      <formula>"S"</formula>
    </cfRule>
    <cfRule type="cellIs" dxfId="7204" priority="1397" operator="equal">
      <formula>"A"</formula>
    </cfRule>
    <cfRule type="cellIs" dxfId="7203" priority="1398" operator="equal">
      <formula>"X"</formula>
    </cfRule>
    <cfRule type="cellIs" dxfId="7202" priority="1399" operator="equal">
      <formula>"L"</formula>
    </cfRule>
    <cfRule type="cellIs" dxfId="7201" priority="1400" operator="equal">
      <formula>"V"</formula>
    </cfRule>
  </conditionalFormatting>
  <conditionalFormatting sqref="AL140">
    <cfRule type="cellIs" dxfId="7200" priority="1387" operator="equal">
      <formula>"NA"</formula>
    </cfRule>
    <cfRule type="cellIs" dxfId="7199" priority="1388" operator="equal">
      <formula>"NS"</formula>
    </cfRule>
    <cfRule type="cellIs" dxfId="7198" priority="1389" operator="equal">
      <formula>"S"</formula>
    </cfRule>
    <cfRule type="cellIs" dxfId="7197" priority="1390" operator="equal">
      <formula>"A"</formula>
    </cfRule>
    <cfRule type="cellIs" dxfId="7196" priority="1391" operator="equal">
      <formula>"X"</formula>
    </cfRule>
    <cfRule type="cellIs" dxfId="7195" priority="1392" operator="equal">
      <formula>"L"</formula>
    </cfRule>
    <cfRule type="cellIs" dxfId="7194" priority="1393" operator="equal">
      <formula>"V"</formula>
    </cfRule>
  </conditionalFormatting>
  <conditionalFormatting sqref="AM140">
    <cfRule type="cellIs" dxfId="7193" priority="1380" operator="equal">
      <formula>"NA"</formula>
    </cfRule>
    <cfRule type="cellIs" dxfId="7192" priority="1381" operator="equal">
      <formula>"NS"</formula>
    </cfRule>
    <cfRule type="cellIs" dxfId="7191" priority="1382" operator="equal">
      <formula>"S"</formula>
    </cfRule>
    <cfRule type="cellIs" dxfId="7190" priority="1383" operator="equal">
      <formula>"A"</formula>
    </cfRule>
    <cfRule type="cellIs" dxfId="7189" priority="1384" operator="equal">
      <formula>"X"</formula>
    </cfRule>
    <cfRule type="cellIs" dxfId="7188" priority="1385" operator="equal">
      <formula>"L"</formula>
    </cfRule>
    <cfRule type="cellIs" dxfId="7187" priority="1386" operator="equal">
      <formula>"V"</formula>
    </cfRule>
  </conditionalFormatting>
  <conditionalFormatting sqref="AN140:AO140">
    <cfRule type="cellIs" dxfId="7186" priority="1373" operator="equal">
      <formula>"NA"</formula>
    </cfRule>
    <cfRule type="cellIs" dxfId="7185" priority="1374" operator="equal">
      <formula>"NS"</formula>
    </cfRule>
    <cfRule type="cellIs" dxfId="7184" priority="1375" operator="equal">
      <formula>"S"</formula>
    </cfRule>
    <cfRule type="cellIs" dxfId="7183" priority="1376" operator="equal">
      <formula>"A"</formula>
    </cfRule>
    <cfRule type="cellIs" dxfId="7182" priority="1377" operator="equal">
      <formula>"X"</formula>
    </cfRule>
    <cfRule type="cellIs" dxfId="7181" priority="1378" operator="equal">
      <formula>"L"</formula>
    </cfRule>
    <cfRule type="cellIs" dxfId="7180" priority="1379" operator="equal">
      <formula>"V"</formula>
    </cfRule>
  </conditionalFormatting>
  <conditionalFormatting sqref="AL141">
    <cfRule type="cellIs" dxfId="7179" priority="1366" operator="equal">
      <formula>"NA"</formula>
    </cfRule>
    <cfRule type="cellIs" dxfId="7178" priority="1367" operator="equal">
      <formula>"NS"</formula>
    </cfRule>
    <cfRule type="cellIs" dxfId="7177" priority="1368" operator="equal">
      <formula>"S"</formula>
    </cfRule>
    <cfRule type="cellIs" dxfId="7176" priority="1369" operator="equal">
      <formula>"A"</formula>
    </cfRule>
    <cfRule type="cellIs" dxfId="7175" priority="1370" operator="equal">
      <formula>"X"</formula>
    </cfRule>
    <cfRule type="cellIs" dxfId="7174" priority="1371" operator="equal">
      <formula>"L"</formula>
    </cfRule>
    <cfRule type="cellIs" dxfId="7173" priority="1372" operator="equal">
      <formula>"V"</formula>
    </cfRule>
  </conditionalFormatting>
  <conditionalFormatting sqref="AM141">
    <cfRule type="cellIs" dxfId="7172" priority="1359" operator="equal">
      <formula>"NA"</formula>
    </cfRule>
    <cfRule type="cellIs" dxfId="7171" priority="1360" operator="equal">
      <formula>"NS"</formula>
    </cfRule>
    <cfRule type="cellIs" dxfId="7170" priority="1361" operator="equal">
      <formula>"S"</formula>
    </cfRule>
    <cfRule type="cellIs" dxfId="7169" priority="1362" operator="equal">
      <formula>"A"</formula>
    </cfRule>
    <cfRule type="cellIs" dxfId="7168" priority="1363" operator="equal">
      <formula>"X"</formula>
    </cfRule>
    <cfRule type="cellIs" dxfId="7167" priority="1364" operator="equal">
      <formula>"L"</formula>
    </cfRule>
    <cfRule type="cellIs" dxfId="7166" priority="1365" operator="equal">
      <formula>"V"</formula>
    </cfRule>
  </conditionalFormatting>
  <conditionalFormatting sqref="AN141:AO141">
    <cfRule type="cellIs" dxfId="7165" priority="1352" operator="equal">
      <formula>"NA"</formula>
    </cfRule>
    <cfRule type="cellIs" dxfId="7164" priority="1353" operator="equal">
      <formula>"NS"</formula>
    </cfRule>
    <cfRule type="cellIs" dxfId="7163" priority="1354" operator="equal">
      <formula>"S"</formula>
    </cfRule>
    <cfRule type="cellIs" dxfId="7162" priority="1355" operator="equal">
      <formula>"A"</formula>
    </cfRule>
    <cfRule type="cellIs" dxfId="7161" priority="1356" operator="equal">
      <formula>"X"</formula>
    </cfRule>
    <cfRule type="cellIs" dxfId="7160" priority="1357" operator="equal">
      <formula>"L"</formula>
    </cfRule>
    <cfRule type="cellIs" dxfId="7159" priority="1358" operator="equal">
      <formula>"V"</formula>
    </cfRule>
  </conditionalFormatting>
  <conditionalFormatting sqref="AL142:AM142">
    <cfRule type="cellIs" dxfId="7158" priority="1338" operator="equal">
      <formula>"NA"</formula>
    </cfRule>
    <cfRule type="cellIs" dxfId="7157" priority="1339" operator="equal">
      <formula>"NS"</formula>
    </cfRule>
    <cfRule type="cellIs" dxfId="7156" priority="1340" operator="equal">
      <formula>"S"</formula>
    </cfRule>
    <cfRule type="cellIs" dxfId="7155" priority="1341" operator="equal">
      <formula>"A"</formula>
    </cfRule>
    <cfRule type="cellIs" dxfId="7154" priority="1342" operator="equal">
      <formula>"X"</formula>
    </cfRule>
    <cfRule type="cellIs" dxfId="7153" priority="1343" operator="equal">
      <formula>"L"</formula>
    </cfRule>
    <cfRule type="cellIs" dxfId="7152" priority="1344" operator="equal">
      <formula>"V"</formula>
    </cfRule>
  </conditionalFormatting>
  <conditionalFormatting sqref="AL143:AO143">
    <cfRule type="cellIs" dxfId="7151" priority="1331" operator="equal">
      <formula>"NA"</formula>
    </cfRule>
    <cfRule type="cellIs" dxfId="7150" priority="1332" operator="equal">
      <formula>"NS"</formula>
    </cfRule>
    <cfRule type="cellIs" dxfId="7149" priority="1333" operator="equal">
      <formula>"S"</formula>
    </cfRule>
    <cfRule type="cellIs" dxfId="7148" priority="1334" operator="equal">
      <formula>"A"</formula>
    </cfRule>
    <cfRule type="cellIs" dxfId="7147" priority="1335" operator="equal">
      <formula>"X"</formula>
    </cfRule>
    <cfRule type="cellIs" dxfId="7146" priority="1336" operator="equal">
      <formula>"L"</formula>
    </cfRule>
    <cfRule type="cellIs" dxfId="7145" priority="1337" operator="equal">
      <formula>"V"</formula>
    </cfRule>
  </conditionalFormatting>
  <conditionalFormatting sqref="AN142:AO142">
    <cfRule type="cellIs" dxfId="7144" priority="1345" operator="equal">
      <formula>"NA"</formula>
    </cfRule>
    <cfRule type="cellIs" dxfId="7143" priority="1346" operator="equal">
      <formula>"NS"</formula>
    </cfRule>
    <cfRule type="cellIs" dxfId="7142" priority="1347" operator="equal">
      <formula>"S"</formula>
    </cfRule>
    <cfRule type="cellIs" dxfId="7141" priority="1348" operator="equal">
      <formula>"A"</formula>
    </cfRule>
    <cfRule type="cellIs" dxfId="7140" priority="1349" operator="equal">
      <formula>"X"</formula>
    </cfRule>
    <cfRule type="cellIs" dxfId="7139" priority="1350" operator="equal">
      <formula>"L"</formula>
    </cfRule>
    <cfRule type="cellIs" dxfId="7138" priority="1351" operator="equal">
      <formula>"V"</formula>
    </cfRule>
  </conditionalFormatting>
  <conditionalFormatting sqref="AL145">
    <cfRule type="cellIs" dxfId="7137" priority="1317" operator="equal">
      <formula>"NA"</formula>
    </cfRule>
    <cfRule type="cellIs" dxfId="7136" priority="1318" operator="equal">
      <formula>"NS"</formula>
    </cfRule>
    <cfRule type="cellIs" dxfId="7135" priority="1319" operator="equal">
      <formula>"S"</formula>
    </cfRule>
    <cfRule type="cellIs" dxfId="7134" priority="1320" operator="equal">
      <formula>"A"</formula>
    </cfRule>
    <cfRule type="cellIs" dxfId="7133" priority="1321" operator="equal">
      <formula>"X"</formula>
    </cfRule>
    <cfRule type="cellIs" dxfId="7132" priority="1322" operator="equal">
      <formula>"L"</formula>
    </cfRule>
    <cfRule type="cellIs" dxfId="7131" priority="1323" operator="equal">
      <formula>"V"</formula>
    </cfRule>
  </conditionalFormatting>
  <conditionalFormatting sqref="AM145">
    <cfRule type="cellIs" dxfId="7130" priority="1310" operator="equal">
      <formula>"NA"</formula>
    </cfRule>
    <cfRule type="cellIs" dxfId="7129" priority="1311" operator="equal">
      <formula>"NS"</formula>
    </cfRule>
    <cfRule type="cellIs" dxfId="7128" priority="1312" operator="equal">
      <formula>"S"</formula>
    </cfRule>
    <cfRule type="cellIs" dxfId="7127" priority="1313" operator="equal">
      <formula>"A"</formula>
    </cfRule>
    <cfRule type="cellIs" dxfId="7126" priority="1314" operator="equal">
      <formula>"X"</formula>
    </cfRule>
    <cfRule type="cellIs" dxfId="7125" priority="1315" operator="equal">
      <formula>"L"</formula>
    </cfRule>
    <cfRule type="cellIs" dxfId="7124" priority="1316" operator="equal">
      <formula>"V"</formula>
    </cfRule>
  </conditionalFormatting>
  <conditionalFormatting sqref="AN145:AO145">
    <cfRule type="cellIs" dxfId="7123" priority="1303" operator="equal">
      <formula>"NA"</formula>
    </cfRule>
    <cfRule type="cellIs" dxfId="7122" priority="1304" operator="equal">
      <formula>"NS"</formula>
    </cfRule>
    <cfRule type="cellIs" dxfId="7121" priority="1305" operator="equal">
      <formula>"S"</formula>
    </cfRule>
    <cfRule type="cellIs" dxfId="7120" priority="1306" operator="equal">
      <formula>"A"</formula>
    </cfRule>
    <cfRule type="cellIs" dxfId="7119" priority="1307" operator="equal">
      <formula>"X"</formula>
    </cfRule>
    <cfRule type="cellIs" dxfId="7118" priority="1308" operator="equal">
      <formula>"L"</formula>
    </cfRule>
    <cfRule type="cellIs" dxfId="7117" priority="1309" operator="equal">
      <formula>"V"</formula>
    </cfRule>
  </conditionalFormatting>
  <conditionalFormatting sqref="AL146:AO146">
    <cfRule type="cellIs" dxfId="7116" priority="1296" operator="equal">
      <formula>"NA"</formula>
    </cfRule>
    <cfRule type="cellIs" dxfId="7115" priority="1297" operator="equal">
      <formula>"NS"</formula>
    </cfRule>
    <cfRule type="cellIs" dxfId="7114" priority="1298" operator="equal">
      <formula>"S"</formula>
    </cfRule>
    <cfRule type="cellIs" dxfId="7113" priority="1299" operator="equal">
      <formula>"A"</formula>
    </cfRule>
    <cfRule type="cellIs" dxfId="7112" priority="1300" operator="equal">
      <formula>"X"</formula>
    </cfRule>
    <cfRule type="cellIs" dxfId="7111" priority="1301" operator="equal">
      <formula>"L"</formula>
    </cfRule>
    <cfRule type="cellIs" dxfId="7110" priority="1302" operator="equal">
      <formula>"V"</formula>
    </cfRule>
  </conditionalFormatting>
  <conditionalFormatting sqref="AL147">
    <cfRule type="cellIs" dxfId="7109" priority="1289" operator="equal">
      <formula>"NA"</formula>
    </cfRule>
    <cfRule type="cellIs" dxfId="7108" priority="1290" operator="equal">
      <formula>"NS"</formula>
    </cfRule>
    <cfRule type="cellIs" dxfId="7107" priority="1291" operator="equal">
      <formula>"S"</formula>
    </cfRule>
    <cfRule type="cellIs" dxfId="7106" priority="1292" operator="equal">
      <formula>"A"</formula>
    </cfRule>
    <cfRule type="cellIs" dxfId="7105" priority="1293" operator="equal">
      <formula>"X"</formula>
    </cfRule>
    <cfRule type="cellIs" dxfId="7104" priority="1294" operator="equal">
      <formula>"L"</formula>
    </cfRule>
    <cfRule type="cellIs" dxfId="7103" priority="1295" operator="equal">
      <formula>"V"</formula>
    </cfRule>
  </conditionalFormatting>
  <conditionalFormatting sqref="AM147">
    <cfRule type="cellIs" dxfId="7102" priority="1282" operator="equal">
      <formula>"NA"</formula>
    </cfRule>
    <cfRule type="cellIs" dxfId="7101" priority="1283" operator="equal">
      <formula>"NS"</formula>
    </cfRule>
    <cfRule type="cellIs" dxfId="7100" priority="1284" operator="equal">
      <formula>"S"</formula>
    </cfRule>
    <cfRule type="cellIs" dxfId="7099" priority="1285" operator="equal">
      <formula>"A"</formula>
    </cfRule>
    <cfRule type="cellIs" dxfId="7098" priority="1286" operator="equal">
      <formula>"X"</formula>
    </cfRule>
    <cfRule type="cellIs" dxfId="7097" priority="1287" operator="equal">
      <formula>"L"</formula>
    </cfRule>
    <cfRule type="cellIs" dxfId="7096" priority="1288" operator="equal">
      <formula>"V"</formula>
    </cfRule>
  </conditionalFormatting>
  <conditionalFormatting sqref="AN147:AO147">
    <cfRule type="cellIs" dxfId="7095" priority="1275" operator="equal">
      <formula>"NA"</formula>
    </cfRule>
    <cfRule type="cellIs" dxfId="7094" priority="1276" operator="equal">
      <formula>"NS"</formula>
    </cfRule>
    <cfRule type="cellIs" dxfId="7093" priority="1277" operator="equal">
      <formula>"S"</formula>
    </cfRule>
    <cfRule type="cellIs" dxfId="7092" priority="1278" operator="equal">
      <formula>"A"</formula>
    </cfRule>
    <cfRule type="cellIs" dxfId="7091" priority="1279" operator="equal">
      <formula>"X"</formula>
    </cfRule>
    <cfRule type="cellIs" dxfId="7090" priority="1280" operator="equal">
      <formula>"L"</formula>
    </cfRule>
    <cfRule type="cellIs" dxfId="7089" priority="1281" operator="equal">
      <formula>"V"</formula>
    </cfRule>
  </conditionalFormatting>
  <conditionalFormatting sqref="AL148">
    <cfRule type="cellIs" dxfId="7088" priority="1268" operator="equal">
      <formula>"NA"</formula>
    </cfRule>
    <cfRule type="cellIs" dxfId="7087" priority="1269" operator="equal">
      <formula>"NS"</formula>
    </cfRule>
    <cfRule type="cellIs" dxfId="7086" priority="1270" operator="equal">
      <formula>"S"</formula>
    </cfRule>
    <cfRule type="cellIs" dxfId="7085" priority="1271" operator="equal">
      <formula>"A"</formula>
    </cfRule>
    <cfRule type="cellIs" dxfId="7084" priority="1272" operator="equal">
      <formula>"X"</formula>
    </cfRule>
    <cfRule type="cellIs" dxfId="7083" priority="1273" operator="equal">
      <formula>"L"</formula>
    </cfRule>
    <cfRule type="cellIs" dxfId="7082" priority="1274" operator="equal">
      <formula>"V"</formula>
    </cfRule>
  </conditionalFormatting>
  <conditionalFormatting sqref="AM148">
    <cfRule type="cellIs" dxfId="7081" priority="1261" operator="equal">
      <formula>"NA"</formula>
    </cfRule>
    <cfRule type="cellIs" dxfId="7080" priority="1262" operator="equal">
      <formula>"NS"</formula>
    </cfRule>
    <cfRule type="cellIs" dxfId="7079" priority="1263" operator="equal">
      <formula>"S"</formula>
    </cfRule>
    <cfRule type="cellIs" dxfId="7078" priority="1264" operator="equal">
      <formula>"A"</formula>
    </cfRule>
    <cfRule type="cellIs" dxfId="7077" priority="1265" operator="equal">
      <formula>"X"</formula>
    </cfRule>
    <cfRule type="cellIs" dxfId="7076" priority="1266" operator="equal">
      <formula>"L"</formula>
    </cfRule>
    <cfRule type="cellIs" dxfId="7075" priority="1267" operator="equal">
      <formula>"V"</formula>
    </cfRule>
  </conditionalFormatting>
  <conditionalFormatting sqref="AN148:AO148">
    <cfRule type="cellIs" dxfId="7074" priority="1254" operator="equal">
      <formula>"NA"</formula>
    </cfRule>
    <cfRule type="cellIs" dxfId="7073" priority="1255" operator="equal">
      <formula>"NS"</formula>
    </cfRule>
    <cfRule type="cellIs" dxfId="7072" priority="1256" operator="equal">
      <formula>"S"</formula>
    </cfRule>
    <cfRule type="cellIs" dxfId="7071" priority="1257" operator="equal">
      <formula>"A"</formula>
    </cfRule>
    <cfRule type="cellIs" dxfId="7070" priority="1258" operator="equal">
      <formula>"X"</formula>
    </cfRule>
    <cfRule type="cellIs" dxfId="7069" priority="1259" operator="equal">
      <formula>"L"</formula>
    </cfRule>
    <cfRule type="cellIs" dxfId="7068" priority="1260" operator="equal">
      <formula>"V"</formula>
    </cfRule>
  </conditionalFormatting>
  <conditionalFormatting sqref="AL149">
    <cfRule type="cellIs" dxfId="7067" priority="1247" operator="equal">
      <formula>"NA"</formula>
    </cfRule>
    <cfRule type="cellIs" dxfId="7066" priority="1248" operator="equal">
      <formula>"NS"</formula>
    </cfRule>
    <cfRule type="cellIs" dxfId="7065" priority="1249" operator="equal">
      <formula>"S"</formula>
    </cfRule>
    <cfRule type="cellIs" dxfId="7064" priority="1250" operator="equal">
      <formula>"A"</formula>
    </cfRule>
    <cfRule type="cellIs" dxfId="7063" priority="1251" operator="equal">
      <formula>"X"</formula>
    </cfRule>
    <cfRule type="cellIs" dxfId="7062" priority="1252" operator="equal">
      <formula>"L"</formula>
    </cfRule>
    <cfRule type="cellIs" dxfId="7061" priority="1253" operator="equal">
      <formula>"V"</formula>
    </cfRule>
  </conditionalFormatting>
  <conditionalFormatting sqref="AM149">
    <cfRule type="cellIs" dxfId="7060" priority="1240" operator="equal">
      <formula>"NA"</formula>
    </cfRule>
    <cfRule type="cellIs" dxfId="7059" priority="1241" operator="equal">
      <formula>"NS"</formula>
    </cfRule>
    <cfRule type="cellIs" dxfId="7058" priority="1242" operator="equal">
      <formula>"S"</formula>
    </cfRule>
    <cfRule type="cellIs" dxfId="7057" priority="1243" operator="equal">
      <formula>"A"</formula>
    </cfRule>
    <cfRule type="cellIs" dxfId="7056" priority="1244" operator="equal">
      <formula>"X"</formula>
    </cfRule>
    <cfRule type="cellIs" dxfId="7055" priority="1245" operator="equal">
      <formula>"L"</formula>
    </cfRule>
    <cfRule type="cellIs" dxfId="7054" priority="1246" operator="equal">
      <formula>"V"</formula>
    </cfRule>
  </conditionalFormatting>
  <conditionalFormatting sqref="AN149:AO149">
    <cfRule type="cellIs" dxfId="7053" priority="1233" operator="equal">
      <formula>"NA"</formula>
    </cfRule>
    <cfRule type="cellIs" dxfId="7052" priority="1234" operator="equal">
      <formula>"NS"</formula>
    </cfRule>
    <cfRule type="cellIs" dxfId="7051" priority="1235" operator="equal">
      <formula>"S"</formula>
    </cfRule>
    <cfRule type="cellIs" dxfId="7050" priority="1236" operator="equal">
      <formula>"A"</formula>
    </cfRule>
    <cfRule type="cellIs" dxfId="7049" priority="1237" operator="equal">
      <formula>"X"</formula>
    </cfRule>
    <cfRule type="cellIs" dxfId="7048" priority="1238" operator="equal">
      <formula>"L"</formula>
    </cfRule>
    <cfRule type="cellIs" dxfId="7047" priority="1239" operator="equal">
      <formula>"V"</formula>
    </cfRule>
  </conditionalFormatting>
  <conditionalFormatting sqref="AL150:AO150">
    <cfRule type="cellIs" dxfId="7046" priority="1226" operator="equal">
      <formula>"NA"</formula>
    </cfRule>
    <cfRule type="cellIs" dxfId="7045" priority="1227" operator="equal">
      <formula>"NS"</formula>
    </cfRule>
    <cfRule type="cellIs" dxfId="7044" priority="1228" operator="equal">
      <formula>"S"</formula>
    </cfRule>
    <cfRule type="cellIs" dxfId="7043" priority="1229" operator="equal">
      <formula>"A"</formula>
    </cfRule>
    <cfRule type="cellIs" dxfId="7042" priority="1230" operator="equal">
      <formula>"X"</formula>
    </cfRule>
    <cfRule type="cellIs" dxfId="7041" priority="1231" operator="equal">
      <formula>"L"</formula>
    </cfRule>
    <cfRule type="cellIs" dxfId="7040" priority="1232" operator="equal">
      <formula>"V"</formula>
    </cfRule>
  </conditionalFormatting>
  <conditionalFormatting sqref="AL151">
    <cfRule type="cellIs" dxfId="7039" priority="1219" operator="equal">
      <formula>"NA"</formula>
    </cfRule>
    <cfRule type="cellIs" dxfId="7038" priority="1220" operator="equal">
      <formula>"NS"</formula>
    </cfRule>
    <cfRule type="cellIs" dxfId="7037" priority="1221" operator="equal">
      <formula>"S"</formula>
    </cfRule>
    <cfRule type="cellIs" dxfId="7036" priority="1222" operator="equal">
      <formula>"A"</formula>
    </cfRule>
    <cfRule type="cellIs" dxfId="7035" priority="1223" operator="equal">
      <formula>"X"</formula>
    </cfRule>
    <cfRule type="cellIs" dxfId="7034" priority="1224" operator="equal">
      <formula>"L"</formula>
    </cfRule>
    <cfRule type="cellIs" dxfId="7033" priority="1225" operator="equal">
      <formula>"V"</formula>
    </cfRule>
  </conditionalFormatting>
  <conditionalFormatting sqref="AM151">
    <cfRule type="cellIs" dxfId="7032" priority="1212" operator="equal">
      <formula>"NA"</formula>
    </cfRule>
    <cfRule type="cellIs" dxfId="7031" priority="1213" operator="equal">
      <formula>"NS"</formula>
    </cfRule>
    <cfRule type="cellIs" dxfId="7030" priority="1214" operator="equal">
      <formula>"S"</formula>
    </cfRule>
    <cfRule type="cellIs" dxfId="7029" priority="1215" operator="equal">
      <formula>"A"</formula>
    </cfRule>
    <cfRule type="cellIs" dxfId="7028" priority="1216" operator="equal">
      <formula>"X"</formula>
    </cfRule>
    <cfRule type="cellIs" dxfId="7027" priority="1217" operator="equal">
      <formula>"L"</formula>
    </cfRule>
    <cfRule type="cellIs" dxfId="7026" priority="1218" operator="equal">
      <formula>"V"</formula>
    </cfRule>
  </conditionalFormatting>
  <conditionalFormatting sqref="AN151:AO151">
    <cfRule type="cellIs" dxfId="7025" priority="1205" operator="equal">
      <formula>"NA"</formula>
    </cfRule>
    <cfRule type="cellIs" dxfId="7024" priority="1206" operator="equal">
      <formula>"NS"</formula>
    </cfRule>
    <cfRule type="cellIs" dxfId="7023" priority="1207" operator="equal">
      <formula>"S"</formula>
    </cfRule>
    <cfRule type="cellIs" dxfId="7022" priority="1208" operator="equal">
      <formula>"A"</formula>
    </cfRule>
    <cfRule type="cellIs" dxfId="7021" priority="1209" operator="equal">
      <formula>"X"</formula>
    </cfRule>
    <cfRule type="cellIs" dxfId="7020" priority="1210" operator="equal">
      <formula>"L"</formula>
    </cfRule>
    <cfRule type="cellIs" dxfId="7019" priority="1211" operator="equal">
      <formula>"V"</formula>
    </cfRule>
  </conditionalFormatting>
  <conditionalFormatting sqref="AL152">
    <cfRule type="cellIs" dxfId="7018" priority="1198" operator="equal">
      <formula>"NA"</formula>
    </cfRule>
    <cfRule type="cellIs" dxfId="7017" priority="1199" operator="equal">
      <formula>"NS"</formula>
    </cfRule>
    <cfRule type="cellIs" dxfId="7016" priority="1200" operator="equal">
      <formula>"S"</formula>
    </cfRule>
    <cfRule type="cellIs" dxfId="7015" priority="1201" operator="equal">
      <formula>"A"</formula>
    </cfRule>
    <cfRule type="cellIs" dxfId="7014" priority="1202" operator="equal">
      <formula>"X"</formula>
    </cfRule>
    <cfRule type="cellIs" dxfId="7013" priority="1203" operator="equal">
      <formula>"L"</formula>
    </cfRule>
    <cfRule type="cellIs" dxfId="7012" priority="1204" operator="equal">
      <formula>"V"</formula>
    </cfRule>
  </conditionalFormatting>
  <conditionalFormatting sqref="AM152">
    <cfRule type="cellIs" dxfId="7011" priority="1191" operator="equal">
      <formula>"NA"</formula>
    </cfRule>
    <cfRule type="cellIs" dxfId="7010" priority="1192" operator="equal">
      <formula>"NS"</formula>
    </cfRule>
    <cfRule type="cellIs" dxfId="7009" priority="1193" operator="equal">
      <formula>"S"</formula>
    </cfRule>
    <cfRule type="cellIs" dxfId="7008" priority="1194" operator="equal">
      <formula>"A"</formula>
    </cfRule>
    <cfRule type="cellIs" dxfId="7007" priority="1195" operator="equal">
      <formula>"X"</formula>
    </cfRule>
    <cfRule type="cellIs" dxfId="7006" priority="1196" operator="equal">
      <formula>"L"</formula>
    </cfRule>
    <cfRule type="cellIs" dxfId="7005" priority="1197" operator="equal">
      <formula>"V"</formula>
    </cfRule>
  </conditionalFormatting>
  <conditionalFormatting sqref="AN152:AO152">
    <cfRule type="cellIs" dxfId="7004" priority="1184" operator="equal">
      <formula>"NA"</formula>
    </cfRule>
    <cfRule type="cellIs" dxfId="7003" priority="1185" operator="equal">
      <formula>"NS"</formula>
    </cfRule>
    <cfRule type="cellIs" dxfId="7002" priority="1186" operator="equal">
      <formula>"S"</formula>
    </cfRule>
    <cfRule type="cellIs" dxfId="7001" priority="1187" operator="equal">
      <formula>"A"</formula>
    </cfRule>
    <cfRule type="cellIs" dxfId="7000" priority="1188" operator="equal">
      <formula>"X"</formula>
    </cfRule>
    <cfRule type="cellIs" dxfId="6999" priority="1189" operator="equal">
      <formula>"L"</formula>
    </cfRule>
    <cfRule type="cellIs" dxfId="6998" priority="1190" operator="equal">
      <formula>"V"</formula>
    </cfRule>
  </conditionalFormatting>
  <conditionalFormatting sqref="AL153">
    <cfRule type="cellIs" dxfId="6997" priority="1177" operator="equal">
      <formula>"NA"</formula>
    </cfRule>
    <cfRule type="cellIs" dxfId="6996" priority="1178" operator="equal">
      <formula>"NS"</formula>
    </cfRule>
    <cfRule type="cellIs" dxfId="6995" priority="1179" operator="equal">
      <formula>"S"</formula>
    </cfRule>
    <cfRule type="cellIs" dxfId="6994" priority="1180" operator="equal">
      <formula>"A"</formula>
    </cfRule>
    <cfRule type="cellIs" dxfId="6993" priority="1181" operator="equal">
      <formula>"X"</formula>
    </cfRule>
    <cfRule type="cellIs" dxfId="6992" priority="1182" operator="equal">
      <formula>"L"</formula>
    </cfRule>
    <cfRule type="cellIs" dxfId="6991" priority="1183" operator="equal">
      <formula>"V"</formula>
    </cfRule>
  </conditionalFormatting>
  <conditionalFormatting sqref="AM153">
    <cfRule type="cellIs" dxfId="6990" priority="1170" operator="equal">
      <formula>"NA"</formula>
    </cfRule>
    <cfRule type="cellIs" dxfId="6989" priority="1171" operator="equal">
      <formula>"NS"</formula>
    </cfRule>
    <cfRule type="cellIs" dxfId="6988" priority="1172" operator="equal">
      <formula>"S"</formula>
    </cfRule>
    <cfRule type="cellIs" dxfId="6987" priority="1173" operator="equal">
      <formula>"A"</formula>
    </cfRule>
    <cfRule type="cellIs" dxfId="6986" priority="1174" operator="equal">
      <formula>"X"</formula>
    </cfRule>
    <cfRule type="cellIs" dxfId="6985" priority="1175" operator="equal">
      <formula>"L"</formula>
    </cfRule>
    <cfRule type="cellIs" dxfId="6984" priority="1176" operator="equal">
      <formula>"V"</formula>
    </cfRule>
  </conditionalFormatting>
  <conditionalFormatting sqref="AN153:AO153">
    <cfRule type="cellIs" dxfId="6983" priority="1163" operator="equal">
      <formula>"NA"</formula>
    </cfRule>
    <cfRule type="cellIs" dxfId="6982" priority="1164" operator="equal">
      <formula>"NS"</formula>
    </cfRule>
    <cfRule type="cellIs" dxfId="6981" priority="1165" operator="equal">
      <formula>"S"</formula>
    </cfRule>
    <cfRule type="cellIs" dxfId="6980" priority="1166" operator="equal">
      <formula>"A"</formula>
    </cfRule>
    <cfRule type="cellIs" dxfId="6979" priority="1167" operator="equal">
      <formula>"X"</formula>
    </cfRule>
    <cfRule type="cellIs" dxfId="6978" priority="1168" operator="equal">
      <formula>"L"</formula>
    </cfRule>
    <cfRule type="cellIs" dxfId="6977" priority="1169" operator="equal">
      <formula>"V"</formula>
    </cfRule>
  </conditionalFormatting>
  <conditionalFormatting sqref="AL154:AO157 AL159:AO163">
    <cfRule type="cellIs" dxfId="6976" priority="1156" operator="equal">
      <formula>"NA"</formula>
    </cfRule>
    <cfRule type="cellIs" dxfId="6975" priority="1157" operator="equal">
      <formula>"NS"</formula>
    </cfRule>
    <cfRule type="cellIs" dxfId="6974" priority="1158" operator="equal">
      <formula>"S"</formula>
    </cfRule>
    <cfRule type="cellIs" dxfId="6973" priority="1159" operator="equal">
      <formula>"A"</formula>
    </cfRule>
    <cfRule type="cellIs" dxfId="6972" priority="1160" operator="equal">
      <formula>"X"</formula>
    </cfRule>
    <cfRule type="cellIs" dxfId="6971" priority="1161" operator="equal">
      <formula>"L"</formula>
    </cfRule>
    <cfRule type="cellIs" dxfId="6970" priority="1162" operator="equal">
      <formula>"V"</formula>
    </cfRule>
  </conditionalFormatting>
  <conditionalFormatting sqref="AL158">
    <cfRule type="cellIs" dxfId="6969" priority="1149" operator="equal">
      <formula>"NA"</formula>
    </cfRule>
    <cfRule type="cellIs" dxfId="6968" priority="1150" operator="equal">
      <formula>"NS"</formula>
    </cfRule>
    <cfRule type="cellIs" dxfId="6967" priority="1151" operator="equal">
      <formula>"S"</formula>
    </cfRule>
    <cfRule type="cellIs" dxfId="6966" priority="1152" operator="equal">
      <formula>"A"</formula>
    </cfRule>
    <cfRule type="cellIs" dxfId="6965" priority="1153" operator="equal">
      <formula>"X"</formula>
    </cfRule>
    <cfRule type="cellIs" dxfId="6964" priority="1154" operator="equal">
      <formula>"L"</formula>
    </cfRule>
    <cfRule type="cellIs" dxfId="6963" priority="1155" operator="equal">
      <formula>"V"</formula>
    </cfRule>
  </conditionalFormatting>
  <conditionalFormatting sqref="AM158">
    <cfRule type="cellIs" dxfId="6962" priority="1142" operator="equal">
      <formula>"NA"</formula>
    </cfRule>
    <cfRule type="cellIs" dxfId="6961" priority="1143" operator="equal">
      <formula>"NS"</formula>
    </cfRule>
    <cfRule type="cellIs" dxfId="6960" priority="1144" operator="equal">
      <formula>"S"</formula>
    </cfRule>
    <cfRule type="cellIs" dxfId="6959" priority="1145" operator="equal">
      <formula>"A"</formula>
    </cfRule>
    <cfRule type="cellIs" dxfId="6958" priority="1146" operator="equal">
      <formula>"X"</formula>
    </cfRule>
    <cfRule type="cellIs" dxfId="6957" priority="1147" operator="equal">
      <formula>"L"</formula>
    </cfRule>
    <cfRule type="cellIs" dxfId="6956" priority="1148" operator="equal">
      <formula>"V"</formula>
    </cfRule>
  </conditionalFormatting>
  <conditionalFormatting sqref="AN158:AO158">
    <cfRule type="cellIs" dxfId="6955" priority="1135" operator="equal">
      <formula>"NA"</formula>
    </cfRule>
    <cfRule type="cellIs" dxfId="6954" priority="1136" operator="equal">
      <formula>"NS"</formula>
    </cfRule>
    <cfRule type="cellIs" dxfId="6953" priority="1137" operator="equal">
      <formula>"S"</formula>
    </cfRule>
    <cfRule type="cellIs" dxfId="6952" priority="1138" operator="equal">
      <formula>"A"</formula>
    </cfRule>
    <cfRule type="cellIs" dxfId="6951" priority="1139" operator="equal">
      <formula>"X"</formula>
    </cfRule>
    <cfRule type="cellIs" dxfId="6950" priority="1140" operator="equal">
      <formula>"L"</formula>
    </cfRule>
    <cfRule type="cellIs" dxfId="6949" priority="1141" operator="equal">
      <formula>"V"</formula>
    </cfRule>
  </conditionalFormatting>
  <conditionalFormatting sqref="AL164:AO180 AL182:AO184">
    <cfRule type="cellIs" dxfId="6948" priority="1128" operator="equal">
      <formula>"NA"</formula>
    </cfRule>
    <cfRule type="cellIs" dxfId="6947" priority="1129" operator="equal">
      <formula>"NS"</formula>
    </cfRule>
    <cfRule type="cellIs" dxfId="6946" priority="1130" operator="equal">
      <formula>"S"</formula>
    </cfRule>
    <cfRule type="cellIs" dxfId="6945" priority="1131" operator="equal">
      <formula>"A"</formula>
    </cfRule>
    <cfRule type="cellIs" dxfId="6944" priority="1132" operator="equal">
      <formula>"X"</formula>
    </cfRule>
    <cfRule type="cellIs" dxfId="6943" priority="1133" operator="equal">
      <formula>"L"</formula>
    </cfRule>
    <cfRule type="cellIs" dxfId="6942" priority="1134" operator="equal">
      <formula>"V"</formula>
    </cfRule>
  </conditionalFormatting>
  <conditionalFormatting sqref="AN181:AO181">
    <cfRule type="cellIs" dxfId="6941" priority="1121" operator="equal">
      <formula>"NA"</formula>
    </cfRule>
    <cfRule type="cellIs" dxfId="6940" priority="1122" operator="equal">
      <formula>"NS"</formula>
    </cfRule>
    <cfRule type="cellIs" dxfId="6939" priority="1123" operator="equal">
      <formula>"S"</formula>
    </cfRule>
    <cfRule type="cellIs" dxfId="6938" priority="1124" operator="equal">
      <formula>"A"</formula>
    </cfRule>
    <cfRule type="cellIs" dxfId="6937" priority="1125" operator="equal">
      <formula>"X"</formula>
    </cfRule>
    <cfRule type="cellIs" dxfId="6936" priority="1126" operator="equal">
      <formula>"L"</formula>
    </cfRule>
    <cfRule type="cellIs" dxfId="6935" priority="1127" operator="equal">
      <formula>"V"</formula>
    </cfRule>
  </conditionalFormatting>
  <conditionalFormatting sqref="AL181:AM181">
    <cfRule type="cellIs" dxfId="6934" priority="1114" operator="equal">
      <formula>"NA"</formula>
    </cfRule>
    <cfRule type="cellIs" dxfId="6933" priority="1115" operator="equal">
      <formula>"NS"</formula>
    </cfRule>
    <cfRule type="cellIs" dxfId="6932" priority="1116" operator="equal">
      <formula>"S"</formula>
    </cfRule>
    <cfRule type="cellIs" dxfId="6931" priority="1117" operator="equal">
      <formula>"A"</formula>
    </cfRule>
    <cfRule type="cellIs" dxfId="6930" priority="1118" operator="equal">
      <formula>"X"</formula>
    </cfRule>
    <cfRule type="cellIs" dxfId="6929" priority="1119" operator="equal">
      <formula>"L"</formula>
    </cfRule>
    <cfRule type="cellIs" dxfId="6928" priority="1120" operator="equal">
      <formula>"V"</formula>
    </cfRule>
  </conditionalFormatting>
  <conditionalFormatting sqref="AL185">
    <cfRule type="cellIs" dxfId="6927" priority="1107" operator="equal">
      <formula>"NA"</formula>
    </cfRule>
    <cfRule type="cellIs" dxfId="6926" priority="1108" operator="equal">
      <formula>"NS"</formula>
    </cfRule>
    <cfRule type="cellIs" dxfId="6925" priority="1109" operator="equal">
      <formula>"S"</formula>
    </cfRule>
    <cfRule type="cellIs" dxfId="6924" priority="1110" operator="equal">
      <formula>"A"</formula>
    </cfRule>
    <cfRule type="cellIs" dxfId="6923" priority="1111" operator="equal">
      <formula>"X"</formula>
    </cfRule>
    <cfRule type="cellIs" dxfId="6922" priority="1112" operator="equal">
      <formula>"L"</formula>
    </cfRule>
    <cfRule type="cellIs" dxfId="6921" priority="1113" operator="equal">
      <formula>"V"</formula>
    </cfRule>
  </conditionalFormatting>
  <conditionalFormatting sqref="AM185">
    <cfRule type="cellIs" dxfId="6920" priority="1100" operator="equal">
      <formula>"NA"</formula>
    </cfRule>
    <cfRule type="cellIs" dxfId="6919" priority="1101" operator="equal">
      <formula>"NS"</formula>
    </cfRule>
    <cfRule type="cellIs" dxfId="6918" priority="1102" operator="equal">
      <formula>"S"</formula>
    </cfRule>
    <cfRule type="cellIs" dxfId="6917" priority="1103" operator="equal">
      <formula>"A"</formula>
    </cfRule>
    <cfRule type="cellIs" dxfId="6916" priority="1104" operator="equal">
      <formula>"X"</formula>
    </cfRule>
    <cfRule type="cellIs" dxfId="6915" priority="1105" operator="equal">
      <formula>"L"</formula>
    </cfRule>
    <cfRule type="cellIs" dxfId="6914" priority="1106" operator="equal">
      <formula>"V"</formula>
    </cfRule>
  </conditionalFormatting>
  <conditionalFormatting sqref="AN185:AO185">
    <cfRule type="cellIs" dxfId="6913" priority="1093" operator="equal">
      <formula>"NA"</formula>
    </cfRule>
    <cfRule type="cellIs" dxfId="6912" priority="1094" operator="equal">
      <formula>"NS"</formula>
    </cfRule>
    <cfRule type="cellIs" dxfId="6911" priority="1095" operator="equal">
      <formula>"S"</formula>
    </cfRule>
    <cfRule type="cellIs" dxfId="6910" priority="1096" operator="equal">
      <formula>"A"</formula>
    </cfRule>
    <cfRule type="cellIs" dxfId="6909" priority="1097" operator="equal">
      <formula>"X"</formula>
    </cfRule>
    <cfRule type="cellIs" dxfId="6908" priority="1098" operator="equal">
      <formula>"L"</formula>
    </cfRule>
    <cfRule type="cellIs" dxfId="6907" priority="1099" operator="equal">
      <formula>"V"</formula>
    </cfRule>
  </conditionalFormatting>
  <conditionalFormatting sqref="AN186:AO186">
    <cfRule type="cellIs" dxfId="6906" priority="1086" operator="equal">
      <formula>"NA"</formula>
    </cfRule>
    <cfRule type="cellIs" dxfId="6905" priority="1087" operator="equal">
      <formula>"NS"</formula>
    </cfRule>
    <cfRule type="cellIs" dxfId="6904" priority="1088" operator="equal">
      <formula>"S"</formula>
    </cfRule>
    <cfRule type="cellIs" dxfId="6903" priority="1089" operator="equal">
      <formula>"A"</formula>
    </cfRule>
    <cfRule type="cellIs" dxfId="6902" priority="1090" operator="equal">
      <formula>"X"</formula>
    </cfRule>
    <cfRule type="cellIs" dxfId="6901" priority="1091" operator="equal">
      <formula>"L"</formula>
    </cfRule>
    <cfRule type="cellIs" dxfId="6900" priority="1092" operator="equal">
      <formula>"V"</formula>
    </cfRule>
  </conditionalFormatting>
  <conditionalFormatting sqref="AL186:AM186">
    <cfRule type="cellIs" dxfId="6899" priority="1079" operator="equal">
      <formula>"NA"</formula>
    </cfRule>
    <cfRule type="cellIs" dxfId="6898" priority="1080" operator="equal">
      <formula>"NS"</formula>
    </cfRule>
    <cfRule type="cellIs" dxfId="6897" priority="1081" operator="equal">
      <formula>"S"</formula>
    </cfRule>
    <cfRule type="cellIs" dxfId="6896" priority="1082" operator="equal">
      <formula>"A"</formula>
    </cfRule>
    <cfRule type="cellIs" dxfId="6895" priority="1083" operator="equal">
      <formula>"X"</formula>
    </cfRule>
    <cfRule type="cellIs" dxfId="6894" priority="1084" operator="equal">
      <formula>"L"</formula>
    </cfRule>
    <cfRule type="cellIs" dxfId="6893" priority="1085" operator="equal">
      <formula>"V"</formula>
    </cfRule>
  </conditionalFormatting>
  <conditionalFormatting sqref="AL187">
    <cfRule type="cellIs" dxfId="6892" priority="1072" operator="equal">
      <formula>"NA"</formula>
    </cfRule>
    <cfRule type="cellIs" dxfId="6891" priority="1073" operator="equal">
      <formula>"NS"</formula>
    </cfRule>
    <cfRule type="cellIs" dxfId="6890" priority="1074" operator="equal">
      <formula>"S"</formula>
    </cfRule>
    <cfRule type="cellIs" dxfId="6889" priority="1075" operator="equal">
      <formula>"A"</formula>
    </cfRule>
    <cfRule type="cellIs" dxfId="6888" priority="1076" operator="equal">
      <formula>"X"</formula>
    </cfRule>
    <cfRule type="cellIs" dxfId="6887" priority="1077" operator="equal">
      <formula>"L"</formula>
    </cfRule>
    <cfRule type="cellIs" dxfId="6886" priority="1078" operator="equal">
      <formula>"V"</formula>
    </cfRule>
  </conditionalFormatting>
  <conditionalFormatting sqref="AM187">
    <cfRule type="cellIs" dxfId="6885" priority="1065" operator="equal">
      <formula>"NA"</formula>
    </cfRule>
    <cfRule type="cellIs" dxfId="6884" priority="1066" operator="equal">
      <formula>"NS"</formula>
    </cfRule>
    <cfRule type="cellIs" dxfId="6883" priority="1067" operator="equal">
      <formula>"S"</formula>
    </cfRule>
    <cfRule type="cellIs" dxfId="6882" priority="1068" operator="equal">
      <formula>"A"</formula>
    </cfRule>
    <cfRule type="cellIs" dxfId="6881" priority="1069" operator="equal">
      <formula>"X"</formula>
    </cfRule>
    <cfRule type="cellIs" dxfId="6880" priority="1070" operator="equal">
      <formula>"L"</formula>
    </cfRule>
    <cfRule type="cellIs" dxfId="6879" priority="1071" operator="equal">
      <formula>"V"</formula>
    </cfRule>
  </conditionalFormatting>
  <conditionalFormatting sqref="AN187">
    <cfRule type="cellIs" dxfId="6878" priority="1058" operator="equal">
      <formula>"NA"</formula>
    </cfRule>
    <cfRule type="cellIs" dxfId="6877" priority="1059" operator="equal">
      <formula>"NS"</formula>
    </cfRule>
    <cfRule type="cellIs" dxfId="6876" priority="1060" operator="equal">
      <formula>"S"</formula>
    </cfRule>
    <cfRule type="cellIs" dxfId="6875" priority="1061" operator="equal">
      <formula>"A"</formula>
    </cfRule>
    <cfRule type="cellIs" dxfId="6874" priority="1062" operator="equal">
      <formula>"X"</formula>
    </cfRule>
    <cfRule type="cellIs" dxfId="6873" priority="1063" operator="equal">
      <formula>"L"</formula>
    </cfRule>
    <cfRule type="cellIs" dxfId="6872" priority="1064" operator="equal">
      <formula>"V"</formula>
    </cfRule>
  </conditionalFormatting>
  <conditionalFormatting sqref="AO187">
    <cfRule type="cellIs" dxfId="6871" priority="1051" operator="equal">
      <formula>"NA"</formula>
    </cfRule>
    <cfRule type="cellIs" dxfId="6870" priority="1052" operator="equal">
      <formula>"NS"</formula>
    </cfRule>
    <cfRule type="cellIs" dxfId="6869" priority="1053" operator="equal">
      <formula>"S"</formula>
    </cfRule>
    <cfRule type="cellIs" dxfId="6868" priority="1054" operator="equal">
      <formula>"A"</formula>
    </cfRule>
    <cfRule type="cellIs" dxfId="6867" priority="1055" operator="equal">
      <formula>"X"</formula>
    </cfRule>
    <cfRule type="cellIs" dxfId="6866" priority="1056" operator="equal">
      <formula>"L"</formula>
    </cfRule>
    <cfRule type="cellIs" dxfId="6865" priority="1057" operator="equal">
      <formula>"V"</formula>
    </cfRule>
  </conditionalFormatting>
  <conditionalFormatting sqref="AL188">
    <cfRule type="cellIs" dxfId="6864" priority="1044" operator="equal">
      <formula>"NA"</formula>
    </cfRule>
    <cfRule type="cellIs" dxfId="6863" priority="1045" operator="equal">
      <formula>"NS"</formula>
    </cfRule>
    <cfRule type="cellIs" dxfId="6862" priority="1046" operator="equal">
      <formula>"S"</formula>
    </cfRule>
    <cfRule type="cellIs" dxfId="6861" priority="1047" operator="equal">
      <formula>"A"</formula>
    </cfRule>
    <cfRule type="cellIs" dxfId="6860" priority="1048" operator="equal">
      <formula>"X"</formula>
    </cfRule>
    <cfRule type="cellIs" dxfId="6859" priority="1049" operator="equal">
      <formula>"L"</formula>
    </cfRule>
    <cfRule type="cellIs" dxfId="6858" priority="1050" operator="equal">
      <formula>"V"</formula>
    </cfRule>
  </conditionalFormatting>
  <conditionalFormatting sqref="AM188">
    <cfRule type="cellIs" dxfId="6857" priority="1037" operator="equal">
      <formula>"NA"</formula>
    </cfRule>
    <cfRule type="cellIs" dxfId="6856" priority="1038" operator="equal">
      <formula>"NS"</formula>
    </cfRule>
    <cfRule type="cellIs" dxfId="6855" priority="1039" operator="equal">
      <formula>"S"</formula>
    </cfRule>
    <cfRule type="cellIs" dxfId="6854" priority="1040" operator="equal">
      <formula>"A"</formula>
    </cfRule>
    <cfRule type="cellIs" dxfId="6853" priority="1041" operator="equal">
      <formula>"X"</formula>
    </cfRule>
    <cfRule type="cellIs" dxfId="6852" priority="1042" operator="equal">
      <formula>"L"</formula>
    </cfRule>
    <cfRule type="cellIs" dxfId="6851" priority="1043" operator="equal">
      <formula>"V"</formula>
    </cfRule>
  </conditionalFormatting>
  <conditionalFormatting sqref="AN188">
    <cfRule type="cellIs" dxfId="6850" priority="1030" operator="equal">
      <formula>"NA"</formula>
    </cfRule>
    <cfRule type="cellIs" dxfId="6849" priority="1031" operator="equal">
      <formula>"NS"</formula>
    </cfRule>
    <cfRule type="cellIs" dxfId="6848" priority="1032" operator="equal">
      <formula>"S"</formula>
    </cfRule>
    <cfRule type="cellIs" dxfId="6847" priority="1033" operator="equal">
      <formula>"A"</formula>
    </cfRule>
    <cfRule type="cellIs" dxfId="6846" priority="1034" operator="equal">
      <formula>"X"</formula>
    </cfRule>
    <cfRule type="cellIs" dxfId="6845" priority="1035" operator="equal">
      <formula>"L"</formula>
    </cfRule>
    <cfRule type="cellIs" dxfId="6844" priority="1036" operator="equal">
      <formula>"V"</formula>
    </cfRule>
  </conditionalFormatting>
  <conditionalFormatting sqref="AO188">
    <cfRule type="cellIs" dxfId="6843" priority="1023" operator="equal">
      <formula>"NA"</formula>
    </cfRule>
    <cfRule type="cellIs" dxfId="6842" priority="1024" operator="equal">
      <formula>"NS"</formula>
    </cfRule>
    <cfRule type="cellIs" dxfId="6841" priority="1025" operator="equal">
      <formula>"S"</formula>
    </cfRule>
    <cfRule type="cellIs" dxfId="6840" priority="1026" operator="equal">
      <formula>"A"</formula>
    </cfRule>
    <cfRule type="cellIs" dxfId="6839" priority="1027" operator="equal">
      <formula>"X"</formula>
    </cfRule>
    <cfRule type="cellIs" dxfId="6838" priority="1028" operator="equal">
      <formula>"L"</formula>
    </cfRule>
    <cfRule type="cellIs" dxfId="6837" priority="1029" operator="equal">
      <formula>"V"</formula>
    </cfRule>
  </conditionalFormatting>
  <conditionalFormatting sqref="AL189">
    <cfRule type="cellIs" dxfId="6836" priority="1016" operator="equal">
      <formula>"NA"</formula>
    </cfRule>
    <cfRule type="cellIs" dxfId="6835" priority="1017" operator="equal">
      <formula>"NS"</formula>
    </cfRule>
    <cfRule type="cellIs" dxfId="6834" priority="1018" operator="equal">
      <formula>"S"</formula>
    </cfRule>
    <cfRule type="cellIs" dxfId="6833" priority="1019" operator="equal">
      <formula>"A"</formula>
    </cfRule>
    <cfRule type="cellIs" dxfId="6832" priority="1020" operator="equal">
      <formula>"X"</formula>
    </cfRule>
    <cfRule type="cellIs" dxfId="6831" priority="1021" operator="equal">
      <formula>"L"</formula>
    </cfRule>
    <cfRule type="cellIs" dxfId="6830" priority="1022" operator="equal">
      <formula>"V"</formula>
    </cfRule>
  </conditionalFormatting>
  <conditionalFormatting sqref="AM189">
    <cfRule type="cellIs" dxfId="6829" priority="1009" operator="equal">
      <formula>"NA"</formula>
    </cfRule>
    <cfRule type="cellIs" dxfId="6828" priority="1010" operator="equal">
      <formula>"NS"</formula>
    </cfRule>
    <cfRule type="cellIs" dxfId="6827" priority="1011" operator="equal">
      <formula>"S"</formula>
    </cfRule>
    <cfRule type="cellIs" dxfId="6826" priority="1012" operator="equal">
      <formula>"A"</formula>
    </cfRule>
    <cfRule type="cellIs" dxfId="6825" priority="1013" operator="equal">
      <formula>"X"</formula>
    </cfRule>
    <cfRule type="cellIs" dxfId="6824" priority="1014" operator="equal">
      <formula>"L"</formula>
    </cfRule>
    <cfRule type="cellIs" dxfId="6823" priority="1015" operator="equal">
      <formula>"V"</formula>
    </cfRule>
  </conditionalFormatting>
  <conditionalFormatting sqref="AN189">
    <cfRule type="cellIs" dxfId="6822" priority="1002" operator="equal">
      <formula>"NA"</formula>
    </cfRule>
    <cfRule type="cellIs" dxfId="6821" priority="1003" operator="equal">
      <formula>"NS"</formula>
    </cfRule>
    <cfRule type="cellIs" dxfId="6820" priority="1004" operator="equal">
      <formula>"S"</formula>
    </cfRule>
    <cfRule type="cellIs" dxfId="6819" priority="1005" operator="equal">
      <formula>"A"</formula>
    </cfRule>
    <cfRule type="cellIs" dxfId="6818" priority="1006" operator="equal">
      <formula>"X"</formula>
    </cfRule>
    <cfRule type="cellIs" dxfId="6817" priority="1007" operator="equal">
      <formula>"L"</formula>
    </cfRule>
    <cfRule type="cellIs" dxfId="6816" priority="1008" operator="equal">
      <formula>"V"</formula>
    </cfRule>
  </conditionalFormatting>
  <conditionalFormatting sqref="AO189">
    <cfRule type="cellIs" dxfId="6815" priority="995" operator="equal">
      <formula>"NA"</formula>
    </cfRule>
    <cfRule type="cellIs" dxfId="6814" priority="996" operator="equal">
      <formula>"NS"</formula>
    </cfRule>
    <cfRule type="cellIs" dxfId="6813" priority="997" operator="equal">
      <formula>"S"</formula>
    </cfRule>
    <cfRule type="cellIs" dxfId="6812" priority="998" operator="equal">
      <formula>"A"</formula>
    </cfRule>
    <cfRule type="cellIs" dxfId="6811" priority="999" operator="equal">
      <formula>"X"</formula>
    </cfRule>
    <cfRule type="cellIs" dxfId="6810" priority="1000" operator="equal">
      <formula>"L"</formula>
    </cfRule>
    <cfRule type="cellIs" dxfId="6809" priority="1001" operator="equal">
      <formula>"V"</formula>
    </cfRule>
  </conditionalFormatting>
  <conditionalFormatting sqref="AL190:AO200">
    <cfRule type="cellIs" dxfId="6808" priority="988" operator="equal">
      <formula>"NA"</formula>
    </cfRule>
    <cfRule type="cellIs" dxfId="6807" priority="989" operator="equal">
      <formula>"NS"</formula>
    </cfRule>
    <cfRule type="cellIs" dxfId="6806" priority="990" operator="equal">
      <formula>"S"</formula>
    </cfRule>
    <cfRule type="cellIs" dxfId="6805" priority="991" operator="equal">
      <formula>"A"</formula>
    </cfRule>
    <cfRule type="cellIs" dxfId="6804" priority="992" operator="equal">
      <formula>"X"</formula>
    </cfRule>
    <cfRule type="cellIs" dxfId="6803" priority="993" operator="equal">
      <formula>"L"</formula>
    </cfRule>
    <cfRule type="cellIs" dxfId="6802" priority="994" operator="equal">
      <formula>"V"</formula>
    </cfRule>
  </conditionalFormatting>
  <conditionalFormatting sqref="AL201:AO205">
    <cfRule type="cellIs" dxfId="6801" priority="981" operator="equal">
      <formula>"NA"</formula>
    </cfRule>
    <cfRule type="cellIs" dxfId="6800" priority="982" operator="equal">
      <formula>"NS"</formula>
    </cfRule>
    <cfRule type="cellIs" dxfId="6799" priority="983" operator="equal">
      <formula>"S"</formula>
    </cfRule>
    <cfRule type="cellIs" dxfId="6798" priority="984" operator="equal">
      <formula>"A"</formula>
    </cfRule>
    <cfRule type="cellIs" dxfId="6797" priority="985" operator="equal">
      <formula>"X"</formula>
    </cfRule>
    <cfRule type="cellIs" dxfId="6796" priority="986" operator="equal">
      <formula>"L"</formula>
    </cfRule>
    <cfRule type="cellIs" dxfId="6795" priority="987" operator="equal">
      <formula>"V"</formula>
    </cfRule>
  </conditionalFormatting>
  <conditionalFormatting sqref="AL206:AO210">
    <cfRule type="cellIs" dxfId="6794" priority="974" operator="equal">
      <formula>"NA"</formula>
    </cfRule>
    <cfRule type="cellIs" dxfId="6793" priority="975" operator="equal">
      <formula>"NS"</formula>
    </cfRule>
    <cfRule type="cellIs" dxfId="6792" priority="976" operator="equal">
      <formula>"S"</formula>
    </cfRule>
    <cfRule type="cellIs" dxfId="6791" priority="977" operator="equal">
      <formula>"A"</formula>
    </cfRule>
    <cfRule type="cellIs" dxfId="6790" priority="978" operator="equal">
      <formula>"X"</formula>
    </cfRule>
    <cfRule type="cellIs" dxfId="6789" priority="979" operator="equal">
      <formula>"L"</formula>
    </cfRule>
    <cfRule type="cellIs" dxfId="6788" priority="980" operator="equal">
      <formula>"V"</formula>
    </cfRule>
  </conditionalFormatting>
  <conditionalFormatting sqref="AL211:AO219">
    <cfRule type="cellIs" dxfId="6787" priority="967" operator="equal">
      <formula>"NA"</formula>
    </cfRule>
    <cfRule type="cellIs" dxfId="6786" priority="968" operator="equal">
      <formula>"NS"</formula>
    </cfRule>
    <cfRule type="cellIs" dxfId="6785" priority="969" operator="equal">
      <formula>"S"</formula>
    </cfRule>
    <cfRule type="cellIs" dxfId="6784" priority="970" operator="equal">
      <formula>"A"</formula>
    </cfRule>
    <cfRule type="cellIs" dxfId="6783" priority="971" operator="equal">
      <formula>"X"</formula>
    </cfRule>
    <cfRule type="cellIs" dxfId="6782" priority="972" operator="equal">
      <formula>"L"</formula>
    </cfRule>
    <cfRule type="cellIs" dxfId="6781" priority="973" operator="equal">
      <formula>"V"</formula>
    </cfRule>
  </conditionalFormatting>
  <conditionalFormatting sqref="AL220:AO225">
    <cfRule type="cellIs" dxfId="6780" priority="960" operator="equal">
      <formula>"NA"</formula>
    </cfRule>
    <cfRule type="cellIs" dxfId="6779" priority="961" operator="equal">
      <formula>"NS"</formula>
    </cfRule>
    <cfRule type="cellIs" dxfId="6778" priority="962" operator="equal">
      <formula>"S"</formula>
    </cfRule>
    <cfRule type="cellIs" dxfId="6777" priority="963" operator="equal">
      <formula>"A"</formula>
    </cfRule>
    <cfRule type="cellIs" dxfId="6776" priority="964" operator="equal">
      <formula>"X"</formula>
    </cfRule>
    <cfRule type="cellIs" dxfId="6775" priority="965" operator="equal">
      <formula>"L"</formula>
    </cfRule>
    <cfRule type="cellIs" dxfId="6774" priority="966" operator="equal">
      <formula>"V"</formula>
    </cfRule>
  </conditionalFormatting>
  <conditionalFormatting sqref="AN226">
    <cfRule type="cellIs" dxfId="6773" priority="953" operator="equal">
      <formula>"NA"</formula>
    </cfRule>
    <cfRule type="cellIs" dxfId="6772" priority="954" operator="equal">
      <formula>"NS"</formula>
    </cfRule>
    <cfRule type="cellIs" dxfId="6771" priority="955" operator="equal">
      <formula>"S"</formula>
    </cfRule>
    <cfRule type="cellIs" dxfId="6770" priority="956" operator="equal">
      <formula>"A"</formula>
    </cfRule>
    <cfRule type="cellIs" dxfId="6769" priority="957" operator="equal">
      <formula>"X"</formula>
    </cfRule>
    <cfRule type="cellIs" dxfId="6768" priority="958" operator="equal">
      <formula>"L"</formula>
    </cfRule>
    <cfRule type="cellIs" dxfId="6767" priority="959" operator="equal">
      <formula>"V"</formula>
    </cfRule>
  </conditionalFormatting>
  <conditionalFormatting sqref="AL226">
    <cfRule type="cellIs" dxfId="6766" priority="946" operator="equal">
      <formula>"NA"</formula>
    </cfRule>
    <cfRule type="cellIs" dxfId="6765" priority="947" operator="equal">
      <formula>"NS"</formula>
    </cfRule>
    <cfRule type="cellIs" dxfId="6764" priority="948" operator="equal">
      <formula>"S"</formula>
    </cfRule>
    <cfRule type="cellIs" dxfId="6763" priority="949" operator="equal">
      <formula>"A"</formula>
    </cfRule>
    <cfRule type="cellIs" dxfId="6762" priority="950" operator="equal">
      <formula>"X"</formula>
    </cfRule>
    <cfRule type="cellIs" dxfId="6761" priority="951" operator="equal">
      <formula>"L"</formula>
    </cfRule>
    <cfRule type="cellIs" dxfId="6760" priority="952" operator="equal">
      <formula>"V"</formula>
    </cfRule>
  </conditionalFormatting>
  <conditionalFormatting sqref="AM227 AO227">
    <cfRule type="cellIs" dxfId="6759" priority="939" operator="equal">
      <formula>"NA"</formula>
    </cfRule>
    <cfRule type="cellIs" dxfId="6758" priority="940" operator="equal">
      <formula>"NS"</formula>
    </cfRule>
    <cfRule type="cellIs" dxfId="6757" priority="941" operator="equal">
      <formula>"S"</formula>
    </cfRule>
    <cfRule type="cellIs" dxfId="6756" priority="942" operator="equal">
      <formula>"A"</formula>
    </cfRule>
    <cfRule type="cellIs" dxfId="6755" priority="943" operator="equal">
      <formula>"X"</formula>
    </cfRule>
    <cfRule type="cellIs" dxfId="6754" priority="944" operator="equal">
      <formula>"L"</formula>
    </cfRule>
    <cfRule type="cellIs" dxfId="6753" priority="945" operator="equal">
      <formula>"V"</formula>
    </cfRule>
  </conditionalFormatting>
  <conditionalFormatting sqref="AN227">
    <cfRule type="cellIs" dxfId="6752" priority="932" operator="equal">
      <formula>"NA"</formula>
    </cfRule>
    <cfRule type="cellIs" dxfId="6751" priority="933" operator="equal">
      <formula>"NS"</formula>
    </cfRule>
    <cfRule type="cellIs" dxfId="6750" priority="934" operator="equal">
      <formula>"S"</formula>
    </cfRule>
    <cfRule type="cellIs" dxfId="6749" priority="935" operator="equal">
      <formula>"A"</formula>
    </cfRule>
    <cfRule type="cellIs" dxfId="6748" priority="936" operator="equal">
      <formula>"X"</formula>
    </cfRule>
    <cfRule type="cellIs" dxfId="6747" priority="937" operator="equal">
      <formula>"L"</formula>
    </cfRule>
    <cfRule type="cellIs" dxfId="6746" priority="938" operator="equal">
      <formula>"V"</formula>
    </cfRule>
  </conditionalFormatting>
  <conditionalFormatting sqref="AL227">
    <cfRule type="cellIs" dxfId="6745" priority="925" operator="equal">
      <formula>"NA"</formula>
    </cfRule>
    <cfRule type="cellIs" dxfId="6744" priority="926" operator="equal">
      <formula>"NS"</formula>
    </cfRule>
    <cfRule type="cellIs" dxfId="6743" priority="927" operator="equal">
      <formula>"S"</formula>
    </cfRule>
    <cfRule type="cellIs" dxfId="6742" priority="928" operator="equal">
      <formula>"A"</formula>
    </cfRule>
    <cfRule type="cellIs" dxfId="6741" priority="929" operator="equal">
      <formula>"X"</formula>
    </cfRule>
    <cfRule type="cellIs" dxfId="6740" priority="930" operator="equal">
      <formula>"L"</formula>
    </cfRule>
    <cfRule type="cellIs" dxfId="6739" priority="931" operator="equal">
      <formula>"V"</formula>
    </cfRule>
  </conditionalFormatting>
  <conditionalFormatting sqref="AO228">
    <cfRule type="cellIs" dxfId="6738" priority="918" operator="equal">
      <formula>"NA"</formula>
    </cfRule>
    <cfRule type="cellIs" dxfId="6737" priority="919" operator="equal">
      <formula>"NS"</formula>
    </cfRule>
    <cfRule type="cellIs" dxfId="6736" priority="920" operator="equal">
      <formula>"S"</formula>
    </cfRule>
    <cfRule type="cellIs" dxfId="6735" priority="921" operator="equal">
      <formula>"A"</formula>
    </cfRule>
    <cfRule type="cellIs" dxfId="6734" priority="922" operator="equal">
      <formula>"X"</formula>
    </cfRule>
    <cfRule type="cellIs" dxfId="6733" priority="923" operator="equal">
      <formula>"L"</formula>
    </cfRule>
    <cfRule type="cellIs" dxfId="6732" priority="924" operator="equal">
      <formula>"V"</formula>
    </cfRule>
  </conditionalFormatting>
  <conditionalFormatting sqref="AN228">
    <cfRule type="cellIs" dxfId="6731" priority="911" operator="equal">
      <formula>"NA"</formula>
    </cfRule>
    <cfRule type="cellIs" dxfId="6730" priority="912" operator="equal">
      <formula>"NS"</formula>
    </cfRule>
    <cfRule type="cellIs" dxfId="6729" priority="913" operator="equal">
      <formula>"S"</formula>
    </cfRule>
    <cfRule type="cellIs" dxfId="6728" priority="914" operator="equal">
      <formula>"A"</formula>
    </cfRule>
    <cfRule type="cellIs" dxfId="6727" priority="915" operator="equal">
      <formula>"X"</formula>
    </cfRule>
    <cfRule type="cellIs" dxfId="6726" priority="916" operator="equal">
      <formula>"L"</formula>
    </cfRule>
    <cfRule type="cellIs" dxfId="6725" priority="917" operator="equal">
      <formula>"V"</formula>
    </cfRule>
  </conditionalFormatting>
  <conditionalFormatting sqref="AO229">
    <cfRule type="cellIs" dxfId="6724" priority="904" operator="equal">
      <formula>"NA"</formula>
    </cfRule>
    <cfRule type="cellIs" dxfId="6723" priority="905" operator="equal">
      <formula>"NS"</formula>
    </cfRule>
    <cfRule type="cellIs" dxfId="6722" priority="906" operator="equal">
      <formula>"S"</formula>
    </cfRule>
    <cfRule type="cellIs" dxfId="6721" priority="907" operator="equal">
      <formula>"A"</formula>
    </cfRule>
    <cfRule type="cellIs" dxfId="6720" priority="908" operator="equal">
      <formula>"X"</formula>
    </cfRule>
    <cfRule type="cellIs" dxfId="6719" priority="909" operator="equal">
      <formula>"L"</formula>
    </cfRule>
    <cfRule type="cellIs" dxfId="6718" priority="910" operator="equal">
      <formula>"V"</formula>
    </cfRule>
  </conditionalFormatting>
  <conditionalFormatting sqref="AN229">
    <cfRule type="cellIs" dxfId="6717" priority="897" operator="equal">
      <formula>"NA"</formula>
    </cfRule>
    <cfRule type="cellIs" dxfId="6716" priority="898" operator="equal">
      <formula>"NS"</formula>
    </cfRule>
    <cfRule type="cellIs" dxfId="6715" priority="899" operator="equal">
      <formula>"S"</formula>
    </cfRule>
    <cfRule type="cellIs" dxfId="6714" priority="900" operator="equal">
      <formula>"A"</formula>
    </cfRule>
    <cfRule type="cellIs" dxfId="6713" priority="901" operator="equal">
      <formula>"X"</formula>
    </cfRule>
    <cfRule type="cellIs" dxfId="6712" priority="902" operator="equal">
      <formula>"L"</formula>
    </cfRule>
    <cfRule type="cellIs" dxfId="6711" priority="903" operator="equal">
      <formula>"V"</formula>
    </cfRule>
  </conditionalFormatting>
  <conditionalFormatting sqref="AL229">
    <cfRule type="cellIs" dxfId="6710" priority="890" operator="equal">
      <formula>"NA"</formula>
    </cfRule>
    <cfRule type="cellIs" dxfId="6709" priority="891" operator="equal">
      <formula>"NS"</formula>
    </cfRule>
    <cfRule type="cellIs" dxfId="6708" priority="892" operator="equal">
      <formula>"S"</formula>
    </cfRule>
    <cfRule type="cellIs" dxfId="6707" priority="893" operator="equal">
      <formula>"A"</formula>
    </cfRule>
    <cfRule type="cellIs" dxfId="6706" priority="894" operator="equal">
      <formula>"X"</formula>
    </cfRule>
    <cfRule type="cellIs" dxfId="6705" priority="895" operator="equal">
      <formula>"L"</formula>
    </cfRule>
    <cfRule type="cellIs" dxfId="6704" priority="896" operator="equal">
      <formula>"V"</formula>
    </cfRule>
  </conditionalFormatting>
  <conditionalFormatting sqref="AM230 AO230">
    <cfRule type="cellIs" dxfId="6703" priority="883" operator="equal">
      <formula>"NA"</formula>
    </cfRule>
    <cfRule type="cellIs" dxfId="6702" priority="884" operator="equal">
      <formula>"NS"</formula>
    </cfRule>
    <cfRule type="cellIs" dxfId="6701" priority="885" operator="equal">
      <formula>"S"</formula>
    </cfRule>
    <cfRule type="cellIs" dxfId="6700" priority="886" operator="equal">
      <formula>"A"</formula>
    </cfRule>
    <cfRule type="cellIs" dxfId="6699" priority="887" operator="equal">
      <formula>"X"</formula>
    </cfRule>
    <cfRule type="cellIs" dxfId="6698" priority="888" operator="equal">
      <formula>"L"</formula>
    </cfRule>
    <cfRule type="cellIs" dxfId="6697" priority="889" operator="equal">
      <formula>"V"</formula>
    </cfRule>
  </conditionalFormatting>
  <conditionalFormatting sqref="AM231 AO231">
    <cfRule type="cellIs" dxfId="6696" priority="876" operator="equal">
      <formula>"NA"</formula>
    </cfRule>
    <cfRule type="cellIs" dxfId="6695" priority="877" operator="equal">
      <formula>"NS"</formula>
    </cfRule>
    <cfRule type="cellIs" dxfId="6694" priority="878" operator="equal">
      <formula>"S"</formula>
    </cfRule>
    <cfRule type="cellIs" dxfId="6693" priority="879" operator="equal">
      <formula>"A"</formula>
    </cfRule>
    <cfRule type="cellIs" dxfId="6692" priority="880" operator="equal">
      <formula>"X"</formula>
    </cfRule>
    <cfRule type="cellIs" dxfId="6691" priority="881" operator="equal">
      <formula>"L"</formula>
    </cfRule>
    <cfRule type="cellIs" dxfId="6690" priority="882" operator="equal">
      <formula>"V"</formula>
    </cfRule>
  </conditionalFormatting>
  <conditionalFormatting sqref="AN231">
    <cfRule type="cellIs" dxfId="6689" priority="869" operator="equal">
      <formula>"NA"</formula>
    </cfRule>
    <cfRule type="cellIs" dxfId="6688" priority="870" operator="equal">
      <formula>"NS"</formula>
    </cfRule>
    <cfRule type="cellIs" dxfId="6687" priority="871" operator="equal">
      <formula>"S"</formula>
    </cfRule>
    <cfRule type="cellIs" dxfId="6686" priority="872" operator="equal">
      <formula>"A"</formula>
    </cfRule>
    <cfRule type="cellIs" dxfId="6685" priority="873" operator="equal">
      <formula>"X"</formula>
    </cfRule>
    <cfRule type="cellIs" dxfId="6684" priority="874" operator="equal">
      <formula>"L"</formula>
    </cfRule>
    <cfRule type="cellIs" dxfId="6683" priority="875" operator="equal">
      <formula>"V"</formula>
    </cfRule>
  </conditionalFormatting>
  <conditionalFormatting sqref="AL231">
    <cfRule type="cellIs" dxfId="6682" priority="862" operator="equal">
      <formula>"NA"</formula>
    </cfRule>
    <cfRule type="cellIs" dxfId="6681" priority="863" operator="equal">
      <formula>"NS"</formula>
    </cfRule>
    <cfRule type="cellIs" dxfId="6680" priority="864" operator="equal">
      <formula>"S"</formula>
    </cfRule>
    <cfRule type="cellIs" dxfId="6679" priority="865" operator="equal">
      <formula>"A"</formula>
    </cfRule>
    <cfRule type="cellIs" dxfId="6678" priority="866" operator="equal">
      <formula>"X"</formula>
    </cfRule>
    <cfRule type="cellIs" dxfId="6677" priority="867" operator="equal">
      <formula>"L"</formula>
    </cfRule>
    <cfRule type="cellIs" dxfId="6676" priority="868" operator="equal">
      <formula>"V"</formula>
    </cfRule>
  </conditionalFormatting>
  <conditionalFormatting sqref="AM232 AO232">
    <cfRule type="cellIs" dxfId="6675" priority="855" operator="equal">
      <formula>"NA"</formula>
    </cfRule>
    <cfRule type="cellIs" dxfId="6674" priority="856" operator="equal">
      <formula>"NS"</formula>
    </cfRule>
    <cfRule type="cellIs" dxfId="6673" priority="857" operator="equal">
      <formula>"S"</formula>
    </cfRule>
    <cfRule type="cellIs" dxfId="6672" priority="858" operator="equal">
      <formula>"A"</formula>
    </cfRule>
    <cfRule type="cellIs" dxfId="6671" priority="859" operator="equal">
      <formula>"X"</formula>
    </cfRule>
    <cfRule type="cellIs" dxfId="6670" priority="860" operator="equal">
      <formula>"L"</formula>
    </cfRule>
    <cfRule type="cellIs" dxfId="6669" priority="861" operator="equal">
      <formula>"V"</formula>
    </cfRule>
  </conditionalFormatting>
  <conditionalFormatting sqref="AN232">
    <cfRule type="cellIs" dxfId="6668" priority="848" operator="equal">
      <formula>"NA"</formula>
    </cfRule>
    <cfRule type="cellIs" dxfId="6667" priority="849" operator="equal">
      <formula>"NS"</formula>
    </cfRule>
    <cfRule type="cellIs" dxfId="6666" priority="850" operator="equal">
      <formula>"S"</formula>
    </cfRule>
    <cfRule type="cellIs" dxfId="6665" priority="851" operator="equal">
      <formula>"A"</formula>
    </cfRule>
    <cfRule type="cellIs" dxfId="6664" priority="852" operator="equal">
      <formula>"X"</formula>
    </cfRule>
    <cfRule type="cellIs" dxfId="6663" priority="853" operator="equal">
      <formula>"L"</formula>
    </cfRule>
    <cfRule type="cellIs" dxfId="6662" priority="854" operator="equal">
      <formula>"V"</formula>
    </cfRule>
  </conditionalFormatting>
  <conditionalFormatting sqref="AL232">
    <cfRule type="cellIs" dxfId="6661" priority="841" operator="equal">
      <formula>"NA"</formula>
    </cfRule>
    <cfRule type="cellIs" dxfId="6660" priority="842" operator="equal">
      <formula>"NS"</formula>
    </cfRule>
    <cfRule type="cellIs" dxfId="6659" priority="843" operator="equal">
      <formula>"S"</formula>
    </cfRule>
    <cfRule type="cellIs" dxfId="6658" priority="844" operator="equal">
      <formula>"A"</formula>
    </cfRule>
    <cfRule type="cellIs" dxfId="6657" priority="845" operator="equal">
      <formula>"X"</formula>
    </cfRule>
    <cfRule type="cellIs" dxfId="6656" priority="846" operator="equal">
      <formula>"L"</formula>
    </cfRule>
    <cfRule type="cellIs" dxfId="6655" priority="847" operator="equal">
      <formula>"V"</formula>
    </cfRule>
  </conditionalFormatting>
  <conditionalFormatting sqref="AM233 AO233">
    <cfRule type="cellIs" dxfId="6654" priority="834" operator="equal">
      <formula>"NA"</formula>
    </cfRule>
    <cfRule type="cellIs" dxfId="6653" priority="835" operator="equal">
      <formula>"NS"</formula>
    </cfRule>
    <cfRule type="cellIs" dxfId="6652" priority="836" operator="equal">
      <formula>"S"</formula>
    </cfRule>
    <cfRule type="cellIs" dxfId="6651" priority="837" operator="equal">
      <formula>"A"</formula>
    </cfRule>
    <cfRule type="cellIs" dxfId="6650" priority="838" operator="equal">
      <formula>"X"</formula>
    </cfRule>
    <cfRule type="cellIs" dxfId="6649" priority="839" operator="equal">
      <formula>"L"</formula>
    </cfRule>
    <cfRule type="cellIs" dxfId="6648" priority="840" operator="equal">
      <formula>"V"</formula>
    </cfRule>
  </conditionalFormatting>
  <conditionalFormatting sqref="AN233">
    <cfRule type="cellIs" dxfId="6647" priority="827" operator="equal">
      <formula>"NA"</formula>
    </cfRule>
    <cfRule type="cellIs" dxfId="6646" priority="828" operator="equal">
      <formula>"NS"</formula>
    </cfRule>
    <cfRule type="cellIs" dxfId="6645" priority="829" operator="equal">
      <formula>"S"</formula>
    </cfRule>
    <cfRule type="cellIs" dxfId="6644" priority="830" operator="equal">
      <formula>"A"</formula>
    </cfRule>
    <cfRule type="cellIs" dxfId="6643" priority="831" operator="equal">
      <formula>"X"</formula>
    </cfRule>
    <cfRule type="cellIs" dxfId="6642" priority="832" operator="equal">
      <formula>"L"</formula>
    </cfRule>
    <cfRule type="cellIs" dxfId="6641" priority="833" operator="equal">
      <formula>"V"</formula>
    </cfRule>
  </conditionalFormatting>
  <conditionalFormatting sqref="AL233">
    <cfRule type="cellIs" dxfId="6640" priority="820" operator="equal">
      <formula>"NA"</formula>
    </cfRule>
    <cfRule type="cellIs" dxfId="6639" priority="821" operator="equal">
      <formula>"NS"</formula>
    </cfRule>
    <cfRule type="cellIs" dxfId="6638" priority="822" operator="equal">
      <formula>"S"</formula>
    </cfRule>
    <cfRule type="cellIs" dxfId="6637" priority="823" operator="equal">
      <formula>"A"</formula>
    </cfRule>
    <cfRule type="cellIs" dxfId="6636" priority="824" operator="equal">
      <formula>"X"</formula>
    </cfRule>
    <cfRule type="cellIs" dxfId="6635" priority="825" operator="equal">
      <formula>"L"</formula>
    </cfRule>
    <cfRule type="cellIs" dxfId="6634" priority="826" operator="equal">
      <formula>"V"</formula>
    </cfRule>
  </conditionalFormatting>
  <conditionalFormatting sqref="AO235">
    <cfRule type="cellIs" dxfId="6633" priority="813" operator="equal">
      <formula>"NA"</formula>
    </cfRule>
    <cfRule type="cellIs" dxfId="6632" priority="814" operator="equal">
      <formula>"NS"</formula>
    </cfRule>
    <cfRule type="cellIs" dxfId="6631" priority="815" operator="equal">
      <formula>"S"</formula>
    </cfRule>
    <cfRule type="cellIs" dxfId="6630" priority="816" operator="equal">
      <formula>"A"</formula>
    </cfRule>
    <cfRule type="cellIs" dxfId="6629" priority="817" operator="equal">
      <formula>"X"</formula>
    </cfRule>
    <cfRule type="cellIs" dxfId="6628" priority="818" operator="equal">
      <formula>"L"</formula>
    </cfRule>
    <cfRule type="cellIs" dxfId="6627" priority="819" operator="equal">
      <formula>"V"</formula>
    </cfRule>
  </conditionalFormatting>
  <conditionalFormatting sqref="AN235">
    <cfRule type="cellIs" dxfId="6626" priority="806" operator="equal">
      <formula>"NA"</formula>
    </cfRule>
    <cfRule type="cellIs" dxfId="6625" priority="807" operator="equal">
      <formula>"NS"</formula>
    </cfRule>
    <cfRule type="cellIs" dxfId="6624" priority="808" operator="equal">
      <formula>"S"</formula>
    </cfRule>
    <cfRule type="cellIs" dxfId="6623" priority="809" operator="equal">
      <formula>"A"</formula>
    </cfRule>
    <cfRule type="cellIs" dxfId="6622" priority="810" operator="equal">
      <formula>"X"</formula>
    </cfRule>
    <cfRule type="cellIs" dxfId="6621" priority="811" operator="equal">
      <formula>"L"</formula>
    </cfRule>
    <cfRule type="cellIs" dxfId="6620" priority="812" operator="equal">
      <formula>"V"</formula>
    </cfRule>
  </conditionalFormatting>
  <conditionalFormatting sqref="AL235">
    <cfRule type="cellIs" dxfId="6619" priority="799" operator="equal">
      <formula>"NA"</formula>
    </cfRule>
    <cfRule type="cellIs" dxfId="6618" priority="800" operator="equal">
      <formula>"NS"</formula>
    </cfRule>
    <cfRule type="cellIs" dxfId="6617" priority="801" operator="equal">
      <formula>"S"</formula>
    </cfRule>
    <cfRule type="cellIs" dxfId="6616" priority="802" operator="equal">
      <formula>"A"</formula>
    </cfRule>
    <cfRule type="cellIs" dxfId="6615" priority="803" operator="equal">
      <formula>"X"</formula>
    </cfRule>
    <cfRule type="cellIs" dxfId="6614" priority="804" operator="equal">
      <formula>"L"</formula>
    </cfRule>
    <cfRule type="cellIs" dxfId="6613" priority="805" operator="equal">
      <formula>"V"</formula>
    </cfRule>
  </conditionalFormatting>
  <conditionalFormatting sqref="AO236">
    <cfRule type="cellIs" dxfId="6612" priority="792" operator="equal">
      <formula>"NA"</formula>
    </cfRule>
    <cfRule type="cellIs" dxfId="6611" priority="793" operator="equal">
      <formula>"NS"</formula>
    </cfRule>
    <cfRule type="cellIs" dxfId="6610" priority="794" operator="equal">
      <formula>"S"</formula>
    </cfRule>
    <cfRule type="cellIs" dxfId="6609" priority="795" operator="equal">
      <formula>"A"</formula>
    </cfRule>
    <cfRule type="cellIs" dxfId="6608" priority="796" operator="equal">
      <formula>"X"</formula>
    </cfRule>
    <cfRule type="cellIs" dxfId="6607" priority="797" operator="equal">
      <formula>"L"</formula>
    </cfRule>
    <cfRule type="cellIs" dxfId="6606" priority="798" operator="equal">
      <formula>"V"</formula>
    </cfRule>
  </conditionalFormatting>
  <conditionalFormatting sqref="AN236">
    <cfRule type="cellIs" dxfId="6605" priority="785" operator="equal">
      <formula>"NA"</formula>
    </cfRule>
    <cfRule type="cellIs" dxfId="6604" priority="786" operator="equal">
      <formula>"NS"</formula>
    </cfRule>
    <cfRule type="cellIs" dxfId="6603" priority="787" operator="equal">
      <formula>"S"</formula>
    </cfRule>
    <cfRule type="cellIs" dxfId="6602" priority="788" operator="equal">
      <formula>"A"</formula>
    </cfRule>
    <cfRule type="cellIs" dxfId="6601" priority="789" operator="equal">
      <formula>"X"</formula>
    </cfRule>
    <cfRule type="cellIs" dxfId="6600" priority="790" operator="equal">
      <formula>"L"</formula>
    </cfRule>
    <cfRule type="cellIs" dxfId="6599" priority="791" operator="equal">
      <formula>"V"</formula>
    </cfRule>
  </conditionalFormatting>
  <conditionalFormatting sqref="AL236">
    <cfRule type="cellIs" dxfId="6598" priority="778" operator="equal">
      <formula>"NA"</formula>
    </cfRule>
    <cfRule type="cellIs" dxfId="6597" priority="779" operator="equal">
      <formula>"NS"</formula>
    </cfRule>
    <cfRule type="cellIs" dxfId="6596" priority="780" operator="equal">
      <formula>"S"</formula>
    </cfRule>
    <cfRule type="cellIs" dxfId="6595" priority="781" operator="equal">
      <formula>"A"</formula>
    </cfRule>
    <cfRule type="cellIs" dxfId="6594" priority="782" operator="equal">
      <formula>"X"</formula>
    </cfRule>
    <cfRule type="cellIs" dxfId="6593" priority="783" operator="equal">
      <formula>"L"</formula>
    </cfRule>
    <cfRule type="cellIs" dxfId="6592" priority="784" operator="equal">
      <formula>"V"</formula>
    </cfRule>
  </conditionalFormatting>
  <conditionalFormatting sqref="AM237 AO237">
    <cfRule type="cellIs" dxfId="6591" priority="771" operator="equal">
      <formula>"NA"</formula>
    </cfRule>
    <cfRule type="cellIs" dxfId="6590" priority="772" operator="equal">
      <formula>"NS"</formula>
    </cfRule>
    <cfRule type="cellIs" dxfId="6589" priority="773" operator="equal">
      <formula>"S"</formula>
    </cfRule>
    <cfRule type="cellIs" dxfId="6588" priority="774" operator="equal">
      <formula>"A"</formula>
    </cfRule>
    <cfRule type="cellIs" dxfId="6587" priority="775" operator="equal">
      <formula>"X"</formula>
    </cfRule>
    <cfRule type="cellIs" dxfId="6586" priority="776" operator="equal">
      <formula>"L"</formula>
    </cfRule>
    <cfRule type="cellIs" dxfId="6585" priority="777" operator="equal">
      <formula>"V"</formula>
    </cfRule>
  </conditionalFormatting>
  <conditionalFormatting sqref="AN237">
    <cfRule type="cellIs" dxfId="6584" priority="764" operator="equal">
      <formula>"NA"</formula>
    </cfRule>
    <cfRule type="cellIs" dxfId="6583" priority="765" operator="equal">
      <formula>"NS"</formula>
    </cfRule>
    <cfRule type="cellIs" dxfId="6582" priority="766" operator="equal">
      <formula>"S"</formula>
    </cfRule>
    <cfRule type="cellIs" dxfId="6581" priority="767" operator="equal">
      <formula>"A"</formula>
    </cfRule>
    <cfRule type="cellIs" dxfId="6580" priority="768" operator="equal">
      <formula>"X"</formula>
    </cfRule>
    <cfRule type="cellIs" dxfId="6579" priority="769" operator="equal">
      <formula>"L"</formula>
    </cfRule>
    <cfRule type="cellIs" dxfId="6578" priority="770" operator="equal">
      <formula>"V"</formula>
    </cfRule>
  </conditionalFormatting>
  <conditionalFormatting sqref="AL237">
    <cfRule type="cellIs" dxfId="6577" priority="757" operator="equal">
      <formula>"NA"</formula>
    </cfRule>
    <cfRule type="cellIs" dxfId="6576" priority="758" operator="equal">
      <formula>"NS"</formula>
    </cfRule>
    <cfRule type="cellIs" dxfId="6575" priority="759" operator="equal">
      <formula>"S"</formula>
    </cfRule>
    <cfRule type="cellIs" dxfId="6574" priority="760" operator="equal">
      <formula>"A"</formula>
    </cfRule>
    <cfRule type="cellIs" dxfId="6573" priority="761" operator="equal">
      <formula>"X"</formula>
    </cfRule>
    <cfRule type="cellIs" dxfId="6572" priority="762" operator="equal">
      <formula>"L"</formula>
    </cfRule>
    <cfRule type="cellIs" dxfId="6571" priority="763" operator="equal">
      <formula>"V"</formula>
    </cfRule>
  </conditionalFormatting>
  <conditionalFormatting sqref="AM238 AO238">
    <cfRule type="cellIs" dxfId="6570" priority="750" operator="equal">
      <formula>"NA"</formula>
    </cfRule>
    <cfRule type="cellIs" dxfId="6569" priority="751" operator="equal">
      <formula>"NS"</formula>
    </cfRule>
    <cfRule type="cellIs" dxfId="6568" priority="752" operator="equal">
      <formula>"S"</formula>
    </cfRule>
    <cfRule type="cellIs" dxfId="6567" priority="753" operator="equal">
      <formula>"A"</formula>
    </cfRule>
    <cfRule type="cellIs" dxfId="6566" priority="754" operator="equal">
      <formula>"X"</formula>
    </cfRule>
    <cfRule type="cellIs" dxfId="6565" priority="755" operator="equal">
      <formula>"L"</formula>
    </cfRule>
    <cfRule type="cellIs" dxfId="6564" priority="756" operator="equal">
      <formula>"V"</formula>
    </cfRule>
  </conditionalFormatting>
  <conditionalFormatting sqref="AN238">
    <cfRule type="cellIs" dxfId="6563" priority="743" operator="equal">
      <formula>"NA"</formula>
    </cfRule>
    <cfRule type="cellIs" dxfId="6562" priority="744" operator="equal">
      <formula>"NS"</formula>
    </cfRule>
    <cfRule type="cellIs" dxfId="6561" priority="745" operator="equal">
      <formula>"S"</formula>
    </cfRule>
    <cfRule type="cellIs" dxfId="6560" priority="746" operator="equal">
      <formula>"A"</formula>
    </cfRule>
    <cfRule type="cellIs" dxfId="6559" priority="747" operator="equal">
      <formula>"X"</formula>
    </cfRule>
    <cfRule type="cellIs" dxfId="6558" priority="748" operator="equal">
      <formula>"L"</formula>
    </cfRule>
    <cfRule type="cellIs" dxfId="6557" priority="749" operator="equal">
      <formula>"V"</formula>
    </cfRule>
  </conditionalFormatting>
  <conditionalFormatting sqref="AL238">
    <cfRule type="cellIs" dxfId="6556" priority="736" operator="equal">
      <formula>"NA"</formula>
    </cfRule>
    <cfRule type="cellIs" dxfId="6555" priority="737" operator="equal">
      <formula>"NS"</formula>
    </cfRule>
    <cfRule type="cellIs" dxfId="6554" priority="738" operator="equal">
      <formula>"S"</formula>
    </cfRule>
    <cfRule type="cellIs" dxfId="6553" priority="739" operator="equal">
      <formula>"A"</formula>
    </cfRule>
    <cfRule type="cellIs" dxfId="6552" priority="740" operator="equal">
      <formula>"X"</formula>
    </cfRule>
    <cfRule type="cellIs" dxfId="6551" priority="741" operator="equal">
      <formula>"L"</formula>
    </cfRule>
    <cfRule type="cellIs" dxfId="6550" priority="742" operator="equal">
      <formula>"V"</formula>
    </cfRule>
  </conditionalFormatting>
  <conditionalFormatting sqref="AM239 AO239">
    <cfRule type="cellIs" dxfId="6549" priority="729" operator="equal">
      <formula>"NA"</formula>
    </cfRule>
    <cfRule type="cellIs" dxfId="6548" priority="730" operator="equal">
      <formula>"NS"</formula>
    </cfRule>
    <cfRule type="cellIs" dxfId="6547" priority="731" operator="equal">
      <formula>"S"</formula>
    </cfRule>
    <cfRule type="cellIs" dxfId="6546" priority="732" operator="equal">
      <formula>"A"</formula>
    </cfRule>
    <cfRule type="cellIs" dxfId="6545" priority="733" operator="equal">
      <formula>"X"</formula>
    </cfRule>
    <cfRule type="cellIs" dxfId="6544" priority="734" operator="equal">
      <formula>"L"</formula>
    </cfRule>
    <cfRule type="cellIs" dxfId="6543" priority="735" operator="equal">
      <formula>"V"</formula>
    </cfRule>
  </conditionalFormatting>
  <conditionalFormatting sqref="AN239">
    <cfRule type="cellIs" dxfId="6542" priority="722" operator="equal">
      <formula>"NA"</formula>
    </cfRule>
    <cfRule type="cellIs" dxfId="6541" priority="723" operator="equal">
      <formula>"NS"</formula>
    </cfRule>
    <cfRule type="cellIs" dxfId="6540" priority="724" operator="equal">
      <formula>"S"</formula>
    </cfRule>
    <cfRule type="cellIs" dxfId="6539" priority="725" operator="equal">
      <formula>"A"</formula>
    </cfRule>
    <cfRule type="cellIs" dxfId="6538" priority="726" operator="equal">
      <formula>"X"</formula>
    </cfRule>
    <cfRule type="cellIs" dxfId="6537" priority="727" operator="equal">
      <formula>"L"</formula>
    </cfRule>
    <cfRule type="cellIs" dxfId="6536" priority="728" operator="equal">
      <formula>"V"</formula>
    </cfRule>
  </conditionalFormatting>
  <conditionalFormatting sqref="AL239">
    <cfRule type="cellIs" dxfId="6535" priority="715" operator="equal">
      <formula>"NA"</formula>
    </cfRule>
    <cfRule type="cellIs" dxfId="6534" priority="716" operator="equal">
      <formula>"NS"</formula>
    </cfRule>
    <cfRule type="cellIs" dxfId="6533" priority="717" operator="equal">
      <formula>"S"</formula>
    </cfRule>
    <cfRule type="cellIs" dxfId="6532" priority="718" operator="equal">
      <formula>"A"</formula>
    </cfRule>
    <cfRule type="cellIs" dxfId="6531" priority="719" operator="equal">
      <formula>"X"</formula>
    </cfRule>
    <cfRule type="cellIs" dxfId="6530" priority="720" operator="equal">
      <formula>"L"</formula>
    </cfRule>
    <cfRule type="cellIs" dxfId="6529" priority="721" operator="equal">
      <formula>"V"</formula>
    </cfRule>
  </conditionalFormatting>
  <conditionalFormatting sqref="AM240 AO240">
    <cfRule type="cellIs" dxfId="6528" priority="708" operator="equal">
      <formula>"NA"</formula>
    </cfRule>
    <cfRule type="cellIs" dxfId="6527" priority="709" operator="equal">
      <formula>"NS"</formula>
    </cfRule>
    <cfRule type="cellIs" dxfId="6526" priority="710" operator="equal">
      <formula>"S"</formula>
    </cfRule>
    <cfRule type="cellIs" dxfId="6525" priority="711" operator="equal">
      <formula>"A"</formula>
    </cfRule>
    <cfRule type="cellIs" dxfId="6524" priority="712" operator="equal">
      <formula>"X"</formula>
    </cfRule>
    <cfRule type="cellIs" dxfId="6523" priority="713" operator="equal">
      <formula>"L"</formula>
    </cfRule>
    <cfRule type="cellIs" dxfId="6522" priority="714" operator="equal">
      <formula>"V"</formula>
    </cfRule>
  </conditionalFormatting>
  <conditionalFormatting sqref="AN240">
    <cfRule type="cellIs" dxfId="6521" priority="701" operator="equal">
      <formula>"NA"</formula>
    </cfRule>
    <cfRule type="cellIs" dxfId="6520" priority="702" operator="equal">
      <formula>"NS"</formula>
    </cfRule>
    <cfRule type="cellIs" dxfId="6519" priority="703" operator="equal">
      <formula>"S"</formula>
    </cfRule>
    <cfRule type="cellIs" dxfId="6518" priority="704" operator="equal">
      <formula>"A"</formula>
    </cfRule>
    <cfRule type="cellIs" dxfId="6517" priority="705" operator="equal">
      <formula>"X"</formula>
    </cfRule>
    <cfRule type="cellIs" dxfId="6516" priority="706" operator="equal">
      <formula>"L"</formula>
    </cfRule>
    <cfRule type="cellIs" dxfId="6515" priority="707" operator="equal">
      <formula>"V"</formula>
    </cfRule>
  </conditionalFormatting>
  <conditionalFormatting sqref="AL240">
    <cfRule type="cellIs" dxfId="6514" priority="694" operator="equal">
      <formula>"NA"</formula>
    </cfRule>
    <cfRule type="cellIs" dxfId="6513" priority="695" operator="equal">
      <formula>"NS"</formula>
    </cfRule>
    <cfRule type="cellIs" dxfId="6512" priority="696" operator="equal">
      <formula>"S"</formula>
    </cfRule>
    <cfRule type="cellIs" dxfId="6511" priority="697" operator="equal">
      <formula>"A"</formula>
    </cfRule>
    <cfRule type="cellIs" dxfId="6510" priority="698" operator="equal">
      <formula>"X"</formula>
    </cfRule>
    <cfRule type="cellIs" dxfId="6509" priority="699" operator="equal">
      <formula>"L"</formula>
    </cfRule>
    <cfRule type="cellIs" dxfId="6508" priority="700" operator="equal">
      <formula>"V"</formula>
    </cfRule>
  </conditionalFormatting>
  <conditionalFormatting sqref="AM241 AO241">
    <cfRule type="cellIs" dxfId="6507" priority="687" operator="equal">
      <formula>"NA"</formula>
    </cfRule>
    <cfRule type="cellIs" dxfId="6506" priority="688" operator="equal">
      <formula>"NS"</formula>
    </cfRule>
    <cfRule type="cellIs" dxfId="6505" priority="689" operator="equal">
      <formula>"S"</formula>
    </cfRule>
    <cfRule type="cellIs" dxfId="6504" priority="690" operator="equal">
      <formula>"A"</formula>
    </cfRule>
    <cfRule type="cellIs" dxfId="6503" priority="691" operator="equal">
      <formula>"X"</formula>
    </cfRule>
    <cfRule type="cellIs" dxfId="6502" priority="692" operator="equal">
      <formula>"L"</formula>
    </cfRule>
    <cfRule type="cellIs" dxfId="6501" priority="693" operator="equal">
      <formula>"V"</formula>
    </cfRule>
  </conditionalFormatting>
  <conditionalFormatting sqref="AN241">
    <cfRule type="cellIs" dxfId="6500" priority="680" operator="equal">
      <formula>"NA"</formula>
    </cfRule>
    <cfRule type="cellIs" dxfId="6499" priority="681" operator="equal">
      <formula>"NS"</formula>
    </cfRule>
    <cfRule type="cellIs" dxfId="6498" priority="682" operator="equal">
      <formula>"S"</formula>
    </cfRule>
    <cfRule type="cellIs" dxfId="6497" priority="683" operator="equal">
      <formula>"A"</formula>
    </cfRule>
    <cfRule type="cellIs" dxfId="6496" priority="684" operator="equal">
      <formula>"X"</formula>
    </cfRule>
    <cfRule type="cellIs" dxfId="6495" priority="685" operator="equal">
      <formula>"L"</formula>
    </cfRule>
    <cfRule type="cellIs" dxfId="6494" priority="686" operator="equal">
      <formula>"V"</formula>
    </cfRule>
  </conditionalFormatting>
  <conditionalFormatting sqref="AL241">
    <cfRule type="cellIs" dxfId="6493" priority="673" operator="equal">
      <formula>"NA"</formula>
    </cfRule>
    <cfRule type="cellIs" dxfId="6492" priority="674" operator="equal">
      <formula>"NS"</formula>
    </cfRule>
    <cfRule type="cellIs" dxfId="6491" priority="675" operator="equal">
      <formula>"S"</formula>
    </cfRule>
    <cfRule type="cellIs" dxfId="6490" priority="676" operator="equal">
      <formula>"A"</formula>
    </cfRule>
    <cfRule type="cellIs" dxfId="6489" priority="677" operator="equal">
      <formula>"X"</formula>
    </cfRule>
    <cfRule type="cellIs" dxfId="6488" priority="678" operator="equal">
      <formula>"L"</formula>
    </cfRule>
    <cfRule type="cellIs" dxfId="6487" priority="679" operator="equal">
      <formula>"V"</formula>
    </cfRule>
  </conditionalFormatting>
  <conditionalFormatting sqref="AM242 AO242">
    <cfRule type="cellIs" dxfId="6486" priority="666" operator="equal">
      <formula>"NA"</formula>
    </cfRule>
    <cfRule type="cellIs" dxfId="6485" priority="667" operator="equal">
      <formula>"NS"</formula>
    </cfRule>
    <cfRule type="cellIs" dxfId="6484" priority="668" operator="equal">
      <formula>"S"</formula>
    </cfRule>
    <cfRule type="cellIs" dxfId="6483" priority="669" operator="equal">
      <formula>"A"</formula>
    </cfRule>
    <cfRule type="cellIs" dxfId="6482" priority="670" operator="equal">
      <formula>"X"</formula>
    </cfRule>
    <cfRule type="cellIs" dxfId="6481" priority="671" operator="equal">
      <formula>"L"</formula>
    </cfRule>
    <cfRule type="cellIs" dxfId="6480" priority="672" operator="equal">
      <formula>"V"</formula>
    </cfRule>
  </conditionalFormatting>
  <conditionalFormatting sqref="AN242">
    <cfRule type="cellIs" dxfId="6479" priority="659" operator="equal">
      <formula>"NA"</formula>
    </cfRule>
    <cfRule type="cellIs" dxfId="6478" priority="660" operator="equal">
      <formula>"NS"</formula>
    </cfRule>
    <cfRule type="cellIs" dxfId="6477" priority="661" operator="equal">
      <formula>"S"</formula>
    </cfRule>
    <cfRule type="cellIs" dxfId="6476" priority="662" operator="equal">
      <formula>"A"</formula>
    </cfRule>
    <cfRule type="cellIs" dxfId="6475" priority="663" operator="equal">
      <formula>"X"</formula>
    </cfRule>
    <cfRule type="cellIs" dxfId="6474" priority="664" operator="equal">
      <formula>"L"</formula>
    </cfRule>
    <cfRule type="cellIs" dxfId="6473" priority="665" operator="equal">
      <formula>"V"</formula>
    </cfRule>
  </conditionalFormatting>
  <conditionalFormatting sqref="AL242">
    <cfRule type="cellIs" dxfId="6472" priority="652" operator="equal">
      <formula>"NA"</formula>
    </cfRule>
    <cfRule type="cellIs" dxfId="6471" priority="653" operator="equal">
      <formula>"NS"</formula>
    </cfRule>
    <cfRule type="cellIs" dxfId="6470" priority="654" operator="equal">
      <formula>"S"</formula>
    </cfRule>
    <cfRule type="cellIs" dxfId="6469" priority="655" operator="equal">
      <formula>"A"</formula>
    </cfRule>
    <cfRule type="cellIs" dxfId="6468" priority="656" operator="equal">
      <formula>"X"</formula>
    </cfRule>
    <cfRule type="cellIs" dxfId="6467" priority="657" operator="equal">
      <formula>"L"</formula>
    </cfRule>
    <cfRule type="cellIs" dxfId="6466" priority="658" operator="equal">
      <formula>"V"</formula>
    </cfRule>
  </conditionalFormatting>
  <conditionalFormatting sqref="AM243 AO243">
    <cfRule type="cellIs" dxfId="6465" priority="645" operator="equal">
      <formula>"NA"</formula>
    </cfRule>
    <cfRule type="cellIs" dxfId="6464" priority="646" operator="equal">
      <formula>"NS"</formula>
    </cfRule>
    <cfRule type="cellIs" dxfId="6463" priority="647" operator="equal">
      <formula>"S"</formula>
    </cfRule>
    <cfRule type="cellIs" dxfId="6462" priority="648" operator="equal">
      <formula>"A"</formula>
    </cfRule>
    <cfRule type="cellIs" dxfId="6461" priority="649" operator="equal">
      <formula>"X"</formula>
    </cfRule>
    <cfRule type="cellIs" dxfId="6460" priority="650" operator="equal">
      <formula>"L"</formula>
    </cfRule>
    <cfRule type="cellIs" dxfId="6459" priority="651" operator="equal">
      <formula>"V"</formula>
    </cfRule>
  </conditionalFormatting>
  <conditionalFormatting sqref="AN243">
    <cfRule type="cellIs" dxfId="6458" priority="638" operator="equal">
      <formula>"NA"</formula>
    </cfRule>
    <cfRule type="cellIs" dxfId="6457" priority="639" operator="equal">
      <formula>"NS"</formula>
    </cfRule>
    <cfRule type="cellIs" dxfId="6456" priority="640" operator="equal">
      <formula>"S"</formula>
    </cfRule>
    <cfRule type="cellIs" dxfId="6455" priority="641" operator="equal">
      <formula>"A"</formula>
    </cfRule>
    <cfRule type="cellIs" dxfId="6454" priority="642" operator="equal">
      <formula>"X"</formula>
    </cfRule>
    <cfRule type="cellIs" dxfId="6453" priority="643" operator="equal">
      <formula>"L"</formula>
    </cfRule>
    <cfRule type="cellIs" dxfId="6452" priority="644" operator="equal">
      <formula>"V"</formula>
    </cfRule>
  </conditionalFormatting>
  <conditionalFormatting sqref="AL243">
    <cfRule type="cellIs" dxfId="6451" priority="631" operator="equal">
      <formula>"NA"</formula>
    </cfRule>
    <cfRule type="cellIs" dxfId="6450" priority="632" operator="equal">
      <formula>"NS"</formula>
    </cfRule>
    <cfRule type="cellIs" dxfId="6449" priority="633" operator="equal">
      <formula>"S"</formula>
    </cfRule>
    <cfRule type="cellIs" dxfId="6448" priority="634" operator="equal">
      <formula>"A"</formula>
    </cfRule>
    <cfRule type="cellIs" dxfId="6447" priority="635" operator="equal">
      <formula>"X"</formula>
    </cfRule>
    <cfRule type="cellIs" dxfId="6446" priority="636" operator="equal">
      <formula>"L"</formula>
    </cfRule>
    <cfRule type="cellIs" dxfId="6445" priority="637" operator="equal">
      <formula>"V"</formula>
    </cfRule>
  </conditionalFormatting>
  <conditionalFormatting sqref="AN244">
    <cfRule type="cellIs" dxfId="6444" priority="624" operator="equal">
      <formula>"NA"</formula>
    </cfRule>
    <cfRule type="cellIs" dxfId="6443" priority="625" operator="equal">
      <formula>"NS"</formula>
    </cfRule>
    <cfRule type="cellIs" dxfId="6442" priority="626" operator="equal">
      <formula>"S"</formula>
    </cfRule>
    <cfRule type="cellIs" dxfId="6441" priority="627" operator="equal">
      <formula>"A"</formula>
    </cfRule>
    <cfRule type="cellIs" dxfId="6440" priority="628" operator="equal">
      <formula>"X"</formula>
    </cfRule>
    <cfRule type="cellIs" dxfId="6439" priority="629" operator="equal">
      <formula>"L"</formula>
    </cfRule>
    <cfRule type="cellIs" dxfId="6438" priority="630" operator="equal">
      <formula>"V"</formula>
    </cfRule>
  </conditionalFormatting>
  <conditionalFormatting sqref="AO244">
    <cfRule type="cellIs" dxfId="6437" priority="617" operator="equal">
      <formula>"NA"</formula>
    </cfRule>
    <cfRule type="cellIs" dxfId="6436" priority="618" operator="equal">
      <formula>"NS"</formula>
    </cfRule>
    <cfRule type="cellIs" dxfId="6435" priority="619" operator="equal">
      <formula>"S"</formula>
    </cfRule>
    <cfRule type="cellIs" dxfId="6434" priority="620" operator="equal">
      <formula>"A"</formula>
    </cfRule>
    <cfRule type="cellIs" dxfId="6433" priority="621" operator="equal">
      <formula>"X"</formula>
    </cfRule>
    <cfRule type="cellIs" dxfId="6432" priority="622" operator="equal">
      <formula>"L"</formula>
    </cfRule>
    <cfRule type="cellIs" dxfId="6431" priority="623" operator="equal">
      <formula>"V"</formula>
    </cfRule>
  </conditionalFormatting>
  <conditionalFormatting sqref="AM229">
    <cfRule type="cellIs" dxfId="6430" priority="610" operator="equal">
      <formula>"NA"</formula>
    </cfRule>
    <cfRule type="cellIs" dxfId="6429" priority="611" operator="equal">
      <formula>"NS"</formula>
    </cfRule>
    <cfRule type="cellIs" dxfId="6428" priority="612" operator="equal">
      <formula>"S"</formula>
    </cfRule>
    <cfRule type="cellIs" dxfId="6427" priority="613" operator="equal">
      <formula>"A"</formula>
    </cfRule>
    <cfRule type="cellIs" dxfId="6426" priority="614" operator="equal">
      <formula>"X"</formula>
    </cfRule>
    <cfRule type="cellIs" dxfId="6425" priority="615" operator="equal">
      <formula>"L"</formula>
    </cfRule>
    <cfRule type="cellIs" dxfId="6424" priority="616" operator="equal">
      <formula>"V"</formula>
    </cfRule>
  </conditionalFormatting>
  <conditionalFormatting sqref="AL245:AO254">
    <cfRule type="cellIs" dxfId="6423" priority="603" operator="equal">
      <formula>"NA"</formula>
    </cfRule>
    <cfRule type="cellIs" dxfId="6422" priority="604" operator="equal">
      <formula>"NS"</formula>
    </cfRule>
    <cfRule type="cellIs" dxfId="6421" priority="605" operator="equal">
      <formula>"S"</formula>
    </cfRule>
    <cfRule type="cellIs" dxfId="6420" priority="606" operator="equal">
      <formula>"A"</formula>
    </cfRule>
    <cfRule type="cellIs" dxfId="6419" priority="607" operator="equal">
      <formula>"X"</formula>
    </cfRule>
    <cfRule type="cellIs" dxfId="6418" priority="608" operator="equal">
      <formula>"L"</formula>
    </cfRule>
    <cfRule type="cellIs" dxfId="6417" priority="609" operator="equal">
      <formula>"V"</formula>
    </cfRule>
  </conditionalFormatting>
  <conditionalFormatting sqref="AL255:AO255">
    <cfRule type="cellIs" dxfId="6416" priority="596" operator="equal">
      <formula>"NA"</formula>
    </cfRule>
    <cfRule type="cellIs" dxfId="6415" priority="597" operator="equal">
      <formula>"NS"</formula>
    </cfRule>
    <cfRule type="cellIs" dxfId="6414" priority="598" operator="equal">
      <formula>"S"</formula>
    </cfRule>
    <cfRule type="cellIs" dxfId="6413" priority="599" operator="equal">
      <formula>"A"</formula>
    </cfRule>
    <cfRule type="cellIs" dxfId="6412" priority="600" operator="equal">
      <formula>"X"</formula>
    </cfRule>
    <cfRule type="cellIs" dxfId="6411" priority="601" operator="equal">
      <formula>"L"</formula>
    </cfRule>
    <cfRule type="cellIs" dxfId="6410" priority="602" operator="equal">
      <formula>"V"</formula>
    </cfRule>
  </conditionalFormatting>
  <conditionalFormatting sqref="AL256:AO263">
    <cfRule type="cellIs" dxfId="6409" priority="589" operator="equal">
      <formula>"NA"</formula>
    </cfRule>
    <cfRule type="cellIs" dxfId="6408" priority="590" operator="equal">
      <formula>"NS"</formula>
    </cfRule>
    <cfRule type="cellIs" dxfId="6407" priority="591" operator="equal">
      <formula>"S"</formula>
    </cfRule>
    <cfRule type="cellIs" dxfId="6406" priority="592" operator="equal">
      <formula>"A"</formula>
    </cfRule>
    <cfRule type="cellIs" dxfId="6405" priority="593" operator="equal">
      <formula>"X"</formula>
    </cfRule>
    <cfRule type="cellIs" dxfId="6404" priority="594" operator="equal">
      <formula>"L"</formula>
    </cfRule>
    <cfRule type="cellIs" dxfId="6403" priority="595" operator="equal">
      <formula>"V"</formula>
    </cfRule>
  </conditionalFormatting>
  <conditionalFormatting sqref="AN264">
    <cfRule type="cellIs" dxfId="6402" priority="582" operator="equal">
      <formula>"NA"</formula>
    </cfRule>
    <cfRule type="cellIs" dxfId="6401" priority="583" operator="equal">
      <formula>"NS"</formula>
    </cfRule>
    <cfRule type="cellIs" dxfId="6400" priority="584" operator="equal">
      <formula>"S"</formula>
    </cfRule>
    <cfRule type="cellIs" dxfId="6399" priority="585" operator="equal">
      <formula>"A"</formula>
    </cfRule>
    <cfRule type="cellIs" dxfId="6398" priority="586" operator="equal">
      <formula>"X"</formula>
    </cfRule>
    <cfRule type="cellIs" dxfId="6397" priority="587" operator="equal">
      <formula>"L"</formula>
    </cfRule>
    <cfRule type="cellIs" dxfId="6396" priority="588" operator="equal">
      <formula>"V"</formula>
    </cfRule>
  </conditionalFormatting>
  <conditionalFormatting sqref="AL264">
    <cfRule type="cellIs" dxfId="6395" priority="575" operator="equal">
      <formula>"NA"</formula>
    </cfRule>
    <cfRule type="cellIs" dxfId="6394" priority="576" operator="equal">
      <formula>"NS"</formula>
    </cfRule>
    <cfRule type="cellIs" dxfId="6393" priority="577" operator="equal">
      <formula>"S"</formula>
    </cfRule>
    <cfRule type="cellIs" dxfId="6392" priority="578" operator="equal">
      <formula>"A"</formula>
    </cfRule>
    <cfRule type="cellIs" dxfId="6391" priority="579" operator="equal">
      <formula>"X"</formula>
    </cfRule>
    <cfRule type="cellIs" dxfId="6390" priority="580" operator="equal">
      <formula>"L"</formula>
    </cfRule>
    <cfRule type="cellIs" dxfId="6389" priority="581" operator="equal">
      <formula>"V"</formula>
    </cfRule>
  </conditionalFormatting>
  <conditionalFormatting sqref="AL265:AO274">
    <cfRule type="cellIs" dxfId="6388" priority="568" operator="equal">
      <formula>"NA"</formula>
    </cfRule>
    <cfRule type="cellIs" dxfId="6387" priority="569" operator="equal">
      <formula>"NS"</formula>
    </cfRule>
    <cfRule type="cellIs" dxfId="6386" priority="570" operator="equal">
      <formula>"S"</formula>
    </cfRule>
    <cfRule type="cellIs" dxfId="6385" priority="571" operator="equal">
      <formula>"A"</formula>
    </cfRule>
    <cfRule type="cellIs" dxfId="6384" priority="572" operator="equal">
      <formula>"X"</formula>
    </cfRule>
    <cfRule type="cellIs" dxfId="6383" priority="573" operator="equal">
      <formula>"L"</formula>
    </cfRule>
    <cfRule type="cellIs" dxfId="6382" priority="574" operator="equal">
      <formula>"V"</formula>
    </cfRule>
  </conditionalFormatting>
  <conditionalFormatting sqref="AN631:AO631">
    <cfRule type="cellIs" dxfId="6381" priority="561" operator="equal">
      <formula>"NA"</formula>
    </cfRule>
    <cfRule type="cellIs" dxfId="6380" priority="562" operator="equal">
      <formula>"NS"</formula>
    </cfRule>
    <cfRule type="cellIs" dxfId="6379" priority="563" operator="equal">
      <formula>"S"</formula>
    </cfRule>
    <cfRule type="cellIs" dxfId="6378" priority="564" operator="equal">
      <formula>"A"</formula>
    </cfRule>
    <cfRule type="cellIs" dxfId="6377" priority="565" operator="equal">
      <formula>"X"</formula>
    </cfRule>
    <cfRule type="cellIs" dxfId="6376" priority="566" operator="equal">
      <formula>"L"</formula>
    </cfRule>
    <cfRule type="cellIs" dxfId="6375" priority="567" operator="equal">
      <formula>"V"</formula>
    </cfRule>
  </conditionalFormatting>
  <conditionalFormatting sqref="AL632:AM632">
    <cfRule type="cellIs" dxfId="6374" priority="554" operator="equal">
      <formula>"NA"</formula>
    </cfRule>
    <cfRule type="cellIs" dxfId="6373" priority="555" operator="equal">
      <formula>"NS"</formula>
    </cfRule>
    <cfRule type="cellIs" dxfId="6372" priority="556" operator="equal">
      <formula>"S"</formula>
    </cfRule>
    <cfRule type="cellIs" dxfId="6371" priority="557" operator="equal">
      <formula>"A"</formula>
    </cfRule>
    <cfRule type="cellIs" dxfId="6370" priority="558" operator="equal">
      <formula>"X"</formula>
    </cfRule>
    <cfRule type="cellIs" dxfId="6369" priority="559" operator="equal">
      <formula>"L"</formula>
    </cfRule>
    <cfRule type="cellIs" dxfId="6368" priority="560" operator="equal">
      <formula>"V"</formula>
    </cfRule>
  </conditionalFormatting>
  <conditionalFormatting sqref="AN632:AO632">
    <cfRule type="cellIs" dxfId="6367" priority="547" operator="equal">
      <formula>"NA"</formula>
    </cfRule>
    <cfRule type="cellIs" dxfId="6366" priority="548" operator="equal">
      <formula>"NS"</formula>
    </cfRule>
    <cfRule type="cellIs" dxfId="6365" priority="549" operator="equal">
      <formula>"S"</formula>
    </cfRule>
    <cfRule type="cellIs" dxfId="6364" priority="550" operator="equal">
      <formula>"A"</formula>
    </cfRule>
    <cfRule type="cellIs" dxfId="6363" priority="551" operator="equal">
      <formula>"X"</formula>
    </cfRule>
    <cfRule type="cellIs" dxfId="6362" priority="552" operator="equal">
      <formula>"L"</formula>
    </cfRule>
    <cfRule type="cellIs" dxfId="6361" priority="553" operator="equal">
      <formula>"V"</formula>
    </cfRule>
  </conditionalFormatting>
  <conditionalFormatting sqref="AL633:AM633">
    <cfRule type="cellIs" dxfId="6360" priority="540" operator="equal">
      <formula>"NA"</formula>
    </cfRule>
    <cfRule type="cellIs" dxfId="6359" priority="541" operator="equal">
      <formula>"NS"</formula>
    </cfRule>
    <cfRule type="cellIs" dxfId="6358" priority="542" operator="equal">
      <formula>"S"</formula>
    </cfRule>
    <cfRule type="cellIs" dxfId="6357" priority="543" operator="equal">
      <formula>"A"</formula>
    </cfRule>
    <cfRule type="cellIs" dxfId="6356" priority="544" operator="equal">
      <formula>"X"</formula>
    </cfRule>
    <cfRule type="cellIs" dxfId="6355" priority="545" operator="equal">
      <formula>"L"</formula>
    </cfRule>
    <cfRule type="cellIs" dxfId="6354" priority="546" operator="equal">
      <formula>"V"</formula>
    </cfRule>
  </conditionalFormatting>
  <conditionalFormatting sqref="AN633:AO633">
    <cfRule type="cellIs" dxfId="6353" priority="533" operator="equal">
      <formula>"NA"</formula>
    </cfRule>
    <cfRule type="cellIs" dxfId="6352" priority="534" operator="equal">
      <formula>"NS"</formula>
    </cfRule>
    <cfRule type="cellIs" dxfId="6351" priority="535" operator="equal">
      <formula>"S"</formula>
    </cfRule>
    <cfRule type="cellIs" dxfId="6350" priority="536" operator="equal">
      <formula>"A"</formula>
    </cfRule>
    <cfRule type="cellIs" dxfId="6349" priority="537" operator="equal">
      <formula>"X"</formula>
    </cfRule>
    <cfRule type="cellIs" dxfId="6348" priority="538" operator="equal">
      <formula>"L"</formula>
    </cfRule>
    <cfRule type="cellIs" dxfId="6347" priority="539" operator="equal">
      <formula>"V"</formula>
    </cfRule>
  </conditionalFormatting>
  <conditionalFormatting sqref="AL634:AM634">
    <cfRule type="cellIs" dxfId="6346" priority="526" operator="equal">
      <formula>"NA"</formula>
    </cfRule>
    <cfRule type="cellIs" dxfId="6345" priority="527" operator="equal">
      <formula>"NS"</formula>
    </cfRule>
    <cfRule type="cellIs" dxfId="6344" priority="528" operator="equal">
      <formula>"S"</formula>
    </cfRule>
    <cfRule type="cellIs" dxfId="6343" priority="529" operator="equal">
      <formula>"A"</formula>
    </cfRule>
    <cfRule type="cellIs" dxfId="6342" priority="530" operator="equal">
      <formula>"X"</formula>
    </cfRule>
    <cfRule type="cellIs" dxfId="6341" priority="531" operator="equal">
      <formula>"L"</formula>
    </cfRule>
    <cfRule type="cellIs" dxfId="6340" priority="532" operator="equal">
      <formula>"V"</formula>
    </cfRule>
  </conditionalFormatting>
  <conditionalFormatting sqref="AN634:AO634">
    <cfRule type="cellIs" dxfId="6339" priority="519" operator="equal">
      <formula>"NA"</formula>
    </cfRule>
    <cfRule type="cellIs" dxfId="6338" priority="520" operator="equal">
      <formula>"NS"</formula>
    </cfRule>
    <cfRule type="cellIs" dxfId="6337" priority="521" operator="equal">
      <formula>"S"</formula>
    </cfRule>
    <cfRule type="cellIs" dxfId="6336" priority="522" operator="equal">
      <formula>"A"</formula>
    </cfRule>
    <cfRule type="cellIs" dxfId="6335" priority="523" operator="equal">
      <formula>"X"</formula>
    </cfRule>
    <cfRule type="cellIs" dxfId="6334" priority="524" operator="equal">
      <formula>"L"</formula>
    </cfRule>
    <cfRule type="cellIs" dxfId="6333" priority="525" operator="equal">
      <formula>"V"</formula>
    </cfRule>
  </conditionalFormatting>
  <conditionalFormatting sqref="AL635:AM635">
    <cfRule type="cellIs" dxfId="6332" priority="512" operator="equal">
      <formula>"NA"</formula>
    </cfRule>
    <cfRule type="cellIs" dxfId="6331" priority="513" operator="equal">
      <formula>"NS"</formula>
    </cfRule>
    <cfRule type="cellIs" dxfId="6330" priority="514" operator="equal">
      <formula>"S"</formula>
    </cfRule>
    <cfRule type="cellIs" dxfId="6329" priority="515" operator="equal">
      <formula>"A"</formula>
    </cfRule>
    <cfRule type="cellIs" dxfId="6328" priority="516" operator="equal">
      <formula>"X"</formula>
    </cfRule>
    <cfRule type="cellIs" dxfId="6327" priority="517" operator="equal">
      <formula>"L"</formula>
    </cfRule>
    <cfRule type="cellIs" dxfId="6326" priority="518" operator="equal">
      <formula>"V"</formula>
    </cfRule>
  </conditionalFormatting>
  <conditionalFormatting sqref="AN635:AO635">
    <cfRule type="cellIs" dxfId="6325" priority="505" operator="equal">
      <formula>"NA"</formula>
    </cfRule>
    <cfRule type="cellIs" dxfId="6324" priority="506" operator="equal">
      <formula>"NS"</formula>
    </cfRule>
    <cfRule type="cellIs" dxfId="6323" priority="507" operator="equal">
      <formula>"S"</formula>
    </cfRule>
    <cfRule type="cellIs" dxfId="6322" priority="508" operator="equal">
      <formula>"A"</formula>
    </cfRule>
    <cfRule type="cellIs" dxfId="6321" priority="509" operator="equal">
      <formula>"X"</formula>
    </cfRule>
    <cfRule type="cellIs" dxfId="6320" priority="510" operator="equal">
      <formula>"L"</formula>
    </cfRule>
    <cfRule type="cellIs" dxfId="6319" priority="511" operator="equal">
      <formula>"V"</formula>
    </cfRule>
  </conditionalFormatting>
  <conditionalFormatting sqref="AL636:AO638">
    <cfRule type="cellIs" dxfId="6318" priority="498" operator="equal">
      <formula>"NA"</formula>
    </cfRule>
    <cfRule type="cellIs" dxfId="6317" priority="499" operator="equal">
      <formula>"NS"</formula>
    </cfRule>
    <cfRule type="cellIs" dxfId="6316" priority="500" operator="equal">
      <formula>"S"</formula>
    </cfRule>
    <cfRule type="cellIs" dxfId="6315" priority="501" operator="equal">
      <formula>"A"</formula>
    </cfRule>
    <cfRule type="cellIs" dxfId="6314" priority="502" operator="equal">
      <formula>"X"</formula>
    </cfRule>
    <cfRule type="cellIs" dxfId="6313" priority="503" operator="equal">
      <formula>"L"</formula>
    </cfRule>
    <cfRule type="cellIs" dxfId="6312" priority="504" operator="equal">
      <formula>"V"</formula>
    </cfRule>
  </conditionalFormatting>
  <conditionalFormatting sqref="AL639:AO644">
    <cfRule type="cellIs" dxfId="6311" priority="491" operator="equal">
      <formula>"NA"</formula>
    </cfRule>
    <cfRule type="cellIs" dxfId="6310" priority="492" operator="equal">
      <formula>"NS"</formula>
    </cfRule>
    <cfRule type="cellIs" dxfId="6309" priority="493" operator="equal">
      <formula>"S"</formula>
    </cfRule>
    <cfRule type="cellIs" dxfId="6308" priority="494" operator="equal">
      <formula>"A"</formula>
    </cfRule>
    <cfRule type="cellIs" dxfId="6307" priority="495" operator="equal">
      <formula>"X"</formula>
    </cfRule>
    <cfRule type="cellIs" dxfId="6306" priority="496" operator="equal">
      <formula>"L"</formula>
    </cfRule>
    <cfRule type="cellIs" dxfId="6305" priority="497" operator="equal">
      <formula>"V"</formula>
    </cfRule>
  </conditionalFormatting>
  <conditionalFormatting sqref="AN646:AO646">
    <cfRule type="cellIs" dxfId="6304" priority="484" operator="equal">
      <formula>"NA"</formula>
    </cfRule>
    <cfRule type="cellIs" dxfId="6303" priority="485" operator="equal">
      <formula>"NS"</formula>
    </cfRule>
    <cfRule type="cellIs" dxfId="6302" priority="486" operator="equal">
      <formula>"S"</formula>
    </cfRule>
    <cfRule type="cellIs" dxfId="6301" priority="487" operator="equal">
      <formula>"A"</formula>
    </cfRule>
    <cfRule type="cellIs" dxfId="6300" priority="488" operator="equal">
      <formula>"X"</formula>
    </cfRule>
    <cfRule type="cellIs" dxfId="6299" priority="489" operator="equal">
      <formula>"L"</formula>
    </cfRule>
    <cfRule type="cellIs" dxfId="6298" priority="490" operator="equal">
      <formula>"V"</formula>
    </cfRule>
  </conditionalFormatting>
  <conditionalFormatting sqref="AL647:AM647">
    <cfRule type="cellIs" dxfId="6297" priority="477" operator="equal">
      <formula>"NA"</formula>
    </cfRule>
    <cfRule type="cellIs" dxfId="6296" priority="478" operator="equal">
      <formula>"NS"</formula>
    </cfRule>
    <cfRule type="cellIs" dxfId="6295" priority="479" operator="equal">
      <formula>"S"</formula>
    </cfRule>
    <cfRule type="cellIs" dxfId="6294" priority="480" operator="equal">
      <formula>"A"</formula>
    </cfRule>
    <cfRule type="cellIs" dxfId="6293" priority="481" operator="equal">
      <formula>"X"</formula>
    </cfRule>
    <cfRule type="cellIs" dxfId="6292" priority="482" operator="equal">
      <formula>"L"</formula>
    </cfRule>
    <cfRule type="cellIs" dxfId="6291" priority="483" operator="equal">
      <formula>"V"</formula>
    </cfRule>
  </conditionalFormatting>
  <conditionalFormatting sqref="AN647:AO647">
    <cfRule type="cellIs" dxfId="6290" priority="470" operator="equal">
      <formula>"NA"</formula>
    </cfRule>
    <cfRule type="cellIs" dxfId="6289" priority="471" operator="equal">
      <formula>"NS"</formula>
    </cfRule>
    <cfRule type="cellIs" dxfId="6288" priority="472" operator="equal">
      <formula>"S"</formula>
    </cfRule>
    <cfRule type="cellIs" dxfId="6287" priority="473" operator="equal">
      <formula>"A"</formula>
    </cfRule>
    <cfRule type="cellIs" dxfId="6286" priority="474" operator="equal">
      <formula>"X"</formula>
    </cfRule>
    <cfRule type="cellIs" dxfId="6285" priority="475" operator="equal">
      <formula>"L"</formula>
    </cfRule>
    <cfRule type="cellIs" dxfId="6284" priority="476" operator="equal">
      <formula>"V"</formula>
    </cfRule>
  </conditionalFormatting>
  <conditionalFormatting sqref="AL645:AM645">
    <cfRule type="cellIs" dxfId="6283" priority="463" operator="equal">
      <formula>"NA"</formula>
    </cfRule>
    <cfRule type="cellIs" dxfId="6282" priority="464" operator="equal">
      <formula>"NS"</formula>
    </cfRule>
    <cfRule type="cellIs" dxfId="6281" priority="465" operator="equal">
      <formula>"S"</formula>
    </cfRule>
    <cfRule type="cellIs" dxfId="6280" priority="466" operator="equal">
      <formula>"A"</formula>
    </cfRule>
    <cfRule type="cellIs" dxfId="6279" priority="467" operator="equal">
      <formula>"X"</formula>
    </cfRule>
    <cfRule type="cellIs" dxfId="6278" priority="468" operator="equal">
      <formula>"L"</formula>
    </cfRule>
    <cfRule type="cellIs" dxfId="6277" priority="469" operator="equal">
      <formula>"V"</formula>
    </cfRule>
  </conditionalFormatting>
  <conditionalFormatting sqref="AN645:AO645">
    <cfRule type="cellIs" dxfId="6276" priority="456" operator="equal">
      <formula>"NA"</formula>
    </cfRule>
    <cfRule type="cellIs" dxfId="6275" priority="457" operator="equal">
      <formula>"NS"</formula>
    </cfRule>
    <cfRule type="cellIs" dxfId="6274" priority="458" operator="equal">
      <formula>"S"</formula>
    </cfRule>
    <cfRule type="cellIs" dxfId="6273" priority="459" operator="equal">
      <formula>"A"</formula>
    </cfRule>
    <cfRule type="cellIs" dxfId="6272" priority="460" operator="equal">
      <formula>"X"</formula>
    </cfRule>
    <cfRule type="cellIs" dxfId="6271" priority="461" operator="equal">
      <formula>"L"</formula>
    </cfRule>
    <cfRule type="cellIs" dxfId="6270" priority="462" operator="equal">
      <formula>"V"</formula>
    </cfRule>
  </conditionalFormatting>
  <conditionalFormatting sqref="AL646:AM646">
    <cfRule type="cellIs" dxfId="6269" priority="449" operator="equal">
      <formula>"NA"</formula>
    </cfRule>
    <cfRule type="cellIs" dxfId="6268" priority="450" operator="equal">
      <formula>"NS"</formula>
    </cfRule>
    <cfRule type="cellIs" dxfId="6267" priority="451" operator="equal">
      <formula>"S"</formula>
    </cfRule>
    <cfRule type="cellIs" dxfId="6266" priority="452" operator="equal">
      <formula>"A"</formula>
    </cfRule>
    <cfRule type="cellIs" dxfId="6265" priority="453" operator="equal">
      <formula>"X"</formula>
    </cfRule>
    <cfRule type="cellIs" dxfId="6264" priority="454" operator="equal">
      <formula>"L"</formula>
    </cfRule>
    <cfRule type="cellIs" dxfId="6263" priority="455" operator="equal">
      <formula>"V"</formula>
    </cfRule>
  </conditionalFormatting>
  <conditionalFormatting sqref="AM648">
    <cfRule type="cellIs" dxfId="6262" priority="442" operator="equal">
      <formula>"NA"</formula>
    </cfRule>
    <cfRule type="cellIs" dxfId="6261" priority="443" operator="equal">
      <formula>"NS"</formula>
    </cfRule>
    <cfRule type="cellIs" dxfId="6260" priority="444" operator="equal">
      <formula>"S"</formula>
    </cfRule>
    <cfRule type="cellIs" dxfId="6259" priority="445" operator="equal">
      <formula>"A"</formula>
    </cfRule>
    <cfRule type="cellIs" dxfId="6258" priority="446" operator="equal">
      <formula>"X"</formula>
    </cfRule>
    <cfRule type="cellIs" dxfId="6257" priority="447" operator="equal">
      <formula>"L"</formula>
    </cfRule>
    <cfRule type="cellIs" dxfId="6256" priority="448" operator="equal">
      <formula>"V"</formula>
    </cfRule>
  </conditionalFormatting>
  <conditionalFormatting sqref="AN648">
    <cfRule type="cellIs" dxfId="6255" priority="435" operator="equal">
      <formula>"NA"</formula>
    </cfRule>
    <cfRule type="cellIs" dxfId="6254" priority="436" operator="equal">
      <formula>"NS"</formula>
    </cfRule>
    <cfRule type="cellIs" dxfId="6253" priority="437" operator="equal">
      <formula>"S"</formula>
    </cfRule>
    <cfRule type="cellIs" dxfId="6252" priority="438" operator="equal">
      <formula>"A"</formula>
    </cfRule>
    <cfRule type="cellIs" dxfId="6251" priority="439" operator="equal">
      <formula>"X"</formula>
    </cfRule>
    <cfRule type="cellIs" dxfId="6250" priority="440" operator="equal">
      <formula>"L"</formula>
    </cfRule>
    <cfRule type="cellIs" dxfId="6249" priority="441" operator="equal">
      <formula>"V"</formula>
    </cfRule>
  </conditionalFormatting>
  <conditionalFormatting sqref="AL649:AL653 AO649:AO653">
    <cfRule type="cellIs" dxfId="6248" priority="428" operator="equal">
      <formula>"NA"</formula>
    </cfRule>
    <cfRule type="cellIs" dxfId="6247" priority="429" operator="equal">
      <formula>"NS"</formula>
    </cfRule>
    <cfRule type="cellIs" dxfId="6246" priority="430" operator="equal">
      <formula>"S"</formula>
    </cfRule>
    <cfRule type="cellIs" dxfId="6245" priority="431" operator="equal">
      <formula>"A"</formula>
    </cfRule>
    <cfRule type="cellIs" dxfId="6244" priority="432" operator="equal">
      <formula>"X"</formula>
    </cfRule>
    <cfRule type="cellIs" dxfId="6243" priority="433" operator="equal">
      <formula>"L"</formula>
    </cfRule>
    <cfRule type="cellIs" dxfId="6242" priority="434" operator="equal">
      <formula>"V"</formula>
    </cfRule>
  </conditionalFormatting>
  <conditionalFormatting sqref="AM649:AM653">
    <cfRule type="cellIs" dxfId="6241" priority="421" operator="equal">
      <formula>"NA"</formula>
    </cfRule>
    <cfRule type="cellIs" dxfId="6240" priority="422" operator="equal">
      <formula>"NS"</formula>
    </cfRule>
    <cfRule type="cellIs" dxfId="6239" priority="423" operator="equal">
      <formula>"S"</formula>
    </cfRule>
    <cfRule type="cellIs" dxfId="6238" priority="424" operator="equal">
      <formula>"A"</formula>
    </cfRule>
    <cfRule type="cellIs" dxfId="6237" priority="425" operator="equal">
      <formula>"X"</formula>
    </cfRule>
    <cfRule type="cellIs" dxfId="6236" priority="426" operator="equal">
      <formula>"L"</formula>
    </cfRule>
    <cfRule type="cellIs" dxfId="6235" priority="427" operator="equal">
      <formula>"V"</formula>
    </cfRule>
  </conditionalFormatting>
  <conditionalFormatting sqref="AN649:AN653">
    <cfRule type="cellIs" dxfId="6234" priority="414" operator="equal">
      <formula>"NA"</formula>
    </cfRule>
    <cfRule type="cellIs" dxfId="6233" priority="415" operator="equal">
      <formula>"NS"</formula>
    </cfRule>
    <cfRule type="cellIs" dxfId="6232" priority="416" operator="equal">
      <formula>"S"</formula>
    </cfRule>
    <cfRule type="cellIs" dxfId="6231" priority="417" operator="equal">
      <formula>"A"</formula>
    </cfRule>
    <cfRule type="cellIs" dxfId="6230" priority="418" operator="equal">
      <formula>"X"</formula>
    </cfRule>
    <cfRule type="cellIs" dxfId="6229" priority="419" operator="equal">
      <formula>"L"</formula>
    </cfRule>
    <cfRule type="cellIs" dxfId="6228" priority="420" operator="equal">
      <formula>"V"</formula>
    </cfRule>
  </conditionalFormatting>
  <conditionalFormatting sqref="AL654:AL663 AO654:AO663">
    <cfRule type="cellIs" dxfId="6227" priority="407" operator="equal">
      <formula>"NA"</formula>
    </cfRule>
    <cfRule type="cellIs" dxfId="6226" priority="408" operator="equal">
      <formula>"NS"</formula>
    </cfRule>
    <cfRule type="cellIs" dxfId="6225" priority="409" operator="equal">
      <formula>"S"</formula>
    </cfRule>
    <cfRule type="cellIs" dxfId="6224" priority="410" operator="equal">
      <formula>"A"</formula>
    </cfRule>
    <cfRule type="cellIs" dxfId="6223" priority="411" operator="equal">
      <formula>"X"</formula>
    </cfRule>
    <cfRule type="cellIs" dxfId="6222" priority="412" operator="equal">
      <formula>"L"</formula>
    </cfRule>
    <cfRule type="cellIs" dxfId="6221" priority="413" operator="equal">
      <formula>"V"</formula>
    </cfRule>
  </conditionalFormatting>
  <conditionalFormatting sqref="AM654:AM663">
    <cfRule type="cellIs" dxfId="6220" priority="400" operator="equal">
      <formula>"NA"</formula>
    </cfRule>
    <cfRule type="cellIs" dxfId="6219" priority="401" operator="equal">
      <formula>"NS"</formula>
    </cfRule>
    <cfRule type="cellIs" dxfId="6218" priority="402" operator="equal">
      <formula>"S"</formula>
    </cfRule>
    <cfRule type="cellIs" dxfId="6217" priority="403" operator="equal">
      <formula>"A"</formula>
    </cfRule>
    <cfRule type="cellIs" dxfId="6216" priority="404" operator="equal">
      <formula>"X"</formula>
    </cfRule>
    <cfRule type="cellIs" dxfId="6215" priority="405" operator="equal">
      <formula>"L"</formula>
    </cfRule>
    <cfRule type="cellIs" dxfId="6214" priority="406" operator="equal">
      <formula>"V"</formula>
    </cfRule>
  </conditionalFormatting>
  <conditionalFormatting sqref="AN654:AN663">
    <cfRule type="cellIs" dxfId="6213" priority="393" operator="equal">
      <formula>"NA"</formula>
    </cfRule>
    <cfRule type="cellIs" dxfId="6212" priority="394" operator="equal">
      <formula>"NS"</formula>
    </cfRule>
    <cfRule type="cellIs" dxfId="6211" priority="395" operator="equal">
      <formula>"S"</formula>
    </cfRule>
    <cfRule type="cellIs" dxfId="6210" priority="396" operator="equal">
      <formula>"A"</formula>
    </cfRule>
    <cfRule type="cellIs" dxfId="6209" priority="397" operator="equal">
      <formula>"X"</formula>
    </cfRule>
    <cfRule type="cellIs" dxfId="6208" priority="398" operator="equal">
      <formula>"L"</formula>
    </cfRule>
    <cfRule type="cellIs" dxfId="6207" priority="399" operator="equal">
      <formula>"V"</formula>
    </cfRule>
  </conditionalFormatting>
  <conditionalFormatting sqref="AL664:AL673 AO664:AO673">
    <cfRule type="cellIs" dxfId="6206" priority="386" operator="equal">
      <formula>"NA"</formula>
    </cfRule>
    <cfRule type="cellIs" dxfId="6205" priority="387" operator="equal">
      <formula>"NS"</formula>
    </cfRule>
    <cfRule type="cellIs" dxfId="6204" priority="388" operator="equal">
      <formula>"S"</formula>
    </cfRule>
    <cfRule type="cellIs" dxfId="6203" priority="389" operator="equal">
      <formula>"A"</formula>
    </cfRule>
    <cfRule type="cellIs" dxfId="6202" priority="390" operator="equal">
      <formula>"X"</formula>
    </cfRule>
    <cfRule type="cellIs" dxfId="6201" priority="391" operator="equal">
      <formula>"L"</formula>
    </cfRule>
    <cfRule type="cellIs" dxfId="6200" priority="392" operator="equal">
      <formula>"V"</formula>
    </cfRule>
  </conditionalFormatting>
  <conditionalFormatting sqref="AM664:AM673 AL668:AL673 AN668:AO673">
    <cfRule type="cellIs" dxfId="6199" priority="379" operator="equal">
      <formula>"NA"</formula>
    </cfRule>
    <cfRule type="cellIs" dxfId="6198" priority="380" operator="equal">
      <formula>"NS"</formula>
    </cfRule>
    <cfRule type="cellIs" dxfId="6197" priority="381" operator="equal">
      <formula>"S"</formula>
    </cfRule>
    <cfRule type="cellIs" dxfId="6196" priority="382" operator="equal">
      <formula>"A"</formula>
    </cfRule>
    <cfRule type="cellIs" dxfId="6195" priority="383" operator="equal">
      <formula>"X"</formula>
    </cfRule>
    <cfRule type="cellIs" dxfId="6194" priority="384" operator="equal">
      <formula>"L"</formula>
    </cfRule>
    <cfRule type="cellIs" dxfId="6193" priority="385" operator="equal">
      <formula>"V"</formula>
    </cfRule>
  </conditionalFormatting>
  <conditionalFormatting sqref="AN664:AN673">
    <cfRule type="cellIs" dxfId="6192" priority="372" operator="equal">
      <formula>"NA"</formula>
    </cfRule>
    <cfRule type="cellIs" dxfId="6191" priority="373" operator="equal">
      <formula>"NS"</formula>
    </cfRule>
    <cfRule type="cellIs" dxfId="6190" priority="374" operator="equal">
      <formula>"S"</formula>
    </cfRule>
    <cfRule type="cellIs" dxfId="6189" priority="375" operator="equal">
      <formula>"A"</formula>
    </cfRule>
    <cfRule type="cellIs" dxfId="6188" priority="376" operator="equal">
      <formula>"X"</formula>
    </cfRule>
    <cfRule type="cellIs" dxfId="6187" priority="377" operator="equal">
      <formula>"L"</formula>
    </cfRule>
    <cfRule type="cellIs" dxfId="6186" priority="378" operator="equal">
      <formula>"V"</formula>
    </cfRule>
  </conditionalFormatting>
  <conditionalFormatting sqref="AL674:AO675">
    <cfRule type="cellIs" dxfId="6185" priority="365" operator="equal">
      <formula>"NA"</formula>
    </cfRule>
    <cfRule type="cellIs" dxfId="6184" priority="366" operator="equal">
      <formula>"NS"</formula>
    </cfRule>
    <cfRule type="cellIs" dxfId="6183" priority="367" operator="equal">
      <formula>"S"</formula>
    </cfRule>
    <cfRule type="cellIs" dxfId="6182" priority="368" operator="equal">
      <formula>"A"</formula>
    </cfRule>
    <cfRule type="cellIs" dxfId="6181" priority="369" operator="equal">
      <formula>"X"</formula>
    </cfRule>
    <cfRule type="cellIs" dxfId="6180" priority="370" operator="equal">
      <formula>"L"</formula>
    </cfRule>
    <cfRule type="cellIs" dxfId="6179" priority="371" operator="equal">
      <formula>"V"</formula>
    </cfRule>
  </conditionalFormatting>
  <conditionalFormatting sqref="AL676 AO676">
    <cfRule type="cellIs" dxfId="6178" priority="358" operator="equal">
      <formula>"NA"</formula>
    </cfRule>
    <cfRule type="cellIs" dxfId="6177" priority="359" operator="equal">
      <formula>"NS"</formula>
    </cfRule>
    <cfRule type="cellIs" dxfId="6176" priority="360" operator="equal">
      <formula>"S"</formula>
    </cfRule>
    <cfRule type="cellIs" dxfId="6175" priority="361" operator="equal">
      <formula>"A"</formula>
    </cfRule>
    <cfRule type="cellIs" dxfId="6174" priority="362" operator="equal">
      <formula>"X"</formula>
    </cfRule>
    <cfRule type="cellIs" dxfId="6173" priority="363" operator="equal">
      <formula>"L"</formula>
    </cfRule>
    <cfRule type="cellIs" dxfId="6172" priority="364" operator="equal">
      <formula>"V"</formula>
    </cfRule>
  </conditionalFormatting>
  <conditionalFormatting sqref="AM676">
    <cfRule type="cellIs" dxfId="6171" priority="351" operator="equal">
      <formula>"NA"</formula>
    </cfRule>
    <cfRule type="cellIs" dxfId="6170" priority="352" operator="equal">
      <formula>"NS"</formula>
    </cfRule>
    <cfRule type="cellIs" dxfId="6169" priority="353" operator="equal">
      <formula>"S"</formula>
    </cfRule>
    <cfRule type="cellIs" dxfId="6168" priority="354" operator="equal">
      <formula>"A"</formula>
    </cfRule>
    <cfRule type="cellIs" dxfId="6167" priority="355" operator="equal">
      <formula>"X"</formula>
    </cfRule>
    <cfRule type="cellIs" dxfId="6166" priority="356" operator="equal">
      <formula>"L"</formula>
    </cfRule>
    <cfRule type="cellIs" dxfId="6165" priority="357" operator="equal">
      <formula>"V"</formula>
    </cfRule>
  </conditionalFormatting>
  <conditionalFormatting sqref="AN676">
    <cfRule type="cellIs" dxfId="6164" priority="344" operator="equal">
      <formula>"NA"</formula>
    </cfRule>
    <cfRule type="cellIs" dxfId="6163" priority="345" operator="equal">
      <formula>"NS"</formula>
    </cfRule>
    <cfRule type="cellIs" dxfId="6162" priority="346" operator="equal">
      <formula>"S"</formula>
    </cfRule>
    <cfRule type="cellIs" dxfId="6161" priority="347" operator="equal">
      <formula>"A"</formula>
    </cfRule>
    <cfRule type="cellIs" dxfId="6160" priority="348" operator="equal">
      <formula>"X"</formula>
    </cfRule>
    <cfRule type="cellIs" dxfId="6159" priority="349" operator="equal">
      <formula>"L"</formula>
    </cfRule>
    <cfRule type="cellIs" dxfId="6158" priority="350" operator="equal">
      <formula>"V"</formula>
    </cfRule>
  </conditionalFormatting>
  <conditionalFormatting sqref="AL677 AO677">
    <cfRule type="cellIs" dxfId="6157" priority="337" operator="equal">
      <formula>"NA"</formula>
    </cfRule>
    <cfRule type="cellIs" dxfId="6156" priority="338" operator="equal">
      <formula>"NS"</formula>
    </cfRule>
    <cfRule type="cellIs" dxfId="6155" priority="339" operator="equal">
      <formula>"S"</formula>
    </cfRule>
    <cfRule type="cellIs" dxfId="6154" priority="340" operator="equal">
      <formula>"A"</formula>
    </cfRule>
    <cfRule type="cellIs" dxfId="6153" priority="341" operator="equal">
      <formula>"X"</formula>
    </cfRule>
    <cfRule type="cellIs" dxfId="6152" priority="342" operator="equal">
      <formula>"L"</formula>
    </cfRule>
    <cfRule type="cellIs" dxfId="6151" priority="343" operator="equal">
      <formula>"V"</formula>
    </cfRule>
  </conditionalFormatting>
  <conditionalFormatting sqref="AM677">
    <cfRule type="cellIs" dxfId="6150" priority="330" operator="equal">
      <formula>"NA"</formula>
    </cfRule>
    <cfRule type="cellIs" dxfId="6149" priority="331" operator="equal">
      <formula>"NS"</formula>
    </cfRule>
    <cfRule type="cellIs" dxfId="6148" priority="332" operator="equal">
      <formula>"S"</formula>
    </cfRule>
    <cfRule type="cellIs" dxfId="6147" priority="333" operator="equal">
      <formula>"A"</formula>
    </cfRule>
    <cfRule type="cellIs" dxfId="6146" priority="334" operator="equal">
      <formula>"X"</formula>
    </cfRule>
    <cfRule type="cellIs" dxfId="6145" priority="335" operator="equal">
      <formula>"L"</formula>
    </cfRule>
    <cfRule type="cellIs" dxfId="6144" priority="336" operator="equal">
      <formula>"V"</formula>
    </cfRule>
  </conditionalFormatting>
  <conditionalFormatting sqref="AN677">
    <cfRule type="cellIs" dxfId="6143" priority="323" operator="equal">
      <formula>"NA"</formula>
    </cfRule>
    <cfRule type="cellIs" dxfId="6142" priority="324" operator="equal">
      <formula>"NS"</formula>
    </cfRule>
    <cfRule type="cellIs" dxfId="6141" priority="325" operator="equal">
      <formula>"S"</formula>
    </cfRule>
    <cfRule type="cellIs" dxfId="6140" priority="326" operator="equal">
      <formula>"A"</formula>
    </cfRule>
    <cfRule type="cellIs" dxfId="6139" priority="327" operator="equal">
      <formula>"X"</formula>
    </cfRule>
    <cfRule type="cellIs" dxfId="6138" priority="328" operator="equal">
      <formula>"L"</formula>
    </cfRule>
    <cfRule type="cellIs" dxfId="6137" priority="329" operator="equal">
      <formula>"V"</formula>
    </cfRule>
  </conditionalFormatting>
  <conditionalFormatting sqref="AL678 AO678">
    <cfRule type="cellIs" dxfId="6136" priority="316" operator="equal">
      <formula>"NA"</formula>
    </cfRule>
    <cfRule type="cellIs" dxfId="6135" priority="317" operator="equal">
      <formula>"NS"</formula>
    </cfRule>
    <cfRule type="cellIs" dxfId="6134" priority="318" operator="equal">
      <formula>"S"</formula>
    </cfRule>
    <cfRule type="cellIs" dxfId="6133" priority="319" operator="equal">
      <formula>"A"</formula>
    </cfRule>
    <cfRule type="cellIs" dxfId="6132" priority="320" operator="equal">
      <formula>"X"</formula>
    </cfRule>
    <cfRule type="cellIs" dxfId="6131" priority="321" operator="equal">
      <formula>"L"</formula>
    </cfRule>
    <cfRule type="cellIs" dxfId="6130" priority="322" operator="equal">
      <formula>"V"</formula>
    </cfRule>
  </conditionalFormatting>
  <conditionalFormatting sqref="AM678">
    <cfRule type="cellIs" dxfId="6129" priority="309" operator="equal">
      <formula>"NA"</formula>
    </cfRule>
    <cfRule type="cellIs" dxfId="6128" priority="310" operator="equal">
      <formula>"NS"</formula>
    </cfRule>
    <cfRule type="cellIs" dxfId="6127" priority="311" operator="equal">
      <formula>"S"</formula>
    </cfRule>
    <cfRule type="cellIs" dxfId="6126" priority="312" operator="equal">
      <formula>"A"</formula>
    </cfRule>
    <cfRule type="cellIs" dxfId="6125" priority="313" operator="equal">
      <formula>"X"</formula>
    </cfRule>
    <cfRule type="cellIs" dxfId="6124" priority="314" operator="equal">
      <formula>"L"</formula>
    </cfRule>
    <cfRule type="cellIs" dxfId="6123" priority="315" operator="equal">
      <formula>"V"</formula>
    </cfRule>
  </conditionalFormatting>
  <conditionalFormatting sqref="AN678">
    <cfRule type="cellIs" dxfId="6122" priority="302" operator="equal">
      <formula>"NA"</formula>
    </cfRule>
    <cfRule type="cellIs" dxfId="6121" priority="303" operator="equal">
      <formula>"NS"</formula>
    </cfRule>
    <cfRule type="cellIs" dxfId="6120" priority="304" operator="equal">
      <formula>"S"</formula>
    </cfRule>
    <cfRule type="cellIs" dxfId="6119" priority="305" operator="equal">
      <formula>"A"</formula>
    </cfRule>
    <cfRule type="cellIs" dxfId="6118" priority="306" operator="equal">
      <formula>"X"</formula>
    </cfRule>
    <cfRule type="cellIs" dxfId="6117" priority="307" operator="equal">
      <formula>"L"</formula>
    </cfRule>
    <cfRule type="cellIs" dxfId="6116" priority="308" operator="equal">
      <formula>"V"</formula>
    </cfRule>
  </conditionalFormatting>
  <conditionalFormatting sqref="AL679 AO679">
    <cfRule type="cellIs" dxfId="6115" priority="295" operator="equal">
      <formula>"NA"</formula>
    </cfRule>
    <cfRule type="cellIs" dxfId="6114" priority="296" operator="equal">
      <formula>"NS"</formula>
    </cfRule>
    <cfRule type="cellIs" dxfId="6113" priority="297" operator="equal">
      <formula>"S"</formula>
    </cfRule>
    <cfRule type="cellIs" dxfId="6112" priority="298" operator="equal">
      <formula>"A"</formula>
    </cfRule>
    <cfRule type="cellIs" dxfId="6111" priority="299" operator="equal">
      <formula>"X"</formula>
    </cfRule>
    <cfRule type="cellIs" dxfId="6110" priority="300" operator="equal">
      <formula>"L"</formula>
    </cfRule>
    <cfRule type="cellIs" dxfId="6109" priority="301" operator="equal">
      <formula>"V"</formula>
    </cfRule>
  </conditionalFormatting>
  <conditionalFormatting sqref="AL679:AO679">
    <cfRule type="cellIs" dxfId="6108" priority="288" operator="equal">
      <formula>"NA"</formula>
    </cfRule>
    <cfRule type="cellIs" dxfId="6107" priority="289" operator="equal">
      <formula>"NS"</formula>
    </cfRule>
    <cfRule type="cellIs" dxfId="6106" priority="290" operator="equal">
      <formula>"S"</formula>
    </cfRule>
    <cfRule type="cellIs" dxfId="6105" priority="291" operator="equal">
      <formula>"A"</formula>
    </cfRule>
    <cfRule type="cellIs" dxfId="6104" priority="292" operator="equal">
      <formula>"X"</formula>
    </cfRule>
    <cfRule type="cellIs" dxfId="6103" priority="293" operator="equal">
      <formula>"L"</formula>
    </cfRule>
    <cfRule type="cellIs" dxfId="6102" priority="294" operator="equal">
      <formula>"V"</formula>
    </cfRule>
  </conditionalFormatting>
  <conditionalFormatting sqref="AN679">
    <cfRule type="cellIs" dxfId="6101" priority="281" operator="equal">
      <formula>"NA"</formula>
    </cfRule>
    <cfRule type="cellIs" dxfId="6100" priority="282" operator="equal">
      <formula>"NS"</formula>
    </cfRule>
    <cfRule type="cellIs" dxfId="6099" priority="283" operator="equal">
      <formula>"S"</formula>
    </cfRule>
    <cfRule type="cellIs" dxfId="6098" priority="284" operator="equal">
      <formula>"A"</formula>
    </cfRule>
    <cfRule type="cellIs" dxfId="6097" priority="285" operator="equal">
      <formula>"X"</formula>
    </cfRule>
    <cfRule type="cellIs" dxfId="6096" priority="286" operator="equal">
      <formula>"L"</formula>
    </cfRule>
    <cfRule type="cellIs" dxfId="6095" priority="287" operator="equal">
      <formula>"V"</formula>
    </cfRule>
  </conditionalFormatting>
  <conditionalFormatting sqref="AL680 AO680">
    <cfRule type="cellIs" dxfId="6094" priority="274" operator="equal">
      <formula>"NA"</formula>
    </cfRule>
    <cfRule type="cellIs" dxfId="6093" priority="275" operator="equal">
      <formula>"NS"</formula>
    </cfRule>
    <cfRule type="cellIs" dxfId="6092" priority="276" operator="equal">
      <formula>"S"</formula>
    </cfRule>
    <cfRule type="cellIs" dxfId="6091" priority="277" operator="equal">
      <formula>"A"</formula>
    </cfRule>
    <cfRule type="cellIs" dxfId="6090" priority="278" operator="equal">
      <formula>"X"</formula>
    </cfRule>
    <cfRule type="cellIs" dxfId="6089" priority="279" operator="equal">
      <formula>"L"</formula>
    </cfRule>
    <cfRule type="cellIs" dxfId="6088" priority="280" operator="equal">
      <formula>"V"</formula>
    </cfRule>
  </conditionalFormatting>
  <conditionalFormatting sqref="AM680">
    <cfRule type="cellIs" dxfId="6087" priority="267" operator="equal">
      <formula>"NA"</formula>
    </cfRule>
    <cfRule type="cellIs" dxfId="6086" priority="268" operator="equal">
      <formula>"NS"</formula>
    </cfRule>
    <cfRule type="cellIs" dxfId="6085" priority="269" operator="equal">
      <formula>"S"</formula>
    </cfRule>
    <cfRule type="cellIs" dxfId="6084" priority="270" operator="equal">
      <formula>"A"</formula>
    </cfRule>
    <cfRule type="cellIs" dxfId="6083" priority="271" operator="equal">
      <formula>"X"</formula>
    </cfRule>
    <cfRule type="cellIs" dxfId="6082" priority="272" operator="equal">
      <formula>"L"</formula>
    </cfRule>
    <cfRule type="cellIs" dxfId="6081" priority="273" operator="equal">
      <formula>"V"</formula>
    </cfRule>
  </conditionalFormatting>
  <conditionalFormatting sqref="AN680">
    <cfRule type="cellIs" dxfId="6080" priority="260" operator="equal">
      <formula>"NA"</formula>
    </cfRule>
    <cfRule type="cellIs" dxfId="6079" priority="261" operator="equal">
      <formula>"NS"</formula>
    </cfRule>
    <cfRule type="cellIs" dxfId="6078" priority="262" operator="equal">
      <formula>"S"</formula>
    </cfRule>
    <cfRule type="cellIs" dxfId="6077" priority="263" operator="equal">
      <formula>"A"</formula>
    </cfRule>
    <cfRule type="cellIs" dxfId="6076" priority="264" operator="equal">
      <formula>"X"</formula>
    </cfRule>
    <cfRule type="cellIs" dxfId="6075" priority="265" operator="equal">
      <formula>"L"</formula>
    </cfRule>
    <cfRule type="cellIs" dxfId="6074" priority="266" operator="equal">
      <formula>"V"</formula>
    </cfRule>
  </conditionalFormatting>
  <conditionalFormatting sqref="AL681 AO681">
    <cfRule type="cellIs" dxfId="6073" priority="253" operator="equal">
      <formula>"NA"</formula>
    </cfRule>
    <cfRule type="cellIs" dxfId="6072" priority="254" operator="equal">
      <formula>"NS"</formula>
    </cfRule>
    <cfRule type="cellIs" dxfId="6071" priority="255" operator="equal">
      <formula>"S"</formula>
    </cfRule>
    <cfRule type="cellIs" dxfId="6070" priority="256" operator="equal">
      <formula>"A"</formula>
    </cfRule>
    <cfRule type="cellIs" dxfId="6069" priority="257" operator="equal">
      <formula>"X"</formula>
    </cfRule>
    <cfRule type="cellIs" dxfId="6068" priority="258" operator="equal">
      <formula>"L"</formula>
    </cfRule>
    <cfRule type="cellIs" dxfId="6067" priority="259" operator="equal">
      <formula>"V"</formula>
    </cfRule>
  </conditionalFormatting>
  <conditionalFormatting sqref="AM681">
    <cfRule type="cellIs" dxfId="6066" priority="246" operator="equal">
      <formula>"NA"</formula>
    </cfRule>
    <cfRule type="cellIs" dxfId="6065" priority="247" operator="equal">
      <formula>"NS"</formula>
    </cfRule>
    <cfRule type="cellIs" dxfId="6064" priority="248" operator="equal">
      <formula>"S"</formula>
    </cfRule>
    <cfRule type="cellIs" dxfId="6063" priority="249" operator="equal">
      <formula>"A"</formula>
    </cfRule>
    <cfRule type="cellIs" dxfId="6062" priority="250" operator="equal">
      <formula>"X"</formula>
    </cfRule>
    <cfRule type="cellIs" dxfId="6061" priority="251" operator="equal">
      <formula>"L"</formula>
    </cfRule>
    <cfRule type="cellIs" dxfId="6060" priority="252" operator="equal">
      <formula>"V"</formula>
    </cfRule>
  </conditionalFormatting>
  <conditionalFormatting sqref="AN681">
    <cfRule type="cellIs" dxfId="6059" priority="239" operator="equal">
      <formula>"NA"</formula>
    </cfRule>
    <cfRule type="cellIs" dxfId="6058" priority="240" operator="equal">
      <formula>"NS"</formula>
    </cfRule>
    <cfRule type="cellIs" dxfId="6057" priority="241" operator="equal">
      <formula>"S"</formula>
    </cfRule>
    <cfRule type="cellIs" dxfId="6056" priority="242" operator="equal">
      <formula>"A"</formula>
    </cfRule>
    <cfRule type="cellIs" dxfId="6055" priority="243" operator="equal">
      <formula>"X"</formula>
    </cfRule>
    <cfRule type="cellIs" dxfId="6054" priority="244" operator="equal">
      <formula>"L"</formula>
    </cfRule>
    <cfRule type="cellIs" dxfId="6053" priority="245" operator="equal">
      <formula>"V"</formula>
    </cfRule>
  </conditionalFormatting>
  <conditionalFormatting sqref="AL682 AO682">
    <cfRule type="cellIs" dxfId="6052" priority="232" operator="equal">
      <formula>"NA"</formula>
    </cfRule>
    <cfRule type="cellIs" dxfId="6051" priority="233" operator="equal">
      <formula>"NS"</formula>
    </cfRule>
    <cfRule type="cellIs" dxfId="6050" priority="234" operator="equal">
      <formula>"S"</formula>
    </cfRule>
    <cfRule type="cellIs" dxfId="6049" priority="235" operator="equal">
      <formula>"A"</formula>
    </cfRule>
    <cfRule type="cellIs" dxfId="6048" priority="236" operator="equal">
      <formula>"X"</formula>
    </cfRule>
    <cfRule type="cellIs" dxfId="6047" priority="237" operator="equal">
      <formula>"L"</formula>
    </cfRule>
    <cfRule type="cellIs" dxfId="6046" priority="238" operator="equal">
      <formula>"V"</formula>
    </cfRule>
  </conditionalFormatting>
  <conditionalFormatting sqref="AM682">
    <cfRule type="cellIs" dxfId="6045" priority="225" operator="equal">
      <formula>"NA"</formula>
    </cfRule>
    <cfRule type="cellIs" dxfId="6044" priority="226" operator="equal">
      <formula>"NS"</formula>
    </cfRule>
    <cfRule type="cellIs" dxfId="6043" priority="227" operator="equal">
      <formula>"S"</formula>
    </cfRule>
    <cfRule type="cellIs" dxfId="6042" priority="228" operator="equal">
      <formula>"A"</formula>
    </cfRule>
    <cfRule type="cellIs" dxfId="6041" priority="229" operator="equal">
      <formula>"X"</formula>
    </cfRule>
    <cfRule type="cellIs" dxfId="6040" priority="230" operator="equal">
      <formula>"L"</formula>
    </cfRule>
    <cfRule type="cellIs" dxfId="6039" priority="231" operator="equal">
      <formula>"V"</formula>
    </cfRule>
  </conditionalFormatting>
  <conditionalFormatting sqref="AN682">
    <cfRule type="cellIs" dxfId="6038" priority="218" operator="equal">
      <formula>"NA"</formula>
    </cfRule>
    <cfRule type="cellIs" dxfId="6037" priority="219" operator="equal">
      <formula>"NS"</formula>
    </cfRule>
    <cfRule type="cellIs" dxfId="6036" priority="220" operator="equal">
      <formula>"S"</formula>
    </cfRule>
    <cfRule type="cellIs" dxfId="6035" priority="221" operator="equal">
      <formula>"A"</formula>
    </cfRule>
    <cfRule type="cellIs" dxfId="6034" priority="222" operator="equal">
      <formula>"X"</formula>
    </cfRule>
    <cfRule type="cellIs" dxfId="6033" priority="223" operator="equal">
      <formula>"L"</formula>
    </cfRule>
    <cfRule type="cellIs" dxfId="6032" priority="224" operator="equal">
      <formula>"V"</formula>
    </cfRule>
  </conditionalFormatting>
  <conditionalFormatting sqref="AL683 AO683">
    <cfRule type="cellIs" dxfId="6031" priority="211" operator="equal">
      <formula>"NA"</formula>
    </cfRule>
    <cfRule type="cellIs" dxfId="6030" priority="212" operator="equal">
      <formula>"NS"</formula>
    </cfRule>
    <cfRule type="cellIs" dxfId="6029" priority="213" operator="equal">
      <formula>"S"</formula>
    </cfRule>
    <cfRule type="cellIs" dxfId="6028" priority="214" operator="equal">
      <formula>"A"</formula>
    </cfRule>
    <cfRule type="cellIs" dxfId="6027" priority="215" operator="equal">
      <formula>"X"</formula>
    </cfRule>
    <cfRule type="cellIs" dxfId="6026" priority="216" operator="equal">
      <formula>"L"</formula>
    </cfRule>
    <cfRule type="cellIs" dxfId="6025" priority="217" operator="equal">
      <formula>"V"</formula>
    </cfRule>
  </conditionalFormatting>
  <conditionalFormatting sqref="AM683">
    <cfRule type="cellIs" dxfId="6024" priority="204" operator="equal">
      <formula>"NA"</formula>
    </cfRule>
    <cfRule type="cellIs" dxfId="6023" priority="205" operator="equal">
      <formula>"NS"</formula>
    </cfRule>
    <cfRule type="cellIs" dxfId="6022" priority="206" operator="equal">
      <formula>"S"</formula>
    </cfRule>
    <cfRule type="cellIs" dxfId="6021" priority="207" operator="equal">
      <formula>"A"</formula>
    </cfRule>
    <cfRule type="cellIs" dxfId="6020" priority="208" operator="equal">
      <formula>"X"</formula>
    </cfRule>
    <cfRule type="cellIs" dxfId="6019" priority="209" operator="equal">
      <formula>"L"</formula>
    </cfRule>
    <cfRule type="cellIs" dxfId="6018" priority="210" operator="equal">
      <formula>"V"</formula>
    </cfRule>
  </conditionalFormatting>
  <conditionalFormatting sqref="AN683">
    <cfRule type="cellIs" dxfId="6017" priority="197" operator="equal">
      <formula>"NA"</formula>
    </cfRule>
    <cfRule type="cellIs" dxfId="6016" priority="198" operator="equal">
      <formula>"NS"</formula>
    </cfRule>
    <cfRule type="cellIs" dxfId="6015" priority="199" operator="equal">
      <formula>"S"</formula>
    </cfRule>
    <cfRule type="cellIs" dxfId="6014" priority="200" operator="equal">
      <formula>"A"</formula>
    </cfRule>
    <cfRule type="cellIs" dxfId="6013" priority="201" operator="equal">
      <formula>"X"</formula>
    </cfRule>
    <cfRule type="cellIs" dxfId="6012" priority="202" operator="equal">
      <formula>"L"</formula>
    </cfRule>
    <cfRule type="cellIs" dxfId="6011" priority="203" operator="equal">
      <formula>"V"</formula>
    </cfRule>
  </conditionalFormatting>
  <conditionalFormatting sqref="AL684:AO684">
    <cfRule type="cellIs" dxfId="6010" priority="190" operator="equal">
      <formula>"NA"</formula>
    </cfRule>
    <cfRule type="cellIs" dxfId="6009" priority="191" operator="equal">
      <formula>"NS"</formula>
    </cfRule>
    <cfRule type="cellIs" dxfId="6008" priority="192" operator="equal">
      <formula>"S"</formula>
    </cfRule>
    <cfRule type="cellIs" dxfId="6007" priority="193" operator="equal">
      <formula>"A"</formula>
    </cfRule>
    <cfRule type="cellIs" dxfId="6006" priority="194" operator="equal">
      <formula>"X"</formula>
    </cfRule>
    <cfRule type="cellIs" dxfId="6005" priority="195" operator="equal">
      <formula>"L"</formula>
    </cfRule>
    <cfRule type="cellIs" dxfId="6004" priority="196" operator="equal">
      <formula>"V"</formula>
    </cfRule>
  </conditionalFormatting>
  <conditionalFormatting sqref="AL685:AO685">
    <cfRule type="cellIs" dxfId="6003" priority="183" operator="equal">
      <formula>"NA"</formula>
    </cfRule>
    <cfRule type="cellIs" dxfId="6002" priority="184" operator="equal">
      <formula>"NS"</formula>
    </cfRule>
    <cfRule type="cellIs" dxfId="6001" priority="185" operator="equal">
      <formula>"S"</formula>
    </cfRule>
    <cfRule type="cellIs" dxfId="6000" priority="186" operator="equal">
      <formula>"A"</formula>
    </cfRule>
    <cfRule type="cellIs" dxfId="5999" priority="187" operator="equal">
      <formula>"X"</formula>
    </cfRule>
    <cfRule type="cellIs" dxfId="5998" priority="188" operator="equal">
      <formula>"L"</formula>
    </cfRule>
    <cfRule type="cellIs" dxfId="5997" priority="189" operator="equal">
      <formula>"V"</formula>
    </cfRule>
  </conditionalFormatting>
  <conditionalFormatting sqref="AL686:AO690">
    <cfRule type="cellIs" dxfId="5996" priority="176" operator="equal">
      <formula>"NA"</formula>
    </cfRule>
    <cfRule type="cellIs" dxfId="5995" priority="177" operator="equal">
      <formula>"NS"</formula>
    </cfRule>
    <cfRule type="cellIs" dxfId="5994" priority="178" operator="equal">
      <formula>"S"</formula>
    </cfRule>
    <cfRule type="cellIs" dxfId="5993" priority="179" operator="equal">
      <formula>"A"</formula>
    </cfRule>
    <cfRule type="cellIs" dxfId="5992" priority="180" operator="equal">
      <formula>"X"</formula>
    </cfRule>
    <cfRule type="cellIs" dxfId="5991" priority="181" operator="equal">
      <formula>"L"</formula>
    </cfRule>
    <cfRule type="cellIs" dxfId="5990" priority="182" operator="equal">
      <formula>"V"</formula>
    </cfRule>
  </conditionalFormatting>
  <conditionalFormatting sqref="AL691:AL701 AO691:AO701">
    <cfRule type="cellIs" dxfId="5989" priority="169" operator="equal">
      <formula>"NA"</formula>
    </cfRule>
    <cfRule type="cellIs" dxfId="5988" priority="170" operator="equal">
      <formula>"NS"</formula>
    </cfRule>
    <cfRule type="cellIs" dxfId="5987" priority="171" operator="equal">
      <formula>"S"</formula>
    </cfRule>
    <cfRule type="cellIs" dxfId="5986" priority="172" operator="equal">
      <formula>"A"</formula>
    </cfRule>
    <cfRule type="cellIs" dxfId="5985" priority="173" operator="equal">
      <formula>"X"</formula>
    </cfRule>
    <cfRule type="cellIs" dxfId="5984" priority="174" operator="equal">
      <formula>"L"</formula>
    </cfRule>
    <cfRule type="cellIs" dxfId="5983" priority="175" operator="equal">
      <formula>"V"</formula>
    </cfRule>
  </conditionalFormatting>
  <conditionalFormatting sqref="AM691:AM701">
    <cfRule type="cellIs" dxfId="5982" priority="162" operator="equal">
      <formula>"NA"</formula>
    </cfRule>
    <cfRule type="cellIs" dxfId="5981" priority="163" operator="equal">
      <formula>"NS"</formula>
    </cfRule>
    <cfRule type="cellIs" dxfId="5980" priority="164" operator="equal">
      <formula>"S"</formula>
    </cfRule>
    <cfRule type="cellIs" dxfId="5979" priority="165" operator="equal">
      <formula>"A"</formula>
    </cfRule>
    <cfRule type="cellIs" dxfId="5978" priority="166" operator="equal">
      <formula>"X"</formula>
    </cfRule>
    <cfRule type="cellIs" dxfId="5977" priority="167" operator="equal">
      <formula>"L"</formula>
    </cfRule>
    <cfRule type="cellIs" dxfId="5976" priority="168" operator="equal">
      <formula>"V"</formula>
    </cfRule>
  </conditionalFormatting>
  <conditionalFormatting sqref="AN691:AN701">
    <cfRule type="cellIs" dxfId="5975" priority="155" operator="equal">
      <formula>"NA"</formula>
    </cfRule>
    <cfRule type="cellIs" dxfId="5974" priority="156" operator="equal">
      <formula>"NS"</formula>
    </cfRule>
    <cfRule type="cellIs" dxfId="5973" priority="157" operator="equal">
      <formula>"S"</formula>
    </cfRule>
    <cfRule type="cellIs" dxfId="5972" priority="158" operator="equal">
      <formula>"A"</formula>
    </cfRule>
    <cfRule type="cellIs" dxfId="5971" priority="159" operator="equal">
      <formula>"X"</formula>
    </cfRule>
    <cfRule type="cellIs" dxfId="5970" priority="160" operator="equal">
      <formula>"L"</formula>
    </cfRule>
    <cfRule type="cellIs" dxfId="5969" priority="161" operator="equal">
      <formula>"V"</formula>
    </cfRule>
  </conditionalFormatting>
  <conditionalFormatting sqref="AL702:AO710">
    <cfRule type="cellIs" dxfId="5968" priority="148" operator="equal">
      <formula>"NA"</formula>
    </cfRule>
    <cfRule type="cellIs" dxfId="5967" priority="149" operator="equal">
      <formula>"NS"</formula>
    </cfRule>
    <cfRule type="cellIs" dxfId="5966" priority="150" operator="equal">
      <formula>"S"</formula>
    </cfRule>
    <cfRule type="cellIs" dxfId="5965" priority="151" operator="equal">
      <formula>"A"</formula>
    </cfRule>
    <cfRule type="cellIs" dxfId="5964" priority="152" operator="equal">
      <formula>"X"</formula>
    </cfRule>
    <cfRule type="cellIs" dxfId="5963" priority="153" operator="equal">
      <formula>"L"</formula>
    </cfRule>
    <cfRule type="cellIs" dxfId="5962" priority="154" operator="equal">
      <formula>"V"</formula>
    </cfRule>
  </conditionalFormatting>
  <conditionalFormatting sqref="AL711:AL715 AO711:AO715 AL717 AO717">
    <cfRule type="cellIs" dxfId="5961" priority="141" operator="equal">
      <formula>"NA"</formula>
    </cfRule>
    <cfRule type="cellIs" dxfId="5960" priority="142" operator="equal">
      <formula>"NS"</formula>
    </cfRule>
    <cfRule type="cellIs" dxfId="5959" priority="143" operator="equal">
      <formula>"S"</formula>
    </cfRule>
    <cfRule type="cellIs" dxfId="5958" priority="144" operator="equal">
      <formula>"A"</formula>
    </cfRule>
    <cfRule type="cellIs" dxfId="5957" priority="145" operator="equal">
      <formula>"X"</formula>
    </cfRule>
    <cfRule type="cellIs" dxfId="5956" priority="146" operator="equal">
      <formula>"L"</formula>
    </cfRule>
    <cfRule type="cellIs" dxfId="5955" priority="147" operator="equal">
      <formula>"V"</formula>
    </cfRule>
  </conditionalFormatting>
  <conditionalFormatting sqref="AM711:AM717">
    <cfRule type="cellIs" dxfId="5954" priority="134" operator="equal">
      <formula>"NA"</formula>
    </cfRule>
    <cfRule type="cellIs" dxfId="5953" priority="135" operator="equal">
      <formula>"NS"</formula>
    </cfRule>
    <cfRule type="cellIs" dxfId="5952" priority="136" operator="equal">
      <formula>"S"</formula>
    </cfRule>
    <cfRule type="cellIs" dxfId="5951" priority="137" operator="equal">
      <formula>"A"</formula>
    </cfRule>
    <cfRule type="cellIs" dxfId="5950" priority="138" operator="equal">
      <formula>"X"</formula>
    </cfRule>
    <cfRule type="cellIs" dxfId="5949" priority="139" operator="equal">
      <formula>"L"</formula>
    </cfRule>
    <cfRule type="cellIs" dxfId="5948" priority="140" operator="equal">
      <formula>"V"</formula>
    </cfRule>
  </conditionalFormatting>
  <conditionalFormatting sqref="AN711:AN717">
    <cfRule type="cellIs" dxfId="5947" priority="127" operator="equal">
      <formula>"NA"</formula>
    </cfRule>
    <cfRule type="cellIs" dxfId="5946" priority="128" operator="equal">
      <formula>"NS"</formula>
    </cfRule>
    <cfRule type="cellIs" dxfId="5945" priority="129" operator="equal">
      <formula>"S"</formula>
    </cfRule>
    <cfRule type="cellIs" dxfId="5944" priority="130" operator="equal">
      <formula>"A"</formula>
    </cfRule>
    <cfRule type="cellIs" dxfId="5943" priority="131" operator="equal">
      <formula>"X"</formula>
    </cfRule>
    <cfRule type="cellIs" dxfId="5942" priority="132" operator="equal">
      <formula>"L"</formula>
    </cfRule>
    <cfRule type="cellIs" dxfId="5941" priority="133" operator="equal">
      <formula>"V"</formula>
    </cfRule>
  </conditionalFormatting>
  <conditionalFormatting sqref="AL718:AO718">
    <cfRule type="cellIs" dxfId="5940" priority="120" operator="equal">
      <formula>"NA"</formula>
    </cfRule>
    <cfRule type="cellIs" dxfId="5939" priority="121" operator="equal">
      <formula>"NS"</formula>
    </cfRule>
    <cfRule type="cellIs" dxfId="5938" priority="122" operator="equal">
      <formula>"S"</formula>
    </cfRule>
    <cfRule type="cellIs" dxfId="5937" priority="123" operator="equal">
      <formula>"A"</formula>
    </cfRule>
    <cfRule type="cellIs" dxfId="5936" priority="124" operator="equal">
      <formula>"X"</formula>
    </cfRule>
    <cfRule type="cellIs" dxfId="5935" priority="125" operator="equal">
      <formula>"L"</formula>
    </cfRule>
    <cfRule type="cellIs" dxfId="5934" priority="126" operator="equal">
      <formula>"V"</formula>
    </cfRule>
  </conditionalFormatting>
  <conditionalFormatting sqref="AL719:AO726">
    <cfRule type="cellIs" dxfId="5933" priority="113" operator="equal">
      <formula>"NA"</formula>
    </cfRule>
    <cfRule type="cellIs" dxfId="5932" priority="114" operator="equal">
      <formula>"NS"</formula>
    </cfRule>
    <cfRule type="cellIs" dxfId="5931" priority="115" operator="equal">
      <formula>"S"</formula>
    </cfRule>
    <cfRule type="cellIs" dxfId="5930" priority="116" operator="equal">
      <formula>"A"</formula>
    </cfRule>
    <cfRule type="cellIs" dxfId="5929" priority="117" operator="equal">
      <formula>"X"</formula>
    </cfRule>
    <cfRule type="cellIs" dxfId="5928" priority="118" operator="equal">
      <formula>"L"</formula>
    </cfRule>
    <cfRule type="cellIs" dxfId="5927" priority="119" operator="equal">
      <formula>"V"</formula>
    </cfRule>
  </conditionalFormatting>
  <conditionalFormatting sqref="AL716">
    <cfRule type="cellIs" dxfId="5926" priority="106" operator="equal">
      <formula>"NA"</formula>
    </cfRule>
    <cfRule type="cellIs" dxfId="5925" priority="107" operator="equal">
      <formula>"NS"</formula>
    </cfRule>
    <cfRule type="cellIs" dxfId="5924" priority="108" operator="equal">
      <formula>"S"</formula>
    </cfRule>
    <cfRule type="cellIs" dxfId="5923" priority="109" operator="equal">
      <formula>"A"</formula>
    </cfRule>
    <cfRule type="cellIs" dxfId="5922" priority="110" operator="equal">
      <formula>"X"</formula>
    </cfRule>
    <cfRule type="cellIs" dxfId="5921" priority="111" operator="equal">
      <formula>"L"</formula>
    </cfRule>
    <cfRule type="cellIs" dxfId="5920" priority="112" operator="equal">
      <formula>"V"</formula>
    </cfRule>
  </conditionalFormatting>
  <conditionalFormatting sqref="AO716">
    <cfRule type="cellIs" dxfId="5919" priority="99" operator="equal">
      <formula>"NA"</formula>
    </cfRule>
    <cfRule type="cellIs" dxfId="5918" priority="100" operator="equal">
      <formula>"NS"</formula>
    </cfRule>
    <cfRule type="cellIs" dxfId="5917" priority="101" operator="equal">
      <formula>"S"</formula>
    </cfRule>
    <cfRule type="cellIs" dxfId="5916" priority="102" operator="equal">
      <formula>"A"</formula>
    </cfRule>
    <cfRule type="cellIs" dxfId="5915" priority="103" operator="equal">
      <formula>"X"</formula>
    </cfRule>
    <cfRule type="cellIs" dxfId="5914" priority="104" operator="equal">
      <formula>"L"</formula>
    </cfRule>
    <cfRule type="cellIs" dxfId="5913" priority="105" operator="equal">
      <formula>"V"</formula>
    </cfRule>
  </conditionalFormatting>
  <conditionalFormatting sqref="AL837:AO837">
    <cfRule type="cellIs" dxfId="5912" priority="92" operator="equal">
      <formula>"NA"</formula>
    </cfRule>
    <cfRule type="cellIs" dxfId="5911" priority="93" operator="equal">
      <formula>"NS"</formula>
    </cfRule>
    <cfRule type="cellIs" dxfId="5910" priority="94" operator="equal">
      <formula>"S"</formula>
    </cfRule>
    <cfRule type="cellIs" dxfId="5909" priority="95" operator="equal">
      <formula>"A"</formula>
    </cfRule>
    <cfRule type="cellIs" dxfId="5908" priority="96" operator="equal">
      <formula>"X"</formula>
    </cfRule>
    <cfRule type="cellIs" dxfId="5907" priority="97" operator="equal">
      <formula>"L"</formula>
    </cfRule>
    <cfRule type="cellIs" dxfId="5906" priority="98" operator="equal">
      <formula>"V"</formula>
    </cfRule>
  </conditionalFormatting>
  <conditionalFormatting sqref="AL941:AO950">
    <cfRule type="cellIs" dxfId="5905" priority="85" operator="equal">
      <formula>"NA"</formula>
    </cfRule>
    <cfRule type="cellIs" dxfId="5904" priority="86" operator="equal">
      <formula>"NS"</formula>
    </cfRule>
    <cfRule type="cellIs" dxfId="5903" priority="87" operator="equal">
      <formula>"S"</formula>
    </cfRule>
    <cfRule type="cellIs" dxfId="5902" priority="88" operator="equal">
      <formula>"A"</formula>
    </cfRule>
    <cfRule type="cellIs" dxfId="5901" priority="89" operator="equal">
      <formula>"X"</formula>
    </cfRule>
    <cfRule type="cellIs" dxfId="5900" priority="90" operator="equal">
      <formula>"L"</formula>
    </cfRule>
    <cfRule type="cellIs" dxfId="5899" priority="91" operator="equal">
      <formula>"V"</formula>
    </cfRule>
  </conditionalFormatting>
  <conditionalFormatting sqref="AM228">
    <cfRule type="cellIs" dxfId="5898" priority="78" operator="equal">
      <formula>"NA"</formula>
    </cfRule>
    <cfRule type="cellIs" dxfId="5897" priority="79" operator="equal">
      <formula>"NS"</formula>
    </cfRule>
    <cfRule type="cellIs" dxfId="5896" priority="80" operator="equal">
      <formula>"S"</formula>
    </cfRule>
    <cfRule type="cellIs" dxfId="5895" priority="81" operator="equal">
      <formula>"A"</formula>
    </cfRule>
    <cfRule type="cellIs" dxfId="5894" priority="82" operator="equal">
      <formula>"X"</formula>
    </cfRule>
    <cfRule type="cellIs" dxfId="5893" priority="83" operator="equal">
      <formula>"L"</formula>
    </cfRule>
    <cfRule type="cellIs" dxfId="5892" priority="84" operator="equal">
      <formula>"V"</formula>
    </cfRule>
  </conditionalFormatting>
  <conditionalFormatting sqref="AL228">
    <cfRule type="cellIs" dxfId="5891" priority="71" operator="equal">
      <formula>"NA"</formula>
    </cfRule>
    <cfRule type="cellIs" dxfId="5890" priority="72" operator="equal">
      <formula>"NS"</formula>
    </cfRule>
    <cfRule type="cellIs" dxfId="5889" priority="73" operator="equal">
      <formula>"S"</formula>
    </cfRule>
    <cfRule type="cellIs" dxfId="5888" priority="74" operator="equal">
      <formula>"A"</formula>
    </cfRule>
    <cfRule type="cellIs" dxfId="5887" priority="75" operator="equal">
      <formula>"X"</formula>
    </cfRule>
    <cfRule type="cellIs" dxfId="5886" priority="76" operator="equal">
      <formula>"L"</formula>
    </cfRule>
    <cfRule type="cellIs" dxfId="5885" priority="77" operator="equal">
      <formula>"V"</formula>
    </cfRule>
  </conditionalFormatting>
  <conditionalFormatting sqref="AL234">
    <cfRule type="cellIs" dxfId="5884" priority="64" operator="equal">
      <formula>"NA"</formula>
    </cfRule>
    <cfRule type="cellIs" dxfId="5883" priority="65" operator="equal">
      <formula>"NS"</formula>
    </cfRule>
    <cfRule type="cellIs" dxfId="5882" priority="66" operator="equal">
      <formula>"S"</formula>
    </cfRule>
    <cfRule type="cellIs" dxfId="5881" priority="67" operator="equal">
      <formula>"A"</formula>
    </cfRule>
    <cfRule type="cellIs" dxfId="5880" priority="68" operator="equal">
      <formula>"X"</formula>
    </cfRule>
    <cfRule type="cellIs" dxfId="5879" priority="69" operator="equal">
      <formula>"L"</formula>
    </cfRule>
    <cfRule type="cellIs" dxfId="5878" priority="70" operator="equal">
      <formula>"V"</formula>
    </cfRule>
  </conditionalFormatting>
  <conditionalFormatting sqref="AO234">
    <cfRule type="cellIs" dxfId="5877" priority="57" operator="equal">
      <formula>"NA"</formula>
    </cfRule>
    <cfRule type="cellIs" dxfId="5876" priority="58" operator="equal">
      <formula>"NS"</formula>
    </cfRule>
    <cfRule type="cellIs" dxfId="5875" priority="59" operator="equal">
      <formula>"S"</formula>
    </cfRule>
    <cfRule type="cellIs" dxfId="5874" priority="60" operator="equal">
      <formula>"A"</formula>
    </cfRule>
    <cfRule type="cellIs" dxfId="5873" priority="61" operator="equal">
      <formula>"X"</formula>
    </cfRule>
    <cfRule type="cellIs" dxfId="5872" priority="62" operator="equal">
      <formula>"L"</formula>
    </cfRule>
    <cfRule type="cellIs" dxfId="5871" priority="63" operator="equal">
      <formula>"V"</formula>
    </cfRule>
  </conditionalFormatting>
  <conditionalFormatting sqref="AL230">
    <cfRule type="cellIs" dxfId="5870" priority="50" operator="equal">
      <formula>"NA"</formula>
    </cfRule>
    <cfRule type="cellIs" dxfId="5869" priority="51" operator="equal">
      <formula>"NS"</formula>
    </cfRule>
    <cfRule type="cellIs" dxfId="5868" priority="52" operator="equal">
      <formula>"S"</formula>
    </cfRule>
    <cfRule type="cellIs" dxfId="5867" priority="53" operator="equal">
      <formula>"A"</formula>
    </cfRule>
    <cfRule type="cellIs" dxfId="5866" priority="54" operator="equal">
      <formula>"X"</formula>
    </cfRule>
    <cfRule type="cellIs" dxfId="5865" priority="55" operator="equal">
      <formula>"L"</formula>
    </cfRule>
    <cfRule type="cellIs" dxfId="5864" priority="56" operator="equal">
      <formula>"V"</formula>
    </cfRule>
  </conditionalFormatting>
  <conditionalFormatting sqref="AN230">
    <cfRule type="cellIs" dxfId="5863" priority="43" operator="equal">
      <formula>"NA"</formula>
    </cfRule>
    <cfRule type="cellIs" dxfId="5862" priority="44" operator="equal">
      <formula>"NS"</formula>
    </cfRule>
    <cfRule type="cellIs" dxfId="5861" priority="45" operator="equal">
      <formula>"S"</formula>
    </cfRule>
    <cfRule type="cellIs" dxfId="5860" priority="46" operator="equal">
      <formula>"A"</formula>
    </cfRule>
    <cfRule type="cellIs" dxfId="5859" priority="47" operator="equal">
      <formula>"X"</formula>
    </cfRule>
    <cfRule type="cellIs" dxfId="5858" priority="48" operator="equal">
      <formula>"L"</formula>
    </cfRule>
    <cfRule type="cellIs" dxfId="5857" priority="49" operator="equal">
      <formula>"V"</formula>
    </cfRule>
  </conditionalFormatting>
  <conditionalFormatting sqref="AM234">
    <cfRule type="cellIs" dxfId="5856" priority="36" operator="equal">
      <formula>"NA"</formula>
    </cfRule>
    <cfRule type="cellIs" dxfId="5855" priority="37" operator="equal">
      <formula>"NS"</formula>
    </cfRule>
    <cfRule type="cellIs" dxfId="5854" priority="38" operator="equal">
      <formula>"S"</formula>
    </cfRule>
    <cfRule type="cellIs" dxfId="5853" priority="39" operator="equal">
      <formula>"A"</formula>
    </cfRule>
    <cfRule type="cellIs" dxfId="5852" priority="40" operator="equal">
      <formula>"X"</formula>
    </cfRule>
    <cfRule type="cellIs" dxfId="5851" priority="41" operator="equal">
      <formula>"L"</formula>
    </cfRule>
    <cfRule type="cellIs" dxfId="5850" priority="42" operator="equal">
      <formula>"V"</formula>
    </cfRule>
  </conditionalFormatting>
  <conditionalFormatting sqref="AN234">
    <cfRule type="cellIs" dxfId="5849" priority="29" operator="equal">
      <formula>"NA"</formula>
    </cfRule>
    <cfRule type="cellIs" dxfId="5848" priority="30" operator="equal">
      <formula>"NS"</formula>
    </cfRule>
    <cfRule type="cellIs" dxfId="5847" priority="31" operator="equal">
      <formula>"S"</formula>
    </cfRule>
    <cfRule type="cellIs" dxfId="5846" priority="32" operator="equal">
      <formula>"A"</formula>
    </cfRule>
    <cfRule type="cellIs" dxfId="5845" priority="33" operator="equal">
      <formula>"X"</formula>
    </cfRule>
    <cfRule type="cellIs" dxfId="5844" priority="34" operator="equal">
      <formula>"L"</formula>
    </cfRule>
    <cfRule type="cellIs" dxfId="5843" priority="35" operator="equal">
      <formula>"V"</formula>
    </cfRule>
  </conditionalFormatting>
  <conditionalFormatting sqref="AM235">
    <cfRule type="cellIs" dxfId="5842" priority="22" operator="equal">
      <formula>"NA"</formula>
    </cfRule>
    <cfRule type="cellIs" dxfId="5841" priority="23" operator="equal">
      <formula>"NS"</formula>
    </cfRule>
    <cfRule type="cellIs" dxfId="5840" priority="24" operator="equal">
      <formula>"S"</formula>
    </cfRule>
    <cfRule type="cellIs" dxfId="5839" priority="25" operator="equal">
      <formula>"A"</formula>
    </cfRule>
    <cfRule type="cellIs" dxfId="5838" priority="26" operator="equal">
      <formula>"X"</formula>
    </cfRule>
    <cfRule type="cellIs" dxfId="5837" priority="27" operator="equal">
      <formula>"L"</formula>
    </cfRule>
    <cfRule type="cellIs" dxfId="5836" priority="28" operator="equal">
      <formula>"V"</formula>
    </cfRule>
  </conditionalFormatting>
  <conditionalFormatting sqref="AM236">
    <cfRule type="cellIs" dxfId="5835" priority="15" operator="equal">
      <formula>"NA"</formula>
    </cfRule>
    <cfRule type="cellIs" dxfId="5834" priority="16" operator="equal">
      <formula>"NS"</formula>
    </cfRule>
    <cfRule type="cellIs" dxfId="5833" priority="17" operator="equal">
      <formula>"S"</formula>
    </cfRule>
    <cfRule type="cellIs" dxfId="5832" priority="18" operator="equal">
      <formula>"A"</formula>
    </cfRule>
    <cfRule type="cellIs" dxfId="5831" priority="19" operator="equal">
      <formula>"X"</formula>
    </cfRule>
    <cfRule type="cellIs" dxfId="5830" priority="20" operator="equal">
      <formula>"L"</formula>
    </cfRule>
    <cfRule type="cellIs" dxfId="5829" priority="21" operator="equal">
      <formula>"V"</formula>
    </cfRule>
  </conditionalFormatting>
  <conditionalFormatting sqref="AL244">
    <cfRule type="cellIs" dxfId="5828" priority="8" operator="equal">
      <formula>"NA"</formula>
    </cfRule>
    <cfRule type="cellIs" dxfId="5827" priority="9" operator="equal">
      <formula>"NS"</formula>
    </cfRule>
    <cfRule type="cellIs" dxfId="5826" priority="10" operator="equal">
      <formula>"S"</formula>
    </cfRule>
    <cfRule type="cellIs" dxfId="5825" priority="11" operator="equal">
      <formula>"A"</formula>
    </cfRule>
    <cfRule type="cellIs" dxfId="5824" priority="12" operator="equal">
      <formula>"X"</formula>
    </cfRule>
    <cfRule type="cellIs" dxfId="5823" priority="13" operator="equal">
      <formula>"L"</formula>
    </cfRule>
    <cfRule type="cellIs" dxfId="5822" priority="14" operator="equal">
      <formula>"V"</formula>
    </cfRule>
  </conditionalFormatting>
  <conditionalFormatting sqref="AM244">
    <cfRule type="cellIs" dxfId="5821" priority="1" operator="equal">
      <formula>"NA"</formula>
    </cfRule>
    <cfRule type="cellIs" dxfId="5820" priority="2" operator="equal">
      <formula>"NS"</formula>
    </cfRule>
    <cfRule type="cellIs" dxfId="5819" priority="3" operator="equal">
      <formula>"S"</formula>
    </cfRule>
    <cfRule type="cellIs" dxfId="5818" priority="4" operator="equal">
      <formula>"A"</formula>
    </cfRule>
    <cfRule type="cellIs" dxfId="5817" priority="5" operator="equal">
      <formula>"X"</formula>
    </cfRule>
    <cfRule type="cellIs" dxfId="5816" priority="6" operator="equal">
      <formula>"L"</formula>
    </cfRule>
    <cfRule type="cellIs" dxfId="5815" priority="7" operator="equal">
      <formula>"V"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[1]Phase!#REF!</xm:f>
          </x14:formula1>
          <xm:sqref>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X950"/>
  <sheetViews>
    <sheetView topLeftCell="A826" zoomScale="55" zoomScaleNormal="55" workbookViewId="0">
      <selection activeCell="AX852" sqref="AX852"/>
    </sheetView>
  </sheetViews>
  <sheetFormatPr defaultColWidth="9" defaultRowHeight="16.2" outlineLevelCol="1"/>
  <cols>
    <col min="1" max="1" width="1.6640625" style="371" customWidth="1"/>
    <col min="2" max="2" width="6.109375" style="371" bestFit="1" customWidth="1"/>
    <col min="3" max="3" width="22.44140625" style="372" customWidth="1"/>
    <col min="4" max="4" width="20.6640625" style="372" customWidth="1"/>
    <col min="5" max="5" width="25.6640625" style="372" customWidth="1"/>
    <col min="6" max="6" width="26" style="372" customWidth="1"/>
    <col min="7" max="7" width="6.77734375" style="371" customWidth="1"/>
    <col min="8" max="8" width="11.21875" style="371" bestFit="1" customWidth="1"/>
    <col min="9" max="9" width="9" style="371"/>
    <col min="10" max="13" width="9.44140625" style="371" customWidth="1"/>
    <col min="14" max="14" width="11.44140625" style="371" customWidth="1"/>
    <col min="15" max="15" width="11.6640625" style="371" customWidth="1"/>
    <col min="16" max="16" width="9.109375" style="498" hidden="1" customWidth="1" outlineLevel="1"/>
    <col min="17" max="17" width="7.44140625" style="371" hidden="1" customWidth="1" outlineLevel="1"/>
    <col min="18" max="21" width="7" style="449" hidden="1" customWidth="1" outlineLevel="1"/>
    <col min="22" max="22" width="20.5546875" style="449" hidden="1" customWidth="1" outlineLevel="1"/>
    <col min="23" max="23" width="7.6640625" style="449" customWidth="1" collapsed="1"/>
    <col min="24" max="24" width="8.77734375" style="449" customWidth="1"/>
    <col min="25" max="25" width="9.6640625" style="371" customWidth="1"/>
    <col min="26" max="26" width="8.44140625" style="371" customWidth="1"/>
    <col min="27" max="32" width="13.21875" style="449" customWidth="1"/>
    <col min="33" max="33" width="13.77734375" style="371" customWidth="1"/>
    <col min="34" max="34" width="13.21875" style="449" customWidth="1"/>
    <col min="35" max="35" width="26.6640625" style="371" customWidth="1"/>
    <col min="36" max="36" width="13.21875" style="496" customWidth="1"/>
    <col min="37" max="37" width="13.21875" style="449" customWidth="1"/>
    <col min="38" max="47" width="9" style="371"/>
    <col min="48" max="50" width="13.21875" style="371" customWidth="1"/>
    <col min="51" max="16384" width="9" style="371"/>
  </cols>
  <sheetData>
    <row r="1" spans="2:50" ht="16.8" customHeight="1">
      <c r="C1" s="638" t="s">
        <v>4383</v>
      </c>
      <c r="D1" s="638"/>
      <c r="E1" s="638"/>
      <c r="F1" s="638"/>
      <c r="G1" s="638"/>
      <c r="H1" s="638"/>
      <c r="I1" s="638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AI1" s="336"/>
    </row>
    <row r="2" spans="2:50" ht="21">
      <c r="C2" s="537" t="s">
        <v>4382</v>
      </c>
      <c r="D2" s="537"/>
      <c r="E2" s="336"/>
      <c r="F2" s="336"/>
      <c r="G2" s="336"/>
      <c r="H2" s="336"/>
      <c r="I2" s="336"/>
      <c r="J2" s="336"/>
      <c r="K2" s="336"/>
      <c r="L2" s="538"/>
      <c r="M2" s="336"/>
      <c r="N2" s="561"/>
      <c r="O2" s="561"/>
      <c r="P2" s="336"/>
      <c r="Q2" s="336"/>
      <c r="R2" s="336"/>
      <c r="S2" s="336"/>
      <c r="T2" s="336"/>
    </row>
    <row r="3" spans="2:50" ht="21">
      <c r="C3" s="539" t="s">
        <v>4278</v>
      </c>
      <c r="D3" s="540"/>
      <c r="E3" s="336"/>
      <c r="F3" s="336"/>
      <c r="G3" s="336"/>
      <c r="H3" s="336"/>
      <c r="I3" s="336"/>
      <c r="J3" s="336"/>
      <c r="K3" s="336"/>
      <c r="L3" s="538"/>
      <c r="M3" s="336"/>
      <c r="N3" s="336"/>
      <c r="O3" s="336"/>
      <c r="P3" s="336"/>
      <c r="Q3" s="336"/>
      <c r="R3" s="336"/>
      <c r="S3" s="336"/>
      <c r="T3" s="336"/>
      <c r="AA3" s="588"/>
      <c r="AB3" s="588"/>
    </row>
    <row r="4" spans="2:50" ht="27" customHeight="1">
      <c r="C4" s="541" t="s">
        <v>4279</v>
      </c>
      <c r="D4" s="542"/>
      <c r="E4" s="543"/>
      <c r="F4" s="543"/>
      <c r="G4" s="543"/>
      <c r="H4" s="543"/>
      <c r="I4" s="543"/>
      <c r="J4" s="543"/>
      <c r="K4" s="543"/>
      <c r="L4" s="544"/>
      <c r="M4" s="543"/>
      <c r="N4" s="543"/>
      <c r="O4" s="543"/>
      <c r="P4" s="543"/>
      <c r="Q4" s="543"/>
      <c r="R4" s="543"/>
      <c r="S4" s="543"/>
      <c r="T4" s="543"/>
      <c r="AA4" s="449" t="s">
        <v>4274</v>
      </c>
      <c r="AB4" s="449" t="s">
        <v>4326</v>
      </c>
      <c r="AC4" s="449" t="s">
        <v>4286</v>
      </c>
      <c r="AD4" s="449" t="s">
        <v>4327</v>
      </c>
      <c r="AE4" s="449" t="s">
        <v>4275</v>
      </c>
      <c r="AF4" s="449" t="s">
        <v>4276</v>
      </c>
      <c r="AG4" s="449"/>
      <c r="AH4" s="449" t="s">
        <v>4328</v>
      </c>
      <c r="AJ4" s="449" t="s">
        <v>4329</v>
      </c>
      <c r="AK4" s="449" t="s">
        <v>4277</v>
      </c>
      <c r="AL4" s="563"/>
      <c r="AM4" s="563"/>
      <c r="AN4" s="563"/>
      <c r="AO4" s="563"/>
      <c r="AP4" s="563"/>
      <c r="AQ4" s="563"/>
      <c r="AR4" s="563"/>
      <c r="AS4" s="563"/>
      <c r="AT4" s="563"/>
      <c r="AU4" s="563"/>
    </row>
    <row r="5" spans="2:50" ht="27" customHeight="1">
      <c r="J5" s="618" t="s">
        <v>4293</v>
      </c>
      <c r="K5" s="618"/>
      <c r="L5" s="618"/>
      <c r="M5" s="618"/>
      <c r="N5" s="618"/>
      <c r="O5" s="618"/>
      <c r="P5" s="619" t="s">
        <v>4294</v>
      </c>
      <c r="Q5" s="619"/>
      <c r="R5" s="619"/>
      <c r="S5" s="619"/>
      <c r="T5" s="619"/>
      <c r="U5" s="619"/>
      <c r="V5" s="619"/>
      <c r="W5" s="564" t="s">
        <v>4291</v>
      </c>
      <c r="X5" s="587" t="s">
        <v>4292</v>
      </c>
      <c r="Y5" s="564" t="s">
        <v>4291</v>
      </c>
      <c r="Z5" s="564" t="s">
        <v>4291</v>
      </c>
      <c r="AA5" s="587" t="s">
        <v>4292</v>
      </c>
      <c r="AB5" s="587" t="s">
        <v>4292</v>
      </c>
      <c r="AC5" s="587" t="s">
        <v>4292</v>
      </c>
      <c r="AD5" s="587" t="s">
        <v>4292</v>
      </c>
      <c r="AE5" s="587" t="s">
        <v>4292</v>
      </c>
      <c r="AF5" s="587" t="s">
        <v>4292</v>
      </c>
      <c r="AG5" s="587" t="s">
        <v>4292</v>
      </c>
      <c r="AH5" s="587" t="s">
        <v>4292</v>
      </c>
      <c r="AI5" s="564" t="s">
        <v>4291</v>
      </c>
      <c r="AJ5" s="587" t="s">
        <v>4292</v>
      </c>
      <c r="AK5" s="587" t="s">
        <v>4292</v>
      </c>
      <c r="AL5" s="630" t="s">
        <v>4291</v>
      </c>
      <c r="AM5" s="631"/>
      <c r="AN5" s="631"/>
      <c r="AO5" s="631"/>
      <c r="AP5" s="631"/>
      <c r="AQ5" s="631"/>
      <c r="AR5" s="631"/>
      <c r="AS5" s="631"/>
      <c r="AT5" s="631"/>
      <c r="AU5" s="632"/>
      <c r="AV5" s="564" t="s">
        <v>4291</v>
      </c>
      <c r="AW5" s="564" t="s">
        <v>4291</v>
      </c>
      <c r="AX5" s="564" t="s">
        <v>4291</v>
      </c>
    </row>
    <row r="6" spans="2:50" ht="16.5" customHeight="1">
      <c r="B6" s="645" t="s">
        <v>0</v>
      </c>
      <c r="C6" s="645" t="s">
        <v>3815</v>
      </c>
      <c r="D6" s="613" t="s">
        <v>2</v>
      </c>
      <c r="E6" s="613" t="s">
        <v>4345</v>
      </c>
      <c r="F6" s="645" t="s">
        <v>4347</v>
      </c>
      <c r="G6" s="645" t="s">
        <v>14</v>
      </c>
      <c r="H6" s="613" t="s">
        <v>7</v>
      </c>
      <c r="I6" s="613" t="s">
        <v>5</v>
      </c>
      <c r="J6" s="603" t="s">
        <v>8</v>
      </c>
      <c r="K6" s="603"/>
      <c r="L6" s="603"/>
      <c r="M6" s="603"/>
      <c r="N6" s="603" t="s">
        <v>4280</v>
      </c>
      <c r="O6" s="603"/>
      <c r="P6" s="604" t="s">
        <v>4269</v>
      </c>
      <c r="Q6" s="604" t="s">
        <v>4273</v>
      </c>
      <c r="R6" s="607" t="s">
        <v>30</v>
      </c>
      <c r="S6" s="608"/>
      <c r="T6" s="608"/>
      <c r="U6" s="608"/>
      <c r="V6" s="609"/>
      <c r="W6" s="600" t="s">
        <v>4024</v>
      </c>
      <c r="X6" s="621" t="s">
        <v>4025</v>
      </c>
      <c r="Y6" s="624" t="s">
        <v>3850</v>
      </c>
      <c r="Z6" s="624" t="s">
        <v>4026</v>
      </c>
      <c r="AA6" s="620" t="s">
        <v>4272</v>
      </c>
      <c r="AB6" s="620" t="s">
        <v>4287</v>
      </c>
      <c r="AC6" s="620" t="s">
        <v>3856</v>
      </c>
      <c r="AD6" s="633" t="s">
        <v>3820</v>
      </c>
      <c r="AE6" s="620" t="s">
        <v>3860</v>
      </c>
      <c r="AF6" s="633" t="s">
        <v>3861</v>
      </c>
      <c r="AG6" s="620" t="s">
        <v>4028</v>
      </c>
      <c r="AH6" s="633" t="s">
        <v>3867</v>
      </c>
      <c r="AI6" s="624" t="s">
        <v>3831</v>
      </c>
      <c r="AJ6" s="634" t="s">
        <v>3868</v>
      </c>
      <c r="AK6" s="633" t="s">
        <v>3870</v>
      </c>
      <c r="AL6" s="637" t="s">
        <v>3872</v>
      </c>
      <c r="AM6" s="637"/>
      <c r="AN6" s="637"/>
      <c r="AO6" s="637"/>
      <c r="AP6" s="637"/>
      <c r="AQ6" s="637"/>
      <c r="AR6" s="637"/>
      <c r="AS6" s="637"/>
      <c r="AT6" s="637"/>
      <c r="AU6" s="637"/>
      <c r="AV6" s="629" t="s">
        <v>3874</v>
      </c>
      <c r="AW6" s="629" t="s">
        <v>3876</v>
      </c>
      <c r="AX6" s="629" t="s">
        <v>3824</v>
      </c>
    </row>
    <row r="7" spans="2:50" ht="16.5" customHeight="1">
      <c r="B7" s="645"/>
      <c r="C7" s="645"/>
      <c r="D7" s="614"/>
      <c r="E7" s="614"/>
      <c r="F7" s="645"/>
      <c r="G7" s="645"/>
      <c r="H7" s="614"/>
      <c r="I7" s="614"/>
      <c r="J7" s="628" t="s">
        <v>4270</v>
      </c>
      <c r="K7" s="627" t="s">
        <v>4271</v>
      </c>
      <c r="L7" s="627" t="s">
        <v>4355</v>
      </c>
      <c r="M7" s="627" t="s">
        <v>4027</v>
      </c>
      <c r="N7" s="616" t="s">
        <v>10</v>
      </c>
      <c r="O7" s="616" t="s">
        <v>11</v>
      </c>
      <c r="P7" s="605"/>
      <c r="Q7" s="605"/>
      <c r="R7" s="610"/>
      <c r="S7" s="611"/>
      <c r="T7" s="611"/>
      <c r="U7" s="611"/>
      <c r="V7" s="612"/>
      <c r="W7" s="601"/>
      <c r="X7" s="622"/>
      <c r="Y7" s="625"/>
      <c r="Z7" s="625"/>
      <c r="AA7" s="620"/>
      <c r="AB7" s="620"/>
      <c r="AC7" s="620"/>
      <c r="AD7" s="633"/>
      <c r="AE7" s="620"/>
      <c r="AF7" s="633"/>
      <c r="AG7" s="620"/>
      <c r="AH7" s="633"/>
      <c r="AI7" s="625"/>
      <c r="AJ7" s="635"/>
      <c r="AK7" s="633"/>
      <c r="AL7" s="497" t="s">
        <v>4040</v>
      </c>
      <c r="AM7" s="497" t="s">
        <v>4040</v>
      </c>
      <c r="AN7" s="497" t="s">
        <v>4040</v>
      </c>
      <c r="AO7" s="497" t="s">
        <v>4040</v>
      </c>
      <c r="AP7" s="497" t="s">
        <v>4040</v>
      </c>
      <c r="AQ7" s="497" t="s">
        <v>4040</v>
      </c>
      <c r="AR7" s="497" t="s">
        <v>4040</v>
      </c>
      <c r="AS7" s="497" t="s">
        <v>4040</v>
      </c>
      <c r="AT7" s="497" t="s">
        <v>4040</v>
      </c>
      <c r="AU7" s="497" t="s">
        <v>4040</v>
      </c>
      <c r="AV7" s="629"/>
      <c r="AW7" s="629"/>
      <c r="AX7" s="629"/>
    </row>
    <row r="8" spans="2:50">
      <c r="B8" s="645"/>
      <c r="C8" s="645"/>
      <c r="D8" s="615"/>
      <c r="E8" s="615"/>
      <c r="F8" s="645"/>
      <c r="G8" s="645"/>
      <c r="H8" s="615"/>
      <c r="I8" s="615"/>
      <c r="J8" s="628"/>
      <c r="K8" s="627"/>
      <c r="L8" s="627"/>
      <c r="M8" s="627"/>
      <c r="N8" s="617"/>
      <c r="O8" s="617"/>
      <c r="P8" s="606"/>
      <c r="Q8" s="606"/>
      <c r="R8" s="301" t="s">
        <v>32</v>
      </c>
      <c r="S8" s="301" t="s">
        <v>33</v>
      </c>
      <c r="T8" s="301" t="s">
        <v>34</v>
      </c>
      <c r="U8" s="301" t="s">
        <v>35</v>
      </c>
      <c r="V8" s="301" t="s">
        <v>36</v>
      </c>
      <c r="W8" s="602"/>
      <c r="X8" s="623"/>
      <c r="Y8" s="626"/>
      <c r="Z8" s="626"/>
      <c r="AA8" s="620"/>
      <c r="AB8" s="620"/>
      <c r="AC8" s="620"/>
      <c r="AD8" s="633"/>
      <c r="AE8" s="620"/>
      <c r="AF8" s="633"/>
      <c r="AG8" s="620"/>
      <c r="AH8" s="633"/>
      <c r="AI8" s="626"/>
      <c r="AJ8" s="636"/>
      <c r="AK8" s="633"/>
      <c r="AL8" s="497" t="s">
        <v>4038</v>
      </c>
      <c r="AM8" s="497" t="s">
        <v>4029</v>
      </c>
      <c r="AN8" s="497" t="s">
        <v>4030</v>
      </c>
      <c r="AO8" s="497" t="s">
        <v>4031</v>
      </c>
      <c r="AP8" s="497" t="s">
        <v>4032</v>
      </c>
      <c r="AQ8" s="497" t="s">
        <v>4033</v>
      </c>
      <c r="AR8" s="497" t="s">
        <v>4034</v>
      </c>
      <c r="AS8" s="497" t="s">
        <v>4035</v>
      </c>
      <c r="AT8" s="497" t="s">
        <v>4036</v>
      </c>
      <c r="AU8" s="497" t="s">
        <v>4037</v>
      </c>
      <c r="AV8" s="629"/>
      <c r="AW8" s="629"/>
      <c r="AX8" s="629"/>
    </row>
    <row r="9" spans="2:50">
      <c r="B9" s="639" t="s">
        <v>4295</v>
      </c>
      <c r="C9" s="640"/>
      <c r="D9" s="640"/>
      <c r="E9" s="640"/>
      <c r="F9" s="641"/>
      <c r="G9" s="639" t="s">
        <v>4296</v>
      </c>
      <c r="H9" s="641"/>
      <c r="I9" s="441" t="s">
        <v>3827</v>
      </c>
      <c r="J9" s="442">
        <f ca="1">SUM(K9:L9)</f>
        <v>5584.501666666667</v>
      </c>
      <c r="K9" s="442">
        <f ca="1">K11+K15+K101+K332+K486+K629+K766+K799+K832+K852+K926+K939</f>
        <v>1339.7116666666668</v>
      </c>
      <c r="L9" s="442">
        <f ca="1">L11+L15+L101+L332+L486+L629+L766+L799+L832+L852+L926+L939</f>
        <v>4244.79</v>
      </c>
      <c r="M9" s="442">
        <f ca="1">M11+M15+M101+M332+M486+M629+M766+M799+M832+M852+M926+M939</f>
        <v>59.5</v>
      </c>
      <c r="N9" s="442">
        <f ca="1">N11+N15+N101+N332+N486+N629+N766+N799+N832+N852+N926+N939</f>
        <v>1237.2100000000003</v>
      </c>
      <c r="O9" s="442">
        <f ca="1">O11+O15+O101+O332+O486+O629+O766+O799+O832+O852+O926+O939</f>
        <v>3284.4008333333336</v>
      </c>
      <c r="P9" s="499"/>
      <c r="Q9" s="448"/>
      <c r="R9" s="442"/>
      <c r="S9" s="442"/>
      <c r="T9" s="442"/>
      <c r="U9" s="442"/>
      <c r="V9" s="442"/>
      <c r="W9" s="448"/>
      <c r="X9" s="442">
        <f>X11+X15+X101+X332+X486+X629+X766+X799+X832+X852+X926+X939</f>
        <v>0</v>
      </c>
      <c r="Y9" s="448"/>
      <c r="Z9" s="448"/>
      <c r="AA9" s="448"/>
      <c r="AB9" s="442">
        <f>AB11+AB15+AB101+AB332+AB486+AB629+AB766+AB799+AB832+AB852+AB926+AB939</f>
        <v>0</v>
      </c>
      <c r="AC9" s="448"/>
      <c r="AD9" s="442">
        <f>AD11+AD15+AD101+AD332+AD486+AD629+AD766+AD799+AD832+AD852+AD926+AD939</f>
        <v>0</v>
      </c>
      <c r="AE9" s="448"/>
      <c r="AF9" s="442">
        <f>AF11+AF15+AF101+AF332+AF486+AF629+AF766+AF799+AF832+AF852+AF926+AF939</f>
        <v>0</v>
      </c>
      <c r="AG9" s="448"/>
      <c r="AH9" s="442">
        <f>AH11+AH15+AH101+AH332+AH486+AH629+AH766+AH799+AH832+AH852+AH926+AH939</f>
        <v>0</v>
      </c>
      <c r="AI9" s="448"/>
      <c r="AJ9" s="448"/>
      <c r="AK9" s="442">
        <f>AK11+AK15+AK101+AK332+AK486+AK629+AK766+AK799+AK832+AK852+AK926+AK939</f>
        <v>0</v>
      </c>
      <c r="AL9" s="442" t="s">
        <v>4039</v>
      </c>
      <c r="AM9" s="442"/>
      <c r="AN9" s="442"/>
      <c r="AO9" s="442" t="s">
        <v>4039</v>
      </c>
      <c r="AP9" s="442"/>
      <c r="AQ9" s="442"/>
      <c r="AR9" s="442" t="s">
        <v>4039</v>
      </c>
      <c r="AS9" s="442"/>
      <c r="AT9" s="442"/>
      <c r="AU9" s="442"/>
      <c r="AV9" s="448"/>
      <c r="AW9" s="448"/>
      <c r="AX9" s="442">
        <f>AX11+AX15+AX101+AX332+AX486+AX629+AX766+AX799+AX832+AX852+AX926+AX939</f>
        <v>0</v>
      </c>
    </row>
    <row r="10" spans="2:50">
      <c r="B10" s="642"/>
      <c r="C10" s="643"/>
      <c r="D10" s="643"/>
      <c r="E10" s="643"/>
      <c r="F10" s="644"/>
      <c r="G10" s="642"/>
      <c r="H10" s="644"/>
      <c r="I10" s="441" t="s">
        <v>4021</v>
      </c>
      <c r="J10" s="442">
        <f ca="1">SUM(K10:L10)</f>
        <v>325917.09999999998</v>
      </c>
      <c r="K10" s="442">
        <f ca="1">K12+K16+K102+K333+K487+K630+K767+K800+K833+K853+K927+K940</f>
        <v>80382.7</v>
      </c>
      <c r="L10" s="442">
        <f>L12+L102+L333+L487+L630+L767+L800+L833+L853+L927</f>
        <v>245534.4</v>
      </c>
      <c r="M10" s="442">
        <f>M12+M102+M333+M487+M630+M767+M800+M833+M853+M927</f>
        <v>3570</v>
      </c>
      <c r="N10" s="442">
        <f>N12+N102+N333+N487+N630+N767+N800+N833+N853+N927</f>
        <v>70278.60000000002</v>
      </c>
      <c r="O10" s="442">
        <f>O12+O102+O333+O487+O630+O767+O800+O833+O853+O927</f>
        <v>176453.01666666669</v>
      </c>
      <c r="P10" s="499"/>
      <c r="Q10" s="442"/>
      <c r="R10" s="442"/>
      <c r="S10" s="442"/>
      <c r="T10" s="442"/>
      <c r="U10" s="442"/>
      <c r="V10" s="442"/>
      <c r="W10" s="442"/>
      <c r="X10" s="442">
        <f>X12+X102+X333+X487+X630+X767+X800+X833+X853+X927</f>
        <v>0</v>
      </c>
      <c r="Y10" s="442"/>
      <c r="Z10" s="442"/>
      <c r="AA10" s="442"/>
      <c r="AB10" s="442">
        <f>AB102+AB333+AB487+AB630+AB767+AB800+AB833+AB853+AB927</f>
        <v>0</v>
      </c>
      <c r="AC10" s="442"/>
      <c r="AD10" s="442">
        <f>AD12+AD102+AD333+AD487+AD630+AD767+AD800+AD833+AD853+AD927</f>
        <v>0</v>
      </c>
      <c r="AE10" s="442"/>
      <c r="AF10" s="442">
        <f>AF12+AF102+AF333+AF487+AF630+AF767+AF800+AF833+AF853+AF927</f>
        <v>0</v>
      </c>
      <c r="AG10" s="442"/>
      <c r="AH10" s="442">
        <f>AH12+AH102+AH333+AH487+AH630+AH767+AH800+AH833+AH853+AH927</f>
        <v>0</v>
      </c>
      <c r="AI10" s="442"/>
      <c r="AJ10" s="442"/>
      <c r="AK10" s="442">
        <f>AK12+AK102+AK333+AK487+AK630+AK767+AK800+AK833+AK853+AK927</f>
        <v>0</v>
      </c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2"/>
      <c r="AW10" s="442"/>
      <c r="AX10" s="442">
        <f>AX12+AX102+AX333+AX487+AX630+AX767+AX800+AX833+AX853+AX927</f>
        <v>0</v>
      </c>
    </row>
    <row r="11" spans="2:50">
      <c r="B11" s="594" t="s">
        <v>4022</v>
      </c>
      <c r="C11" s="595"/>
      <c r="D11" s="595"/>
      <c r="E11" s="595"/>
      <c r="F11" s="596"/>
      <c r="G11" s="443"/>
      <c r="H11" s="443"/>
      <c r="I11" s="445" t="s">
        <v>3827</v>
      </c>
      <c r="J11" s="444">
        <f t="shared" ref="J11:J74" si="0">SUM(K11:L11)</f>
        <v>8.3000000000000007</v>
      </c>
      <c r="K11" s="444">
        <f>K12/60</f>
        <v>8.3000000000000007</v>
      </c>
      <c r="L11" s="444">
        <f t="shared" ref="L11:M11" si="1">SUMIF($I13:$I14,"DQA",L13:L14)</f>
        <v>0</v>
      </c>
      <c r="M11" s="444">
        <f t="shared" si="1"/>
        <v>0</v>
      </c>
      <c r="N11" s="447">
        <f>SUMIF(I13:I14,"DQA",N13:N14)</f>
        <v>8.5</v>
      </c>
      <c r="O11" s="447">
        <f>SUMIF(K13:K14,"DQA",O13:O14)</f>
        <v>0</v>
      </c>
      <c r="P11" s="500"/>
      <c r="Q11" s="444"/>
      <c r="R11" s="444"/>
      <c r="S11" s="444"/>
      <c r="T11" s="444"/>
      <c r="U11" s="444"/>
      <c r="V11" s="444"/>
      <c r="W11" s="444"/>
      <c r="X11" s="444">
        <f>X12/60</f>
        <v>0</v>
      </c>
      <c r="Y11" s="444"/>
      <c r="Z11" s="444"/>
      <c r="AA11" s="444"/>
      <c r="AB11" s="444">
        <f t="shared" ref="AB11:AF11" si="2">AB12/60</f>
        <v>0</v>
      </c>
      <c r="AC11" s="444"/>
      <c r="AD11" s="444">
        <f t="shared" si="2"/>
        <v>0</v>
      </c>
      <c r="AE11" s="444"/>
      <c r="AF11" s="444">
        <f t="shared" si="2"/>
        <v>0</v>
      </c>
      <c r="AG11" s="444"/>
      <c r="AH11" s="444">
        <f>AH12/60</f>
        <v>0</v>
      </c>
      <c r="AI11" s="444"/>
      <c r="AJ11" s="444"/>
      <c r="AK11" s="444">
        <f>AK12/60</f>
        <v>0</v>
      </c>
      <c r="AL11" s="444"/>
      <c r="AM11" s="444"/>
      <c r="AN11" s="444"/>
      <c r="AO11" s="444"/>
      <c r="AP11" s="444"/>
      <c r="AQ11" s="444"/>
      <c r="AR11" s="444"/>
      <c r="AS11" s="444"/>
      <c r="AT11" s="444"/>
      <c r="AU11" s="444"/>
      <c r="AV11" s="444"/>
      <c r="AW11" s="444"/>
      <c r="AX11" s="444">
        <f>AX12/60</f>
        <v>0</v>
      </c>
    </row>
    <row r="12" spans="2:50">
      <c r="B12" s="597"/>
      <c r="C12" s="598"/>
      <c r="D12" s="598"/>
      <c r="E12" s="598"/>
      <c r="F12" s="599"/>
      <c r="G12" s="443"/>
      <c r="H12" s="443"/>
      <c r="I12" s="446" t="s">
        <v>4021</v>
      </c>
      <c r="J12" s="444">
        <f t="shared" si="0"/>
        <v>498</v>
      </c>
      <c r="K12" s="444">
        <f>SUMIF($I13:$I14,"DQA",K13:K14)</f>
        <v>498</v>
      </c>
      <c r="L12" s="444">
        <f>SUMIF($I13:$I14,"DQA",L13:L14)</f>
        <v>0</v>
      </c>
      <c r="M12" s="444">
        <f>SUMIF($I13:$I14,"DQA",M13:M14)</f>
        <v>0</v>
      </c>
      <c r="N12" s="444">
        <f>N11*60</f>
        <v>510</v>
      </c>
      <c r="O12" s="444">
        <f t="shared" ref="O12" si="3">O11/60</f>
        <v>0</v>
      </c>
      <c r="P12" s="501"/>
      <c r="Q12" s="444"/>
      <c r="R12" s="444"/>
      <c r="S12" s="444"/>
      <c r="T12" s="444"/>
      <c r="U12" s="444"/>
      <c r="V12" s="444"/>
      <c r="W12" s="444"/>
      <c r="X12" s="444">
        <f>SUM(X13:X14)</f>
        <v>0</v>
      </c>
      <c r="Y12" s="444"/>
      <c r="Z12" s="444"/>
      <c r="AA12" s="444"/>
      <c r="AB12" s="444">
        <f t="shared" ref="AB12:AF12" si="4">SUM(AB13:AB14)</f>
        <v>0</v>
      </c>
      <c r="AC12" s="444"/>
      <c r="AD12" s="444">
        <f t="shared" si="4"/>
        <v>0</v>
      </c>
      <c r="AE12" s="444"/>
      <c r="AF12" s="444">
        <f t="shared" si="4"/>
        <v>0</v>
      </c>
      <c r="AG12" s="444"/>
      <c r="AH12" s="444">
        <f>SUM(AH13:AH14)</f>
        <v>0</v>
      </c>
      <c r="AI12" s="444"/>
      <c r="AJ12" s="444"/>
      <c r="AK12" s="444">
        <f>SUM(AK13:AK14)</f>
        <v>0</v>
      </c>
      <c r="AL12" s="444"/>
      <c r="AM12" s="444"/>
      <c r="AN12" s="444"/>
      <c r="AO12" s="444"/>
      <c r="AP12" s="444"/>
      <c r="AQ12" s="444"/>
      <c r="AR12" s="444"/>
      <c r="AS12" s="444"/>
      <c r="AT12" s="444"/>
      <c r="AU12" s="444"/>
      <c r="AV12" s="444"/>
      <c r="AW12" s="444"/>
      <c r="AX12" s="444">
        <f>SUM(AX13:AX14)</f>
        <v>0</v>
      </c>
    </row>
    <row r="13" spans="2:50">
      <c r="B13" s="412">
        <v>1</v>
      </c>
      <c r="C13" s="378" t="s">
        <v>4022</v>
      </c>
      <c r="D13" s="373" t="s">
        <v>15</v>
      </c>
      <c r="E13" s="373" t="s">
        <v>15</v>
      </c>
      <c r="F13" s="217" t="s">
        <v>16</v>
      </c>
      <c r="G13" s="413" t="s">
        <v>17</v>
      </c>
      <c r="H13" s="414">
        <v>42814</v>
      </c>
      <c r="I13" s="329" t="s">
        <v>1758</v>
      </c>
      <c r="J13" s="425">
        <f t="shared" si="0"/>
        <v>480</v>
      </c>
      <c r="K13" s="425">
        <v>480</v>
      </c>
      <c r="L13" s="425">
        <v>0</v>
      </c>
      <c r="M13" s="425"/>
      <c r="N13" s="425">
        <v>8</v>
      </c>
      <c r="O13" s="329">
        <v>0</v>
      </c>
      <c r="P13" s="502">
        <v>1</v>
      </c>
      <c r="Q13" s="282"/>
      <c r="R13" s="128" t="s">
        <v>31</v>
      </c>
      <c r="S13" s="128" t="s">
        <v>31</v>
      </c>
      <c r="T13" s="128" t="s">
        <v>31</v>
      </c>
      <c r="U13" s="128" t="s">
        <v>31</v>
      </c>
      <c r="V13" s="282" t="s">
        <v>1759</v>
      </c>
      <c r="W13" s="282"/>
      <c r="X13" s="282">
        <f>SUMIF(W13,"Y",K13)</f>
        <v>0</v>
      </c>
      <c r="Y13" s="260"/>
      <c r="Z13" s="260"/>
      <c r="AA13" s="502">
        <f>(COUNTA(AL13:AU13)-COUNTIF(AL13:AU13, "X"))</f>
        <v>0</v>
      </c>
      <c r="AB13" s="282">
        <f>(COUNTA(AL13:AU13)-COUNTIF(AL13:AU13, "X"))*P13*K13</f>
        <v>0</v>
      </c>
      <c r="AC13" s="282">
        <f>COUNTIF(AL13:AU13,"A")</f>
        <v>0</v>
      </c>
      <c r="AD13" s="282">
        <f>COUNTIF(AL13:AU13,"V")*P13*M13</f>
        <v>0</v>
      </c>
      <c r="AE13" s="282">
        <f>COUNTIF(AL13:AU13,"L")</f>
        <v>0</v>
      </c>
      <c r="AF13" s="282">
        <f>COUNTIF(AL13:AU13,"L")*K13*P13</f>
        <v>0</v>
      </c>
      <c r="AG13" s="107">
        <f>IF(Q13="Y",1,0)</f>
        <v>0</v>
      </c>
      <c r="AH13" s="282">
        <f>IF(Q13="Y", AA13, 0)*K13*P13/2</f>
        <v>0</v>
      </c>
      <c r="AI13" s="260"/>
      <c r="AJ13" s="282">
        <f>COUNTIF(AL13:AU13, "V")</f>
        <v>0</v>
      </c>
      <c r="AK13" s="282">
        <f>AB13-AD13-AF13-AH13</f>
        <v>0</v>
      </c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495"/>
      <c r="AW13" s="495"/>
      <c r="AX13" s="495"/>
    </row>
    <row r="14" spans="2:50">
      <c r="B14" s="412">
        <v>2</v>
      </c>
      <c r="C14" s="378" t="s">
        <v>15</v>
      </c>
      <c r="D14" s="373" t="s">
        <v>18</v>
      </c>
      <c r="E14" s="373" t="s">
        <v>19</v>
      </c>
      <c r="F14" s="217" t="s">
        <v>20</v>
      </c>
      <c r="G14" s="413" t="s">
        <v>17</v>
      </c>
      <c r="H14" s="414">
        <v>43245</v>
      </c>
      <c r="I14" s="329" t="s">
        <v>1758</v>
      </c>
      <c r="J14" s="329">
        <f t="shared" si="0"/>
        <v>18</v>
      </c>
      <c r="K14" s="329">
        <v>18</v>
      </c>
      <c r="L14" s="329">
        <v>0</v>
      </c>
      <c r="M14" s="329"/>
      <c r="N14" s="329">
        <v>0.5</v>
      </c>
      <c r="O14" s="329">
        <v>0</v>
      </c>
      <c r="P14" s="502">
        <v>1</v>
      </c>
      <c r="Q14" s="282"/>
      <c r="R14" s="128" t="s">
        <v>31</v>
      </c>
      <c r="S14" s="128" t="s">
        <v>31</v>
      </c>
      <c r="T14" s="128" t="s">
        <v>31</v>
      </c>
      <c r="U14" s="128" t="s">
        <v>31</v>
      </c>
      <c r="V14" s="282" t="s">
        <v>1759</v>
      </c>
      <c r="W14" s="282"/>
      <c r="X14" s="282">
        <f>SUMIF(W14,"Y",K14)</f>
        <v>0</v>
      </c>
      <c r="Y14" s="260"/>
      <c r="Z14" s="260"/>
      <c r="AA14" s="502">
        <f>(COUNTA(AL14:AU14)-COUNTIF(AL14:AU14, "X"))</f>
        <v>0</v>
      </c>
      <c r="AB14" s="282">
        <f>(COUNTA(AL14:AU14)-COUNTIF(AL14:AU14, "X"))*P14*K14</f>
        <v>0</v>
      </c>
      <c r="AC14" s="282">
        <f>COUNTIF(AL14:AU14,"A")</f>
        <v>0</v>
      </c>
      <c r="AD14" s="282">
        <f>COUNTIF(AL14:AU14,"V")*P14*M14</f>
        <v>0</v>
      </c>
      <c r="AE14" s="282">
        <f>COUNTIF(AL14:AU14,"L")</f>
        <v>0</v>
      </c>
      <c r="AF14" s="282">
        <f>COUNTIF(AL14:AU14,"L")*K14*P14</f>
        <v>0</v>
      </c>
      <c r="AG14" s="107">
        <f>IF(Q14="Y",1,0)</f>
        <v>0</v>
      </c>
      <c r="AH14" s="282">
        <f>IF(Q14="Y", AA14, 0)*K14*P14/2</f>
        <v>0</v>
      </c>
      <c r="AI14" s="260"/>
      <c r="AJ14" s="282">
        <f>COUNTIF(AL14:AU14, "V")</f>
        <v>0</v>
      </c>
      <c r="AK14" s="282">
        <f>AB14-AD14-AF14-AH14</f>
        <v>0</v>
      </c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495"/>
      <c r="AW14" s="495"/>
      <c r="AX14" s="495"/>
    </row>
    <row r="15" spans="2:50">
      <c r="B15" s="594" t="s">
        <v>4018</v>
      </c>
      <c r="C15" s="595"/>
      <c r="D15" s="595"/>
      <c r="E15" s="595"/>
      <c r="F15" s="596"/>
      <c r="G15" s="443"/>
      <c r="H15" s="443"/>
      <c r="I15" s="445" t="s">
        <v>3827</v>
      </c>
      <c r="J15" s="444">
        <f t="shared" si="0"/>
        <v>107.75</v>
      </c>
      <c r="K15" s="444">
        <f>K16/60</f>
        <v>60.45</v>
      </c>
      <c r="L15" s="444">
        <f t="shared" ref="L15:M15" si="5">L16/60</f>
        <v>47.3</v>
      </c>
      <c r="M15" s="444">
        <f t="shared" si="5"/>
        <v>0</v>
      </c>
      <c r="N15" s="444">
        <f>SUMIF($I17:$I100,"DQA",N17:N100)</f>
        <v>65.900000000000034</v>
      </c>
      <c r="O15" s="444">
        <f>SUMIF($I17:$I100,"DQA",O17:O100)</f>
        <v>45.6</v>
      </c>
      <c r="P15" s="501"/>
      <c r="Q15" s="444"/>
      <c r="R15" s="444"/>
      <c r="S15" s="444"/>
      <c r="T15" s="444"/>
      <c r="U15" s="444"/>
      <c r="V15" s="444"/>
      <c r="W15" s="444"/>
      <c r="X15" s="444">
        <f>X16/60</f>
        <v>0</v>
      </c>
      <c r="Y15" s="444"/>
      <c r="Z15" s="444"/>
      <c r="AA15" s="444"/>
      <c r="AB15" s="444">
        <f t="shared" ref="AB15:AF15" si="6">AB16/60</f>
        <v>0</v>
      </c>
      <c r="AC15" s="444"/>
      <c r="AD15" s="444">
        <f t="shared" si="6"/>
        <v>0</v>
      </c>
      <c r="AE15" s="444"/>
      <c r="AF15" s="444">
        <f t="shared" si="6"/>
        <v>0</v>
      </c>
      <c r="AG15" s="444"/>
      <c r="AH15" s="444">
        <f>AH16/60</f>
        <v>0</v>
      </c>
      <c r="AI15" s="444"/>
      <c r="AJ15" s="444"/>
      <c r="AK15" s="444">
        <f>AK16/60</f>
        <v>0</v>
      </c>
      <c r="AL15" s="444"/>
      <c r="AM15" s="444"/>
      <c r="AN15" s="444"/>
      <c r="AO15" s="444"/>
      <c r="AP15" s="444"/>
      <c r="AQ15" s="444"/>
      <c r="AR15" s="444"/>
      <c r="AS15" s="444"/>
      <c r="AT15" s="444"/>
      <c r="AU15" s="444"/>
      <c r="AV15" s="444"/>
      <c r="AW15" s="444"/>
      <c r="AX15" s="444">
        <f>AX16/60</f>
        <v>0</v>
      </c>
    </row>
    <row r="16" spans="2:50">
      <c r="B16" s="597"/>
      <c r="C16" s="598"/>
      <c r="D16" s="598"/>
      <c r="E16" s="598"/>
      <c r="F16" s="599"/>
      <c r="G16" s="443"/>
      <c r="H16" s="443"/>
      <c r="I16" s="446" t="s">
        <v>4021</v>
      </c>
      <c r="J16" s="444">
        <f t="shared" si="0"/>
        <v>6465</v>
      </c>
      <c r="K16" s="444">
        <f t="shared" ref="K16:M16" si="7">SUMIF($I17:$I100,"DQA",K17:K100)</f>
        <v>3627</v>
      </c>
      <c r="L16" s="444">
        <f t="shared" si="7"/>
        <v>2838</v>
      </c>
      <c r="M16" s="444">
        <f t="shared" si="7"/>
        <v>0</v>
      </c>
      <c r="N16" s="444">
        <f>N15*60</f>
        <v>3954.0000000000018</v>
      </c>
      <c r="O16" s="444">
        <f>O15*60</f>
        <v>2736</v>
      </c>
      <c r="P16" s="501"/>
      <c r="Q16" s="444"/>
      <c r="R16" s="444"/>
      <c r="S16" s="444"/>
      <c r="T16" s="444"/>
      <c r="U16" s="444"/>
      <c r="V16" s="444"/>
      <c r="W16" s="444"/>
      <c r="X16" s="444">
        <f>SUM(X17:X100)</f>
        <v>0</v>
      </c>
      <c r="Y16" s="444"/>
      <c r="Z16" s="444"/>
      <c r="AA16" s="444"/>
      <c r="AB16" s="444">
        <f t="shared" ref="AB16:AK16" si="8">SUM(AB17:AB100)</f>
        <v>0</v>
      </c>
      <c r="AC16" s="444"/>
      <c r="AD16" s="444">
        <f t="shared" si="8"/>
        <v>0</v>
      </c>
      <c r="AE16" s="444"/>
      <c r="AF16" s="444">
        <f t="shared" si="8"/>
        <v>0</v>
      </c>
      <c r="AG16" s="444"/>
      <c r="AH16" s="444">
        <f t="shared" si="8"/>
        <v>0</v>
      </c>
      <c r="AI16" s="444"/>
      <c r="AJ16" s="444"/>
      <c r="AK16" s="444">
        <f t="shared" si="8"/>
        <v>0</v>
      </c>
      <c r="AL16" s="444"/>
      <c r="AM16" s="444"/>
      <c r="AN16" s="444"/>
      <c r="AO16" s="444"/>
      <c r="AP16" s="444"/>
      <c r="AQ16" s="444"/>
      <c r="AR16" s="444"/>
      <c r="AS16" s="444"/>
      <c r="AT16" s="444"/>
      <c r="AU16" s="444"/>
      <c r="AV16" s="444"/>
      <c r="AW16" s="444"/>
      <c r="AX16" s="444">
        <f>SUM(AX17:AX100)</f>
        <v>0</v>
      </c>
    </row>
    <row r="17" spans="2:50">
      <c r="B17" s="412">
        <v>3</v>
      </c>
      <c r="C17" s="378" t="s">
        <v>4018</v>
      </c>
      <c r="D17" s="373" t="s">
        <v>1762</v>
      </c>
      <c r="E17" s="373" t="s">
        <v>1763</v>
      </c>
      <c r="F17" s="217" t="s">
        <v>2887</v>
      </c>
      <c r="G17" s="413" t="s">
        <v>17</v>
      </c>
      <c r="H17" s="414">
        <v>42272</v>
      </c>
      <c r="I17" s="329" t="s">
        <v>1758</v>
      </c>
      <c r="J17" s="329">
        <f t="shared" si="0"/>
        <v>6</v>
      </c>
      <c r="K17" s="329">
        <v>6</v>
      </c>
      <c r="L17" s="329">
        <v>0</v>
      </c>
      <c r="M17" s="329"/>
      <c r="N17" s="329">
        <v>0.1</v>
      </c>
      <c r="O17" s="329">
        <v>0</v>
      </c>
      <c r="P17" s="502">
        <v>1</v>
      </c>
      <c r="Q17" s="282"/>
      <c r="R17" s="128" t="s">
        <v>31</v>
      </c>
      <c r="S17" s="128" t="s">
        <v>31</v>
      </c>
      <c r="T17" s="128" t="s">
        <v>31</v>
      </c>
      <c r="U17" s="128" t="s">
        <v>31</v>
      </c>
      <c r="V17" s="282" t="s">
        <v>1764</v>
      </c>
      <c r="W17" s="282"/>
      <c r="X17" s="282">
        <f t="shared" ref="X17:X80" si="9">SUMIF(W17,"Y",K17)</f>
        <v>0</v>
      </c>
      <c r="Y17" s="260"/>
      <c r="Z17" s="260"/>
      <c r="AA17" s="502">
        <f t="shared" ref="AA17:AA80" si="10">(COUNTA(AL17:AU17)-COUNTIF(AL17:AU17, "X"))</f>
        <v>0</v>
      </c>
      <c r="AB17" s="282">
        <f t="shared" ref="AB17:AB80" si="11">(COUNTA(AL17:AU17)-COUNTIF(AL17:AU17, "X"))*P17*K17</f>
        <v>0</v>
      </c>
      <c r="AC17" s="282">
        <f t="shared" ref="AC17:AC80" si="12">COUNTIF(AL17:AU17,"A")</f>
        <v>0</v>
      </c>
      <c r="AD17" s="282">
        <f t="shared" ref="AD17:AD80" si="13">COUNTIF(AL17:AU17,"V")*P17*M17</f>
        <v>0</v>
      </c>
      <c r="AE17" s="282">
        <f t="shared" ref="AE17:AE80" si="14">COUNTIF(AL17:AU17,"L")</f>
        <v>0</v>
      </c>
      <c r="AF17" s="282">
        <f t="shared" ref="AF17:AF80" si="15">COUNTIF(AL17:AU17,"L")*K17*P17</f>
        <v>0</v>
      </c>
      <c r="AG17" s="107">
        <f t="shared" ref="AG17:AG80" si="16">IF(Q17="Y",1,0)</f>
        <v>0</v>
      </c>
      <c r="AH17" s="282">
        <f t="shared" ref="AH17:AH80" si="17">IF(Q17="Y", AA17, 0)*K17*P17/2</f>
        <v>0</v>
      </c>
      <c r="AI17" s="260"/>
      <c r="AJ17" s="282">
        <f t="shared" ref="AJ17:AJ80" si="18">COUNTIF(AL17:AU17, "V")</f>
        <v>0</v>
      </c>
      <c r="AK17" s="560">
        <f t="shared" ref="AK17:AK80" si="19">AB17-AD17-AF17-AH17</f>
        <v>0</v>
      </c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495"/>
      <c r="AW17" s="495"/>
      <c r="AX17" s="495"/>
    </row>
    <row r="18" spans="2:50">
      <c r="B18" s="412">
        <v>4</v>
      </c>
      <c r="C18" s="378" t="s">
        <v>21</v>
      </c>
      <c r="D18" s="373" t="s">
        <v>1765</v>
      </c>
      <c r="E18" s="373" t="s">
        <v>1766</v>
      </c>
      <c r="F18" s="217" t="s">
        <v>2889</v>
      </c>
      <c r="G18" s="131" t="s">
        <v>17</v>
      </c>
      <c r="H18" s="414">
        <v>42977</v>
      </c>
      <c r="I18" s="329" t="s">
        <v>1758</v>
      </c>
      <c r="J18" s="329">
        <f t="shared" si="0"/>
        <v>54</v>
      </c>
      <c r="K18" s="329">
        <v>54</v>
      </c>
      <c r="L18" s="329">
        <v>0</v>
      </c>
      <c r="M18" s="329"/>
      <c r="N18" s="329">
        <v>0.9</v>
      </c>
      <c r="O18" s="329">
        <v>0</v>
      </c>
      <c r="P18" s="502">
        <v>1</v>
      </c>
      <c r="Q18" s="282"/>
      <c r="R18" s="128" t="s">
        <v>31</v>
      </c>
      <c r="S18" s="128" t="s">
        <v>31</v>
      </c>
      <c r="T18" s="128" t="s">
        <v>31</v>
      </c>
      <c r="U18" s="128" t="s">
        <v>31</v>
      </c>
      <c r="V18" s="282" t="s">
        <v>1764</v>
      </c>
      <c r="W18" s="282"/>
      <c r="X18" s="282">
        <f t="shared" si="9"/>
        <v>0</v>
      </c>
      <c r="Y18" s="260"/>
      <c r="Z18" s="260"/>
      <c r="AA18" s="502">
        <f t="shared" si="10"/>
        <v>0</v>
      </c>
      <c r="AB18" s="282">
        <f t="shared" si="11"/>
        <v>0</v>
      </c>
      <c r="AC18" s="282">
        <f t="shared" si="12"/>
        <v>0</v>
      </c>
      <c r="AD18" s="282">
        <f t="shared" si="13"/>
        <v>0</v>
      </c>
      <c r="AE18" s="282">
        <f t="shared" si="14"/>
        <v>0</v>
      </c>
      <c r="AF18" s="282">
        <f t="shared" si="15"/>
        <v>0</v>
      </c>
      <c r="AG18" s="107">
        <f t="shared" si="16"/>
        <v>0</v>
      </c>
      <c r="AH18" s="282">
        <f t="shared" si="17"/>
        <v>0</v>
      </c>
      <c r="AI18" s="260"/>
      <c r="AJ18" s="282">
        <f t="shared" si="18"/>
        <v>0</v>
      </c>
      <c r="AK18" s="282">
        <f t="shared" si="19"/>
        <v>0</v>
      </c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495"/>
      <c r="AW18" s="495"/>
      <c r="AX18" s="495"/>
    </row>
    <row r="19" spans="2:50">
      <c r="B19" s="412">
        <v>5</v>
      </c>
      <c r="C19" s="135" t="s">
        <v>21</v>
      </c>
      <c r="D19" s="135" t="s">
        <v>1767</v>
      </c>
      <c r="E19" s="385" t="s">
        <v>1768</v>
      </c>
      <c r="F19" s="218" t="s">
        <v>2839</v>
      </c>
      <c r="G19" s="413" t="s">
        <v>17</v>
      </c>
      <c r="H19" s="414">
        <v>42992</v>
      </c>
      <c r="I19" s="329" t="s">
        <v>1758</v>
      </c>
      <c r="J19" s="329">
        <f t="shared" si="0"/>
        <v>66</v>
      </c>
      <c r="K19" s="329">
        <v>66</v>
      </c>
      <c r="L19" s="329">
        <v>0</v>
      </c>
      <c r="M19" s="329"/>
      <c r="N19" s="329">
        <v>1.1000000000000001</v>
      </c>
      <c r="O19" s="329">
        <v>0</v>
      </c>
      <c r="P19" s="502">
        <v>1</v>
      </c>
      <c r="Q19" s="282"/>
      <c r="R19" s="128" t="s">
        <v>31</v>
      </c>
      <c r="S19" s="128" t="s">
        <v>31</v>
      </c>
      <c r="T19" s="128" t="s">
        <v>31</v>
      </c>
      <c r="U19" s="128" t="s">
        <v>31</v>
      </c>
      <c r="V19" s="282" t="s">
        <v>1764</v>
      </c>
      <c r="W19" s="282"/>
      <c r="X19" s="282">
        <f t="shared" si="9"/>
        <v>0</v>
      </c>
      <c r="Y19" s="260"/>
      <c r="Z19" s="260"/>
      <c r="AA19" s="502">
        <f t="shared" si="10"/>
        <v>0</v>
      </c>
      <c r="AB19" s="282">
        <f t="shared" si="11"/>
        <v>0</v>
      </c>
      <c r="AC19" s="282">
        <f t="shared" si="12"/>
        <v>0</v>
      </c>
      <c r="AD19" s="282">
        <f t="shared" si="13"/>
        <v>0</v>
      </c>
      <c r="AE19" s="282">
        <f t="shared" si="14"/>
        <v>0</v>
      </c>
      <c r="AF19" s="282">
        <f t="shared" si="15"/>
        <v>0</v>
      </c>
      <c r="AG19" s="107">
        <f t="shared" si="16"/>
        <v>0</v>
      </c>
      <c r="AH19" s="282">
        <f t="shared" si="17"/>
        <v>0</v>
      </c>
      <c r="AI19" s="260"/>
      <c r="AJ19" s="282">
        <f t="shared" si="18"/>
        <v>0</v>
      </c>
      <c r="AK19" s="282">
        <f t="shared" si="19"/>
        <v>0</v>
      </c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495"/>
      <c r="AW19" s="495"/>
      <c r="AX19" s="495"/>
    </row>
    <row r="20" spans="2:50">
      <c r="B20" s="412">
        <v>6</v>
      </c>
      <c r="C20" s="135" t="s">
        <v>21</v>
      </c>
      <c r="D20" s="135" t="s">
        <v>1767</v>
      </c>
      <c r="E20" s="385" t="s">
        <v>1768</v>
      </c>
      <c r="F20" s="218" t="s">
        <v>1771</v>
      </c>
      <c r="G20" s="413" t="s">
        <v>17</v>
      </c>
      <c r="H20" s="414">
        <v>42983</v>
      </c>
      <c r="I20" s="329" t="s">
        <v>1758</v>
      </c>
      <c r="J20" s="329">
        <f t="shared" si="0"/>
        <v>246</v>
      </c>
      <c r="K20" s="329">
        <v>6</v>
      </c>
      <c r="L20" s="329">
        <v>240</v>
      </c>
      <c r="M20" s="329"/>
      <c r="N20" s="329">
        <v>0.1</v>
      </c>
      <c r="O20" s="329">
        <v>4</v>
      </c>
      <c r="P20" s="502">
        <v>1</v>
      </c>
      <c r="Q20" s="282"/>
      <c r="R20" s="128" t="s">
        <v>31</v>
      </c>
      <c r="S20" s="128" t="s">
        <v>31</v>
      </c>
      <c r="T20" s="128" t="s">
        <v>31</v>
      </c>
      <c r="U20" s="128" t="s">
        <v>31</v>
      </c>
      <c r="V20" s="282" t="s">
        <v>1764</v>
      </c>
      <c r="W20" s="282"/>
      <c r="X20" s="282">
        <f t="shared" si="9"/>
        <v>0</v>
      </c>
      <c r="Y20" s="260"/>
      <c r="Z20" s="260"/>
      <c r="AA20" s="502">
        <f t="shared" si="10"/>
        <v>0</v>
      </c>
      <c r="AB20" s="282">
        <f t="shared" si="11"/>
        <v>0</v>
      </c>
      <c r="AC20" s="282">
        <f t="shared" si="12"/>
        <v>0</v>
      </c>
      <c r="AD20" s="282">
        <f t="shared" si="13"/>
        <v>0</v>
      </c>
      <c r="AE20" s="282">
        <f t="shared" si="14"/>
        <v>0</v>
      </c>
      <c r="AF20" s="282">
        <f t="shared" si="15"/>
        <v>0</v>
      </c>
      <c r="AG20" s="107">
        <f t="shared" si="16"/>
        <v>0</v>
      </c>
      <c r="AH20" s="282">
        <f t="shared" si="17"/>
        <v>0</v>
      </c>
      <c r="AI20" s="260"/>
      <c r="AJ20" s="282">
        <f t="shared" si="18"/>
        <v>0</v>
      </c>
      <c r="AK20" s="282">
        <f t="shared" si="19"/>
        <v>0</v>
      </c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495"/>
      <c r="AW20" s="495"/>
      <c r="AX20" s="495"/>
    </row>
    <row r="21" spans="2:50">
      <c r="B21" s="412">
        <v>7</v>
      </c>
      <c r="C21" s="135" t="s">
        <v>21</v>
      </c>
      <c r="D21" s="135" t="s">
        <v>1767</v>
      </c>
      <c r="E21" s="385" t="s">
        <v>1768</v>
      </c>
      <c r="F21" s="218" t="s">
        <v>4019</v>
      </c>
      <c r="G21" s="413" t="s">
        <v>17</v>
      </c>
      <c r="H21" s="414">
        <v>42323</v>
      </c>
      <c r="I21" s="329" t="s">
        <v>1758</v>
      </c>
      <c r="J21" s="329">
        <f t="shared" si="0"/>
        <v>234</v>
      </c>
      <c r="K21" s="329">
        <v>222</v>
      </c>
      <c r="L21" s="329">
        <v>12</v>
      </c>
      <c r="M21" s="329"/>
      <c r="N21" s="329">
        <v>3.7</v>
      </c>
      <c r="O21" s="329">
        <v>0.2</v>
      </c>
      <c r="P21" s="502">
        <v>1</v>
      </c>
      <c r="Q21" s="282"/>
      <c r="R21" s="128" t="s">
        <v>31</v>
      </c>
      <c r="S21" s="128" t="s">
        <v>31</v>
      </c>
      <c r="T21" s="128" t="s">
        <v>31</v>
      </c>
      <c r="U21" s="128" t="s">
        <v>31</v>
      </c>
      <c r="V21" s="282" t="s">
        <v>1764</v>
      </c>
      <c r="W21" s="282"/>
      <c r="X21" s="282">
        <f t="shared" si="9"/>
        <v>0</v>
      </c>
      <c r="Y21" s="260"/>
      <c r="Z21" s="260"/>
      <c r="AA21" s="502">
        <f t="shared" si="10"/>
        <v>0</v>
      </c>
      <c r="AB21" s="282">
        <f t="shared" si="11"/>
        <v>0</v>
      </c>
      <c r="AC21" s="282">
        <f t="shared" si="12"/>
        <v>0</v>
      </c>
      <c r="AD21" s="282">
        <f t="shared" si="13"/>
        <v>0</v>
      </c>
      <c r="AE21" s="282">
        <f t="shared" si="14"/>
        <v>0</v>
      </c>
      <c r="AF21" s="282">
        <f t="shared" si="15"/>
        <v>0</v>
      </c>
      <c r="AG21" s="107">
        <f t="shared" si="16"/>
        <v>0</v>
      </c>
      <c r="AH21" s="282">
        <f t="shared" si="17"/>
        <v>0</v>
      </c>
      <c r="AI21" s="260"/>
      <c r="AJ21" s="282">
        <f t="shared" si="18"/>
        <v>0</v>
      </c>
      <c r="AK21" s="282">
        <f t="shared" si="19"/>
        <v>0</v>
      </c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495"/>
      <c r="AW21" s="495"/>
      <c r="AX21" s="495"/>
    </row>
    <row r="22" spans="2:50">
      <c r="B22" s="412">
        <v>8</v>
      </c>
      <c r="C22" s="135" t="s">
        <v>21</v>
      </c>
      <c r="D22" s="135" t="s">
        <v>1767</v>
      </c>
      <c r="E22" s="385" t="s">
        <v>1768</v>
      </c>
      <c r="F22" s="218" t="s">
        <v>4020</v>
      </c>
      <c r="G22" s="413" t="s">
        <v>17</v>
      </c>
      <c r="H22" s="414">
        <v>42323</v>
      </c>
      <c r="I22" s="329" t="s">
        <v>1758</v>
      </c>
      <c r="J22" s="329">
        <f t="shared" si="0"/>
        <v>2520</v>
      </c>
      <c r="K22" s="329">
        <v>360</v>
      </c>
      <c r="L22" s="329">
        <v>2160</v>
      </c>
      <c r="M22" s="329"/>
      <c r="N22" s="329">
        <v>6</v>
      </c>
      <c r="O22" s="329">
        <v>36</v>
      </c>
      <c r="P22" s="502">
        <v>1</v>
      </c>
      <c r="Q22" s="282"/>
      <c r="R22" s="128" t="s">
        <v>31</v>
      </c>
      <c r="S22" s="128" t="s">
        <v>31</v>
      </c>
      <c r="T22" s="128" t="s">
        <v>31</v>
      </c>
      <c r="U22" s="128" t="s">
        <v>31</v>
      </c>
      <c r="V22" s="282" t="s">
        <v>1764</v>
      </c>
      <c r="W22" s="282"/>
      <c r="X22" s="282">
        <f t="shared" si="9"/>
        <v>0</v>
      </c>
      <c r="Y22" s="260"/>
      <c r="Z22" s="260"/>
      <c r="AA22" s="502">
        <f t="shared" si="10"/>
        <v>0</v>
      </c>
      <c r="AB22" s="282">
        <f t="shared" si="11"/>
        <v>0</v>
      </c>
      <c r="AC22" s="282">
        <f t="shared" si="12"/>
        <v>0</v>
      </c>
      <c r="AD22" s="282">
        <f t="shared" si="13"/>
        <v>0</v>
      </c>
      <c r="AE22" s="282">
        <f t="shared" si="14"/>
        <v>0</v>
      </c>
      <c r="AF22" s="282">
        <f t="shared" si="15"/>
        <v>0</v>
      </c>
      <c r="AG22" s="107">
        <f t="shared" si="16"/>
        <v>0</v>
      </c>
      <c r="AH22" s="282">
        <f t="shared" si="17"/>
        <v>0</v>
      </c>
      <c r="AI22" s="260"/>
      <c r="AJ22" s="282">
        <f t="shared" si="18"/>
        <v>0</v>
      </c>
      <c r="AK22" s="282">
        <f t="shared" si="19"/>
        <v>0</v>
      </c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495"/>
      <c r="AW22" s="495"/>
      <c r="AX22" s="495"/>
    </row>
    <row r="23" spans="2:50">
      <c r="B23" s="412">
        <v>9</v>
      </c>
      <c r="C23" s="135" t="s">
        <v>21</v>
      </c>
      <c r="D23" s="135" t="s">
        <v>1767</v>
      </c>
      <c r="E23" s="385" t="s">
        <v>4041</v>
      </c>
      <c r="F23" s="135" t="s">
        <v>1175</v>
      </c>
      <c r="G23" s="413" t="s">
        <v>17</v>
      </c>
      <c r="H23" s="414">
        <v>42985</v>
      </c>
      <c r="I23" s="329" t="s">
        <v>1758</v>
      </c>
      <c r="J23" s="329">
        <f t="shared" si="0"/>
        <v>24</v>
      </c>
      <c r="K23" s="329">
        <v>6</v>
      </c>
      <c r="L23" s="329">
        <v>18</v>
      </c>
      <c r="M23" s="329"/>
      <c r="N23" s="329">
        <v>0.1</v>
      </c>
      <c r="O23" s="329">
        <v>0.3</v>
      </c>
      <c r="P23" s="502">
        <v>1</v>
      </c>
      <c r="Q23" s="282"/>
      <c r="R23" s="128" t="s">
        <v>31</v>
      </c>
      <c r="S23" s="128" t="s">
        <v>31</v>
      </c>
      <c r="T23" s="128" t="s">
        <v>31</v>
      </c>
      <c r="U23" s="128" t="s">
        <v>31</v>
      </c>
      <c r="V23" s="282" t="s">
        <v>1764</v>
      </c>
      <c r="W23" s="282"/>
      <c r="X23" s="282">
        <f t="shared" si="9"/>
        <v>0</v>
      </c>
      <c r="Y23" s="260"/>
      <c r="Z23" s="260"/>
      <c r="AA23" s="502">
        <f t="shared" si="10"/>
        <v>0</v>
      </c>
      <c r="AB23" s="282">
        <f t="shared" si="11"/>
        <v>0</v>
      </c>
      <c r="AC23" s="282">
        <f t="shared" si="12"/>
        <v>0</v>
      </c>
      <c r="AD23" s="282">
        <f t="shared" si="13"/>
        <v>0</v>
      </c>
      <c r="AE23" s="282">
        <f t="shared" si="14"/>
        <v>0</v>
      </c>
      <c r="AF23" s="282">
        <f t="shared" si="15"/>
        <v>0</v>
      </c>
      <c r="AG23" s="107">
        <f t="shared" si="16"/>
        <v>0</v>
      </c>
      <c r="AH23" s="282">
        <f t="shared" si="17"/>
        <v>0</v>
      </c>
      <c r="AI23" s="260"/>
      <c r="AJ23" s="282">
        <f t="shared" si="18"/>
        <v>0</v>
      </c>
      <c r="AK23" s="282">
        <f t="shared" si="19"/>
        <v>0</v>
      </c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495"/>
      <c r="AW23" s="495"/>
      <c r="AX23" s="495"/>
    </row>
    <row r="24" spans="2:50">
      <c r="B24" s="412">
        <v>10</v>
      </c>
      <c r="C24" s="135" t="s">
        <v>21</v>
      </c>
      <c r="D24" s="135" t="s">
        <v>1767</v>
      </c>
      <c r="E24" s="385" t="s">
        <v>4041</v>
      </c>
      <c r="F24" s="135" t="s">
        <v>1176</v>
      </c>
      <c r="G24" s="413" t="s">
        <v>17</v>
      </c>
      <c r="H24" s="414">
        <v>43713</v>
      </c>
      <c r="I24" s="329" t="s">
        <v>1758</v>
      </c>
      <c r="J24" s="329">
        <f t="shared" si="0"/>
        <v>24</v>
      </c>
      <c r="K24" s="329">
        <v>6</v>
      </c>
      <c r="L24" s="329">
        <v>18</v>
      </c>
      <c r="M24" s="329"/>
      <c r="N24" s="329">
        <v>0.1</v>
      </c>
      <c r="O24" s="329">
        <v>0.3</v>
      </c>
      <c r="P24" s="502">
        <v>1</v>
      </c>
      <c r="Q24" s="282"/>
      <c r="R24" s="128" t="s">
        <v>31</v>
      </c>
      <c r="S24" s="128" t="s">
        <v>31</v>
      </c>
      <c r="T24" s="128" t="s">
        <v>31</v>
      </c>
      <c r="U24" s="128" t="s">
        <v>31</v>
      </c>
      <c r="V24" s="282" t="s">
        <v>1764</v>
      </c>
      <c r="W24" s="282"/>
      <c r="X24" s="282">
        <f t="shared" si="9"/>
        <v>0</v>
      </c>
      <c r="Y24" s="260"/>
      <c r="Z24" s="260"/>
      <c r="AA24" s="502">
        <f t="shared" si="10"/>
        <v>0</v>
      </c>
      <c r="AB24" s="282">
        <f t="shared" si="11"/>
        <v>0</v>
      </c>
      <c r="AC24" s="282">
        <f t="shared" si="12"/>
        <v>0</v>
      </c>
      <c r="AD24" s="282">
        <f t="shared" si="13"/>
        <v>0</v>
      </c>
      <c r="AE24" s="282">
        <f t="shared" si="14"/>
        <v>0</v>
      </c>
      <c r="AF24" s="282">
        <f t="shared" si="15"/>
        <v>0</v>
      </c>
      <c r="AG24" s="107">
        <f t="shared" si="16"/>
        <v>0</v>
      </c>
      <c r="AH24" s="282">
        <f t="shared" si="17"/>
        <v>0</v>
      </c>
      <c r="AI24" s="260"/>
      <c r="AJ24" s="282">
        <f t="shared" si="18"/>
        <v>0</v>
      </c>
      <c r="AK24" s="282">
        <f t="shared" si="19"/>
        <v>0</v>
      </c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495"/>
      <c r="AW24" s="495"/>
      <c r="AX24" s="495"/>
    </row>
    <row r="25" spans="2:50">
      <c r="B25" s="412">
        <v>11</v>
      </c>
      <c r="C25" s="135" t="s">
        <v>21</v>
      </c>
      <c r="D25" s="135" t="s">
        <v>1767</v>
      </c>
      <c r="E25" s="385" t="s">
        <v>4041</v>
      </c>
      <c r="F25" s="135" t="s">
        <v>372</v>
      </c>
      <c r="G25" s="413" t="s">
        <v>17</v>
      </c>
      <c r="H25" s="414">
        <v>43020</v>
      </c>
      <c r="I25" s="329" t="s">
        <v>1758</v>
      </c>
      <c r="J25" s="329">
        <f t="shared" si="0"/>
        <v>24</v>
      </c>
      <c r="K25" s="329">
        <v>12</v>
      </c>
      <c r="L25" s="329">
        <v>12</v>
      </c>
      <c r="M25" s="329"/>
      <c r="N25" s="329">
        <v>0.2</v>
      </c>
      <c r="O25" s="329">
        <v>0.2</v>
      </c>
      <c r="P25" s="502">
        <v>1</v>
      </c>
      <c r="Q25" s="282"/>
      <c r="R25" s="128" t="s">
        <v>31</v>
      </c>
      <c r="S25" s="128" t="s">
        <v>31</v>
      </c>
      <c r="T25" s="128" t="s">
        <v>31</v>
      </c>
      <c r="U25" s="128" t="s">
        <v>31</v>
      </c>
      <c r="V25" s="282" t="s">
        <v>1764</v>
      </c>
      <c r="W25" s="282"/>
      <c r="X25" s="282">
        <f t="shared" si="9"/>
        <v>0</v>
      </c>
      <c r="Y25" s="260"/>
      <c r="Z25" s="260"/>
      <c r="AA25" s="502">
        <f t="shared" si="10"/>
        <v>0</v>
      </c>
      <c r="AB25" s="282">
        <f t="shared" si="11"/>
        <v>0</v>
      </c>
      <c r="AC25" s="282">
        <f t="shared" si="12"/>
        <v>0</v>
      </c>
      <c r="AD25" s="282">
        <f t="shared" si="13"/>
        <v>0</v>
      </c>
      <c r="AE25" s="282">
        <f t="shared" si="14"/>
        <v>0</v>
      </c>
      <c r="AF25" s="282">
        <f t="shared" si="15"/>
        <v>0</v>
      </c>
      <c r="AG25" s="107">
        <f t="shared" si="16"/>
        <v>0</v>
      </c>
      <c r="AH25" s="282">
        <f t="shared" si="17"/>
        <v>0</v>
      </c>
      <c r="AI25" s="260"/>
      <c r="AJ25" s="282">
        <f t="shared" si="18"/>
        <v>0</v>
      </c>
      <c r="AK25" s="282">
        <f t="shared" si="19"/>
        <v>0</v>
      </c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495"/>
      <c r="AW25" s="495"/>
      <c r="AX25" s="495"/>
    </row>
    <row r="26" spans="2:50">
      <c r="B26" s="412">
        <v>12</v>
      </c>
      <c r="C26" s="135" t="s">
        <v>21</v>
      </c>
      <c r="D26" s="135" t="s">
        <v>1767</v>
      </c>
      <c r="E26" s="385" t="s">
        <v>4041</v>
      </c>
      <c r="F26" s="135" t="s">
        <v>1177</v>
      </c>
      <c r="G26" s="413" t="s">
        <v>17</v>
      </c>
      <c r="H26" s="414">
        <v>43713</v>
      </c>
      <c r="I26" s="329" t="s">
        <v>1758</v>
      </c>
      <c r="J26" s="329">
        <f t="shared" si="0"/>
        <v>60</v>
      </c>
      <c r="K26" s="329">
        <v>60</v>
      </c>
      <c r="L26" s="329">
        <v>0</v>
      </c>
      <c r="M26" s="329"/>
      <c r="N26" s="329">
        <v>1</v>
      </c>
      <c r="O26" s="329">
        <v>0</v>
      </c>
      <c r="P26" s="502">
        <v>1</v>
      </c>
      <c r="Q26" s="282"/>
      <c r="R26" s="128" t="s">
        <v>31</v>
      </c>
      <c r="S26" s="128" t="s">
        <v>31</v>
      </c>
      <c r="T26" s="128" t="s">
        <v>31</v>
      </c>
      <c r="U26" s="128" t="s">
        <v>31</v>
      </c>
      <c r="V26" s="282" t="s">
        <v>1764</v>
      </c>
      <c r="W26" s="282"/>
      <c r="X26" s="282">
        <f t="shared" si="9"/>
        <v>0</v>
      </c>
      <c r="Y26" s="260"/>
      <c r="Z26" s="260"/>
      <c r="AA26" s="502">
        <f t="shared" si="10"/>
        <v>0</v>
      </c>
      <c r="AB26" s="282">
        <f t="shared" si="11"/>
        <v>0</v>
      </c>
      <c r="AC26" s="282">
        <f t="shared" si="12"/>
        <v>0</v>
      </c>
      <c r="AD26" s="282">
        <f t="shared" si="13"/>
        <v>0</v>
      </c>
      <c r="AE26" s="282">
        <f t="shared" si="14"/>
        <v>0</v>
      </c>
      <c r="AF26" s="282">
        <f t="shared" si="15"/>
        <v>0</v>
      </c>
      <c r="AG26" s="107">
        <f t="shared" si="16"/>
        <v>0</v>
      </c>
      <c r="AH26" s="282">
        <f t="shared" si="17"/>
        <v>0</v>
      </c>
      <c r="AI26" s="260"/>
      <c r="AJ26" s="282">
        <f t="shared" si="18"/>
        <v>0</v>
      </c>
      <c r="AK26" s="282">
        <f t="shared" si="19"/>
        <v>0</v>
      </c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495"/>
      <c r="AW26" s="495"/>
      <c r="AX26" s="495"/>
    </row>
    <row r="27" spans="2:50">
      <c r="B27" s="412">
        <v>13</v>
      </c>
      <c r="C27" s="135" t="s">
        <v>21</v>
      </c>
      <c r="D27" s="135" t="s">
        <v>1767</v>
      </c>
      <c r="E27" s="385" t="s">
        <v>1779</v>
      </c>
      <c r="F27" s="135" t="s">
        <v>1780</v>
      </c>
      <c r="G27" s="131" t="s">
        <v>17</v>
      </c>
      <c r="H27" s="414">
        <v>42986</v>
      </c>
      <c r="I27" s="329" t="s">
        <v>1758</v>
      </c>
      <c r="J27" s="329">
        <f t="shared" si="0"/>
        <v>156</v>
      </c>
      <c r="K27" s="329">
        <v>24</v>
      </c>
      <c r="L27" s="329">
        <v>132</v>
      </c>
      <c r="M27" s="329"/>
      <c r="N27" s="329">
        <v>0.4</v>
      </c>
      <c r="O27" s="329">
        <v>2.2000000000000002</v>
      </c>
      <c r="P27" s="502">
        <v>1</v>
      </c>
      <c r="Q27" s="282"/>
      <c r="R27" s="128" t="s">
        <v>31</v>
      </c>
      <c r="S27" s="128" t="s">
        <v>31</v>
      </c>
      <c r="T27" s="128" t="s">
        <v>31</v>
      </c>
      <c r="U27" s="128" t="s">
        <v>31</v>
      </c>
      <c r="V27" s="282" t="s">
        <v>1785</v>
      </c>
      <c r="W27" s="282"/>
      <c r="X27" s="282">
        <f t="shared" si="9"/>
        <v>0</v>
      </c>
      <c r="Y27" s="260"/>
      <c r="Z27" s="260"/>
      <c r="AA27" s="502">
        <f t="shared" si="10"/>
        <v>0</v>
      </c>
      <c r="AB27" s="282">
        <f t="shared" si="11"/>
        <v>0</v>
      </c>
      <c r="AC27" s="282">
        <f t="shared" si="12"/>
        <v>0</v>
      </c>
      <c r="AD27" s="282">
        <f t="shared" si="13"/>
        <v>0</v>
      </c>
      <c r="AE27" s="282">
        <f t="shared" si="14"/>
        <v>0</v>
      </c>
      <c r="AF27" s="282">
        <f t="shared" si="15"/>
        <v>0</v>
      </c>
      <c r="AG27" s="107">
        <f t="shared" si="16"/>
        <v>0</v>
      </c>
      <c r="AH27" s="282">
        <f t="shared" si="17"/>
        <v>0</v>
      </c>
      <c r="AI27" s="260"/>
      <c r="AJ27" s="282">
        <f t="shared" si="18"/>
        <v>0</v>
      </c>
      <c r="AK27" s="282">
        <f t="shared" si="19"/>
        <v>0</v>
      </c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495"/>
      <c r="AW27" s="495"/>
      <c r="AX27" s="495"/>
    </row>
    <row r="28" spans="2:50">
      <c r="B28" s="412">
        <v>14</v>
      </c>
      <c r="C28" s="135" t="s">
        <v>21</v>
      </c>
      <c r="D28" s="135" t="s">
        <v>1767</v>
      </c>
      <c r="E28" s="385" t="s">
        <v>1779</v>
      </c>
      <c r="F28" s="135" t="s">
        <v>1788</v>
      </c>
      <c r="G28" s="131" t="s">
        <v>1246</v>
      </c>
      <c r="H28" s="414">
        <v>43712</v>
      </c>
      <c r="I28" s="329" t="s">
        <v>1758</v>
      </c>
      <c r="J28" s="329">
        <f t="shared" si="0"/>
        <v>48</v>
      </c>
      <c r="K28" s="329">
        <v>30</v>
      </c>
      <c r="L28" s="329">
        <v>18</v>
      </c>
      <c r="M28" s="329"/>
      <c r="N28" s="329">
        <v>0.5</v>
      </c>
      <c r="O28" s="329">
        <v>0.3</v>
      </c>
      <c r="P28" s="502">
        <v>1</v>
      </c>
      <c r="Q28" s="282"/>
      <c r="R28" s="128" t="s">
        <v>31</v>
      </c>
      <c r="S28" s="128" t="s">
        <v>31</v>
      </c>
      <c r="T28" s="128" t="s">
        <v>31</v>
      </c>
      <c r="U28" s="128" t="s">
        <v>31</v>
      </c>
      <c r="V28" s="282" t="s">
        <v>1790</v>
      </c>
      <c r="W28" s="282"/>
      <c r="X28" s="282">
        <f t="shared" si="9"/>
        <v>0</v>
      </c>
      <c r="Y28" s="260"/>
      <c r="Z28" s="260"/>
      <c r="AA28" s="502">
        <f t="shared" si="10"/>
        <v>0</v>
      </c>
      <c r="AB28" s="282">
        <f t="shared" si="11"/>
        <v>0</v>
      </c>
      <c r="AC28" s="282">
        <f t="shared" si="12"/>
        <v>0</v>
      </c>
      <c r="AD28" s="282">
        <f t="shared" si="13"/>
        <v>0</v>
      </c>
      <c r="AE28" s="282">
        <f t="shared" si="14"/>
        <v>0</v>
      </c>
      <c r="AF28" s="282">
        <f t="shared" si="15"/>
        <v>0</v>
      </c>
      <c r="AG28" s="107">
        <f t="shared" si="16"/>
        <v>0</v>
      </c>
      <c r="AH28" s="282">
        <f t="shared" si="17"/>
        <v>0</v>
      </c>
      <c r="AI28" s="260"/>
      <c r="AJ28" s="282">
        <f t="shared" si="18"/>
        <v>0</v>
      </c>
      <c r="AK28" s="282">
        <f t="shared" si="19"/>
        <v>0</v>
      </c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495"/>
      <c r="AW28" s="495"/>
      <c r="AX28" s="495"/>
    </row>
    <row r="29" spans="2:50">
      <c r="B29" s="412">
        <v>15</v>
      </c>
      <c r="C29" s="135" t="s">
        <v>21</v>
      </c>
      <c r="D29" s="135" t="s">
        <v>1767</v>
      </c>
      <c r="E29" s="385" t="s">
        <v>1791</v>
      </c>
      <c r="F29" s="135" t="s">
        <v>1792</v>
      </c>
      <c r="G29" s="413" t="s">
        <v>17</v>
      </c>
      <c r="H29" s="414">
        <v>42291</v>
      </c>
      <c r="I29" s="329" t="s">
        <v>1758</v>
      </c>
      <c r="J29" s="329">
        <f t="shared" si="0"/>
        <v>66</v>
      </c>
      <c r="K29" s="329">
        <v>6</v>
      </c>
      <c r="L29" s="329">
        <v>60</v>
      </c>
      <c r="M29" s="329"/>
      <c r="N29" s="329">
        <v>0.1</v>
      </c>
      <c r="O29" s="329">
        <v>1</v>
      </c>
      <c r="P29" s="502">
        <v>1</v>
      </c>
      <c r="Q29" s="282"/>
      <c r="R29" s="128" t="s">
        <v>31</v>
      </c>
      <c r="S29" s="128" t="s">
        <v>31</v>
      </c>
      <c r="T29" s="128" t="s">
        <v>31</v>
      </c>
      <c r="U29" s="128" t="s">
        <v>31</v>
      </c>
      <c r="V29" s="553" t="s">
        <v>2846</v>
      </c>
      <c r="W29" s="282"/>
      <c r="X29" s="282">
        <f t="shared" si="9"/>
        <v>0</v>
      </c>
      <c r="Y29" s="260"/>
      <c r="Z29" s="260"/>
      <c r="AA29" s="502">
        <f t="shared" si="10"/>
        <v>0</v>
      </c>
      <c r="AB29" s="282">
        <f t="shared" si="11"/>
        <v>0</v>
      </c>
      <c r="AC29" s="282">
        <f t="shared" si="12"/>
        <v>0</v>
      </c>
      <c r="AD29" s="282">
        <f t="shared" si="13"/>
        <v>0</v>
      </c>
      <c r="AE29" s="282">
        <f t="shared" si="14"/>
        <v>0</v>
      </c>
      <c r="AF29" s="282">
        <f t="shared" si="15"/>
        <v>0</v>
      </c>
      <c r="AG29" s="107">
        <f t="shared" si="16"/>
        <v>0</v>
      </c>
      <c r="AH29" s="282">
        <f t="shared" si="17"/>
        <v>0</v>
      </c>
      <c r="AI29" s="260"/>
      <c r="AJ29" s="282">
        <f t="shared" si="18"/>
        <v>0</v>
      </c>
      <c r="AK29" s="282">
        <f t="shared" si="19"/>
        <v>0</v>
      </c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495"/>
      <c r="AW29" s="495"/>
      <c r="AX29" s="495"/>
    </row>
    <row r="30" spans="2:50">
      <c r="B30" s="412">
        <v>16</v>
      </c>
      <c r="C30" s="135" t="s">
        <v>21</v>
      </c>
      <c r="D30" s="135" t="s">
        <v>1767</v>
      </c>
      <c r="E30" s="385" t="s">
        <v>1791</v>
      </c>
      <c r="F30" s="135" t="s">
        <v>1155</v>
      </c>
      <c r="G30" s="413" t="s">
        <v>17</v>
      </c>
      <c r="H30" s="414">
        <v>43027</v>
      </c>
      <c r="I30" s="329" t="s">
        <v>1758</v>
      </c>
      <c r="J30" s="329">
        <f t="shared" si="0"/>
        <v>6</v>
      </c>
      <c r="K30" s="329">
        <v>6</v>
      </c>
      <c r="L30" s="329">
        <v>0</v>
      </c>
      <c r="M30" s="329"/>
      <c r="N30" s="329">
        <v>0.1</v>
      </c>
      <c r="O30" s="329">
        <v>0</v>
      </c>
      <c r="P30" s="502">
        <v>1</v>
      </c>
      <c r="Q30" s="282"/>
      <c r="R30" s="128" t="s">
        <v>31</v>
      </c>
      <c r="S30" s="128" t="s">
        <v>31</v>
      </c>
      <c r="T30" s="128" t="s">
        <v>31</v>
      </c>
      <c r="U30" s="128" t="s">
        <v>31</v>
      </c>
      <c r="V30" s="553" t="s">
        <v>2846</v>
      </c>
      <c r="W30" s="282"/>
      <c r="X30" s="282">
        <f t="shared" si="9"/>
        <v>0</v>
      </c>
      <c r="Y30" s="260"/>
      <c r="Z30" s="260"/>
      <c r="AA30" s="502">
        <f t="shared" si="10"/>
        <v>0</v>
      </c>
      <c r="AB30" s="282">
        <f t="shared" si="11"/>
        <v>0</v>
      </c>
      <c r="AC30" s="282">
        <f t="shared" si="12"/>
        <v>0</v>
      </c>
      <c r="AD30" s="282">
        <f t="shared" si="13"/>
        <v>0</v>
      </c>
      <c r="AE30" s="282">
        <f t="shared" si="14"/>
        <v>0</v>
      </c>
      <c r="AF30" s="282">
        <f t="shared" si="15"/>
        <v>0</v>
      </c>
      <c r="AG30" s="107">
        <f t="shared" si="16"/>
        <v>0</v>
      </c>
      <c r="AH30" s="282">
        <f t="shared" si="17"/>
        <v>0</v>
      </c>
      <c r="AI30" s="260"/>
      <c r="AJ30" s="282">
        <f t="shared" si="18"/>
        <v>0</v>
      </c>
      <c r="AK30" s="282">
        <f t="shared" si="19"/>
        <v>0</v>
      </c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495"/>
      <c r="AW30" s="495"/>
      <c r="AX30" s="495"/>
    </row>
    <row r="31" spans="2:50">
      <c r="B31" s="412">
        <v>17</v>
      </c>
      <c r="C31" s="135" t="s">
        <v>21</v>
      </c>
      <c r="D31" s="135" t="s">
        <v>1767</v>
      </c>
      <c r="E31" s="385" t="s">
        <v>1791</v>
      </c>
      <c r="F31" s="135" t="s">
        <v>412</v>
      </c>
      <c r="G31" s="413" t="s">
        <v>17</v>
      </c>
      <c r="H31" s="414">
        <v>43789</v>
      </c>
      <c r="I31" s="329" t="s">
        <v>1758</v>
      </c>
      <c r="J31" s="329">
        <f t="shared" si="0"/>
        <v>126</v>
      </c>
      <c r="K31" s="329">
        <v>126</v>
      </c>
      <c r="L31" s="329">
        <v>0</v>
      </c>
      <c r="M31" s="329"/>
      <c r="N31" s="329">
        <v>1.4</v>
      </c>
      <c r="O31" s="329">
        <v>0</v>
      </c>
      <c r="P31" s="502">
        <v>1</v>
      </c>
      <c r="Q31" s="282"/>
      <c r="R31" s="128" t="s">
        <v>31</v>
      </c>
      <c r="S31" s="128" t="s">
        <v>31</v>
      </c>
      <c r="T31" s="128" t="s">
        <v>31</v>
      </c>
      <c r="U31" s="128" t="s">
        <v>31</v>
      </c>
      <c r="V31" s="553" t="s">
        <v>2846</v>
      </c>
      <c r="W31" s="282"/>
      <c r="X31" s="282">
        <f t="shared" si="9"/>
        <v>0</v>
      </c>
      <c r="Y31" s="260"/>
      <c r="Z31" s="260"/>
      <c r="AA31" s="502">
        <f t="shared" si="10"/>
        <v>0</v>
      </c>
      <c r="AB31" s="282">
        <f t="shared" si="11"/>
        <v>0</v>
      </c>
      <c r="AC31" s="282">
        <f t="shared" si="12"/>
        <v>0</v>
      </c>
      <c r="AD31" s="282">
        <f t="shared" si="13"/>
        <v>0</v>
      </c>
      <c r="AE31" s="282">
        <f t="shared" si="14"/>
        <v>0</v>
      </c>
      <c r="AF31" s="282">
        <f t="shared" si="15"/>
        <v>0</v>
      </c>
      <c r="AG31" s="107">
        <f t="shared" si="16"/>
        <v>0</v>
      </c>
      <c r="AH31" s="282">
        <f t="shared" si="17"/>
        <v>0</v>
      </c>
      <c r="AI31" s="260"/>
      <c r="AJ31" s="282">
        <f t="shared" si="18"/>
        <v>0</v>
      </c>
      <c r="AK31" s="282">
        <f t="shared" si="19"/>
        <v>0</v>
      </c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495"/>
      <c r="AW31" s="495"/>
      <c r="AX31" s="495"/>
    </row>
    <row r="32" spans="2:50">
      <c r="B32" s="412">
        <v>18</v>
      </c>
      <c r="C32" s="135" t="s">
        <v>21</v>
      </c>
      <c r="D32" s="135" t="s">
        <v>1767</v>
      </c>
      <c r="E32" s="385" t="s">
        <v>1791</v>
      </c>
      <c r="F32" s="135" t="s">
        <v>1795</v>
      </c>
      <c r="G32" s="413" t="s">
        <v>17</v>
      </c>
      <c r="H32" s="414">
        <v>43783</v>
      </c>
      <c r="I32" s="329" t="s">
        <v>1758</v>
      </c>
      <c r="J32" s="329">
        <f t="shared" si="0"/>
        <v>108</v>
      </c>
      <c r="K32" s="329">
        <v>96</v>
      </c>
      <c r="L32" s="329">
        <v>12</v>
      </c>
      <c r="M32" s="329"/>
      <c r="N32" s="329">
        <v>1.6</v>
      </c>
      <c r="O32" s="329">
        <v>0.2</v>
      </c>
      <c r="P32" s="502">
        <v>1</v>
      </c>
      <c r="Q32" s="282"/>
      <c r="R32" s="128" t="s">
        <v>31</v>
      </c>
      <c r="S32" s="128" t="s">
        <v>31</v>
      </c>
      <c r="T32" s="128" t="s">
        <v>31</v>
      </c>
      <c r="U32" s="128" t="s">
        <v>31</v>
      </c>
      <c r="V32" s="553" t="s">
        <v>2846</v>
      </c>
      <c r="W32" s="282"/>
      <c r="X32" s="282">
        <f t="shared" si="9"/>
        <v>0</v>
      </c>
      <c r="Y32" s="260"/>
      <c r="Z32" s="260"/>
      <c r="AA32" s="502">
        <f t="shared" si="10"/>
        <v>0</v>
      </c>
      <c r="AB32" s="282">
        <f t="shared" si="11"/>
        <v>0</v>
      </c>
      <c r="AC32" s="282">
        <f t="shared" si="12"/>
        <v>0</v>
      </c>
      <c r="AD32" s="282">
        <f t="shared" si="13"/>
        <v>0</v>
      </c>
      <c r="AE32" s="282">
        <f t="shared" si="14"/>
        <v>0</v>
      </c>
      <c r="AF32" s="282">
        <f t="shared" si="15"/>
        <v>0</v>
      </c>
      <c r="AG32" s="107">
        <f t="shared" si="16"/>
        <v>0</v>
      </c>
      <c r="AH32" s="282">
        <f t="shared" si="17"/>
        <v>0</v>
      </c>
      <c r="AI32" s="260"/>
      <c r="AJ32" s="282">
        <f t="shared" si="18"/>
        <v>0</v>
      </c>
      <c r="AK32" s="282">
        <f t="shared" si="19"/>
        <v>0</v>
      </c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495"/>
      <c r="AW32" s="495"/>
      <c r="AX32" s="495"/>
    </row>
    <row r="33" spans="2:50">
      <c r="B33" s="412">
        <v>19</v>
      </c>
      <c r="C33" s="135" t="s">
        <v>21</v>
      </c>
      <c r="D33" s="135" t="s">
        <v>1767</v>
      </c>
      <c r="E33" s="385" t="s">
        <v>1791</v>
      </c>
      <c r="F33" s="135" t="s">
        <v>520</v>
      </c>
      <c r="G33" s="413" t="s">
        <v>17</v>
      </c>
      <c r="H33" s="414">
        <v>43713</v>
      </c>
      <c r="I33" s="329" t="s">
        <v>1758</v>
      </c>
      <c r="J33" s="329">
        <f t="shared" si="0"/>
        <v>60</v>
      </c>
      <c r="K33" s="329">
        <v>60</v>
      </c>
      <c r="L33" s="329">
        <v>0</v>
      </c>
      <c r="M33" s="329"/>
      <c r="N33" s="329">
        <v>1</v>
      </c>
      <c r="O33" s="329">
        <v>0</v>
      </c>
      <c r="P33" s="502">
        <v>1</v>
      </c>
      <c r="Q33" s="282"/>
      <c r="R33" s="128" t="s">
        <v>31</v>
      </c>
      <c r="S33" s="128" t="s">
        <v>31</v>
      </c>
      <c r="T33" s="128" t="s">
        <v>31</v>
      </c>
      <c r="U33" s="128" t="s">
        <v>31</v>
      </c>
      <c r="V33" s="553" t="s">
        <v>2846</v>
      </c>
      <c r="W33" s="282"/>
      <c r="X33" s="282">
        <f t="shared" si="9"/>
        <v>0</v>
      </c>
      <c r="Y33" s="260"/>
      <c r="Z33" s="260"/>
      <c r="AA33" s="502">
        <f t="shared" si="10"/>
        <v>0</v>
      </c>
      <c r="AB33" s="282">
        <f t="shared" si="11"/>
        <v>0</v>
      </c>
      <c r="AC33" s="282">
        <f t="shared" si="12"/>
        <v>0</v>
      </c>
      <c r="AD33" s="282">
        <f t="shared" si="13"/>
        <v>0</v>
      </c>
      <c r="AE33" s="282">
        <f t="shared" si="14"/>
        <v>0</v>
      </c>
      <c r="AF33" s="282">
        <f t="shared" si="15"/>
        <v>0</v>
      </c>
      <c r="AG33" s="107">
        <f t="shared" si="16"/>
        <v>0</v>
      </c>
      <c r="AH33" s="282">
        <f t="shared" si="17"/>
        <v>0</v>
      </c>
      <c r="AI33" s="260"/>
      <c r="AJ33" s="282">
        <f t="shared" si="18"/>
        <v>0</v>
      </c>
      <c r="AK33" s="282">
        <f t="shared" si="19"/>
        <v>0</v>
      </c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495"/>
      <c r="AW33" s="495"/>
      <c r="AX33" s="495"/>
    </row>
    <row r="34" spans="2:50">
      <c r="B34" s="412">
        <v>20</v>
      </c>
      <c r="C34" s="135" t="s">
        <v>21</v>
      </c>
      <c r="D34" s="135" t="s">
        <v>1767</v>
      </c>
      <c r="E34" s="385" t="s">
        <v>1791</v>
      </c>
      <c r="F34" s="135" t="s">
        <v>1800</v>
      </c>
      <c r="G34" s="413" t="s">
        <v>17</v>
      </c>
      <c r="H34" s="414">
        <v>42291</v>
      </c>
      <c r="I34" s="329" t="s">
        <v>1758</v>
      </c>
      <c r="J34" s="329">
        <f t="shared" si="0"/>
        <v>90</v>
      </c>
      <c r="K34" s="329">
        <v>90</v>
      </c>
      <c r="L34" s="329">
        <v>0</v>
      </c>
      <c r="M34" s="329"/>
      <c r="N34" s="329">
        <v>1.5</v>
      </c>
      <c r="O34" s="329">
        <v>0</v>
      </c>
      <c r="P34" s="502">
        <v>1</v>
      </c>
      <c r="Q34" s="282"/>
      <c r="R34" s="128" t="s">
        <v>31</v>
      </c>
      <c r="S34" s="128" t="s">
        <v>31</v>
      </c>
      <c r="T34" s="128" t="s">
        <v>31</v>
      </c>
      <c r="U34" s="128" t="s">
        <v>31</v>
      </c>
      <c r="V34" s="553" t="s">
        <v>2846</v>
      </c>
      <c r="W34" s="282"/>
      <c r="X34" s="282">
        <f t="shared" si="9"/>
        <v>0</v>
      </c>
      <c r="Y34" s="260"/>
      <c r="Z34" s="260"/>
      <c r="AA34" s="502">
        <f t="shared" si="10"/>
        <v>0</v>
      </c>
      <c r="AB34" s="282">
        <f t="shared" si="11"/>
        <v>0</v>
      </c>
      <c r="AC34" s="282">
        <f t="shared" si="12"/>
        <v>0</v>
      </c>
      <c r="AD34" s="282">
        <f t="shared" si="13"/>
        <v>0</v>
      </c>
      <c r="AE34" s="282">
        <f t="shared" si="14"/>
        <v>0</v>
      </c>
      <c r="AF34" s="282">
        <f t="shared" si="15"/>
        <v>0</v>
      </c>
      <c r="AG34" s="107">
        <f t="shared" si="16"/>
        <v>0</v>
      </c>
      <c r="AH34" s="282">
        <f t="shared" si="17"/>
        <v>0</v>
      </c>
      <c r="AI34" s="260"/>
      <c r="AJ34" s="282">
        <f t="shared" si="18"/>
        <v>0</v>
      </c>
      <c r="AK34" s="282">
        <f t="shared" si="19"/>
        <v>0</v>
      </c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495"/>
      <c r="AW34" s="495"/>
      <c r="AX34" s="495"/>
    </row>
    <row r="35" spans="2:50">
      <c r="B35" s="412">
        <v>21</v>
      </c>
      <c r="C35" s="135" t="s">
        <v>21</v>
      </c>
      <c r="D35" s="135" t="s">
        <v>1767</v>
      </c>
      <c r="E35" s="385" t="s">
        <v>1791</v>
      </c>
      <c r="F35" s="135" t="s">
        <v>1803</v>
      </c>
      <c r="G35" s="413" t="s">
        <v>17</v>
      </c>
      <c r="H35" s="414">
        <v>42985</v>
      </c>
      <c r="I35" s="329" t="s">
        <v>1758</v>
      </c>
      <c r="J35" s="329">
        <f t="shared" si="0"/>
        <v>72</v>
      </c>
      <c r="K35" s="329">
        <v>72</v>
      </c>
      <c r="L35" s="329">
        <v>0</v>
      </c>
      <c r="M35" s="329"/>
      <c r="N35" s="329">
        <v>1.2</v>
      </c>
      <c r="O35" s="329">
        <v>0</v>
      </c>
      <c r="P35" s="502">
        <v>1</v>
      </c>
      <c r="Q35" s="282"/>
      <c r="R35" s="128" t="s">
        <v>31</v>
      </c>
      <c r="S35" s="128" t="s">
        <v>31</v>
      </c>
      <c r="T35" s="128" t="s">
        <v>31</v>
      </c>
      <c r="U35" s="128" t="s">
        <v>31</v>
      </c>
      <c r="V35" s="553" t="s">
        <v>2846</v>
      </c>
      <c r="W35" s="282"/>
      <c r="X35" s="282">
        <f t="shared" si="9"/>
        <v>0</v>
      </c>
      <c r="Y35" s="260"/>
      <c r="Z35" s="260"/>
      <c r="AA35" s="502">
        <f t="shared" si="10"/>
        <v>0</v>
      </c>
      <c r="AB35" s="282">
        <f t="shared" si="11"/>
        <v>0</v>
      </c>
      <c r="AC35" s="282">
        <f t="shared" si="12"/>
        <v>0</v>
      </c>
      <c r="AD35" s="282">
        <f t="shared" si="13"/>
        <v>0</v>
      </c>
      <c r="AE35" s="282">
        <f t="shared" si="14"/>
        <v>0</v>
      </c>
      <c r="AF35" s="282">
        <f t="shared" si="15"/>
        <v>0</v>
      </c>
      <c r="AG35" s="107">
        <f t="shared" si="16"/>
        <v>0</v>
      </c>
      <c r="AH35" s="282">
        <f t="shared" si="17"/>
        <v>0</v>
      </c>
      <c r="AI35" s="260"/>
      <c r="AJ35" s="282">
        <f t="shared" si="18"/>
        <v>0</v>
      </c>
      <c r="AK35" s="282">
        <f t="shared" si="19"/>
        <v>0</v>
      </c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495"/>
      <c r="AW35" s="495"/>
      <c r="AX35" s="495"/>
    </row>
    <row r="36" spans="2:50">
      <c r="B36" s="412">
        <v>22</v>
      </c>
      <c r="C36" s="135" t="s">
        <v>21</v>
      </c>
      <c r="D36" s="135" t="s">
        <v>1767</v>
      </c>
      <c r="E36" s="385" t="s">
        <v>1806</v>
      </c>
      <c r="F36" s="135" t="s">
        <v>1807</v>
      </c>
      <c r="G36" s="413" t="s">
        <v>17</v>
      </c>
      <c r="H36" s="414">
        <v>43350</v>
      </c>
      <c r="I36" s="329" t="s">
        <v>1758</v>
      </c>
      <c r="J36" s="329">
        <f t="shared" si="0"/>
        <v>132</v>
      </c>
      <c r="K36" s="329">
        <v>12</v>
      </c>
      <c r="L36" s="329">
        <v>120</v>
      </c>
      <c r="M36" s="329"/>
      <c r="N36" s="329">
        <v>0.2</v>
      </c>
      <c r="O36" s="329">
        <v>0.5</v>
      </c>
      <c r="P36" s="502">
        <v>1</v>
      </c>
      <c r="Q36" s="282"/>
      <c r="R36" s="128" t="s">
        <v>31</v>
      </c>
      <c r="S36" s="128" t="s">
        <v>31</v>
      </c>
      <c r="T36" s="128" t="s">
        <v>31</v>
      </c>
      <c r="U36" s="128" t="s">
        <v>31</v>
      </c>
      <c r="V36" s="553" t="s">
        <v>1809</v>
      </c>
      <c r="W36" s="282"/>
      <c r="X36" s="282">
        <f t="shared" si="9"/>
        <v>0</v>
      </c>
      <c r="Y36" s="260"/>
      <c r="Z36" s="260"/>
      <c r="AA36" s="502">
        <f t="shared" si="10"/>
        <v>0</v>
      </c>
      <c r="AB36" s="282">
        <f t="shared" si="11"/>
        <v>0</v>
      </c>
      <c r="AC36" s="282">
        <f t="shared" si="12"/>
        <v>0</v>
      </c>
      <c r="AD36" s="282">
        <f t="shared" si="13"/>
        <v>0</v>
      </c>
      <c r="AE36" s="282">
        <f t="shared" si="14"/>
        <v>0</v>
      </c>
      <c r="AF36" s="282">
        <f t="shared" si="15"/>
        <v>0</v>
      </c>
      <c r="AG36" s="107">
        <f t="shared" si="16"/>
        <v>0</v>
      </c>
      <c r="AH36" s="282">
        <f t="shared" si="17"/>
        <v>0</v>
      </c>
      <c r="AI36" s="260"/>
      <c r="AJ36" s="282">
        <f t="shared" si="18"/>
        <v>0</v>
      </c>
      <c r="AK36" s="282">
        <f t="shared" si="19"/>
        <v>0</v>
      </c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495"/>
      <c r="AW36" s="495"/>
      <c r="AX36" s="495"/>
    </row>
    <row r="37" spans="2:50">
      <c r="B37" s="412">
        <v>23</v>
      </c>
      <c r="C37" s="135" t="s">
        <v>21</v>
      </c>
      <c r="D37" s="135" t="s">
        <v>1767</v>
      </c>
      <c r="E37" s="140" t="s">
        <v>1811</v>
      </c>
      <c r="F37" s="218" t="s">
        <v>3206</v>
      </c>
      <c r="G37" s="413" t="s">
        <v>17</v>
      </c>
      <c r="H37" s="414">
        <v>42752</v>
      </c>
      <c r="I37" s="329" t="s">
        <v>1758</v>
      </c>
      <c r="J37" s="329">
        <f t="shared" si="0"/>
        <v>54</v>
      </c>
      <c r="K37" s="329">
        <v>54</v>
      </c>
      <c r="L37" s="329">
        <v>0</v>
      </c>
      <c r="M37" s="329"/>
      <c r="N37" s="329">
        <v>0.89999999999999991</v>
      </c>
      <c r="O37" s="329">
        <v>0</v>
      </c>
      <c r="P37" s="502">
        <v>1</v>
      </c>
      <c r="Q37" s="282"/>
      <c r="R37" s="128" t="s">
        <v>31</v>
      </c>
      <c r="S37" s="128" t="s">
        <v>31</v>
      </c>
      <c r="T37" s="128" t="s">
        <v>31</v>
      </c>
      <c r="U37" s="128" t="s">
        <v>31</v>
      </c>
      <c r="V37" s="282" t="s">
        <v>1812</v>
      </c>
      <c r="W37" s="282"/>
      <c r="X37" s="282">
        <f t="shared" si="9"/>
        <v>0</v>
      </c>
      <c r="Y37" s="260"/>
      <c r="Z37" s="260"/>
      <c r="AA37" s="502">
        <f t="shared" si="10"/>
        <v>0</v>
      </c>
      <c r="AB37" s="282">
        <f t="shared" si="11"/>
        <v>0</v>
      </c>
      <c r="AC37" s="282">
        <f t="shared" si="12"/>
        <v>0</v>
      </c>
      <c r="AD37" s="282">
        <f t="shared" si="13"/>
        <v>0</v>
      </c>
      <c r="AE37" s="282">
        <f t="shared" si="14"/>
        <v>0</v>
      </c>
      <c r="AF37" s="282">
        <f t="shared" si="15"/>
        <v>0</v>
      </c>
      <c r="AG37" s="107">
        <f t="shared" si="16"/>
        <v>0</v>
      </c>
      <c r="AH37" s="282">
        <f t="shared" si="17"/>
        <v>0</v>
      </c>
      <c r="AI37" s="260"/>
      <c r="AJ37" s="282">
        <f t="shared" si="18"/>
        <v>0</v>
      </c>
      <c r="AK37" s="282">
        <f t="shared" si="19"/>
        <v>0</v>
      </c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495"/>
      <c r="AW37" s="495"/>
      <c r="AX37" s="495"/>
    </row>
    <row r="38" spans="2:50">
      <c r="B38" s="412">
        <v>24</v>
      </c>
      <c r="C38" s="135" t="s">
        <v>21</v>
      </c>
      <c r="D38" s="135" t="s">
        <v>1767</v>
      </c>
      <c r="E38" s="140" t="s">
        <v>1811</v>
      </c>
      <c r="F38" s="218" t="s">
        <v>3207</v>
      </c>
      <c r="G38" s="413" t="s">
        <v>17</v>
      </c>
      <c r="H38" s="414">
        <v>43712</v>
      </c>
      <c r="I38" s="329" t="s">
        <v>1758</v>
      </c>
      <c r="J38" s="329">
        <f t="shared" si="0"/>
        <v>120</v>
      </c>
      <c r="K38" s="329">
        <v>120</v>
      </c>
      <c r="L38" s="329">
        <v>0</v>
      </c>
      <c r="M38" s="329"/>
      <c r="N38" s="329">
        <v>2</v>
      </c>
      <c r="O38" s="329">
        <v>0</v>
      </c>
      <c r="P38" s="502">
        <v>1</v>
      </c>
      <c r="Q38" s="282"/>
      <c r="R38" s="128" t="s">
        <v>31</v>
      </c>
      <c r="S38" s="128" t="s">
        <v>31</v>
      </c>
      <c r="T38" s="128" t="s">
        <v>31</v>
      </c>
      <c r="U38" s="128" t="s">
        <v>31</v>
      </c>
      <c r="V38" s="282" t="s">
        <v>1812</v>
      </c>
      <c r="W38" s="282"/>
      <c r="X38" s="282">
        <f t="shared" si="9"/>
        <v>0</v>
      </c>
      <c r="Y38" s="260"/>
      <c r="Z38" s="260"/>
      <c r="AA38" s="502">
        <f t="shared" si="10"/>
        <v>0</v>
      </c>
      <c r="AB38" s="282">
        <f t="shared" si="11"/>
        <v>0</v>
      </c>
      <c r="AC38" s="282">
        <f t="shared" si="12"/>
        <v>0</v>
      </c>
      <c r="AD38" s="282">
        <f t="shared" si="13"/>
        <v>0</v>
      </c>
      <c r="AE38" s="282">
        <f t="shared" si="14"/>
        <v>0</v>
      </c>
      <c r="AF38" s="282">
        <f t="shared" si="15"/>
        <v>0</v>
      </c>
      <c r="AG38" s="107">
        <f t="shared" si="16"/>
        <v>0</v>
      </c>
      <c r="AH38" s="282">
        <f t="shared" si="17"/>
        <v>0</v>
      </c>
      <c r="AI38" s="260"/>
      <c r="AJ38" s="282">
        <f t="shared" si="18"/>
        <v>0</v>
      </c>
      <c r="AK38" s="282">
        <f t="shared" si="19"/>
        <v>0</v>
      </c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495"/>
      <c r="AW38" s="495"/>
      <c r="AX38" s="495"/>
    </row>
    <row r="39" spans="2:50">
      <c r="B39" s="412">
        <v>25</v>
      </c>
      <c r="C39" s="135" t="s">
        <v>21</v>
      </c>
      <c r="D39" s="135" t="s">
        <v>1767</v>
      </c>
      <c r="E39" s="140" t="s">
        <v>1811</v>
      </c>
      <c r="F39" s="218" t="s">
        <v>3209</v>
      </c>
      <c r="G39" s="413" t="s">
        <v>17</v>
      </c>
      <c r="H39" s="414">
        <v>42758</v>
      </c>
      <c r="I39" s="329" t="s">
        <v>1758</v>
      </c>
      <c r="J39" s="329">
        <f t="shared" si="0"/>
        <v>48</v>
      </c>
      <c r="K39" s="329">
        <v>48</v>
      </c>
      <c r="L39" s="329">
        <v>0</v>
      </c>
      <c r="M39" s="329"/>
      <c r="N39" s="329">
        <v>0.8</v>
      </c>
      <c r="O39" s="329">
        <v>0</v>
      </c>
      <c r="P39" s="502">
        <v>1</v>
      </c>
      <c r="Q39" s="282"/>
      <c r="R39" s="128" t="s">
        <v>31</v>
      </c>
      <c r="S39" s="128" t="s">
        <v>31</v>
      </c>
      <c r="T39" s="128" t="s">
        <v>31</v>
      </c>
      <c r="U39" s="128" t="s">
        <v>31</v>
      </c>
      <c r="V39" s="282" t="s">
        <v>1812</v>
      </c>
      <c r="W39" s="282"/>
      <c r="X39" s="282">
        <f t="shared" si="9"/>
        <v>0</v>
      </c>
      <c r="Y39" s="260"/>
      <c r="Z39" s="260"/>
      <c r="AA39" s="502">
        <f t="shared" si="10"/>
        <v>0</v>
      </c>
      <c r="AB39" s="282">
        <f t="shared" si="11"/>
        <v>0</v>
      </c>
      <c r="AC39" s="282">
        <f t="shared" si="12"/>
        <v>0</v>
      </c>
      <c r="AD39" s="282">
        <f t="shared" si="13"/>
        <v>0</v>
      </c>
      <c r="AE39" s="282">
        <f t="shared" si="14"/>
        <v>0</v>
      </c>
      <c r="AF39" s="282">
        <f t="shared" si="15"/>
        <v>0</v>
      </c>
      <c r="AG39" s="107">
        <f t="shared" si="16"/>
        <v>0</v>
      </c>
      <c r="AH39" s="282">
        <f t="shared" si="17"/>
        <v>0</v>
      </c>
      <c r="AI39" s="260"/>
      <c r="AJ39" s="282">
        <f t="shared" si="18"/>
        <v>0</v>
      </c>
      <c r="AK39" s="282">
        <f t="shared" si="19"/>
        <v>0</v>
      </c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495"/>
      <c r="AW39" s="495"/>
      <c r="AX39" s="495"/>
    </row>
    <row r="40" spans="2:50">
      <c r="B40" s="412">
        <v>26</v>
      </c>
      <c r="C40" s="135" t="s">
        <v>21</v>
      </c>
      <c r="D40" s="135" t="s">
        <v>1767</v>
      </c>
      <c r="E40" s="140" t="s">
        <v>1811</v>
      </c>
      <c r="F40" s="218" t="s">
        <v>3208</v>
      </c>
      <c r="G40" s="413" t="s">
        <v>17</v>
      </c>
      <c r="H40" s="414">
        <v>42758</v>
      </c>
      <c r="I40" s="329" t="s">
        <v>1758</v>
      </c>
      <c r="J40" s="329">
        <f t="shared" si="0"/>
        <v>54</v>
      </c>
      <c r="K40" s="329">
        <v>54</v>
      </c>
      <c r="L40" s="329">
        <v>0</v>
      </c>
      <c r="M40" s="329"/>
      <c r="N40" s="329">
        <v>0.9</v>
      </c>
      <c r="O40" s="329">
        <v>0</v>
      </c>
      <c r="P40" s="502">
        <v>1</v>
      </c>
      <c r="Q40" s="282"/>
      <c r="R40" s="128" t="s">
        <v>31</v>
      </c>
      <c r="S40" s="128" t="s">
        <v>31</v>
      </c>
      <c r="T40" s="128" t="s">
        <v>31</v>
      </c>
      <c r="U40" s="128" t="s">
        <v>31</v>
      </c>
      <c r="V40" s="282" t="s">
        <v>1812</v>
      </c>
      <c r="W40" s="282"/>
      <c r="X40" s="282">
        <f t="shared" si="9"/>
        <v>0</v>
      </c>
      <c r="Y40" s="260"/>
      <c r="Z40" s="260"/>
      <c r="AA40" s="502">
        <f t="shared" si="10"/>
        <v>0</v>
      </c>
      <c r="AB40" s="282">
        <f t="shared" si="11"/>
        <v>0</v>
      </c>
      <c r="AC40" s="282">
        <f t="shared" si="12"/>
        <v>0</v>
      </c>
      <c r="AD40" s="282">
        <f t="shared" si="13"/>
        <v>0</v>
      </c>
      <c r="AE40" s="282">
        <f t="shared" si="14"/>
        <v>0</v>
      </c>
      <c r="AF40" s="282">
        <f t="shared" si="15"/>
        <v>0</v>
      </c>
      <c r="AG40" s="107">
        <f t="shared" si="16"/>
        <v>0</v>
      </c>
      <c r="AH40" s="282">
        <f t="shared" si="17"/>
        <v>0</v>
      </c>
      <c r="AI40" s="260"/>
      <c r="AJ40" s="282">
        <f t="shared" si="18"/>
        <v>0</v>
      </c>
      <c r="AK40" s="282">
        <f t="shared" si="19"/>
        <v>0</v>
      </c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495"/>
      <c r="AW40" s="495"/>
      <c r="AX40" s="495"/>
    </row>
    <row r="41" spans="2:50">
      <c r="B41" s="412">
        <v>27</v>
      </c>
      <c r="C41" s="135" t="s">
        <v>21</v>
      </c>
      <c r="D41" s="135" t="s">
        <v>1767</v>
      </c>
      <c r="E41" s="140" t="s">
        <v>1811</v>
      </c>
      <c r="F41" s="218" t="s">
        <v>3210</v>
      </c>
      <c r="G41" s="413" t="s">
        <v>17</v>
      </c>
      <c r="H41" s="414">
        <v>42296</v>
      </c>
      <c r="I41" s="329" t="s">
        <v>1758</v>
      </c>
      <c r="J41" s="329">
        <f t="shared" si="0"/>
        <v>66</v>
      </c>
      <c r="K41" s="329">
        <v>66</v>
      </c>
      <c r="L41" s="329">
        <v>0</v>
      </c>
      <c r="M41" s="329"/>
      <c r="N41" s="329">
        <v>1.1000000000000001</v>
      </c>
      <c r="O41" s="329">
        <v>0</v>
      </c>
      <c r="P41" s="502">
        <v>1</v>
      </c>
      <c r="Q41" s="282"/>
      <c r="R41" s="128" t="s">
        <v>31</v>
      </c>
      <c r="S41" s="128" t="s">
        <v>31</v>
      </c>
      <c r="T41" s="128" t="s">
        <v>31</v>
      </c>
      <c r="U41" s="128" t="s">
        <v>31</v>
      </c>
      <c r="V41" s="282" t="s">
        <v>1812</v>
      </c>
      <c r="W41" s="282"/>
      <c r="X41" s="282">
        <f t="shared" si="9"/>
        <v>0</v>
      </c>
      <c r="Y41" s="260"/>
      <c r="Z41" s="260"/>
      <c r="AA41" s="502">
        <f t="shared" si="10"/>
        <v>0</v>
      </c>
      <c r="AB41" s="282">
        <f t="shared" si="11"/>
        <v>0</v>
      </c>
      <c r="AC41" s="282">
        <f t="shared" si="12"/>
        <v>0</v>
      </c>
      <c r="AD41" s="282">
        <f t="shared" si="13"/>
        <v>0</v>
      </c>
      <c r="AE41" s="282">
        <f t="shared" si="14"/>
        <v>0</v>
      </c>
      <c r="AF41" s="282">
        <f t="shared" si="15"/>
        <v>0</v>
      </c>
      <c r="AG41" s="107">
        <f t="shared" si="16"/>
        <v>0</v>
      </c>
      <c r="AH41" s="282">
        <f t="shared" si="17"/>
        <v>0</v>
      </c>
      <c r="AI41" s="260"/>
      <c r="AJ41" s="282">
        <f t="shared" si="18"/>
        <v>0</v>
      </c>
      <c r="AK41" s="282">
        <f t="shared" si="19"/>
        <v>0</v>
      </c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495"/>
      <c r="AW41" s="495"/>
      <c r="AX41" s="495"/>
    </row>
    <row r="42" spans="2:50">
      <c r="B42" s="412">
        <v>28</v>
      </c>
      <c r="C42" s="135" t="s">
        <v>21</v>
      </c>
      <c r="D42" s="135" t="s">
        <v>1767</v>
      </c>
      <c r="E42" s="140" t="s">
        <v>1811</v>
      </c>
      <c r="F42" s="218" t="s">
        <v>3211</v>
      </c>
      <c r="G42" s="413" t="s">
        <v>17</v>
      </c>
      <c r="H42" s="414">
        <v>42296</v>
      </c>
      <c r="I42" s="329" t="s">
        <v>1758</v>
      </c>
      <c r="J42" s="329">
        <f t="shared" si="0"/>
        <v>72</v>
      </c>
      <c r="K42" s="329">
        <v>36</v>
      </c>
      <c r="L42" s="329">
        <v>36</v>
      </c>
      <c r="M42" s="329"/>
      <c r="N42" s="329">
        <v>0.60000000000000009</v>
      </c>
      <c r="O42" s="329">
        <v>0.4</v>
      </c>
      <c r="P42" s="502">
        <v>1</v>
      </c>
      <c r="Q42" s="282"/>
      <c r="R42" s="128" t="s">
        <v>31</v>
      </c>
      <c r="S42" s="128" t="s">
        <v>31</v>
      </c>
      <c r="T42" s="128" t="s">
        <v>31</v>
      </c>
      <c r="U42" s="128" t="s">
        <v>31</v>
      </c>
      <c r="V42" s="282" t="s">
        <v>1812</v>
      </c>
      <c r="W42" s="282"/>
      <c r="X42" s="282">
        <f t="shared" si="9"/>
        <v>0</v>
      </c>
      <c r="Y42" s="260"/>
      <c r="Z42" s="260"/>
      <c r="AA42" s="502">
        <f t="shared" si="10"/>
        <v>0</v>
      </c>
      <c r="AB42" s="282">
        <f t="shared" si="11"/>
        <v>0</v>
      </c>
      <c r="AC42" s="282">
        <f t="shared" si="12"/>
        <v>0</v>
      </c>
      <c r="AD42" s="282">
        <f t="shared" si="13"/>
        <v>0</v>
      </c>
      <c r="AE42" s="282">
        <f t="shared" si="14"/>
        <v>0</v>
      </c>
      <c r="AF42" s="282">
        <f t="shared" si="15"/>
        <v>0</v>
      </c>
      <c r="AG42" s="107">
        <f t="shared" si="16"/>
        <v>0</v>
      </c>
      <c r="AH42" s="282">
        <f t="shared" si="17"/>
        <v>0</v>
      </c>
      <c r="AI42" s="260"/>
      <c r="AJ42" s="282">
        <f t="shared" si="18"/>
        <v>0</v>
      </c>
      <c r="AK42" s="282">
        <f t="shared" si="19"/>
        <v>0</v>
      </c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495"/>
      <c r="AW42" s="495"/>
      <c r="AX42" s="495"/>
    </row>
    <row r="43" spans="2:50">
      <c r="B43" s="412">
        <v>29</v>
      </c>
      <c r="C43" s="135" t="s">
        <v>21</v>
      </c>
      <c r="D43" s="135" t="s">
        <v>1767</v>
      </c>
      <c r="E43" s="140" t="s">
        <v>1811</v>
      </c>
      <c r="F43" s="218" t="s">
        <v>3212</v>
      </c>
      <c r="G43" s="413" t="s">
        <v>17</v>
      </c>
      <c r="H43" s="414">
        <v>42299</v>
      </c>
      <c r="I43" s="329" t="s">
        <v>1758</v>
      </c>
      <c r="J43" s="329">
        <f t="shared" si="0"/>
        <v>168</v>
      </c>
      <c r="K43" s="329">
        <v>168</v>
      </c>
      <c r="L43" s="329">
        <v>0</v>
      </c>
      <c r="M43" s="329"/>
      <c r="N43" s="329">
        <v>2.8</v>
      </c>
      <c r="O43" s="329">
        <v>0</v>
      </c>
      <c r="P43" s="502">
        <v>1</v>
      </c>
      <c r="Q43" s="282"/>
      <c r="R43" s="128" t="s">
        <v>31</v>
      </c>
      <c r="S43" s="128" t="s">
        <v>31</v>
      </c>
      <c r="T43" s="128" t="s">
        <v>31</v>
      </c>
      <c r="U43" s="128" t="s">
        <v>31</v>
      </c>
      <c r="V43" s="282" t="s">
        <v>1812</v>
      </c>
      <c r="W43" s="282"/>
      <c r="X43" s="282">
        <f t="shared" si="9"/>
        <v>0</v>
      </c>
      <c r="Y43" s="260"/>
      <c r="Z43" s="260"/>
      <c r="AA43" s="502">
        <f t="shared" si="10"/>
        <v>0</v>
      </c>
      <c r="AB43" s="282">
        <f t="shared" si="11"/>
        <v>0</v>
      </c>
      <c r="AC43" s="282">
        <f t="shared" si="12"/>
        <v>0</v>
      </c>
      <c r="AD43" s="282">
        <f t="shared" si="13"/>
        <v>0</v>
      </c>
      <c r="AE43" s="282">
        <f t="shared" si="14"/>
        <v>0</v>
      </c>
      <c r="AF43" s="282">
        <f t="shared" si="15"/>
        <v>0</v>
      </c>
      <c r="AG43" s="107">
        <f t="shared" si="16"/>
        <v>0</v>
      </c>
      <c r="AH43" s="282">
        <f t="shared" si="17"/>
        <v>0</v>
      </c>
      <c r="AI43" s="260"/>
      <c r="AJ43" s="282">
        <f t="shared" si="18"/>
        <v>0</v>
      </c>
      <c r="AK43" s="282">
        <f t="shared" si="19"/>
        <v>0</v>
      </c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495"/>
      <c r="AW43" s="495"/>
      <c r="AX43" s="495"/>
    </row>
    <row r="44" spans="2:50">
      <c r="B44" s="412">
        <v>30</v>
      </c>
      <c r="C44" s="135" t="s">
        <v>1814</v>
      </c>
      <c r="D44" s="140" t="s">
        <v>1815</v>
      </c>
      <c r="E44" s="140" t="s">
        <v>1816</v>
      </c>
      <c r="F44" s="218" t="s">
        <v>1817</v>
      </c>
      <c r="G44" s="413" t="s">
        <v>17</v>
      </c>
      <c r="H44" s="414">
        <v>42992</v>
      </c>
      <c r="I44" s="329" t="s">
        <v>1758</v>
      </c>
      <c r="J44" s="329">
        <f t="shared" si="0"/>
        <v>6</v>
      </c>
      <c r="K44" s="329">
        <v>6</v>
      </c>
      <c r="L44" s="329">
        <v>0</v>
      </c>
      <c r="M44" s="329"/>
      <c r="N44" s="329">
        <v>0.1</v>
      </c>
      <c r="O44" s="329">
        <v>0</v>
      </c>
      <c r="P44" s="502">
        <v>1</v>
      </c>
      <c r="Q44" s="282"/>
      <c r="R44" s="128" t="s">
        <v>31</v>
      </c>
      <c r="S44" s="128" t="s">
        <v>31</v>
      </c>
      <c r="T44" s="128" t="s">
        <v>31</v>
      </c>
      <c r="U44" s="128" t="s">
        <v>31</v>
      </c>
      <c r="V44" s="282" t="s">
        <v>1759</v>
      </c>
      <c r="W44" s="282"/>
      <c r="X44" s="282">
        <f t="shared" si="9"/>
        <v>0</v>
      </c>
      <c r="Y44" s="260"/>
      <c r="Z44" s="260"/>
      <c r="AA44" s="502">
        <f t="shared" si="10"/>
        <v>0</v>
      </c>
      <c r="AB44" s="282">
        <f t="shared" si="11"/>
        <v>0</v>
      </c>
      <c r="AC44" s="282">
        <f t="shared" si="12"/>
        <v>0</v>
      </c>
      <c r="AD44" s="282">
        <f t="shared" si="13"/>
        <v>0</v>
      </c>
      <c r="AE44" s="282">
        <f t="shared" si="14"/>
        <v>0</v>
      </c>
      <c r="AF44" s="282">
        <f t="shared" si="15"/>
        <v>0</v>
      </c>
      <c r="AG44" s="107">
        <f t="shared" si="16"/>
        <v>0</v>
      </c>
      <c r="AH44" s="282">
        <f t="shared" si="17"/>
        <v>0</v>
      </c>
      <c r="AI44" s="260"/>
      <c r="AJ44" s="282">
        <f t="shared" si="18"/>
        <v>0</v>
      </c>
      <c r="AK44" s="282">
        <f t="shared" si="19"/>
        <v>0</v>
      </c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495"/>
      <c r="AW44" s="495"/>
      <c r="AX44" s="495"/>
    </row>
    <row r="45" spans="2:50">
      <c r="B45" s="412">
        <v>31</v>
      </c>
      <c r="C45" s="135" t="s">
        <v>1814</v>
      </c>
      <c r="D45" s="140" t="s">
        <v>1815</v>
      </c>
      <c r="E45" s="140" t="s">
        <v>1816</v>
      </c>
      <c r="F45" s="218" t="s">
        <v>3213</v>
      </c>
      <c r="G45" s="413" t="s">
        <v>17</v>
      </c>
      <c r="H45" s="414">
        <v>43712</v>
      </c>
      <c r="I45" s="329" t="s">
        <v>1758</v>
      </c>
      <c r="J45" s="329">
        <f t="shared" si="0"/>
        <v>30</v>
      </c>
      <c r="K45" s="329">
        <v>30</v>
      </c>
      <c r="L45" s="329">
        <v>0</v>
      </c>
      <c r="M45" s="329"/>
      <c r="N45" s="329">
        <v>0.4</v>
      </c>
      <c r="O45" s="329">
        <v>0</v>
      </c>
      <c r="P45" s="502">
        <v>1</v>
      </c>
      <c r="Q45" s="282"/>
      <c r="R45" s="128" t="s">
        <v>31</v>
      </c>
      <c r="S45" s="128" t="s">
        <v>31</v>
      </c>
      <c r="T45" s="128" t="s">
        <v>31</v>
      </c>
      <c r="U45" s="128" t="s">
        <v>31</v>
      </c>
      <c r="V45" s="282" t="s">
        <v>1759</v>
      </c>
      <c r="W45" s="282"/>
      <c r="X45" s="282">
        <f t="shared" si="9"/>
        <v>0</v>
      </c>
      <c r="Y45" s="260"/>
      <c r="Z45" s="260"/>
      <c r="AA45" s="502">
        <f t="shared" si="10"/>
        <v>0</v>
      </c>
      <c r="AB45" s="282">
        <f t="shared" si="11"/>
        <v>0</v>
      </c>
      <c r="AC45" s="282">
        <f t="shared" si="12"/>
        <v>0</v>
      </c>
      <c r="AD45" s="282">
        <f t="shared" si="13"/>
        <v>0</v>
      </c>
      <c r="AE45" s="282">
        <f t="shared" si="14"/>
        <v>0</v>
      </c>
      <c r="AF45" s="282">
        <f t="shared" si="15"/>
        <v>0</v>
      </c>
      <c r="AG45" s="107">
        <f t="shared" si="16"/>
        <v>0</v>
      </c>
      <c r="AH45" s="282">
        <f t="shared" si="17"/>
        <v>0</v>
      </c>
      <c r="AI45" s="260"/>
      <c r="AJ45" s="282">
        <f t="shared" si="18"/>
        <v>0</v>
      </c>
      <c r="AK45" s="282">
        <f t="shared" si="19"/>
        <v>0</v>
      </c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495"/>
      <c r="AW45" s="495"/>
      <c r="AX45" s="495"/>
    </row>
    <row r="46" spans="2:50">
      <c r="B46" s="412">
        <v>32</v>
      </c>
      <c r="C46" s="135" t="s">
        <v>1814</v>
      </c>
      <c r="D46" s="140" t="s">
        <v>1815</v>
      </c>
      <c r="E46" s="140" t="s">
        <v>1816</v>
      </c>
      <c r="F46" s="218" t="s">
        <v>1824</v>
      </c>
      <c r="G46" s="413" t="s">
        <v>17</v>
      </c>
      <c r="H46" s="414">
        <v>43713</v>
      </c>
      <c r="I46" s="329" t="s">
        <v>1758</v>
      </c>
      <c r="J46" s="329">
        <f t="shared" si="0"/>
        <v>18</v>
      </c>
      <c r="K46" s="329">
        <v>18</v>
      </c>
      <c r="L46" s="329">
        <v>0</v>
      </c>
      <c r="M46" s="329"/>
      <c r="N46" s="329">
        <v>0.30000000000000004</v>
      </c>
      <c r="O46" s="329">
        <v>0</v>
      </c>
      <c r="P46" s="502">
        <v>1</v>
      </c>
      <c r="Q46" s="282"/>
      <c r="R46" s="128" t="s">
        <v>31</v>
      </c>
      <c r="S46" s="128" t="s">
        <v>31</v>
      </c>
      <c r="T46" s="128" t="s">
        <v>31</v>
      </c>
      <c r="U46" s="128" t="s">
        <v>31</v>
      </c>
      <c r="V46" s="282" t="s">
        <v>1826</v>
      </c>
      <c r="W46" s="282"/>
      <c r="X46" s="282">
        <f t="shared" si="9"/>
        <v>0</v>
      </c>
      <c r="Y46" s="260"/>
      <c r="Z46" s="260"/>
      <c r="AA46" s="502">
        <f t="shared" si="10"/>
        <v>0</v>
      </c>
      <c r="AB46" s="282">
        <f t="shared" si="11"/>
        <v>0</v>
      </c>
      <c r="AC46" s="282">
        <f t="shared" si="12"/>
        <v>0</v>
      </c>
      <c r="AD46" s="282">
        <f t="shared" si="13"/>
        <v>0</v>
      </c>
      <c r="AE46" s="282">
        <f t="shared" si="14"/>
        <v>0</v>
      </c>
      <c r="AF46" s="282">
        <f t="shared" si="15"/>
        <v>0</v>
      </c>
      <c r="AG46" s="107">
        <f t="shared" si="16"/>
        <v>0</v>
      </c>
      <c r="AH46" s="282">
        <f t="shared" si="17"/>
        <v>0</v>
      </c>
      <c r="AI46" s="260"/>
      <c r="AJ46" s="282">
        <f t="shared" si="18"/>
        <v>0</v>
      </c>
      <c r="AK46" s="282">
        <f t="shared" si="19"/>
        <v>0</v>
      </c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495"/>
      <c r="AW46" s="495"/>
      <c r="AX46" s="495"/>
    </row>
    <row r="47" spans="2:50">
      <c r="B47" s="412">
        <v>33</v>
      </c>
      <c r="C47" s="135" t="s">
        <v>1814</v>
      </c>
      <c r="D47" s="140" t="s">
        <v>1815</v>
      </c>
      <c r="E47" s="140" t="s">
        <v>1816</v>
      </c>
      <c r="F47" s="218" t="s">
        <v>1829</v>
      </c>
      <c r="G47" s="413" t="s">
        <v>17</v>
      </c>
      <c r="H47" s="414">
        <v>42992</v>
      </c>
      <c r="I47" s="329" t="s">
        <v>1758</v>
      </c>
      <c r="J47" s="329">
        <f t="shared" si="0"/>
        <v>6</v>
      </c>
      <c r="K47" s="329">
        <v>6</v>
      </c>
      <c r="L47" s="329">
        <v>0</v>
      </c>
      <c r="M47" s="329"/>
      <c r="N47" s="329">
        <v>0.1</v>
      </c>
      <c r="O47" s="329">
        <v>0</v>
      </c>
      <c r="P47" s="502">
        <v>1</v>
      </c>
      <c r="Q47" s="282"/>
      <c r="R47" s="128" t="s">
        <v>31</v>
      </c>
      <c r="S47" s="128" t="s">
        <v>31</v>
      </c>
      <c r="T47" s="128" t="s">
        <v>31</v>
      </c>
      <c r="U47" s="128" t="s">
        <v>31</v>
      </c>
      <c r="V47" s="282" t="s">
        <v>1764</v>
      </c>
      <c r="W47" s="282"/>
      <c r="X47" s="282">
        <f t="shared" si="9"/>
        <v>0</v>
      </c>
      <c r="Y47" s="260"/>
      <c r="Z47" s="260"/>
      <c r="AA47" s="502">
        <f t="shared" si="10"/>
        <v>0</v>
      </c>
      <c r="AB47" s="282">
        <f t="shared" si="11"/>
        <v>0</v>
      </c>
      <c r="AC47" s="282">
        <f t="shared" si="12"/>
        <v>0</v>
      </c>
      <c r="AD47" s="282">
        <f t="shared" si="13"/>
        <v>0</v>
      </c>
      <c r="AE47" s="282">
        <f t="shared" si="14"/>
        <v>0</v>
      </c>
      <c r="AF47" s="282">
        <f t="shared" si="15"/>
        <v>0</v>
      </c>
      <c r="AG47" s="107">
        <f t="shared" si="16"/>
        <v>0</v>
      </c>
      <c r="AH47" s="282">
        <f t="shared" si="17"/>
        <v>0</v>
      </c>
      <c r="AI47" s="260"/>
      <c r="AJ47" s="282">
        <f t="shared" si="18"/>
        <v>0</v>
      </c>
      <c r="AK47" s="282">
        <f t="shared" si="19"/>
        <v>0</v>
      </c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495"/>
      <c r="AW47" s="495"/>
      <c r="AX47" s="495"/>
    </row>
    <row r="48" spans="2:50">
      <c r="B48" s="412">
        <v>34</v>
      </c>
      <c r="C48" s="135" t="s">
        <v>1814</v>
      </c>
      <c r="D48" s="140" t="s">
        <v>1815</v>
      </c>
      <c r="E48" s="140" t="s">
        <v>1816</v>
      </c>
      <c r="F48" s="218" t="s">
        <v>1831</v>
      </c>
      <c r="G48" s="413" t="s">
        <v>17</v>
      </c>
      <c r="H48" s="414">
        <v>42992</v>
      </c>
      <c r="I48" s="329" t="s">
        <v>1758</v>
      </c>
      <c r="J48" s="329">
        <f t="shared" si="0"/>
        <v>6</v>
      </c>
      <c r="K48" s="329">
        <v>6</v>
      </c>
      <c r="L48" s="329">
        <v>0</v>
      </c>
      <c r="M48" s="329"/>
      <c r="N48" s="329">
        <v>0.1</v>
      </c>
      <c r="O48" s="329">
        <v>0</v>
      </c>
      <c r="P48" s="502">
        <v>1</v>
      </c>
      <c r="Q48" s="282"/>
      <c r="R48" s="128" t="s">
        <v>31</v>
      </c>
      <c r="S48" s="128" t="s">
        <v>31</v>
      </c>
      <c r="T48" s="128" t="s">
        <v>31</v>
      </c>
      <c r="U48" s="128" t="s">
        <v>31</v>
      </c>
      <c r="V48" s="282" t="s">
        <v>1833</v>
      </c>
      <c r="W48" s="282"/>
      <c r="X48" s="282">
        <f t="shared" si="9"/>
        <v>0</v>
      </c>
      <c r="Y48" s="260"/>
      <c r="Z48" s="260"/>
      <c r="AA48" s="502">
        <f t="shared" si="10"/>
        <v>0</v>
      </c>
      <c r="AB48" s="282">
        <f t="shared" si="11"/>
        <v>0</v>
      </c>
      <c r="AC48" s="282">
        <f t="shared" si="12"/>
        <v>0</v>
      </c>
      <c r="AD48" s="282">
        <f t="shared" si="13"/>
        <v>0</v>
      </c>
      <c r="AE48" s="282">
        <f t="shared" si="14"/>
        <v>0</v>
      </c>
      <c r="AF48" s="282">
        <f t="shared" si="15"/>
        <v>0</v>
      </c>
      <c r="AG48" s="107">
        <f t="shared" si="16"/>
        <v>0</v>
      </c>
      <c r="AH48" s="282">
        <f t="shared" si="17"/>
        <v>0</v>
      </c>
      <c r="AI48" s="260"/>
      <c r="AJ48" s="282">
        <f t="shared" si="18"/>
        <v>0</v>
      </c>
      <c r="AK48" s="282">
        <f t="shared" si="19"/>
        <v>0</v>
      </c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495"/>
      <c r="AW48" s="495"/>
      <c r="AX48" s="495"/>
    </row>
    <row r="49" spans="2:50">
      <c r="B49" s="412">
        <v>35</v>
      </c>
      <c r="C49" s="135" t="s">
        <v>1814</v>
      </c>
      <c r="D49" s="140" t="s">
        <v>1815</v>
      </c>
      <c r="E49" s="140" t="s">
        <v>1816</v>
      </c>
      <c r="F49" s="139" t="s">
        <v>1834</v>
      </c>
      <c r="G49" s="413" t="s">
        <v>17</v>
      </c>
      <c r="H49" s="414">
        <v>42992</v>
      </c>
      <c r="I49" s="329" t="s">
        <v>1758</v>
      </c>
      <c r="J49" s="329">
        <f t="shared" si="0"/>
        <v>6</v>
      </c>
      <c r="K49" s="329">
        <v>6</v>
      </c>
      <c r="L49" s="329">
        <v>0</v>
      </c>
      <c r="M49" s="329"/>
      <c r="N49" s="329">
        <v>0.1</v>
      </c>
      <c r="O49" s="329">
        <v>0</v>
      </c>
      <c r="P49" s="502">
        <v>1</v>
      </c>
      <c r="Q49" s="282"/>
      <c r="R49" s="128" t="s">
        <v>31</v>
      </c>
      <c r="S49" s="128" t="s">
        <v>31</v>
      </c>
      <c r="T49" s="128" t="s">
        <v>31</v>
      </c>
      <c r="U49" s="128" t="s">
        <v>31</v>
      </c>
      <c r="V49" s="282" t="s">
        <v>1764</v>
      </c>
      <c r="W49" s="282"/>
      <c r="X49" s="282">
        <f t="shared" si="9"/>
        <v>0</v>
      </c>
      <c r="Y49" s="260"/>
      <c r="Z49" s="260"/>
      <c r="AA49" s="502">
        <f t="shared" si="10"/>
        <v>0</v>
      </c>
      <c r="AB49" s="282">
        <f t="shared" si="11"/>
        <v>0</v>
      </c>
      <c r="AC49" s="282">
        <f t="shared" si="12"/>
        <v>0</v>
      </c>
      <c r="AD49" s="282">
        <f t="shared" si="13"/>
        <v>0</v>
      </c>
      <c r="AE49" s="282">
        <f t="shared" si="14"/>
        <v>0</v>
      </c>
      <c r="AF49" s="282">
        <f t="shared" si="15"/>
        <v>0</v>
      </c>
      <c r="AG49" s="107">
        <f t="shared" si="16"/>
        <v>0</v>
      </c>
      <c r="AH49" s="282">
        <f t="shared" si="17"/>
        <v>0</v>
      </c>
      <c r="AI49" s="260"/>
      <c r="AJ49" s="282">
        <f t="shared" si="18"/>
        <v>0</v>
      </c>
      <c r="AK49" s="282">
        <f t="shared" si="19"/>
        <v>0</v>
      </c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495"/>
      <c r="AW49" s="495"/>
      <c r="AX49" s="495"/>
    </row>
    <row r="50" spans="2:50">
      <c r="B50" s="412">
        <v>36</v>
      </c>
      <c r="C50" s="135" t="s">
        <v>1814</v>
      </c>
      <c r="D50" s="140" t="s">
        <v>1815</v>
      </c>
      <c r="E50" s="140" t="s">
        <v>1816</v>
      </c>
      <c r="F50" s="218" t="s">
        <v>1836</v>
      </c>
      <c r="G50" s="413" t="s">
        <v>17</v>
      </c>
      <c r="H50" s="414">
        <v>42992</v>
      </c>
      <c r="I50" s="329" t="s">
        <v>1758</v>
      </c>
      <c r="J50" s="329">
        <f t="shared" si="0"/>
        <v>6</v>
      </c>
      <c r="K50" s="329">
        <v>6</v>
      </c>
      <c r="L50" s="329">
        <v>0</v>
      </c>
      <c r="M50" s="329"/>
      <c r="N50" s="329">
        <v>0.1</v>
      </c>
      <c r="O50" s="329">
        <v>0</v>
      </c>
      <c r="P50" s="502">
        <v>1</v>
      </c>
      <c r="Q50" s="282"/>
      <c r="R50" s="128" t="s">
        <v>31</v>
      </c>
      <c r="S50" s="128" t="s">
        <v>31</v>
      </c>
      <c r="T50" s="128" t="s">
        <v>31</v>
      </c>
      <c r="U50" s="128" t="s">
        <v>31</v>
      </c>
      <c r="V50" s="282" t="s">
        <v>1764</v>
      </c>
      <c r="W50" s="282"/>
      <c r="X50" s="282">
        <f t="shared" si="9"/>
        <v>0</v>
      </c>
      <c r="Y50" s="260"/>
      <c r="Z50" s="260"/>
      <c r="AA50" s="502">
        <f t="shared" si="10"/>
        <v>0</v>
      </c>
      <c r="AB50" s="282">
        <f t="shared" si="11"/>
        <v>0</v>
      </c>
      <c r="AC50" s="282">
        <f t="shared" si="12"/>
        <v>0</v>
      </c>
      <c r="AD50" s="282">
        <f t="shared" si="13"/>
        <v>0</v>
      </c>
      <c r="AE50" s="282">
        <f t="shared" si="14"/>
        <v>0</v>
      </c>
      <c r="AF50" s="282">
        <f t="shared" si="15"/>
        <v>0</v>
      </c>
      <c r="AG50" s="107">
        <f t="shared" si="16"/>
        <v>0</v>
      </c>
      <c r="AH50" s="282">
        <f t="shared" si="17"/>
        <v>0</v>
      </c>
      <c r="AI50" s="260"/>
      <c r="AJ50" s="282">
        <f t="shared" si="18"/>
        <v>0</v>
      </c>
      <c r="AK50" s="282">
        <f t="shared" si="19"/>
        <v>0</v>
      </c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495"/>
      <c r="AW50" s="495"/>
      <c r="AX50" s="495"/>
    </row>
    <row r="51" spans="2:50">
      <c r="B51" s="412">
        <v>37</v>
      </c>
      <c r="C51" s="135" t="s">
        <v>1814</v>
      </c>
      <c r="D51" s="140" t="s">
        <v>1815</v>
      </c>
      <c r="E51" s="140" t="s">
        <v>1816</v>
      </c>
      <c r="F51" s="218" t="s">
        <v>1838</v>
      </c>
      <c r="G51" s="413" t="s">
        <v>17</v>
      </c>
      <c r="H51" s="414">
        <v>42992</v>
      </c>
      <c r="I51" s="329" t="s">
        <v>1758</v>
      </c>
      <c r="J51" s="329">
        <f t="shared" si="0"/>
        <v>6</v>
      </c>
      <c r="K51" s="329">
        <v>6</v>
      </c>
      <c r="L51" s="329">
        <v>0</v>
      </c>
      <c r="M51" s="329"/>
      <c r="N51" s="329">
        <v>0.1</v>
      </c>
      <c r="O51" s="329">
        <v>0</v>
      </c>
      <c r="P51" s="502">
        <v>1</v>
      </c>
      <c r="Q51" s="282"/>
      <c r="R51" s="128" t="s">
        <v>31</v>
      </c>
      <c r="S51" s="128" t="s">
        <v>31</v>
      </c>
      <c r="T51" s="128" t="s">
        <v>31</v>
      </c>
      <c r="U51" s="128" t="s">
        <v>31</v>
      </c>
      <c r="V51" s="282" t="s">
        <v>1764</v>
      </c>
      <c r="W51" s="282"/>
      <c r="X51" s="282">
        <f t="shared" si="9"/>
        <v>0</v>
      </c>
      <c r="Y51" s="260"/>
      <c r="Z51" s="260"/>
      <c r="AA51" s="502">
        <f t="shared" si="10"/>
        <v>0</v>
      </c>
      <c r="AB51" s="282">
        <f t="shared" si="11"/>
        <v>0</v>
      </c>
      <c r="AC51" s="282">
        <f t="shared" si="12"/>
        <v>0</v>
      </c>
      <c r="AD51" s="282">
        <f t="shared" si="13"/>
        <v>0</v>
      </c>
      <c r="AE51" s="282">
        <f t="shared" si="14"/>
        <v>0</v>
      </c>
      <c r="AF51" s="282">
        <f t="shared" si="15"/>
        <v>0</v>
      </c>
      <c r="AG51" s="107">
        <f t="shared" si="16"/>
        <v>0</v>
      </c>
      <c r="AH51" s="282">
        <f t="shared" si="17"/>
        <v>0</v>
      </c>
      <c r="AI51" s="260"/>
      <c r="AJ51" s="282">
        <f t="shared" si="18"/>
        <v>0</v>
      </c>
      <c r="AK51" s="282">
        <f t="shared" si="19"/>
        <v>0</v>
      </c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495"/>
      <c r="AW51" s="495"/>
      <c r="AX51" s="495"/>
    </row>
    <row r="52" spans="2:50">
      <c r="B52" s="412">
        <v>38</v>
      </c>
      <c r="C52" s="135" t="s">
        <v>1814</v>
      </c>
      <c r="D52" s="140" t="s">
        <v>1815</v>
      </c>
      <c r="E52" s="140" t="s">
        <v>1816</v>
      </c>
      <c r="F52" s="218" t="s">
        <v>1840</v>
      </c>
      <c r="G52" s="413" t="s">
        <v>17</v>
      </c>
      <c r="H52" s="414">
        <v>42992</v>
      </c>
      <c r="I52" s="329" t="s">
        <v>1758</v>
      </c>
      <c r="J52" s="329">
        <f t="shared" si="0"/>
        <v>6</v>
      </c>
      <c r="K52" s="329">
        <v>6</v>
      </c>
      <c r="L52" s="329">
        <v>0</v>
      </c>
      <c r="M52" s="329"/>
      <c r="N52" s="329">
        <v>0.1</v>
      </c>
      <c r="O52" s="329">
        <v>0</v>
      </c>
      <c r="P52" s="502">
        <v>1</v>
      </c>
      <c r="Q52" s="282"/>
      <c r="R52" s="128" t="s">
        <v>31</v>
      </c>
      <c r="S52" s="128" t="s">
        <v>31</v>
      </c>
      <c r="T52" s="128" t="s">
        <v>31</v>
      </c>
      <c r="U52" s="128" t="s">
        <v>31</v>
      </c>
      <c r="V52" s="282" t="s">
        <v>1764</v>
      </c>
      <c r="W52" s="282"/>
      <c r="X52" s="282">
        <f t="shared" si="9"/>
        <v>0</v>
      </c>
      <c r="Y52" s="260"/>
      <c r="Z52" s="260"/>
      <c r="AA52" s="502">
        <f t="shared" si="10"/>
        <v>0</v>
      </c>
      <c r="AB52" s="282">
        <f t="shared" si="11"/>
        <v>0</v>
      </c>
      <c r="AC52" s="282">
        <f t="shared" si="12"/>
        <v>0</v>
      </c>
      <c r="AD52" s="282">
        <f t="shared" si="13"/>
        <v>0</v>
      </c>
      <c r="AE52" s="282">
        <f t="shared" si="14"/>
        <v>0</v>
      </c>
      <c r="AF52" s="282">
        <f t="shared" si="15"/>
        <v>0</v>
      </c>
      <c r="AG52" s="107">
        <f t="shared" si="16"/>
        <v>0</v>
      </c>
      <c r="AH52" s="282">
        <f t="shared" si="17"/>
        <v>0</v>
      </c>
      <c r="AI52" s="260"/>
      <c r="AJ52" s="282">
        <f t="shared" si="18"/>
        <v>0</v>
      </c>
      <c r="AK52" s="282">
        <f t="shared" si="19"/>
        <v>0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495"/>
      <c r="AW52" s="495"/>
      <c r="AX52" s="495"/>
    </row>
    <row r="53" spans="2:50">
      <c r="B53" s="412">
        <v>39</v>
      </c>
      <c r="C53" s="135" t="s">
        <v>1814</v>
      </c>
      <c r="D53" s="140" t="s">
        <v>1815</v>
      </c>
      <c r="E53" s="140" t="s">
        <v>1816</v>
      </c>
      <c r="F53" s="218" t="s">
        <v>1842</v>
      </c>
      <c r="G53" s="413" t="s">
        <v>17</v>
      </c>
      <c r="H53" s="414">
        <v>42992</v>
      </c>
      <c r="I53" s="329" t="s">
        <v>1758</v>
      </c>
      <c r="J53" s="329">
        <f t="shared" si="0"/>
        <v>12</v>
      </c>
      <c r="K53" s="329">
        <v>12</v>
      </c>
      <c r="L53" s="329">
        <v>0</v>
      </c>
      <c r="M53" s="329"/>
      <c r="N53" s="329">
        <v>0.2</v>
      </c>
      <c r="O53" s="329">
        <v>0</v>
      </c>
      <c r="P53" s="502">
        <v>1</v>
      </c>
      <c r="Q53" s="282"/>
      <c r="R53" s="128" t="s">
        <v>31</v>
      </c>
      <c r="S53" s="128" t="s">
        <v>31</v>
      </c>
      <c r="T53" s="128" t="s">
        <v>31</v>
      </c>
      <c r="U53" s="128" t="s">
        <v>31</v>
      </c>
      <c r="V53" s="282" t="s">
        <v>1764</v>
      </c>
      <c r="W53" s="282"/>
      <c r="X53" s="282">
        <f t="shared" si="9"/>
        <v>0</v>
      </c>
      <c r="Y53" s="260"/>
      <c r="Z53" s="260"/>
      <c r="AA53" s="502">
        <f t="shared" si="10"/>
        <v>0</v>
      </c>
      <c r="AB53" s="282">
        <f t="shared" si="11"/>
        <v>0</v>
      </c>
      <c r="AC53" s="282">
        <f t="shared" si="12"/>
        <v>0</v>
      </c>
      <c r="AD53" s="282">
        <f t="shared" si="13"/>
        <v>0</v>
      </c>
      <c r="AE53" s="282">
        <f t="shared" si="14"/>
        <v>0</v>
      </c>
      <c r="AF53" s="282">
        <f t="shared" si="15"/>
        <v>0</v>
      </c>
      <c r="AG53" s="107">
        <f t="shared" si="16"/>
        <v>0</v>
      </c>
      <c r="AH53" s="282">
        <f t="shared" si="17"/>
        <v>0</v>
      </c>
      <c r="AI53" s="260"/>
      <c r="AJ53" s="282">
        <f t="shared" si="18"/>
        <v>0</v>
      </c>
      <c r="AK53" s="282">
        <f t="shared" si="19"/>
        <v>0</v>
      </c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495"/>
      <c r="AW53" s="495"/>
      <c r="AX53" s="495"/>
    </row>
    <row r="54" spans="2:50">
      <c r="B54" s="412">
        <v>40</v>
      </c>
      <c r="C54" s="135" t="s">
        <v>1814</v>
      </c>
      <c r="D54" s="140" t="s">
        <v>1815</v>
      </c>
      <c r="E54" s="140" t="s">
        <v>1816</v>
      </c>
      <c r="F54" s="218" t="s">
        <v>1844</v>
      </c>
      <c r="G54" s="413" t="s">
        <v>17</v>
      </c>
      <c r="H54" s="414">
        <v>43713</v>
      </c>
      <c r="I54" s="329" t="s">
        <v>1758</v>
      </c>
      <c r="J54" s="329">
        <f t="shared" si="0"/>
        <v>30</v>
      </c>
      <c r="K54" s="329">
        <v>30</v>
      </c>
      <c r="L54" s="329">
        <v>0</v>
      </c>
      <c r="M54" s="329"/>
      <c r="N54" s="329">
        <v>0.5</v>
      </c>
      <c r="O54" s="329">
        <v>0</v>
      </c>
      <c r="P54" s="502">
        <v>1</v>
      </c>
      <c r="Q54" s="282"/>
      <c r="R54" s="128" t="s">
        <v>31</v>
      </c>
      <c r="S54" s="128" t="s">
        <v>31</v>
      </c>
      <c r="T54" s="128" t="s">
        <v>31</v>
      </c>
      <c r="U54" s="128" t="s">
        <v>31</v>
      </c>
      <c r="V54" s="282" t="s">
        <v>1764</v>
      </c>
      <c r="W54" s="282"/>
      <c r="X54" s="282">
        <f t="shared" si="9"/>
        <v>0</v>
      </c>
      <c r="Y54" s="260"/>
      <c r="Z54" s="260"/>
      <c r="AA54" s="502">
        <f t="shared" si="10"/>
        <v>0</v>
      </c>
      <c r="AB54" s="282">
        <f t="shared" si="11"/>
        <v>0</v>
      </c>
      <c r="AC54" s="282">
        <f t="shared" si="12"/>
        <v>0</v>
      </c>
      <c r="AD54" s="282">
        <f t="shared" si="13"/>
        <v>0</v>
      </c>
      <c r="AE54" s="282">
        <f t="shared" si="14"/>
        <v>0</v>
      </c>
      <c r="AF54" s="282">
        <f t="shared" si="15"/>
        <v>0</v>
      </c>
      <c r="AG54" s="107">
        <f t="shared" si="16"/>
        <v>0</v>
      </c>
      <c r="AH54" s="282">
        <f t="shared" si="17"/>
        <v>0</v>
      </c>
      <c r="AI54" s="260"/>
      <c r="AJ54" s="282">
        <f t="shared" si="18"/>
        <v>0</v>
      </c>
      <c r="AK54" s="282">
        <f t="shared" si="19"/>
        <v>0</v>
      </c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495"/>
      <c r="AW54" s="495"/>
      <c r="AX54" s="495"/>
    </row>
    <row r="55" spans="2:50">
      <c r="B55" s="412">
        <v>41</v>
      </c>
      <c r="C55" s="135" t="s">
        <v>21</v>
      </c>
      <c r="D55" s="139" t="s">
        <v>1846</v>
      </c>
      <c r="E55" s="140" t="s">
        <v>1847</v>
      </c>
      <c r="F55" s="139" t="s">
        <v>1848</v>
      </c>
      <c r="G55" s="413" t="s">
        <v>17</v>
      </c>
      <c r="H55" s="414">
        <v>43712</v>
      </c>
      <c r="I55" s="329" t="s">
        <v>1758</v>
      </c>
      <c r="J55" s="329">
        <f t="shared" si="0"/>
        <v>324</v>
      </c>
      <c r="K55" s="329">
        <v>324</v>
      </c>
      <c r="L55" s="329">
        <v>0</v>
      </c>
      <c r="M55" s="329"/>
      <c r="N55" s="329">
        <v>5.4</v>
      </c>
      <c r="O55" s="329">
        <v>0</v>
      </c>
      <c r="P55" s="502">
        <v>1</v>
      </c>
      <c r="Q55" s="282"/>
      <c r="R55" s="128" t="s">
        <v>31</v>
      </c>
      <c r="S55" s="128" t="s">
        <v>31</v>
      </c>
      <c r="T55" s="128" t="s">
        <v>31</v>
      </c>
      <c r="U55" s="128" t="s">
        <v>31</v>
      </c>
      <c r="V55" s="282" t="s">
        <v>1850</v>
      </c>
      <c r="W55" s="282"/>
      <c r="X55" s="282">
        <f t="shared" si="9"/>
        <v>0</v>
      </c>
      <c r="Y55" s="260"/>
      <c r="Z55" s="260"/>
      <c r="AA55" s="502">
        <f t="shared" si="10"/>
        <v>0</v>
      </c>
      <c r="AB55" s="333">
        <f t="shared" si="11"/>
        <v>0</v>
      </c>
      <c r="AC55" s="282">
        <f t="shared" si="12"/>
        <v>0</v>
      </c>
      <c r="AD55" s="282">
        <f t="shared" si="13"/>
        <v>0</v>
      </c>
      <c r="AE55" s="282">
        <f t="shared" si="14"/>
        <v>0</v>
      </c>
      <c r="AF55" s="282">
        <f t="shared" si="15"/>
        <v>0</v>
      </c>
      <c r="AG55" s="107">
        <f t="shared" si="16"/>
        <v>0</v>
      </c>
      <c r="AH55" s="282">
        <f t="shared" si="17"/>
        <v>0</v>
      </c>
      <c r="AI55" s="260"/>
      <c r="AJ55" s="282">
        <f t="shared" si="18"/>
        <v>0</v>
      </c>
      <c r="AK55" s="282">
        <f t="shared" si="19"/>
        <v>0</v>
      </c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495"/>
      <c r="AW55" s="495"/>
      <c r="AX55" s="495"/>
    </row>
    <row r="56" spans="2:50">
      <c r="B56" s="412">
        <v>42</v>
      </c>
      <c r="C56" s="135" t="s">
        <v>21</v>
      </c>
      <c r="D56" s="139" t="s">
        <v>1861</v>
      </c>
      <c r="E56" s="385" t="s">
        <v>1862</v>
      </c>
      <c r="F56" s="218" t="s">
        <v>3197</v>
      </c>
      <c r="G56" s="413" t="s">
        <v>17</v>
      </c>
      <c r="H56" s="414">
        <v>42290</v>
      </c>
      <c r="I56" s="329" t="s">
        <v>1758</v>
      </c>
      <c r="J56" s="329">
        <f t="shared" si="0"/>
        <v>12</v>
      </c>
      <c r="K56" s="329">
        <v>12</v>
      </c>
      <c r="L56" s="329">
        <v>0</v>
      </c>
      <c r="M56" s="329"/>
      <c r="N56" s="329">
        <v>0.2</v>
      </c>
      <c r="O56" s="329">
        <v>0</v>
      </c>
      <c r="P56" s="502">
        <v>2</v>
      </c>
      <c r="Q56" s="282"/>
      <c r="R56" s="128" t="s">
        <v>31</v>
      </c>
      <c r="S56" s="128" t="s">
        <v>31</v>
      </c>
      <c r="T56" s="128" t="s">
        <v>31</v>
      </c>
      <c r="U56" s="128" t="s">
        <v>31</v>
      </c>
      <c r="V56" s="282" t="s">
        <v>1864</v>
      </c>
      <c r="W56" s="282"/>
      <c r="X56" s="282">
        <f t="shared" si="9"/>
        <v>0</v>
      </c>
      <c r="Y56" s="260"/>
      <c r="Z56" s="260"/>
      <c r="AA56" s="502">
        <f t="shared" si="10"/>
        <v>0</v>
      </c>
      <c r="AB56" s="333">
        <f t="shared" si="11"/>
        <v>0</v>
      </c>
      <c r="AC56" s="282">
        <f t="shared" si="12"/>
        <v>0</v>
      </c>
      <c r="AD56" s="282">
        <f t="shared" si="13"/>
        <v>0</v>
      </c>
      <c r="AE56" s="282">
        <f t="shared" si="14"/>
        <v>0</v>
      </c>
      <c r="AF56" s="282">
        <f t="shared" si="15"/>
        <v>0</v>
      </c>
      <c r="AG56" s="107">
        <f t="shared" si="16"/>
        <v>0</v>
      </c>
      <c r="AH56" s="282">
        <f t="shared" si="17"/>
        <v>0</v>
      </c>
      <c r="AI56" s="260"/>
      <c r="AJ56" s="282">
        <f t="shared" si="18"/>
        <v>0</v>
      </c>
      <c r="AK56" s="282">
        <f t="shared" si="19"/>
        <v>0</v>
      </c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495"/>
      <c r="AW56" s="495"/>
      <c r="AX56" s="495"/>
    </row>
    <row r="57" spans="2:50">
      <c r="B57" s="412">
        <v>43</v>
      </c>
      <c r="C57" s="135" t="s">
        <v>21</v>
      </c>
      <c r="D57" s="139" t="s">
        <v>1861</v>
      </c>
      <c r="E57" s="385" t="s">
        <v>1862</v>
      </c>
      <c r="F57" s="218" t="s">
        <v>1865</v>
      </c>
      <c r="G57" s="413" t="s">
        <v>17</v>
      </c>
      <c r="H57" s="414">
        <v>42992</v>
      </c>
      <c r="I57" s="329" t="s">
        <v>1758</v>
      </c>
      <c r="J57" s="329">
        <f t="shared" si="0"/>
        <v>6</v>
      </c>
      <c r="K57" s="329">
        <v>6</v>
      </c>
      <c r="L57" s="329">
        <v>0</v>
      </c>
      <c r="M57" s="329"/>
      <c r="N57" s="329">
        <v>0.2</v>
      </c>
      <c r="O57" s="329">
        <v>0</v>
      </c>
      <c r="P57" s="502">
        <v>2</v>
      </c>
      <c r="Q57" s="282"/>
      <c r="R57" s="128" t="s">
        <v>31</v>
      </c>
      <c r="S57" s="128" t="s">
        <v>31</v>
      </c>
      <c r="T57" s="128" t="s">
        <v>31</v>
      </c>
      <c r="U57" s="128" t="s">
        <v>31</v>
      </c>
      <c r="V57" s="282" t="s">
        <v>1864</v>
      </c>
      <c r="W57" s="282"/>
      <c r="X57" s="282">
        <f t="shared" si="9"/>
        <v>0</v>
      </c>
      <c r="Y57" s="260"/>
      <c r="Z57" s="260"/>
      <c r="AA57" s="502">
        <f t="shared" si="10"/>
        <v>0</v>
      </c>
      <c r="AB57" s="333">
        <f t="shared" si="11"/>
        <v>0</v>
      </c>
      <c r="AC57" s="282">
        <f t="shared" si="12"/>
        <v>0</v>
      </c>
      <c r="AD57" s="282">
        <f t="shared" si="13"/>
        <v>0</v>
      </c>
      <c r="AE57" s="282">
        <f t="shared" si="14"/>
        <v>0</v>
      </c>
      <c r="AF57" s="282">
        <f t="shared" si="15"/>
        <v>0</v>
      </c>
      <c r="AG57" s="107">
        <f t="shared" si="16"/>
        <v>0</v>
      </c>
      <c r="AH57" s="282">
        <f t="shared" si="17"/>
        <v>0</v>
      </c>
      <c r="AI57" s="260"/>
      <c r="AJ57" s="282">
        <f t="shared" si="18"/>
        <v>0</v>
      </c>
      <c r="AK57" s="282">
        <f t="shared" si="19"/>
        <v>0</v>
      </c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495"/>
      <c r="AW57" s="495"/>
      <c r="AX57" s="495"/>
    </row>
    <row r="58" spans="2:50">
      <c r="B58" s="412">
        <v>44</v>
      </c>
      <c r="C58" s="135" t="s">
        <v>21</v>
      </c>
      <c r="D58" s="139" t="s">
        <v>1846</v>
      </c>
      <c r="E58" s="385" t="s">
        <v>1867</v>
      </c>
      <c r="F58" s="218" t="s">
        <v>1868</v>
      </c>
      <c r="G58" s="131" t="s">
        <v>17</v>
      </c>
      <c r="H58" s="414">
        <v>43637</v>
      </c>
      <c r="I58" s="329" t="s">
        <v>1758</v>
      </c>
      <c r="J58" s="329">
        <f t="shared" si="0"/>
        <v>6</v>
      </c>
      <c r="K58" s="329">
        <v>6</v>
      </c>
      <c r="L58" s="329">
        <v>0</v>
      </c>
      <c r="M58" s="329"/>
      <c r="N58" s="329">
        <v>6</v>
      </c>
      <c r="O58" s="329">
        <v>0</v>
      </c>
      <c r="P58" s="502">
        <v>1</v>
      </c>
      <c r="Q58" s="282"/>
      <c r="R58" s="128" t="s">
        <v>31</v>
      </c>
      <c r="S58" s="128" t="s">
        <v>31</v>
      </c>
      <c r="T58" s="128" t="s">
        <v>31</v>
      </c>
      <c r="U58" s="128" t="s">
        <v>31</v>
      </c>
      <c r="V58" s="282" t="s">
        <v>1870</v>
      </c>
      <c r="W58" s="282"/>
      <c r="X58" s="282">
        <f t="shared" si="9"/>
        <v>0</v>
      </c>
      <c r="Y58" s="260"/>
      <c r="Z58" s="260"/>
      <c r="AA58" s="502">
        <f t="shared" si="10"/>
        <v>0</v>
      </c>
      <c r="AB58" s="333">
        <f t="shared" si="11"/>
        <v>0</v>
      </c>
      <c r="AC58" s="282">
        <f t="shared" si="12"/>
        <v>0</v>
      </c>
      <c r="AD58" s="282">
        <f t="shared" si="13"/>
        <v>0</v>
      </c>
      <c r="AE58" s="282">
        <f t="shared" si="14"/>
        <v>0</v>
      </c>
      <c r="AF58" s="282">
        <f t="shared" si="15"/>
        <v>0</v>
      </c>
      <c r="AG58" s="107">
        <f t="shared" si="16"/>
        <v>0</v>
      </c>
      <c r="AH58" s="282">
        <f t="shared" si="17"/>
        <v>0</v>
      </c>
      <c r="AI58" s="260"/>
      <c r="AJ58" s="282">
        <f t="shared" si="18"/>
        <v>0</v>
      </c>
      <c r="AK58" s="282">
        <f t="shared" si="19"/>
        <v>0</v>
      </c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495"/>
      <c r="AW58" s="495"/>
      <c r="AX58" s="495"/>
    </row>
    <row r="59" spans="2:50">
      <c r="B59" s="412">
        <v>45</v>
      </c>
      <c r="C59" s="135" t="s">
        <v>21</v>
      </c>
      <c r="D59" s="140" t="s">
        <v>1871</v>
      </c>
      <c r="E59" s="140" t="s">
        <v>1872</v>
      </c>
      <c r="F59" s="218" t="s">
        <v>1873</v>
      </c>
      <c r="G59" s="413" t="s">
        <v>17</v>
      </c>
      <c r="H59" s="414">
        <v>42816</v>
      </c>
      <c r="I59" s="329" t="s">
        <v>1874</v>
      </c>
      <c r="J59" s="329">
        <f t="shared" si="0"/>
        <v>132</v>
      </c>
      <c r="K59" s="329">
        <v>108</v>
      </c>
      <c r="L59" s="329">
        <v>24</v>
      </c>
      <c r="M59" s="329"/>
      <c r="N59" s="329">
        <v>1.7999999999999998</v>
      </c>
      <c r="O59" s="329">
        <v>0.4</v>
      </c>
      <c r="P59" s="502">
        <v>1</v>
      </c>
      <c r="Q59" s="282"/>
      <c r="R59" s="128" t="s">
        <v>31</v>
      </c>
      <c r="S59" s="128" t="s">
        <v>31</v>
      </c>
      <c r="T59" s="128" t="s">
        <v>31</v>
      </c>
      <c r="U59" s="128" t="s">
        <v>31</v>
      </c>
      <c r="V59" s="553" t="s">
        <v>1875</v>
      </c>
      <c r="W59" s="282"/>
      <c r="X59" s="282">
        <f t="shared" si="9"/>
        <v>0</v>
      </c>
      <c r="Y59" s="260"/>
      <c r="Z59" s="260"/>
      <c r="AA59" s="502">
        <f t="shared" si="10"/>
        <v>0</v>
      </c>
      <c r="AB59" s="282">
        <f t="shared" si="11"/>
        <v>0</v>
      </c>
      <c r="AC59" s="282">
        <f t="shared" si="12"/>
        <v>0</v>
      </c>
      <c r="AD59" s="282">
        <f t="shared" si="13"/>
        <v>0</v>
      </c>
      <c r="AE59" s="282">
        <f t="shared" si="14"/>
        <v>0</v>
      </c>
      <c r="AF59" s="282">
        <f t="shared" si="15"/>
        <v>0</v>
      </c>
      <c r="AG59" s="107">
        <f t="shared" si="16"/>
        <v>0</v>
      </c>
      <c r="AH59" s="282">
        <f t="shared" si="17"/>
        <v>0</v>
      </c>
      <c r="AI59" s="260"/>
      <c r="AJ59" s="282">
        <f t="shared" si="18"/>
        <v>0</v>
      </c>
      <c r="AK59" s="282">
        <f t="shared" si="19"/>
        <v>0</v>
      </c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495"/>
      <c r="AW59" s="495"/>
      <c r="AX59" s="495"/>
    </row>
    <row r="60" spans="2:50">
      <c r="B60" s="412">
        <v>46</v>
      </c>
      <c r="C60" s="135" t="s">
        <v>21</v>
      </c>
      <c r="D60" s="135" t="s">
        <v>1876</v>
      </c>
      <c r="E60" s="385" t="s">
        <v>1877</v>
      </c>
      <c r="F60" s="218" t="s">
        <v>1878</v>
      </c>
      <c r="G60" s="413" t="s">
        <v>17</v>
      </c>
      <c r="H60" s="414">
        <v>43615</v>
      </c>
      <c r="I60" s="329" t="s">
        <v>1758</v>
      </c>
      <c r="J60" s="329">
        <f t="shared" si="0"/>
        <v>372</v>
      </c>
      <c r="K60" s="329">
        <v>372</v>
      </c>
      <c r="L60" s="329">
        <v>0</v>
      </c>
      <c r="M60" s="329"/>
      <c r="N60" s="329">
        <v>6.2</v>
      </c>
      <c r="O60" s="329">
        <v>0</v>
      </c>
      <c r="P60" s="502">
        <v>1</v>
      </c>
      <c r="Q60" s="282"/>
      <c r="R60" s="128" t="s">
        <v>31</v>
      </c>
      <c r="S60" s="128" t="s">
        <v>31</v>
      </c>
      <c r="T60" s="128" t="s">
        <v>31</v>
      </c>
      <c r="U60" s="128" t="s">
        <v>31</v>
      </c>
      <c r="V60" s="553" t="s">
        <v>1880</v>
      </c>
      <c r="W60" s="282"/>
      <c r="X60" s="282">
        <f t="shared" si="9"/>
        <v>0</v>
      </c>
      <c r="Y60" s="260"/>
      <c r="Z60" s="260"/>
      <c r="AA60" s="502">
        <f t="shared" si="10"/>
        <v>0</v>
      </c>
      <c r="AB60" s="282">
        <f t="shared" si="11"/>
        <v>0</v>
      </c>
      <c r="AC60" s="282">
        <f t="shared" si="12"/>
        <v>0</v>
      </c>
      <c r="AD60" s="282">
        <f t="shared" si="13"/>
        <v>0</v>
      </c>
      <c r="AE60" s="282">
        <f t="shared" si="14"/>
        <v>0</v>
      </c>
      <c r="AF60" s="282">
        <f t="shared" si="15"/>
        <v>0</v>
      </c>
      <c r="AG60" s="107">
        <f t="shared" si="16"/>
        <v>0</v>
      </c>
      <c r="AH60" s="282">
        <f t="shared" si="17"/>
        <v>0</v>
      </c>
      <c r="AI60" s="260"/>
      <c r="AJ60" s="282">
        <f t="shared" si="18"/>
        <v>0</v>
      </c>
      <c r="AK60" s="282">
        <f t="shared" si="19"/>
        <v>0</v>
      </c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495"/>
      <c r="AW60" s="495"/>
      <c r="AX60" s="495"/>
    </row>
    <row r="61" spans="2:50">
      <c r="B61" s="412">
        <v>47</v>
      </c>
      <c r="C61" s="135" t="s">
        <v>21</v>
      </c>
      <c r="D61" s="135" t="s">
        <v>1876</v>
      </c>
      <c r="E61" s="385" t="s">
        <v>1877</v>
      </c>
      <c r="F61" s="135" t="s">
        <v>1889</v>
      </c>
      <c r="G61" s="413" t="s">
        <v>17</v>
      </c>
      <c r="H61" s="414">
        <v>43160</v>
      </c>
      <c r="I61" s="329" t="s">
        <v>1758</v>
      </c>
      <c r="J61" s="329">
        <f t="shared" si="0"/>
        <v>66</v>
      </c>
      <c r="K61" s="329">
        <v>66</v>
      </c>
      <c r="L61" s="329">
        <v>0</v>
      </c>
      <c r="M61" s="329"/>
      <c r="N61" s="329">
        <v>1.1000000000000001</v>
      </c>
      <c r="O61" s="329">
        <v>0</v>
      </c>
      <c r="P61" s="502">
        <v>1</v>
      </c>
      <c r="Q61" s="282"/>
      <c r="R61" s="128" t="s">
        <v>31</v>
      </c>
      <c r="S61" s="128" t="s">
        <v>31</v>
      </c>
      <c r="T61" s="128" t="s">
        <v>31</v>
      </c>
      <c r="U61" s="128" t="s">
        <v>31</v>
      </c>
      <c r="V61" s="553" t="s">
        <v>1880</v>
      </c>
      <c r="W61" s="282"/>
      <c r="X61" s="282">
        <f t="shared" si="9"/>
        <v>0</v>
      </c>
      <c r="Y61" s="260"/>
      <c r="Z61" s="260"/>
      <c r="AA61" s="502">
        <f t="shared" si="10"/>
        <v>0</v>
      </c>
      <c r="AB61" s="282">
        <f t="shared" si="11"/>
        <v>0</v>
      </c>
      <c r="AC61" s="282">
        <f t="shared" si="12"/>
        <v>0</v>
      </c>
      <c r="AD61" s="282">
        <f t="shared" si="13"/>
        <v>0</v>
      </c>
      <c r="AE61" s="282">
        <f t="shared" si="14"/>
        <v>0</v>
      </c>
      <c r="AF61" s="282">
        <f t="shared" si="15"/>
        <v>0</v>
      </c>
      <c r="AG61" s="107">
        <f t="shared" si="16"/>
        <v>0</v>
      </c>
      <c r="AH61" s="282">
        <f t="shared" si="17"/>
        <v>0</v>
      </c>
      <c r="AI61" s="260"/>
      <c r="AJ61" s="282">
        <f t="shared" si="18"/>
        <v>0</v>
      </c>
      <c r="AK61" s="282">
        <f t="shared" si="19"/>
        <v>0</v>
      </c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495"/>
      <c r="AW61" s="495"/>
      <c r="AX61" s="495"/>
    </row>
    <row r="62" spans="2:50">
      <c r="B62" s="412">
        <v>48</v>
      </c>
      <c r="C62" s="135" t="s">
        <v>21</v>
      </c>
      <c r="D62" s="135" t="s">
        <v>1876</v>
      </c>
      <c r="E62" s="385" t="s">
        <v>1890</v>
      </c>
      <c r="F62" s="218" t="s">
        <v>1891</v>
      </c>
      <c r="G62" s="413" t="s">
        <v>17</v>
      </c>
      <c r="H62" s="414">
        <v>42307</v>
      </c>
      <c r="I62" s="329" t="s">
        <v>1758</v>
      </c>
      <c r="J62" s="329">
        <f t="shared" si="0"/>
        <v>15</v>
      </c>
      <c r="K62" s="329">
        <v>15</v>
      </c>
      <c r="L62" s="329">
        <v>0</v>
      </c>
      <c r="M62" s="329"/>
      <c r="N62" s="329">
        <v>0.25</v>
      </c>
      <c r="O62" s="329">
        <v>0</v>
      </c>
      <c r="P62" s="502">
        <v>1</v>
      </c>
      <c r="Q62" s="282"/>
      <c r="R62" s="128" t="s">
        <v>31</v>
      </c>
      <c r="S62" s="128" t="s">
        <v>31</v>
      </c>
      <c r="T62" s="128" t="s">
        <v>31</v>
      </c>
      <c r="U62" s="128" t="s">
        <v>31</v>
      </c>
      <c r="V62" s="282" t="s">
        <v>1892</v>
      </c>
      <c r="W62" s="282"/>
      <c r="X62" s="282">
        <f t="shared" si="9"/>
        <v>0</v>
      </c>
      <c r="Y62" s="260"/>
      <c r="Z62" s="260"/>
      <c r="AA62" s="502">
        <f t="shared" si="10"/>
        <v>0</v>
      </c>
      <c r="AB62" s="282">
        <f t="shared" si="11"/>
        <v>0</v>
      </c>
      <c r="AC62" s="282">
        <f t="shared" si="12"/>
        <v>0</v>
      </c>
      <c r="AD62" s="282">
        <f t="shared" si="13"/>
        <v>0</v>
      </c>
      <c r="AE62" s="282">
        <f t="shared" si="14"/>
        <v>0</v>
      </c>
      <c r="AF62" s="282">
        <f t="shared" si="15"/>
        <v>0</v>
      </c>
      <c r="AG62" s="107">
        <f t="shared" si="16"/>
        <v>0</v>
      </c>
      <c r="AH62" s="282">
        <f t="shared" si="17"/>
        <v>0</v>
      </c>
      <c r="AI62" s="260"/>
      <c r="AJ62" s="282">
        <f t="shared" si="18"/>
        <v>0</v>
      </c>
      <c r="AK62" s="282">
        <f t="shared" si="19"/>
        <v>0</v>
      </c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495"/>
      <c r="AW62" s="495"/>
      <c r="AX62" s="495"/>
    </row>
    <row r="63" spans="2:50">
      <c r="B63" s="412">
        <v>49</v>
      </c>
      <c r="C63" s="135" t="s">
        <v>21</v>
      </c>
      <c r="D63" s="135" t="s">
        <v>1893</v>
      </c>
      <c r="E63" s="140" t="s">
        <v>1894</v>
      </c>
      <c r="F63" s="139" t="s">
        <v>3073</v>
      </c>
      <c r="G63" s="413" t="s">
        <v>17</v>
      </c>
      <c r="H63" s="414">
        <v>42290</v>
      </c>
      <c r="I63" s="329" t="s">
        <v>1758</v>
      </c>
      <c r="J63" s="330">
        <f t="shared" si="0"/>
        <v>42</v>
      </c>
      <c r="K63" s="330">
        <v>42</v>
      </c>
      <c r="L63" s="330">
        <v>0</v>
      </c>
      <c r="M63" s="330"/>
      <c r="N63" s="330">
        <v>0.7</v>
      </c>
      <c r="O63" s="330">
        <v>0</v>
      </c>
      <c r="P63" s="502">
        <v>1</v>
      </c>
      <c r="Q63" s="282" t="s">
        <v>4380</v>
      </c>
      <c r="R63" s="128" t="s">
        <v>31</v>
      </c>
      <c r="S63" s="128" t="s">
        <v>31</v>
      </c>
      <c r="T63" s="128" t="s">
        <v>31</v>
      </c>
      <c r="U63" s="128" t="s">
        <v>31</v>
      </c>
      <c r="V63" s="282" t="s">
        <v>1895</v>
      </c>
      <c r="W63" s="282"/>
      <c r="X63" s="282">
        <f t="shared" si="9"/>
        <v>0</v>
      </c>
      <c r="Y63" s="260"/>
      <c r="Z63" s="260"/>
      <c r="AA63" s="502">
        <f t="shared" si="10"/>
        <v>0</v>
      </c>
      <c r="AB63" s="282">
        <f t="shared" si="11"/>
        <v>0</v>
      </c>
      <c r="AC63" s="282">
        <f t="shared" si="12"/>
        <v>0</v>
      </c>
      <c r="AD63" s="282">
        <f t="shared" si="13"/>
        <v>0</v>
      </c>
      <c r="AE63" s="282">
        <f t="shared" si="14"/>
        <v>0</v>
      </c>
      <c r="AF63" s="282">
        <f t="shared" si="15"/>
        <v>0</v>
      </c>
      <c r="AG63" s="107">
        <f t="shared" si="16"/>
        <v>1</v>
      </c>
      <c r="AH63" s="282">
        <f t="shared" si="17"/>
        <v>0</v>
      </c>
      <c r="AI63" s="260"/>
      <c r="AJ63" s="282">
        <f t="shared" si="18"/>
        <v>0</v>
      </c>
      <c r="AK63" s="282">
        <f t="shared" si="19"/>
        <v>0</v>
      </c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495"/>
      <c r="AW63" s="495"/>
      <c r="AX63" s="495"/>
    </row>
    <row r="64" spans="2:50">
      <c r="B64" s="412">
        <v>50</v>
      </c>
      <c r="C64" s="135" t="s">
        <v>21</v>
      </c>
      <c r="D64" s="135" t="s">
        <v>1893</v>
      </c>
      <c r="E64" s="140" t="s">
        <v>1894</v>
      </c>
      <c r="F64" s="218" t="s">
        <v>3075</v>
      </c>
      <c r="G64" s="413" t="s">
        <v>17</v>
      </c>
      <c r="H64" s="414">
        <v>42296</v>
      </c>
      <c r="I64" s="329" t="s">
        <v>1758</v>
      </c>
      <c r="J64" s="330">
        <f t="shared" si="0"/>
        <v>36</v>
      </c>
      <c r="K64" s="330">
        <v>36</v>
      </c>
      <c r="L64" s="330">
        <v>0</v>
      </c>
      <c r="M64" s="330"/>
      <c r="N64" s="330">
        <v>0.6</v>
      </c>
      <c r="O64" s="330">
        <v>0</v>
      </c>
      <c r="P64" s="502">
        <v>1</v>
      </c>
      <c r="Q64" s="282" t="s">
        <v>4380</v>
      </c>
      <c r="R64" s="128" t="s">
        <v>31</v>
      </c>
      <c r="S64" s="128" t="s">
        <v>31</v>
      </c>
      <c r="T64" s="128" t="s">
        <v>31</v>
      </c>
      <c r="U64" s="128" t="s">
        <v>31</v>
      </c>
      <c r="V64" s="282" t="s">
        <v>1895</v>
      </c>
      <c r="W64" s="282"/>
      <c r="X64" s="282">
        <f t="shared" si="9"/>
        <v>0</v>
      </c>
      <c r="Y64" s="260"/>
      <c r="Z64" s="260"/>
      <c r="AA64" s="502">
        <f t="shared" si="10"/>
        <v>0</v>
      </c>
      <c r="AB64" s="282">
        <f t="shared" si="11"/>
        <v>0</v>
      </c>
      <c r="AC64" s="282">
        <f t="shared" si="12"/>
        <v>0</v>
      </c>
      <c r="AD64" s="282">
        <f t="shared" si="13"/>
        <v>0</v>
      </c>
      <c r="AE64" s="282">
        <f t="shared" si="14"/>
        <v>0</v>
      </c>
      <c r="AF64" s="282">
        <f t="shared" si="15"/>
        <v>0</v>
      </c>
      <c r="AG64" s="107">
        <f t="shared" si="16"/>
        <v>1</v>
      </c>
      <c r="AH64" s="282">
        <f t="shared" si="17"/>
        <v>0</v>
      </c>
      <c r="AI64" s="260"/>
      <c r="AJ64" s="282">
        <f t="shared" si="18"/>
        <v>0</v>
      </c>
      <c r="AK64" s="282">
        <f t="shared" si="19"/>
        <v>0</v>
      </c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495"/>
      <c r="AW64" s="495"/>
      <c r="AX64" s="495"/>
    </row>
    <row r="65" spans="2:50">
      <c r="B65" s="412">
        <v>51</v>
      </c>
      <c r="C65" s="135" t="s">
        <v>21</v>
      </c>
      <c r="D65" s="135" t="s">
        <v>1893</v>
      </c>
      <c r="E65" s="140" t="s">
        <v>1894</v>
      </c>
      <c r="F65" s="139" t="s">
        <v>2900</v>
      </c>
      <c r="G65" s="413" t="s">
        <v>17</v>
      </c>
      <c r="H65" s="414">
        <v>42422</v>
      </c>
      <c r="I65" s="329" t="s">
        <v>1758</v>
      </c>
      <c r="J65" s="330">
        <f t="shared" si="0"/>
        <v>42</v>
      </c>
      <c r="K65" s="330">
        <v>42</v>
      </c>
      <c r="L65" s="330">
        <v>0</v>
      </c>
      <c r="M65" s="330"/>
      <c r="N65" s="330">
        <v>0.7</v>
      </c>
      <c r="O65" s="330">
        <v>0</v>
      </c>
      <c r="P65" s="502">
        <v>1</v>
      </c>
      <c r="Q65" s="282" t="s">
        <v>4380</v>
      </c>
      <c r="R65" s="128" t="s">
        <v>31</v>
      </c>
      <c r="S65" s="128" t="s">
        <v>31</v>
      </c>
      <c r="T65" s="128" t="s">
        <v>31</v>
      </c>
      <c r="U65" s="128" t="s">
        <v>31</v>
      </c>
      <c r="V65" s="282" t="s">
        <v>1895</v>
      </c>
      <c r="W65" s="282"/>
      <c r="X65" s="282">
        <f t="shared" si="9"/>
        <v>0</v>
      </c>
      <c r="Y65" s="260"/>
      <c r="Z65" s="260"/>
      <c r="AA65" s="502">
        <f t="shared" si="10"/>
        <v>0</v>
      </c>
      <c r="AB65" s="282">
        <f t="shared" si="11"/>
        <v>0</v>
      </c>
      <c r="AC65" s="282">
        <f t="shared" si="12"/>
        <v>0</v>
      </c>
      <c r="AD65" s="282">
        <f t="shared" si="13"/>
        <v>0</v>
      </c>
      <c r="AE65" s="282">
        <f t="shared" si="14"/>
        <v>0</v>
      </c>
      <c r="AF65" s="282">
        <f t="shared" si="15"/>
        <v>0</v>
      </c>
      <c r="AG65" s="107">
        <f t="shared" si="16"/>
        <v>1</v>
      </c>
      <c r="AH65" s="282">
        <f t="shared" si="17"/>
        <v>0</v>
      </c>
      <c r="AI65" s="260"/>
      <c r="AJ65" s="282">
        <f t="shared" si="18"/>
        <v>0</v>
      </c>
      <c r="AK65" s="282">
        <f t="shared" si="19"/>
        <v>0</v>
      </c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495"/>
      <c r="AW65" s="495"/>
      <c r="AX65" s="495"/>
    </row>
    <row r="66" spans="2:50">
      <c r="B66" s="412">
        <v>52</v>
      </c>
      <c r="C66" s="135" t="s">
        <v>21</v>
      </c>
      <c r="D66" s="135" t="s">
        <v>1893</v>
      </c>
      <c r="E66" s="140" t="s">
        <v>1894</v>
      </c>
      <c r="F66" s="218" t="s">
        <v>3214</v>
      </c>
      <c r="G66" s="413" t="s">
        <v>17</v>
      </c>
      <c r="H66" s="414">
        <v>42296</v>
      </c>
      <c r="I66" s="329" t="s">
        <v>1758</v>
      </c>
      <c r="J66" s="330">
        <f t="shared" si="0"/>
        <v>126</v>
      </c>
      <c r="K66" s="330">
        <v>126</v>
      </c>
      <c r="L66" s="330">
        <v>0</v>
      </c>
      <c r="M66" s="330"/>
      <c r="N66" s="330">
        <v>2.1000000000000005</v>
      </c>
      <c r="O66" s="330">
        <v>0</v>
      </c>
      <c r="P66" s="502">
        <v>1</v>
      </c>
      <c r="Q66" s="282"/>
      <c r="R66" s="128" t="s">
        <v>31</v>
      </c>
      <c r="S66" s="128" t="s">
        <v>31</v>
      </c>
      <c r="T66" s="128" t="s">
        <v>31</v>
      </c>
      <c r="U66" s="128" t="s">
        <v>31</v>
      </c>
      <c r="V66" s="282" t="s">
        <v>1895</v>
      </c>
      <c r="W66" s="282"/>
      <c r="X66" s="282">
        <f t="shared" si="9"/>
        <v>0</v>
      </c>
      <c r="Y66" s="260"/>
      <c r="Z66" s="260"/>
      <c r="AA66" s="502">
        <f t="shared" si="10"/>
        <v>0</v>
      </c>
      <c r="AB66" s="282">
        <f t="shared" si="11"/>
        <v>0</v>
      </c>
      <c r="AC66" s="282">
        <f t="shared" si="12"/>
        <v>0</v>
      </c>
      <c r="AD66" s="282">
        <f t="shared" si="13"/>
        <v>0</v>
      </c>
      <c r="AE66" s="282">
        <f t="shared" si="14"/>
        <v>0</v>
      </c>
      <c r="AF66" s="282">
        <f t="shared" si="15"/>
        <v>0</v>
      </c>
      <c r="AG66" s="107">
        <f t="shared" si="16"/>
        <v>0</v>
      </c>
      <c r="AH66" s="282">
        <f t="shared" si="17"/>
        <v>0</v>
      </c>
      <c r="AI66" s="260"/>
      <c r="AJ66" s="282">
        <f t="shared" si="18"/>
        <v>0</v>
      </c>
      <c r="AK66" s="282">
        <f t="shared" si="19"/>
        <v>0</v>
      </c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495"/>
      <c r="AW66" s="495"/>
      <c r="AX66" s="495"/>
    </row>
    <row r="67" spans="2:50">
      <c r="B67" s="412">
        <v>53</v>
      </c>
      <c r="C67" s="135" t="s">
        <v>21</v>
      </c>
      <c r="D67" s="135" t="s">
        <v>1893</v>
      </c>
      <c r="E67" s="140" t="s">
        <v>1894</v>
      </c>
      <c r="F67" s="218" t="s">
        <v>3216</v>
      </c>
      <c r="G67" s="413" t="s">
        <v>17</v>
      </c>
      <c r="H67" s="414">
        <v>42296</v>
      </c>
      <c r="I67" s="329" t="s">
        <v>1758</v>
      </c>
      <c r="J67" s="330">
        <f t="shared" si="0"/>
        <v>6</v>
      </c>
      <c r="K67" s="330">
        <v>6</v>
      </c>
      <c r="L67" s="330">
        <v>0</v>
      </c>
      <c r="M67" s="330"/>
      <c r="N67" s="330">
        <v>0.1</v>
      </c>
      <c r="O67" s="330">
        <v>0</v>
      </c>
      <c r="P67" s="502">
        <v>1</v>
      </c>
      <c r="Q67" s="282"/>
      <c r="R67" s="128" t="s">
        <v>31</v>
      </c>
      <c r="S67" s="128" t="s">
        <v>31</v>
      </c>
      <c r="T67" s="128" t="s">
        <v>31</v>
      </c>
      <c r="U67" s="128" t="s">
        <v>31</v>
      </c>
      <c r="V67" s="282" t="s">
        <v>1895</v>
      </c>
      <c r="W67" s="282"/>
      <c r="X67" s="282">
        <f t="shared" si="9"/>
        <v>0</v>
      </c>
      <c r="Y67" s="260"/>
      <c r="Z67" s="260"/>
      <c r="AA67" s="502">
        <f t="shared" si="10"/>
        <v>0</v>
      </c>
      <c r="AB67" s="282">
        <f t="shared" si="11"/>
        <v>0</v>
      </c>
      <c r="AC67" s="282">
        <f t="shared" si="12"/>
        <v>0</v>
      </c>
      <c r="AD67" s="282">
        <f t="shared" si="13"/>
        <v>0</v>
      </c>
      <c r="AE67" s="282">
        <f t="shared" si="14"/>
        <v>0</v>
      </c>
      <c r="AF67" s="282">
        <f t="shared" si="15"/>
        <v>0</v>
      </c>
      <c r="AG67" s="107">
        <f t="shared" si="16"/>
        <v>0</v>
      </c>
      <c r="AH67" s="282">
        <f t="shared" si="17"/>
        <v>0</v>
      </c>
      <c r="AI67" s="260"/>
      <c r="AJ67" s="282">
        <f t="shared" si="18"/>
        <v>0</v>
      </c>
      <c r="AK67" s="282">
        <f t="shared" si="19"/>
        <v>0</v>
      </c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495"/>
      <c r="AW67" s="495"/>
      <c r="AX67" s="495"/>
    </row>
    <row r="68" spans="2:50">
      <c r="B68" s="412">
        <v>54</v>
      </c>
      <c r="C68" s="135" t="s">
        <v>21</v>
      </c>
      <c r="D68" s="135" t="s">
        <v>1893</v>
      </c>
      <c r="E68" s="140" t="s">
        <v>1894</v>
      </c>
      <c r="F68" s="139" t="s">
        <v>2918</v>
      </c>
      <c r="G68" s="413" t="s">
        <v>17</v>
      </c>
      <c r="H68" s="414">
        <v>42296</v>
      </c>
      <c r="I68" s="329" t="s">
        <v>1758</v>
      </c>
      <c r="J68" s="330">
        <f t="shared" si="0"/>
        <v>6</v>
      </c>
      <c r="K68" s="330">
        <v>6</v>
      </c>
      <c r="L68" s="330">
        <v>0</v>
      </c>
      <c r="M68" s="330"/>
      <c r="N68" s="330">
        <v>0.1</v>
      </c>
      <c r="O68" s="330">
        <v>0</v>
      </c>
      <c r="P68" s="502">
        <v>1</v>
      </c>
      <c r="Q68" s="282" t="s">
        <v>4380</v>
      </c>
      <c r="R68" s="128" t="s">
        <v>31</v>
      </c>
      <c r="S68" s="128" t="s">
        <v>31</v>
      </c>
      <c r="T68" s="128" t="s">
        <v>31</v>
      </c>
      <c r="U68" s="128" t="s">
        <v>31</v>
      </c>
      <c r="V68" s="282" t="s">
        <v>1895</v>
      </c>
      <c r="W68" s="282"/>
      <c r="X68" s="282">
        <f t="shared" si="9"/>
        <v>0</v>
      </c>
      <c r="Y68" s="260"/>
      <c r="Z68" s="260"/>
      <c r="AA68" s="502">
        <f t="shared" si="10"/>
        <v>0</v>
      </c>
      <c r="AB68" s="282">
        <f t="shared" si="11"/>
        <v>0</v>
      </c>
      <c r="AC68" s="282">
        <f t="shared" si="12"/>
        <v>0</v>
      </c>
      <c r="AD68" s="282">
        <f t="shared" si="13"/>
        <v>0</v>
      </c>
      <c r="AE68" s="282">
        <f t="shared" si="14"/>
        <v>0</v>
      </c>
      <c r="AF68" s="282">
        <f t="shared" si="15"/>
        <v>0</v>
      </c>
      <c r="AG68" s="107">
        <f t="shared" si="16"/>
        <v>1</v>
      </c>
      <c r="AH68" s="282">
        <f t="shared" si="17"/>
        <v>0</v>
      </c>
      <c r="AI68" s="260"/>
      <c r="AJ68" s="282">
        <f t="shared" si="18"/>
        <v>0</v>
      </c>
      <c r="AK68" s="282">
        <f t="shared" si="19"/>
        <v>0</v>
      </c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495"/>
      <c r="AW68" s="495"/>
      <c r="AX68" s="495"/>
    </row>
    <row r="69" spans="2:50">
      <c r="B69" s="412">
        <v>55</v>
      </c>
      <c r="C69" s="135" t="s">
        <v>21</v>
      </c>
      <c r="D69" s="135" t="s">
        <v>1893</v>
      </c>
      <c r="E69" s="140" t="s">
        <v>1894</v>
      </c>
      <c r="F69" s="139" t="s">
        <v>2919</v>
      </c>
      <c r="G69" s="413" t="s">
        <v>17</v>
      </c>
      <c r="H69" s="414">
        <v>42296</v>
      </c>
      <c r="I69" s="329" t="s">
        <v>1758</v>
      </c>
      <c r="J69" s="330">
        <f t="shared" si="0"/>
        <v>6</v>
      </c>
      <c r="K69" s="330">
        <v>6</v>
      </c>
      <c r="L69" s="330">
        <v>0</v>
      </c>
      <c r="M69" s="330"/>
      <c r="N69" s="330">
        <v>0.1</v>
      </c>
      <c r="O69" s="330">
        <v>0</v>
      </c>
      <c r="P69" s="502">
        <v>1</v>
      </c>
      <c r="Q69" s="282" t="s">
        <v>4380</v>
      </c>
      <c r="R69" s="128" t="s">
        <v>31</v>
      </c>
      <c r="S69" s="128" t="s">
        <v>31</v>
      </c>
      <c r="T69" s="128" t="s">
        <v>31</v>
      </c>
      <c r="U69" s="128" t="s">
        <v>31</v>
      </c>
      <c r="V69" s="282" t="s">
        <v>1895</v>
      </c>
      <c r="W69" s="282"/>
      <c r="X69" s="282">
        <f t="shared" si="9"/>
        <v>0</v>
      </c>
      <c r="Y69" s="260"/>
      <c r="Z69" s="260"/>
      <c r="AA69" s="502">
        <f t="shared" si="10"/>
        <v>0</v>
      </c>
      <c r="AB69" s="282">
        <f t="shared" si="11"/>
        <v>0</v>
      </c>
      <c r="AC69" s="282">
        <f t="shared" si="12"/>
        <v>0</v>
      </c>
      <c r="AD69" s="282">
        <f t="shared" si="13"/>
        <v>0</v>
      </c>
      <c r="AE69" s="282">
        <f t="shared" si="14"/>
        <v>0</v>
      </c>
      <c r="AF69" s="282">
        <f t="shared" si="15"/>
        <v>0</v>
      </c>
      <c r="AG69" s="107">
        <f t="shared" si="16"/>
        <v>1</v>
      </c>
      <c r="AH69" s="282">
        <f t="shared" si="17"/>
        <v>0</v>
      </c>
      <c r="AI69" s="260"/>
      <c r="AJ69" s="282">
        <f t="shared" si="18"/>
        <v>0</v>
      </c>
      <c r="AK69" s="282">
        <f t="shared" si="19"/>
        <v>0</v>
      </c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495"/>
      <c r="AW69" s="495"/>
      <c r="AX69" s="495"/>
    </row>
    <row r="70" spans="2:50">
      <c r="B70" s="412">
        <v>56</v>
      </c>
      <c r="C70" s="135" t="s">
        <v>21</v>
      </c>
      <c r="D70" s="135" t="s">
        <v>1893</v>
      </c>
      <c r="E70" s="140" t="s">
        <v>1894</v>
      </c>
      <c r="F70" s="139" t="s">
        <v>3085</v>
      </c>
      <c r="G70" s="413" t="s">
        <v>17</v>
      </c>
      <c r="H70" s="414">
        <v>42296</v>
      </c>
      <c r="I70" s="329" t="s">
        <v>1758</v>
      </c>
      <c r="J70" s="330">
        <f t="shared" si="0"/>
        <v>12</v>
      </c>
      <c r="K70" s="330">
        <v>12</v>
      </c>
      <c r="L70" s="330">
        <v>0</v>
      </c>
      <c r="M70" s="330"/>
      <c r="N70" s="330">
        <v>0.2</v>
      </c>
      <c r="O70" s="330">
        <v>0</v>
      </c>
      <c r="P70" s="502">
        <v>1</v>
      </c>
      <c r="Q70" s="282" t="s">
        <v>4380</v>
      </c>
      <c r="R70" s="128" t="s">
        <v>31</v>
      </c>
      <c r="S70" s="128" t="s">
        <v>31</v>
      </c>
      <c r="T70" s="128" t="s">
        <v>31</v>
      </c>
      <c r="U70" s="128" t="s">
        <v>31</v>
      </c>
      <c r="V70" s="282" t="s">
        <v>1895</v>
      </c>
      <c r="W70" s="282"/>
      <c r="X70" s="282">
        <f t="shared" si="9"/>
        <v>0</v>
      </c>
      <c r="Y70" s="260"/>
      <c r="Z70" s="260"/>
      <c r="AA70" s="502">
        <f t="shared" si="10"/>
        <v>0</v>
      </c>
      <c r="AB70" s="282">
        <f t="shared" si="11"/>
        <v>0</v>
      </c>
      <c r="AC70" s="282">
        <f t="shared" si="12"/>
        <v>0</v>
      </c>
      <c r="AD70" s="282">
        <f t="shared" si="13"/>
        <v>0</v>
      </c>
      <c r="AE70" s="282">
        <f t="shared" si="14"/>
        <v>0</v>
      </c>
      <c r="AF70" s="282">
        <f t="shared" si="15"/>
        <v>0</v>
      </c>
      <c r="AG70" s="107">
        <f t="shared" si="16"/>
        <v>1</v>
      </c>
      <c r="AH70" s="282">
        <f t="shared" si="17"/>
        <v>0</v>
      </c>
      <c r="AI70" s="260"/>
      <c r="AJ70" s="282">
        <f t="shared" si="18"/>
        <v>0</v>
      </c>
      <c r="AK70" s="282">
        <f t="shared" si="19"/>
        <v>0</v>
      </c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495"/>
      <c r="AW70" s="495"/>
      <c r="AX70" s="495"/>
    </row>
    <row r="71" spans="2:50">
      <c r="B71" s="412">
        <v>57</v>
      </c>
      <c r="C71" s="135" t="s">
        <v>21</v>
      </c>
      <c r="D71" s="135" t="s">
        <v>1893</v>
      </c>
      <c r="E71" s="140" t="s">
        <v>1894</v>
      </c>
      <c r="F71" s="139" t="s">
        <v>2921</v>
      </c>
      <c r="G71" s="413" t="s">
        <v>17</v>
      </c>
      <c r="H71" s="414">
        <v>42296</v>
      </c>
      <c r="I71" s="329" t="s">
        <v>1758</v>
      </c>
      <c r="J71" s="330">
        <f t="shared" si="0"/>
        <v>18</v>
      </c>
      <c r="K71" s="330">
        <v>18</v>
      </c>
      <c r="L71" s="330">
        <v>0</v>
      </c>
      <c r="M71" s="330"/>
      <c r="N71" s="330">
        <v>0.30000000000000004</v>
      </c>
      <c r="O71" s="330">
        <v>0</v>
      </c>
      <c r="P71" s="502">
        <v>1</v>
      </c>
      <c r="Q71" s="282" t="s">
        <v>4380</v>
      </c>
      <c r="R71" s="128" t="s">
        <v>31</v>
      </c>
      <c r="S71" s="128" t="s">
        <v>31</v>
      </c>
      <c r="T71" s="128" t="s">
        <v>31</v>
      </c>
      <c r="U71" s="128" t="s">
        <v>31</v>
      </c>
      <c r="V71" s="282" t="s">
        <v>1895</v>
      </c>
      <c r="W71" s="282"/>
      <c r="X71" s="282">
        <f t="shared" si="9"/>
        <v>0</v>
      </c>
      <c r="Y71" s="260"/>
      <c r="Z71" s="260"/>
      <c r="AA71" s="502">
        <f t="shared" si="10"/>
        <v>0</v>
      </c>
      <c r="AB71" s="282">
        <f t="shared" si="11"/>
        <v>0</v>
      </c>
      <c r="AC71" s="282">
        <f t="shared" si="12"/>
        <v>0</v>
      </c>
      <c r="AD71" s="282">
        <f t="shared" si="13"/>
        <v>0</v>
      </c>
      <c r="AE71" s="282">
        <f t="shared" si="14"/>
        <v>0</v>
      </c>
      <c r="AF71" s="282">
        <f t="shared" si="15"/>
        <v>0</v>
      </c>
      <c r="AG71" s="107">
        <f t="shared" si="16"/>
        <v>1</v>
      </c>
      <c r="AH71" s="282">
        <f t="shared" si="17"/>
        <v>0</v>
      </c>
      <c r="AI71" s="260"/>
      <c r="AJ71" s="282">
        <f t="shared" si="18"/>
        <v>0</v>
      </c>
      <c r="AK71" s="282">
        <f t="shared" si="19"/>
        <v>0</v>
      </c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495"/>
      <c r="AW71" s="495"/>
      <c r="AX71" s="495"/>
    </row>
    <row r="72" spans="2:50">
      <c r="B72" s="412">
        <v>58</v>
      </c>
      <c r="C72" s="135" t="s">
        <v>21</v>
      </c>
      <c r="D72" s="135" t="s">
        <v>1893</v>
      </c>
      <c r="E72" s="140" t="s">
        <v>1894</v>
      </c>
      <c r="F72" s="139" t="s">
        <v>3087</v>
      </c>
      <c r="G72" s="413" t="s">
        <v>17</v>
      </c>
      <c r="H72" s="414">
        <v>42296</v>
      </c>
      <c r="I72" s="329" t="s">
        <v>1758</v>
      </c>
      <c r="J72" s="330">
        <f t="shared" si="0"/>
        <v>12</v>
      </c>
      <c r="K72" s="330">
        <v>12</v>
      </c>
      <c r="L72" s="330">
        <v>0</v>
      </c>
      <c r="M72" s="330"/>
      <c r="N72" s="330">
        <v>0.2</v>
      </c>
      <c r="O72" s="330">
        <v>0</v>
      </c>
      <c r="P72" s="502">
        <v>1</v>
      </c>
      <c r="Q72" s="282" t="s">
        <v>4380</v>
      </c>
      <c r="R72" s="128" t="s">
        <v>31</v>
      </c>
      <c r="S72" s="128" t="s">
        <v>31</v>
      </c>
      <c r="T72" s="128" t="s">
        <v>31</v>
      </c>
      <c r="U72" s="128" t="s">
        <v>31</v>
      </c>
      <c r="V72" s="282" t="s">
        <v>1895</v>
      </c>
      <c r="W72" s="282"/>
      <c r="X72" s="282">
        <f t="shared" si="9"/>
        <v>0</v>
      </c>
      <c r="Y72" s="260"/>
      <c r="Z72" s="260"/>
      <c r="AA72" s="502">
        <f t="shared" si="10"/>
        <v>0</v>
      </c>
      <c r="AB72" s="282">
        <f t="shared" si="11"/>
        <v>0</v>
      </c>
      <c r="AC72" s="282">
        <f t="shared" si="12"/>
        <v>0</v>
      </c>
      <c r="AD72" s="282">
        <f t="shared" si="13"/>
        <v>0</v>
      </c>
      <c r="AE72" s="282">
        <f t="shared" si="14"/>
        <v>0</v>
      </c>
      <c r="AF72" s="282">
        <f t="shared" si="15"/>
        <v>0</v>
      </c>
      <c r="AG72" s="107">
        <f t="shared" si="16"/>
        <v>1</v>
      </c>
      <c r="AH72" s="282">
        <f t="shared" si="17"/>
        <v>0</v>
      </c>
      <c r="AI72" s="260"/>
      <c r="AJ72" s="282">
        <f t="shared" si="18"/>
        <v>0</v>
      </c>
      <c r="AK72" s="282">
        <f t="shared" si="19"/>
        <v>0</v>
      </c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495"/>
      <c r="AW72" s="495"/>
      <c r="AX72" s="495"/>
    </row>
    <row r="73" spans="2:50">
      <c r="B73" s="412">
        <v>59</v>
      </c>
      <c r="C73" s="135" t="s">
        <v>21</v>
      </c>
      <c r="D73" s="135" t="s">
        <v>1893</v>
      </c>
      <c r="E73" s="140" t="s">
        <v>1894</v>
      </c>
      <c r="F73" s="139" t="s">
        <v>2927</v>
      </c>
      <c r="G73" s="413" t="s">
        <v>17</v>
      </c>
      <c r="H73" s="414">
        <v>42296</v>
      </c>
      <c r="I73" s="329" t="s">
        <v>1758</v>
      </c>
      <c r="J73" s="330">
        <f t="shared" si="0"/>
        <v>6</v>
      </c>
      <c r="K73" s="330">
        <v>6</v>
      </c>
      <c r="L73" s="330">
        <v>0</v>
      </c>
      <c r="M73" s="330"/>
      <c r="N73" s="330">
        <v>0.1</v>
      </c>
      <c r="O73" s="330">
        <v>0</v>
      </c>
      <c r="P73" s="502">
        <v>1</v>
      </c>
      <c r="Q73" s="282"/>
      <c r="R73" s="128" t="s">
        <v>31</v>
      </c>
      <c r="S73" s="128" t="s">
        <v>31</v>
      </c>
      <c r="T73" s="128" t="s">
        <v>31</v>
      </c>
      <c r="U73" s="128" t="s">
        <v>31</v>
      </c>
      <c r="V73" s="282" t="s">
        <v>1895</v>
      </c>
      <c r="W73" s="282"/>
      <c r="X73" s="282">
        <f t="shared" si="9"/>
        <v>0</v>
      </c>
      <c r="Y73" s="260"/>
      <c r="Z73" s="260"/>
      <c r="AA73" s="502">
        <f t="shared" si="10"/>
        <v>0</v>
      </c>
      <c r="AB73" s="282">
        <f t="shared" si="11"/>
        <v>0</v>
      </c>
      <c r="AC73" s="282">
        <f t="shared" si="12"/>
        <v>0</v>
      </c>
      <c r="AD73" s="282">
        <f t="shared" si="13"/>
        <v>0</v>
      </c>
      <c r="AE73" s="282">
        <f t="shared" si="14"/>
        <v>0</v>
      </c>
      <c r="AF73" s="282">
        <f t="shared" si="15"/>
        <v>0</v>
      </c>
      <c r="AG73" s="107">
        <f t="shared" si="16"/>
        <v>0</v>
      </c>
      <c r="AH73" s="282">
        <f t="shared" si="17"/>
        <v>0</v>
      </c>
      <c r="AI73" s="260"/>
      <c r="AJ73" s="282">
        <f t="shared" si="18"/>
        <v>0</v>
      </c>
      <c r="AK73" s="282">
        <f t="shared" si="19"/>
        <v>0</v>
      </c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495"/>
      <c r="AW73" s="495"/>
      <c r="AX73" s="495"/>
    </row>
    <row r="74" spans="2:50">
      <c r="B74" s="412">
        <v>60</v>
      </c>
      <c r="C74" s="135" t="s">
        <v>21</v>
      </c>
      <c r="D74" s="135" t="s">
        <v>1893</v>
      </c>
      <c r="E74" s="140" t="s">
        <v>1894</v>
      </c>
      <c r="F74" s="139" t="s">
        <v>3187</v>
      </c>
      <c r="G74" s="413" t="s">
        <v>17</v>
      </c>
      <c r="H74" s="414">
        <v>42296</v>
      </c>
      <c r="I74" s="329" t="s">
        <v>1758</v>
      </c>
      <c r="J74" s="330">
        <f t="shared" si="0"/>
        <v>6</v>
      </c>
      <c r="K74" s="330">
        <v>6</v>
      </c>
      <c r="L74" s="330">
        <v>0</v>
      </c>
      <c r="M74" s="330"/>
      <c r="N74" s="330">
        <v>0.1</v>
      </c>
      <c r="O74" s="330">
        <v>0</v>
      </c>
      <c r="P74" s="502">
        <v>1</v>
      </c>
      <c r="Q74" s="282"/>
      <c r="R74" s="128" t="s">
        <v>31</v>
      </c>
      <c r="S74" s="128" t="s">
        <v>31</v>
      </c>
      <c r="T74" s="128" t="s">
        <v>31</v>
      </c>
      <c r="U74" s="128" t="s">
        <v>31</v>
      </c>
      <c r="V74" s="282" t="s">
        <v>1895</v>
      </c>
      <c r="W74" s="282"/>
      <c r="X74" s="282">
        <f t="shared" si="9"/>
        <v>0</v>
      </c>
      <c r="Y74" s="260"/>
      <c r="Z74" s="260"/>
      <c r="AA74" s="502">
        <f t="shared" si="10"/>
        <v>0</v>
      </c>
      <c r="AB74" s="282">
        <f t="shared" si="11"/>
        <v>0</v>
      </c>
      <c r="AC74" s="282">
        <f t="shared" si="12"/>
        <v>0</v>
      </c>
      <c r="AD74" s="282">
        <f t="shared" si="13"/>
        <v>0</v>
      </c>
      <c r="AE74" s="282">
        <f t="shared" si="14"/>
        <v>0</v>
      </c>
      <c r="AF74" s="282">
        <f t="shared" si="15"/>
        <v>0</v>
      </c>
      <c r="AG74" s="107">
        <f t="shared" si="16"/>
        <v>0</v>
      </c>
      <c r="AH74" s="282">
        <f t="shared" si="17"/>
        <v>0</v>
      </c>
      <c r="AI74" s="260"/>
      <c r="AJ74" s="282">
        <f t="shared" si="18"/>
        <v>0</v>
      </c>
      <c r="AK74" s="282">
        <f t="shared" si="19"/>
        <v>0</v>
      </c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495"/>
      <c r="AW74" s="495"/>
      <c r="AX74" s="495"/>
    </row>
    <row r="75" spans="2:50">
      <c r="B75" s="412">
        <v>61</v>
      </c>
      <c r="C75" s="135" t="s">
        <v>21</v>
      </c>
      <c r="D75" s="135" t="s">
        <v>1893</v>
      </c>
      <c r="E75" s="140" t="s">
        <v>1894</v>
      </c>
      <c r="F75" s="139" t="s">
        <v>2929</v>
      </c>
      <c r="G75" s="413" t="s">
        <v>17</v>
      </c>
      <c r="H75" s="414">
        <v>42296</v>
      </c>
      <c r="I75" s="329" t="s">
        <v>1758</v>
      </c>
      <c r="J75" s="330">
        <f t="shared" ref="J75:J138" si="20">SUM(K75:L75)</f>
        <v>36</v>
      </c>
      <c r="K75" s="330">
        <v>36</v>
      </c>
      <c r="L75" s="330">
        <v>0</v>
      </c>
      <c r="M75" s="330"/>
      <c r="N75" s="330">
        <v>0.6</v>
      </c>
      <c r="O75" s="330">
        <v>0</v>
      </c>
      <c r="P75" s="502">
        <v>1</v>
      </c>
      <c r="Q75" s="282" t="s">
        <v>4380</v>
      </c>
      <c r="R75" s="128" t="s">
        <v>31</v>
      </c>
      <c r="S75" s="128" t="s">
        <v>31</v>
      </c>
      <c r="T75" s="128" t="s">
        <v>31</v>
      </c>
      <c r="U75" s="128" t="s">
        <v>31</v>
      </c>
      <c r="V75" s="282" t="s">
        <v>1895</v>
      </c>
      <c r="W75" s="282"/>
      <c r="X75" s="282">
        <f t="shared" si="9"/>
        <v>0</v>
      </c>
      <c r="Y75" s="260"/>
      <c r="Z75" s="260"/>
      <c r="AA75" s="502">
        <f t="shared" si="10"/>
        <v>0</v>
      </c>
      <c r="AB75" s="282">
        <f t="shared" si="11"/>
        <v>0</v>
      </c>
      <c r="AC75" s="282">
        <f t="shared" si="12"/>
        <v>0</v>
      </c>
      <c r="AD75" s="282">
        <f t="shared" si="13"/>
        <v>0</v>
      </c>
      <c r="AE75" s="282">
        <f t="shared" si="14"/>
        <v>0</v>
      </c>
      <c r="AF75" s="282">
        <f t="shared" si="15"/>
        <v>0</v>
      </c>
      <c r="AG75" s="107">
        <f t="shared" si="16"/>
        <v>1</v>
      </c>
      <c r="AH75" s="282">
        <f t="shared" si="17"/>
        <v>0</v>
      </c>
      <c r="AI75" s="260"/>
      <c r="AJ75" s="282">
        <f t="shared" si="18"/>
        <v>0</v>
      </c>
      <c r="AK75" s="282">
        <f t="shared" si="19"/>
        <v>0</v>
      </c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495"/>
      <c r="AW75" s="495"/>
      <c r="AX75" s="495"/>
    </row>
    <row r="76" spans="2:50">
      <c r="B76" s="412">
        <v>62</v>
      </c>
      <c r="C76" s="135" t="s">
        <v>21</v>
      </c>
      <c r="D76" s="135" t="s">
        <v>1893</v>
      </c>
      <c r="E76" s="140" t="s">
        <v>1894</v>
      </c>
      <c r="F76" s="139" t="s">
        <v>2935</v>
      </c>
      <c r="G76" s="413" t="s">
        <v>17</v>
      </c>
      <c r="H76" s="414">
        <v>42296</v>
      </c>
      <c r="I76" s="329" t="s">
        <v>1758</v>
      </c>
      <c r="J76" s="330">
        <f t="shared" si="20"/>
        <v>30</v>
      </c>
      <c r="K76" s="330">
        <v>30</v>
      </c>
      <c r="L76" s="330">
        <v>0</v>
      </c>
      <c r="M76" s="330"/>
      <c r="N76" s="330">
        <v>0.5</v>
      </c>
      <c r="O76" s="330">
        <v>0</v>
      </c>
      <c r="P76" s="502">
        <v>1</v>
      </c>
      <c r="Q76" s="282"/>
      <c r="R76" s="128" t="s">
        <v>31</v>
      </c>
      <c r="S76" s="128" t="s">
        <v>31</v>
      </c>
      <c r="T76" s="128" t="s">
        <v>31</v>
      </c>
      <c r="U76" s="128" t="s">
        <v>31</v>
      </c>
      <c r="V76" s="282" t="s">
        <v>1895</v>
      </c>
      <c r="W76" s="282"/>
      <c r="X76" s="282">
        <f t="shared" si="9"/>
        <v>0</v>
      </c>
      <c r="Y76" s="260"/>
      <c r="Z76" s="260"/>
      <c r="AA76" s="502">
        <f t="shared" si="10"/>
        <v>0</v>
      </c>
      <c r="AB76" s="282">
        <f t="shared" si="11"/>
        <v>0</v>
      </c>
      <c r="AC76" s="282">
        <f t="shared" si="12"/>
        <v>0</v>
      </c>
      <c r="AD76" s="282">
        <f t="shared" si="13"/>
        <v>0</v>
      </c>
      <c r="AE76" s="282">
        <f t="shared" si="14"/>
        <v>0</v>
      </c>
      <c r="AF76" s="282">
        <f t="shared" si="15"/>
        <v>0</v>
      </c>
      <c r="AG76" s="107">
        <f t="shared" si="16"/>
        <v>0</v>
      </c>
      <c r="AH76" s="282">
        <f t="shared" si="17"/>
        <v>0</v>
      </c>
      <c r="AI76" s="260"/>
      <c r="AJ76" s="282">
        <f t="shared" si="18"/>
        <v>0</v>
      </c>
      <c r="AK76" s="282">
        <f t="shared" si="19"/>
        <v>0</v>
      </c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495"/>
      <c r="AW76" s="495"/>
      <c r="AX76" s="495"/>
    </row>
    <row r="77" spans="2:50">
      <c r="B77" s="412">
        <v>63</v>
      </c>
      <c r="C77" s="135" t="s">
        <v>21</v>
      </c>
      <c r="D77" s="135" t="s">
        <v>1893</v>
      </c>
      <c r="E77" s="140" t="s">
        <v>1894</v>
      </c>
      <c r="F77" s="139" t="s">
        <v>3090</v>
      </c>
      <c r="G77" s="413" t="s">
        <v>17</v>
      </c>
      <c r="H77" s="414">
        <v>42296</v>
      </c>
      <c r="I77" s="329" t="s">
        <v>1758</v>
      </c>
      <c r="J77" s="330">
        <f t="shared" si="20"/>
        <v>24</v>
      </c>
      <c r="K77" s="330">
        <v>24</v>
      </c>
      <c r="L77" s="330">
        <v>0</v>
      </c>
      <c r="M77" s="330"/>
      <c r="N77" s="330">
        <v>0.4</v>
      </c>
      <c r="O77" s="330">
        <v>0</v>
      </c>
      <c r="P77" s="502">
        <v>1</v>
      </c>
      <c r="Q77" s="282"/>
      <c r="R77" s="128" t="s">
        <v>31</v>
      </c>
      <c r="S77" s="128" t="s">
        <v>31</v>
      </c>
      <c r="T77" s="128" t="s">
        <v>31</v>
      </c>
      <c r="U77" s="128" t="s">
        <v>31</v>
      </c>
      <c r="V77" s="282" t="s">
        <v>1895</v>
      </c>
      <c r="W77" s="282"/>
      <c r="X77" s="282">
        <f t="shared" si="9"/>
        <v>0</v>
      </c>
      <c r="Y77" s="260"/>
      <c r="Z77" s="260"/>
      <c r="AA77" s="502">
        <f t="shared" si="10"/>
        <v>0</v>
      </c>
      <c r="AB77" s="282">
        <f t="shared" si="11"/>
        <v>0</v>
      </c>
      <c r="AC77" s="282">
        <f t="shared" si="12"/>
        <v>0</v>
      </c>
      <c r="AD77" s="282">
        <f t="shared" si="13"/>
        <v>0</v>
      </c>
      <c r="AE77" s="282">
        <f t="shared" si="14"/>
        <v>0</v>
      </c>
      <c r="AF77" s="282">
        <f t="shared" si="15"/>
        <v>0</v>
      </c>
      <c r="AG77" s="107">
        <f t="shared" si="16"/>
        <v>0</v>
      </c>
      <c r="AH77" s="282">
        <f t="shared" si="17"/>
        <v>0</v>
      </c>
      <c r="AI77" s="260"/>
      <c r="AJ77" s="282">
        <f t="shared" si="18"/>
        <v>0</v>
      </c>
      <c r="AK77" s="282">
        <f t="shared" si="19"/>
        <v>0</v>
      </c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495"/>
      <c r="AW77" s="495"/>
      <c r="AX77" s="495"/>
    </row>
    <row r="78" spans="2:50">
      <c r="B78" s="412">
        <v>64</v>
      </c>
      <c r="C78" s="135" t="s">
        <v>21</v>
      </c>
      <c r="D78" s="135" t="s">
        <v>1893</v>
      </c>
      <c r="E78" s="140" t="s">
        <v>1894</v>
      </c>
      <c r="F78" s="139" t="s">
        <v>3094</v>
      </c>
      <c r="G78" s="413" t="s">
        <v>17</v>
      </c>
      <c r="H78" s="414">
        <v>42296</v>
      </c>
      <c r="I78" s="329" t="s">
        <v>1758</v>
      </c>
      <c r="J78" s="330">
        <f t="shared" si="20"/>
        <v>6</v>
      </c>
      <c r="K78" s="330">
        <v>6</v>
      </c>
      <c r="L78" s="330">
        <v>0</v>
      </c>
      <c r="M78" s="330"/>
      <c r="N78" s="330">
        <v>0.1</v>
      </c>
      <c r="O78" s="330">
        <v>0</v>
      </c>
      <c r="P78" s="502">
        <v>1</v>
      </c>
      <c r="Q78" s="282" t="s">
        <v>4380</v>
      </c>
      <c r="R78" s="128" t="s">
        <v>31</v>
      </c>
      <c r="S78" s="128" t="s">
        <v>31</v>
      </c>
      <c r="T78" s="128" t="s">
        <v>31</v>
      </c>
      <c r="U78" s="128" t="s">
        <v>31</v>
      </c>
      <c r="V78" s="282" t="s">
        <v>1895</v>
      </c>
      <c r="W78" s="282"/>
      <c r="X78" s="282">
        <f t="shared" si="9"/>
        <v>0</v>
      </c>
      <c r="Y78" s="260"/>
      <c r="Z78" s="260"/>
      <c r="AA78" s="502">
        <f t="shared" si="10"/>
        <v>0</v>
      </c>
      <c r="AB78" s="282">
        <f t="shared" si="11"/>
        <v>0</v>
      </c>
      <c r="AC78" s="282">
        <f t="shared" si="12"/>
        <v>0</v>
      </c>
      <c r="AD78" s="282">
        <f t="shared" si="13"/>
        <v>0</v>
      </c>
      <c r="AE78" s="282">
        <f t="shared" si="14"/>
        <v>0</v>
      </c>
      <c r="AF78" s="282">
        <f t="shared" si="15"/>
        <v>0</v>
      </c>
      <c r="AG78" s="107">
        <f t="shared" si="16"/>
        <v>1</v>
      </c>
      <c r="AH78" s="282">
        <f t="shared" si="17"/>
        <v>0</v>
      </c>
      <c r="AI78" s="260"/>
      <c r="AJ78" s="282">
        <f t="shared" si="18"/>
        <v>0</v>
      </c>
      <c r="AK78" s="282">
        <f t="shared" si="19"/>
        <v>0</v>
      </c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495"/>
      <c r="AW78" s="495"/>
      <c r="AX78" s="495"/>
    </row>
    <row r="79" spans="2:50">
      <c r="B79" s="412">
        <v>65</v>
      </c>
      <c r="C79" s="135" t="s">
        <v>21</v>
      </c>
      <c r="D79" s="135" t="s">
        <v>1893</v>
      </c>
      <c r="E79" s="140" t="s">
        <v>1894</v>
      </c>
      <c r="F79" s="139" t="s">
        <v>2939</v>
      </c>
      <c r="G79" s="413" t="s">
        <v>17</v>
      </c>
      <c r="H79" s="414">
        <v>42296</v>
      </c>
      <c r="I79" s="329" t="s">
        <v>1758</v>
      </c>
      <c r="J79" s="330">
        <f t="shared" si="20"/>
        <v>6</v>
      </c>
      <c r="K79" s="330">
        <v>6</v>
      </c>
      <c r="L79" s="330">
        <v>0</v>
      </c>
      <c r="M79" s="330"/>
      <c r="N79" s="330">
        <v>0.1</v>
      </c>
      <c r="O79" s="330">
        <v>0</v>
      </c>
      <c r="P79" s="502">
        <v>1</v>
      </c>
      <c r="Q79" s="282"/>
      <c r="R79" s="128" t="s">
        <v>31</v>
      </c>
      <c r="S79" s="128" t="s">
        <v>31</v>
      </c>
      <c r="T79" s="128" t="s">
        <v>31</v>
      </c>
      <c r="U79" s="128" t="s">
        <v>31</v>
      </c>
      <c r="V79" s="282" t="s">
        <v>1895</v>
      </c>
      <c r="W79" s="282"/>
      <c r="X79" s="282">
        <f t="shared" si="9"/>
        <v>0</v>
      </c>
      <c r="Y79" s="260"/>
      <c r="Z79" s="260"/>
      <c r="AA79" s="502">
        <f t="shared" si="10"/>
        <v>0</v>
      </c>
      <c r="AB79" s="282">
        <f t="shared" si="11"/>
        <v>0</v>
      </c>
      <c r="AC79" s="282">
        <f t="shared" si="12"/>
        <v>0</v>
      </c>
      <c r="AD79" s="282">
        <f t="shared" si="13"/>
        <v>0</v>
      </c>
      <c r="AE79" s="282">
        <f t="shared" si="14"/>
        <v>0</v>
      </c>
      <c r="AF79" s="282">
        <f t="shared" si="15"/>
        <v>0</v>
      </c>
      <c r="AG79" s="107">
        <f t="shared" si="16"/>
        <v>0</v>
      </c>
      <c r="AH79" s="282">
        <f t="shared" si="17"/>
        <v>0</v>
      </c>
      <c r="AI79" s="260"/>
      <c r="AJ79" s="282">
        <f t="shared" si="18"/>
        <v>0</v>
      </c>
      <c r="AK79" s="282">
        <f t="shared" si="19"/>
        <v>0</v>
      </c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495"/>
      <c r="AW79" s="495"/>
      <c r="AX79" s="495"/>
    </row>
    <row r="80" spans="2:50">
      <c r="B80" s="412">
        <v>66</v>
      </c>
      <c r="C80" s="135" t="s">
        <v>21</v>
      </c>
      <c r="D80" s="135" t="s">
        <v>1893</v>
      </c>
      <c r="E80" s="140" t="s">
        <v>1894</v>
      </c>
      <c r="F80" s="139" t="s">
        <v>1922</v>
      </c>
      <c r="G80" s="413" t="s">
        <v>17</v>
      </c>
      <c r="H80" s="414">
        <v>42296</v>
      </c>
      <c r="I80" s="329" t="s">
        <v>1758</v>
      </c>
      <c r="J80" s="330">
        <f t="shared" si="20"/>
        <v>6</v>
      </c>
      <c r="K80" s="330">
        <v>6</v>
      </c>
      <c r="L80" s="330">
        <v>0</v>
      </c>
      <c r="M80" s="330"/>
      <c r="N80" s="330">
        <v>0.1</v>
      </c>
      <c r="O80" s="330">
        <v>0</v>
      </c>
      <c r="P80" s="502">
        <v>1</v>
      </c>
      <c r="Q80" s="282" t="s">
        <v>4380</v>
      </c>
      <c r="R80" s="128" t="s">
        <v>31</v>
      </c>
      <c r="S80" s="128" t="s">
        <v>31</v>
      </c>
      <c r="T80" s="128" t="s">
        <v>31</v>
      </c>
      <c r="U80" s="128" t="s">
        <v>31</v>
      </c>
      <c r="V80" s="282" t="s">
        <v>1895</v>
      </c>
      <c r="W80" s="282"/>
      <c r="X80" s="282">
        <f t="shared" si="9"/>
        <v>0</v>
      </c>
      <c r="Y80" s="260"/>
      <c r="Z80" s="260"/>
      <c r="AA80" s="502">
        <f t="shared" si="10"/>
        <v>0</v>
      </c>
      <c r="AB80" s="282">
        <f t="shared" si="11"/>
        <v>0</v>
      </c>
      <c r="AC80" s="282">
        <f t="shared" si="12"/>
        <v>0</v>
      </c>
      <c r="AD80" s="282">
        <f t="shared" si="13"/>
        <v>0</v>
      </c>
      <c r="AE80" s="282">
        <f t="shared" si="14"/>
        <v>0</v>
      </c>
      <c r="AF80" s="282">
        <f t="shared" si="15"/>
        <v>0</v>
      </c>
      <c r="AG80" s="107">
        <f t="shared" si="16"/>
        <v>1</v>
      </c>
      <c r="AH80" s="282">
        <f t="shared" si="17"/>
        <v>0</v>
      </c>
      <c r="AI80" s="260"/>
      <c r="AJ80" s="282">
        <f t="shared" si="18"/>
        <v>0</v>
      </c>
      <c r="AK80" s="282">
        <f t="shared" si="19"/>
        <v>0</v>
      </c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495"/>
      <c r="AW80" s="495"/>
      <c r="AX80" s="495"/>
    </row>
    <row r="81" spans="2:50">
      <c r="B81" s="412">
        <v>67</v>
      </c>
      <c r="C81" s="135" t="s">
        <v>21</v>
      </c>
      <c r="D81" s="135" t="s">
        <v>1893</v>
      </c>
      <c r="E81" s="140" t="s">
        <v>1894</v>
      </c>
      <c r="F81" s="139" t="s">
        <v>2942</v>
      </c>
      <c r="G81" s="413" t="s">
        <v>17</v>
      </c>
      <c r="H81" s="414">
        <v>42296</v>
      </c>
      <c r="I81" s="329" t="s">
        <v>1758</v>
      </c>
      <c r="J81" s="330">
        <f t="shared" si="20"/>
        <v>6</v>
      </c>
      <c r="K81" s="330">
        <v>6</v>
      </c>
      <c r="L81" s="330">
        <v>0</v>
      </c>
      <c r="M81" s="330"/>
      <c r="N81" s="330">
        <v>0.1</v>
      </c>
      <c r="O81" s="330">
        <v>0</v>
      </c>
      <c r="P81" s="502">
        <v>1</v>
      </c>
      <c r="Q81" s="282" t="s">
        <v>4380</v>
      </c>
      <c r="R81" s="128" t="s">
        <v>31</v>
      </c>
      <c r="S81" s="128" t="s">
        <v>31</v>
      </c>
      <c r="T81" s="128" t="s">
        <v>31</v>
      </c>
      <c r="U81" s="128" t="s">
        <v>31</v>
      </c>
      <c r="V81" s="282" t="s">
        <v>1895</v>
      </c>
      <c r="W81" s="282"/>
      <c r="X81" s="282">
        <f t="shared" ref="X81:X100" si="21">SUMIF(W81,"Y",K81)</f>
        <v>0</v>
      </c>
      <c r="Y81" s="260"/>
      <c r="Z81" s="260"/>
      <c r="AA81" s="502">
        <f t="shared" ref="AA81:AA100" si="22">(COUNTA(AL81:AU81)-COUNTIF(AL81:AU81, "X"))</f>
        <v>0</v>
      </c>
      <c r="AB81" s="282">
        <f t="shared" ref="AB81:AB100" si="23">(COUNTA(AL81:AU81)-COUNTIF(AL81:AU81, "X"))*P81*K81</f>
        <v>0</v>
      </c>
      <c r="AC81" s="282">
        <f t="shared" ref="AC81:AC100" si="24">COUNTIF(AL81:AU81,"A")</f>
        <v>0</v>
      </c>
      <c r="AD81" s="282">
        <f t="shared" ref="AD81:AD100" si="25">COUNTIF(AL81:AU81,"V")*P81*M81</f>
        <v>0</v>
      </c>
      <c r="AE81" s="282">
        <f t="shared" ref="AE81:AE100" si="26">COUNTIF(AL81:AU81,"L")</f>
        <v>0</v>
      </c>
      <c r="AF81" s="282">
        <f t="shared" ref="AF81:AF100" si="27">COUNTIF(AL81:AU81,"L")*K81*P81</f>
        <v>0</v>
      </c>
      <c r="AG81" s="107">
        <f t="shared" ref="AG81:AG100" si="28">IF(Q81="Y",1,0)</f>
        <v>1</v>
      </c>
      <c r="AH81" s="282">
        <f t="shared" ref="AH81:AH100" si="29">IF(Q81="Y", AA81, 0)*K81*P81/2</f>
        <v>0</v>
      </c>
      <c r="AI81" s="260"/>
      <c r="AJ81" s="282">
        <f t="shared" ref="AJ81:AJ100" si="30">COUNTIF(AL81:AU81, "V")</f>
        <v>0</v>
      </c>
      <c r="AK81" s="282">
        <f t="shared" ref="AK81:AK100" si="31">AB81-AD81-AF81-AH81</f>
        <v>0</v>
      </c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495"/>
      <c r="AW81" s="495"/>
      <c r="AX81" s="495"/>
    </row>
    <row r="82" spans="2:50">
      <c r="B82" s="412">
        <v>68</v>
      </c>
      <c r="C82" s="135" t="s">
        <v>21</v>
      </c>
      <c r="D82" s="135" t="s">
        <v>1893</v>
      </c>
      <c r="E82" s="140" t="s">
        <v>1894</v>
      </c>
      <c r="F82" s="139" t="s">
        <v>2943</v>
      </c>
      <c r="G82" s="413" t="s">
        <v>17</v>
      </c>
      <c r="H82" s="414">
        <v>42296</v>
      </c>
      <c r="I82" s="329" t="s">
        <v>1758</v>
      </c>
      <c r="J82" s="330">
        <f t="shared" si="20"/>
        <v>6</v>
      </c>
      <c r="K82" s="330">
        <v>6</v>
      </c>
      <c r="L82" s="330">
        <v>0</v>
      </c>
      <c r="M82" s="330"/>
      <c r="N82" s="330">
        <v>0.1</v>
      </c>
      <c r="O82" s="330">
        <v>0</v>
      </c>
      <c r="P82" s="502">
        <v>1</v>
      </c>
      <c r="Q82" s="282" t="s">
        <v>4380</v>
      </c>
      <c r="R82" s="128" t="s">
        <v>31</v>
      </c>
      <c r="S82" s="128" t="s">
        <v>31</v>
      </c>
      <c r="T82" s="128" t="s">
        <v>31</v>
      </c>
      <c r="U82" s="128" t="s">
        <v>31</v>
      </c>
      <c r="V82" s="282" t="s">
        <v>1895</v>
      </c>
      <c r="W82" s="282"/>
      <c r="X82" s="282">
        <f t="shared" si="21"/>
        <v>0</v>
      </c>
      <c r="Y82" s="260"/>
      <c r="Z82" s="260"/>
      <c r="AA82" s="502">
        <f t="shared" si="22"/>
        <v>0</v>
      </c>
      <c r="AB82" s="282">
        <f t="shared" si="23"/>
        <v>0</v>
      </c>
      <c r="AC82" s="282">
        <f t="shared" si="24"/>
        <v>0</v>
      </c>
      <c r="AD82" s="282">
        <f t="shared" si="25"/>
        <v>0</v>
      </c>
      <c r="AE82" s="282">
        <f t="shared" si="26"/>
        <v>0</v>
      </c>
      <c r="AF82" s="282">
        <f t="shared" si="27"/>
        <v>0</v>
      </c>
      <c r="AG82" s="107">
        <f t="shared" si="28"/>
        <v>1</v>
      </c>
      <c r="AH82" s="282">
        <f t="shared" si="29"/>
        <v>0</v>
      </c>
      <c r="AI82" s="260"/>
      <c r="AJ82" s="282">
        <f t="shared" si="30"/>
        <v>0</v>
      </c>
      <c r="AK82" s="282">
        <f t="shared" si="31"/>
        <v>0</v>
      </c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495"/>
      <c r="AW82" s="495"/>
      <c r="AX82" s="495"/>
    </row>
    <row r="83" spans="2:50">
      <c r="B83" s="412">
        <v>69</v>
      </c>
      <c r="C83" s="135" t="s">
        <v>21</v>
      </c>
      <c r="D83" s="135" t="s">
        <v>1893</v>
      </c>
      <c r="E83" s="140" t="s">
        <v>1894</v>
      </c>
      <c r="F83" s="218" t="s">
        <v>3228</v>
      </c>
      <c r="G83" s="413" t="s">
        <v>17</v>
      </c>
      <c r="H83" s="414">
        <v>42296</v>
      </c>
      <c r="I83" s="329" t="s">
        <v>1758</v>
      </c>
      <c r="J83" s="330">
        <f t="shared" si="20"/>
        <v>48</v>
      </c>
      <c r="K83" s="330">
        <v>48</v>
      </c>
      <c r="L83" s="330">
        <v>0</v>
      </c>
      <c r="M83" s="330"/>
      <c r="N83" s="330">
        <v>0.79999999999999993</v>
      </c>
      <c r="O83" s="330">
        <v>0</v>
      </c>
      <c r="P83" s="502">
        <v>1</v>
      </c>
      <c r="Q83" s="282" t="s">
        <v>4380</v>
      </c>
      <c r="R83" s="128" t="s">
        <v>31</v>
      </c>
      <c r="S83" s="128" t="s">
        <v>31</v>
      </c>
      <c r="T83" s="128" t="s">
        <v>31</v>
      </c>
      <c r="U83" s="128" t="s">
        <v>31</v>
      </c>
      <c r="V83" s="282" t="s">
        <v>1895</v>
      </c>
      <c r="W83" s="282"/>
      <c r="X83" s="282">
        <f t="shared" si="21"/>
        <v>0</v>
      </c>
      <c r="Y83" s="260"/>
      <c r="Z83" s="260"/>
      <c r="AA83" s="502">
        <f t="shared" si="22"/>
        <v>0</v>
      </c>
      <c r="AB83" s="282">
        <f t="shared" si="23"/>
        <v>0</v>
      </c>
      <c r="AC83" s="282">
        <f t="shared" si="24"/>
        <v>0</v>
      </c>
      <c r="AD83" s="282">
        <f t="shared" si="25"/>
        <v>0</v>
      </c>
      <c r="AE83" s="282">
        <f t="shared" si="26"/>
        <v>0</v>
      </c>
      <c r="AF83" s="282">
        <f t="shared" si="27"/>
        <v>0</v>
      </c>
      <c r="AG83" s="107">
        <f t="shared" si="28"/>
        <v>1</v>
      </c>
      <c r="AH83" s="282">
        <f t="shared" si="29"/>
        <v>0</v>
      </c>
      <c r="AI83" s="260"/>
      <c r="AJ83" s="282">
        <f t="shared" si="30"/>
        <v>0</v>
      </c>
      <c r="AK83" s="282">
        <f t="shared" si="31"/>
        <v>0</v>
      </c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495"/>
      <c r="AW83" s="495"/>
      <c r="AX83" s="495"/>
    </row>
    <row r="84" spans="2:50">
      <c r="B84" s="412">
        <v>70</v>
      </c>
      <c r="C84" s="135" t="s">
        <v>21</v>
      </c>
      <c r="D84" s="135" t="s">
        <v>1893</v>
      </c>
      <c r="E84" s="140" t="s">
        <v>1894</v>
      </c>
      <c r="F84" s="139" t="s">
        <v>3099</v>
      </c>
      <c r="G84" s="413" t="s">
        <v>17</v>
      </c>
      <c r="H84" s="414">
        <v>42296</v>
      </c>
      <c r="I84" s="329" t="s">
        <v>1758</v>
      </c>
      <c r="J84" s="330">
        <f t="shared" si="20"/>
        <v>36</v>
      </c>
      <c r="K84" s="330">
        <v>36</v>
      </c>
      <c r="L84" s="330">
        <v>0</v>
      </c>
      <c r="M84" s="330"/>
      <c r="N84" s="330">
        <v>0.6</v>
      </c>
      <c r="O84" s="330">
        <v>0</v>
      </c>
      <c r="P84" s="502">
        <v>1</v>
      </c>
      <c r="Q84" s="282" t="s">
        <v>4380</v>
      </c>
      <c r="R84" s="128" t="s">
        <v>31</v>
      </c>
      <c r="S84" s="128" t="s">
        <v>31</v>
      </c>
      <c r="T84" s="128" t="s">
        <v>31</v>
      </c>
      <c r="U84" s="128" t="s">
        <v>31</v>
      </c>
      <c r="V84" s="282" t="s">
        <v>1895</v>
      </c>
      <c r="W84" s="282"/>
      <c r="X84" s="282">
        <f t="shared" si="21"/>
        <v>0</v>
      </c>
      <c r="Y84" s="260"/>
      <c r="Z84" s="260"/>
      <c r="AA84" s="502">
        <f t="shared" si="22"/>
        <v>0</v>
      </c>
      <c r="AB84" s="282">
        <f t="shared" si="23"/>
        <v>0</v>
      </c>
      <c r="AC84" s="282">
        <f t="shared" si="24"/>
        <v>0</v>
      </c>
      <c r="AD84" s="282">
        <f t="shared" si="25"/>
        <v>0</v>
      </c>
      <c r="AE84" s="282">
        <f t="shared" si="26"/>
        <v>0</v>
      </c>
      <c r="AF84" s="282">
        <f t="shared" si="27"/>
        <v>0</v>
      </c>
      <c r="AG84" s="107">
        <f t="shared" si="28"/>
        <v>1</v>
      </c>
      <c r="AH84" s="282">
        <f t="shared" si="29"/>
        <v>0</v>
      </c>
      <c r="AI84" s="260"/>
      <c r="AJ84" s="282">
        <f t="shared" si="30"/>
        <v>0</v>
      </c>
      <c r="AK84" s="282">
        <f t="shared" si="31"/>
        <v>0</v>
      </c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495"/>
      <c r="AW84" s="495"/>
      <c r="AX84" s="495"/>
    </row>
    <row r="85" spans="2:50">
      <c r="B85" s="412">
        <v>71</v>
      </c>
      <c r="C85" s="135" t="s">
        <v>21</v>
      </c>
      <c r="D85" s="135" t="s">
        <v>1893</v>
      </c>
      <c r="E85" s="140" t="s">
        <v>1894</v>
      </c>
      <c r="F85" s="139" t="s">
        <v>2950</v>
      </c>
      <c r="G85" s="413" t="s">
        <v>17</v>
      </c>
      <c r="H85" s="414">
        <v>42296</v>
      </c>
      <c r="I85" s="329" t="s">
        <v>1758</v>
      </c>
      <c r="J85" s="330">
        <f t="shared" si="20"/>
        <v>9</v>
      </c>
      <c r="K85" s="330">
        <v>9</v>
      </c>
      <c r="L85" s="330">
        <v>0</v>
      </c>
      <c r="M85" s="330"/>
      <c r="N85" s="330">
        <v>0.2</v>
      </c>
      <c r="O85" s="330">
        <v>0</v>
      </c>
      <c r="P85" s="502">
        <v>1</v>
      </c>
      <c r="Q85" s="282"/>
      <c r="R85" s="128" t="s">
        <v>31</v>
      </c>
      <c r="S85" s="128" t="s">
        <v>31</v>
      </c>
      <c r="T85" s="128" t="s">
        <v>31</v>
      </c>
      <c r="U85" s="128" t="s">
        <v>31</v>
      </c>
      <c r="V85" s="282" t="s">
        <v>1895</v>
      </c>
      <c r="W85" s="282"/>
      <c r="X85" s="282">
        <f t="shared" si="21"/>
        <v>0</v>
      </c>
      <c r="Y85" s="260"/>
      <c r="Z85" s="260"/>
      <c r="AA85" s="502">
        <f t="shared" si="22"/>
        <v>0</v>
      </c>
      <c r="AB85" s="282">
        <f t="shared" si="23"/>
        <v>0</v>
      </c>
      <c r="AC85" s="282">
        <f t="shared" si="24"/>
        <v>0</v>
      </c>
      <c r="AD85" s="282">
        <f t="shared" si="25"/>
        <v>0</v>
      </c>
      <c r="AE85" s="282">
        <f t="shared" si="26"/>
        <v>0</v>
      </c>
      <c r="AF85" s="282">
        <f t="shared" si="27"/>
        <v>0</v>
      </c>
      <c r="AG85" s="107">
        <f t="shared" si="28"/>
        <v>0</v>
      </c>
      <c r="AH85" s="282">
        <f t="shared" si="29"/>
        <v>0</v>
      </c>
      <c r="AI85" s="260"/>
      <c r="AJ85" s="282">
        <f t="shared" si="30"/>
        <v>0</v>
      </c>
      <c r="AK85" s="282">
        <f t="shared" si="31"/>
        <v>0</v>
      </c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495"/>
      <c r="AW85" s="495"/>
      <c r="AX85" s="495"/>
    </row>
    <row r="86" spans="2:50">
      <c r="B86" s="412">
        <v>72</v>
      </c>
      <c r="C86" s="135" t="s">
        <v>21</v>
      </c>
      <c r="D86" s="135" t="s">
        <v>1893</v>
      </c>
      <c r="E86" s="140" t="s">
        <v>1894</v>
      </c>
      <c r="F86" s="139" t="s">
        <v>2953</v>
      </c>
      <c r="G86" s="413" t="s">
        <v>17</v>
      </c>
      <c r="H86" s="414">
        <v>42296</v>
      </c>
      <c r="I86" s="329" t="s">
        <v>1758</v>
      </c>
      <c r="J86" s="330">
        <f t="shared" si="20"/>
        <v>42</v>
      </c>
      <c r="K86" s="330">
        <v>42</v>
      </c>
      <c r="L86" s="330">
        <v>0</v>
      </c>
      <c r="M86" s="330"/>
      <c r="N86" s="330">
        <v>0.79999999999999993</v>
      </c>
      <c r="O86" s="330">
        <v>0</v>
      </c>
      <c r="P86" s="502">
        <v>1</v>
      </c>
      <c r="Q86" s="282" t="s">
        <v>4380</v>
      </c>
      <c r="R86" s="128" t="s">
        <v>31</v>
      </c>
      <c r="S86" s="128" t="s">
        <v>31</v>
      </c>
      <c r="T86" s="128" t="s">
        <v>31</v>
      </c>
      <c r="U86" s="128" t="s">
        <v>31</v>
      </c>
      <c r="V86" s="282" t="s">
        <v>1895</v>
      </c>
      <c r="W86" s="282"/>
      <c r="X86" s="282">
        <f t="shared" si="21"/>
        <v>0</v>
      </c>
      <c r="Y86" s="260"/>
      <c r="Z86" s="260"/>
      <c r="AA86" s="502">
        <f t="shared" si="22"/>
        <v>0</v>
      </c>
      <c r="AB86" s="282">
        <f t="shared" si="23"/>
        <v>0</v>
      </c>
      <c r="AC86" s="282">
        <f t="shared" si="24"/>
        <v>0</v>
      </c>
      <c r="AD86" s="282">
        <f t="shared" si="25"/>
        <v>0</v>
      </c>
      <c r="AE86" s="282">
        <f t="shared" si="26"/>
        <v>0</v>
      </c>
      <c r="AF86" s="282">
        <f t="shared" si="27"/>
        <v>0</v>
      </c>
      <c r="AG86" s="107">
        <f t="shared" si="28"/>
        <v>1</v>
      </c>
      <c r="AH86" s="282">
        <f t="shared" si="29"/>
        <v>0</v>
      </c>
      <c r="AI86" s="260"/>
      <c r="AJ86" s="282">
        <f t="shared" si="30"/>
        <v>0</v>
      </c>
      <c r="AK86" s="282">
        <f t="shared" si="31"/>
        <v>0</v>
      </c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495"/>
      <c r="AW86" s="495"/>
      <c r="AX86" s="495"/>
    </row>
    <row r="87" spans="2:50">
      <c r="B87" s="412">
        <v>73</v>
      </c>
      <c r="C87" s="135" t="s">
        <v>21</v>
      </c>
      <c r="D87" s="135" t="s">
        <v>1893</v>
      </c>
      <c r="E87" s="140" t="s">
        <v>1894</v>
      </c>
      <c r="F87" s="139" t="s">
        <v>2958</v>
      </c>
      <c r="G87" s="413" t="s">
        <v>17</v>
      </c>
      <c r="H87" s="414">
        <v>42296</v>
      </c>
      <c r="I87" s="329" t="s">
        <v>1758</v>
      </c>
      <c r="J87" s="330">
        <f t="shared" si="20"/>
        <v>27</v>
      </c>
      <c r="K87" s="330">
        <v>27</v>
      </c>
      <c r="L87" s="330">
        <v>0</v>
      </c>
      <c r="M87" s="330"/>
      <c r="N87" s="330">
        <v>0.5</v>
      </c>
      <c r="O87" s="330">
        <v>0</v>
      </c>
      <c r="P87" s="502">
        <v>1</v>
      </c>
      <c r="Q87" s="282" t="s">
        <v>4380</v>
      </c>
      <c r="R87" s="128" t="s">
        <v>31</v>
      </c>
      <c r="S87" s="128" t="s">
        <v>31</v>
      </c>
      <c r="T87" s="128" t="s">
        <v>31</v>
      </c>
      <c r="U87" s="128" t="s">
        <v>31</v>
      </c>
      <c r="V87" s="282" t="s">
        <v>1895</v>
      </c>
      <c r="W87" s="282"/>
      <c r="X87" s="282">
        <f t="shared" si="21"/>
        <v>0</v>
      </c>
      <c r="Y87" s="260"/>
      <c r="Z87" s="260"/>
      <c r="AA87" s="502">
        <f t="shared" si="22"/>
        <v>0</v>
      </c>
      <c r="AB87" s="282">
        <f t="shared" si="23"/>
        <v>0</v>
      </c>
      <c r="AC87" s="282">
        <f t="shared" si="24"/>
        <v>0</v>
      </c>
      <c r="AD87" s="282">
        <f t="shared" si="25"/>
        <v>0</v>
      </c>
      <c r="AE87" s="282">
        <f t="shared" si="26"/>
        <v>0</v>
      </c>
      <c r="AF87" s="282">
        <f t="shared" si="27"/>
        <v>0</v>
      </c>
      <c r="AG87" s="107">
        <f t="shared" si="28"/>
        <v>1</v>
      </c>
      <c r="AH87" s="282">
        <f t="shared" si="29"/>
        <v>0</v>
      </c>
      <c r="AI87" s="260"/>
      <c r="AJ87" s="282">
        <f t="shared" si="30"/>
        <v>0</v>
      </c>
      <c r="AK87" s="282">
        <f t="shared" si="31"/>
        <v>0</v>
      </c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495"/>
      <c r="AW87" s="495"/>
      <c r="AX87" s="495"/>
    </row>
    <row r="88" spans="2:50">
      <c r="B88" s="412">
        <v>74</v>
      </c>
      <c r="C88" s="135" t="s">
        <v>21</v>
      </c>
      <c r="D88" s="135" t="s">
        <v>1893</v>
      </c>
      <c r="E88" s="140" t="s">
        <v>1894</v>
      </c>
      <c r="F88" s="139" t="s">
        <v>3106</v>
      </c>
      <c r="G88" s="413" t="s">
        <v>17</v>
      </c>
      <c r="H88" s="414">
        <v>42296</v>
      </c>
      <c r="I88" s="329" t="s">
        <v>1758</v>
      </c>
      <c r="J88" s="330">
        <f t="shared" si="20"/>
        <v>6</v>
      </c>
      <c r="K88" s="330">
        <v>6</v>
      </c>
      <c r="L88" s="330">
        <v>0</v>
      </c>
      <c r="M88" s="330"/>
      <c r="N88" s="330">
        <v>0.1</v>
      </c>
      <c r="O88" s="330">
        <v>0</v>
      </c>
      <c r="P88" s="502">
        <v>1</v>
      </c>
      <c r="Q88" s="282" t="s">
        <v>4380</v>
      </c>
      <c r="R88" s="128" t="s">
        <v>31</v>
      </c>
      <c r="S88" s="128" t="s">
        <v>31</v>
      </c>
      <c r="T88" s="128" t="s">
        <v>31</v>
      </c>
      <c r="U88" s="128" t="s">
        <v>31</v>
      </c>
      <c r="V88" s="282" t="s">
        <v>1895</v>
      </c>
      <c r="W88" s="282"/>
      <c r="X88" s="282">
        <f t="shared" si="21"/>
        <v>0</v>
      </c>
      <c r="Y88" s="260"/>
      <c r="Z88" s="260"/>
      <c r="AA88" s="502">
        <f t="shared" si="22"/>
        <v>0</v>
      </c>
      <c r="AB88" s="282">
        <f t="shared" si="23"/>
        <v>0</v>
      </c>
      <c r="AC88" s="282">
        <f t="shared" si="24"/>
        <v>0</v>
      </c>
      <c r="AD88" s="282">
        <f t="shared" si="25"/>
        <v>0</v>
      </c>
      <c r="AE88" s="282">
        <f t="shared" si="26"/>
        <v>0</v>
      </c>
      <c r="AF88" s="282">
        <f t="shared" si="27"/>
        <v>0</v>
      </c>
      <c r="AG88" s="107">
        <f t="shared" si="28"/>
        <v>1</v>
      </c>
      <c r="AH88" s="282">
        <f t="shared" si="29"/>
        <v>0</v>
      </c>
      <c r="AI88" s="260"/>
      <c r="AJ88" s="282">
        <f t="shared" si="30"/>
        <v>0</v>
      </c>
      <c r="AK88" s="282">
        <f t="shared" si="31"/>
        <v>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495"/>
      <c r="AW88" s="495"/>
      <c r="AX88" s="495"/>
    </row>
    <row r="89" spans="2:50">
      <c r="B89" s="412">
        <v>75</v>
      </c>
      <c r="C89" s="135" t="s">
        <v>21</v>
      </c>
      <c r="D89" s="135" t="s">
        <v>1893</v>
      </c>
      <c r="E89" s="140" t="s">
        <v>1894</v>
      </c>
      <c r="F89" s="139" t="s">
        <v>1946</v>
      </c>
      <c r="G89" s="413" t="s">
        <v>17</v>
      </c>
      <c r="H89" s="414">
        <v>42296</v>
      </c>
      <c r="I89" s="329" t="s">
        <v>1758</v>
      </c>
      <c r="J89" s="330">
        <f t="shared" si="20"/>
        <v>6</v>
      </c>
      <c r="K89" s="330">
        <v>6</v>
      </c>
      <c r="L89" s="330">
        <v>0</v>
      </c>
      <c r="M89" s="330"/>
      <c r="N89" s="330">
        <v>0.1</v>
      </c>
      <c r="O89" s="330">
        <v>0</v>
      </c>
      <c r="P89" s="502">
        <v>1</v>
      </c>
      <c r="Q89" s="282" t="s">
        <v>4380</v>
      </c>
      <c r="R89" s="128" t="s">
        <v>31</v>
      </c>
      <c r="S89" s="128" t="s">
        <v>31</v>
      </c>
      <c r="T89" s="128" t="s">
        <v>31</v>
      </c>
      <c r="U89" s="128" t="s">
        <v>31</v>
      </c>
      <c r="V89" s="282" t="s">
        <v>1895</v>
      </c>
      <c r="W89" s="282"/>
      <c r="X89" s="282">
        <f t="shared" si="21"/>
        <v>0</v>
      </c>
      <c r="Y89" s="260"/>
      <c r="Z89" s="260"/>
      <c r="AA89" s="502">
        <f t="shared" si="22"/>
        <v>0</v>
      </c>
      <c r="AB89" s="282">
        <f t="shared" si="23"/>
        <v>0</v>
      </c>
      <c r="AC89" s="282">
        <f t="shared" si="24"/>
        <v>0</v>
      </c>
      <c r="AD89" s="282">
        <f t="shared" si="25"/>
        <v>0</v>
      </c>
      <c r="AE89" s="282">
        <f t="shared" si="26"/>
        <v>0</v>
      </c>
      <c r="AF89" s="282">
        <f t="shared" si="27"/>
        <v>0</v>
      </c>
      <c r="AG89" s="107">
        <f t="shared" si="28"/>
        <v>1</v>
      </c>
      <c r="AH89" s="282">
        <f t="shared" si="29"/>
        <v>0</v>
      </c>
      <c r="AI89" s="260"/>
      <c r="AJ89" s="282">
        <f t="shared" si="30"/>
        <v>0</v>
      </c>
      <c r="AK89" s="282">
        <f t="shared" si="31"/>
        <v>0</v>
      </c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495"/>
      <c r="AW89" s="495"/>
      <c r="AX89" s="495"/>
    </row>
    <row r="90" spans="2:50">
      <c r="B90" s="412">
        <v>76</v>
      </c>
      <c r="C90" s="135" t="s">
        <v>21</v>
      </c>
      <c r="D90" s="135" t="s">
        <v>1893</v>
      </c>
      <c r="E90" s="140" t="s">
        <v>1894</v>
      </c>
      <c r="F90" s="139" t="s">
        <v>2962</v>
      </c>
      <c r="G90" s="413" t="s">
        <v>17</v>
      </c>
      <c r="H90" s="414">
        <v>42296</v>
      </c>
      <c r="I90" s="329" t="s">
        <v>1758</v>
      </c>
      <c r="J90" s="330">
        <f t="shared" si="20"/>
        <v>39</v>
      </c>
      <c r="K90" s="330">
        <v>39</v>
      </c>
      <c r="L90" s="330">
        <v>0</v>
      </c>
      <c r="M90" s="330"/>
      <c r="N90" s="330">
        <v>0.7</v>
      </c>
      <c r="O90" s="330">
        <v>0</v>
      </c>
      <c r="P90" s="502">
        <v>1</v>
      </c>
      <c r="Q90" s="282" t="s">
        <v>4380</v>
      </c>
      <c r="R90" s="128" t="s">
        <v>31</v>
      </c>
      <c r="S90" s="128" t="s">
        <v>31</v>
      </c>
      <c r="T90" s="128" t="s">
        <v>31</v>
      </c>
      <c r="U90" s="128" t="s">
        <v>31</v>
      </c>
      <c r="V90" s="282" t="s">
        <v>1895</v>
      </c>
      <c r="W90" s="282"/>
      <c r="X90" s="282">
        <f t="shared" si="21"/>
        <v>0</v>
      </c>
      <c r="Y90" s="260"/>
      <c r="Z90" s="260"/>
      <c r="AA90" s="502">
        <f t="shared" si="22"/>
        <v>0</v>
      </c>
      <c r="AB90" s="282">
        <f t="shared" si="23"/>
        <v>0</v>
      </c>
      <c r="AC90" s="282">
        <f t="shared" si="24"/>
        <v>0</v>
      </c>
      <c r="AD90" s="282">
        <f t="shared" si="25"/>
        <v>0</v>
      </c>
      <c r="AE90" s="282">
        <f t="shared" si="26"/>
        <v>0</v>
      </c>
      <c r="AF90" s="282">
        <f t="shared" si="27"/>
        <v>0</v>
      </c>
      <c r="AG90" s="107">
        <f t="shared" si="28"/>
        <v>1</v>
      </c>
      <c r="AH90" s="282">
        <f t="shared" si="29"/>
        <v>0</v>
      </c>
      <c r="AI90" s="260"/>
      <c r="AJ90" s="282">
        <f t="shared" si="30"/>
        <v>0</v>
      </c>
      <c r="AK90" s="282">
        <f t="shared" si="31"/>
        <v>0</v>
      </c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495"/>
      <c r="AW90" s="495"/>
      <c r="AX90" s="495"/>
    </row>
    <row r="91" spans="2:50">
      <c r="B91" s="412">
        <v>77</v>
      </c>
      <c r="C91" s="135" t="s">
        <v>21</v>
      </c>
      <c r="D91" s="135" t="s">
        <v>1893</v>
      </c>
      <c r="E91" s="140" t="s">
        <v>1894</v>
      </c>
      <c r="F91" s="139" t="s">
        <v>2969</v>
      </c>
      <c r="G91" s="413" t="s">
        <v>17</v>
      </c>
      <c r="H91" s="414">
        <v>42296</v>
      </c>
      <c r="I91" s="329" t="s">
        <v>1758</v>
      </c>
      <c r="J91" s="330">
        <f t="shared" si="20"/>
        <v>18</v>
      </c>
      <c r="K91" s="330">
        <v>18</v>
      </c>
      <c r="L91" s="330">
        <v>0</v>
      </c>
      <c r="M91" s="330"/>
      <c r="N91" s="330">
        <v>0.30000000000000004</v>
      </c>
      <c r="O91" s="330">
        <v>0</v>
      </c>
      <c r="P91" s="502">
        <v>1</v>
      </c>
      <c r="Q91" s="282" t="s">
        <v>4380</v>
      </c>
      <c r="R91" s="128" t="s">
        <v>31</v>
      </c>
      <c r="S91" s="128" t="s">
        <v>31</v>
      </c>
      <c r="T91" s="128" t="s">
        <v>31</v>
      </c>
      <c r="U91" s="128" t="s">
        <v>31</v>
      </c>
      <c r="V91" s="282" t="s">
        <v>1895</v>
      </c>
      <c r="W91" s="282"/>
      <c r="X91" s="282">
        <f t="shared" si="21"/>
        <v>0</v>
      </c>
      <c r="Y91" s="260"/>
      <c r="Z91" s="260"/>
      <c r="AA91" s="502">
        <f t="shared" si="22"/>
        <v>0</v>
      </c>
      <c r="AB91" s="282">
        <f t="shared" si="23"/>
        <v>0</v>
      </c>
      <c r="AC91" s="282">
        <f t="shared" si="24"/>
        <v>0</v>
      </c>
      <c r="AD91" s="282">
        <f t="shared" si="25"/>
        <v>0</v>
      </c>
      <c r="AE91" s="282">
        <f t="shared" si="26"/>
        <v>0</v>
      </c>
      <c r="AF91" s="282">
        <f t="shared" si="27"/>
        <v>0</v>
      </c>
      <c r="AG91" s="107">
        <f t="shared" si="28"/>
        <v>1</v>
      </c>
      <c r="AH91" s="282">
        <f t="shared" si="29"/>
        <v>0</v>
      </c>
      <c r="AI91" s="260"/>
      <c r="AJ91" s="282">
        <f t="shared" si="30"/>
        <v>0</v>
      </c>
      <c r="AK91" s="282">
        <f t="shared" si="31"/>
        <v>0</v>
      </c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495"/>
      <c r="AW91" s="495"/>
      <c r="AX91" s="495"/>
    </row>
    <row r="92" spans="2:50">
      <c r="B92" s="412">
        <v>78</v>
      </c>
      <c r="C92" s="135" t="s">
        <v>21</v>
      </c>
      <c r="D92" s="135" t="s">
        <v>1893</v>
      </c>
      <c r="E92" s="140" t="s">
        <v>1894</v>
      </c>
      <c r="F92" s="139" t="s">
        <v>2972</v>
      </c>
      <c r="G92" s="413" t="s">
        <v>17</v>
      </c>
      <c r="H92" s="414">
        <v>42296</v>
      </c>
      <c r="I92" s="329" t="s">
        <v>1758</v>
      </c>
      <c r="J92" s="330">
        <f t="shared" si="20"/>
        <v>12</v>
      </c>
      <c r="K92" s="330">
        <v>12</v>
      </c>
      <c r="L92" s="330">
        <v>0</v>
      </c>
      <c r="M92" s="330"/>
      <c r="N92" s="330">
        <v>0.2</v>
      </c>
      <c r="O92" s="330">
        <v>0</v>
      </c>
      <c r="P92" s="502">
        <v>1</v>
      </c>
      <c r="Q92" s="282"/>
      <c r="R92" s="128" t="s">
        <v>31</v>
      </c>
      <c r="S92" s="128" t="s">
        <v>31</v>
      </c>
      <c r="T92" s="128" t="s">
        <v>31</v>
      </c>
      <c r="U92" s="128" t="s">
        <v>31</v>
      </c>
      <c r="V92" s="282" t="s">
        <v>1895</v>
      </c>
      <c r="W92" s="282"/>
      <c r="X92" s="282">
        <f t="shared" si="21"/>
        <v>0</v>
      </c>
      <c r="Y92" s="260"/>
      <c r="Z92" s="260"/>
      <c r="AA92" s="502">
        <f t="shared" si="22"/>
        <v>0</v>
      </c>
      <c r="AB92" s="282">
        <f t="shared" si="23"/>
        <v>0</v>
      </c>
      <c r="AC92" s="282">
        <f t="shared" si="24"/>
        <v>0</v>
      </c>
      <c r="AD92" s="282">
        <f t="shared" si="25"/>
        <v>0</v>
      </c>
      <c r="AE92" s="282">
        <f t="shared" si="26"/>
        <v>0</v>
      </c>
      <c r="AF92" s="282">
        <f t="shared" si="27"/>
        <v>0</v>
      </c>
      <c r="AG92" s="107">
        <f t="shared" si="28"/>
        <v>0</v>
      </c>
      <c r="AH92" s="282">
        <f t="shared" si="29"/>
        <v>0</v>
      </c>
      <c r="AI92" s="260"/>
      <c r="AJ92" s="282">
        <f t="shared" si="30"/>
        <v>0</v>
      </c>
      <c r="AK92" s="282">
        <f t="shared" si="31"/>
        <v>0</v>
      </c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495"/>
      <c r="AW92" s="495"/>
      <c r="AX92" s="495"/>
    </row>
    <row r="93" spans="2:50">
      <c r="B93" s="412">
        <v>79</v>
      </c>
      <c r="C93" s="135" t="s">
        <v>21</v>
      </c>
      <c r="D93" s="135" t="s">
        <v>1893</v>
      </c>
      <c r="E93" s="140" t="s">
        <v>1894</v>
      </c>
      <c r="F93" s="139" t="s">
        <v>2973</v>
      </c>
      <c r="G93" s="413" t="s">
        <v>17</v>
      </c>
      <c r="H93" s="414">
        <v>42296</v>
      </c>
      <c r="I93" s="329" t="s">
        <v>1758</v>
      </c>
      <c r="J93" s="330">
        <f t="shared" si="20"/>
        <v>15</v>
      </c>
      <c r="K93" s="330">
        <v>15</v>
      </c>
      <c r="L93" s="330">
        <v>0</v>
      </c>
      <c r="M93" s="330"/>
      <c r="N93" s="330">
        <v>0.25</v>
      </c>
      <c r="O93" s="330">
        <v>0</v>
      </c>
      <c r="P93" s="502">
        <v>1</v>
      </c>
      <c r="Q93" s="282"/>
      <c r="R93" s="128" t="s">
        <v>31</v>
      </c>
      <c r="S93" s="128" t="s">
        <v>31</v>
      </c>
      <c r="T93" s="128" t="s">
        <v>31</v>
      </c>
      <c r="U93" s="128" t="s">
        <v>31</v>
      </c>
      <c r="V93" s="282" t="s">
        <v>1895</v>
      </c>
      <c r="W93" s="282"/>
      <c r="X93" s="282">
        <f t="shared" si="21"/>
        <v>0</v>
      </c>
      <c r="Y93" s="260"/>
      <c r="Z93" s="260"/>
      <c r="AA93" s="502">
        <f t="shared" si="22"/>
        <v>0</v>
      </c>
      <c r="AB93" s="282">
        <f t="shared" si="23"/>
        <v>0</v>
      </c>
      <c r="AC93" s="282">
        <f t="shared" si="24"/>
        <v>0</v>
      </c>
      <c r="AD93" s="282">
        <f t="shared" si="25"/>
        <v>0</v>
      </c>
      <c r="AE93" s="282">
        <f t="shared" si="26"/>
        <v>0</v>
      </c>
      <c r="AF93" s="282">
        <f t="shared" si="27"/>
        <v>0</v>
      </c>
      <c r="AG93" s="107">
        <f t="shared" si="28"/>
        <v>0</v>
      </c>
      <c r="AH93" s="282">
        <f t="shared" si="29"/>
        <v>0</v>
      </c>
      <c r="AI93" s="260"/>
      <c r="AJ93" s="282">
        <f t="shared" si="30"/>
        <v>0</v>
      </c>
      <c r="AK93" s="282">
        <f t="shared" si="31"/>
        <v>0</v>
      </c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495"/>
      <c r="AW93" s="495"/>
      <c r="AX93" s="495"/>
    </row>
    <row r="94" spans="2:50">
      <c r="B94" s="412">
        <v>80</v>
      </c>
      <c r="C94" s="135" t="s">
        <v>21</v>
      </c>
      <c r="D94" s="135" t="s">
        <v>1893</v>
      </c>
      <c r="E94" s="140" t="s">
        <v>1894</v>
      </c>
      <c r="F94" s="139" t="s">
        <v>2975</v>
      </c>
      <c r="G94" s="413" t="s">
        <v>17</v>
      </c>
      <c r="H94" s="414">
        <v>42296</v>
      </c>
      <c r="I94" s="329" t="s">
        <v>1758</v>
      </c>
      <c r="J94" s="330">
        <f t="shared" si="20"/>
        <v>30</v>
      </c>
      <c r="K94" s="330">
        <v>30</v>
      </c>
      <c r="L94" s="330">
        <v>0</v>
      </c>
      <c r="M94" s="330"/>
      <c r="N94" s="330">
        <v>0.5</v>
      </c>
      <c r="O94" s="330">
        <v>0</v>
      </c>
      <c r="P94" s="502">
        <v>1</v>
      </c>
      <c r="Q94" s="282"/>
      <c r="R94" s="128" t="s">
        <v>31</v>
      </c>
      <c r="S94" s="128" t="s">
        <v>31</v>
      </c>
      <c r="T94" s="128" t="s">
        <v>31</v>
      </c>
      <c r="U94" s="128" t="s">
        <v>31</v>
      </c>
      <c r="V94" s="282" t="s">
        <v>1895</v>
      </c>
      <c r="W94" s="282"/>
      <c r="X94" s="282">
        <f t="shared" si="21"/>
        <v>0</v>
      </c>
      <c r="Y94" s="260"/>
      <c r="Z94" s="260"/>
      <c r="AA94" s="502">
        <f t="shared" si="22"/>
        <v>0</v>
      </c>
      <c r="AB94" s="282">
        <f t="shared" si="23"/>
        <v>0</v>
      </c>
      <c r="AC94" s="282">
        <f t="shared" si="24"/>
        <v>0</v>
      </c>
      <c r="AD94" s="282">
        <f t="shared" si="25"/>
        <v>0</v>
      </c>
      <c r="AE94" s="282">
        <f t="shared" si="26"/>
        <v>0</v>
      </c>
      <c r="AF94" s="282">
        <f t="shared" si="27"/>
        <v>0</v>
      </c>
      <c r="AG94" s="107">
        <f t="shared" si="28"/>
        <v>0</v>
      </c>
      <c r="AH94" s="282">
        <f t="shared" si="29"/>
        <v>0</v>
      </c>
      <c r="AI94" s="260"/>
      <c r="AJ94" s="282">
        <f t="shared" si="30"/>
        <v>0</v>
      </c>
      <c r="AK94" s="282">
        <f t="shared" si="31"/>
        <v>0</v>
      </c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495"/>
      <c r="AW94" s="495"/>
      <c r="AX94" s="495"/>
    </row>
    <row r="95" spans="2:50">
      <c r="B95" s="412">
        <v>81</v>
      </c>
      <c r="C95" s="135" t="s">
        <v>21</v>
      </c>
      <c r="D95" s="135" t="s">
        <v>1893</v>
      </c>
      <c r="E95" s="140" t="s">
        <v>1894</v>
      </c>
      <c r="F95" s="139" t="s">
        <v>2979</v>
      </c>
      <c r="G95" s="413" t="s">
        <v>17</v>
      </c>
      <c r="H95" s="414">
        <v>42296</v>
      </c>
      <c r="I95" s="329" t="s">
        <v>1758</v>
      </c>
      <c r="J95" s="330">
        <f t="shared" si="20"/>
        <v>24</v>
      </c>
      <c r="K95" s="330">
        <v>24</v>
      </c>
      <c r="L95" s="330">
        <v>0</v>
      </c>
      <c r="M95" s="330"/>
      <c r="N95" s="330">
        <v>0.4</v>
      </c>
      <c r="O95" s="330">
        <v>0</v>
      </c>
      <c r="P95" s="502">
        <v>1</v>
      </c>
      <c r="Q95" s="282" t="s">
        <v>4380</v>
      </c>
      <c r="R95" s="128" t="s">
        <v>31</v>
      </c>
      <c r="S95" s="128" t="s">
        <v>31</v>
      </c>
      <c r="T95" s="128" t="s">
        <v>31</v>
      </c>
      <c r="U95" s="128" t="s">
        <v>31</v>
      </c>
      <c r="V95" s="282" t="s">
        <v>1895</v>
      </c>
      <c r="W95" s="282"/>
      <c r="X95" s="282">
        <f t="shared" si="21"/>
        <v>0</v>
      </c>
      <c r="Y95" s="260"/>
      <c r="Z95" s="260"/>
      <c r="AA95" s="502">
        <f t="shared" si="22"/>
        <v>0</v>
      </c>
      <c r="AB95" s="282">
        <f t="shared" si="23"/>
        <v>0</v>
      </c>
      <c r="AC95" s="282">
        <f t="shared" si="24"/>
        <v>0</v>
      </c>
      <c r="AD95" s="282">
        <f t="shared" si="25"/>
        <v>0</v>
      </c>
      <c r="AE95" s="282">
        <f t="shared" si="26"/>
        <v>0</v>
      </c>
      <c r="AF95" s="282">
        <f t="shared" si="27"/>
        <v>0</v>
      </c>
      <c r="AG95" s="107">
        <f t="shared" si="28"/>
        <v>1</v>
      </c>
      <c r="AH95" s="282">
        <f t="shared" si="29"/>
        <v>0</v>
      </c>
      <c r="AI95" s="260"/>
      <c r="AJ95" s="282">
        <f t="shared" si="30"/>
        <v>0</v>
      </c>
      <c r="AK95" s="282">
        <f t="shared" si="31"/>
        <v>0</v>
      </c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495"/>
      <c r="AW95" s="495"/>
      <c r="AX95" s="495"/>
    </row>
    <row r="96" spans="2:50">
      <c r="B96" s="412">
        <v>82</v>
      </c>
      <c r="C96" s="135" t="s">
        <v>21</v>
      </c>
      <c r="D96" s="135" t="s">
        <v>1893</v>
      </c>
      <c r="E96" s="140" t="s">
        <v>1894</v>
      </c>
      <c r="F96" s="139" t="s">
        <v>2981</v>
      </c>
      <c r="G96" s="413" t="s">
        <v>17</v>
      </c>
      <c r="H96" s="414">
        <v>42296</v>
      </c>
      <c r="I96" s="329" t="s">
        <v>1758</v>
      </c>
      <c r="J96" s="330">
        <f t="shared" si="20"/>
        <v>6</v>
      </c>
      <c r="K96" s="330">
        <v>6</v>
      </c>
      <c r="L96" s="330">
        <v>0</v>
      </c>
      <c r="M96" s="330"/>
      <c r="N96" s="330">
        <v>0.1</v>
      </c>
      <c r="O96" s="330">
        <v>0</v>
      </c>
      <c r="P96" s="502">
        <v>1</v>
      </c>
      <c r="Q96" s="282"/>
      <c r="R96" s="128" t="s">
        <v>31</v>
      </c>
      <c r="S96" s="128" t="s">
        <v>31</v>
      </c>
      <c r="T96" s="128" t="s">
        <v>31</v>
      </c>
      <c r="U96" s="128" t="s">
        <v>31</v>
      </c>
      <c r="V96" s="282" t="s">
        <v>1895</v>
      </c>
      <c r="W96" s="282"/>
      <c r="X96" s="282">
        <f t="shared" si="21"/>
        <v>0</v>
      </c>
      <c r="Y96" s="260"/>
      <c r="Z96" s="260"/>
      <c r="AA96" s="502">
        <f t="shared" si="22"/>
        <v>0</v>
      </c>
      <c r="AB96" s="282">
        <f t="shared" si="23"/>
        <v>0</v>
      </c>
      <c r="AC96" s="282">
        <f t="shared" si="24"/>
        <v>0</v>
      </c>
      <c r="AD96" s="282">
        <f t="shared" si="25"/>
        <v>0</v>
      </c>
      <c r="AE96" s="282">
        <f t="shared" si="26"/>
        <v>0</v>
      </c>
      <c r="AF96" s="282">
        <f t="shared" si="27"/>
        <v>0</v>
      </c>
      <c r="AG96" s="107">
        <f t="shared" si="28"/>
        <v>0</v>
      </c>
      <c r="AH96" s="282">
        <f t="shared" si="29"/>
        <v>0</v>
      </c>
      <c r="AI96" s="260"/>
      <c r="AJ96" s="282">
        <f t="shared" si="30"/>
        <v>0</v>
      </c>
      <c r="AK96" s="282">
        <f t="shared" si="31"/>
        <v>0</v>
      </c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495"/>
      <c r="AW96" s="495"/>
      <c r="AX96" s="495"/>
    </row>
    <row r="97" spans="2:50">
      <c r="B97" s="412">
        <v>83</v>
      </c>
      <c r="C97" s="135" t="s">
        <v>21</v>
      </c>
      <c r="D97" s="135" t="s">
        <v>1893</v>
      </c>
      <c r="E97" s="140" t="s">
        <v>1894</v>
      </c>
      <c r="F97" s="139" t="s">
        <v>2983</v>
      </c>
      <c r="G97" s="413" t="s">
        <v>17</v>
      </c>
      <c r="H97" s="414">
        <v>42296</v>
      </c>
      <c r="I97" s="329" t="s">
        <v>1758</v>
      </c>
      <c r="J97" s="330">
        <f t="shared" si="20"/>
        <v>6</v>
      </c>
      <c r="K97" s="330">
        <v>6</v>
      </c>
      <c r="L97" s="330">
        <v>0</v>
      </c>
      <c r="M97" s="330"/>
      <c r="N97" s="330">
        <v>0.1</v>
      </c>
      <c r="O97" s="330">
        <v>0</v>
      </c>
      <c r="P97" s="502">
        <v>1</v>
      </c>
      <c r="Q97" s="282"/>
      <c r="R97" s="128" t="s">
        <v>31</v>
      </c>
      <c r="S97" s="128" t="s">
        <v>31</v>
      </c>
      <c r="T97" s="128" t="s">
        <v>31</v>
      </c>
      <c r="U97" s="128" t="s">
        <v>31</v>
      </c>
      <c r="V97" s="282" t="s">
        <v>1895</v>
      </c>
      <c r="W97" s="282"/>
      <c r="X97" s="282">
        <f t="shared" si="21"/>
        <v>0</v>
      </c>
      <c r="Y97" s="260"/>
      <c r="Z97" s="260"/>
      <c r="AA97" s="502">
        <f t="shared" si="22"/>
        <v>0</v>
      </c>
      <c r="AB97" s="282">
        <f t="shared" si="23"/>
        <v>0</v>
      </c>
      <c r="AC97" s="282">
        <f t="shared" si="24"/>
        <v>0</v>
      </c>
      <c r="AD97" s="282">
        <f t="shared" si="25"/>
        <v>0</v>
      </c>
      <c r="AE97" s="282">
        <f t="shared" si="26"/>
        <v>0</v>
      </c>
      <c r="AF97" s="282">
        <f t="shared" si="27"/>
        <v>0</v>
      </c>
      <c r="AG97" s="107">
        <f t="shared" si="28"/>
        <v>0</v>
      </c>
      <c r="AH97" s="282">
        <f t="shared" si="29"/>
        <v>0</v>
      </c>
      <c r="AI97" s="260"/>
      <c r="AJ97" s="282">
        <f t="shared" si="30"/>
        <v>0</v>
      </c>
      <c r="AK97" s="282">
        <f t="shared" si="31"/>
        <v>0</v>
      </c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495"/>
      <c r="AW97" s="495"/>
      <c r="AX97" s="495"/>
    </row>
    <row r="98" spans="2:50">
      <c r="B98" s="412">
        <v>84</v>
      </c>
      <c r="C98" s="135" t="s">
        <v>21</v>
      </c>
      <c r="D98" s="135" t="s">
        <v>1893</v>
      </c>
      <c r="E98" s="140" t="s">
        <v>1894</v>
      </c>
      <c r="F98" s="218" t="s">
        <v>3229</v>
      </c>
      <c r="G98" s="413" t="s">
        <v>17</v>
      </c>
      <c r="H98" s="414">
        <v>42296</v>
      </c>
      <c r="I98" s="329" t="s">
        <v>1758</v>
      </c>
      <c r="J98" s="330">
        <f t="shared" si="20"/>
        <v>36</v>
      </c>
      <c r="K98" s="330">
        <v>36</v>
      </c>
      <c r="L98" s="330">
        <v>0</v>
      </c>
      <c r="M98" s="330"/>
      <c r="N98" s="330">
        <v>0.6</v>
      </c>
      <c r="O98" s="330">
        <v>0</v>
      </c>
      <c r="P98" s="502">
        <v>1</v>
      </c>
      <c r="Q98" s="282" t="s">
        <v>4380</v>
      </c>
      <c r="R98" s="128" t="s">
        <v>31</v>
      </c>
      <c r="S98" s="128" t="s">
        <v>31</v>
      </c>
      <c r="T98" s="128" t="s">
        <v>31</v>
      </c>
      <c r="U98" s="128" t="s">
        <v>31</v>
      </c>
      <c r="V98" s="282" t="s">
        <v>1895</v>
      </c>
      <c r="W98" s="282"/>
      <c r="X98" s="282">
        <f t="shared" si="21"/>
        <v>0</v>
      </c>
      <c r="Y98" s="260"/>
      <c r="Z98" s="260"/>
      <c r="AA98" s="502">
        <f t="shared" si="22"/>
        <v>0</v>
      </c>
      <c r="AB98" s="282">
        <f t="shared" si="23"/>
        <v>0</v>
      </c>
      <c r="AC98" s="282">
        <f t="shared" si="24"/>
        <v>0</v>
      </c>
      <c r="AD98" s="282">
        <f t="shared" si="25"/>
        <v>0</v>
      </c>
      <c r="AE98" s="282">
        <f t="shared" si="26"/>
        <v>0</v>
      </c>
      <c r="AF98" s="282">
        <f t="shared" si="27"/>
        <v>0</v>
      </c>
      <c r="AG98" s="107">
        <f t="shared" si="28"/>
        <v>1</v>
      </c>
      <c r="AH98" s="282">
        <f t="shared" si="29"/>
        <v>0</v>
      </c>
      <c r="AI98" s="260"/>
      <c r="AJ98" s="282">
        <f t="shared" si="30"/>
        <v>0</v>
      </c>
      <c r="AK98" s="282">
        <f t="shared" si="31"/>
        <v>0</v>
      </c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495"/>
      <c r="AW98" s="495"/>
      <c r="AX98" s="495"/>
    </row>
    <row r="99" spans="2:50">
      <c r="B99" s="412">
        <v>85</v>
      </c>
      <c r="C99" s="135" t="s">
        <v>21</v>
      </c>
      <c r="D99" s="135" t="s">
        <v>1893</v>
      </c>
      <c r="E99" s="140" t="s">
        <v>1894</v>
      </c>
      <c r="F99" s="139" t="s">
        <v>2984</v>
      </c>
      <c r="G99" s="413" t="s">
        <v>17</v>
      </c>
      <c r="H99" s="414">
        <v>42296</v>
      </c>
      <c r="I99" s="329" t="s">
        <v>1758</v>
      </c>
      <c r="J99" s="330">
        <f t="shared" si="20"/>
        <v>24</v>
      </c>
      <c r="K99" s="330">
        <v>24</v>
      </c>
      <c r="L99" s="330">
        <v>0</v>
      </c>
      <c r="M99" s="330"/>
      <c r="N99" s="330">
        <v>0.4</v>
      </c>
      <c r="O99" s="330">
        <v>0</v>
      </c>
      <c r="P99" s="502">
        <v>1</v>
      </c>
      <c r="Q99" s="282" t="s">
        <v>4380</v>
      </c>
      <c r="R99" s="128" t="s">
        <v>31</v>
      </c>
      <c r="S99" s="128" t="s">
        <v>31</v>
      </c>
      <c r="T99" s="128" t="s">
        <v>31</v>
      </c>
      <c r="U99" s="128" t="s">
        <v>31</v>
      </c>
      <c r="V99" s="282" t="s">
        <v>1895</v>
      </c>
      <c r="W99" s="282"/>
      <c r="X99" s="282">
        <f t="shared" si="21"/>
        <v>0</v>
      </c>
      <c r="Y99" s="260"/>
      <c r="Z99" s="260"/>
      <c r="AA99" s="502">
        <f t="shared" si="22"/>
        <v>0</v>
      </c>
      <c r="AB99" s="282">
        <f t="shared" si="23"/>
        <v>0</v>
      </c>
      <c r="AC99" s="282">
        <f t="shared" si="24"/>
        <v>0</v>
      </c>
      <c r="AD99" s="282">
        <f t="shared" si="25"/>
        <v>0</v>
      </c>
      <c r="AE99" s="282">
        <f t="shared" si="26"/>
        <v>0</v>
      </c>
      <c r="AF99" s="282">
        <f t="shared" si="27"/>
        <v>0</v>
      </c>
      <c r="AG99" s="107">
        <f t="shared" si="28"/>
        <v>1</v>
      </c>
      <c r="AH99" s="282">
        <f t="shared" si="29"/>
        <v>0</v>
      </c>
      <c r="AI99" s="260"/>
      <c r="AJ99" s="282">
        <f t="shared" si="30"/>
        <v>0</v>
      </c>
      <c r="AK99" s="282">
        <f t="shared" si="31"/>
        <v>0</v>
      </c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495"/>
      <c r="AW99" s="495"/>
      <c r="AX99" s="495"/>
    </row>
    <row r="100" spans="2:50">
      <c r="B100" s="412">
        <v>86</v>
      </c>
      <c r="C100" s="135" t="s">
        <v>21</v>
      </c>
      <c r="D100" s="135" t="s">
        <v>1893</v>
      </c>
      <c r="E100" s="140" t="s">
        <v>1894</v>
      </c>
      <c r="F100" s="139" t="s">
        <v>1961</v>
      </c>
      <c r="G100" s="413" t="s">
        <v>17</v>
      </c>
      <c r="H100" s="414">
        <v>42296</v>
      </c>
      <c r="I100" s="329" t="s">
        <v>1758</v>
      </c>
      <c r="J100" s="330">
        <f t="shared" si="20"/>
        <v>6</v>
      </c>
      <c r="K100" s="330">
        <v>6</v>
      </c>
      <c r="L100" s="330">
        <v>0</v>
      </c>
      <c r="M100" s="330"/>
      <c r="N100" s="330">
        <v>0.1</v>
      </c>
      <c r="O100" s="330">
        <v>0</v>
      </c>
      <c r="P100" s="502">
        <v>1</v>
      </c>
      <c r="Q100" s="282" t="s">
        <v>4380</v>
      </c>
      <c r="R100" s="128" t="s">
        <v>31</v>
      </c>
      <c r="S100" s="128" t="s">
        <v>31</v>
      </c>
      <c r="T100" s="128" t="s">
        <v>31</v>
      </c>
      <c r="U100" s="128" t="s">
        <v>31</v>
      </c>
      <c r="V100" s="282" t="s">
        <v>1895</v>
      </c>
      <c r="W100" s="282"/>
      <c r="X100" s="282">
        <f t="shared" si="21"/>
        <v>0</v>
      </c>
      <c r="Y100" s="260"/>
      <c r="Z100" s="260"/>
      <c r="AA100" s="502">
        <f t="shared" si="22"/>
        <v>0</v>
      </c>
      <c r="AB100" s="282">
        <f t="shared" si="23"/>
        <v>0</v>
      </c>
      <c r="AC100" s="282">
        <f t="shared" si="24"/>
        <v>0</v>
      </c>
      <c r="AD100" s="282">
        <f t="shared" si="25"/>
        <v>0</v>
      </c>
      <c r="AE100" s="282">
        <f t="shared" si="26"/>
        <v>0</v>
      </c>
      <c r="AF100" s="282">
        <f t="shared" si="27"/>
        <v>0</v>
      </c>
      <c r="AG100" s="107">
        <f t="shared" si="28"/>
        <v>1</v>
      </c>
      <c r="AH100" s="282">
        <f t="shared" si="29"/>
        <v>0</v>
      </c>
      <c r="AI100" s="260"/>
      <c r="AJ100" s="282">
        <f t="shared" si="30"/>
        <v>0</v>
      </c>
      <c r="AK100" s="282">
        <f t="shared" si="31"/>
        <v>0</v>
      </c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495"/>
      <c r="AW100" s="495"/>
      <c r="AX100" s="495"/>
    </row>
    <row r="101" spans="2:50">
      <c r="B101" s="594" t="s">
        <v>4281</v>
      </c>
      <c r="C101" s="595"/>
      <c r="D101" s="595"/>
      <c r="E101" s="595"/>
      <c r="F101" s="596"/>
      <c r="G101" s="443"/>
      <c r="H101" s="443"/>
      <c r="I101" s="445" t="s">
        <v>3827</v>
      </c>
      <c r="J101" s="444">
        <f t="shared" si="20"/>
        <v>2380.1433333333334</v>
      </c>
      <c r="K101" s="444">
        <f>K102/60</f>
        <v>622.64333333333343</v>
      </c>
      <c r="L101" s="444">
        <f t="shared" ref="L101:M101" si="32">L102/60</f>
        <v>1757.5</v>
      </c>
      <c r="M101" s="444">
        <f t="shared" si="32"/>
        <v>0</v>
      </c>
      <c r="N101" s="444">
        <f>SUMIF($I103:$I331,"DQA",N103:N331)</f>
        <v>608.24000000000035</v>
      </c>
      <c r="O101" s="444">
        <f>SUMIF($I103:$I331,"DQA",O103:O331)</f>
        <v>1107.5</v>
      </c>
      <c r="P101" s="501">
        <v>1</v>
      </c>
      <c r="Q101" s="444"/>
      <c r="R101" s="444"/>
      <c r="S101" s="444"/>
      <c r="T101" s="444"/>
      <c r="U101" s="444"/>
      <c r="V101" s="444"/>
      <c r="W101" s="444"/>
      <c r="X101" s="444">
        <f>X102/60</f>
        <v>0</v>
      </c>
      <c r="Y101" s="444"/>
      <c r="Z101" s="444"/>
      <c r="AA101" s="444"/>
      <c r="AB101" s="444">
        <f t="shared" ref="AB101:AF101" si="33">AB102/60</f>
        <v>0</v>
      </c>
      <c r="AC101" s="444"/>
      <c r="AD101" s="444">
        <f t="shared" si="33"/>
        <v>0</v>
      </c>
      <c r="AE101" s="444"/>
      <c r="AF101" s="444">
        <f t="shared" si="33"/>
        <v>0</v>
      </c>
      <c r="AG101" s="444"/>
      <c r="AH101" s="444">
        <f>AH102/60</f>
        <v>0</v>
      </c>
      <c r="AI101" s="444"/>
      <c r="AJ101" s="444"/>
      <c r="AK101" s="444">
        <f>AK102/60</f>
        <v>0</v>
      </c>
      <c r="AL101" s="444"/>
      <c r="AM101" s="444"/>
      <c r="AN101" s="444"/>
      <c r="AO101" s="444"/>
      <c r="AP101" s="444"/>
      <c r="AQ101" s="444"/>
      <c r="AR101" s="444"/>
      <c r="AS101" s="444"/>
      <c r="AT101" s="444"/>
      <c r="AU101" s="444"/>
      <c r="AV101" s="444"/>
      <c r="AW101" s="444"/>
      <c r="AX101" s="444">
        <f>AX102/60</f>
        <v>0</v>
      </c>
    </row>
    <row r="102" spans="2:50">
      <c r="B102" s="597"/>
      <c r="C102" s="598"/>
      <c r="D102" s="598"/>
      <c r="E102" s="598"/>
      <c r="F102" s="599"/>
      <c r="G102" s="443"/>
      <c r="H102" s="443"/>
      <c r="I102" s="446" t="s">
        <v>4021</v>
      </c>
      <c r="J102" s="444">
        <f t="shared" si="20"/>
        <v>142808.6</v>
      </c>
      <c r="K102" s="444">
        <f>SUMIF($I103:$I331,"DQA",K103:K331)</f>
        <v>37358.600000000006</v>
      </c>
      <c r="L102" s="444">
        <f>SUMIF($I103:$I331,"DQA",L103:L331)</f>
        <v>105450</v>
      </c>
      <c r="M102" s="444">
        <f>SUMIF($I103:$I331,"DQA",M103:M331)</f>
        <v>0</v>
      </c>
      <c r="N102" s="444">
        <f>N101*60</f>
        <v>36494.400000000023</v>
      </c>
      <c r="O102" s="444">
        <f>O101*60</f>
        <v>66450</v>
      </c>
      <c r="P102" s="501">
        <v>1</v>
      </c>
      <c r="Q102" s="444"/>
      <c r="R102" s="444"/>
      <c r="S102" s="444"/>
      <c r="T102" s="444"/>
      <c r="U102" s="444"/>
      <c r="V102" s="444"/>
      <c r="W102" s="444"/>
      <c r="X102" s="444">
        <f>SUM(X103:X331)</f>
        <v>0</v>
      </c>
      <c r="Y102" s="444"/>
      <c r="Z102" s="444"/>
      <c r="AA102" s="444"/>
      <c r="AB102" s="444">
        <f t="shared" ref="AB102:AK102" si="34">SUM(AB103:AB331)</f>
        <v>0</v>
      </c>
      <c r="AC102" s="444"/>
      <c r="AD102" s="444">
        <f t="shared" si="34"/>
        <v>0</v>
      </c>
      <c r="AE102" s="444"/>
      <c r="AF102" s="444">
        <f t="shared" si="34"/>
        <v>0</v>
      </c>
      <c r="AG102" s="444"/>
      <c r="AH102" s="444">
        <f t="shared" si="34"/>
        <v>0</v>
      </c>
      <c r="AI102" s="444"/>
      <c r="AJ102" s="444"/>
      <c r="AK102" s="444">
        <f t="shared" si="34"/>
        <v>0</v>
      </c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444"/>
      <c r="AV102" s="444"/>
      <c r="AW102" s="444"/>
      <c r="AX102" s="444">
        <f>SUM(AX103:AX331)</f>
        <v>0</v>
      </c>
    </row>
    <row r="103" spans="2:50">
      <c r="B103" s="412">
        <v>87</v>
      </c>
      <c r="C103" s="378" t="s">
        <v>4281</v>
      </c>
      <c r="D103" s="373" t="s">
        <v>1962</v>
      </c>
      <c r="E103" s="265" t="s">
        <v>1964</v>
      </c>
      <c r="F103" s="373" t="s">
        <v>3888</v>
      </c>
      <c r="G103" s="230" t="s">
        <v>1966</v>
      </c>
      <c r="H103" s="152" t="s">
        <v>1967</v>
      </c>
      <c r="I103" s="329" t="s">
        <v>1267</v>
      </c>
      <c r="J103" s="329">
        <f t="shared" si="20"/>
        <v>426</v>
      </c>
      <c r="K103" s="329">
        <v>408</v>
      </c>
      <c r="L103" s="329">
        <v>18</v>
      </c>
      <c r="M103" s="329"/>
      <c r="N103" s="329">
        <v>6.8</v>
      </c>
      <c r="O103" s="329">
        <v>0.3</v>
      </c>
      <c r="P103" s="502">
        <v>1</v>
      </c>
      <c r="Q103" s="282"/>
      <c r="R103" s="128" t="s">
        <v>31</v>
      </c>
      <c r="S103" s="128" t="s">
        <v>31</v>
      </c>
      <c r="T103" s="128" t="s">
        <v>31</v>
      </c>
      <c r="U103" s="128" t="s">
        <v>31</v>
      </c>
      <c r="V103" s="282" t="s">
        <v>1969</v>
      </c>
      <c r="W103" s="282"/>
      <c r="X103" s="282">
        <f t="shared" ref="X103:X166" si="35">SUMIF(W103,"Y",K103)</f>
        <v>0</v>
      </c>
      <c r="Y103" s="260"/>
      <c r="Z103" s="260"/>
      <c r="AA103" s="502">
        <f t="shared" ref="AA103:AA166" si="36">(COUNTA(AL103:AU103)-COUNTIF(AL103:AU103, "X"))</f>
        <v>0</v>
      </c>
      <c r="AB103" s="282">
        <f t="shared" ref="AB103:AB166" si="37">(COUNTA(AL103:AU103)-COUNTIF(AL103:AU103, "X"))*P103*K103</f>
        <v>0</v>
      </c>
      <c r="AC103" s="282">
        <f t="shared" ref="AC103:AC166" si="38">COUNTIF(AL103:AU103,"A")</f>
        <v>0</v>
      </c>
      <c r="AD103" s="282">
        <f t="shared" ref="AD103:AD166" si="39">COUNTIF(AL103:AU103,"V")*P103*M103</f>
        <v>0</v>
      </c>
      <c r="AE103" s="282">
        <f t="shared" ref="AE103:AE166" si="40">COUNTIF(AL103:AU103,"L")</f>
        <v>0</v>
      </c>
      <c r="AF103" s="282">
        <f t="shared" ref="AF103:AF166" si="41">COUNTIF(AL103:AU103,"L")*K103*P103</f>
        <v>0</v>
      </c>
      <c r="AG103" s="107">
        <f t="shared" ref="AG103:AG166" si="42">IF(Q103="Y",1,0)</f>
        <v>0</v>
      </c>
      <c r="AH103" s="282">
        <f t="shared" ref="AH103:AH166" si="43">IF(Q103="Y", AA103, 0)*K103*P103/2</f>
        <v>0</v>
      </c>
      <c r="AI103" s="260"/>
      <c r="AJ103" s="282">
        <f t="shared" ref="AJ103:AJ166" si="44">COUNTIF(AL103:AU103, "V")</f>
        <v>0</v>
      </c>
      <c r="AK103" s="282">
        <f t="shared" ref="AK103:AK166" si="45">AB103-AD103-AF103-AH103</f>
        <v>0</v>
      </c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495"/>
      <c r="AW103" s="495"/>
      <c r="AX103" s="495"/>
    </row>
    <row r="104" spans="2:50">
      <c r="B104" s="412">
        <v>88</v>
      </c>
      <c r="C104" s="378" t="s">
        <v>22</v>
      </c>
      <c r="D104" s="373" t="s">
        <v>1962</v>
      </c>
      <c r="E104" s="265" t="s">
        <v>1964</v>
      </c>
      <c r="F104" s="373" t="s">
        <v>3949</v>
      </c>
      <c r="G104" s="230" t="s">
        <v>1363</v>
      </c>
      <c r="H104" s="153">
        <v>43643</v>
      </c>
      <c r="I104" s="329" t="s">
        <v>1267</v>
      </c>
      <c r="J104" s="329">
        <f t="shared" si="20"/>
        <v>60</v>
      </c>
      <c r="K104" s="329">
        <v>60</v>
      </c>
      <c r="L104" s="329">
        <v>0</v>
      </c>
      <c r="M104" s="329"/>
      <c r="N104" s="329">
        <v>1</v>
      </c>
      <c r="O104" s="329">
        <v>0</v>
      </c>
      <c r="P104" s="502">
        <v>1</v>
      </c>
      <c r="Q104" s="282"/>
      <c r="R104" s="128" t="s">
        <v>31</v>
      </c>
      <c r="S104" s="128" t="s">
        <v>31</v>
      </c>
      <c r="T104" s="128" t="s">
        <v>31</v>
      </c>
      <c r="U104" s="128" t="s">
        <v>31</v>
      </c>
      <c r="V104" s="282" t="s">
        <v>1969</v>
      </c>
      <c r="W104" s="282"/>
      <c r="X104" s="282">
        <f t="shared" si="35"/>
        <v>0</v>
      </c>
      <c r="Y104" s="260"/>
      <c r="Z104" s="260"/>
      <c r="AA104" s="502">
        <f t="shared" si="36"/>
        <v>0</v>
      </c>
      <c r="AB104" s="282">
        <f t="shared" si="37"/>
        <v>0</v>
      </c>
      <c r="AC104" s="282">
        <f t="shared" si="38"/>
        <v>0</v>
      </c>
      <c r="AD104" s="282">
        <f t="shared" si="39"/>
        <v>0</v>
      </c>
      <c r="AE104" s="282">
        <f t="shared" si="40"/>
        <v>0</v>
      </c>
      <c r="AF104" s="282">
        <f t="shared" si="41"/>
        <v>0</v>
      </c>
      <c r="AG104" s="107">
        <f t="shared" si="42"/>
        <v>0</v>
      </c>
      <c r="AH104" s="282">
        <f t="shared" si="43"/>
        <v>0</v>
      </c>
      <c r="AI104" s="260"/>
      <c r="AJ104" s="282">
        <f t="shared" si="44"/>
        <v>0</v>
      </c>
      <c r="AK104" s="282">
        <f t="shared" si="45"/>
        <v>0</v>
      </c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495"/>
      <c r="AW104" s="495"/>
      <c r="AX104" s="495"/>
    </row>
    <row r="105" spans="2:50">
      <c r="B105" s="412">
        <v>89</v>
      </c>
      <c r="C105" s="378" t="s">
        <v>22</v>
      </c>
      <c r="D105" s="373" t="s">
        <v>1962</v>
      </c>
      <c r="E105" s="265" t="s">
        <v>1964</v>
      </c>
      <c r="F105" s="373" t="s">
        <v>3231</v>
      </c>
      <c r="G105" s="230" t="s">
        <v>1363</v>
      </c>
      <c r="H105" s="153">
        <v>43020</v>
      </c>
      <c r="I105" s="329" t="s">
        <v>1267</v>
      </c>
      <c r="J105" s="329">
        <f t="shared" si="20"/>
        <v>120</v>
      </c>
      <c r="K105" s="329">
        <v>120</v>
      </c>
      <c r="L105" s="329">
        <v>0</v>
      </c>
      <c r="M105" s="329"/>
      <c r="N105" s="329">
        <v>2</v>
      </c>
      <c r="O105" s="329">
        <v>0</v>
      </c>
      <c r="P105" s="502">
        <v>1</v>
      </c>
      <c r="Q105" s="282"/>
      <c r="R105" s="128" t="s">
        <v>31</v>
      </c>
      <c r="S105" s="128" t="s">
        <v>31</v>
      </c>
      <c r="T105" s="128" t="s">
        <v>31</v>
      </c>
      <c r="U105" s="128" t="s">
        <v>31</v>
      </c>
      <c r="V105" s="282" t="s">
        <v>1969</v>
      </c>
      <c r="W105" s="282"/>
      <c r="X105" s="282">
        <f t="shared" si="35"/>
        <v>0</v>
      </c>
      <c r="Y105" s="260"/>
      <c r="Z105" s="260"/>
      <c r="AA105" s="502">
        <f t="shared" si="36"/>
        <v>0</v>
      </c>
      <c r="AB105" s="282">
        <f t="shared" si="37"/>
        <v>0</v>
      </c>
      <c r="AC105" s="282">
        <f t="shared" si="38"/>
        <v>0</v>
      </c>
      <c r="AD105" s="282">
        <f t="shared" si="39"/>
        <v>0</v>
      </c>
      <c r="AE105" s="282">
        <f t="shared" si="40"/>
        <v>0</v>
      </c>
      <c r="AF105" s="282">
        <f t="shared" si="41"/>
        <v>0</v>
      </c>
      <c r="AG105" s="107">
        <f t="shared" si="42"/>
        <v>0</v>
      </c>
      <c r="AH105" s="282">
        <f t="shared" si="43"/>
        <v>0</v>
      </c>
      <c r="AI105" s="260"/>
      <c r="AJ105" s="282">
        <f t="shared" si="44"/>
        <v>0</v>
      </c>
      <c r="AK105" s="282">
        <f t="shared" si="45"/>
        <v>0</v>
      </c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495"/>
      <c r="AW105" s="495"/>
      <c r="AX105" s="495"/>
    </row>
    <row r="106" spans="2:50">
      <c r="B106" s="412">
        <v>90</v>
      </c>
      <c r="C106" s="378" t="s">
        <v>22</v>
      </c>
      <c r="D106" s="373" t="s">
        <v>1962</v>
      </c>
      <c r="E106" s="265" t="s">
        <v>1964</v>
      </c>
      <c r="F106" s="217" t="s">
        <v>3950</v>
      </c>
      <c r="G106" s="230" t="s">
        <v>1966</v>
      </c>
      <c r="H106" s="153">
        <v>43776</v>
      </c>
      <c r="I106" s="329" t="s">
        <v>1267</v>
      </c>
      <c r="J106" s="329">
        <f t="shared" si="20"/>
        <v>96</v>
      </c>
      <c r="K106" s="329">
        <v>96</v>
      </c>
      <c r="L106" s="329">
        <v>0</v>
      </c>
      <c r="M106" s="329"/>
      <c r="N106" s="329">
        <v>1.4</v>
      </c>
      <c r="O106" s="329">
        <v>0</v>
      </c>
      <c r="P106" s="502">
        <v>1</v>
      </c>
      <c r="Q106" s="282" t="s">
        <v>4380</v>
      </c>
      <c r="R106" s="128" t="s">
        <v>31</v>
      </c>
      <c r="S106" s="128" t="s">
        <v>31</v>
      </c>
      <c r="T106" s="128" t="s">
        <v>31</v>
      </c>
      <c r="U106" s="128" t="s">
        <v>31</v>
      </c>
      <c r="V106" s="282" t="s">
        <v>1969</v>
      </c>
      <c r="W106" s="282"/>
      <c r="X106" s="282">
        <f t="shared" si="35"/>
        <v>0</v>
      </c>
      <c r="Y106" s="260"/>
      <c r="Z106" s="260"/>
      <c r="AA106" s="502">
        <f t="shared" si="36"/>
        <v>0</v>
      </c>
      <c r="AB106" s="282">
        <f t="shared" si="37"/>
        <v>0</v>
      </c>
      <c r="AC106" s="282">
        <f t="shared" si="38"/>
        <v>0</v>
      </c>
      <c r="AD106" s="282">
        <f t="shared" si="39"/>
        <v>0</v>
      </c>
      <c r="AE106" s="282">
        <f t="shared" si="40"/>
        <v>0</v>
      </c>
      <c r="AF106" s="282">
        <f t="shared" si="41"/>
        <v>0</v>
      </c>
      <c r="AG106" s="107">
        <f t="shared" si="42"/>
        <v>1</v>
      </c>
      <c r="AH106" s="282">
        <f t="shared" si="43"/>
        <v>0</v>
      </c>
      <c r="AI106" s="260"/>
      <c r="AJ106" s="282">
        <f t="shared" si="44"/>
        <v>0</v>
      </c>
      <c r="AK106" s="282">
        <f t="shared" si="45"/>
        <v>0</v>
      </c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495"/>
      <c r="AW106" s="495"/>
      <c r="AX106" s="495"/>
    </row>
    <row r="107" spans="2:50">
      <c r="B107" s="412">
        <v>91</v>
      </c>
      <c r="C107" s="378" t="s">
        <v>22</v>
      </c>
      <c r="D107" s="373" t="s">
        <v>1962</v>
      </c>
      <c r="E107" s="265" t="s">
        <v>1964</v>
      </c>
      <c r="F107" s="217" t="s">
        <v>3889</v>
      </c>
      <c r="G107" s="230" t="s">
        <v>1363</v>
      </c>
      <c r="H107" s="153">
        <v>43047</v>
      </c>
      <c r="I107" s="329" t="s">
        <v>1267</v>
      </c>
      <c r="J107" s="329">
        <f t="shared" si="20"/>
        <v>90</v>
      </c>
      <c r="K107" s="329">
        <v>90</v>
      </c>
      <c r="L107" s="329">
        <v>0</v>
      </c>
      <c r="M107" s="329"/>
      <c r="N107" s="329">
        <v>1.25</v>
      </c>
      <c r="O107" s="329">
        <v>0</v>
      </c>
      <c r="P107" s="502">
        <v>1</v>
      </c>
      <c r="Q107" s="282"/>
      <c r="R107" s="128" t="s">
        <v>31</v>
      </c>
      <c r="S107" s="128" t="s">
        <v>31</v>
      </c>
      <c r="T107" s="128" t="s">
        <v>31</v>
      </c>
      <c r="U107" s="128" t="s">
        <v>31</v>
      </c>
      <c r="V107" s="282" t="s">
        <v>1969</v>
      </c>
      <c r="W107" s="282"/>
      <c r="X107" s="282">
        <f t="shared" si="35"/>
        <v>0</v>
      </c>
      <c r="Y107" s="260"/>
      <c r="Z107" s="260"/>
      <c r="AA107" s="502">
        <f t="shared" si="36"/>
        <v>0</v>
      </c>
      <c r="AB107" s="282">
        <f t="shared" si="37"/>
        <v>0</v>
      </c>
      <c r="AC107" s="282">
        <f t="shared" si="38"/>
        <v>0</v>
      </c>
      <c r="AD107" s="282">
        <f t="shared" si="39"/>
        <v>0</v>
      </c>
      <c r="AE107" s="282">
        <f t="shared" si="40"/>
        <v>0</v>
      </c>
      <c r="AF107" s="282">
        <f t="shared" si="41"/>
        <v>0</v>
      </c>
      <c r="AG107" s="107">
        <f t="shared" si="42"/>
        <v>0</v>
      </c>
      <c r="AH107" s="282">
        <f t="shared" si="43"/>
        <v>0</v>
      </c>
      <c r="AI107" s="260"/>
      <c r="AJ107" s="282">
        <f t="shared" si="44"/>
        <v>0</v>
      </c>
      <c r="AK107" s="282">
        <f t="shared" si="45"/>
        <v>0</v>
      </c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495"/>
      <c r="AW107" s="495"/>
      <c r="AX107" s="495"/>
    </row>
    <row r="108" spans="2:50">
      <c r="B108" s="412">
        <v>92</v>
      </c>
      <c r="C108" s="378" t="s">
        <v>22</v>
      </c>
      <c r="D108" s="373" t="s">
        <v>1962</v>
      </c>
      <c r="E108" s="265" t="s">
        <v>1964</v>
      </c>
      <c r="F108" s="217" t="s">
        <v>3890</v>
      </c>
      <c r="G108" s="230" t="s">
        <v>1363</v>
      </c>
      <c r="H108" s="153">
        <v>43096</v>
      </c>
      <c r="I108" s="329" t="s">
        <v>1267</v>
      </c>
      <c r="J108" s="329">
        <f t="shared" si="20"/>
        <v>252</v>
      </c>
      <c r="K108" s="329">
        <v>246</v>
      </c>
      <c r="L108" s="329">
        <v>6</v>
      </c>
      <c r="M108" s="329"/>
      <c r="N108" s="329">
        <v>3.4</v>
      </c>
      <c r="O108" s="329">
        <v>0.1</v>
      </c>
      <c r="P108" s="502">
        <v>1</v>
      </c>
      <c r="Q108" s="282"/>
      <c r="R108" s="128"/>
      <c r="S108" s="128" t="s">
        <v>31</v>
      </c>
      <c r="T108" s="128" t="s">
        <v>31</v>
      </c>
      <c r="U108" s="128" t="s">
        <v>31</v>
      </c>
      <c r="V108" s="282" t="s">
        <v>1969</v>
      </c>
      <c r="W108" s="282"/>
      <c r="X108" s="282">
        <f t="shared" si="35"/>
        <v>0</v>
      </c>
      <c r="Y108" s="260"/>
      <c r="Z108" s="260"/>
      <c r="AA108" s="502">
        <f t="shared" si="36"/>
        <v>0</v>
      </c>
      <c r="AB108" s="282">
        <f t="shared" si="37"/>
        <v>0</v>
      </c>
      <c r="AC108" s="282">
        <f t="shared" si="38"/>
        <v>0</v>
      </c>
      <c r="AD108" s="282">
        <f t="shared" si="39"/>
        <v>0</v>
      </c>
      <c r="AE108" s="282">
        <f t="shared" si="40"/>
        <v>0</v>
      </c>
      <c r="AF108" s="282">
        <f t="shared" si="41"/>
        <v>0</v>
      </c>
      <c r="AG108" s="107">
        <f t="shared" si="42"/>
        <v>0</v>
      </c>
      <c r="AH108" s="282">
        <f t="shared" si="43"/>
        <v>0</v>
      </c>
      <c r="AI108" s="260"/>
      <c r="AJ108" s="282">
        <f t="shared" si="44"/>
        <v>0</v>
      </c>
      <c r="AK108" s="282">
        <f t="shared" si="45"/>
        <v>0</v>
      </c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495"/>
      <c r="AW108" s="495"/>
      <c r="AX108" s="495"/>
    </row>
    <row r="109" spans="2:50">
      <c r="B109" s="412">
        <v>93</v>
      </c>
      <c r="C109" s="378" t="s">
        <v>22</v>
      </c>
      <c r="D109" s="373" t="s">
        <v>1962</v>
      </c>
      <c r="E109" s="265" t="s">
        <v>1964</v>
      </c>
      <c r="F109" s="217" t="s">
        <v>3951</v>
      </c>
      <c r="G109" s="230" t="s">
        <v>1363</v>
      </c>
      <c r="H109" s="153">
        <v>43644</v>
      </c>
      <c r="I109" s="329" t="s">
        <v>1267</v>
      </c>
      <c r="J109" s="329">
        <f t="shared" si="20"/>
        <v>1167</v>
      </c>
      <c r="K109" s="329">
        <v>1167</v>
      </c>
      <c r="L109" s="329">
        <v>0</v>
      </c>
      <c r="M109" s="329"/>
      <c r="N109" s="329">
        <v>21.4</v>
      </c>
      <c r="O109" s="329">
        <v>0</v>
      </c>
      <c r="P109" s="502">
        <v>1</v>
      </c>
      <c r="Q109" s="282"/>
      <c r="R109" s="128" t="s">
        <v>31</v>
      </c>
      <c r="S109" s="128" t="s">
        <v>31</v>
      </c>
      <c r="T109" s="128" t="s">
        <v>31</v>
      </c>
      <c r="U109" s="128" t="s">
        <v>31</v>
      </c>
      <c r="V109" s="282" t="s">
        <v>1969</v>
      </c>
      <c r="W109" s="282"/>
      <c r="X109" s="282">
        <f t="shared" si="35"/>
        <v>0</v>
      </c>
      <c r="Y109" s="260"/>
      <c r="Z109" s="260"/>
      <c r="AA109" s="502">
        <f t="shared" si="36"/>
        <v>0</v>
      </c>
      <c r="AB109" s="282">
        <f t="shared" si="37"/>
        <v>0</v>
      </c>
      <c r="AC109" s="282">
        <f t="shared" si="38"/>
        <v>0</v>
      </c>
      <c r="AD109" s="282">
        <f t="shared" si="39"/>
        <v>0</v>
      </c>
      <c r="AE109" s="282">
        <f t="shared" si="40"/>
        <v>0</v>
      </c>
      <c r="AF109" s="282">
        <f t="shared" si="41"/>
        <v>0</v>
      </c>
      <c r="AG109" s="107">
        <f t="shared" si="42"/>
        <v>0</v>
      </c>
      <c r="AH109" s="282">
        <f t="shared" si="43"/>
        <v>0</v>
      </c>
      <c r="AI109" s="260"/>
      <c r="AJ109" s="282">
        <f t="shared" si="44"/>
        <v>0</v>
      </c>
      <c r="AK109" s="282">
        <f t="shared" si="45"/>
        <v>0</v>
      </c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495"/>
      <c r="AW109" s="495"/>
      <c r="AX109" s="495"/>
    </row>
    <row r="110" spans="2:50">
      <c r="B110" s="412">
        <v>94</v>
      </c>
      <c r="C110" s="378" t="s">
        <v>22</v>
      </c>
      <c r="D110" s="373" t="s">
        <v>1962</v>
      </c>
      <c r="E110" s="265" t="s">
        <v>1964</v>
      </c>
      <c r="F110" s="217" t="s">
        <v>3952</v>
      </c>
      <c r="G110" s="230" t="s">
        <v>1363</v>
      </c>
      <c r="H110" s="153">
        <v>43475</v>
      </c>
      <c r="I110" s="329" t="s">
        <v>1267</v>
      </c>
      <c r="J110" s="329">
        <f t="shared" si="20"/>
        <v>276</v>
      </c>
      <c r="K110" s="329">
        <v>270</v>
      </c>
      <c r="L110" s="329">
        <v>6</v>
      </c>
      <c r="M110" s="329"/>
      <c r="N110" s="329">
        <v>4.5999999999999996</v>
      </c>
      <c r="O110" s="329">
        <v>0.1</v>
      </c>
      <c r="P110" s="502">
        <v>1</v>
      </c>
      <c r="Q110" s="282"/>
      <c r="R110" s="128" t="s">
        <v>31</v>
      </c>
      <c r="S110" s="128" t="s">
        <v>31</v>
      </c>
      <c r="T110" s="128" t="s">
        <v>31</v>
      </c>
      <c r="U110" s="128" t="s">
        <v>31</v>
      </c>
      <c r="V110" s="282" t="s">
        <v>1969</v>
      </c>
      <c r="W110" s="282"/>
      <c r="X110" s="282">
        <f t="shared" si="35"/>
        <v>0</v>
      </c>
      <c r="Y110" s="260"/>
      <c r="Z110" s="260"/>
      <c r="AA110" s="502">
        <f t="shared" si="36"/>
        <v>0</v>
      </c>
      <c r="AB110" s="282">
        <f t="shared" si="37"/>
        <v>0</v>
      </c>
      <c r="AC110" s="282">
        <f t="shared" si="38"/>
        <v>0</v>
      </c>
      <c r="AD110" s="282">
        <f t="shared" si="39"/>
        <v>0</v>
      </c>
      <c r="AE110" s="282">
        <f t="shared" si="40"/>
        <v>0</v>
      </c>
      <c r="AF110" s="282">
        <f t="shared" si="41"/>
        <v>0</v>
      </c>
      <c r="AG110" s="107">
        <f t="shared" si="42"/>
        <v>0</v>
      </c>
      <c r="AH110" s="282">
        <f t="shared" si="43"/>
        <v>0</v>
      </c>
      <c r="AI110" s="260"/>
      <c r="AJ110" s="282">
        <f t="shared" si="44"/>
        <v>0</v>
      </c>
      <c r="AK110" s="282">
        <f t="shared" si="45"/>
        <v>0</v>
      </c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495"/>
      <c r="AW110" s="495"/>
      <c r="AX110" s="495"/>
    </row>
    <row r="111" spans="2:50">
      <c r="B111" s="412">
        <v>95</v>
      </c>
      <c r="C111" s="378" t="s">
        <v>22</v>
      </c>
      <c r="D111" s="373" t="s">
        <v>1962</v>
      </c>
      <c r="E111" s="265" t="s">
        <v>1964</v>
      </c>
      <c r="F111" s="217" t="s">
        <v>3953</v>
      </c>
      <c r="G111" s="230" t="s">
        <v>1363</v>
      </c>
      <c r="H111" s="153">
        <v>42212</v>
      </c>
      <c r="I111" s="329" t="s">
        <v>1267</v>
      </c>
      <c r="J111" s="167">
        <f t="shared" si="20"/>
        <v>18</v>
      </c>
      <c r="K111" s="167">
        <v>18</v>
      </c>
      <c r="L111" s="167">
        <v>0</v>
      </c>
      <c r="M111" s="167"/>
      <c r="N111" s="167">
        <v>0.3</v>
      </c>
      <c r="O111" s="167">
        <v>0</v>
      </c>
      <c r="P111" s="503">
        <v>1</v>
      </c>
      <c r="Q111" s="282"/>
      <c r="R111" s="128" t="s">
        <v>31</v>
      </c>
      <c r="S111" s="128" t="s">
        <v>31</v>
      </c>
      <c r="T111" s="128" t="s">
        <v>31</v>
      </c>
      <c r="U111" s="128" t="s">
        <v>31</v>
      </c>
      <c r="V111" s="282" t="s">
        <v>1969</v>
      </c>
      <c r="W111" s="282"/>
      <c r="X111" s="282">
        <f t="shared" si="35"/>
        <v>0</v>
      </c>
      <c r="Y111" s="260"/>
      <c r="Z111" s="260"/>
      <c r="AA111" s="502">
        <f t="shared" si="36"/>
        <v>0</v>
      </c>
      <c r="AB111" s="282">
        <f t="shared" si="37"/>
        <v>0</v>
      </c>
      <c r="AC111" s="282">
        <f t="shared" si="38"/>
        <v>0</v>
      </c>
      <c r="AD111" s="282">
        <f t="shared" si="39"/>
        <v>0</v>
      </c>
      <c r="AE111" s="282">
        <f t="shared" si="40"/>
        <v>0</v>
      </c>
      <c r="AF111" s="282">
        <f t="shared" si="41"/>
        <v>0</v>
      </c>
      <c r="AG111" s="107">
        <f t="shared" si="42"/>
        <v>0</v>
      </c>
      <c r="AH111" s="282">
        <f t="shared" si="43"/>
        <v>0</v>
      </c>
      <c r="AI111" s="260"/>
      <c r="AJ111" s="282">
        <f t="shared" si="44"/>
        <v>0</v>
      </c>
      <c r="AK111" s="282">
        <f t="shared" si="45"/>
        <v>0</v>
      </c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495"/>
      <c r="AW111" s="495"/>
      <c r="AX111" s="495"/>
    </row>
    <row r="112" spans="2:50">
      <c r="B112" s="412">
        <v>96</v>
      </c>
      <c r="C112" s="378" t="s">
        <v>22</v>
      </c>
      <c r="D112" s="373" t="s">
        <v>1962</v>
      </c>
      <c r="E112" s="265" t="s">
        <v>1964</v>
      </c>
      <c r="F112" s="217" t="s">
        <v>3891</v>
      </c>
      <c r="G112" s="230" t="s">
        <v>1363</v>
      </c>
      <c r="H112" s="153">
        <v>43047</v>
      </c>
      <c r="I112" s="329" t="s">
        <v>1267</v>
      </c>
      <c r="J112" s="167">
        <f t="shared" si="20"/>
        <v>12</v>
      </c>
      <c r="K112" s="167">
        <v>12</v>
      </c>
      <c r="L112" s="167">
        <v>0</v>
      </c>
      <c r="M112" s="167"/>
      <c r="N112" s="167">
        <v>0.2</v>
      </c>
      <c r="O112" s="167">
        <v>0</v>
      </c>
      <c r="P112" s="503">
        <v>1</v>
      </c>
      <c r="Q112" s="282"/>
      <c r="R112" s="128" t="s">
        <v>31</v>
      </c>
      <c r="S112" s="128" t="s">
        <v>31</v>
      </c>
      <c r="T112" s="128" t="s">
        <v>31</v>
      </c>
      <c r="U112" s="128" t="s">
        <v>31</v>
      </c>
      <c r="V112" s="282" t="s">
        <v>1969</v>
      </c>
      <c r="W112" s="282"/>
      <c r="X112" s="282">
        <f t="shared" si="35"/>
        <v>0</v>
      </c>
      <c r="Y112" s="260"/>
      <c r="Z112" s="260"/>
      <c r="AA112" s="502">
        <f t="shared" si="36"/>
        <v>0</v>
      </c>
      <c r="AB112" s="282">
        <f t="shared" si="37"/>
        <v>0</v>
      </c>
      <c r="AC112" s="282">
        <f t="shared" si="38"/>
        <v>0</v>
      </c>
      <c r="AD112" s="282">
        <f t="shared" si="39"/>
        <v>0</v>
      </c>
      <c r="AE112" s="282">
        <f t="shared" si="40"/>
        <v>0</v>
      </c>
      <c r="AF112" s="282">
        <f t="shared" si="41"/>
        <v>0</v>
      </c>
      <c r="AG112" s="107">
        <f t="shared" si="42"/>
        <v>0</v>
      </c>
      <c r="AH112" s="282">
        <f t="shared" si="43"/>
        <v>0</v>
      </c>
      <c r="AI112" s="260"/>
      <c r="AJ112" s="282">
        <f t="shared" si="44"/>
        <v>0</v>
      </c>
      <c r="AK112" s="282">
        <f t="shared" si="45"/>
        <v>0</v>
      </c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495"/>
      <c r="AW112" s="495"/>
      <c r="AX112" s="495"/>
    </row>
    <row r="113" spans="2:50">
      <c r="B113" s="412">
        <v>97</v>
      </c>
      <c r="C113" s="378" t="s">
        <v>22</v>
      </c>
      <c r="D113" s="373" t="s">
        <v>1962</v>
      </c>
      <c r="E113" s="265" t="s">
        <v>1964</v>
      </c>
      <c r="F113" s="217" t="s">
        <v>3236</v>
      </c>
      <c r="G113" s="230" t="s">
        <v>1363</v>
      </c>
      <c r="H113" s="153">
        <v>43670</v>
      </c>
      <c r="I113" s="329" t="s">
        <v>1267</v>
      </c>
      <c r="J113" s="329">
        <f t="shared" si="20"/>
        <v>120</v>
      </c>
      <c r="K113" s="329">
        <v>120</v>
      </c>
      <c r="L113" s="329">
        <v>0</v>
      </c>
      <c r="M113" s="329"/>
      <c r="N113" s="329">
        <v>2</v>
      </c>
      <c r="O113" s="329">
        <v>0</v>
      </c>
      <c r="P113" s="502">
        <v>1</v>
      </c>
      <c r="Q113" s="282"/>
      <c r="R113" s="128" t="s">
        <v>31</v>
      </c>
      <c r="S113" s="128" t="s">
        <v>31</v>
      </c>
      <c r="T113" s="128" t="s">
        <v>31</v>
      </c>
      <c r="U113" s="128" t="s">
        <v>31</v>
      </c>
      <c r="V113" s="282" t="s">
        <v>1969</v>
      </c>
      <c r="W113" s="282"/>
      <c r="X113" s="282">
        <f t="shared" si="35"/>
        <v>0</v>
      </c>
      <c r="Y113" s="260"/>
      <c r="Z113" s="260"/>
      <c r="AA113" s="502">
        <f t="shared" si="36"/>
        <v>0</v>
      </c>
      <c r="AB113" s="282">
        <f t="shared" si="37"/>
        <v>0</v>
      </c>
      <c r="AC113" s="282">
        <f t="shared" si="38"/>
        <v>0</v>
      </c>
      <c r="AD113" s="282">
        <f t="shared" si="39"/>
        <v>0</v>
      </c>
      <c r="AE113" s="282">
        <f t="shared" si="40"/>
        <v>0</v>
      </c>
      <c r="AF113" s="282">
        <f t="shared" si="41"/>
        <v>0</v>
      </c>
      <c r="AG113" s="107">
        <f t="shared" si="42"/>
        <v>0</v>
      </c>
      <c r="AH113" s="282">
        <f t="shared" si="43"/>
        <v>0</v>
      </c>
      <c r="AI113" s="260"/>
      <c r="AJ113" s="282">
        <f t="shared" si="44"/>
        <v>0</v>
      </c>
      <c r="AK113" s="282">
        <f t="shared" si="45"/>
        <v>0</v>
      </c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495"/>
      <c r="AW113" s="495"/>
      <c r="AX113" s="495"/>
    </row>
    <row r="114" spans="2:50">
      <c r="B114" s="412">
        <v>98</v>
      </c>
      <c r="C114" s="378" t="s">
        <v>22</v>
      </c>
      <c r="D114" s="373" t="s">
        <v>1962</v>
      </c>
      <c r="E114" s="265" t="s">
        <v>1964</v>
      </c>
      <c r="F114" s="217" t="s">
        <v>3954</v>
      </c>
      <c r="G114" s="230" t="s">
        <v>1363</v>
      </c>
      <c r="H114" s="153">
        <v>42453</v>
      </c>
      <c r="I114" s="329" t="s">
        <v>1267</v>
      </c>
      <c r="J114" s="329">
        <f t="shared" si="20"/>
        <v>30</v>
      </c>
      <c r="K114" s="329">
        <v>30</v>
      </c>
      <c r="L114" s="167">
        <v>0</v>
      </c>
      <c r="M114" s="167"/>
      <c r="N114" s="329">
        <v>0.3</v>
      </c>
      <c r="O114" s="167">
        <v>0</v>
      </c>
      <c r="P114" s="503">
        <v>1</v>
      </c>
      <c r="Q114" s="282"/>
      <c r="R114" s="128" t="s">
        <v>31</v>
      </c>
      <c r="S114" s="128" t="s">
        <v>31</v>
      </c>
      <c r="T114" s="128" t="s">
        <v>31</v>
      </c>
      <c r="U114" s="128" t="s">
        <v>31</v>
      </c>
      <c r="V114" s="282" t="s">
        <v>1969</v>
      </c>
      <c r="W114" s="282"/>
      <c r="X114" s="282">
        <f t="shared" si="35"/>
        <v>0</v>
      </c>
      <c r="Y114" s="260"/>
      <c r="Z114" s="260"/>
      <c r="AA114" s="502">
        <f t="shared" si="36"/>
        <v>0</v>
      </c>
      <c r="AB114" s="282">
        <f t="shared" si="37"/>
        <v>0</v>
      </c>
      <c r="AC114" s="282">
        <f t="shared" si="38"/>
        <v>0</v>
      </c>
      <c r="AD114" s="282">
        <f t="shared" si="39"/>
        <v>0</v>
      </c>
      <c r="AE114" s="282">
        <f t="shared" si="40"/>
        <v>0</v>
      </c>
      <c r="AF114" s="282">
        <f t="shared" si="41"/>
        <v>0</v>
      </c>
      <c r="AG114" s="107">
        <f t="shared" si="42"/>
        <v>0</v>
      </c>
      <c r="AH114" s="282">
        <f t="shared" si="43"/>
        <v>0</v>
      </c>
      <c r="AI114" s="260"/>
      <c r="AJ114" s="282">
        <f t="shared" si="44"/>
        <v>0</v>
      </c>
      <c r="AK114" s="282">
        <f t="shared" si="45"/>
        <v>0</v>
      </c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495"/>
      <c r="AW114" s="495"/>
      <c r="AX114" s="495"/>
    </row>
    <row r="115" spans="2:50">
      <c r="B115" s="412">
        <v>99</v>
      </c>
      <c r="C115" s="378" t="s">
        <v>22</v>
      </c>
      <c r="D115" s="373" t="s">
        <v>1962</v>
      </c>
      <c r="E115" s="265" t="s">
        <v>1964</v>
      </c>
      <c r="F115" s="217" t="s">
        <v>3892</v>
      </c>
      <c r="G115" s="230" t="s">
        <v>1363</v>
      </c>
      <c r="H115" s="153">
        <v>42235</v>
      </c>
      <c r="I115" s="329" t="s">
        <v>1267</v>
      </c>
      <c r="J115" s="329">
        <f t="shared" si="20"/>
        <v>24</v>
      </c>
      <c r="K115" s="329">
        <v>24</v>
      </c>
      <c r="L115" s="329">
        <v>0</v>
      </c>
      <c r="M115" s="329"/>
      <c r="N115" s="329">
        <v>0.4</v>
      </c>
      <c r="O115" s="329">
        <v>0</v>
      </c>
      <c r="P115" s="502">
        <v>1</v>
      </c>
      <c r="Q115" s="282"/>
      <c r="R115" s="128" t="s">
        <v>31</v>
      </c>
      <c r="S115" s="128" t="s">
        <v>31</v>
      </c>
      <c r="T115" s="128" t="s">
        <v>31</v>
      </c>
      <c r="U115" s="128" t="s">
        <v>31</v>
      </c>
      <c r="V115" s="282" t="s">
        <v>1969</v>
      </c>
      <c r="W115" s="282"/>
      <c r="X115" s="282">
        <f t="shared" si="35"/>
        <v>0</v>
      </c>
      <c r="Y115" s="260"/>
      <c r="Z115" s="260"/>
      <c r="AA115" s="502">
        <f t="shared" si="36"/>
        <v>0</v>
      </c>
      <c r="AB115" s="282">
        <f t="shared" si="37"/>
        <v>0</v>
      </c>
      <c r="AC115" s="282">
        <f t="shared" si="38"/>
        <v>0</v>
      </c>
      <c r="AD115" s="282">
        <f t="shared" si="39"/>
        <v>0</v>
      </c>
      <c r="AE115" s="282">
        <f t="shared" si="40"/>
        <v>0</v>
      </c>
      <c r="AF115" s="282">
        <f t="shared" si="41"/>
        <v>0</v>
      </c>
      <c r="AG115" s="107">
        <f t="shared" si="42"/>
        <v>0</v>
      </c>
      <c r="AH115" s="282">
        <f t="shared" si="43"/>
        <v>0</v>
      </c>
      <c r="AI115" s="260"/>
      <c r="AJ115" s="282">
        <f t="shared" si="44"/>
        <v>0</v>
      </c>
      <c r="AK115" s="282">
        <f t="shared" si="45"/>
        <v>0</v>
      </c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495"/>
      <c r="AW115" s="495"/>
      <c r="AX115" s="495"/>
    </row>
    <row r="116" spans="2:50">
      <c r="B116" s="412">
        <v>100</v>
      </c>
      <c r="C116" s="378" t="s">
        <v>22</v>
      </c>
      <c r="D116" s="373" t="s">
        <v>1962</v>
      </c>
      <c r="E116" s="265" t="s">
        <v>1964</v>
      </c>
      <c r="F116" s="217" t="s">
        <v>3893</v>
      </c>
      <c r="G116" s="230" t="s">
        <v>1363</v>
      </c>
      <c r="H116" s="153">
        <v>43788</v>
      </c>
      <c r="I116" s="329" t="s">
        <v>1267</v>
      </c>
      <c r="J116" s="329">
        <f t="shared" si="20"/>
        <v>510</v>
      </c>
      <c r="K116" s="329">
        <v>510</v>
      </c>
      <c r="L116" s="329">
        <v>0</v>
      </c>
      <c r="M116" s="329"/>
      <c r="N116" s="329">
        <v>7.3</v>
      </c>
      <c r="O116" s="329">
        <v>0</v>
      </c>
      <c r="P116" s="502">
        <v>1</v>
      </c>
      <c r="Q116" s="282"/>
      <c r="R116" s="128"/>
      <c r="S116" s="128" t="s">
        <v>31</v>
      </c>
      <c r="T116" s="128" t="s">
        <v>31</v>
      </c>
      <c r="U116" s="128" t="s">
        <v>31</v>
      </c>
      <c r="V116" s="282" t="s">
        <v>1969</v>
      </c>
      <c r="W116" s="282"/>
      <c r="X116" s="282">
        <f t="shared" si="35"/>
        <v>0</v>
      </c>
      <c r="Y116" s="260"/>
      <c r="Z116" s="260"/>
      <c r="AA116" s="502">
        <f t="shared" si="36"/>
        <v>0</v>
      </c>
      <c r="AB116" s="282">
        <f t="shared" si="37"/>
        <v>0</v>
      </c>
      <c r="AC116" s="282">
        <f t="shared" si="38"/>
        <v>0</v>
      </c>
      <c r="AD116" s="282">
        <f t="shared" si="39"/>
        <v>0</v>
      </c>
      <c r="AE116" s="282">
        <f t="shared" si="40"/>
        <v>0</v>
      </c>
      <c r="AF116" s="282">
        <f t="shared" si="41"/>
        <v>0</v>
      </c>
      <c r="AG116" s="107">
        <f t="shared" si="42"/>
        <v>0</v>
      </c>
      <c r="AH116" s="282">
        <f t="shared" si="43"/>
        <v>0</v>
      </c>
      <c r="AI116" s="260"/>
      <c r="AJ116" s="282">
        <f t="shared" si="44"/>
        <v>0</v>
      </c>
      <c r="AK116" s="282">
        <f t="shared" si="45"/>
        <v>0</v>
      </c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495"/>
      <c r="AW116" s="495"/>
      <c r="AX116" s="495"/>
    </row>
    <row r="117" spans="2:50">
      <c r="B117" s="412">
        <v>101</v>
      </c>
      <c r="C117" s="378" t="s">
        <v>22</v>
      </c>
      <c r="D117" s="373" t="s">
        <v>1962</v>
      </c>
      <c r="E117" s="265" t="s">
        <v>1964</v>
      </c>
      <c r="F117" s="217" t="s">
        <v>3955</v>
      </c>
      <c r="G117" s="230" t="s">
        <v>1363</v>
      </c>
      <c r="H117" s="153">
        <v>43601</v>
      </c>
      <c r="I117" s="329" t="s">
        <v>1267</v>
      </c>
      <c r="J117" s="329">
        <f t="shared" si="20"/>
        <v>90</v>
      </c>
      <c r="K117" s="329">
        <v>90</v>
      </c>
      <c r="L117" s="329">
        <v>0</v>
      </c>
      <c r="M117" s="329"/>
      <c r="N117" s="329">
        <v>1.5</v>
      </c>
      <c r="O117" s="329">
        <v>0</v>
      </c>
      <c r="P117" s="502">
        <v>1</v>
      </c>
      <c r="Q117" s="282"/>
      <c r="R117" s="128"/>
      <c r="S117" s="128" t="s">
        <v>31</v>
      </c>
      <c r="T117" s="128" t="s">
        <v>31</v>
      </c>
      <c r="U117" s="128" t="s">
        <v>31</v>
      </c>
      <c r="V117" s="282" t="s">
        <v>1969</v>
      </c>
      <c r="W117" s="282"/>
      <c r="X117" s="282">
        <f t="shared" si="35"/>
        <v>0</v>
      </c>
      <c r="Y117" s="260"/>
      <c r="Z117" s="260"/>
      <c r="AA117" s="502">
        <f t="shared" si="36"/>
        <v>0</v>
      </c>
      <c r="AB117" s="282">
        <f t="shared" si="37"/>
        <v>0</v>
      </c>
      <c r="AC117" s="282">
        <f t="shared" si="38"/>
        <v>0</v>
      </c>
      <c r="AD117" s="282">
        <f t="shared" si="39"/>
        <v>0</v>
      </c>
      <c r="AE117" s="282">
        <f t="shared" si="40"/>
        <v>0</v>
      </c>
      <c r="AF117" s="282">
        <f t="shared" si="41"/>
        <v>0</v>
      </c>
      <c r="AG117" s="107">
        <f t="shared" si="42"/>
        <v>0</v>
      </c>
      <c r="AH117" s="282">
        <f t="shared" si="43"/>
        <v>0</v>
      </c>
      <c r="AI117" s="260"/>
      <c r="AJ117" s="282">
        <f t="shared" si="44"/>
        <v>0</v>
      </c>
      <c r="AK117" s="282">
        <f t="shared" si="45"/>
        <v>0</v>
      </c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495"/>
      <c r="AW117" s="495"/>
      <c r="AX117" s="495"/>
    </row>
    <row r="118" spans="2:50">
      <c r="B118" s="412">
        <v>102</v>
      </c>
      <c r="C118" s="378" t="s">
        <v>22</v>
      </c>
      <c r="D118" s="373" t="s">
        <v>1962</v>
      </c>
      <c r="E118" s="265" t="s">
        <v>1964</v>
      </c>
      <c r="F118" s="217" t="s">
        <v>3241</v>
      </c>
      <c r="G118" s="230" t="s">
        <v>1363</v>
      </c>
      <c r="H118" s="153">
        <v>43747</v>
      </c>
      <c r="I118" s="329" t="s">
        <v>1267</v>
      </c>
      <c r="J118" s="329">
        <f t="shared" si="20"/>
        <v>33</v>
      </c>
      <c r="K118" s="329">
        <v>33</v>
      </c>
      <c r="L118" s="329">
        <v>0</v>
      </c>
      <c r="M118" s="329"/>
      <c r="N118" s="329">
        <v>0.55000000000000004</v>
      </c>
      <c r="O118" s="329">
        <v>0</v>
      </c>
      <c r="P118" s="502">
        <v>1</v>
      </c>
      <c r="Q118" s="282"/>
      <c r="R118" s="128" t="s">
        <v>31</v>
      </c>
      <c r="S118" s="128" t="s">
        <v>31</v>
      </c>
      <c r="T118" s="128" t="s">
        <v>31</v>
      </c>
      <c r="U118" s="128" t="s">
        <v>31</v>
      </c>
      <c r="V118" s="282" t="s">
        <v>1969</v>
      </c>
      <c r="W118" s="282"/>
      <c r="X118" s="282">
        <f t="shared" si="35"/>
        <v>0</v>
      </c>
      <c r="Y118" s="260"/>
      <c r="Z118" s="260"/>
      <c r="AA118" s="502">
        <f t="shared" si="36"/>
        <v>0</v>
      </c>
      <c r="AB118" s="282">
        <f t="shared" si="37"/>
        <v>0</v>
      </c>
      <c r="AC118" s="282">
        <f t="shared" si="38"/>
        <v>0</v>
      </c>
      <c r="AD118" s="282">
        <f t="shared" si="39"/>
        <v>0</v>
      </c>
      <c r="AE118" s="282">
        <f t="shared" si="40"/>
        <v>0</v>
      </c>
      <c r="AF118" s="282">
        <f t="shared" si="41"/>
        <v>0</v>
      </c>
      <c r="AG118" s="107">
        <f t="shared" si="42"/>
        <v>0</v>
      </c>
      <c r="AH118" s="282">
        <f t="shared" si="43"/>
        <v>0</v>
      </c>
      <c r="AI118" s="260"/>
      <c r="AJ118" s="282">
        <f t="shared" si="44"/>
        <v>0</v>
      </c>
      <c r="AK118" s="282">
        <f t="shared" si="45"/>
        <v>0</v>
      </c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495"/>
      <c r="AW118" s="495"/>
      <c r="AX118" s="495"/>
    </row>
    <row r="119" spans="2:50">
      <c r="B119" s="412">
        <v>103</v>
      </c>
      <c r="C119" s="378" t="s">
        <v>22</v>
      </c>
      <c r="D119" s="373" t="s">
        <v>1962</v>
      </c>
      <c r="E119" s="265" t="s">
        <v>1964</v>
      </c>
      <c r="F119" s="217" t="s">
        <v>3243</v>
      </c>
      <c r="G119" s="230" t="s">
        <v>1363</v>
      </c>
      <c r="H119" s="153">
        <v>43644</v>
      </c>
      <c r="I119" s="329" t="s">
        <v>1267</v>
      </c>
      <c r="J119" s="329">
        <f t="shared" si="20"/>
        <v>78</v>
      </c>
      <c r="K119" s="329">
        <v>78</v>
      </c>
      <c r="L119" s="329">
        <v>0</v>
      </c>
      <c r="M119" s="329"/>
      <c r="N119" s="329">
        <v>1.1499999999999999</v>
      </c>
      <c r="O119" s="329">
        <v>0</v>
      </c>
      <c r="P119" s="502">
        <v>1</v>
      </c>
      <c r="Q119" s="282"/>
      <c r="R119" s="128" t="s">
        <v>31</v>
      </c>
      <c r="S119" s="128" t="s">
        <v>31</v>
      </c>
      <c r="T119" s="128" t="s">
        <v>31</v>
      </c>
      <c r="U119" s="128" t="s">
        <v>31</v>
      </c>
      <c r="V119" s="282" t="s">
        <v>1969</v>
      </c>
      <c r="W119" s="282"/>
      <c r="X119" s="282">
        <f t="shared" si="35"/>
        <v>0</v>
      </c>
      <c r="Y119" s="260"/>
      <c r="Z119" s="260"/>
      <c r="AA119" s="502">
        <f t="shared" si="36"/>
        <v>0</v>
      </c>
      <c r="AB119" s="282">
        <f t="shared" si="37"/>
        <v>0</v>
      </c>
      <c r="AC119" s="282">
        <f t="shared" si="38"/>
        <v>0</v>
      </c>
      <c r="AD119" s="282">
        <f t="shared" si="39"/>
        <v>0</v>
      </c>
      <c r="AE119" s="282">
        <f t="shared" si="40"/>
        <v>0</v>
      </c>
      <c r="AF119" s="282">
        <f t="shared" si="41"/>
        <v>0</v>
      </c>
      <c r="AG119" s="107">
        <f t="shared" si="42"/>
        <v>0</v>
      </c>
      <c r="AH119" s="282">
        <f t="shared" si="43"/>
        <v>0</v>
      </c>
      <c r="AI119" s="260"/>
      <c r="AJ119" s="282">
        <f t="shared" si="44"/>
        <v>0</v>
      </c>
      <c r="AK119" s="282">
        <f t="shared" si="45"/>
        <v>0</v>
      </c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495"/>
      <c r="AW119" s="495"/>
      <c r="AX119" s="495"/>
    </row>
    <row r="120" spans="2:50">
      <c r="B120" s="412">
        <v>104</v>
      </c>
      <c r="C120" s="378" t="s">
        <v>22</v>
      </c>
      <c r="D120" s="373" t="s">
        <v>1962</v>
      </c>
      <c r="E120" s="265" t="s">
        <v>1964</v>
      </c>
      <c r="F120" s="217" t="s">
        <v>2070</v>
      </c>
      <c r="G120" s="159" t="s">
        <v>1363</v>
      </c>
      <c r="H120" s="153">
        <v>42711</v>
      </c>
      <c r="I120" s="329" t="s">
        <v>1267</v>
      </c>
      <c r="J120" s="329">
        <f t="shared" si="20"/>
        <v>63</v>
      </c>
      <c r="K120" s="329">
        <v>63</v>
      </c>
      <c r="L120" s="329">
        <v>0</v>
      </c>
      <c r="M120" s="329"/>
      <c r="N120" s="329">
        <v>0.95</v>
      </c>
      <c r="O120" s="329">
        <v>0</v>
      </c>
      <c r="P120" s="502">
        <v>1</v>
      </c>
      <c r="Q120" s="282"/>
      <c r="R120" s="128" t="s">
        <v>31</v>
      </c>
      <c r="S120" s="128" t="s">
        <v>31</v>
      </c>
      <c r="T120" s="128" t="s">
        <v>31</v>
      </c>
      <c r="U120" s="128" t="s">
        <v>31</v>
      </c>
      <c r="V120" s="282" t="s">
        <v>1969</v>
      </c>
      <c r="W120" s="282"/>
      <c r="X120" s="282">
        <f t="shared" si="35"/>
        <v>0</v>
      </c>
      <c r="Y120" s="260"/>
      <c r="Z120" s="260"/>
      <c r="AA120" s="502">
        <f t="shared" si="36"/>
        <v>0</v>
      </c>
      <c r="AB120" s="282">
        <f t="shared" si="37"/>
        <v>0</v>
      </c>
      <c r="AC120" s="282">
        <f t="shared" si="38"/>
        <v>0</v>
      </c>
      <c r="AD120" s="282">
        <f t="shared" si="39"/>
        <v>0</v>
      </c>
      <c r="AE120" s="282">
        <f t="shared" si="40"/>
        <v>0</v>
      </c>
      <c r="AF120" s="282">
        <f t="shared" si="41"/>
        <v>0</v>
      </c>
      <c r="AG120" s="107">
        <f t="shared" si="42"/>
        <v>0</v>
      </c>
      <c r="AH120" s="282">
        <f t="shared" si="43"/>
        <v>0</v>
      </c>
      <c r="AI120" s="260"/>
      <c r="AJ120" s="282">
        <f t="shared" si="44"/>
        <v>0</v>
      </c>
      <c r="AK120" s="282">
        <f t="shared" si="45"/>
        <v>0</v>
      </c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495"/>
      <c r="AW120" s="495"/>
      <c r="AX120" s="495"/>
    </row>
    <row r="121" spans="2:50">
      <c r="B121" s="412">
        <v>105</v>
      </c>
      <c r="C121" s="378" t="s">
        <v>22</v>
      </c>
      <c r="D121" s="373" t="s">
        <v>1962</v>
      </c>
      <c r="E121" s="265" t="s">
        <v>1964</v>
      </c>
      <c r="F121" s="217" t="s">
        <v>3242</v>
      </c>
      <c r="G121" s="159" t="s">
        <v>1363</v>
      </c>
      <c r="H121" s="153">
        <v>43782</v>
      </c>
      <c r="I121" s="329" t="s">
        <v>1267</v>
      </c>
      <c r="J121" s="329">
        <f t="shared" si="20"/>
        <v>75</v>
      </c>
      <c r="K121" s="329">
        <v>75</v>
      </c>
      <c r="L121" s="329">
        <v>0</v>
      </c>
      <c r="M121" s="329"/>
      <c r="N121" s="329">
        <v>1.25</v>
      </c>
      <c r="O121" s="329">
        <v>0</v>
      </c>
      <c r="P121" s="502">
        <v>1</v>
      </c>
      <c r="Q121" s="282"/>
      <c r="R121" s="128" t="s">
        <v>31</v>
      </c>
      <c r="S121" s="128" t="s">
        <v>31</v>
      </c>
      <c r="T121" s="128" t="s">
        <v>31</v>
      </c>
      <c r="U121" s="128" t="s">
        <v>31</v>
      </c>
      <c r="V121" s="282" t="s">
        <v>1969</v>
      </c>
      <c r="W121" s="282"/>
      <c r="X121" s="282">
        <f t="shared" si="35"/>
        <v>0</v>
      </c>
      <c r="Y121" s="260"/>
      <c r="Z121" s="260"/>
      <c r="AA121" s="502">
        <f t="shared" si="36"/>
        <v>0</v>
      </c>
      <c r="AB121" s="282">
        <f t="shared" si="37"/>
        <v>0</v>
      </c>
      <c r="AC121" s="282">
        <f t="shared" si="38"/>
        <v>0</v>
      </c>
      <c r="AD121" s="282">
        <f t="shared" si="39"/>
        <v>0</v>
      </c>
      <c r="AE121" s="282">
        <f t="shared" si="40"/>
        <v>0</v>
      </c>
      <c r="AF121" s="282">
        <f t="shared" si="41"/>
        <v>0</v>
      </c>
      <c r="AG121" s="107">
        <f t="shared" si="42"/>
        <v>0</v>
      </c>
      <c r="AH121" s="282">
        <f t="shared" si="43"/>
        <v>0</v>
      </c>
      <c r="AI121" s="260"/>
      <c r="AJ121" s="282">
        <f t="shared" si="44"/>
        <v>0</v>
      </c>
      <c r="AK121" s="282">
        <f t="shared" si="45"/>
        <v>0</v>
      </c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495"/>
      <c r="AW121" s="495"/>
      <c r="AX121" s="495"/>
    </row>
    <row r="122" spans="2:50">
      <c r="B122" s="412">
        <v>106</v>
      </c>
      <c r="C122" s="378" t="s">
        <v>22</v>
      </c>
      <c r="D122" s="373" t="s">
        <v>1962</v>
      </c>
      <c r="E122" s="265" t="s">
        <v>1964</v>
      </c>
      <c r="F122" s="217" t="s">
        <v>2083</v>
      </c>
      <c r="G122" s="159" t="s">
        <v>1363</v>
      </c>
      <c r="H122" s="153">
        <v>43552</v>
      </c>
      <c r="I122" s="329" t="s">
        <v>1267</v>
      </c>
      <c r="J122" s="329">
        <f t="shared" si="20"/>
        <v>2520</v>
      </c>
      <c r="K122" s="329">
        <v>2280</v>
      </c>
      <c r="L122" s="329">
        <v>240</v>
      </c>
      <c r="M122" s="329"/>
      <c r="N122" s="329">
        <v>38</v>
      </c>
      <c r="O122" s="329">
        <v>4</v>
      </c>
      <c r="P122" s="502">
        <v>1</v>
      </c>
      <c r="Q122" s="282"/>
      <c r="R122" s="128" t="s">
        <v>31</v>
      </c>
      <c r="S122" s="128" t="s">
        <v>31</v>
      </c>
      <c r="T122" s="128" t="s">
        <v>31</v>
      </c>
      <c r="U122" s="128" t="s">
        <v>31</v>
      </c>
      <c r="V122" s="282" t="s">
        <v>1969</v>
      </c>
      <c r="W122" s="282"/>
      <c r="X122" s="282">
        <f t="shared" si="35"/>
        <v>0</v>
      </c>
      <c r="Y122" s="260"/>
      <c r="Z122" s="260"/>
      <c r="AA122" s="502">
        <f t="shared" si="36"/>
        <v>0</v>
      </c>
      <c r="AB122" s="282">
        <f t="shared" si="37"/>
        <v>0</v>
      </c>
      <c r="AC122" s="282">
        <f t="shared" si="38"/>
        <v>0</v>
      </c>
      <c r="AD122" s="282">
        <f t="shared" si="39"/>
        <v>0</v>
      </c>
      <c r="AE122" s="282">
        <f t="shared" si="40"/>
        <v>0</v>
      </c>
      <c r="AF122" s="282">
        <f t="shared" si="41"/>
        <v>0</v>
      </c>
      <c r="AG122" s="107">
        <f t="shared" si="42"/>
        <v>0</v>
      </c>
      <c r="AH122" s="282">
        <f t="shared" si="43"/>
        <v>0</v>
      </c>
      <c r="AI122" s="260"/>
      <c r="AJ122" s="282">
        <f t="shared" si="44"/>
        <v>0</v>
      </c>
      <c r="AK122" s="282">
        <f t="shared" si="45"/>
        <v>0</v>
      </c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495"/>
      <c r="AW122" s="495"/>
      <c r="AX122" s="495"/>
    </row>
    <row r="123" spans="2:50">
      <c r="B123" s="412">
        <v>107</v>
      </c>
      <c r="C123" s="378" t="s">
        <v>22</v>
      </c>
      <c r="D123" s="373" t="s">
        <v>1962</v>
      </c>
      <c r="E123" s="265" t="s">
        <v>1964</v>
      </c>
      <c r="F123" s="217" t="s">
        <v>2089</v>
      </c>
      <c r="G123" s="159" t="s">
        <v>1363</v>
      </c>
      <c r="H123" s="153">
        <v>43703</v>
      </c>
      <c r="I123" s="329" t="s">
        <v>1267</v>
      </c>
      <c r="J123" s="329">
        <f t="shared" si="20"/>
        <v>324</v>
      </c>
      <c r="K123" s="329">
        <v>234</v>
      </c>
      <c r="L123" s="329">
        <v>90</v>
      </c>
      <c r="M123" s="329"/>
      <c r="N123" s="329">
        <v>3.9</v>
      </c>
      <c r="O123" s="329">
        <v>1.5</v>
      </c>
      <c r="P123" s="502">
        <v>1</v>
      </c>
      <c r="Q123" s="282"/>
      <c r="R123" s="128" t="s">
        <v>31</v>
      </c>
      <c r="S123" s="128" t="s">
        <v>31</v>
      </c>
      <c r="T123" s="128" t="s">
        <v>31</v>
      </c>
      <c r="U123" s="128" t="s">
        <v>31</v>
      </c>
      <c r="V123" s="282" t="s">
        <v>1969</v>
      </c>
      <c r="W123" s="282"/>
      <c r="X123" s="282">
        <f t="shared" si="35"/>
        <v>0</v>
      </c>
      <c r="Y123" s="260"/>
      <c r="Z123" s="260"/>
      <c r="AA123" s="502">
        <f t="shared" si="36"/>
        <v>0</v>
      </c>
      <c r="AB123" s="282">
        <f t="shared" si="37"/>
        <v>0</v>
      </c>
      <c r="AC123" s="282">
        <f t="shared" si="38"/>
        <v>0</v>
      </c>
      <c r="AD123" s="282">
        <f t="shared" si="39"/>
        <v>0</v>
      </c>
      <c r="AE123" s="282">
        <f t="shared" si="40"/>
        <v>0</v>
      </c>
      <c r="AF123" s="282">
        <f t="shared" si="41"/>
        <v>0</v>
      </c>
      <c r="AG123" s="107">
        <f t="shared" si="42"/>
        <v>0</v>
      </c>
      <c r="AH123" s="282">
        <f t="shared" si="43"/>
        <v>0</v>
      </c>
      <c r="AI123" s="260"/>
      <c r="AJ123" s="282">
        <f t="shared" si="44"/>
        <v>0</v>
      </c>
      <c r="AK123" s="282">
        <f t="shared" si="45"/>
        <v>0</v>
      </c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495"/>
      <c r="AW123" s="495"/>
      <c r="AX123" s="495"/>
    </row>
    <row r="124" spans="2:50">
      <c r="B124" s="412">
        <v>108</v>
      </c>
      <c r="C124" s="378" t="s">
        <v>22</v>
      </c>
      <c r="D124" s="373" t="s">
        <v>1962</v>
      </c>
      <c r="E124" s="265" t="s">
        <v>1964</v>
      </c>
      <c r="F124" s="217" t="s">
        <v>2101</v>
      </c>
      <c r="G124" s="159" t="s">
        <v>1363</v>
      </c>
      <c r="H124" s="153">
        <v>43710</v>
      </c>
      <c r="I124" s="329" t="s">
        <v>1267</v>
      </c>
      <c r="J124" s="329">
        <f t="shared" si="20"/>
        <v>63</v>
      </c>
      <c r="K124" s="329">
        <v>63</v>
      </c>
      <c r="L124" s="329">
        <v>0</v>
      </c>
      <c r="M124" s="329"/>
      <c r="N124" s="329">
        <v>1.05</v>
      </c>
      <c r="O124" s="329">
        <v>0</v>
      </c>
      <c r="P124" s="502">
        <v>1</v>
      </c>
      <c r="Q124" s="282"/>
      <c r="R124" s="128" t="s">
        <v>31</v>
      </c>
      <c r="S124" s="128" t="s">
        <v>31</v>
      </c>
      <c r="T124" s="128" t="s">
        <v>31</v>
      </c>
      <c r="U124" s="128" t="s">
        <v>31</v>
      </c>
      <c r="V124" s="282" t="s">
        <v>1969</v>
      </c>
      <c r="W124" s="282"/>
      <c r="X124" s="282">
        <f t="shared" si="35"/>
        <v>0</v>
      </c>
      <c r="Y124" s="260"/>
      <c r="Z124" s="260"/>
      <c r="AA124" s="502">
        <f t="shared" si="36"/>
        <v>0</v>
      </c>
      <c r="AB124" s="282">
        <f t="shared" si="37"/>
        <v>0</v>
      </c>
      <c r="AC124" s="282">
        <f t="shared" si="38"/>
        <v>0</v>
      </c>
      <c r="AD124" s="282">
        <f t="shared" si="39"/>
        <v>0</v>
      </c>
      <c r="AE124" s="282">
        <f t="shared" si="40"/>
        <v>0</v>
      </c>
      <c r="AF124" s="282">
        <f t="shared" si="41"/>
        <v>0</v>
      </c>
      <c r="AG124" s="107">
        <f t="shared" si="42"/>
        <v>0</v>
      </c>
      <c r="AH124" s="282">
        <f t="shared" si="43"/>
        <v>0</v>
      </c>
      <c r="AI124" s="260"/>
      <c r="AJ124" s="282">
        <f t="shared" si="44"/>
        <v>0</v>
      </c>
      <c r="AK124" s="282">
        <f t="shared" si="45"/>
        <v>0</v>
      </c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495"/>
      <c r="AW124" s="495"/>
      <c r="AX124" s="495"/>
    </row>
    <row r="125" spans="2:50">
      <c r="B125" s="412">
        <v>109</v>
      </c>
      <c r="C125" s="378" t="s">
        <v>22</v>
      </c>
      <c r="D125" s="373" t="s">
        <v>1962</v>
      </c>
      <c r="E125" s="265" t="s">
        <v>1964</v>
      </c>
      <c r="F125" s="408" t="s">
        <v>2105</v>
      </c>
      <c r="G125" s="159" t="s">
        <v>1363</v>
      </c>
      <c r="H125" s="174">
        <v>43710</v>
      </c>
      <c r="I125" s="142" t="s">
        <v>1267</v>
      </c>
      <c r="J125" s="142">
        <f t="shared" si="20"/>
        <v>2370</v>
      </c>
      <c r="K125" s="142">
        <v>2070</v>
      </c>
      <c r="L125" s="142">
        <v>300</v>
      </c>
      <c r="M125" s="142"/>
      <c r="N125" s="142">
        <v>34.5</v>
      </c>
      <c r="O125" s="142">
        <v>5</v>
      </c>
      <c r="P125" s="504">
        <v>1</v>
      </c>
      <c r="Q125" s="131"/>
      <c r="R125" s="128" t="s">
        <v>31</v>
      </c>
      <c r="S125" s="128" t="s">
        <v>31</v>
      </c>
      <c r="T125" s="128" t="s">
        <v>31</v>
      </c>
      <c r="U125" s="128" t="s">
        <v>31</v>
      </c>
      <c r="V125" s="282" t="s">
        <v>1969</v>
      </c>
      <c r="W125" s="131"/>
      <c r="X125" s="282">
        <f t="shared" si="35"/>
        <v>0</v>
      </c>
      <c r="Y125" s="260"/>
      <c r="Z125" s="260"/>
      <c r="AA125" s="502">
        <f t="shared" si="36"/>
        <v>0</v>
      </c>
      <c r="AB125" s="282">
        <f t="shared" si="37"/>
        <v>0</v>
      </c>
      <c r="AC125" s="282">
        <f t="shared" si="38"/>
        <v>0</v>
      </c>
      <c r="AD125" s="282">
        <f t="shared" si="39"/>
        <v>0</v>
      </c>
      <c r="AE125" s="282">
        <f t="shared" si="40"/>
        <v>0</v>
      </c>
      <c r="AF125" s="282">
        <f t="shared" si="41"/>
        <v>0</v>
      </c>
      <c r="AG125" s="107">
        <f t="shared" si="42"/>
        <v>0</v>
      </c>
      <c r="AH125" s="282">
        <f t="shared" si="43"/>
        <v>0</v>
      </c>
      <c r="AI125" s="260"/>
      <c r="AJ125" s="282">
        <f t="shared" si="44"/>
        <v>0</v>
      </c>
      <c r="AK125" s="282">
        <f t="shared" si="45"/>
        <v>0</v>
      </c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495"/>
      <c r="AW125" s="495"/>
      <c r="AX125" s="495"/>
    </row>
    <row r="126" spans="2:50">
      <c r="B126" s="412">
        <v>110</v>
      </c>
      <c r="C126" s="378" t="s">
        <v>22</v>
      </c>
      <c r="D126" s="373" t="s">
        <v>1962</v>
      </c>
      <c r="E126" s="265" t="s">
        <v>1964</v>
      </c>
      <c r="F126" s="217" t="s">
        <v>2111</v>
      </c>
      <c r="G126" s="159" t="s">
        <v>1363</v>
      </c>
      <c r="H126" s="153">
        <v>43710</v>
      </c>
      <c r="I126" s="329" t="s">
        <v>1267</v>
      </c>
      <c r="J126" s="329">
        <f t="shared" si="20"/>
        <v>1920</v>
      </c>
      <c r="K126" s="329">
        <v>1620</v>
      </c>
      <c r="L126" s="329">
        <v>300</v>
      </c>
      <c r="M126" s="329"/>
      <c r="N126" s="329">
        <v>27</v>
      </c>
      <c r="O126" s="329">
        <v>5</v>
      </c>
      <c r="P126" s="502">
        <v>1</v>
      </c>
      <c r="Q126" s="282"/>
      <c r="R126" s="128" t="s">
        <v>31</v>
      </c>
      <c r="S126" s="128" t="s">
        <v>31</v>
      </c>
      <c r="T126" s="128" t="s">
        <v>31</v>
      </c>
      <c r="U126" s="128" t="s">
        <v>31</v>
      </c>
      <c r="V126" s="282" t="s">
        <v>1969</v>
      </c>
      <c r="W126" s="282"/>
      <c r="X126" s="282">
        <f t="shared" si="35"/>
        <v>0</v>
      </c>
      <c r="Y126" s="260"/>
      <c r="Z126" s="260"/>
      <c r="AA126" s="502">
        <f t="shared" si="36"/>
        <v>0</v>
      </c>
      <c r="AB126" s="282">
        <f t="shared" si="37"/>
        <v>0</v>
      </c>
      <c r="AC126" s="282">
        <f t="shared" si="38"/>
        <v>0</v>
      </c>
      <c r="AD126" s="282">
        <f t="shared" si="39"/>
        <v>0</v>
      </c>
      <c r="AE126" s="282">
        <f t="shared" si="40"/>
        <v>0</v>
      </c>
      <c r="AF126" s="282">
        <f t="shared" si="41"/>
        <v>0</v>
      </c>
      <c r="AG126" s="107">
        <f t="shared" si="42"/>
        <v>0</v>
      </c>
      <c r="AH126" s="282">
        <f t="shared" si="43"/>
        <v>0</v>
      </c>
      <c r="AI126" s="260"/>
      <c r="AJ126" s="282">
        <f t="shared" si="44"/>
        <v>0</v>
      </c>
      <c r="AK126" s="282">
        <f t="shared" si="45"/>
        <v>0</v>
      </c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495"/>
      <c r="AW126" s="495"/>
      <c r="AX126" s="495"/>
    </row>
    <row r="127" spans="2:50">
      <c r="B127" s="412">
        <v>111</v>
      </c>
      <c r="C127" s="378" t="s">
        <v>22</v>
      </c>
      <c r="D127" s="373" t="s">
        <v>1962</v>
      </c>
      <c r="E127" s="373" t="s">
        <v>2117</v>
      </c>
      <c r="F127" s="217" t="s">
        <v>3244</v>
      </c>
      <c r="G127" s="230" t="s">
        <v>1363</v>
      </c>
      <c r="H127" s="153">
        <v>43761</v>
      </c>
      <c r="I127" s="329" t="s">
        <v>1267</v>
      </c>
      <c r="J127" s="329">
        <f t="shared" si="20"/>
        <v>144</v>
      </c>
      <c r="K127" s="329">
        <v>96</v>
      </c>
      <c r="L127" s="329">
        <v>48</v>
      </c>
      <c r="M127" s="329"/>
      <c r="N127" s="329">
        <v>1.6</v>
      </c>
      <c r="O127" s="329">
        <v>0.8</v>
      </c>
      <c r="P127" s="502">
        <v>1</v>
      </c>
      <c r="Q127" s="282"/>
      <c r="R127" s="128" t="s">
        <v>31</v>
      </c>
      <c r="S127" s="128" t="s">
        <v>31</v>
      </c>
      <c r="T127" s="128" t="s">
        <v>31</v>
      </c>
      <c r="U127" s="128" t="s">
        <v>31</v>
      </c>
      <c r="V127" s="282" t="s">
        <v>1969</v>
      </c>
      <c r="W127" s="282"/>
      <c r="X127" s="282">
        <f t="shared" si="35"/>
        <v>0</v>
      </c>
      <c r="Y127" s="260"/>
      <c r="Z127" s="260"/>
      <c r="AA127" s="502">
        <f t="shared" si="36"/>
        <v>0</v>
      </c>
      <c r="AB127" s="282">
        <f t="shared" si="37"/>
        <v>0</v>
      </c>
      <c r="AC127" s="282">
        <f t="shared" si="38"/>
        <v>0</v>
      </c>
      <c r="AD127" s="282">
        <f t="shared" si="39"/>
        <v>0</v>
      </c>
      <c r="AE127" s="282">
        <f t="shared" si="40"/>
        <v>0</v>
      </c>
      <c r="AF127" s="282">
        <f t="shared" si="41"/>
        <v>0</v>
      </c>
      <c r="AG127" s="107">
        <f t="shared" si="42"/>
        <v>0</v>
      </c>
      <c r="AH127" s="282">
        <f t="shared" si="43"/>
        <v>0</v>
      </c>
      <c r="AI127" s="260"/>
      <c r="AJ127" s="282">
        <f t="shared" si="44"/>
        <v>0</v>
      </c>
      <c r="AK127" s="282">
        <f t="shared" si="45"/>
        <v>0</v>
      </c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495"/>
      <c r="AW127" s="495"/>
      <c r="AX127" s="495"/>
    </row>
    <row r="128" spans="2:50">
      <c r="B128" s="412">
        <v>112</v>
      </c>
      <c r="C128" s="379" t="s">
        <v>22</v>
      </c>
      <c r="D128" s="380" t="s">
        <v>1962</v>
      </c>
      <c r="E128" s="380" t="s">
        <v>2117</v>
      </c>
      <c r="F128" s="405" t="s">
        <v>3245</v>
      </c>
      <c r="G128" s="548" t="s">
        <v>1363</v>
      </c>
      <c r="H128" s="549">
        <v>43430</v>
      </c>
      <c r="I128" s="425" t="s">
        <v>1267</v>
      </c>
      <c r="J128" s="425">
        <f t="shared" si="20"/>
        <v>132</v>
      </c>
      <c r="K128" s="425">
        <v>132</v>
      </c>
      <c r="L128" s="425">
        <v>0</v>
      </c>
      <c r="M128" s="425"/>
      <c r="N128" s="425">
        <v>1.9</v>
      </c>
      <c r="O128" s="425">
        <v>0</v>
      </c>
      <c r="P128" s="502">
        <v>1</v>
      </c>
      <c r="Q128" s="282"/>
      <c r="R128" s="128"/>
      <c r="S128" s="128" t="s">
        <v>31</v>
      </c>
      <c r="T128" s="128" t="s">
        <v>31</v>
      </c>
      <c r="U128" s="128" t="s">
        <v>31</v>
      </c>
      <c r="V128" s="282" t="s">
        <v>1969</v>
      </c>
      <c r="W128" s="282"/>
      <c r="X128" s="282">
        <f t="shared" si="35"/>
        <v>0</v>
      </c>
      <c r="Y128" s="260"/>
      <c r="Z128" s="260"/>
      <c r="AA128" s="502">
        <f t="shared" si="36"/>
        <v>0</v>
      </c>
      <c r="AB128" s="282">
        <f t="shared" si="37"/>
        <v>0</v>
      </c>
      <c r="AC128" s="282">
        <f t="shared" si="38"/>
        <v>0</v>
      </c>
      <c r="AD128" s="282">
        <f t="shared" si="39"/>
        <v>0</v>
      </c>
      <c r="AE128" s="282">
        <f t="shared" si="40"/>
        <v>0</v>
      </c>
      <c r="AF128" s="282">
        <f t="shared" si="41"/>
        <v>0</v>
      </c>
      <c r="AG128" s="107">
        <f t="shared" si="42"/>
        <v>0</v>
      </c>
      <c r="AH128" s="282">
        <f t="shared" si="43"/>
        <v>0</v>
      </c>
      <c r="AI128" s="260"/>
      <c r="AJ128" s="282">
        <f t="shared" si="44"/>
        <v>0</v>
      </c>
      <c r="AK128" s="282">
        <f t="shared" si="45"/>
        <v>0</v>
      </c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495"/>
      <c r="AW128" s="495"/>
      <c r="AX128" s="495"/>
    </row>
    <row r="129" spans="2:50">
      <c r="B129" s="412">
        <v>113</v>
      </c>
      <c r="C129" s="379" t="s">
        <v>22</v>
      </c>
      <c r="D129" s="380" t="s">
        <v>1962</v>
      </c>
      <c r="E129" s="380" t="s">
        <v>2117</v>
      </c>
      <c r="F129" s="405" t="s">
        <v>3246</v>
      </c>
      <c r="G129" s="548" t="s">
        <v>1363</v>
      </c>
      <c r="H129" s="549">
        <v>42212</v>
      </c>
      <c r="I129" s="425" t="s">
        <v>1267</v>
      </c>
      <c r="J129" s="425">
        <f t="shared" si="20"/>
        <v>99</v>
      </c>
      <c r="K129" s="425">
        <v>99</v>
      </c>
      <c r="L129" s="425">
        <v>0</v>
      </c>
      <c r="M129" s="425"/>
      <c r="N129" s="425">
        <v>1.05</v>
      </c>
      <c r="O129" s="425">
        <v>0</v>
      </c>
      <c r="P129" s="502">
        <v>1</v>
      </c>
      <c r="Q129" s="282"/>
      <c r="R129" s="128" t="s">
        <v>31</v>
      </c>
      <c r="S129" s="128" t="s">
        <v>31</v>
      </c>
      <c r="T129" s="128" t="s">
        <v>31</v>
      </c>
      <c r="U129" s="128" t="s">
        <v>31</v>
      </c>
      <c r="V129" s="282" t="s">
        <v>1969</v>
      </c>
      <c r="W129" s="282"/>
      <c r="X129" s="282">
        <f t="shared" si="35"/>
        <v>0</v>
      </c>
      <c r="Y129" s="260"/>
      <c r="Z129" s="260"/>
      <c r="AA129" s="502">
        <f t="shared" si="36"/>
        <v>0</v>
      </c>
      <c r="AB129" s="282">
        <f t="shared" si="37"/>
        <v>0</v>
      </c>
      <c r="AC129" s="282">
        <f t="shared" si="38"/>
        <v>0</v>
      </c>
      <c r="AD129" s="282">
        <f t="shared" si="39"/>
        <v>0</v>
      </c>
      <c r="AE129" s="282">
        <f t="shared" si="40"/>
        <v>0</v>
      </c>
      <c r="AF129" s="282">
        <f t="shared" si="41"/>
        <v>0</v>
      </c>
      <c r="AG129" s="107">
        <f t="shared" si="42"/>
        <v>0</v>
      </c>
      <c r="AH129" s="282">
        <f t="shared" si="43"/>
        <v>0</v>
      </c>
      <c r="AI129" s="260"/>
      <c r="AJ129" s="282">
        <f t="shared" si="44"/>
        <v>0</v>
      </c>
      <c r="AK129" s="282">
        <f t="shared" si="45"/>
        <v>0</v>
      </c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495"/>
      <c r="AW129" s="495"/>
      <c r="AX129" s="495"/>
    </row>
    <row r="130" spans="2:50">
      <c r="B130" s="412">
        <v>114</v>
      </c>
      <c r="C130" s="379" t="s">
        <v>22</v>
      </c>
      <c r="D130" s="380" t="s">
        <v>1962</v>
      </c>
      <c r="E130" s="380" t="s">
        <v>2117</v>
      </c>
      <c r="F130" s="405" t="s">
        <v>2138</v>
      </c>
      <c r="G130" s="548" t="s">
        <v>1363</v>
      </c>
      <c r="H130" s="550">
        <v>43707</v>
      </c>
      <c r="I130" s="425" t="s">
        <v>1267</v>
      </c>
      <c r="J130" s="551">
        <f t="shared" si="20"/>
        <v>150</v>
      </c>
      <c r="K130" s="551">
        <v>30</v>
      </c>
      <c r="L130" s="551">
        <v>120</v>
      </c>
      <c r="M130" s="551"/>
      <c r="N130" s="551">
        <v>0.5</v>
      </c>
      <c r="O130" s="551">
        <v>2</v>
      </c>
      <c r="P130" s="505">
        <v>1</v>
      </c>
      <c r="Q130" s="282"/>
      <c r="R130" s="128" t="s">
        <v>31</v>
      </c>
      <c r="S130" s="128" t="s">
        <v>31</v>
      </c>
      <c r="T130" s="128" t="s">
        <v>31</v>
      </c>
      <c r="U130" s="128" t="s">
        <v>31</v>
      </c>
      <c r="V130" s="282" t="s">
        <v>1969</v>
      </c>
      <c r="W130" s="282"/>
      <c r="X130" s="282">
        <f t="shared" si="35"/>
        <v>0</v>
      </c>
      <c r="Y130" s="260"/>
      <c r="Z130" s="260"/>
      <c r="AA130" s="502">
        <f t="shared" si="36"/>
        <v>0</v>
      </c>
      <c r="AB130" s="282">
        <f t="shared" si="37"/>
        <v>0</v>
      </c>
      <c r="AC130" s="282">
        <f t="shared" si="38"/>
        <v>0</v>
      </c>
      <c r="AD130" s="282">
        <f t="shared" si="39"/>
        <v>0</v>
      </c>
      <c r="AE130" s="282">
        <f t="shared" si="40"/>
        <v>0</v>
      </c>
      <c r="AF130" s="282">
        <f t="shared" si="41"/>
        <v>0</v>
      </c>
      <c r="AG130" s="107">
        <f t="shared" si="42"/>
        <v>0</v>
      </c>
      <c r="AH130" s="282">
        <f t="shared" si="43"/>
        <v>0</v>
      </c>
      <c r="AI130" s="260"/>
      <c r="AJ130" s="282">
        <f t="shared" si="44"/>
        <v>0</v>
      </c>
      <c r="AK130" s="282">
        <f t="shared" si="45"/>
        <v>0</v>
      </c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495"/>
      <c r="AW130" s="495"/>
      <c r="AX130" s="495"/>
    </row>
    <row r="131" spans="2:50">
      <c r="B131" s="412">
        <v>115</v>
      </c>
      <c r="C131" s="379" t="s">
        <v>22</v>
      </c>
      <c r="D131" s="380" t="s">
        <v>1962</v>
      </c>
      <c r="E131" s="380" t="s">
        <v>2117</v>
      </c>
      <c r="F131" s="405" t="s">
        <v>4253</v>
      </c>
      <c r="G131" s="548" t="s">
        <v>1363</v>
      </c>
      <c r="H131" s="550">
        <v>43801</v>
      </c>
      <c r="I131" s="425" t="s">
        <v>1267</v>
      </c>
      <c r="J131" s="551">
        <f t="shared" si="20"/>
        <v>480</v>
      </c>
      <c r="K131" s="551">
        <v>480</v>
      </c>
      <c r="L131" s="551">
        <v>0</v>
      </c>
      <c r="M131" s="551"/>
      <c r="N131" s="551">
        <v>6.6</v>
      </c>
      <c r="O131" s="551">
        <v>0</v>
      </c>
      <c r="P131" s="505">
        <v>1</v>
      </c>
      <c r="Q131" s="282"/>
      <c r="R131" s="128" t="s">
        <v>31</v>
      </c>
      <c r="S131" s="128" t="s">
        <v>31</v>
      </c>
      <c r="T131" s="128" t="s">
        <v>31</v>
      </c>
      <c r="U131" s="128" t="s">
        <v>31</v>
      </c>
      <c r="V131" s="553" t="s">
        <v>4255</v>
      </c>
      <c r="W131" s="282"/>
      <c r="X131" s="282">
        <f t="shared" si="35"/>
        <v>0</v>
      </c>
      <c r="Y131" s="260"/>
      <c r="Z131" s="260"/>
      <c r="AA131" s="502">
        <f t="shared" si="36"/>
        <v>0</v>
      </c>
      <c r="AB131" s="282">
        <f t="shared" si="37"/>
        <v>0</v>
      </c>
      <c r="AC131" s="282">
        <f t="shared" si="38"/>
        <v>0</v>
      </c>
      <c r="AD131" s="282">
        <f t="shared" si="39"/>
        <v>0</v>
      </c>
      <c r="AE131" s="282">
        <f t="shared" si="40"/>
        <v>0</v>
      </c>
      <c r="AF131" s="282">
        <f t="shared" si="41"/>
        <v>0</v>
      </c>
      <c r="AG131" s="107">
        <f t="shared" si="42"/>
        <v>0</v>
      </c>
      <c r="AH131" s="282">
        <f t="shared" si="43"/>
        <v>0</v>
      </c>
      <c r="AI131" s="260"/>
      <c r="AJ131" s="282">
        <f t="shared" si="44"/>
        <v>0</v>
      </c>
      <c r="AK131" s="282">
        <f t="shared" si="45"/>
        <v>0</v>
      </c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495"/>
      <c r="AW131" s="495"/>
      <c r="AX131" s="495"/>
    </row>
    <row r="132" spans="2:50">
      <c r="B132" s="412">
        <v>116</v>
      </c>
      <c r="C132" s="379" t="s">
        <v>22</v>
      </c>
      <c r="D132" s="380" t="s">
        <v>1962</v>
      </c>
      <c r="E132" s="380" t="s">
        <v>2140</v>
      </c>
      <c r="F132" s="405" t="s">
        <v>3247</v>
      </c>
      <c r="G132" s="548" t="s">
        <v>1966</v>
      </c>
      <c r="H132" s="549">
        <v>42701</v>
      </c>
      <c r="I132" s="425" t="s">
        <v>1267</v>
      </c>
      <c r="J132" s="425">
        <f t="shared" si="20"/>
        <v>120</v>
      </c>
      <c r="K132" s="425">
        <v>120</v>
      </c>
      <c r="L132" s="425">
        <v>0</v>
      </c>
      <c r="M132" s="425"/>
      <c r="N132" s="425">
        <v>1.8</v>
      </c>
      <c r="O132" s="425">
        <v>0</v>
      </c>
      <c r="P132" s="505">
        <v>1</v>
      </c>
      <c r="Q132" s="282" t="s">
        <v>4380</v>
      </c>
      <c r="R132" s="128" t="s">
        <v>31</v>
      </c>
      <c r="S132" s="128" t="s">
        <v>31</v>
      </c>
      <c r="T132" s="128" t="s">
        <v>31</v>
      </c>
      <c r="U132" s="128" t="s">
        <v>31</v>
      </c>
      <c r="V132" s="282" t="s">
        <v>1969</v>
      </c>
      <c r="W132" s="282"/>
      <c r="X132" s="282">
        <f t="shared" si="35"/>
        <v>0</v>
      </c>
      <c r="Y132" s="260"/>
      <c r="Z132" s="260"/>
      <c r="AA132" s="502">
        <f t="shared" si="36"/>
        <v>0</v>
      </c>
      <c r="AB132" s="282">
        <f t="shared" si="37"/>
        <v>0</v>
      </c>
      <c r="AC132" s="282">
        <f t="shared" si="38"/>
        <v>0</v>
      </c>
      <c r="AD132" s="282">
        <f t="shared" si="39"/>
        <v>0</v>
      </c>
      <c r="AE132" s="282">
        <f t="shared" si="40"/>
        <v>0</v>
      </c>
      <c r="AF132" s="282">
        <f t="shared" si="41"/>
        <v>0</v>
      </c>
      <c r="AG132" s="107">
        <f t="shared" si="42"/>
        <v>1</v>
      </c>
      <c r="AH132" s="282">
        <f t="shared" si="43"/>
        <v>0</v>
      </c>
      <c r="AI132" s="260"/>
      <c r="AJ132" s="282">
        <f t="shared" si="44"/>
        <v>0</v>
      </c>
      <c r="AK132" s="282">
        <f t="shared" si="45"/>
        <v>0</v>
      </c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495"/>
      <c r="AW132" s="495"/>
      <c r="AX132" s="495"/>
    </row>
    <row r="133" spans="2:50">
      <c r="B133" s="412">
        <v>117</v>
      </c>
      <c r="C133" s="379" t="s">
        <v>22</v>
      </c>
      <c r="D133" s="380" t="s">
        <v>1962</v>
      </c>
      <c r="E133" s="380" t="s">
        <v>2140</v>
      </c>
      <c r="F133" s="552" t="s">
        <v>3894</v>
      </c>
      <c r="G133" s="548" t="s">
        <v>1966</v>
      </c>
      <c r="H133" s="549">
        <v>43644</v>
      </c>
      <c r="I133" s="425" t="s">
        <v>1267</v>
      </c>
      <c r="J133" s="425">
        <f t="shared" si="20"/>
        <v>96</v>
      </c>
      <c r="K133" s="425">
        <v>96</v>
      </c>
      <c r="L133" s="425">
        <v>0</v>
      </c>
      <c r="M133" s="425"/>
      <c r="N133" s="425">
        <v>1.6</v>
      </c>
      <c r="O133" s="425">
        <v>0</v>
      </c>
      <c r="P133" s="505">
        <v>1</v>
      </c>
      <c r="Q133" s="282" t="s">
        <v>4380</v>
      </c>
      <c r="R133" s="128" t="s">
        <v>31</v>
      </c>
      <c r="S133" s="128" t="s">
        <v>31</v>
      </c>
      <c r="T133" s="128" t="s">
        <v>31</v>
      </c>
      <c r="U133" s="128" t="s">
        <v>31</v>
      </c>
      <c r="V133" s="282" t="s">
        <v>1969</v>
      </c>
      <c r="W133" s="282"/>
      <c r="X133" s="282">
        <f t="shared" si="35"/>
        <v>0</v>
      </c>
      <c r="Y133" s="260"/>
      <c r="Z133" s="260"/>
      <c r="AA133" s="502">
        <f t="shared" si="36"/>
        <v>0</v>
      </c>
      <c r="AB133" s="282">
        <f t="shared" si="37"/>
        <v>0</v>
      </c>
      <c r="AC133" s="282">
        <f t="shared" si="38"/>
        <v>0</v>
      </c>
      <c r="AD133" s="282">
        <f t="shared" si="39"/>
        <v>0</v>
      </c>
      <c r="AE133" s="282">
        <f t="shared" si="40"/>
        <v>0</v>
      </c>
      <c r="AF133" s="282">
        <f t="shared" si="41"/>
        <v>0</v>
      </c>
      <c r="AG133" s="107">
        <f t="shared" si="42"/>
        <v>1</v>
      </c>
      <c r="AH133" s="282">
        <f t="shared" si="43"/>
        <v>0</v>
      </c>
      <c r="AI133" s="260"/>
      <c r="AJ133" s="282">
        <f t="shared" si="44"/>
        <v>0</v>
      </c>
      <c r="AK133" s="282">
        <f t="shared" si="45"/>
        <v>0</v>
      </c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495"/>
      <c r="AW133" s="495"/>
      <c r="AX133" s="495"/>
    </row>
    <row r="134" spans="2:50">
      <c r="B134" s="412">
        <v>118</v>
      </c>
      <c r="C134" s="378" t="s">
        <v>22</v>
      </c>
      <c r="D134" s="373" t="s">
        <v>1962</v>
      </c>
      <c r="E134" s="373" t="s">
        <v>2140</v>
      </c>
      <c r="F134" s="227" t="s">
        <v>2156</v>
      </c>
      <c r="G134" s="230" t="s">
        <v>1966</v>
      </c>
      <c r="H134" s="153">
        <v>43714</v>
      </c>
      <c r="I134" s="329" t="s">
        <v>1267</v>
      </c>
      <c r="J134" s="329">
        <f t="shared" si="20"/>
        <v>114</v>
      </c>
      <c r="K134" s="329">
        <v>114</v>
      </c>
      <c r="L134" s="329">
        <v>0</v>
      </c>
      <c r="M134" s="329"/>
      <c r="N134" s="329">
        <v>1.65</v>
      </c>
      <c r="O134" s="329">
        <v>0</v>
      </c>
      <c r="P134" s="505">
        <v>1</v>
      </c>
      <c r="Q134" s="282" t="s">
        <v>4380</v>
      </c>
      <c r="R134" s="128" t="s">
        <v>31</v>
      </c>
      <c r="S134" s="128" t="s">
        <v>31</v>
      </c>
      <c r="T134" s="128" t="s">
        <v>31</v>
      </c>
      <c r="U134" s="128" t="s">
        <v>31</v>
      </c>
      <c r="V134" s="282" t="s">
        <v>1969</v>
      </c>
      <c r="W134" s="282"/>
      <c r="X134" s="282">
        <f t="shared" si="35"/>
        <v>0</v>
      </c>
      <c r="Y134" s="260"/>
      <c r="Z134" s="260"/>
      <c r="AA134" s="502">
        <f t="shared" si="36"/>
        <v>0</v>
      </c>
      <c r="AB134" s="282">
        <f t="shared" si="37"/>
        <v>0</v>
      </c>
      <c r="AC134" s="282">
        <f t="shared" si="38"/>
        <v>0</v>
      </c>
      <c r="AD134" s="282">
        <f t="shared" si="39"/>
        <v>0</v>
      </c>
      <c r="AE134" s="282">
        <f t="shared" si="40"/>
        <v>0</v>
      </c>
      <c r="AF134" s="282">
        <f t="shared" si="41"/>
        <v>0</v>
      </c>
      <c r="AG134" s="107">
        <f t="shared" si="42"/>
        <v>1</v>
      </c>
      <c r="AH134" s="282">
        <f t="shared" si="43"/>
        <v>0</v>
      </c>
      <c r="AI134" s="260"/>
      <c r="AJ134" s="282">
        <f t="shared" si="44"/>
        <v>0</v>
      </c>
      <c r="AK134" s="282">
        <f t="shared" si="45"/>
        <v>0</v>
      </c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495"/>
      <c r="AW134" s="495"/>
      <c r="AX134" s="495"/>
    </row>
    <row r="135" spans="2:50">
      <c r="B135" s="412">
        <v>119</v>
      </c>
      <c r="C135" s="378" t="s">
        <v>22</v>
      </c>
      <c r="D135" s="373" t="s">
        <v>1962</v>
      </c>
      <c r="E135" s="373" t="s">
        <v>2140</v>
      </c>
      <c r="F135" s="408" t="s">
        <v>3248</v>
      </c>
      <c r="G135" s="415" t="s">
        <v>1966</v>
      </c>
      <c r="H135" s="174">
        <v>43714</v>
      </c>
      <c r="I135" s="142" t="s">
        <v>1267</v>
      </c>
      <c r="J135" s="142">
        <f t="shared" si="20"/>
        <v>372</v>
      </c>
      <c r="K135" s="142">
        <v>372</v>
      </c>
      <c r="L135" s="142">
        <v>0</v>
      </c>
      <c r="M135" s="142"/>
      <c r="N135" s="142">
        <v>6.2</v>
      </c>
      <c r="O135" s="142">
        <v>0</v>
      </c>
      <c r="P135" s="505">
        <v>1</v>
      </c>
      <c r="Q135" s="131"/>
      <c r="R135" s="128" t="s">
        <v>31</v>
      </c>
      <c r="S135" s="128" t="s">
        <v>31</v>
      </c>
      <c r="T135" s="128" t="s">
        <v>31</v>
      </c>
      <c r="U135" s="128" t="s">
        <v>31</v>
      </c>
      <c r="V135" s="131" t="s">
        <v>1969</v>
      </c>
      <c r="W135" s="131"/>
      <c r="X135" s="282">
        <f t="shared" si="35"/>
        <v>0</v>
      </c>
      <c r="Y135" s="260"/>
      <c r="Z135" s="260"/>
      <c r="AA135" s="502">
        <f t="shared" si="36"/>
        <v>0</v>
      </c>
      <c r="AB135" s="282">
        <f t="shared" si="37"/>
        <v>0</v>
      </c>
      <c r="AC135" s="282">
        <f t="shared" si="38"/>
        <v>0</v>
      </c>
      <c r="AD135" s="282">
        <f t="shared" si="39"/>
        <v>0</v>
      </c>
      <c r="AE135" s="282">
        <f t="shared" si="40"/>
        <v>0</v>
      </c>
      <c r="AF135" s="282">
        <f t="shared" si="41"/>
        <v>0</v>
      </c>
      <c r="AG135" s="107">
        <f t="shared" si="42"/>
        <v>0</v>
      </c>
      <c r="AH135" s="282">
        <f t="shared" si="43"/>
        <v>0</v>
      </c>
      <c r="AI135" s="260"/>
      <c r="AJ135" s="282">
        <f t="shared" si="44"/>
        <v>0</v>
      </c>
      <c r="AK135" s="282">
        <f t="shared" si="45"/>
        <v>0</v>
      </c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495"/>
      <c r="AW135" s="495"/>
      <c r="AX135" s="495"/>
    </row>
    <row r="136" spans="2:50">
      <c r="B136" s="412">
        <v>120</v>
      </c>
      <c r="C136" s="378" t="s">
        <v>22</v>
      </c>
      <c r="D136" s="373" t="s">
        <v>1962</v>
      </c>
      <c r="E136" s="373" t="s">
        <v>2140</v>
      </c>
      <c r="F136" s="217" t="s">
        <v>3249</v>
      </c>
      <c r="G136" s="230" t="s">
        <v>274</v>
      </c>
      <c r="H136" s="153">
        <v>42215</v>
      </c>
      <c r="I136" s="329" t="s">
        <v>1267</v>
      </c>
      <c r="J136" s="329">
        <f t="shared" si="20"/>
        <v>258</v>
      </c>
      <c r="K136" s="329">
        <v>252</v>
      </c>
      <c r="L136" s="329">
        <v>6</v>
      </c>
      <c r="M136" s="329"/>
      <c r="N136" s="329">
        <v>4.2</v>
      </c>
      <c r="O136" s="329">
        <v>0.1</v>
      </c>
      <c r="P136" s="505">
        <v>1</v>
      </c>
      <c r="Q136" s="282"/>
      <c r="R136" s="128" t="s">
        <v>31</v>
      </c>
      <c r="S136" s="128" t="s">
        <v>31</v>
      </c>
      <c r="T136" s="128" t="s">
        <v>31</v>
      </c>
      <c r="U136" s="128" t="s">
        <v>31</v>
      </c>
      <c r="V136" s="282" t="s">
        <v>1969</v>
      </c>
      <c r="W136" s="282"/>
      <c r="X136" s="282">
        <f t="shared" si="35"/>
        <v>0</v>
      </c>
      <c r="Y136" s="260"/>
      <c r="Z136" s="260"/>
      <c r="AA136" s="502">
        <f t="shared" si="36"/>
        <v>0</v>
      </c>
      <c r="AB136" s="282">
        <f t="shared" si="37"/>
        <v>0</v>
      </c>
      <c r="AC136" s="282">
        <f t="shared" si="38"/>
        <v>0</v>
      </c>
      <c r="AD136" s="282">
        <f t="shared" si="39"/>
        <v>0</v>
      </c>
      <c r="AE136" s="282">
        <f t="shared" si="40"/>
        <v>0</v>
      </c>
      <c r="AF136" s="282">
        <f t="shared" si="41"/>
        <v>0</v>
      </c>
      <c r="AG136" s="107">
        <f t="shared" si="42"/>
        <v>0</v>
      </c>
      <c r="AH136" s="282">
        <f t="shared" si="43"/>
        <v>0</v>
      </c>
      <c r="AI136" s="260"/>
      <c r="AJ136" s="282">
        <f t="shared" si="44"/>
        <v>0</v>
      </c>
      <c r="AK136" s="282">
        <f t="shared" si="45"/>
        <v>0</v>
      </c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495"/>
      <c r="AW136" s="495"/>
      <c r="AX136" s="495"/>
    </row>
    <row r="137" spans="2:50">
      <c r="B137" s="412">
        <v>121</v>
      </c>
      <c r="C137" s="378" t="s">
        <v>22</v>
      </c>
      <c r="D137" s="373" t="s">
        <v>1962</v>
      </c>
      <c r="E137" s="373" t="s">
        <v>2140</v>
      </c>
      <c r="F137" s="217" t="s">
        <v>3250</v>
      </c>
      <c r="G137" s="230" t="s">
        <v>274</v>
      </c>
      <c r="H137" s="153">
        <v>43693</v>
      </c>
      <c r="I137" s="329" t="s">
        <v>1267</v>
      </c>
      <c r="J137" s="329">
        <f t="shared" si="20"/>
        <v>60</v>
      </c>
      <c r="K137" s="329">
        <v>60</v>
      </c>
      <c r="L137" s="329">
        <v>0</v>
      </c>
      <c r="M137" s="329"/>
      <c r="N137" s="329">
        <v>1</v>
      </c>
      <c r="O137" s="329">
        <v>0</v>
      </c>
      <c r="P137" s="505">
        <v>1</v>
      </c>
      <c r="Q137" s="282"/>
      <c r="R137" s="128" t="s">
        <v>31</v>
      </c>
      <c r="S137" s="128" t="s">
        <v>31</v>
      </c>
      <c r="T137" s="128" t="s">
        <v>31</v>
      </c>
      <c r="U137" s="128" t="s">
        <v>31</v>
      </c>
      <c r="V137" s="282" t="s">
        <v>1969</v>
      </c>
      <c r="W137" s="282"/>
      <c r="X137" s="282">
        <f t="shared" si="35"/>
        <v>0</v>
      </c>
      <c r="Y137" s="260"/>
      <c r="Z137" s="260"/>
      <c r="AA137" s="502">
        <f t="shared" si="36"/>
        <v>0</v>
      </c>
      <c r="AB137" s="282">
        <f t="shared" si="37"/>
        <v>0</v>
      </c>
      <c r="AC137" s="282">
        <f t="shared" si="38"/>
        <v>0</v>
      </c>
      <c r="AD137" s="282">
        <f t="shared" si="39"/>
        <v>0</v>
      </c>
      <c r="AE137" s="282">
        <f t="shared" si="40"/>
        <v>0</v>
      </c>
      <c r="AF137" s="282">
        <f t="shared" si="41"/>
        <v>0</v>
      </c>
      <c r="AG137" s="107">
        <f t="shared" si="42"/>
        <v>0</v>
      </c>
      <c r="AH137" s="282">
        <f t="shared" si="43"/>
        <v>0</v>
      </c>
      <c r="AI137" s="260"/>
      <c r="AJ137" s="282">
        <f t="shared" si="44"/>
        <v>0</v>
      </c>
      <c r="AK137" s="282">
        <f t="shared" si="45"/>
        <v>0</v>
      </c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495"/>
      <c r="AW137" s="495"/>
      <c r="AX137" s="495"/>
    </row>
    <row r="138" spans="2:50">
      <c r="B138" s="412">
        <v>122</v>
      </c>
      <c r="C138" s="378" t="s">
        <v>22</v>
      </c>
      <c r="D138" s="373" t="s">
        <v>1962</v>
      </c>
      <c r="E138" s="373" t="s">
        <v>2140</v>
      </c>
      <c r="F138" s="217" t="s">
        <v>3251</v>
      </c>
      <c r="G138" s="230" t="s">
        <v>274</v>
      </c>
      <c r="H138" s="153">
        <v>42334</v>
      </c>
      <c r="I138" s="329" t="s">
        <v>1267</v>
      </c>
      <c r="J138" s="329">
        <f t="shared" si="20"/>
        <v>240</v>
      </c>
      <c r="K138" s="329">
        <v>240</v>
      </c>
      <c r="L138" s="329">
        <v>0</v>
      </c>
      <c r="M138" s="329"/>
      <c r="N138" s="329">
        <v>3.8</v>
      </c>
      <c r="O138" s="329">
        <v>0</v>
      </c>
      <c r="P138" s="505">
        <v>1</v>
      </c>
      <c r="Q138" s="282"/>
      <c r="R138" s="128" t="s">
        <v>31</v>
      </c>
      <c r="S138" s="128" t="s">
        <v>31</v>
      </c>
      <c r="T138" s="128" t="s">
        <v>31</v>
      </c>
      <c r="U138" s="128" t="s">
        <v>31</v>
      </c>
      <c r="V138" s="282" t="s">
        <v>1969</v>
      </c>
      <c r="W138" s="282"/>
      <c r="X138" s="282">
        <f t="shared" si="35"/>
        <v>0</v>
      </c>
      <c r="Y138" s="260"/>
      <c r="Z138" s="260"/>
      <c r="AA138" s="502">
        <f t="shared" si="36"/>
        <v>0</v>
      </c>
      <c r="AB138" s="282">
        <f t="shared" si="37"/>
        <v>0</v>
      </c>
      <c r="AC138" s="282">
        <f t="shared" si="38"/>
        <v>0</v>
      </c>
      <c r="AD138" s="282">
        <f t="shared" si="39"/>
        <v>0</v>
      </c>
      <c r="AE138" s="282">
        <f t="shared" si="40"/>
        <v>0</v>
      </c>
      <c r="AF138" s="282">
        <f t="shared" si="41"/>
        <v>0</v>
      </c>
      <c r="AG138" s="107">
        <f t="shared" si="42"/>
        <v>0</v>
      </c>
      <c r="AH138" s="282">
        <f t="shared" si="43"/>
        <v>0</v>
      </c>
      <c r="AI138" s="260"/>
      <c r="AJ138" s="282">
        <f t="shared" si="44"/>
        <v>0</v>
      </c>
      <c r="AK138" s="282">
        <f t="shared" si="45"/>
        <v>0</v>
      </c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495"/>
      <c r="AW138" s="495"/>
      <c r="AX138" s="495"/>
    </row>
    <row r="139" spans="2:50">
      <c r="B139" s="412">
        <v>123</v>
      </c>
      <c r="C139" s="378" t="s">
        <v>22</v>
      </c>
      <c r="D139" s="373" t="s">
        <v>1962</v>
      </c>
      <c r="E139" s="373" t="s">
        <v>2140</v>
      </c>
      <c r="F139" s="228" t="s">
        <v>3252</v>
      </c>
      <c r="G139" s="230" t="s">
        <v>1363</v>
      </c>
      <c r="H139" s="153">
        <v>43088</v>
      </c>
      <c r="I139" s="329" t="s">
        <v>1267</v>
      </c>
      <c r="J139" s="329">
        <f t="shared" ref="J139:J202" si="46">SUM(K139:L139)</f>
        <v>600</v>
      </c>
      <c r="K139" s="329">
        <v>480</v>
      </c>
      <c r="L139" s="329">
        <v>120</v>
      </c>
      <c r="M139" s="329"/>
      <c r="N139" s="329">
        <v>7.4</v>
      </c>
      <c r="O139" s="329">
        <v>2</v>
      </c>
      <c r="P139" s="505">
        <v>1</v>
      </c>
      <c r="Q139" s="282"/>
      <c r="R139" s="128"/>
      <c r="S139" s="128" t="s">
        <v>31</v>
      </c>
      <c r="T139" s="128" t="s">
        <v>31</v>
      </c>
      <c r="U139" s="128" t="s">
        <v>31</v>
      </c>
      <c r="V139" s="282" t="s">
        <v>1969</v>
      </c>
      <c r="W139" s="282"/>
      <c r="X139" s="282">
        <f t="shared" si="35"/>
        <v>0</v>
      </c>
      <c r="Y139" s="260"/>
      <c r="Z139" s="260"/>
      <c r="AA139" s="502">
        <f t="shared" si="36"/>
        <v>0</v>
      </c>
      <c r="AB139" s="282">
        <f t="shared" si="37"/>
        <v>0</v>
      </c>
      <c r="AC139" s="282">
        <f t="shared" si="38"/>
        <v>0</v>
      </c>
      <c r="AD139" s="282">
        <f t="shared" si="39"/>
        <v>0</v>
      </c>
      <c r="AE139" s="282">
        <f t="shared" si="40"/>
        <v>0</v>
      </c>
      <c r="AF139" s="282">
        <f t="shared" si="41"/>
        <v>0</v>
      </c>
      <c r="AG139" s="107">
        <f t="shared" si="42"/>
        <v>0</v>
      </c>
      <c r="AH139" s="282">
        <f t="shared" si="43"/>
        <v>0</v>
      </c>
      <c r="AI139" s="260"/>
      <c r="AJ139" s="282">
        <f t="shared" si="44"/>
        <v>0</v>
      </c>
      <c r="AK139" s="282">
        <f t="shared" si="45"/>
        <v>0</v>
      </c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495"/>
      <c r="AW139" s="495"/>
      <c r="AX139" s="495"/>
    </row>
    <row r="140" spans="2:50">
      <c r="B140" s="412">
        <v>124</v>
      </c>
      <c r="C140" s="378" t="s">
        <v>22</v>
      </c>
      <c r="D140" s="373" t="s">
        <v>1962</v>
      </c>
      <c r="E140" s="373" t="s">
        <v>2140</v>
      </c>
      <c r="F140" s="228" t="s">
        <v>3253</v>
      </c>
      <c r="G140" s="230" t="s">
        <v>1363</v>
      </c>
      <c r="H140" s="153">
        <v>43643</v>
      </c>
      <c r="I140" s="329" t="s">
        <v>1267</v>
      </c>
      <c r="J140" s="329">
        <f t="shared" si="46"/>
        <v>408</v>
      </c>
      <c r="K140" s="329">
        <v>408</v>
      </c>
      <c r="L140" s="329">
        <v>0</v>
      </c>
      <c r="M140" s="329"/>
      <c r="N140" s="329">
        <v>6.6</v>
      </c>
      <c r="O140" s="329">
        <v>0</v>
      </c>
      <c r="P140" s="505">
        <v>1</v>
      </c>
      <c r="Q140" s="282"/>
      <c r="R140" s="128" t="s">
        <v>31</v>
      </c>
      <c r="S140" s="128" t="s">
        <v>31</v>
      </c>
      <c r="T140" s="128" t="s">
        <v>31</v>
      </c>
      <c r="U140" s="128" t="s">
        <v>31</v>
      </c>
      <c r="V140" s="282" t="s">
        <v>1969</v>
      </c>
      <c r="W140" s="282"/>
      <c r="X140" s="282">
        <f t="shared" si="35"/>
        <v>0</v>
      </c>
      <c r="Y140" s="260"/>
      <c r="Z140" s="260"/>
      <c r="AA140" s="502">
        <f t="shared" si="36"/>
        <v>0</v>
      </c>
      <c r="AB140" s="282">
        <f t="shared" si="37"/>
        <v>0</v>
      </c>
      <c r="AC140" s="282">
        <f t="shared" si="38"/>
        <v>0</v>
      </c>
      <c r="AD140" s="282">
        <f t="shared" si="39"/>
        <v>0</v>
      </c>
      <c r="AE140" s="282">
        <f t="shared" si="40"/>
        <v>0</v>
      </c>
      <c r="AF140" s="282">
        <f t="shared" si="41"/>
        <v>0</v>
      </c>
      <c r="AG140" s="107">
        <f t="shared" si="42"/>
        <v>0</v>
      </c>
      <c r="AH140" s="282">
        <f t="shared" si="43"/>
        <v>0</v>
      </c>
      <c r="AI140" s="260"/>
      <c r="AJ140" s="282">
        <f t="shared" si="44"/>
        <v>0</v>
      </c>
      <c r="AK140" s="282">
        <f t="shared" si="45"/>
        <v>0</v>
      </c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495"/>
      <c r="AW140" s="495"/>
      <c r="AX140" s="495"/>
    </row>
    <row r="141" spans="2:50">
      <c r="B141" s="412">
        <v>125</v>
      </c>
      <c r="C141" s="378" t="s">
        <v>22</v>
      </c>
      <c r="D141" s="373" t="s">
        <v>1962</v>
      </c>
      <c r="E141" s="373" t="s">
        <v>2140</v>
      </c>
      <c r="F141" s="228" t="s">
        <v>3254</v>
      </c>
      <c r="G141" s="230" t="s">
        <v>1363</v>
      </c>
      <c r="H141" s="153">
        <v>42566</v>
      </c>
      <c r="I141" s="329" t="s">
        <v>1267</v>
      </c>
      <c r="J141" s="329">
        <f t="shared" si="46"/>
        <v>618</v>
      </c>
      <c r="K141" s="329">
        <v>378</v>
      </c>
      <c r="L141" s="329">
        <v>240</v>
      </c>
      <c r="M141" s="329"/>
      <c r="N141" s="329">
        <v>5.8</v>
      </c>
      <c r="O141" s="329">
        <v>4</v>
      </c>
      <c r="P141" s="505">
        <v>1</v>
      </c>
      <c r="Q141" s="282"/>
      <c r="R141" s="128" t="s">
        <v>31</v>
      </c>
      <c r="S141" s="128" t="s">
        <v>31</v>
      </c>
      <c r="T141" s="128" t="s">
        <v>31</v>
      </c>
      <c r="U141" s="128" t="s">
        <v>31</v>
      </c>
      <c r="V141" s="282" t="s">
        <v>1969</v>
      </c>
      <c r="W141" s="282"/>
      <c r="X141" s="282">
        <f t="shared" si="35"/>
        <v>0</v>
      </c>
      <c r="Y141" s="260"/>
      <c r="Z141" s="260"/>
      <c r="AA141" s="502">
        <f t="shared" si="36"/>
        <v>0</v>
      </c>
      <c r="AB141" s="282">
        <f t="shared" si="37"/>
        <v>0</v>
      </c>
      <c r="AC141" s="282">
        <f t="shared" si="38"/>
        <v>0</v>
      </c>
      <c r="AD141" s="282">
        <f t="shared" si="39"/>
        <v>0</v>
      </c>
      <c r="AE141" s="282">
        <f t="shared" si="40"/>
        <v>0</v>
      </c>
      <c r="AF141" s="282">
        <f t="shared" si="41"/>
        <v>0</v>
      </c>
      <c r="AG141" s="107">
        <f t="shared" si="42"/>
        <v>0</v>
      </c>
      <c r="AH141" s="282">
        <f t="shared" si="43"/>
        <v>0</v>
      </c>
      <c r="AI141" s="260"/>
      <c r="AJ141" s="282">
        <f t="shared" si="44"/>
        <v>0</v>
      </c>
      <c r="AK141" s="282">
        <f t="shared" si="45"/>
        <v>0</v>
      </c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495"/>
      <c r="AW141" s="495"/>
      <c r="AX141" s="495"/>
    </row>
    <row r="142" spans="2:50">
      <c r="B142" s="412">
        <v>126</v>
      </c>
      <c r="C142" s="378" t="s">
        <v>22</v>
      </c>
      <c r="D142" s="373" t="s">
        <v>1962</v>
      </c>
      <c r="E142" s="373" t="s">
        <v>2140</v>
      </c>
      <c r="F142" s="228" t="s">
        <v>3255</v>
      </c>
      <c r="G142" s="230" t="s">
        <v>1363</v>
      </c>
      <c r="H142" s="153">
        <v>43789</v>
      </c>
      <c r="I142" s="329" t="s">
        <v>1267</v>
      </c>
      <c r="J142" s="329">
        <f t="shared" si="46"/>
        <v>60</v>
      </c>
      <c r="K142" s="329">
        <v>48</v>
      </c>
      <c r="L142" s="329">
        <v>12</v>
      </c>
      <c r="M142" s="329"/>
      <c r="N142" s="329">
        <v>0.8</v>
      </c>
      <c r="O142" s="329">
        <v>0.2</v>
      </c>
      <c r="P142" s="505">
        <v>1</v>
      </c>
      <c r="Q142" s="282"/>
      <c r="R142" s="128" t="s">
        <v>31</v>
      </c>
      <c r="S142" s="128" t="s">
        <v>31</v>
      </c>
      <c r="T142" s="128" t="s">
        <v>31</v>
      </c>
      <c r="U142" s="128" t="s">
        <v>31</v>
      </c>
      <c r="V142" s="282" t="s">
        <v>1969</v>
      </c>
      <c r="W142" s="282"/>
      <c r="X142" s="282">
        <f t="shared" si="35"/>
        <v>0</v>
      </c>
      <c r="Y142" s="260"/>
      <c r="Z142" s="260"/>
      <c r="AA142" s="502">
        <f t="shared" si="36"/>
        <v>0</v>
      </c>
      <c r="AB142" s="282">
        <f t="shared" si="37"/>
        <v>0</v>
      </c>
      <c r="AC142" s="282">
        <f t="shared" si="38"/>
        <v>0</v>
      </c>
      <c r="AD142" s="282">
        <f t="shared" si="39"/>
        <v>0</v>
      </c>
      <c r="AE142" s="282">
        <f t="shared" si="40"/>
        <v>0</v>
      </c>
      <c r="AF142" s="282">
        <f t="shared" si="41"/>
        <v>0</v>
      </c>
      <c r="AG142" s="107">
        <f t="shared" si="42"/>
        <v>0</v>
      </c>
      <c r="AH142" s="282">
        <f t="shared" si="43"/>
        <v>0</v>
      </c>
      <c r="AI142" s="260"/>
      <c r="AJ142" s="282">
        <f t="shared" si="44"/>
        <v>0</v>
      </c>
      <c r="AK142" s="282">
        <f t="shared" si="45"/>
        <v>0</v>
      </c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495"/>
      <c r="AW142" s="495"/>
      <c r="AX142" s="495"/>
    </row>
    <row r="143" spans="2:50">
      <c r="B143" s="412">
        <v>127</v>
      </c>
      <c r="C143" s="378" t="s">
        <v>22</v>
      </c>
      <c r="D143" s="373" t="s">
        <v>1962</v>
      </c>
      <c r="E143" s="373" t="s">
        <v>2140</v>
      </c>
      <c r="F143" s="228" t="s">
        <v>3256</v>
      </c>
      <c r="G143" s="230" t="s">
        <v>1363</v>
      </c>
      <c r="H143" s="153">
        <v>43608</v>
      </c>
      <c r="I143" s="329" t="s">
        <v>1267</v>
      </c>
      <c r="J143" s="329">
        <f t="shared" si="46"/>
        <v>60</v>
      </c>
      <c r="K143" s="329">
        <v>48</v>
      </c>
      <c r="L143" s="329">
        <v>12</v>
      </c>
      <c r="M143" s="329"/>
      <c r="N143" s="329">
        <v>0.8</v>
      </c>
      <c r="O143" s="329">
        <v>0.2</v>
      </c>
      <c r="P143" s="505">
        <v>1</v>
      </c>
      <c r="Q143" s="282"/>
      <c r="R143" s="128" t="s">
        <v>31</v>
      </c>
      <c r="S143" s="128" t="s">
        <v>31</v>
      </c>
      <c r="T143" s="128" t="s">
        <v>31</v>
      </c>
      <c r="U143" s="128" t="s">
        <v>31</v>
      </c>
      <c r="V143" s="282" t="s">
        <v>1969</v>
      </c>
      <c r="W143" s="282"/>
      <c r="X143" s="282">
        <f t="shared" si="35"/>
        <v>0</v>
      </c>
      <c r="Y143" s="260"/>
      <c r="Z143" s="260"/>
      <c r="AA143" s="502">
        <f t="shared" si="36"/>
        <v>0</v>
      </c>
      <c r="AB143" s="282">
        <f t="shared" si="37"/>
        <v>0</v>
      </c>
      <c r="AC143" s="282">
        <f t="shared" si="38"/>
        <v>0</v>
      </c>
      <c r="AD143" s="282">
        <f t="shared" si="39"/>
        <v>0</v>
      </c>
      <c r="AE143" s="282">
        <f t="shared" si="40"/>
        <v>0</v>
      </c>
      <c r="AF143" s="282">
        <f t="shared" si="41"/>
        <v>0</v>
      </c>
      <c r="AG143" s="107">
        <f t="shared" si="42"/>
        <v>0</v>
      </c>
      <c r="AH143" s="282">
        <f t="shared" si="43"/>
        <v>0</v>
      </c>
      <c r="AI143" s="260"/>
      <c r="AJ143" s="282">
        <f t="shared" si="44"/>
        <v>0</v>
      </c>
      <c r="AK143" s="282">
        <f t="shared" si="45"/>
        <v>0</v>
      </c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495"/>
      <c r="AW143" s="495"/>
      <c r="AX143" s="495"/>
    </row>
    <row r="144" spans="2:50">
      <c r="B144" s="412">
        <v>128</v>
      </c>
      <c r="C144" s="378" t="s">
        <v>22</v>
      </c>
      <c r="D144" s="373" t="s">
        <v>1962</v>
      </c>
      <c r="E144" s="373" t="s">
        <v>2140</v>
      </c>
      <c r="F144" s="158" t="s">
        <v>2247</v>
      </c>
      <c r="G144" s="230" t="s">
        <v>1363</v>
      </c>
      <c r="H144" s="153">
        <v>43711</v>
      </c>
      <c r="I144" s="329" t="s">
        <v>1267</v>
      </c>
      <c r="J144" s="167">
        <f t="shared" si="46"/>
        <v>12</v>
      </c>
      <c r="K144" s="167">
        <v>12</v>
      </c>
      <c r="L144" s="167">
        <v>0</v>
      </c>
      <c r="M144" s="167"/>
      <c r="N144" s="167">
        <v>0.2</v>
      </c>
      <c r="O144" s="167">
        <v>0</v>
      </c>
      <c r="P144" s="505">
        <v>1</v>
      </c>
      <c r="Q144" s="282"/>
      <c r="R144" s="128" t="s">
        <v>31</v>
      </c>
      <c r="S144" s="128" t="s">
        <v>31</v>
      </c>
      <c r="T144" s="128" t="s">
        <v>31</v>
      </c>
      <c r="U144" s="128" t="s">
        <v>31</v>
      </c>
      <c r="V144" s="282" t="s">
        <v>1969</v>
      </c>
      <c r="W144" s="282"/>
      <c r="X144" s="282">
        <f t="shared" si="35"/>
        <v>0</v>
      </c>
      <c r="Y144" s="260"/>
      <c r="Z144" s="260"/>
      <c r="AA144" s="502">
        <f t="shared" si="36"/>
        <v>0</v>
      </c>
      <c r="AB144" s="282">
        <f t="shared" si="37"/>
        <v>0</v>
      </c>
      <c r="AC144" s="282">
        <f t="shared" si="38"/>
        <v>0</v>
      </c>
      <c r="AD144" s="282">
        <f t="shared" si="39"/>
        <v>0</v>
      </c>
      <c r="AE144" s="282">
        <f t="shared" si="40"/>
        <v>0</v>
      </c>
      <c r="AF144" s="282">
        <f t="shared" si="41"/>
        <v>0</v>
      </c>
      <c r="AG144" s="107">
        <f t="shared" si="42"/>
        <v>0</v>
      </c>
      <c r="AH144" s="282">
        <f t="shared" si="43"/>
        <v>0</v>
      </c>
      <c r="AI144" s="260"/>
      <c r="AJ144" s="282">
        <f t="shared" si="44"/>
        <v>0</v>
      </c>
      <c r="AK144" s="282">
        <f t="shared" si="45"/>
        <v>0</v>
      </c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495"/>
      <c r="AW144" s="495"/>
      <c r="AX144" s="495"/>
    </row>
    <row r="145" spans="2:50">
      <c r="B145" s="412">
        <v>129</v>
      </c>
      <c r="C145" s="378" t="s">
        <v>22</v>
      </c>
      <c r="D145" s="373" t="s">
        <v>1962</v>
      </c>
      <c r="E145" s="265" t="s">
        <v>2249</v>
      </c>
      <c r="F145" s="228" t="s">
        <v>3257</v>
      </c>
      <c r="G145" s="230" t="s">
        <v>417</v>
      </c>
      <c r="H145" s="153">
        <v>43094</v>
      </c>
      <c r="I145" s="329" t="s">
        <v>1267</v>
      </c>
      <c r="J145" s="329">
        <f t="shared" si="46"/>
        <v>615</v>
      </c>
      <c r="K145" s="329">
        <v>495</v>
      </c>
      <c r="L145" s="329">
        <v>120</v>
      </c>
      <c r="M145" s="329"/>
      <c r="N145" s="329">
        <v>7.5</v>
      </c>
      <c r="O145" s="329">
        <v>2</v>
      </c>
      <c r="P145" s="505">
        <v>1</v>
      </c>
      <c r="Q145" s="282" t="s">
        <v>4380</v>
      </c>
      <c r="R145" s="128"/>
      <c r="S145" s="128" t="s">
        <v>31</v>
      </c>
      <c r="T145" s="128" t="s">
        <v>31</v>
      </c>
      <c r="U145" s="128" t="s">
        <v>31</v>
      </c>
      <c r="V145" s="282" t="s">
        <v>1969</v>
      </c>
      <c r="W145" s="282"/>
      <c r="X145" s="282">
        <f t="shared" si="35"/>
        <v>0</v>
      </c>
      <c r="Y145" s="260"/>
      <c r="Z145" s="260"/>
      <c r="AA145" s="502">
        <f t="shared" si="36"/>
        <v>0</v>
      </c>
      <c r="AB145" s="282">
        <f t="shared" si="37"/>
        <v>0</v>
      </c>
      <c r="AC145" s="282">
        <f t="shared" si="38"/>
        <v>0</v>
      </c>
      <c r="AD145" s="282">
        <f t="shared" si="39"/>
        <v>0</v>
      </c>
      <c r="AE145" s="282">
        <f t="shared" si="40"/>
        <v>0</v>
      </c>
      <c r="AF145" s="282">
        <f t="shared" si="41"/>
        <v>0</v>
      </c>
      <c r="AG145" s="107">
        <f t="shared" si="42"/>
        <v>1</v>
      </c>
      <c r="AH145" s="282">
        <f t="shared" si="43"/>
        <v>0</v>
      </c>
      <c r="AI145" s="260"/>
      <c r="AJ145" s="282">
        <f t="shared" si="44"/>
        <v>0</v>
      </c>
      <c r="AK145" s="282">
        <f t="shared" si="45"/>
        <v>0</v>
      </c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495"/>
      <c r="AW145" s="495"/>
      <c r="AX145" s="495"/>
    </row>
    <row r="146" spans="2:50">
      <c r="B146" s="412">
        <v>130</v>
      </c>
      <c r="C146" s="378" t="s">
        <v>22</v>
      </c>
      <c r="D146" s="373" t="s">
        <v>1962</v>
      </c>
      <c r="E146" s="265" t="s">
        <v>2249</v>
      </c>
      <c r="F146" s="228" t="s">
        <v>3258</v>
      </c>
      <c r="G146" s="230" t="s">
        <v>274</v>
      </c>
      <c r="H146" s="153">
        <v>43287</v>
      </c>
      <c r="I146" s="329" t="s">
        <v>1267</v>
      </c>
      <c r="J146" s="167">
        <f t="shared" si="46"/>
        <v>30</v>
      </c>
      <c r="K146" s="167">
        <v>30</v>
      </c>
      <c r="L146" s="167">
        <v>0</v>
      </c>
      <c r="M146" s="167"/>
      <c r="N146" s="167">
        <v>0.5</v>
      </c>
      <c r="O146" s="167">
        <v>0</v>
      </c>
      <c r="P146" s="505">
        <v>1</v>
      </c>
      <c r="Q146" s="282"/>
      <c r="R146" s="128" t="s">
        <v>31</v>
      </c>
      <c r="S146" s="128" t="s">
        <v>31</v>
      </c>
      <c r="T146" s="128" t="s">
        <v>31</v>
      </c>
      <c r="U146" s="128" t="s">
        <v>31</v>
      </c>
      <c r="V146" s="282" t="s">
        <v>1969</v>
      </c>
      <c r="W146" s="282"/>
      <c r="X146" s="282">
        <f t="shared" si="35"/>
        <v>0</v>
      </c>
      <c r="Y146" s="260"/>
      <c r="Z146" s="260"/>
      <c r="AA146" s="502">
        <f t="shared" si="36"/>
        <v>0</v>
      </c>
      <c r="AB146" s="282">
        <f t="shared" si="37"/>
        <v>0</v>
      </c>
      <c r="AC146" s="282">
        <f t="shared" si="38"/>
        <v>0</v>
      </c>
      <c r="AD146" s="282">
        <f t="shared" si="39"/>
        <v>0</v>
      </c>
      <c r="AE146" s="282">
        <f t="shared" si="40"/>
        <v>0</v>
      </c>
      <c r="AF146" s="282">
        <f t="shared" si="41"/>
        <v>0</v>
      </c>
      <c r="AG146" s="107">
        <f t="shared" si="42"/>
        <v>0</v>
      </c>
      <c r="AH146" s="282">
        <f t="shared" si="43"/>
        <v>0</v>
      </c>
      <c r="AI146" s="260"/>
      <c r="AJ146" s="282">
        <f t="shared" si="44"/>
        <v>0</v>
      </c>
      <c r="AK146" s="282">
        <f t="shared" si="45"/>
        <v>0</v>
      </c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495"/>
      <c r="AW146" s="495"/>
      <c r="AX146" s="495"/>
    </row>
    <row r="147" spans="2:50">
      <c r="B147" s="412">
        <v>131</v>
      </c>
      <c r="C147" s="378" t="s">
        <v>22</v>
      </c>
      <c r="D147" s="373" t="s">
        <v>1962</v>
      </c>
      <c r="E147" s="265" t="s">
        <v>2249</v>
      </c>
      <c r="F147" s="228" t="s">
        <v>3259</v>
      </c>
      <c r="G147" s="230" t="s">
        <v>274</v>
      </c>
      <c r="H147" s="153">
        <v>43607</v>
      </c>
      <c r="I147" s="329" t="s">
        <v>1267</v>
      </c>
      <c r="J147" s="329">
        <f t="shared" si="46"/>
        <v>378</v>
      </c>
      <c r="K147" s="329">
        <v>378</v>
      </c>
      <c r="L147" s="329">
        <v>0</v>
      </c>
      <c r="M147" s="329"/>
      <c r="N147" s="329">
        <v>5.8</v>
      </c>
      <c r="O147" s="329">
        <v>0</v>
      </c>
      <c r="P147" s="505">
        <v>1</v>
      </c>
      <c r="Q147" s="282"/>
      <c r="R147" s="128" t="s">
        <v>31</v>
      </c>
      <c r="S147" s="128" t="s">
        <v>31</v>
      </c>
      <c r="T147" s="128" t="s">
        <v>31</v>
      </c>
      <c r="U147" s="128" t="s">
        <v>31</v>
      </c>
      <c r="V147" s="282" t="s">
        <v>1969</v>
      </c>
      <c r="W147" s="282"/>
      <c r="X147" s="282">
        <f t="shared" si="35"/>
        <v>0</v>
      </c>
      <c r="Y147" s="260"/>
      <c r="Z147" s="260"/>
      <c r="AA147" s="502">
        <f t="shared" si="36"/>
        <v>0</v>
      </c>
      <c r="AB147" s="282">
        <f t="shared" si="37"/>
        <v>0</v>
      </c>
      <c r="AC147" s="282">
        <f t="shared" si="38"/>
        <v>0</v>
      </c>
      <c r="AD147" s="282">
        <f t="shared" si="39"/>
        <v>0</v>
      </c>
      <c r="AE147" s="282">
        <f t="shared" si="40"/>
        <v>0</v>
      </c>
      <c r="AF147" s="282">
        <f t="shared" si="41"/>
        <v>0</v>
      </c>
      <c r="AG147" s="107">
        <f t="shared" si="42"/>
        <v>0</v>
      </c>
      <c r="AH147" s="282">
        <f t="shared" si="43"/>
        <v>0</v>
      </c>
      <c r="AI147" s="260"/>
      <c r="AJ147" s="282">
        <f t="shared" si="44"/>
        <v>0</v>
      </c>
      <c r="AK147" s="282">
        <f t="shared" si="45"/>
        <v>0</v>
      </c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495"/>
      <c r="AW147" s="495"/>
      <c r="AX147" s="495"/>
    </row>
    <row r="148" spans="2:50">
      <c r="B148" s="412">
        <v>132</v>
      </c>
      <c r="C148" s="378" t="s">
        <v>22</v>
      </c>
      <c r="D148" s="373" t="s">
        <v>1962</v>
      </c>
      <c r="E148" s="265" t="s">
        <v>2249</v>
      </c>
      <c r="F148" s="228" t="s">
        <v>3253</v>
      </c>
      <c r="G148" s="230" t="s">
        <v>274</v>
      </c>
      <c r="H148" s="153">
        <v>43683</v>
      </c>
      <c r="I148" s="329" t="s">
        <v>1267</v>
      </c>
      <c r="J148" s="329">
        <f t="shared" si="46"/>
        <v>84</v>
      </c>
      <c r="K148" s="329">
        <v>84</v>
      </c>
      <c r="L148" s="329">
        <v>0</v>
      </c>
      <c r="M148" s="329"/>
      <c r="N148" s="329">
        <v>1.2</v>
      </c>
      <c r="O148" s="329">
        <v>0</v>
      </c>
      <c r="P148" s="505">
        <v>1</v>
      </c>
      <c r="Q148" s="282"/>
      <c r="R148" s="128" t="s">
        <v>31</v>
      </c>
      <c r="S148" s="128" t="s">
        <v>31</v>
      </c>
      <c r="T148" s="128" t="s">
        <v>31</v>
      </c>
      <c r="U148" s="128" t="s">
        <v>31</v>
      </c>
      <c r="V148" s="282" t="s">
        <v>1969</v>
      </c>
      <c r="W148" s="282"/>
      <c r="X148" s="282">
        <f t="shared" si="35"/>
        <v>0</v>
      </c>
      <c r="Y148" s="260"/>
      <c r="Z148" s="260"/>
      <c r="AA148" s="502">
        <f t="shared" si="36"/>
        <v>0</v>
      </c>
      <c r="AB148" s="282">
        <f t="shared" si="37"/>
        <v>0</v>
      </c>
      <c r="AC148" s="282">
        <f t="shared" si="38"/>
        <v>0</v>
      </c>
      <c r="AD148" s="282">
        <f t="shared" si="39"/>
        <v>0</v>
      </c>
      <c r="AE148" s="282">
        <f t="shared" si="40"/>
        <v>0</v>
      </c>
      <c r="AF148" s="282">
        <f t="shared" si="41"/>
        <v>0</v>
      </c>
      <c r="AG148" s="107">
        <f t="shared" si="42"/>
        <v>0</v>
      </c>
      <c r="AH148" s="282">
        <f t="shared" si="43"/>
        <v>0</v>
      </c>
      <c r="AI148" s="260"/>
      <c r="AJ148" s="282">
        <f t="shared" si="44"/>
        <v>0</v>
      </c>
      <c r="AK148" s="282">
        <f t="shared" si="45"/>
        <v>0</v>
      </c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495"/>
      <c r="AW148" s="495"/>
      <c r="AX148" s="495"/>
    </row>
    <row r="149" spans="2:50">
      <c r="B149" s="412">
        <v>133</v>
      </c>
      <c r="C149" s="378" t="s">
        <v>22</v>
      </c>
      <c r="D149" s="373" t="s">
        <v>1962</v>
      </c>
      <c r="E149" s="265" t="s">
        <v>2249</v>
      </c>
      <c r="F149" s="392" t="s">
        <v>3261</v>
      </c>
      <c r="G149" s="415" t="s">
        <v>274</v>
      </c>
      <c r="H149" s="174">
        <v>42823</v>
      </c>
      <c r="I149" s="142" t="s">
        <v>1267</v>
      </c>
      <c r="J149" s="416">
        <f t="shared" si="46"/>
        <v>726</v>
      </c>
      <c r="K149" s="416">
        <v>6</v>
      </c>
      <c r="L149" s="416">
        <v>720</v>
      </c>
      <c r="M149" s="416"/>
      <c r="N149" s="416">
        <v>0.1</v>
      </c>
      <c r="O149" s="416">
        <v>12</v>
      </c>
      <c r="P149" s="505">
        <v>1</v>
      </c>
      <c r="Q149" s="131"/>
      <c r="R149" s="128" t="s">
        <v>31</v>
      </c>
      <c r="S149" s="128" t="s">
        <v>31</v>
      </c>
      <c r="T149" s="128" t="s">
        <v>31</v>
      </c>
      <c r="U149" s="128" t="s">
        <v>31</v>
      </c>
      <c r="V149" s="282" t="s">
        <v>1969</v>
      </c>
      <c r="W149" s="131"/>
      <c r="X149" s="282">
        <f t="shared" si="35"/>
        <v>0</v>
      </c>
      <c r="Y149" s="260"/>
      <c r="Z149" s="260"/>
      <c r="AA149" s="502">
        <f t="shared" si="36"/>
        <v>0</v>
      </c>
      <c r="AB149" s="282">
        <f t="shared" si="37"/>
        <v>0</v>
      </c>
      <c r="AC149" s="282">
        <f t="shared" si="38"/>
        <v>0</v>
      </c>
      <c r="AD149" s="282">
        <f t="shared" si="39"/>
        <v>0</v>
      </c>
      <c r="AE149" s="282">
        <f t="shared" si="40"/>
        <v>0</v>
      </c>
      <c r="AF149" s="282">
        <f t="shared" si="41"/>
        <v>0</v>
      </c>
      <c r="AG149" s="107">
        <f t="shared" si="42"/>
        <v>0</v>
      </c>
      <c r="AH149" s="282">
        <f t="shared" si="43"/>
        <v>0</v>
      </c>
      <c r="AI149" s="260"/>
      <c r="AJ149" s="282">
        <f t="shared" si="44"/>
        <v>0</v>
      </c>
      <c r="AK149" s="282">
        <f t="shared" si="45"/>
        <v>0</v>
      </c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495"/>
      <c r="AW149" s="495"/>
      <c r="AX149" s="495"/>
    </row>
    <row r="150" spans="2:50">
      <c r="B150" s="412">
        <v>134</v>
      </c>
      <c r="C150" s="378" t="s">
        <v>22</v>
      </c>
      <c r="D150" s="373" t="s">
        <v>1962</v>
      </c>
      <c r="E150" s="234" t="s">
        <v>2273</v>
      </c>
      <c r="F150" s="393" t="s">
        <v>3262</v>
      </c>
      <c r="G150" s="230" t="s">
        <v>274</v>
      </c>
      <c r="H150" s="153">
        <v>43437</v>
      </c>
      <c r="I150" s="329" t="s">
        <v>1267</v>
      </c>
      <c r="J150" s="329">
        <f t="shared" si="46"/>
        <v>221.4</v>
      </c>
      <c r="K150" s="329">
        <v>161.4</v>
      </c>
      <c r="L150" s="329">
        <v>60</v>
      </c>
      <c r="M150" s="329"/>
      <c r="N150" s="329">
        <v>2.69</v>
      </c>
      <c r="O150" s="329">
        <v>1</v>
      </c>
      <c r="P150" s="505">
        <v>1</v>
      </c>
      <c r="Q150" s="282"/>
      <c r="R150" s="128" t="s">
        <v>31</v>
      </c>
      <c r="S150" s="128" t="s">
        <v>31</v>
      </c>
      <c r="T150" s="128" t="s">
        <v>31</v>
      </c>
      <c r="U150" s="128" t="s">
        <v>31</v>
      </c>
      <c r="V150" s="282" t="s">
        <v>1969</v>
      </c>
      <c r="W150" s="282"/>
      <c r="X150" s="282">
        <f t="shared" si="35"/>
        <v>0</v>
      </c>
      <c r="Y150" s="260"/>
      <c r="Z150" s="260"/>
      <c r="AA150" s="502">
        <f t="shared" si="36"/>
        <v>0</v>
      </c>
      <c r="AB150" s="282">
        <f t="shared" si="37"/>
        <v>0</v>
      </c>
      <c r="AC150" s="282">
        <f t="shared" si="38"/>
        <v>0</v>
      </c>
      <c r="AD150" s="282">
        <f t="shared" si="39"/>
        <v>0</v>
      </c>
      <c r="AE150" s="282">
        <f t="shared" si="40"/>
        <v>0</v>
      </c>
      <c r="AF150" s="282">
        <f t="shared" si="41"/>
        <v>0</v>
      </c>
      <c r="AG150" s="107">
        <f t="shared" si="42"/>
        <v>0</v>
      </c>
      <c r="AH150" s="282">
        <f t="shared" si="43"/>
        <v>0</v>
      </c>
      <c r="AI150" s="260"/>
      <c r="AJ150" s="282">
        <f t="shared" si="44"/>
        <v>0</v>
      </c>
      <c r="AK150" s="282">
        <f t="shared" si="45"/>
        <v>0</v>
      </c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495"/>
      <c r="AW150" s="495"/>
      <c r="AX150" s="495"/>
    </row>
    <row r="151" spans="2:50">
      <c r="B151" s="412">
        <v>135</v>
      </c>
      <c r="C151" s="378" t="s">
        <v>22</v>
      </c>
      <c r="D151" s="373" t="s">
        <v>1962</v>
      </c>
      <c r="E151" s="234" t="s">
        <v>2273</v>
      </c>
      <c r="F151" s="393" t="s">
        <v>3263</v>
      </c>
      <c r="G151" s="230" t="s">
        <v>417</v>
      </c>
      <c r="H151" s="153">
        <v>42823</v>
      </c>
      <c r="I151" s="329" t="s">
        <v>1267</v>
      </c>
      <c r="J151" s="329">
        <f t="shared" si="46"/>
        <v>30</v>
      </c>
      <c r="K151" s="329">
        <v>30</v>
      </c>
      <c r="L151" s="329">
        <v>0</v>
      </c>
      <c r="M151" s="329"/>
      <c r="N151" s="329">
        <v>0.45</v>
      </c>
      <c r="O151" s="329">
        <v>0</v>
      </c>
      <c r="P151" s="505">
        <v>1</v>
      </c>
      <c r="Q151" s="282" t="s">
        <v>4380</v>
      </c>
      <c r="R151" s="128" t="s">
        <v>31</v>
      </c>
      <c r="S151" s="128" t="s">
        <v>31</v>
      </c>
      <c r="T151" s="128" t="s">
        <v>31</v>
      </c>
      <c r="U151" s="128" t="s">
        <v>31</v>
      </c>
      <c r="V151" s="282" t="s">
        <v>1969</v>
      </c>
      <c r="W151" s="282"/>
      <c r="X151" s="282">
        <f t="shared" si="35"/>
        <v>0</v>
      </c>
      <c r="Y151" s="260"/>
      <c r="Z151" s="260"/>
      <c r="AA151" s="502">
        <f t="shared" si="36"/>
        <v>0</v>
      </c>
      <c r="AB151" s="282">
        <f t="shared" si="37"/>
        <v>0</v>
      </c>
      <c r="AC151" s="282">
        <f t="shared" si="38"/>
        <v>0</v>
      </c>
      <c r="AD151" s="282">
        <f t="shared" si="39"/>
        <v>0</v>
      </c>
      <c r="AE151" s="282">
        <f t="shared" si="40"/>
        <v>0</v>
      </c>
      <c r="AF151" s="282">
        <f t="shared" si="41"/>
        <v>0</v>
      </c>
      <c r="AG151" s="107">
        <f t="shared" si="42"/>
        <v>1</v>
      </c>
      <c r="AH151" s="282">
        <f t="shared" si="43"/>
        <v>0</v>
      </c>
      <c r="AI151" s="260"/>
      <c r="AJ151" s="282">
        <f t="shared" si="44"/>
        <v>0</v>
      </c>
      <c r="AK151" s="282">
        <f t="shared" si="45"/>
        <v>0</v>
      </c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495"/>
      <c r="AW151" s="495"/>
      <c r="AX151" s="495"/>
    </row>
    <row r="152" spans="2:50">
      <c r="B152" s="412">
        <v>136</v>
      </c>
      <c r="C152" s="378" t="s">
        <v>22</v>
      </c>
      <c r="D152" s="373" t="s">
        <v>1962</v>
      </c>
      <c r="E152" s="234" t="s">
        <v>2273</v>
      </c>
      <c r="F152" s="393" t="s">
        <v>3264</v>
      </c>
      <c r="G152" s="230" t="s">
        <v>417</v>
      </c>
      <c r="H152" s="153">
        <v>43769</v>
      </c>
      <c r="I152" s="329" t="s">
        <v>1267</v>
      </c>
      <c r="J152" s="329">
        <f t="shared" si="46"/>
        <v>78</v>
      </c>
      <c r="K152" s="329">
        <v>78</v>
      </c>
      <c r="L152" s="329">
        <v>0</v>
      </c>
      <c r="M152" s="329"/>
      <c r="N152" s="329">
        <v>0.8</v>
      </c>
      <c r="O152" s="329">
        <v>0</v>
      </c>
      <c r="P152" s="505">
        <v>1</v>
      </c>
      <c r="Q152" s="282" t="s">
        <v>4380</v>
      </c>
      <c r="R152" s="128" t="s">
        <v>31</v>
      </c>
      <c r="S152" s="128" t="s">
        <v>31</v>
      </c>
      <c r="T152" s="128" t="s">
        <v>31</v>
      </c>
      <c r="U152" s="128" t="s">
        <v>31</v>
      </c>
      <c r="V152" s="282" t="s">
        <v>1969</v>
      </c>
      <c r="W152" s="282"/>
      <c r="X152" s="282">
        <f t="shared" si="35"/>
        <v>0</v>
      </c>
      <c r="Y152" s="260"/>
      <c r="Z152" s="260"/>
      <c r="AA152" s="502">
        <f t="shared" si="36"/>
        <v>0</v>
      </c>
      <c r="AB152" s="282">
        <f t="shared" si="37"/>
        <v>0</v>
      </c>
      <c r="AC152" s="282">
        <f t="shared" si="38"/>
        <v>0</v>
      </c>
      <c r="AD152" s="282">
        <f t="shared" si="39"/>
        <v>0</v>
      </c>
      <c r="AE152" s="282">
        <f t="shared" si="40"/>
        <v>0</v>
      </c>
      <c r="AF152" s="282">
        <f t="shared" si="41"/>
        <v>0</v>
      </c>
      <c r="AG152" s="107">
        <f t="shared" si="42"/>
        <v>1</v>
      </c>
      <c r="AH152" s="282">
        <f t="shared" si="43"/>
        <v>0</v>
      </c>
      <c r="AI152" s="260"/>
      <c r="AJ152" s="282">
        <f t="shared" si="44"/>
        <v>0</v>
      </c>
      <c r="AK152" s="282">
        <f t="shared" si="45"/>
        <v>0</v>
      </c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495"/>
      <c r="AW152" s="495"/>
      <c r="AX152" s="495"/>
    </row>
    <row r="153" spans="2:50">
      <c r="B153" s="412">
        <v>137</v>
      </c>
      <c r="C153" s="378" t="s">
        <v>22</v>
      </c>
      <c r="D153" s="373" t="s">
        <v>1962</v>
      </c>
      <c r="E153" s="234" t="s">
        <v>2273</v>
      </c>
      <c r="F153" s="393" t="s">
        <v>3265</v>
      </c>
      <c r="G153" s="230" t="s">
        <v>417</v>
      </c>
      <c r="H153" s="153">
        <v>42943</v>
      </c>
      <c r="I153" s="329" t="s">
        <v>1267</v>
      </c>
      <c r="J153" s="329">
        <f t="shared" si="46"/>
        <v>264</v>
      </c>
      <c r="K153" s="329">
        <v>264</v>
      </c>
      <c r="L153" s="329">
        <v>0</v>
      </c>
      <c r="M153" s="329"/>
      <c r="N153" s="329">
        <v>3.4</v>
      </c>
      <c r="O153" s="329">
        <v>0</v>
      </c>
      <c r="P153" s="505">
        <v>1</v>
      </c>
      <c r="Q153" s="282" t="s">
        <v>4380</v>
      </c>
      <c r="R153" s="128" t="s">
        <v>31</v>
      </c>
      <c r="S153" s="128" t="s">
        <v>31</v>
      </c>
      <c r="T153" s="128" t="s">
        <v>31</v>
      </c>
      <c r="U153" s="128" t="s">
        <v>31</v>
      </c>
      <c r="V153" s="282" t="s">
        <v>1969</v>
      </c>
      <c r="W153" s="282"/>
      <c r="X153" s="282">
        <f t="shared" si="35"/>
        <v>0</v>
      </c>
      <c r="Y153" s="260"/>
      <c r="Z153" s="260"/>
      <c r="AA153" s="502">
        <f t="shared" si="36"/>
        <v>0</v>
      </c>
      <c r="AB153" s="282">
        <f t="shared" si="37"/>
        <v>0</v>
      </c>
      <c r="AC153" s="282">
        <f t="shared" si="38"/>
        <v>0</v>
      </c>
      <c r="AD153" s="282">
        <f t="shared" si="39"/>
        <v>0</v>
      </c>
      <c r="AE153" s="282">
        <f t="shared" si="40"/>
        <v>0</v>
      </c>
      <c r="AF153" s="282">
        <f t="shared" si="41"/>
        <v>0</v>
      </c>
      <c r="AG153" s="107">
        <f t="shared" si="42"/>
        <v>1</v>
      </c>
      <c r="AH153" s="282">
        <f t="shared" si="43"/>
        <v>0</v>
      </c>
      <c r="AI153" s="260"/>
      <c r="AJ153" s="282">
        <f t="shared" si="44"/>
        <v>0</v>
      </c>
      <c r="AK153" s="282">
        <f t="shared" si="45"/>
        <v>0</v>
      </c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495"/>
      <c r="AW153" s="495"/>
      <c r="AX153" s="495"/>
    </row>
    <row r="154" spans="2:50">
      <c r="B154" s="412">
        <v>138</v>
      </c>
      <c r="C154" s="378" t="s">
        <v>22</v>
      </c>
      <c r="D154" s="373" t="s">
        <v>1962</v>
      </c>
      <c r="E154" s="188" t="s">
        <v>2294</v>
      </c>
      <c r="F154" s="394" t="s">
        <v>3739</v>
      </c>
      <c r="G154" s="230" t="s">
        <v>274</v>
      </c>
      <c r="H154" s="153">
        <v>42230</v>
      </c>
      <c r="I154" s="187" t="s">
        <v>1247</v>
      </c>
      <c r="J154" s="329">
        <f t="shared" si="46"/>
        <v>138</v>
      </c>
      <c r="K154" s="329">
        <v>78</v>
      </c>
      <c r="L154" s="329">
        <v>60</v>
      </c>
      <c r="M154" s="329"/>
      <c r="N154" s="329">
        <v>1.3</v>
      </c>
      <c r="O154" s="329">
        <v>1</v>
      </c>
      <c r="P154" s="505">
        <v>1</v>
      </c>
      <c r="Q154" s="282"/>
      <c r="R154" s="128"/>
      <c r="S154" s="128"/>
      <c r="T154" s="128"/>
      <c r="U154" s="128"/>
      <c r="V154" s="282"/>
      <c r="W154" s="282"/>
      <c r="X154" s="282">
        <f t="shared" si="35"/>
        <v>0</v>
      </c>
      <c r="Y154" s="260"/>
      <c r="Z154" s="260"/>
      <c r="AA154" s="502">
        <f t="shared" si="36"/>
        <v>0</v>
      </c>
      <c r="AB154" s="282">
        <f t="shared" si="37"/>
        <v>0</v>
      </c>
      <c r="AC154" s="282">
        <f t="shared" si="38"/>
        <v>0</v>
      </c>
      <c r="AD154" s="282">
        <f t="shared" si="39"/>
        <v>0</v>
      </c>
      <c r="AE154" s="282">
        <f t="shared" si="40"/>
        <v>0</v>
      </c>
      <c r="AF154" s="282">
        <f t="shared" si="41"/>
        <v>0</v>
      </c>
      <c r="AG154" s="107">
        <f t="shared" si="42"/>
        <v>0</v>
      </c>
      <c r="AH154" s="282">
        <f t="shared" si="43"/>
        <v>0</v>
      </c>
      <c r="AI154" s="260"/>
      <c r="AJ154" s="282">
        <f t="shared" si="44"/>
        <v>0</v>
      </c>
      <c r="AK154" s="282">
        <f t="shared" si="45"/>
        <v>0</v>
      </c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495"/>
      <c r="AW154" s="495"/>
      <c r="AX154" s="495"/>
    </row>
    <row r="155" spans="2:50">
      <c r="B155" s="412">
        <v>139</v>
      </c>
      <c r="C155" s="378" t="s">
        <v>22</v>
      </c>
      <c r="D155" s="373" t="s">
        <v>1962</v>
      </c>
      <c r="E155" s="188" t="s">
        <v>2294</v>
      </c>
      <c r="F155" s="394" t="s">
        <v>3267</v>
      </c>
      <c r="G155" s="230" t="s">
        <v>274</v>
      </c>
      <c r="H155" s="153">
        <v>43671</v>
      </c>
      <c r="I155" s="187" t="s">
        <v>1247</v>
      </c>
      <c r="J155" s="329">
        <f t="shared" si="46"/>
        <v>318</v>
      </c>
      <c r="K155" s="329">
        <v>318</v>
      </c>
      <c r="L155" s="329">
        <v>0</v>
      </c>
      <c r="M155" s="329"/>
      <c r="N155" s="329">
        <v>5.3</v>
      </c>
      <c r="O155" s="329">
        <v>0</v>
      </c>
      <c r="P155" s="505">
        <v>1</v>
      </c>
      <c r="Q155" s="282"/>
      <c r="R155" s="128"/>
      <c r="S155" s="128"/>
      <c r="T155" s="128"/>
      <c r="U155" s="128"/>
      <c r="V155" s="282"/>
      <c r="W155" s="282"/>
      <c r="X155" s="282">
        <f t="shared" si="35"/>
        <v>0</v>
      </c>
      <c r="Y155" s="260"/>
      <c r="Z155" s="260"/>
      <c r="AA155" s="502">
        <f t="shared" si="36"/>
        <v>0</v>
      </c>
      <c r="AB155" s="282">
        <f t="shared" si="37"/>
        <v>0</v>
      </c>
      <c r="AC155" s="282">
        <f t="shared" si="38"/>
        <v>0</v>
      </c>
      <c r="AD155" s="282">
        <f t="shared" si="39"/>
        <v>0</v>
      </c>
      <c r="AE155" s="282">
        <f t="shared" si="40"/>
        <v>0</v>
      </c>
      <c r="AF155" s="282">
        <f t="shared" si="41"/>
        <v>0</v>
      </c>
      <c r="AG155" s="107">
        <f t="shared" si="42"/>
        <v>0</v>
      </c>
      <c r="AH155" s="282">
        <f t="shared" si="43"/>
        <v>0</v>
      </c>
      <c r="AI155" s="260"/>
      <c r="AJ155" s="282">
        <f t="shared" si="44"/>
        <v>0</v>
      </c>
      <c r="AK155" s="282">
        <f t="shared" si="45"/>
        <v>0</v>
      </c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495"/>
      <c r="AW155" s="495"/>
      <c r="AX155" s="495"/>
    </row>
    <row r="156" spans="2:50">
      <c r="B156" s="412">
        <v>140</v>
      </c>
      <c r="C156" s="378" t="s">
        <v>22</v>
      </c>
      <c r="D156" s="373" t="s">
        <v>1962</v>
      </c>
      <c r="E156" s="188" t="s">
        <v>2294</v>
      </c>
      <c r="F156" s="394" t="s">
        <v>3266</v>
      </c>
      <c r="G156" s="230" t="s">
        <v>274</v>
      </c>
      <c r="H156" s="153">
        <v>43004</v>
      </c>
      <c r="I156" s="187" t="s">
        <v>1247</v>
      </c>
      <c r="J156" s="193">
        <f t="shared" si="46"/>
        <v>726</v>
      </c>
      <c r="K156" s="193">
        <v>6</v>
      </c>
      <c r="L156" s="193">
        <v>720</v>
      </c>
      <c r="M156" s="193"/>
      <c r="N156" s="193">
        <v>0</v>
      </c>
      <c r="O156" s="193">
        <v>12</v>
      </c>
      <c r="P156" s="505">
        <v>1</v>
      </c>
      <c r="Q156" s="282"/>
      <c r="R156" s="128"/>
      <c r="S156" s="128"/>
      <c r="T156" s="128"/>
      <c r="U156" s="128"/>
      <c r="V156" s="282"/>
      <c r="W156" s="282"/>
      <c r="X156" s="282">
        <f t="shared" si="35"/>
        <v>0</v>
      </c>
      <c r="Y156" s="260"/>
      <c r="Z156" s="260"/>
      <c r="AA156" s="502">
        <f t="shared" si="36"/>
        <v>0</v>
      </c>
      <c r="AB156" s="282">
        <f t="shared" si="37"/>
        <v>0</v>
      </c>
      <c r="AC156" s="282">
        <f t="shared" si="38"/>
        <v>0</v>
      </c>
      <c r="AD156" s="282">
        <f t="shared" si="39"/>
        <v>0</v>
      </c>
      <c r="AE156" s="282">
        <f t="shared" si="40"/>
        <v>0</v>
      </c>
      <c r="AF156" s="282">
        <f t="shared" si="41"/>
        <v>0</v>
      </c>
      <c r="AG156" s="107">
        <f t="shared" si="42"/>
        <v>0</v>
      </c>
      <c r="AH156" s="282">
        <f t="shared" si="43"/>
        <v>0</v>
      </c>
      <c r="AI156" s="260"/>
      <c r="AJ156" s="282">
        <f t="shared" si="44"/>
        <v>0</v>
      </c>
      <c r="AK156" s="282">
        <f t="shared" si="45"/>
        <v>0</v>
      </c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495"/>
      <c r="AW156" s="495"/>
      <c r="AX156" s="495"/>
    </row>
    <row r="157" spans="2:50">
      <c r="B157" s="412">
        <v>141</v>
      </c>
      <c r="C157" s="378" t="s">
        <v>22</v>
      </c>
      <c r="D157" s="373" t="s">
        <v>1962</v>
      </c>
      <c r="E157" s="188" t="s">
        <v>2294</v>
      </c>
      <c r="F157" s="394" t="s">
        <v>3268</v>
      </c>
      <c r="G157" s="230" t="s">
        <v>274</v>
      </c>
      <c r="H157" s="153">
        <v>42230</v>
      </c>
      <c r="I157" s="187" t="s">
        <v>1247</v>
      </c>
      <c r="J157" s="329">
        <f t="shared" si="46"/>
        <v>12</v>
      </c>
      <c r="K157" s="329">
        <v>12</v>
      </c>
      <c r="L157" s="329">
        <v>0</v>
      </c>
      <c r="M157" s="329"/>
      <c r="N157" s="329">
        <v>0.2</v>
      </c>
      <c r="O157" s="329">
        <v>0</v>
      </c>
      <c r="P157" s="505">
        <v>1</v>
      </c>
      <c r="Q157" s="282"/>
      <c r="R157" s="128"/>
      <c r="S157" s="128"/>
      <c r="T157" s="128"/>
      <c r="U157" s="128"/>
      <c r="V157" s="282"/>
      <c r="W157" s="282"/>
      <c r="X157" s="282">
        <f t="shared" si="35"/>
        <v>0</v>
      </c>
      <c r="Y157" s="260"/>
      <c r="Z157" s="260"/>
      <c r="AA157" s="502">
        <f t="shared" si="36"/>
        <v>0</v>
      </c>
      <c r="AB157" s="282">
        <f t="shared" si="37"/>
        <v>0</v>
      </c>
      <c r="AC157" s="282">
        <f t="shared" si="38"/>
        <v>0</v>
      </c>
      <c r="AD157" s="282">
        <f t="shared" si="39"/>
        <v>0</v>
      </c>
      <c r="AE157" s="282">
        <f t="shared" si="40"/>
        <v>0</v>
      </c>
      <c r="AF157" s="282">
        <f t="shared" si="41"/>
        <v>0</v>
      </c>
      <c r="AG157" s="107">
        <f t="shared" si="42"/>
        <v>0</v>
      </c>
      <c r="AH157" s="282">
        <f t="shared" si="43"/>
        <v>0</v>
      </c>
      <c r="AI157" s="260"/>
      <c r="AJ157" s="282">
        <f t="shared" si="44"/>
        <v>0</v>
      </c>
      <c r="AK157" s="282">
        <f t="shared" si="45"/>
        <v>0</v>
      </c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495"/>
      <c r="AW157" s="495"/>
      <c r="AX157" s="495"/>
    </row>
    <row r="158" spans="2:50">
      <c r="B158" s="412">
        <v>142</v>
      </c>
      <c r="C158" s="378" t="s">
        <v>22</v>
      </c>
      <c r="D158" s="373" t="s">
        <v>1962</v>
      </c>
      <c r="E158" s="188" t="s">
        <v>2294</v>
      </c>
      <c r="F158" s="394" t="s">
        <v>3269</v>
      </c>
      <c r="G158" s="230" t="s">
        <v>274</v>
      </c>
      <c r="H158" s="153">
        <v>43649</v>
      </c>
      <c r="I158" s="187" t="s">
        <v>1247</v>
      </c>
      <c r="J158" s="329">
        <f t="shared" si="46"/>
        <v>117</v>
      </c>
      <c r="K158" s="329">
        <v>63</v>
      </c>
      <c r="L158" s="329">
        <v>54</v>
      </c>
      <c r="M158" s="329"/>
      <c r="N158" s="329">
        <v>0.95</v>
      </c>
      <c r="O158" s="329">
        <v>0.9</v>
      </c>
      <c r="P158" s="505">
        <v>1</v>
      </c>
      <c r="Q158" s="282"/>
      <c r="R158" s="128"/>
      <c r="S158" s="128"/>
      <c r="T158" s="128"/>
      <c r="U158" s="128"/>
      <c r="V158" s="282"/>
      <c r="W158" s="282"/>
      <c r="X158" s="282">
        <f t="shared" si="35"/>
        <v>0</v>
      </c>
      <c r="Y158" s="260"/>
      <c r="Z158" s="260"/>
      <c r="AA158" s="502">
        <f t="shared" si="36"/>
        <v>0</v>
      </c>
      <c r="AB158" s="282">
        <f t="shared" si="37"/>
        <v>0</v>
      </c>
      <c r="AC158" s="282">
        <f t="shared" si="38"/>
        <v>0</v>
      </c>
      <c r="AD158" s="282">
        <f t="shared" si="39"/>
        <v>0</v>
      </c>
      <c r="AE158" s="282">
        <f t="shared" si="40"/>
        <v>0</v>
      </c>
      <c r="AF158" s="282">
        <f t="shared" si="41"/>
        <v>0</v>
      </c>
      <c r="AG158" s="107">
        <f t="shared" si="42"/>
        <v>0</v>
      </c>
      <c r="AH158" s="282">
        <f t="shared" si="43"/>
        <v>0</v>
      </c>
      <c r="AI158" s="260"/>
      <c r="AJ158" s="282">
        <f t="shared" si="44"/>
        <v>0</v>
      </c>
      <c r="AK158" s="282">
        <f t="shared" si="45"/>
        <v>0</v>
      </c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495"/>
      <c r="AW158" s="495"/>
      <c r="AX158" s="495"/>
    </row>
    <row r="159" spans="2:50">
      <c r="B159" s="412">
        <v>143</v>
      </c>
      <c r="C159" s="378" t="s">
        <v>22</v>
      </c>
      <c r="D159" s="373" t="s">
        <v>1962</v>
      </c>
      <c r="E159" s="188" t="s">
        <v>2294</v>
      </c>
      <c r="F159" s="394" t="s">
        <v>3270</v>
      </c>
      <c r="G159" s="230" t="s">
        <v>274</v>
      </c>
      <c r="H159" s="153">
        <v>43621</v>
      </c>
      <c r="I159" s="187" t="s">
        <v>1247</v>
      </c>
      <c r="J159" s="329">
        <f t="shared" si="46"/>
        <v>588</v>
      </c>
      <c r="K159" s="329">
        <v>468</v>
      </c>
      <c r="L159" s="329">
        <v>120</v>
      </c>
      <c r="M159" s="329"/>
      <c r="N159" s="329">
        <v>7.8</v>
      </c>
      <c r="O159" s="329">
        <v>2</v>
      </c>
      <c r="P159" s="505">
        <v>1</v>
      </c>
      <c r="Q159" s="282"/>
      <c r="R159" s="128"/>
      <c r="S159" s="128"/>
      <c r="T159" s="128"/>
      <c r="U159" s="128"/>
      <c r="V159" s="282"/>
      <c r="W159" s="282"/>
      <c r="X159" s="282">
        <f t="shared" si="35"/>
        <v>0</v>
      </c>
      <c r="Y159" s="260"/>
      <c r="Z159" s="260"/>
      <c r="AA159" s="502">
        <f t="shared" si="36"/>
        <v>0</v>
      </c>
      <c r="AB159" s="282">
        <f t="shared" si="37"/>
        <v>0</v>
      </c>
      <c r="AC159" s="282">
        <f t="shared" si="38"/>
        <v>0</v>
      </c>
      <c r="AD159" s="282">
        <f t="shared" si="39"/>
        <v>0</v>
      </c>
      <c r="AE159" s="282">
        <f t="shared" si="40"/>
        <v>0</v>
      </c>
      <c r="AF159" s="282">
        <f t="shared" si="41"/>
        <v>0</v>
      </c>
      <c r="AG159" s="107">
        <f t="shared" si="42"/>
        <v>0</v>
      </c>
      <c r="AH159" s="282">
        <f t="shared" si="43"/>
        <v>0</v>
      </c>
      <c r="AI159" s="260"/>
      <c r="AJ159" s="282">
        <f t="shared" si="44"/>
        <v>0</v>
      </c>
      <c r="AK159" s="282">
        <f t="shared" si="45"/>
        <v>0</v>
      </c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495"/>
      <c r="AW159" s="495"/>
      <c r="AX159" s="495"/>
    </row>
    <row r="160" spans="2:50">
      <c r="B160" s="412">
        <v>144</v>
      </c>
      <c r="C160" s="378" t="s">
        <v>22</v>
      </c>
      <c r="D160" s="373" t="s">
        <v>1962</v>
      </c>
      <c r="E160" s="188" t="s">
        <v>2294</v>
      </c>
      <c r="F160" s="394" t="s">
        <v>2338</v>
      </c>
      <c r="G160" s="230" t="s">
        <v>274</v>
      </c>
      <c r="H160" s="153">
        <v>42607</v>
      </c>
      <c r="I160" s="187" t="s">
        <v>1247</v>
      </c>
      <c r="J160" s="193">
        <f t="shared" si="46"/>
        <v>18</v>
      </c>
      <c r="K160" s="193">
        <v>18</v>
      </c>
      <c r="L160" s="193">
        <v>0</v>
      </c>
      <c r="M160" s="193"/>
      <c r="N160" s="193">
        <v>0.3</v>
      </c>
      <c r="O160" s="193">
        <v>0</v>
      </c>
      <c r="P160" s="505">
        <v>1</v>
      </c>
      <c r="Q160" s="282"/>
      <c r="R160" s="128"/>
      <c r="S160" s="128"/>
      <c r="T160" s="128"/>
      <c r="U160" s="128"/>
      <c r="V160" s="282"/>
      <c r="W160" s="282"/>
      <c r="X160" s="282">
        <f t="shared" si="35"/>
        <v>0</v>
      </c>
      <c r="Y160" s="260"/>
      <c r="Z160" s="260"/>
      <c r="AA160" s="502">
        <f t="shared" si="36"/>
        <v>0</v>
      </c>
      <c r="AB160" s="282">
        <f t="shared" si="37"/>
        <v>0</v>
      </c>
      <c r="AC160" s="282">
        <f t="shared" si="38"/>
        <v>0</v>
      </c>
      <c r="AD160" s="282">
        <f t="shared" si="39"/>
        <v>0</v>
      </c>
      <c r="AE160" s="282">
        <f t="shared" si="40"/>
        <v>0</v>
      </c>
      <c r="AF160" s="282">
        <f t="shared" si="41"/>
        <v>0</v>
      </c>
      <c r="AG160" s="107">
        <f t="shared" si="42"/>
        <v>0</v>
      </c>
      <c r="AH160" s="282">
        <f t="shared" si="43"/>
        <v>0</v>
      </c>
      <c r="AI160" s="260"/>
      <c r="AJ160" s="282">
        <f t="shared" si="44"/>
        <v>0</v>
      </c>
      <c r="AK160" s="282">
        <f t="shared" si="45"/>
        <v>0</v>
      </c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495"/>
      <c r="AW160" s="495"/>
      <c r="AX160" s="495"/>
    </row>
    <row r="161" spans="2:50">
      <c r="B161" s="412">
        <v>145</v>
      </c>
      <c r="C161" s="378" t="s">
        <v>22</v>
      </c>
      <c r="D161" s="373" t="s">
        <v>1962</v>
      </c>
      <c r="E161" s="188" t="s">
        <v>2294</v>
      </c>
      <c r="F161" s="394" t="s">
        <v>2339</v>
      </c>
      <c r="G161" s="230" t="s">
        <v>274</v>
      </c>
      <c r="H161" s="153">
        <v>43693</v>
      </c>
      <c r="I161" s="187" t="s">
        <v>1247</v>
      </c>
      <c r="J161" s="329">
        <f t="shared" si="46"/>
        <v>297</v>
      </c>
      <c r="K161" s="329">
        <v>225</v>
      </c>
      <c r="L161" s="329">
        <v>72</v>
      </c>
      <c r="M161" s="329"/>
      <c r="N161" s="329">
        <v>3.75</v>
      </c>
      <c r="O161" s="329">
        <v>1.2</v>
      </c>
      <c r="P161" s="505">
        <v>1</v>
      </c>
      <c r="Q161" s="282"/>
      <c r="R161" s="128"/>
      <c r="S161" s="128"/>
      <c r="T161" s="128"/>
      <c r="U161" s="128"/>
      <c r="V161" s="282"/>
      <c r="W161" s="282"/>
      <c r="X161" s="282">
        <f t="shared" si="35"/>
        <v>0</v>
      </c>
      <c r="Y161" s="260"/>
      <c r="Z161" s="260"/>
      <c r="AA161" s="502">
        <f t="shared" si="36"/>
        <v>0</v>
      </c>
      <c r="AB161" s="282">
        <f t="shared" si="37"/>
        <v>0</v>
      </c>
      <c r="AC161" s="282">
        <f t="shared" si="38"/>
        <v>0</v>
      </c>
      <c r="AD161" s="282">
        <f t="shared" si="39"/>
        <v>0</v>
      </c>
      <c r="AE161" s="282">
        <f t="shared" si="40"/>
        <v>0</v>
      </c>
      <c r="AF161" s="282">
        <f t="shared" si="41"/>
        <v>0</v>
      </c>
      <c r="AG161" s="107">
        <f t="shared" si="42"/>
        <v>0</v>
      </c>
      <c r="AH161" s="282">
        <f t="shared" si="43"/>
        <v>0</v>
      </c>
      <c r="AI161" s="260"/>
      <c r="AJ161" s="282">
        <f t="shared" si="44"/>
        <v>0</v>
      </c>
      <c r="AK161" s="282">
        <f t="shared" si="45"/>
        <v>0</v>
      </c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495"/>
      <c r="AW161" s="495"/>
      <c r="AX161" s="495"/>
    </row>
    <row r="162" spans="2:50">
      <c r="B162" s="412">
        <v>146</v>
      </c>
      <c r="C162" s="378" t="s">
        <v>22</v>
      </c>
      <c r="D162" s="373" t="s">
        <v>1962</v>
      </c>
      <c r="E162" s="188" t="s">
        <v>2294</v>
      </c>
      <c r="F162" s="227" t="s">
        <v>3895</v>
      </c>
      <c r="G162" s="230" t="s">
        <v>274</v>
      </c>
      <c r="H162" s="153">
        <v>43763</v>
      </c>
      <c r="I162" s="329" t="s">
        <v>1267</v>
      </c>
      <c r="J162" s="329">
        <f t="shared" si="46"/>
        <v>168</v>
      </c>
      <c r="K162" s="329">
        <v>168</v>
      </c>
      <c r="L162" s="329">
        <v>0</v>
      </c>
      <c r="M162" s="329"/>
      <c r="N162" s="329">
        <v>2.8</v>
      </c>
      <c r="O162" s="329">
        <v>0</v>
      </c>
      <c r="P162" s="505">
        <v>1</v>
      </c>
      <c r="Q162" s="282"/>
      <c r="R162" s="128" t="s">
        <v>31</v>
      </c>
      <c r="S162" s="128" t="s">
        <v>31</v>
      </c>
      <c r="T162" s="128" t="s">
        <v>31</v>
      </c>
      <c r="U162" s="128" t="s">
        <v>31</v>
      </c>
      <c r="V162" s="282" t="s">
        <v>1969</v>
      </c>
      <c r="W162" s="282"/>
      <c r="X162" s="282">
        <f t="shared" si="35"/>
        <v>0</v>
      </c>
      <c r="Y162" s="260"/>
      <c r="Z162" s="260"/>
      <c r="AA162" s="502">
        <f t="shared" si="36"/>
        <v>0</v>
      </c>
      <c r="AB162" s="282">
        <f t="shared" si="37"/>
        <v>0</v>
      </c>
      <c r="AC162" s="282">
        <f t="shared" si="38"/>
        <v>0</v>
      </c>
      <c r="AD162" s="282">
        <f t="shared" si="39"/>
        <v>0</v>
      </c>
      <c r="AE162" s="282">
        <f t="shared" si="40"/>
        <v>0</v>
      </c>
      <c r="AF162" s="282">
        <f t="shared" si="41"/>
        <v>0</v>
      </c>
      <c r="AG162" s="107">
        <f t="shared" si="42"/>
        <v>0</v>
      </c>
      <c r="AH162" s="282">
        <f t="shared" si="43"/>
        <v>0</v>
      </c>
      <c r="AI162" s="260"/>
      <c r="AJ162" s="282">
        <f t="shared" si="44"/>
        <v>0</v>
      </c>
      <c r="AK162" s="282">
        <f t="shared" si="45"/>
        <v>0</v>
      </c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495"/>
      <c r="AW162" s="495"/>
      <c r="AX162" s="495"/>
    </row>
    <row r="163" spans="2:50">
      <c r="B163" s="412">
        <v>147</v>
      </c>
      <c r="C163" s="378" t="s">
        <v>22</v>
      </c>
      <c r="D163" s="373" t="s">
        <v>1962</v>
      </c>
      <c r="E163" s="188" t="s">
        <v>2294</v>
      </c>
      <c r="F163" s="227" t="s">
        <v>3896</v>
      </c>
      <c r="G163" s="230" t="s">
        <v>274</v>
      </c>
      <c r="H163" s="153">
        <v>43763</v>
      </c>
      <c r="I163" s="329" t="s">
        <v>1267</v>
      </c>
      <c r="J163" s="329">
        <f t="shared" si="46"/>
        <v>204</v>
      </c>
      <c r="K163" s="329">
        <v>204</v>
      </c>
      <c r="L163" s="329">
        <v>0</v>
      </c>
      <c r="M163" s="329"/>
      <c r="N163" s="329">
        <v>3.4</v>
      </c>
      <c r="O163" s="329">
        <v>0</v>
      </c>
      <c r="P163" s="505">
        <v>1</v>
      </c>
      <c r="Q163" s="282"/>
      <c r="R163" s="128" t="s">
        <v>31</v>
      </c>
      <c r="S163" s="128" t="s">
        <v>31</v>
      </c>
      <c r="T163" s="128" t="s">
        <v>31</v>
      </c>
      <c r="U163" s="128" t="s">
        <v>31</v>
      </c>
      <c r="V163" s="282" t="s">
        <v>1969</v>
      </c>
      <c r="W163" s="282"/>
      <c r="X163" s="282">
        <f t="shared" si="35"/>
        <v>0</v>
      </c>
      <c r="Y163" s="260"/>
      <c r="Z163" s="260"/>
      <c r="AA163" s="502">
        <f t="shared" si="36"/>
        <v>0</v>
      </c>
      <c r="AB163" s="282">
        <f t="shared" si="37"/>
        <v>0</v>
      </c>
      <c r="AC163" s="282">
        <f t="shared" si="38"/>
        <v>0</v>
      </c>
      <c r="AD163" s="282">
        <f t="shared" si="39"/>
        <v>0</v>
      </c>
      <c r="AE163" s="282">
        <f t="shared" si="40"/>
        <v>0</v>
      </c>
      <c r="AF163" s="282">
        <f t="shared" si="41"/>
        <v>0</v>
      </c>
      <c r="AG163" s="107">
        <f t="shared" si="42"/>
        <v>0</v>
      </c>
      <c r="AH163" s="282">
        <f t="shared" si="43"/>
        <v>0</v>
      </c>
      <c r="AI163" s="260"/>
      <c r="AJ163" s="282">
        <f t="shared" si="44"/>
        <v>0</v>
      </c>
      <c r="AK163" s="282">
        <f t="shared" si="45"/>
        <v>0</v>
      </c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495"/>
      <c r="AW163" s="495"/>
      <c r="AX163" s="495"/>
    </row>
    <row r="164" spans="2:50">
      <c r="B164" s="412">
        <v>148</v>
      </c>
      <c r="C164" s="378" t="s">
        <v>22</v>
      </c>
      <c r="D164" s="373" t="s">
        <v>1962</v>
      </c>
      <c r="E164" s="188" t="s">
        <v>2355</v>
      </c>
      <c r="F164" s="394" t="s">
        <v>3271</v>
      </c>
      <c r="G164" s="417" t="s">
        <v>1966</v>
      </c>
      <c r="H164" s="153">
        <v>43644</v>
      </c>
      <c r="I164" s="329" t="s">
        <v>1267</v>
      </c>
      <c r="J164" s="329">
        <f t="shared" si="46"/>
        <v>138</v>
      </c>
      <c r="K164" s="329">
        <v>138</v>
      </c>
      <c r="L164" s="329">
        <v>0</v>
      </c>
      <c r="M164" s="329"/>
      <c r="N164" s="329">
        <v>2.2999999999999998</v>
      </c>
      <c r="O164" s="329">
        <v>0</v>
      </c>
      <c r="P164" s="505">
        <v>1</v>
      </c>
      <c r="Q164" s="282"/>
      <c r="R164" s="128" t="s">
        <v>31</v>
      </c>
      <c r="S164" s="128" t="s">
        <v>31</v>
      </c>
      <c r="T164" s="128" t="s">
        <v>31</v>
      </c>
      <c r="U164" s="128" t="s">
        <v>31</v>
      </c>
      <c r="V164" s="282" t="s">
        <v>1969</v>
      </c>
      <c r="W164" s="282"/>
      <c r="X164" s="282">
        <f t="shared" si="35"/>
        <v>0</v>
      </c>
      <c r="Y164" s="260"/>
      <c r="Z164" s="260"/>
      <c r="AA164" s="502">
        <f t="shared" si="36"/>
        <v>0</v>
      </c>
      <c r="AB164" s="282">
        <f t="shared" si="37"/>
        <v>0</v>
      </c>
      <c r="AC164" s="282">
        <f t="shared" si="38"/>
        <v>0</v>
      </c>
      <c r="AD164" s="282">
        <f t="shared" si="39"/>
        <v>0</v>
      </c>
      <c r="AE164" s="282">
        <f t="shared" si="40"/>
        <v>0</v>
      </c>
      <c r="AF164" s="282">
        <f t="shared" si="41"/>
        <v>0</v>
      </c>
      <c r="AG164" s="107">
        <f t="shared" si="42"/>
        <v>0</v>
      </c>
      <c r="AH164" s="282">
        <f t="shared" si="43"/>
        <v>0</v>
      </c>
      <c r="AI164" s="260"/>
      <c r="AJ164" s="282">
        <f t="shared" si="44"/>
        <v>0</v>
      </c>
      <c r="AK164" s="282">
        <f t="shared" si="45"/>
        <v>0</v>
      </c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495"/>
      <c r="AW164" s="495"/>
      <c r="AX164" s="495"/>
    </row>
    <row r="165" spans="2:50">
      <c r="B165" s="412">
        <v>149</v>
      </c>
      <c r="C165" s="378" t="s">
        <v>22</v>
      </c>
      <c r="D165" s="373" t="s">
        <v>1962</v>
      </c>
      <c r="E165" s="188" t="s">
        <v>2355</v>
      </c>
      <c r="F165" s="394" t="s">
        <v>3272</v>
      </c>
      <c r="G165" s="417" t="s">
        <v>1966</v>
      </c>
      <c r="H165" s="153">
        <v>42230</v>
      </c>
      <c r="I165" s="329" t="s">
        <v>1267</v>
      </c>
      <c r="J165" s="193">
        <f t="shared" si="46"/>
        <v>18</v>
      </c>
      <c r="K165" s="193">
        <v>18</v>
      </c>
      <c r="L165" s="193">
        <v>0</v>
      </c>
      <c r="M165" s="193"/>
      <c r="N165" s="193">
        <v>0.3</v>
      </c>
      <c r="O165" s="193">
        <v>0</v>
      </c>
      <c r="P165" s="505">
        <v>1</v>
      </c>
      <c r="Q165" s="282"/>
      <c r="R165" s="128" t="s">
        <v>31</v>
      </c>
      <c r="S165" s="128" t="s">
        <v>31</v>
      </c>
      <c r="T165" s="128" t="s">
        <v>31</v>
      </c>
      <c r="U165" s="128" t="s">
        <v>31</v>
      </c>
      <c r="V165" s="282" t="s">
        <v>1969</v>
      </c>
      <c r="W165" s="282"/>
      <c r="X165" s="282">
        <f t="shared" si="35"/>
        <v>0</v>
      </c>
      <c r="Y165" s="260"/>
      <c r="Z165" s="260"/>
      <c r="AA165" s="502">
        <f t="shared" si="36"/>
        <v>0</v>
      </c>
      <c r="AB165" s="282">
        <f t="shared" si="37"/>
        <v>0</v>
      </c>
      <c r="AC165" s="282">
        <f t="shared" si="38"/>
        <v>0</v>
      </c>
      <c r="AD165" s="282">
        <f t="shared" si="39"/>
        <v>0</v>
      </c>
      <c r="AE165" s="282">
        <f t="shared" si="40"/>
        <v>0</v>
      </c>
      <c r="AF165" s="282">
        <f t="shared" si="41"/>
        <v>0</v>
      </c>
      <c r="AG165" s="107">
        <f t="shared" si="42"/>
        <v>0</v>
      </c>
      <c r="AH165" s="282">
        <f t="shared" si="43"/>
        <v>0</v>
      </c>
      <c r="AI165" s="260"/>
      <c r="AJ165" s="282">
        <f t="shared" si="44"/>
        <v>0</v>
      </c>
      <c r="AK165" s="282">
        <f t="shared" si="45"/>
        <v>0</v>
      </c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495"/>
      <c r="AW165" s="495"/>
      <c r="AX165" s="495"/>
    </row>
    <row r="166" spans="2:50">
      <c r="B166" s="412">
        <v>150</v>
      </c>
      <c r="C166" s="378" t="s">
        <v>22</v>
      </c>
      <c r="D166" s="373" t="s">
        <v>1962</v>
      </c>
      <c r="E166" s="188" t="s">
        <v>2355</v>
      </c>
      <c r="F166" s="394" t="s">
        <v>3273</v>
      </c>
      <c r="G166" s="417" t="s">
        <v>1966</v>
      </c>
      <c r="H166" s="153">
        <v>42909</v>
      </c>
      <c r="I166" s="329" t="s">
        <v>1267</v>
      </c>
      <c r="J166" s="329">
        <f t="shared" si="46"/>
        <v>252</v>
      </c>
      <c r="K166" s="329">
        <v>252</v>
      </c>
      <c r="L166" s="329">
        <v>0</v>
      </c>
      <c r="M166" s="329"/>
      <c r="N166" s="329">
        <v>4.2</v>
      </c>
      <c r="O166" s="329">
        <v>0</v>
      </c>
      <c r="P166" s="505">
        <v>1</v>
      </c>
      <c r="Q166" s="282"/>
      <c r="R166" s="128"/>
      <c r="S166" s="128" t="s">
        <v>31</v>
      </c>
      <c r="T166" s="128" t="s">
        <v>31</v>
      </c>
      <c r="U166" s="128" t="s">
        <v>31</v>
      </c>
      <c r="V166" s="282" t="s">
        <v>1969</v>
      </c>
      <c r="W166" s="282"/>
      <c r="X166" s="282">
        <f t="shared" si="35"/>
        <v>0</v>
      </c>
      <c r="Y166" s="260"/>
      <c r="Z166" s="260"/>
      <c r="AA166" s="502">
        <f t="shared" si="36"/>
        <v>0</v>
      </c>
      <c r="AB166" s="282">
        <f t="shared" si="37"/>
        <v>0</v>
      </c>
      <c r="AC166" s="282">
        <f t="shared" si="38"/>
        <v>0</v>
      </c>
      <c r="AD166" s="282">
        <f t="shared" si="39"/>
        <v>0</v>
      </c>
      <c r="AE166" s="282">
        <f t="shared" si="40"/>
        <v>0</v>
      </c>
      <c r="AF166" s="282">
        <f t="shared" si="41"/>
        <v>0</v>
      </c>
      <c r="AG166" s="107">
        <f t="shared" si="42"/>
        <v>0</v>
      </c>
      <c r="AH166" s="282">
        <f t="shared" si="43"/>
        <v>0</v>
      </c>
      <c r="AI166" s="260"/>
      <c r="AJ166" s="282">
        <f t="shared" si="44"/>
        <v>0</v>
      </c>
      <c r="AK166" s="282">
        <f t="shared" si="45"/>
        <v>0</v>
      </c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495"/>
      <c r="AW166" s="495"/>
      <c r="AX166" s="495"/>
    </row>
    <row r="167" spans="2:50">
      <c r="B167" s="412">
        <v>151</v>
      </c>
      <c r="C167" s="378" t="s">
        <v>22</v>
      </c>
      <c r="D167" s="373" t="s">
        <v>1962</v>
      </c>
      <c r="E167" s="188" t="s">
        <v>2355</v>
      </c>
      <c r="F167" s="394" t="s">
        <v>2371</v>
      </c>
      <c r="G167" s="417" t="s">
        <v>1363</v>
      </c>
      <c r="H167" s="153">
        <v>43679</v>
      </c>
      <c r="I167" s="329" t="s">
        <v>1267</v>
      </c>
      <c r="J167" s="329">
        <f t="shared" si="46"/>
        <v>360</v>
      </c>
      <c r="K167" s="329">
        <v>240</v>
      </c>
      <c r="L167" s="329">
        <v>120</v>
      </c>
      <c r="M167" s="329"/>
      <c r="N167" s="329">
        <v>4</v>
      </c>
      <c r="O167" s="329">
        <v>2</v>
      </c>
      <c r="P167" s="505">
        <v>1</v>
      </c>
      <c r="Q167" s="282"/>
      <c r="R167" s="128" t="s">
        <v>31</v>
      </c>
      <c r="S167" s="128" t="s">
        <v>31</v>
      </c>
      <c r="T167" s="128" t="s">
        <v>31</v>
      </c>
      <c r="U167" s="128" t="s">
        <v>31</v>
      </c>
      <c r="V167" s="282" t="s">
        <v>2373</v>
      </c>
      <c r="W167" s="282"/>
      <c r="X167" s="282">
        <f t="shared" ref="X167:X230" si="47">SUMIF(W167,"Y",K167)</f>
        <v>0</v>
      </c>
      <c r="Y167" s="260"/>
      <c r="Z167" s="260"/>
      <c r="AA167" s="502">
        <f t="shared" ref="AA167:AA230" si="48">(COUNTA(AL167:AU167)-COUNTIF(AL167:AU167, "X"))</f>
        <v>0</v>
      </c>
      <c r="AB167" s="282">
        <f t="shared" ref="AB167:AB230" si="49">(COUNTA(AL167:AU167)-COUNTIF(AL167:AU167, "X"))*P167*K167</f>
        <v>0</v>
      </c>
      <c r="AC167" s="282">
        <f t="shared" ref="AC167:AC230" si="50">COUNTIF(AL167:AU167,"A")</f>
        <v>0</v>
      </c>
      <c r="AD167" s="282">
        <f t="shared" ref="AD167:AD230" si="51">COUNTIF(AL167:AU167,"V")*P167*M167</f>
        <v>0</v>
      </c>
      <c r="AE167" s="282">
        <f t="shared" ref="AE167:AE230" si="52">COUNTIF(AL167:AU167,"L")</f>
        <v>0</v>
      </c>
      <c r="AF167" s="282">
        <f t="shared" ref="AF167:AF230" si="53">COUNTIF(AL167:AU167,"L")*K167*P167</f>
        <v>0</v>
      </c>
      <c r="AG167" s="107">
        <f t="shared" ref="AG167:AG230" si="54">IF(Q167="Y",1,0)</f>
        <v>0</v>
      </c>
      <c r="AH167" s="282">
        <f t="shared" ref="AH167:AH230" si="55">IF(Q167="Y", AA167, 0)*K167*P167/2</f>
        <v>0</v>
      </c>
      <c r="AI167" s="260"/>
      <c r="AJ167" s="282">
        <f t="shared" ref="AJ167:AJ230" si="56">COUNTIF(AL167:AU167, "V")</f>
        <v>0</v>
      </c>
      <c r="AK167" s="282">
        <f t="shared" ref="AK167:AK230" si="57">AB167-AD167-AF167-AH167</f>
        <v>0</v>
      </c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495"/>
      <c r="AW167" s="495"/>
      <c r="AX167" s="495"/>
    </row>
    <row r="168" spans="2:50">
      <c r="B168" s="412">
        <v>152</v>
      </c>
      <c r="C168" s="378" t="s">
        <v>22</v>
      </c>
      <c r="D168" s="373" t="s">
        <v>1962</v>
      </c>
      <c r="E168" s="188" t="s">
        <v>2376</v>
      </c>
      <c r="F168" s="394" t="s">
        <v>3274</v>
      </c>
      <c r="G168" s="417" t="s">
        <v>1363</v>
      </c>
      <c r="H168" s="153">
        <v>43047</v>
      </c>
      <c r="I168" s="329" t="s">
        <v>2378</v>
      </c>
      <c r="J168" s="329">
        <f t="shared" si="46"/>
        <v>5676</v>
      </c>
      <c r="K168" s="329">
        <v>4674</v>
      </c>
      <c r="L168" s="329">
        <v>1002</v>
      </c>
      <c r="M168" s="329"/>
      <c r="N168" s="329">
        <v>77.900000000000006</v>
      </c>
      <c r="O168" s="329">
        <v>16.7</v>
      </c>
      <c r="P168" s="505">
        <v>1</v>
      </c>
      <c r="Q168" s="282"/>
      <c r="R168" s="128"/>
      <c r="S168" s="128"/>
      <c r="T168" s="128"/>
      <c r="U168" s="128"/>
      <c r="V168" s="282"/>
      <c r="W168" s="282"/>
      <c r="X168" s="282">
        <f t="shared" si="47"/>
        <v>0</v>
      </c>
      <c r="Y168" s="260"/>
      <c r="Z168" s="260"/>
      <c r="AA168" s="502">
        <f t="shared" si="48"/>
        <v>0</v>
      </c>
      <c r="AB168" s="282">
        <f t="shared" si="49"/>
        <v>0</v>
      </c>
      <c r="AC168" s="282">
        <f t="shared" si="50"/>
        <v>0</v>
      </c>
      <c r="AD168" s="282">
        <f t="shared" si="51"/>
        <v>0</v>
      </c>
      <c r="AE168" s="282">
        <f t="shared" si="52"/>
        <v>0</v>
      </c>
      <c r="AF168" s="282">
        <f t="shared" si="53"/>
        <v>0</v>
      </c>
      <c r="AG168" s="107">
        <f t="shared" si="54"/>
        <v>0</v>
      </c>
      <c r="AH168" s="282">
        <f t="shared" si="55"/>
        <v>0</v>
      </c>
      <c r="AI168" s="260"/>
      <c r="AJ168" s="282">
        <f t="shared" si="56"/>
        <v>0</v>
      </c>
      <c r="AK168" s="282">
        <f t="shared" si="57"/>
        <v>0</v>
      </c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495"/>
      <c r="AW168" s="495"/>
      <c r="AX168" s="495"/>
    </row>
    <row r="169" spans="2:50">
      <c r="B169" s="412">
        <v>153</v>
      </c>
      <c r="C169" s="378" t="s">
        <v>22</v>
      </c>
      <c r="D169" s="373" t="s">
        <v>1962</v>
      </c>
      <c r="E169" s="188" t="s">
        <v>2376</v>
      </c>
      <c r="F169" s="394" t="s">
        <v>3275</v>
      </c>
      <c r="G169" s="417" t="s">
        <v>1363</v>
      </c>
      <c r="H169" s="153">
        <v>43689</v>
      </c>
      <c r="I169" s="329" t="s">
        <v>2378</v>
      </c>
      <c r="J169" s="329">
        <f t="shared" si="46"/>
        <v>42</v>
      </c>
      <c r="K169" s="329">
        <v>30</v>
      </c>
      <c r="L169" s="329">
        <v>12</v>
      </c>
      <c r="M169" s="329"/>
      <c r="N169" s="329">
        <v>0.5</v>
      </c>
      <c r="O169" s="329">
        <v>0.2</v>
      </c>
      <c r="P169" s="505">
        <v>1</v>
      </c>
      <c r="Q169" s="282"/>
      <c r="R169" s="128"/>
      <c r="S169" s="128"/>
      <c r="T169" s="128"/>
      <c r="U169" s="128"/>
      <c r="V169" s="282"/>
      <c r="W169" s="282"/>
      <c r="X169" s="282">
        <f t="shared" si="47"/>
        <v>0</v>
      </c>
      <c r="Y169" s="260"/>
      <c r="Z169" s="260"/>
      <c r="AA169" s="502">
        <f t="shared" si="48"/>
        <v>0</v>
      </c>
      <c r="AB169" s="282">
        <f t="shared" si="49"/>
        <v>0</v>
      </c>
      <c r="AC169" s="282">
        <f t="shared" si="50"/>
        <v>0</v>
      </c>
      <c r="AD169" s="282">
        <f t="shared" si="51"/>
        <v>0</v>
      </c>
      <c r="AE169" s="282">
        <f t="shared" si="52"/>
        <v>0</v>
      </c>
      <c r="AF169" s="282">
        <f t="shared" si="53"/>
        <v>0</v>
      </c>
      <c r="AG169" s="107">
        <f t="shared" si="54"/>
        <v>0</v>
      </c>
      <c r="AH169" s="282">
        <f t="shared" si="55"/>
        <v>0</v>
      </c>
      <c r="AI169" s="260"/>
      <c r="AJ169" s="282">
        <f t="shared" si="56"/>
        <v>0</v>
      </c>
      <c r="AK169" s="282">
        <f t="shared" si="57"/>
        <v>0</v>
      </c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495"/>
      <c r="AW169" s="495"/>
      <c r="AX169" s="495"/>
    </row>
    <row r="170" spans="2:50">
      <c r="B170" s="412">
        <v>154</v>
      </c>
      <c r="C170" s="378" t="s">
        <v>22</v>
      </c>
      <c r="D170" s="373" t="s">
        <v>1962</v>
      </c>
      <c r="E170" s="188" t="s">
        <v>2376</v>
      </c>
      <c r="F170" s="394" t="s">
        <v>3326</v>
      </c>
      <c r="G170" s="417" t="s">
        <v>1363</v>
      </c>
      <c r="H170" s="153">
        <v>42334</v>
      </c>
      <c r="I170" s="329" t="s">
        <v>2378</v>
      </c>
      <c r="J170" s="329">
        <f t="shared" si="46"/>
        <v>114</v>
      </c>
      <c r="K170" s="329">
        <v>114</v>
      </c>
      <c r="L170" s="329">
        <v>0</v>
      </c>
      <c r="M170" s="329"/>
      <c r="N170" s="329">
        <v>1.9</v>
      </c>
      <c r="O170" s="329">
        <v>0</v>
      </c>
      <c r="P170" s="505">
        <v>1</v>
      </c>
      <c r="Q170" s="282"/>
      <c r="R170" s="128"/>
      <c r="S170" s="128"/>
      <c r="T170" s="128"/>
      <c r="U170" s="128"/>
      <c r="V170" s="282"/>
      <c r="W170" s="282"/>
      <c r="X170" s="282">
        <f t="shared" si="47"/>
        <v>0</v>
      </c>
      <c r="Y170" s="260"/>
      <c r="Z170" s="260"/>
      <c r="AA170" s="502">
        <f t="shared" si="48"/>
        <v>0</v>
      </c>
      <c r="AB170" s="282">
        <f t="shared" si="49"/>
        <v>0</v>
      </c>
      <c r="AC170" s="282">
        <f t="shared" si="50"/>
        <v>0</v>
      </c>
      <c r="AD170" s="282">
        <f t="shared" si="51"/>
        <v>0</v>
      </c>
      <c r="AE170" s="282">
        <f t="shared" si="52"/>
        <v>0</v>
      </c>
      <c r="AF170" s="282">
        <f t="shared" si="53"/>
        <v>0</v>
      </c>
      <c r="AG170" s="107">
        <f t="shared" si="54"/>
        <v>0</v>
      </c>
      <c r="AH170" s="282">
        <f t="shared" si="55"/>
        <v>0</v>
      </c>
      <c r="AI170" s="260"/>
      <c r="AJ170" s="282">
        <f t="shared" si="56"/>
        <v>0</v>
      </c>
      <c r="AK170" s="282">
        <f t="shared" si="57"/>
        <v>0</v>
      </c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495"/>
      <c r="AW170" s="495"/>
      <c r="AX170" s="495"/>
    </row>
    <row r="171" spans="2:50">
      <c r="B171" s="412">
        <v>155</v>
      </c>
      <c r="C171" s="378" t="s">
        <v>22</v>
      </c>
      <c r="D171" s="373" t="s">
        <v>1962</v>
      </c>
      <c r="E171" s="188" t="s">
        <v>2376</v>
      </c>
      <c r="F171" s="394" t="s">
        <v>3327</v>
      </c>
      <c r="G171" s="417" t="s">
        <v>1363</v>
      </c>
      <c r="H171" s="153">
        <v>42263</v>
      </c>
      <c r="I171" s="329" t="s">
        <v>2378</v>
      </c>
      <c r="J171" s="329">
        <f t="shared" si="46"/>
        <v>12</v>
      </c>
      <c r="K171" s="329">
        <v>12</v>
      </c>
      <c r="L171" s="329">
        <v>0</v>
      </c>
      <c r="M171" s="329"/>
      <c r="N171" s="329">
        <v>0.1</v>
      </c>
      <c r="O171" s="329">
        <v>0</v>
      </c>
      <c r="P171" s="505">
        <v>1</v>
      </c>
      <c r="Q171" s="282"/>
      <c r="R171" s="128"/>
      <c r="S171" s="128"/>
      <c r="T171" s="128"/>
      <c r="U171" s="128"/>
      <c r="V171" s="282"/>
      <c r="W171" s="282"/>
      <c r="X171" s="282">
        <f t="shared" si="47"/>
        <v>0</v>
      </c>
      <c r="Y171" s="260"/>
      <c r="Z171" s="260"/>
      <c r="AA171" s="502">
        <f t="shared" si="48"/>
        <v>0</v>
      </c>
      <c r="AB171" s="282">
        <f t="shared" si="49"/>
        <v>0</v>
      </c>
      <c r="AC171" s="282">
        <f t="shared" si="50"/>
        <v>0</v>
      </c>
      <c r="AD171" s="282">
        <f t="shared" si="51"/>
        <v>0</v>
      </c>
      <c r="AE171" s="282">
        <f t="shared" si="52"/>
        <v>0</v>
      </c>
      <c r="AF171" s="282">
        <f t="shared" si="53"/>
        <v>0</v>
      </c>
      <c r="AG171" s="107">
        <f t="shared" si="54"/>
        <v>0</v>
      </c>
      <c r="AH171" s="282">
        <f t="shared" si="55"/>
        <v>0</v>
      </c>
      <c r="AI171" s="260"/>
      <c r="AJ171" s="282">
        <f t="shared" si="56"/>
        <v>0</v>
      </c>
      <c r="AK171" s="282">
        <f t="shared" si="57"/>
        <v>0</v>
      </c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495"/>
      <c r="AW171" s="495"/>
      <c r="AX171" s="495"/>
    </row>
    <row r="172" spans="2:50">
      <c r="B172" s="412">
        <v>156</v>
      </c>
      <c r="C172" s="378" t="s">
        <v>22</v>
      </c>
      <c r="D172" s="373" t="s">
        <v>1962</v>
      </c>
      <c r="E172" s="188" t="s">
        <v>2376</v>
      </c>
      <c r="F172" s="394" t="s">
        <v>3328</v>
      </c>
      <c r="G172" s="417" t="s">
        <v>1363</v>
      </c>
      <c r="H172" s="153">
        <v>43679</v>
      </c>
      <c r="I172" s="329" t="s">
        <v>2378</v>
      </c>
      <c r="J172" s="329">
        <f t="shared" si="46"/>
        <v>504</v>
      </c>
      <c r="K172" s="329">
        <v>234</v>
      </c>
      <c r="L172" s="329">
        <v>270</v>
      </c>
      <c r="M172" s="329"/>
      <c r="N172" s="329">
        <v>3.9</v>
      </c>
      <c r="O172" s="329">
        <v>4.5</v>
      </c>
      <c r="P172" s="505">
        <v>1</v>
      </c>
      <c r="Q172" s="282"/>
      <c r="R172" s="128"/>
      <c r="S172" s="128"/>
      <c r="T172" s="128"/>
      <c r="U172" s="128"/>
      <c r="V172" s="282"/>
      <c r="W172" s="282"/>
      <c r="X172" s="282">
        <f t="shared" si="47"/>
        <v>0</v>
      </c>
      <c r="Y172" s="260"/>
      <c r="Z172" s="260"/>
      <c r="AA172" s="502">
        <f t="shared" si="48"/>
        <v>0</v>
      </c>
      <c r="AB172" s="282">
        <f t="shared" si="49"/>
        <v>0</v>
      </c>
      <c r="AC172" s="282">
        <f t="shared" si="50"/>
        <v>0</v>
      </c>
      <c r="AD172" s="282">
        <f t="shared" si="51"/>
        <v>0</v>
      </c>
      <c r="AE172" s="282">
        <f t="shared" si="52"/>
        <v>0</v>
      </c>
      <c r="AF172" s="282">
        <f t="shared" si="53"/>
        <v>0</v>
      </c>
      <c r="AG172" s="107">
        <f t="shared" si="54"/>
        <v>0</v>
      </c>
      <c r="AH172" s="282">
        <f t="shared" si="55"/>
        <v>0</v>
      </c>
      <c r="AI172" s="260"/>
      <c r="AJ172" s="282">
        <f t="shared" si="56"/>
        <v>0</v>
      </c>
      <c r="AK172" s="282">
        <f t="shared" si="57"/>
        <v>0</v>
      </c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495"/>
      <c r="AW172" s="495"/>
      <c r="AX172" s="495"/>
    </row>
    <row r="173" spans="2:50">
      <c r="B173" s="412">
        <v>157</v>
      </c>
      <c r="C173" s="378" t="s">
        <v>22</v>
      </c>
      <c r="D173" s="373" t="s">
        <v>1962</v>
      </c>
      <c r="E173" s="188" t="s">
        <v>2376</v>
      </c>
      <c r="F173" s="394" t="s">
        <v>3330</v>
      </c>
      <c r="G173" s="417" t="s">
        <v>1363</v>
      </c>
      <c r="H173" s="153">
        <v>42334</v>
      </c>
      <c r="I173" s="329" t="s">
        <v>2378</v>
      </c>
      <c r="J173" s="329">
        <f t="shared" si="46"/>
        <v>96</v>
      </c>
      <c r="K173" s="329">
        <v>90</v>
      </c>
      <c r="L173" s="329">
        <v>6</v>
      </c>
      <c r="M173" s="329"/>
      <c r="N173" s="329">
        <v>1.49</v>
      </c>
      <c r="O173" s="329">
        <v>0.1</v>
      </c>
      <c r="P173" s="505">
        <v>1</v>
      </c>
      <c r="Q173" s="282"/>
      <c r="R173" s="128"/>
      <c r="S173" s="128"/>
      <c r="T173" s="128"/>
      <c r="U173" s="128"/>
      <c r="V173" s="282"/>
      <c r="W173" s="282"/>
      <c r="X173" s="282">
        <f t="shared" si="47"/>
        <v>0</v>
      </c>
      <c r="Y173" s="260"/>
      <c r="Z173" s="260"/>
      <c r="AA173" s="502">
        <f t="shared" si="48"/>
        <v>0</v>
      </c>
      <c r="AB173" s="282">
        <f t="shared" si="49"/>
        <v>0</v>
      </c>
      <c r="AC173" s="282">
        <f t="shared" si="50"/>
        <v>0</v>
      </c>
      <c r="AD173" s="282">
        <f t="shared" si="51"/>
        <v>0</v>
      </c>
      <c r="AE173" s="282">
        <f t="shared" si="52"/>
        <v>0</v>
      </c>
      <c r="AF173" s="282">
        <f t="shared" si="53"/>
        <v>0</v>
      </c>
      <c r="AG173" s="107">
        <f t="shared" si="54"/>
        <v>0</v>
      </c>
      <c r="AH173" s="282">
        <f t="shared" si="55"/>
        <v>0</v>
      </c>
      <c r="AI173" s="260"/>
      <c r="AJ173" s="282">
        <f t="shared" si="56"/>
        <v>0</v>
      </c>
      <c r="AK173" s="282">
        <f t="shared" si="57"/>
        <v>0</v>
      </c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495"/>
      <c r="AW173" s="495"/>
      <c r="AX173" s="495"/>
    </row>
    <row r="174" spans="2:50">
      <c r="B174" s="412">
        <v>158</v>
      </c>
      <c r="C174" s="378" t="s">
        <v>22</v>
      </c>
      <c r="D174" s="373" t="s">
        <v>1962</v>
      </c>
      <c r="E174" s="188" t="s">
        <v>2376</v>
      </c>
      <c r="F174" s="394" t="s">
        <v>3329</v>
      </c>
      <c r="G174" s="417" t="s">
        <v>1363</v>
      </c>
      <c r="H174" s="153">
        <v>43689</v>
      </c>
      <c r="I174" s="329" t="s">
        <v>2378</v>
      </c>
      <c r="J174" s="329">
        <f t="shared" si="46"/>
        <v>30</v>
      </c>
      <c r="K174" s="329">
        <v>30</v>
      </c>
      <c r="L174" s="329">
        <v>0</v>
      </c>
      <c r="M174" s="329"/>
      <c r="N174" s="329">
        <v>0.4</v>
      </c>
      <c r="O174" s="329">
        <v>0</v>
      </c>
      <c r="P174" s="505">
        <v>1</v>
      </c>
      <c r="Q174" s="282"/>
      <c r="R174" s="128"/>
      <c r="S174" s="128"/>
      <c r="T174" s="128"/>
      <c r="U174" s="128"/>
      <c r="V174" s="282"/>
      <c r="W174" s="282"/>
      <c r="X174" s="282">
        <f t="shared" si="47"/>
        <v>0</v>
      </c>
      <c r="Y174" s="260"/>
      <c r="Z174" s="260"/>
      <c r="AA174" s="502">
        <f t="shared" si="48"/>
        <v>0</v>
      </c>
      <c r="AB174" s="282">
        <f t="shared" si="49"/>
        <v>0</v>
      </c>
      <c r="AC174" s="282">
        <f t="shared" si="50"/>
        <v>0</v>
      </c>
      <c r="AD174" s="282">
        <f t="shared" si="51"/>
        <v>0</v>
      </c>
      <c r="AE174" s="282">
        <f t="shared" si="52"/>
        <v>0</v>
      </c>
      <c r="AF174" s="282">
        <f t="shared" si="53"/>
        <v>0</v>
      </c>
      <c r="AG174" s="107">
        <f t="shared" si="54"/>
        <v>0</v>
      </c>
      <c r="AH174" s="282">
        <f t="shared" si="55"/>
        <v>0</v>
      </c>
      <c r="AI174" s="260"/>
      <c r="AJ174" s="282">
        <f t="shared" si="56"/>
        <v>0</v>
      </c>
      <c r="AK174" s="282">
        <f t="shared" si="57"/>
        <v>0</v>
      </c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495"/>
      <c r="AW174" s="495"/>
      <c r="AX174" s="495"/>
    </row>
    <row r="175" spans="2:50">
      <c r="B175" s="412">
        <v>159</v>
      </c>
      <c r="C175" s="378" t="s">
        <v>22</v>
      </c>
      <c r="D175" s="373" t="s">
        <v>1962</v>
      </c>
      <c r="E175" s="188" t="s">
        <v>2376</v>
      </c>
      <c r="F175" s="227" t="s">
        <v>3897</v>
      </c>
      <c r="G175" s="417" t="s">
        <v>1363</v>
      </c>
      <c r="H175" s="153">
        <v>42230</v>
      </c>
      <c r="I175" s="329" t="s">
        <v>2378</v>
      </c>
      <c r="J175" s="329">
        <f t="shared" si="46"/>
        <v>138</v>
      </c>
      <c r="K175" s="329">
        <v>78</v>
      </c>
      <c r="L175" s="329">
        <v>60</v>
      </c>
      <c r="M175" s="329"/>
      <c r="N175" s="329">
        <v>1.3</v>
      </c>
      <c r="O175" s="329">
        <v>1</v>
      </c>
      <c r="P175" s="505">
        <v>1</v>
      </c>
      <c r="Q175" s="282"/>
      <c r="R175" s="128"/>
      <c r="S175" s="128"/>
      <c r="T175" s="128"/>
      <c r="U175" s="128"/>
      <c r="V175" s="282"/>
      <c r="W175" s="282"/>
      <c r="X175" s="282">
        <f t="shared" si="47"/>
        <v>0</v>
      </c>
      <c r="Y175" s="260"/>
      <c r="Z175" s="260"/>
      <c r="AA175" s="502">
        <f t="shared" si="48"/>
        <v>0</v>
      </c>
      <c r="AB175" s="282">
        <f t="shared" si="49"/>
        <v>0</v>
      </c>
      <c r="AC175" s="282">
        <f t="shared" si="50"/>
        <v>0</v>
      </c>
      <c r="AD175" s="282">
        <f t="shared" si="51"/>
        <v>0</v>
      </c>
      <c r="AE175" s="282">
        <f t="shared" si="52"/>
        <v>0</v>
      </c>
      <c r="AF175" s="282">
        <f t="shared" si="53"/>
        <v>0</v>
      </c>
      <c r="AG175" s="107">
        <f t="shared" si="54"/>
        <v>0</v>
      </c>
      <c r="AH175" s="282">
        <f t="shared" si="55"/>
        <v>0</v>
      </c>
      <c r="AI175" s="260"/>
      <c r="AJ175" s="282">
        <f t="shared" si="56"/>
        <v>0</v>
      </c>
      <c r="AK175" s="282">
        <f t="shared" si="57"/>
        <v>0</v>
      </c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495"/>
      <c r="AW175" s="495"/>
      <c r="AX175" s="495"/>
    </row>
    <row r="176" spans="2:50">
      <c r="B176" s="412">
        <v>160</v>
      </c>
      <c r="C176" s="378" t="s">
        <v>22</v>
      </c>
      <c r="D176" s="373" t="s">
        <v>1962</v>
      </c>
      <c r="E176" s="188" t="s">
        <v>2376</v>
      </c>
      <c r="F176" s="394" t="s">
        <v>3333</v>
      </c>
      <c r="G176" s="417" t="s">
        <v>1363</v>
      </c>
      <c r="H176" s="153">
        <v>42334</v>
      </c>
      <c r="I176" s="329" t="s">
        <v>2378</v>
      </c>
      <c r="J176" s="329">
        <f t="shared" si="46"/>
        <v>96</v>
      </c>
      <c r="K176" s="329">
        <v>96</v>
      </c>
      <c r="L176" s="329">
        <v>0</v>
      </c>
      <c r="M176" s="329"/>
      <c r="N176" s="329">
        <v>1.6</v>
      </c>
      <c r="O176" s="329">
        <v>0</v>
      </c>
      <c r="P176" s="505">
        <v>1</v>
      </c>
      <c r="Q176" s="282"/>
      <c r="R176" s="128"/>
      <c r="S176" s="128"/>
      <c r="T176" s="128"/>
      <c r="U176" s="128"/>
      <c r="V176" s="282"/>
      <c r="W176" s="282"/>
      <c r="X176" s="282">
        <f t="shared" si="47"/>
        <v>0</v>
      </c>
      <c r="Y176" s="260"/>
      <c r="Z176" s="260"/>
      <c r="AA176" s="502">
        <f t="shared" si="48"/>
        <v>0</v>
      </c>
      <c r="AB176" s="282">
        <f t="shared" si="49"/>
        <v>0</v>
      </c>
      <c r="AC176" s="282">
        <f t="shared" si="50"/>
        <v>0</v>
      </c>
      <c r="AD176" s="282">
        <f t="shared" si="51"/>
        <v>0</v>
      </c>
      <c r="AE176" s="282">
        <f t="shared" si="52"/>
        <v>0</v>
      </c>
      <c r="AF176" s="282">
        <f t="shared" si="53"/>
        <v>0</v>
      </c>
      <c r="AG176" s="107">
        <f t="shared" si="54"/>
        <v>0</v>
      </c>
      <c r="AH176" s="282">
        <f t="shared" si="55"/>
        <v>0</v>
      </c>
      <c r="AI176" s="260"/>
      <c r="AJ176" s="282">
        <f t="shared" si="56"/>
        <v>0</v>
      </c>
      <c r="AK176" s="282">
        <f t="shared" si="57"/>
        <v>0</v>
      </c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495"/>
      <c r="AW176" s="495"/>
      <c r="AX176" s="495"/>
    </row>
    <row r="177" spans="2:50">
      <c r="B177" s="412">
        <v>161</v>
      </c>
      <c r="C177" s="378" t="s">
        <v>22</v>
      </c>
      <c r="D177" s="373" t="s">
        <v>1962</v>
      </c>
      <c r="E177" s="188" t="s">
        <v>2376</v>
      </c>
      <c r="F177" s="394" t="s">
        <v>3332</v>
      </c>
      <c r="G177" s="417" t="s">
        <v>1363</v>
      </c>
      <c r="H177" s="153">
        <v>42230</v>
      </c>
      <c r="I177" s="329" t="s">
        <v>2378</v>
      </c>
      <c r="J177" s="329">
        <f t="shared" si="46"/>
        <v>486</v>
      </c>
      <c r="K177" s="329">
        <v>486</v>
      </c>
      <c r="L177" s="329">
        <v>0</v>
      </c>
      <c r="M177" s="329"/>
      <c r="N177" s="329">
        <v>8</v>
      </c>
      <c r="O177" s="329">
        <v>0</v>
      </c>
      <c r="P177" s="505">
        <v>1</v>
      </c>
      <c r="Q177" s="282"/>
      <c r="R177" s="128"/>
      <c r="S177" s="128"/>
      <c r="T177" s="128"/>
      <c r="U177" s="128"/>
      <c r="V177" s="282"/>
      <c r="W177" s="282"/>
      <c r="X177" s="282">
        <f t="shared" si="47"/>
        <v>0</v>
      </c>
      <c r="Y177" s="260"/>
      <c r="Z177" s="260"/>
      <c r="AA177" s="502">
        <f t="shared" si="48"/>
        <v>0</v>
      </c>
      <c r="AB177" s="282">
        <f t="shared" si="49"/>
        <v>0</v>
      </c>
      <c r="AC177" s="282">
        <f t="shared" si="50"/>
        <v>0</v>
      </c>
      <c r="AD177" s="282">
        <f t="shared" si="51"/>
        <v>0</v>
      </c>
      <c r="AE177" s="282">
        <f t="shared" si="52"/>
        <v>0</v>
      </c>
      <c r="AF177" s="282">
        <f t="shared" si="53"/>
        <v>0</v>
      </c>
      <c r="AG177" s="107">
        <f t="shared" si="54"/>
        <v>0</v>
      </c>
      <c r="AH177" s="282">
        <f t="shared" si="55"/>
        <v>0</v>
      </c>
      <c r="AI177" s="260"/>
      <c r="AJ177" s="282">
        <f t="shared" si="56"/>
        <v>0</v>
      </c>
      <c r="AK177" s="282">
        <f t="shared" si="57"/>
        <v>0</v>
      </c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495"/>
      <c r="AW177" s="495"/>
      <c r="AX177" s="495"/>
    </row>
    <row r="178" spans="2:50">
      <c r="B178" s="412">
        <v>162</v>
      </c>
      <c r="C178" s="378" t="s">
        <v>22</v>
      </c>
      <c r="D178" s="373" t="s">
        <v>1962</v>
      </c>
      <c r="E178" s="188" t="s">
        <v>2376</v>
      </c>
      <c r="F178" s="394" t="s">
        <v>3740</v>
      </c>
      <c r="G178" s="417" t="s">
        <v>1363</v>
      </c>
      <c r="H178" s="153">
        <v>42230</v>
      </c>
      <c r="I178" s="329" t="s">
        <v>2378</v>
      </c>
      <c r="J178" s="329">
        <f t="shared" si="46"/>
        <v>156</v>
      </c>
      <c r="K178" s="329">
        <v>156</v>
      </c>
      <c r="L178" s="329">
        <v>0</v>
      </c>
      <c r="M178" s="329"/>
      <c r="N178" s="329">
        <v>2.6</v>
      </c>
      <c r="O178" s="329">
        <v>0</v>
      </c>
      <c r="P178" s="505">
        <v>1</v>
      </c>
      <c r="Q178" s="282"/>
      <c r="R178" s="128"/>
      <c r="S178" s="128"/>
      <c r="T178" s="128"/>
      <c r="U178" s="128"/>
      <c r="V178" s="282"/>
      <c r="W178" s="282"/>
      <c r="X178" s="282">
        <f t="shared" si="47"/>
        <v>0</v>
      </c>
      <c r="Y178" s="260"/>
      <c r="Z178" s="260"/>
      <c r="AA178" s="502">
        <f t="shared" si="48"/>
        <v>0</v>
      </c>
      <c r="AB178" s="282">
        <f t="shared" si="49"/>
        <v>0</v>
      </c>
      <c r="AC178" s="282">
        <f t="shared" si="50"/>
        <v>0</v>
      </c>
      <c r="AD178" s="282">
        <f t="shared" si="51"/>
        <v>0</v>
      </c>
      <c r="AE178" s="282">
        <f t="shared" si="52"/>
        <v>0</v>
      </c>
      <c r="AF178" s="282">
        <f t="shared" si="53"/>
        <v>0</v>
      </c>
      <c r="AG178" s="107">
        <f t="shared" si="54"/>
        <v>0</v>
      </c>
      <c r="AH178" s="282">
        <f t="shared" si="55"/>
        <v>0</v>
      </c>
      <c r="AI178" s="260"/>
      <c r="AJ178" s="282">
        <f t="shared" si="56"/>
        <v>0</v>
      </c>
      <c r="AK178" s="282">
        <f t="shared" si="57"/>
        <v>0</v>
      </c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495"/>
      <c r="AW178" s="495"/>
      <c r="AX178" s="495"/>
    </row>
    <row r="179" spans="2:50">
      <c r="B179" s="412">
        <v>163</v>
      </c>
      <c r="C179" s="378" t="s">
        <v>22</v>
      </c>
      <c r="D179" s="373" t="s">
        <v>1962</v>
      </c>
      <c r="E179" s="188" t="s">
        <v>2376</v>
      </c>
      <c r="F179" s="394" t="s">
        <v>3331</v>
      </c>
      <c r="G179" s="417" t="s">
        <v>1363</v>
      </c>
      <c r="H179" s="153">
        <v>42230</v>
      </c>
      <c r="I179" s="329" t="s">
        <v>2378</v>
      </c>
      <c r="J179" s="193">
        <f t="shared" si="46"/>
        <v>6</v>
      </c>
      <c r="K179" s="193">
        <v>6</v>
      </c>
      <c r="L179" s="193">
        <v>0</v>
      </c>
      <c r="M179" s="193"/>
      <c r="N179" s="193">
        <v>0.1</v>
      </c>
      <c r="O179" s="193">
        <v>0</v>
      </c>
      <c r="P179" s="505">
        <v>1</v>
      </c>
      <c r="Q179" s="282"/>
      <c r="R179" s="128"/>
      <c r="S179" s="128"/>
      <c r="T179" s="128"/>
      <c r="U179" s="128"/>
      <c r="V179" s="282"/>
      <c r="W179" s="282"/>
      <c r="X179" s="282">
        <f t="shared" si="47"/>
        <v>0</v>
      </c>
      <c r="Y179" s="260"/>
      <c r="Z179" s="260"/>
      <c r="AA179" s="502">
        <f t="shared" si="48"/>
        <v>0</v>
      </c>
      <c r="AB179" s="282">
        <f t="shared" si="49"/>
        <v>0</v>
      </c>
      <c r="AC179" s="282">
        <f t="shared" si="50"/>
        <v>0</v>
      </c>
      <c r="AD179" s="282">
        <f t="shared" si="51"/>
        <v>0</v>
      </c>
      <c r="AE179" s="282">
        <f t="shared" si="52"/>
        <v>0</v>
      </c>
      <c r="AF179" s="282">
        <f t="shared" si="53"/>
        <v>0</v>
      </c>
      <c r="AG179" s="107">
        <f t="shared" si="54"/>
        <v>0</v>
      </c>
      <c r="AH179" s="282">
        <f t="shared" si="55"/>
        <v>0</v>
      </c>
      <c r="AI179" s="260"/>
      <c r="AJ179" s="282">
        <f t="shared" si="56"/>
        <v>0</v>
      </c>
      <c r="AK179" s="282">
        <f t="shared" si="57"/>
        <v>0</v>
      </c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495"/>
      <c r="AW179" s="495"/>
      <c r="AX179" s="495"/>
    </row>
    <row r="180" spans="2:50">
      <c r="B180" s="412">
        <v>164</v>
      </c>
      <c r="C180" s="378" t="s">
        <v>22</v>
      </c>
      <c r="D180" s="373" t="s">
        <v>1962</v>
      </c>
      <c r="E180" s="188" t="s">
        <v>2376</v>
      </c>
      <c r="F180" s="394" t="s">
        <v>3334</v>
      </c>
      <c r="G180" s="417" t="s">
        <v>1363</v>
      </c>
      <c r="H180" s="153">
        <v>43663</v>
      </c>
      <c r="I180" s="329" t="s">
        <v>2378</v>
      </c>
      <c r="J180" s="329">
        <f t="shared" si="46"/>
        <v>75</v>
      </c>
      <c r="K180" s="329">
        <v>75</v>
      </c>
      <c r="L180" s="329">
        <v>0</v>
      </c>
      <c r="M180" s="329"/>
      <c r="N180" s="329">
        <v>1.25</v>
      </c>
      <c r="O180" s="329">
        <v>0</v>
      </c>
      <c r="P180" s="505">
        <v>1</v>
      </c>
      <c r="Q180" s="282"/>
      <c r="R180" s="128"/>
      <c r="S180" s="128"/>
      <c r="T180" s="128"/>
      <c r="U180" s="128"/>
      <c r="V180" s="282"/>
      <c r="W180" s="282"/>
      <c r="X180" s="282">
        <f t="shared" si="47"/>
        <v>0</v>
      </c>
      <c r="Y180" s="260"/>
      <c r="Z180" s="260"/>
      <c r="AA180" s="502">
        <f t="shared" si="48"/>
        <v>0</v>
      </c>
      <c r="AB180" s="282">
        <f t="shared" si="49"/>
        <v>0</v>
      </c>
      <c r="AC180" s="282">
        <f t="shared" si="50"/>
        <v>0</v>
      </c>
      <c r="AD180" s="282">
        <f t="shared" si="51"/>
        <v>0</v>
      </c>
      <c r="AE180" s="282">
        <f t="shared" si="52"/>
        <v>0</v>
      </c>
      <c r="AF180" s="282">
        <f t="shared" si="53"/>
        <v>0</v>
      </c>
      <c r="AG180" s="107">
        <f t="shared" si="54"/>
        <v>0</v>
      </c>
      <c r="AH180" s="282">
        <f t="shared" si="55"/>
        <v>0</v>
      </c>
      <c r="AI180" s="260"/>
      <c r="AJ180" s="282">
        <f t="shared" si="56"/>
        <v>0</v>
      </c>
      <c r="AK180" s="282">
        <f t="shared" si="57"/>
        <v>0</v>
      </c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495"/>
      <c r="AW180" s="495"/>
      <c r="AX180" s="495"/>
    </row>
    <row r="181" spans="2:50">
      <c r="B181" s="412">
        <v>165</v>
      </c>
      <c r="C181" s="378" t="s">
        <v>22</v>
      </c>
      <c r="D181" s="373" t="s">
        <v>1962</v>
      </c>
      <c r="E181" s="188" t="s">
        <v>2376</v>
      </c>
      <c r="F181" s="394" t="s">
        <v>3357</v>
      </c>
      <c r="G181" s="417" t="s">
        <v>1363</v>
      </c>
      <c r="H181" s="153">
        <v>42304</v>
      </c>
      <c r="I181" s="329" t="s">
        <v>2378</v>
      </c>
      <c r="J181" s="329">
        <f t="shared" si="46"/>
        <v>69</v>
      </c>
      <c r="K181" s="329">
        <v>69</v>
      </c>
      <c r="L181" s="329">
        <v>0</v>
      </c>
      <c r="M181" s="329"/>
      <c r="N181" s="329">
        <v>0.83</v>
      </c>
      <c r="O181" s="329">
        <v>0</v>
      </c>
      <c r="P181" s="505">
        <v>1</v>
      </c>
      <c r="Q181" s="282"/>
      <c r="R181" s="128"/>
      <c r="S181" s="128"/>
      <c r="T181" s="128"/>
      <c r="U181" s="128"/>
      <c r="V181" s="282"/>
      <c r="W181" s="282"/>
      <c r="X181" s="282">
        <f t="shared" si="47"/>
        <v>0</v>
      </c>
      <c r="Y181" s="260"/>
      <c r="Z181" s="260"/>
      <c r="AA181" s="502">
        <f t="shared" si="48"/>
        <v>0</v>
      </c>
      <c r="AB181" s="282">
        <f t="shared" si="49"/>
        <v>0</v>
      </c>
      <c r="AC181" s="282">
        <f t="shared" si="50"/>
        <v>0</v>
      </c>
      <c r="AD181" s="282">
        <f t="shared" si="51"/>
        <v>0</v>
      </c>
      <c r="AE181" s="282">
        <f t="shared" si="52"/>
        <v>0</v>
      </c>
      <c r="AF181" s="282">
        <f t="shared" si="53"/>
        <v>0</v>
      </c>
      <c r="AG181" s="107">
        <f t="shared" si="54"/>
        <v>0</v>
      </c>
      <c r="AH181" s="282">
        <f t="shared" si="55"/>
        <v>0</v>
      </c>
      <c r="AI181" s="260"/>
      <c r="AJ181" s="282">
        <f t="shared" si="56"/>
        <v>0</v>
      </c>
      <c r="AK181" s="282">
        <f t="shared" si="57"/>
        <v>0</v>
      </c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495"/>
      <c r="AW181" s="495"/>
      <c r="AX181" s="495"/>
    </row>
    <row r="182" spans="2:50">
      <c r="B182" s="412">
        <v>166</v>
      </c>
      <c r="C182" s="378" t="s">
        <v>22</v>
      </c>
      <c r="D182" s="373" t="s">
        <v>1962</v>
      </c>
      <c r="E182" s="188" t="s">
        <v>2376</v>
      </c>
      <c r="F182" s="227" t="s">
        <v>2452</v>
      </c>
      <c r="G182" s="417" t="s">
        <v>1363</v>
      </c>
      <c r="H182" s="153">
        <v>42825</v>
      </c>
      <c r="I182" s="329" t="s">
        <v>2378</v>
      </c>
      <c r="J182" s="329">
        <f t="shared" si="46"/>
        <v>63</v>
      </c>
      <c r="K182" s="329">
        <v>63</v>
      </c>
      <c r="L182" s="329">
        <v>0</v>
      </c>
      <c r="M182" s="329"/>
      <c r="N182" s="329">
        <v>1.05</v>
      </c>
      <c r="O182" s="329">
        <v>0</v>
      </c>
      <c r="P182" s="505">
        <v>1</v>
      </c>
      <c r="Q182" s="282"/>
      <c r="R182" s="128"/>
      <c r="S182" s="128"/>
      <c r="T182" s="128"/>
      <c r="U182" s="128"/>
      <c r="V182" s="282"/>
      <c r="W182" s="282"/>
      <c r="X182" s="282">
        <f t="shared" si="47"/>
        <v>0</v>
      </c>
      <c r="Y182" s="260"/>
      <c r="Z182" s="260"/>
      <c r="AA182" s="502">
        <f t="shared" si="48"/>
        <v>0</v>
      </c>
      <c r="AB182" s="282">
        <f t="shared" si="49"/>
        <v>0</v>
      </c>
      <c r="AC182" s="282">
        <f t="shared" si="50"/>
        <v>0</v>
      </c>
      <c r="AD182" s="282">
        <f t="shared" si="51"/>
        <v>0</v>
      </c>
      <c r="AE182" s="282">
        <f t="shared" si="52"/>
        <v>0</v>
      </c>
      <c r="AF182" s="282">
        <f t="shared" si="53"/>
        <v>0</v>
      </c>
      <c r="AG182" s="107">
        <f t="shared" si="54"/>
        <v>0</v>
      </c>
      <c r="AH182" s="282">
        <f t="shared" si="55"/>
        <v>0</v>
      </c>
      <c r="AI182" s="260"/>
      <c r="AJ182" s="282">
        <f t="shared" si="56"/>
        <v>0</v>
      </c>
      <c r="AK182" s="282">
        <f t="shared" si="57"/>
        <v>0</v>
      </c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495"/>
      <c r="AW182" s="495"/>
      <c r="AX182" s="495"/>
    </row>
    <row r="183" spans="2:50">
      <c r="B183" s="412">
        <v>167</v>
      </c>
      <c r="C183" s="378" t="s">
        <v>22</v>
      </c>
      <c r="D183" s="373" t="s">
        <v>1962</v>
      </c>
      <c r="E183" s="188" t="s">
        <v>2376</v>
      </c>
      <c r="F183" s="394" t="s">
        <v>2994</v>
      </c>
      <c r="G183" s="417" t="s">
        <v>1363</v>
      </c>
      <c r="H183" s="153">
        <v>43693</v>
      </c>
      <c r="I183" s="329" t="s">
        <v>2378</v>
      </c>
      <c r="J183" s="329">
        <f t="shared" si="46"/>
        <v>36</v>
      </c>
      <c r="K183" s="329">
        <v>36</v>
      </c>
      <c r="L183" s="329">
        <v>0</v>
      </c>
      <c r="M183" s="329"/>
      <c r="N183" s="329">
        <v>0.6</v>
      </c>
      <c r="O183" s="329">
        <v>0</v>
      </c>
      <c r="P183" s="505">
        <v>1</v>
      </c>
      <c r="Q183" s="282"/>
      <c r="R183" s="128"/>
      <c r="S183" s="128"/>
      <c r="T183" s="128"/>
      <c r="U183" s="128"/>
      <c r="V183" s="282"/>
      <c r="W183" s="282"/>
      <c r="X183" s="282">
        <f t="shared" si="47"/>
        <v>0</v>
      </c>
      <c r="Y183" s="260"/>
      <c r="Z183" s="260"/>
      <c r="AA183" s="502">
        <f t="shared" si="48"/>
        <v>0</v>
      </c>
      <c r="AB183" s="282">
        <f t="shared" si="49"/>
        <v>0</v>
      </c>
      <c r="AC183" s="282">
        <f t="shared" si="50"/>
        <v>0</v>
      </c>
      <c r="AD183" s="282">
        <f t="shared" si="51"/>
        <v>0</v>
      </c>
      <c r="AE183" s="282">
        <f t="shared" si="52"/>
        <v>0</v>
      </c>
      <c r="AF183" s="282">
        <f t="shared" si="53"/>
        <v>0</v>
      </c>
      <c r="AG183" s="107">
        <f t="shared" si="54"/>
        <v>0</v>
      </c>
      <c r="AH183" s="282">
        <f t="shared" si="55"/>
        <v>0</v>
      </c>
      <c r="AI183" s="260"/>
      <c r="AJ183" s="282">
        <f t="shared" si="56"/>
        <v>0</v>
      </c>
      <c r="AK183" s="282">
        <f t="shared" si="57"/>
        <v>0</v>
      </c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495"/>
      <c r="AW183" s="495"/>
      <c r="AX183" s="495"/>
    </row>
    <row r="184" spans="2:50">
      <c r="B184" s="412">
        <v>168</v>
      </c>
      <c r="C184" s="378" t="s">
        <v>22</v>
      </c>
      <c r="D184" s="373" t="s">
        <v>1962</v>
      </c>
      <c r="E184" s="188" t="s">
        <v>2376</v>
      </c>
      <c r="F184" s="394" t="s">
        <v>2995</v>
      </c>
      <c r="G184" s="417" t="s">
        <v>1363</v>
      </c>
      <c r="H184" s="153">
        <v>43165</v>
      </c>
      <c r="I184" s="329" t="s">
        <v>2378</v>
      </c>
      <c r="J184" s="329">
        <f t="shared" si="46"/>
        <v>18</v>
      </c>
      <c r="K184" s="329">
        <v>18</v>
      </c>
      <c r="L184" s="329">
        <v>0</v>
      </c>
      <c r="M184" s="329"/>
      <c r="N184" s="329">
        <v>0.3</v>
      </c>
      <c r="O184" s="329">
        <v>0</v>
      </c>
      <c r="P184" s="505">
        <v>1</v>
      </c>
      <c r="Q184" s="282"/>
      <c r="R184" s="128"/>
      <c r="S184" s="128"/>
      <c r="T184" s="128"/>
      <c r="U184" s="128"/>
      <c r="V184" s="282"/>
      <c r="W184" s="282"/>
      <c r="X184" s="282">
        <f t="shared" si="47"/>
        <v>0</v>
      </c>
      <c r="Y184" s="260"/>
      <c r="Z184" s="260"/>
      <c r="AA184" s="502">
        <f t="shared" si="48"/>
        <v>0</v>
      </c>
      <c r="AB184" s="282">
        <f t="shared" si="49"/>
        <v>0</v>
      </c>
      <c r="AC184" s="282">
        <f t="shared" si="50"/>
        <v>0</v>
      </c>
      <c r="AD184" s="282">
        <f t="shared" si="51"/>
        <v>0</v>
      </c>
      <c r="AE184" s="282">
        <f t="shared" si="52"/>
        <v>0</v>
      </c>
      <c r="AF184" s="282">
        <f t="shared" si="53"/>
        <v>0</v>
      </c>
      <c r="AG184" s="107">
        <f t="shared" si="54"/>
        <v>0</v>
      </c>
      <c r="AH184" s="282">
        <f t="shared" si="55"/>
        <v>0</v>
      </c>
      <c r="AI184" s="260"/>
      <c r="AJ184" s="282">
        <f t="shared" si="56"/>
        <v>0</v>
      </c>
      <c r="AK184" s="282">
        <f t="shared" si="57"/>
        <v>0</v>
      </c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495"/>
      <c r="AW184" s="495"/>
      <c r="AX184" s="495"/>
    </row>
    <row r="185" spans="2:50">
      <c r="B185" s="412">
        <v>169</v>
      </c>
      <c r="C185" s="378" t="s">
        <v>22</v>
      </c>
      <c r="D185" s="373" t="s">
        <v>1962</v>
      </c>
      <c r="E185" s="386" t="s">
        <v>2464</v>
      </c>
      <c r="F185" s="386" t="s">
        <v>271</v>
      </c>
      <c r="G185" s="417" t="s">
        <v>1363</v>
      </c>
      <c r="H185" s="153">
        <v>42797</v>
      </c>
      <c r="I185" s="329" t="s">
        <v>1267</v>
      </c>
      <c r="J185" s="418">
        <f t="shared" si="46"/>
        <v>210</v>
      </c>
      <c r="K185" s="418">
        <v>60</v>
      </c>
      <c r="L185" s="193">
        <v>150</v>
      </c>
      <c r="M185" s="193"/>
      <c r="N185" s="418">
        <v>1</v>
      </c>
      <c r="O185" s="193">
        <v>2.5</v>
      </c>
      <c r="P185" s="505">
        <v>1</v>
      </c>
      <c r="Q185" s="282"/>
      <c r="R185" s="128" t="s">
        <v>31</v>
      </c>
      <c r="S185" s="128" t="s">
        <v>31</v>
      </c>
      <c r="T185" s="128" t="s">
        <v>31</v>
      </c>
      <c r="U185" s="128" t="s">
        <v>31</v>
      </c>
      <c r="V185" s="553" t="s">
        <v>2466</v>
      </c>
      <c r="W185" s="282"/>
      <c r="X185" s="282">
        <f t="shared" si="47"/>
        <v>0</v>
      </c>
      <c r="Y185" s="260"/>
      <c r="Z185" s="260"/>
      <c r="AA185" s="502">
        <f t="shared" si="48"/>
        <v>0</v>
      </c>
      <c r="AB185" s="282">
        <f t="shared" si="49"/>
        <v>0</v>
      </c>
      <c r="AC185" s="282">
        <f t="shared" si="50"/>
        <v>0</v>
      </c>
      <c r="AD185" s="282">
        <f t="shared" si="51"/>
        <v>0</v>
      </c>
      <c r="AE185" s="282">
        <f t="shared" si="52"/>
        <v>0</v>
      </c>
      <c r="AF185" s="282">
        <f t="shared" si="53"/>
        <v>0</v>
      </c>
      <c r="AG185" s="107">
        <f t="shared" si="54"/>
        <v>0</v>
      </c>
      <c r="AH185" s="282">
        <f t="shared" si="55"/>
        <v>0</v>
      </c>
      <c r="AI185" s="260"/>
      <c r="AJ185" s="282">
        <f t="shared" si="56"/>
        <v>0</v>
      </c>
      <c r="AK185" s="282">
        <f t="shared" si="57"/>
        <v>0</v>
      </c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495"/>
      <c r="AW185" s="495"/>
      <c r="AX185" s="495"/>
    </row>
    <row r="186" spans="2:50">
      <c r="B186" s="412">
        <v>170</v>
      </c>
      <c r="C186" s="382" t="s">
        <v>22</v>
      </c>
      <c r="D186" s="211" t="s">
        <v>2467</v>
      </c>
      <c r="E186" s="207" t="s">
        <v>2468</v>
      </c>
      <c r="F186" s="395" t="s">
        <v>3335</v>
      </c>
      <c r="G186" s="419" t="s">
        <v>1966</v>
      </c>
      <c r="H186" s="420">
        <v>42327</v>
      </c>
      <c r="I186" s="212" t="s">
        <v>2470</v>
      </c>
      <c r="J186" s="212">
        <f t="shared" si="46"/>
        <v>90</v>
      </c>
      <c r="K186" s="212">
        <v>90</v>
      </c>
      <c r="L186" s="212">
        <v>0</v>
      </c>
      <c r="M186" s="212"/>
      <c r="N186" s="212">
        <v>1.5</v>
      </c>
      <c r="O186" s="212">
        <v>0</v>
      </c>
      <c r="P186" s="505">
        <v>1</v>
      </c>
      <c r="Q186" s="282"/>
      <c r="R186" s="128" t="s">
        <v>31</v>
      </c>
      <c r="S186" s="128" t="s">
        <v>31</v>
      </c>
      <c r="T186" s="128" t="s">
        <v>31</v>
      </c>
      <c r="U186" s="128" t="s">
        <v>31</v>
      </c>
      <c r="V186" s="553" t="s">
        <v>2466</v>
      </c>
      <c r="W186" s="282"/>
      <c r="X186" s="282">
        <f t="shared" si="47"/>
        <v>0</v>
      </c>
      <c r="Y186" s="260"/>
      <c r="Z186" s="260"/>
      <c r="AA186" s="502">
        <f t="shared" si="48"/>
        <v>0</v>
      </c>
      <c r="AB186" s="282">
        <f t="shared" si="49"/>
        <v>0</v>
      </c>
      <c r="AC186" s="282">
        <f t="shared" si="50"/>
        <v>0</v>
      </c>
      <c r="AD186" s="282">
        <f t="shared" si="51"/>
        <v>0</v>
      </c>
      <c r="AE186" s="282">
        <f t="shared" si="52"/>
        <v>0</v>
      </c>
      <c r="AF186" s="282">
        <f t="shared" si="53"/>
        <v>0</v>
      </c>
      <c r="AG186" s="107">
        <f t="shared" si="54"/>
        <v>0</v>
      </c>
      <c r="AH186" s="282">
        <f t="shared" si="55"/>
        <v>0</v>
      </c>
      <c r="AI186" s="260"/>
      <c r="AJ186" s="282">
        <f t="shared" si="56"/>
        <v>0</v>
      </c>
      <c r="AK186" s="282">
        <f t="shared" si="57"/>
        <v>0</v>
      </c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495"/>
      <c r="AW186" s="495"/>
      <c r="AX186" s="495"/>
    </row>
    <row r="187" spans="2:50">
      <c r="B187" s="412">
        <v>171</v>
      </c>
      <c r="C187" s="382" t="s">
        <v>22</v>
      </c>
      <c r="D187" s="211" t="s">
        <v>2467</v>
      </c>
      <c r="E187" s="207" t="s">
        <v>2472</v>
      </c>
      <c r="F187" s="395" t="s">
        <v>3336</v>
      </c>
      <c r="G187" s="419" t="s">
        <v>1363</v>
      </c>
      <c r="H187" s="420">
        <v>42334</v>
      </c>
      <c r="I187" s="212" t="s">
        <v>2470</v>
      </c>
      <c r="J187" s="212">
        <f t="shared" si="46"/>
        <v>150</v>
      </c>
      <c r="K187" s="212">
        <v>150</v>
      </c>
      <c r="L187" s="212">
        <v>0</v>
      </c>
      <c r="M187" s="212"/>
      <c r="N187" s="212">
        <v>2</v>
      </c>
      <c r="O187" s="212">
        <v>0</v>
      </c>
      <c r="P187" s="505">
        <v>1</v>
      </c>
      <c r="Q187" s="282"/>
      <c r="R187" s="128" t="s">
        <v>31</v>
      </c>
      <c r="S187" s="128" t="s">
        <v>31</v>
      </c>
      <c r="T187" s="128" t="s">
        <v>31</v>
      </c>
      <c r="U187" s="128" t="s">
        <v>31</v>
      </c>
      <c r="V187" s="553" t="s">
        <v>2466</v>
      </c>
      <c r="W187" s="282"/>
      <c r="X187" s="282">
        <f t="shared" si="47"/>
        <v>0</v>
      </c>
      <c r="Y187" s="260"/>
      <c r="Z187" s="260"/>
      <c r="AA187" s="502">
        <f t="shared" si="48"/>
        <v>0</v>
      </c>
      <c r="AB187" s="282">
        <f t="shared" si="49"/>
        <v>0</v>
      </c>
      <c r="AC187" s="282">
        <f t="shared" si="50"/>
        <v>0</v>
      </c>
      <c r="AD187" s="282">
        <f t="shared" si="51"/>
        <v>0</v>
      </c>
      <c r="AE187" s="282">
        <f t="shared" si="52"/>
        <v>0</v>
      </c>
      <c r="AF187" s="282">
        <f t="shared" si="53"/>
        <v>0</v>
      </c>
      <c r="AG187" s="107">
        <f t="shared" si="54"/>
        <v>0</v>
      </c>
      <c r="AH187" s="282">
        <f t="shared" si="55"/>
        <v>0</v>
      </c>
      <c r="AI187" s="260"/>
      <c r="AJ187" s="282">
        <f t="shared" si="56"/>
        <v>0</v>
      </c>
      <c r="AK187" s="282">
        <f t="shared" si="57"/>
        <v>0</v>
      </c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495"/>
      <c r="AW187" s="495"/>
      <c r="AX187" s="495"/>
    </row>
    <row r="188" spans="2:50">
      <c r="B188" s="412">
        <v>172</v>
      </c>
      <c r="C188" s="382" t="s">
        <v>22</v>
      </c>
      <c r="D188" s="211" t="s">
        <v>2467</v>
      </c>
      <c r="E188" s="207" t="s">
        <v>2472</v>
      </c>
      <c r="F188" s="395" t="s">
        <v>3337</v>
      </c>
      <c r="G188" s="419" t="s">
        <v>1363</v>
      </c>
      <c r="H188" s="420">
        <v>42013</v>
      </c>
      <c r="I188" s="212" t="s">
        <v>2470</v>
      </c>
      <c r="J188" s="212">
        <f t="shared" si="46"/>
        <v>150</v>
      </c>
      <c r="K188" s="212">
        <v>150</v>
      </c>
      <c r="L188" s="212">
        <v>0</v>
      </c>
      <c r="M188" s="212"/>
      <c r="N188" s="212">
        <v>2</v>
      </c>
      <c r="O188" s="212">
        <v>0</v>
      </c>
      <c r="P188" s="505">
        <v>1</v>
      </c>
      <c r="Q188" s="282"/>
      <c r="R188" s="128" t="s">
        <v>31</v>
      </c>
      <c r="S188" s="128" t="s">
        <v>31</v>
      </c>
      <c r="T188" s="128" t="s">
        <v>31</v>
      </c>
      <c r="U188" s="128" t="s">
        <v>31</v>
      </c>
      <c r="V188" s="553" t="s">
        <v>2466</v>
      </c>
      <c r="W188" s="282"/>
      <c r="X188" s="282">
        <f t="shared" si="47"/>
        <v>0</v>
      </c>
      <c r="Y188" s="260"/>
      <c r="Z188" s="260"/>
      <c r="AA188" s="502">
        <f t="shared" si="48"/>
        <v>0</v>
      </c>
      <c r="AB188" s="282">
        <f t="shared" si="49"/>
        <v>0</v>
      </c>
      <c r="AC188" s="282">
        <f t="shared" si="50"/>
        <v>0</v>
      </c>
      <c r="AD188" s="282">
        <f t="shared" si="51"/>
        <v>0</v>
      </c>
      <c r="AE188" s="282">
        <f t="shared" si="52"/>
        <v>0</v>
      </c>
      <c r="AF188" s="282">
        <f t="shared" si="53"/>
        <v>0</v>
      </c>
      <c r="AG188" s="107">
        <f t="shared" si="54"/>
        <v>0</v>
      </c>
      <c r="AH188" s="282">
        <f t="shared" si="55"/>
        <v>0</v>
      </c>
      <c r="AI188" s="260"/>
      <c r="AJ188" s="282">
        <f t="shared" si="56"/>
        <v>0</v>
      </c>
      <c r="AK188" s="282">
        <f t="shared" si="57"/>
        <v>0</v>
      </c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495"/>
      <c r="AW188" s="495"/>
      <c r="AX188" s="495"/>
    </row>
    <row r="189" spans="2:50">
      <c r="B189" s="412">
        <v>173</v>
      </c>
      <c r="C189" s="382" t="s">
        <v>22</v>
      </c>
      <c r="D189" s="211" t="s">
        <v>2467</v>
      </c>
      <c r="E189" s="207" t="s">
        <v>2472</v>
      </c>
      <c r="F189" s="395" t="s">
        <v>3355</v>
      </c>
      <c r="G189" s="419" t="s">
        <v>1363</v>
      </c>
      <c r="H189" s="420">
        <v>42013</v>
      </c>
      <c r="I189" s="212" t="s">
        <v>2470</v>
      </c>
      <c r="J189" s="212">
        <f t="shared" si="46"/>
        <v>150</v>
      </c>
      <c r="K189" s="212">
        <v>150</v>
      </c>
      <c r="L189" s="212">
        <v>0</v>
      </c>
      <c r="M189" s="212"/>
      <c r="N189" s="212">
        <v>2</v>
      </c>
      <c r="O189" s="212">
        <v>0</v>
      </c>
      <c r="P189" s="505">
        <v>1</v>
      </c>
      <c r="Q189" s="282"/>
      <c r="R189" s="128" t="s">
        <v>31</v>
      </c>
      <c r="S189" s="128" t="s">
        <v>31</v>
      </c>
      <c r="T189" s="128" t="s">
        <v>31</v>
      </c>
      <c r="U189" s="128" t="s">
        <v>31</v>
      </c>
      <c r="V189" s="553" t="s">
        <v>2466</v>
      </c>
      <c r="W189" s="282"/>
      <c r="X189" s="282">
        <f t="shared" si="47"/>
        <v>0</v>
      </c>
      <c r="Y189" s="260"/>
      <c r="Z189" s="260"/>
      <c r="AA189" s="502">
        <f t="shared" si="48"/>
        <v>0</v>
      </c>
      <c r="AB189" s="282">
        <f t="shared" si="49"/>
        <v>0</v>
      </c>
      <c r="AC189" s="282">
        <f t="shared" si="50"/>
        <v>0</v>
      </c>
      <c r="AD189" s="282">
        <f t="shared" si="51"/>
        <v>0</v>
      </c>
      <c r="AE189" s="282">
        <f t="shared" si="52"/>
        <v>0</v>
      </c>
      <c r="AF189" s="282">
        <f t="shared" si="53"/>
        <v>0</v>
      </c>
      <c r="AG189" s="107">
        <f t="shared" si="54"/>
        <v>0</v>
      </c>
      <c r="AH189" s="282">
        <f t="shared" si="55"/>
        <v>0</v>
      </c>
      <c r="AI189" s="260"/>
      <c r="AJ189" s="282">
        <f t="shared" si="56"/>
        <v>0</v>
      </c>
      <c r="AK189" s="282">
        <f t="shared" si="57"/>
        <v>0</v>
      </c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495"/>
      <c r="AW189" s="495"/>
      <c r="AX189" s="495"/>
    </row>
    <row r="190" spans="2:50">
      <c r="B190" s="412">
        <v>174</v>
      </c>
      <c r="C190" s="382" t="s">
        <v>22</v>
      </c>
      <c r="D190" s="211" t="s">
        <v>2467</v>
      </c>
      <c r="E190" s="207" t="s">
        <v>2472</v>
      </c>
      <c r="F190" s="395" t="s">
        <v>3356</v>
      </c>
      <c r="G190" s="419" t="s">
        <v>1363</v>
      </c>
      <c r="H190" s="420">
        <v>42661</v>
      </c>
      <c r="I190" s="212" t="s">
        <v>2470</v>
      </c>
      <c r="J190" s="212">
        <f t="shared" si="46"/>
        <v>126</v>
      </c>
      <c r="K190" s="212">
        <v>126</v>
      </c>
      <c r="L190" s="212">
        <v>0</v>
      </c>
      <c r="M190" s="212"/>
      <c r="N190" s="212">
        <v>2.1</v>
      </c>
      <c r="O190" s="212">
        <v>0</v>
      </c>
      <c r="P190" s="505">
        <v>1</v>
      </c>
      <c r="Q190" s="282"/>
      <c r="R190" s="128" t="s">
        <v>31</v>
      </c>
      <c r="S190" s="128" t="s">
        <v>31</v>
      </c>
      <c r="T190" s="128" t="s">
        <v>31</v>
      </c>
      <c r="U190" s="128" t="s">
        <v>31</v>
      </c>
      <c r="V190" s="553" t="s">
        <v>2466</v>
      </c>
      <c r="W190" s="282"/>
      <c r="X190" s="282">
        <f t="shared" si="47"/>
        <v>0</v>
      </c>
      <c r="Y190" s="260"/>
      <c r="Z190" s="260"/>
      <c r="AA190" s="502">
        <f t="shared" si="48"/>
        <v>0</v>
      </c>
      <c r="AB190" s="282">
        <f t="shared" si="49"/>
        <v>0</v>
      </c>
      <c r="AC190" s="282">
        <f t="shared" si="50"/>
        <v>0</v>
      </c>
      <c r="AD190" s="282">
        <f t="shared" si="51"/>
        <v>0</v>
      </c>
      <c r="AE190" s="282">
        <f t="shared" si="52"/>
        <v>0</v>
      </c>
      <c r="AF190" s="282">
        <f t="shared" si="53"/>
        <v>0</v>
      </c>
      <c r="AG190" s="107">
        <f t="shared" si="54"/>
        <v>0</v>
      </c>
      <c r="AH190" s="282">
        <f t="shared" si="55"/>
        <v>0</v>
      </c>
      <c r="AI190" s="260"/>
      <c r="AJ190" s="282">
        <f t="shared" si="56"/>
        <v>0</v>
      </c>
      <c r="AK190" s="282">
        <f t="shared" si="57"/>
        <v>0</v>
      </c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495"/>
      <c r="AW190" s="495"/>
      <c r="AX190" s="495"/>
    </row>
    <row r="191" spans="2:50">
      <c r="B191" s="412">
        <v>175</v>
      </c>
      <c r="C191" s="382" t="s">
        <v>22</v>
      </c>
      <c r="D191" s="211" t="s">
        <v>2467</v>
      </c>
      <c r="E191" s="207" t="s">
        <v>2472</v>
      </c>
      <c r="F191" s="395" t="s">
        <v>3358</v>
      </c>
      <c r="G191" s="419" t="s">
        <v>1363</v>
      </c>
      <c r="H191" s="420">
        <v>42661</v>
      </c>
      <c r="I191" s="212" t="s">
        <v>2470</v>
      </c>
      <c r="J191" s="212">
        <f t="shared" si="46"/>
        <v>36</v>
      </c>
      <c r="K191" s="212">
        <v>36</v>
      </c>
      <c r="L191" s="212">
        <v>0</v>
      </c>
      <c r="M191" s="212"/>
      <c r="N191" s="212">
        <v>0.6</v>
      </c>
      <c r="O191" s="212">
        <v>0</v>
      </c>
      <c r="P191" s="505">
        <v>1</v>
      </c>
      <c r="Q191" s="282"/>
      <c r="R191" s="128" t="s">
        <v>31</v>
      </c>
      <c r="S191" s="128" t="s">
        <v>31</v>
      </c>
      <c r="T191" s="128" t="s">
        <v>31</v>
      </c>
      <c r="U191" s="128" t="s">
        <v>31</v>
      </c>
      <c r="V191" s="553" t="s">
        <v>2466</v>
      </c>
      <c r="W191" s="282"/>
      <c r="X191" s="282">
        <f t="shared" si="47"/>
        <v>0</v>
      </c>
      <c r="Y191" s="260"/>
      <c r="Z191" s="260"/>
      <c r="AA191" s="502">
        <f t="shared" si="48"/>
        <v>0</v>
      </c>
      <c r="AB191" s="282">
        <f t="shared" si="49"/>
        <v>0</v>
      </c>
      <c r="AC191" s="282">
        <f t="shared" si="50"/>
        <v>0</v>
      </c>
      <c r="AD191" s="282">
        <f t="shared" si="51"/>
        <v>0</v>
      </c>
      <c r="AE191" s="282">
        <f t="shared" si="52"/>
        <v>0</v>
      </c>
      <c r="AF191" s="282">
        <f t="shared" si="53"/>
        <v>0</v>
      </c>
      <c r="AG191" s="107">
        <f t="shared" si="54"/>
        <v>0</v>
      </c>
      <c r="AH191" s="282">
        <f t="shared" si="55"/>
        <v>0</v>
      </c>
      <c r="AI191" s="260"/>
      <c r="AJ191" s="282">
        <f t="shared" si="56"/>
        <v>0</v>
      </c>
      <c r="AK191" s="282">
        <f t="shared" si="57"/>
        <v>0</v>
      </c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495"/>
      <c r="AW191" s="495"/>
      <c r="AX191" s="495"/>
    </row>
    <row r="192" spans="2:50">
      <c r="B192" s="412">
        <v>176</v>
      </c>
      <c r="C192" s="382" t="s">
        <v>22</v>
      </c>
      <c r="D192" s="211" t="s">
        <v>2467</v>
      </c>
      <c r="E192" s="207" t="s">
        <v>2472</v>
      </c>
      <c r="F192" s="395" t="s">
        <v>3359</v>
      </c>
      <c r="G192" s="419" t="s">
        <v>1363</v>
      </c>
      <c r="H192" s="420">
        <v>41995</v>
      </c>
      <c r="I192" s="212" t="s">
        <v>2470</v>
      </c>
      <c r="J192" s="212">
        <f t="shared" si="46"/>
        <v>90</v>
      </c>
      <c r="K192" s="212">
        <v>90</v>
      </c>
      <c r="L192" s="212">
        <v>0</v>
      </c>
      <c r="M192" s="212"/>
      <c r="N192" s="212">
        <v>1.5</v>
      </c>
      <c r="O192" s="212">
        <v>0</v>
      </c>
      <c r="P192" s="505">
        <v>1</v>
      </c>
      <c r="Q192" s="282"/>
      <c r="R192" s="128" t="s">
        <v>31</v>
      </c>
      <c r="S192" s="128" t="s">
        <v>31</v>
      </c>
      <c r="T192" s="128" t="s">
        <v>31</v>
      </c>
      <c r="U192" s="128" t="s">
        <v>31</v>
      </c>
      <c r="V192" s="553" t="s">
        <v>2466</v>
      </c>
      <c r="W192" s="282"/>
      <c r="X192" s="282">
        <f t="shared" si="47"/>
        <v>0</v>
      </c>
      <c r="Y192" s="260"/>
      <c r="Z192" s="260"/>
      <c r="AA192" s="502">
        <f t="shared" si="48"/>
        <v>0</v>
      </c>
      <c r="AB192" s="282">
        <f t="shared" si="49"/>
        <v>0</v>
      </c>
      <c r="AC192" s="282">
        <f t="shared" si="50"/>
        <v>0</v>
      </c>
      <c r="AD192" s="282">
        <f t="shared" si="51"/>
        <v>0</v>
      </c>
      <c r="AE192" s="282">
        <f t="shared" si="52"/>
        <v>0</v>
      </c>
      <c r="AF192" s="282">
        <f t="shared" si="53"/>
        <v>0</v>
      </c>
      <c r="AG192" s="107">
        <f t="shared" si="54"/>
        <v>0</v>
      </c>
      <c r="AH192" s="282">
        <f t="shared" si="55"/>
        <v>0</v>
      </c>
      <c r="AI192" s="260"/>
      <c r="AJ192" s="282">
        <f t="shared" si="56"/>
        <v>0</v>
      </c>
      <c r="AK192" s="282">
        <f t="shared" si="57"/>
        <v>0</v>
      </c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495"/>
      <c r="AW192" s="495"/>
      <c r="AX192" s="495"/>
    </row>
    <row r="193" spans="2:50">
      <c r="B193" s="412">
        <v>177</v>
      </c>
      <c r="C193" s="382" t="s">
        <v>22</v>
      </c>
      <c r="D193" s="211" t="s">
        <v>2467</v>
      </c>
      <c r="E193" s="207" t="s">
        <v>2490</v>
      </c>
      <c r="F193" s="395" t="s">
        <v>3360</v>
      </c>
      <c r="G193" s="419" t="s">
        <v>1363</v>
      </c>
      <c r="H193" s="420">
        <v>42355</v>
      </c>
      <c r="I193" s="212" t="s">
        <v>2470</v>
      </c>
      <c r="J193" s="212">
        <f t="shared" si="46"/>
        <v>180</v>
      </c>
      <c r="K193" s="212">
        <v>180</v>
      </c>
      <c r="L193" s="212">
        <v>0</v>
      </c>
      <c r="M193" s="212"/>
      <c r="N193" s="212">
        <v>2</v>
      </c>
      <c r="O193" s="212">
        <v>0</v>
      </c>
      <c r="P193" s="505">
        <v>1</v>
      </c>
      <c r="Q193" s="282"/>
      <c r="R193" s="128" t="s">
        <v>31</v>
      </c>
      <c r="S193" s="128" t="s">
        <v>31</v>
      </c>
      <c r="T193" s="128" t="s">
        <v>31</v>
      </c>
      <c r="U193" s="128" t="s">
        <v>31</v>
      </c>
      <c r="V193" s="553" t="s">
        <v>2466</v>
      </c>
      <c r="W193" s="282"/>
      <c r="X193" s="282">
        <f t="shared" si="47"/>
        <v>0</v>
      </c>
      <c r="Y193" s="260"/>
      <c r="Z193" s="260"/>
      <c r="AA193" s="502">
        <f t="shared" si="48"/>
        <v>0</v>
      </c>
      <c r="AB193" s="282">
        <f t="shared" si="49"/>
        <v>0</v>
      </c>
      <c r="AC193" s="282">
        <f t="shared" si="50"/>
        <v>0</v>
      </c>
      <c r="AD193" s="282">
        <f t="shared" si="51"/>
        <v>0</v>
      </c>
      <c r="AE193" s="282">
        <f t="shared" si="52"/>
        <v>0</v>
      </c>
      <c r="AF193" s="282">
        <f t="shared" si="53"/>
        <v>0</v>
      </c>
      <c r="AG193" s="107">
        <f t="shared" si="54"/>
        <v>0</v>
      </c>
      <c r="AH193" s="282">
        <f t="shared" si="55"/>
        <v>0</v>
      </c>
      <c r="AI193" s="260"/>
      <c r="AJ193" s="282">
        <f t="shared" si="56"/>
        <v>0</v>
      </c>
      <c r="AK193" s="282">
        <f t="shared" si="57"/>
        <v>0</v>
      </c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495"/>
      <c r="AW193" s="495"/>
      <c r="AX193" s="495"/>
    </row>
    <row r="194" spans="2:50">
      <c r="B194" s="412">
        <v>178</v>
      </c>
      <c r="C194" s="382" t="s">
        <v>22</v>
      </c>
      <c r="D194" s="211" t="s">
        <v>2467</v>
      </c>
      <c r="E194" s="207" t="s">
        <v>2490</v>
      </c>
      <c r="F194" s="395" t="s">
        <v>3361</v>
      </c>
      <c r="G194" s="419" t="s">
        <v>1363</v>
      </c>
      <c r="H194" s="420">
        <v>42711</v>
      </c>
      <c r="I194" s="212" t="s">
        <v>2470</v>
      </c>
      <c r="J194" s="212">
        <f t="shared" si="46"/>
        <v>87</v>
      </c>
      <c r="K194" s="212">
        <v>87</v>
      </c>
      <c r="L194" s="212">
        <v>0</v>
      </c>
      <c r="M194" s="212"/>
      <c r="N194" s="212">
        <v>1.45</v>
      </c>
      <c r="O194" s="212">
        <v>0</v>
      </c>
      <c r="P194" s="505">
        <v>1</v>
      </c>
      <c r="Q194" s="282"/>
      <c r="R194" s="128" t="s">
        <v>31</v>
      </c>
      <c r="S194" s="128" t="s">
        <v>31</v>
      </c>
      <c r="T194" s="128" t="s">
        <v>31</v>
      </c>
      <c r="U194" s="128" t="s">
        <v>31</v>
      </c>
      <c r="V194" s="553" t="s">
        <v>2466</v>
      </c>
      <c r="W194" s="282"/>
      <c r="X194" s="282">
        <f t="shared" si="47"/>
        <v>0</v>
      </c>
      <c r="Y194" s="260"/>
      <c r="Z194" s="260"/>
      <c r="AA194" s="502">
        <f t="shared" si="48"/>
        <v>0</v>
      </c>
      <c r="AB194" s="282">
        <f t="shared" si="49"/>
        <v>0</v>
      </c>
      <c r="AC194" s="282">
        <f t="shared" si="50"/>
        <v>0</v>
      </c>
      <c r="AD194" s="282">
        <f t="shared" si="51"/>
        <v>0</v>
      </c>
      <c r="AE194" s="282">
        <f t="shared" si="52"/>
        <v>0</v>
      </c>
      <c r="AF194" s="282">
        <f t="shared" si="53"/>
        <v>0</v>
      </c>
      <c r="AG194" s="107">
        <f t="shared" si="54"/>
        <v>0</v>
      </c>
      <c r="AH194" s="282">
        <f t="shared" si="55"/>
        <v>0</v>
      </c>
      <c r="AI194" s="260"/>
      <c r="AJ194" s="282">
        <f t="shared" si="56"/>
        <v>0</v>
      </c>
      <c r="AK194" s="282">
        <f t="shared" si="57"/>
        <v>0</v>
      </c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495"/>
      <c r="AW194" s="495"/>
      <c r="AX194" s="495"/>
    </row>
    <row r="195" spans="2:50">
      <c r="B195" s="412">
        <v>179</v>
      </c>
      <c r="C195" s="382" t="s">
        <v>22</v>
      </c>
      <c r="D195" s="211" t="s">
        <v>2467</v>
      </c>
      <c r="E195" s="207" t="s">
        <v>2490</v>
      </c>
      <c r="F195" s="395" t="s">
        <v>3362</v>
      </c>
      <c r="G195" s="419" t="s">
        <v>1363</v>
      </c>
      <c r="H195" s="420">
        <v>42472</v>
      </c>
      <c r="I195" s="212" t="s">
        <v>2470</v>
      </c>
      <c r="J195" s="212">
        <f t="shared" si="46"/>
        <v>150</v>
      </c>
      <c r="K195" s="212">
        <v>150</v>
      </c>
      <c r="L195" s="212">
        <v>0</v>
      </c>
      <c r="M195" s="212"/>
      <c r="N195" s="212">
        <v>2.2999999999999998</v>
      </c>
      <c r="O195" s="212">
        <v>0</v>
      </c>
      <c r="P195" s="505">
        <v>1</v>
      </c>
      <c r="Q195" s="282"/>
      <c r="R195" s="128" t="s">
        <v>31</v>
      </c>
      <c r="S195" s="128" t="s">
        <v>31</v>
      </c>
      <c r="T195" s="128" t="s">
        <v>31</v>
      </c>
      <c r="U195" s="128" t="s">
        <v>31</v>
      </c>
      <c r="V195" s="553" t="s">
        <v>2466</v>
      </c>
      <c r="W195" s="282"/>
      <c r="X195" s="282">
        <f t="shared" si="47"/>
        <v>0</v>
      </c>
      <c r="Y195" s="260"/>
      <c r="Z195" s="260"/>
      <c r="AA195" s="502">
        <f t="shared" si="48"/>
        <v>0</v>
      </c>
      <c r="AB195" s="282">
        <f t="shared" si="49"/>
        <v>0</v>
      </c>
      <c r="AC195" s="282">
        <f t="shared" si="50"/>
        <v>0</v>
      </c>
      <c r="AD195" s="282">
        <f t="shared" si="51"/>
        <v>0</v>
      </c>
      <c r="AE195" s="282">
        <f t="shared" si="52"/>
        <v>0</v>
      </c>
      <c r="AF195" s="282">
        <f t="shared" si="53"/>
        <v>0</v>
      </c>
      <c r="AG195" s="107">
        <f t="shared" si="54"/>
        <v>0</v>
      </c>
      <c r="AH195" s="282">
        <f t="shared" si="55"/>
        <v>0</v>
      </c>
      <c r="AI195" s="260"/>
      <c r="AJ195" s="282">
        <f t="shared" si="56"/>
        <v>0</v>
      </c>
      <c r="AK195" s="282">
        <f t="shared" si="57"/>
        <v>0</v>
      </c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495"/>
      <c r="AW195" s="495"/>
      <c r="AX195" s="495"/>
    </row>
    <row r="196" spans="2:50">
      <c r="B196" s="412">
        <v>180</v>
      </c>
      <c r="C196" s="382" t="s">
        <v>22</v>
      </c>
      <c r="D196" s="211" t="s">
        <v>2467</v>
      </c>
      <c r="E196" s="207" t="s">
        <v>2490</v>
      </c>
      <c r="F196" s="395" t="s">
        <v>3363</v>
      </c>
      <c r="G196" s="419" t="s">
        <v>1363</v>
      </c>
      <c r="H196" s="420">
        <v>42439</v>
      </c>
      <c r="I196" s="212" t="s">
        <v>2470</v>
      </c>
      <c r="J196" s="212">
        <f t="shared" si="46"/>
        <v>60</v>
      </c>
      <c r="K196" s="212">
        <v>60</v>
      </c>
      <c r="L196" s="212">
        <v>0</v>
      </c>
      <c r="M196" s="212"/>
      <c r="N196" s="212">
        <v>0.8</v>
      </c>
      <c r="O196" s="212">
        <v>0</v>
      </c>
      <c r="P196" s="505">
        <v>1</v>
      </c>
      <c r="Q196" s="282"/>
      <c r="R196" s="128" t="s">
        <v>31</v>
      </c>
      <c r="S196" s="128" t="s">
        <v>31</v>
      </c>
      <c r="T196" s="128" t="s">
        <v>31</v>
      </c>
      <c r="U196" s="128" t="s">
        <v>31</v>
      </c>
      <c r="V196" s="553" t="s">
        <v>2466</v>
      </c>
      <c r="W196" s="282"/>
      <c r="X196" s="282">
        <f t="shared" si="47"/>
        <v>0</v>
      </c>
      <c r="Y196" s="260"/>
      <c r="Z196" s="260"/>
      <c r="AA196" s="502">
        <f t="shared" si="48"/>
        <v>0</v>
      </c>
      <c r="AB196" s="282">
        <f t="shared" si="49"/>
        <v>0</v>
      </c>
      <c r="AC196" s="282">
        <f t="shared" si="50"/>
        <v>0</v>
      </c>
      <c r="AD196" s="282">
        <f t="shared" si="51"/>
        <v>0</v>
      </c>
      <c r="AE196" s="282">
        <f t="shared" si="52"/>
        <v>0</v>
      </c>
      <c r="AF196" s="282">
        <f t="shared" si="53"/>
        <v>0</v>
      </c>
      <c r="AG196" s="107">
        <f t="shared" si="54"/>
        <v>0</v>
      </c>
      <c r="AH196" s="282">
        <f t="shared" si="55"/>
        <v>0</v>
      </c>
      <c r="AI196" s="260"/>
      <c r="AJ196" s="282">
        <f t="shared" si="56"/>
        <v>0</v>
      </c>
      <c r="AK196" s="282">
        <f t="shared" si="57"/>
        <v>0</v>
      </c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495"/>
      <c r="AW196" s="495"/>
      <c r="AX196" s="495"/>
    </row>
    <row r="197" spans="2:50">
      <c r="B197" s="412">
        <v>181</v>
      </c>
      <c r="C197" s="382" t="s">
        <v>22</v>
      </c>
      <c r="D197" s="211" t="s">
        <v>2467</v>
      </c>
      <c r="E197" s="207" t="s">
        <v>2490</v>
      </c>
      <c r="F197" s="395" t="s">
        <v>3364</v>
      </c>
      <c r="G197" s="419" t="s">
        <v>1363</v>
      </c>
      <c r="H197" s="420">
        <v>42472</v>
      </c>
      <c r="I197" s="212" t="s">
        <v>2470</v>
      </c>
      <c r="J197" s="212">
        <f t="shared" si="46"/>
        <v>150</v>
      </c>
      <c r="K197" s="212">
        <v>150</v>
      </c>
      <c r="L197" s="212">
        <v>0</v>
      </c>
      <c r="M197" s="212"/>
      <c r="N197" s="212">
        <v>2.2999999999999998</v>
      </c>
      <c r="O197" s="212">
        <v>0</v>
      </c>
      <c r="P197" s="505">
        <v>1</v>
      </c>
      <c r="Q197" s="282"/>
      <c r="R197" s="128" t="s">
        <v>31</v>
      </c>
      <c r="S197" s="128" t="s">
        <v>31</v>
      </c>
      <c r="T197" s="128" t="s">
        <v>31</v>
      </c>
      <c r="U197" s="128" t="s">
        <v>31</v>
      </c>
      <c r="V197" s="553" t="s">
        <v>2466</v>
      </c>
      <c r="W197" s="282"/>
      <c r="X197" s="282">
        <f t="shared" si="47"/>
        <v>0</v>
      </c>
      <c r="Y197" s="260"/>
      <c r="Z197" s="260"/>
      <c r="AA197" s="502">
        <f t="shared" si="48"/>
        <v>0</v>
      </c>
      <c r="AB197" s="282">
        <f t="shared" si="49"/>
        <v>0</v>
      </c>
      <c r="AC197" s="282">
        <f t="shared" si="50"/>
        <v>0</v>
      </c>
      <c r="AD197" s="282">
        <f t="shared" si="51"/>
        <v>0</v>
      </c>
      <c r="AE197" s="282">
        <f t="shared" si="52"/>
        <v>0</v>
      </c>
      <c r="AF197" s="282">
        <f t="shared" si="53"/>
        <v>0</v>
      </c>
      <c r="AG197" s="107">
        <f t="shared" si="54"/>
        <v>0</v>
      </c>
      <c r="AH197" s="282">
        <f t="shared" si="55"/>
        <v>0</v>
      </c>
      <c r="AI197" s="260"/>
      <c r="AJ197" s="282">
        <f t="shared" si="56"/>
        <v>0</v>
      </c>
      <c r="AK197" s="282">
        <f t="shared" si="57"/>
        <v>0</v>
      </c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495"/>
      <c r="AW197" s="495"/>
      <c r="AX197" s="495"/>
    </row>
    <row r="198" spans="2:50">
      <c r="B198" s="412">
        <v>182</v>
      </c>
      <c r="C198" s="382" t="s">
        <v>22</v>
      </c>
      <c r="D198" s="211" t="s">
        <v>2467</v>
      </c>
      <c r="E198" s="207" t="s">
        <v>2490</v>
      </c>
      <c r="F198" s="395" t="s">
        <v>3365</v>
      </c>
      <c r="G198" s="419" t="s">
        <v>1363</v>
      </c>
      <c r="H198" s="420">
        <v>42116</v>
      </c>
      <c r="I198" s="212" t="s">
        <v>2470</v>
      </c>
      <c r="J198" s="212">
        <f t="shared" si="46"/>
        <v>60</v>
      </c>
      <c r="K198" s="212">
        <v>60</v>
      </c>
      <c r="L198" s="212">
        <v>0</v>
      </c>
      <c r="M198" s="212"/>
      <c r="N198" s="212">
        <v>0.8</v>
      </c>
      <c r="O198" s="212">
        <v>0</v>
      </c>
      <c r="P198" s="505">
        <v>1</v>
      </c>
      <c r="Q198" s="282"/>
      <c r="R198" s="128" t="s">
        <v>31</v>
      </c>
      <c r="S198" s="128" t="s">
        <v>31</v>
      </c>
      <c r="T198" s="128" t="s">
        <v>31</v>
      </c>
      <c r="U198" s="128" t="s">
        <v>31</v>
      </c>
      <c r="V198" s="553" t="s">
        <v>2466</v>
      </c>
      <c r="W198" s="282"/>
      <c r="X198" s="282">
        <f t="shared" si="47"/>
        <v>0</v>
      </c>
      <c r="Y198" s="260"/>
      <c r="Z198" s="260"/>
      <c r="AA198" s="502">
        <f t="shared" si="48"/>
        <v>0</v>
      </c>
      <c r="AB198" s="282">
        <f t="shared" si="49"/>
        <v>0</v>
      </c>
      <c r="AC198" s="282">
        <f t="shared" si="50"/>
        <v>0</v>
      </c>
      <c r="AD198" s="282">
        <f t="shared" si="51"/>
        <v>0</v>
      </c>
      <c r="AE198" s="282">
        <f t="shared" si="52"/>
        <v>0</v>
      </c>
      <c r="AF198" s="282">
        <f t="shared" si="53"/>
        <v>0</v>
      </c>
      <c r="AG198" s="107">
        <f t="shared" si="54"/>
        <v>0</v>
      </c>
      <c r="AH198" s="282">
        <f t="shared" si="55"/>
        <v>0</v>
      </c>
      <c r="AI198" s="260"/>
      <c r="AJ198" s="282">
        <f t="shared" si="56"/>
        <v>0</v>
      </c>
      <c r="AK198" s="282">
        <f t="shared" si="57"/>
        <v>0</v>
      </c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495"/>
      <c r="AW198" s="495"/>
      <c r="AX198" s="495"/>
    </row>
    <row r="199" spans="2:50">
      <c r="B199" s="412">
        <v>183</v>
      </c>
      <c r="C199" s="382" t="s">
        <v>22</v>
      </c>
      <c r="D199" s="211" t="s">
        <v>2467</v>
      </c>
      <c r="E199" s="207" t="s">
        <v>2490</v>
      </c>
      <c r="F199" s="395" t="s">
        <v>3366</v>
      </c>
      <c r="G199" s="419" t="s">
        <v>1363</v>
      </c>
      <c r="H199" s="420">
        <v>43074</v>
      </c>
      <c r="I199" s="212" t="s">
        <v>2470</v>
      </c>
      <c r="J199" s="212">
        <f t="shared" si="46"/>
        <v>90</v>
      </c>
      <c r="K199" s="212">
        <v>90</v>
      </c>
      <c r="L199" s="212">
        <v>0</v>
      </c>
      <c r="M199" s="212"/>
      <c r="N199" s="212">
        <v>1.3</v>
      </c>
      <c r="O199" s="212">
        <v>0</v>
      </c>
      <c r="P199" s="505">
        <v>1</v>
      </c>
      <c r="Q199" s="282"/>
      <c r="R199" s="128" t="s">
        <v>31</v>
      </c>
      <c r="S199" s="128" t="s">
        <v>31</v>
      </c>
      <c r="T199" s="128" t="s">
        <v>31</v>
      </c>
      <c r="U199" s="128" t="s">
        <v>31</v>
      </c>
      <c r="V199" s="553" t="s">
        <v>2466</v>
      </c>
      <c r="W199" s="282"/>
      <c r="X199" s="282">
        <f t="shared" si="47"/>
        <v>0</v>
      </c>
      <c r="Y199" s="260"/>
      <c r="Z199" s="260"/>
      <c r="AA199" s="502">
        <f t="shared" si="48"/>
        <v>0</v>
      </c>
      <c r="AB199" s="282">
        <f t="shared" si="49"/>
        <v>0</v>
      </c>
      <c r="AC199" s="282">
        <f t="shared" si="50"/>
        <v>0</v>
      </c>
      <c r="AD199" s="282">
        <f t="shared" si="51"/>
        <v>0</v>
      </c>
      <c r="AE199" s="282">
        <f t="shared" si="52"/>
        <v>0</v>
      </c>
      <c r="AF199" s="282">
        <f t="shared" si="53"/>
        <v>0</v>
      </c>
      <c r="AG199" s="107">
        <f t="shared" si="54"/>
        <v>0</v>
      </c>
      <c r="AH199" s="282">
        <f t="shared" si="55"/>
        <v>0</v>
      </c>
      <c r="AI199" s="260"/>
      <c r="AJ199" s="282">
        <f t="shared" si="56"/>
        <v>0</v>
      </c>
      <c r="AK199" s="282">
        <f t="shared" si="57"/>
        <v>0</v>
      </c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495"/>
      <c r="AW199" s="495"/>
      <c r="AX199" s="495"/>
    </row>
    <row r="200" spans="2:50">
      <c r="B200" s="412">
        <v>184</v>
      </c>
      <c r="C200" s="382" t="s">
        <v>22</v>
      </c>
      <c r="D200" s="211" t="s">
        <v>2467</v>
      </c>
      <c r="E200" s="207" t="s">
        <v>2490</v>
      </c>
      <c r="F200" s="395" t="s">
        <v>3367</v>
      </c>
      <c r="G200" s="419" t="s">
        <v>1363</v>
      </c>
      <c r="H200" s="420">
        <v>42390</v>
      </c>
      <c r="I200" s="212" t="s">
        <v>2470</v>
      </c>
      <c r="J200" s="212">
        <f t="shared" si="46"/>
        <v>60</v>
      </c>
      <c r="K200" s="212">
        <v>60</v>
      </c>
      <c r="L200" s="212">
        <v>0</v>
      </c>
      <c r="M200" s="212"/>
      <c r="N200" s="212">
        <v>0.8</v>
      </c>
      <c r="O200" s="212">
        <v>0</v>
      </c>
      <c r="P200" s="505">
        <v>1</v>
      </c>
      <c r="Q200" s="282"/>
      <c r="R200" s="128" t="s">
        <v>31</v>
      </c>
      <c r="S200" s="128" t="s">
        <v>31</v>
      </c>
      <c r="T200" s="128" t="s">
        <v>31</v>
      </c>
      <c r="U200" s="128" t="s">
        <v>31</v>
      </c>
      <c r="V200" s="553" t="s">
        <v>2466</v>
      </c>
      <c r="W200" s="282"/>
      <c r="X200" s="282">
        <f t="shared" si="47"/>
        <v>0</v>
      </c>
      <c r="Y200" s="260"/>
      <c r="Z200" s="260"/>
      <c r="AA200" s="502">
        <f t="shared" si="48"/>
        <v>0</v>
      </c>
      <c r="AB200" s="282">
        <f t="shared" si="49"/>
        <v>0</v>
      </c>
      <c r="AC200" s="282">
        <f t="shared" si="50"/>
        <v>0</v>
      </c>
      <c r="AD200" s="282">
        <f t="shared" si="51"/>
        <v>0</v>
      </c>
      <c r="AE200" s="282">
        <f t="shared" si="52"/>
        <v>0</v>
      </c>
      <c r="AF200" s="282">
        <f t="shared" si="53"/>
        <v>0</v>
      </c>
      <c r="AG200" s="107">
        <f t="shared" si="54"/>
        <v>0</v>
      </c>
      <c r="AH200" s="282">
        <f t="shared" si="55"/>
        <v>0</v>
      </c>
      <c r="AI200" s="260"/>
      <c r="AJ200" s="282">
        <f t="shared" si="56"/>
        <v>0</v>
      </c>
      <c r="AK200" s="282">
        <f t="shared" si="57"/>
        <v>0</v>
      </c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495"/>
      <c r="AW200" s="495"/>
      <c r="AX200" s="495"/>
    </row>
    <row r="201" spans="2:50">
      <c r="B201" s="412">
        <v>185</v>
      </c>
      <c r="C201" s="382" t="s">
        <v>22</v>
      </c>
      <c r="D201" s="211" t="s">
        <v>2467</v>
      </c>
      <c r="E201" s="207" t="s">
        <v>2490</v>
      </c>
      <c r="F201" s="395" t="s">
        <v>3368</v>
      </c>
      <c r="G201" s="419" t="s">
        <v>1363</v>
      </c>
      <c r="H201" s="420">
        <v>42375</v>
      </c>
      <c r="I201" s="212" t="s">
        <v>2470</v>
      </c>
      <c r="J201" s="212">
        <f t="shared" si="46"/>
        <v>726</v>
      </c>
      <c r="K201" s="212">
        <v>6</v>
      </c>
      <c r="L201" s="212">
        <v>720</v>
      </c>
      <c r="M201" s="212"/>
      <c r="N201" s="208">
        <v>0.1</v>
      </c>
      <c r="O201" s="208">
        <v>12</v>
      </c>
      <c r="P201" s="505">
        <v>1</v>
      </c>
      <c r="Q201" s="282"/>
      <c r="R201" s="128" t="s">
        <v>31</v>
      </c>
      <c r="S201" s="128" t="s">
        <v>31</v>
      </c>
      <c r="T201" s="128" t="s">
        <v>31</v>
      </c>
      <c r="U201" s="128" t="s">
        <v>31</v>
      </c>
      <c r="V201" s="553" t="s">
        <v>2466</v>
      </c>
      <c r="W201" s="282"/>
      <c r="X201" s="282">
        <f t="shared" si="47"/>
        <v>0</v>
      </c>
      <c r="Y201" s="260"/>
      <c r="Z201" s="260"/>
      <c r="AA201" s="502">
        <f t="shared" si="48"/>
        <v>0</v>
      </c>
      <c r="AB201" s="282">
        <f t="shared" si="49"/>
        <v>0</v>
      </c>
      <c r="AC201" s="282">
        <f t="shared" si="50"/>
        <v>0</v>
      </c>
      <c r="AD201" s="282">
        <f t="shared" si="51"/>
        <v>0</v>
      </c>
      <c r="AE201" s="282">
        <f t="shared" si="52"/>
        <v>0</v>
      </c>
      <c r="AF201" s="282">
        <f t="shared" si="53"/>
        <v>0</v>
      </c>
      <c r="AG201" s="107">
        <f t="shared" si="54"/>
        <v>0</v>
      </c>
      <c r="AH201" s="282">
        <f t="shared" si="55"/>
        <v>0</v>
      </c>
      <c r="AI201" s="260"/>
      <c r="AJ201" s="282">
        <f t="shared" si="56"/>
        <v>0</v>
      </c>
      <c r="AK201" s="282">
        <f t="shared" si="57"/>
        <v>0</v>
      </c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495"/>
      <c r="AW201" s="495"/>
      <c r="AX201" s="495"/>
    </row>
    <row r="202" spans="2:50">
      <c r="B202" s="412">
        <v>186</v>
      </c>
      <c r="C202" s="382" t="s">
        <v>22</v>
      </c>
      <c r="D202" s="211" t="s">
        <v>2467</v>
      </c>
      <c r="E202" s="207" t="s">
        <v>2490</v>
      </c>
      <c r="F202" s="395" t="s">
        <v>3369</v>
      </c>
      <c r="G202" s="419" t="s">
        <v>1363</v>
      </c>
      <c r="H202" s="420">
        <v>41995</v>
      </c>
      <c r="I202" s="212" t="s">
        <v>2470</v>
      </c>
      <c r="J202" s="212">
        <f t="shared" si="46"/>
        <v>726</v>
      </c>
      <c r="K202" s="212">
        <v>6</v>
      </c>
      <c r="L202" s="212">
        <v>720</v>
      </c>
      <c r="M202" s="212"/>
      <c r="N202" s="208">
        <v>0.1</v>
      </c>
      <c r="O202" s="208">
        <v>12</v>
      </c>
      <c r="P202" s="505">
        <v>1</v>
      </c>
      <c r="Q202" s="282"/>
      <c r="R202" s="128" t="s">
        <v>31</v>
      </c>
      <c r="S202" s="128" t="s">
        <v>31</v>
      </c>
      <c r="T202" s="128" t="s">
        <v>31</v>
      </c>
      <c r="U202" s="128" t="s">
        <v>31</v>
      </c>
      <c r="V202" s="553" t="s">
        <v>2466</v>
      </c>
      <c r="W202" s="282"/>
      <c r="X202" s="282">
        <f t="shared" si="47"/>
        <v>0</v>
      </c>
      <c r="Y202" s="260"/>
      <c r="Z202" s="260"/>
      <c r="AA202" s="502">
        <f t="shared" si="48"/>
        <v>0</v>
      </c>
      <c r="AB202" s="282">
        <f t="shared" si="49"/>
        <v>0</v>
      </c>
      <c r="AC202" s="282">
        <f t="shared" si="50"/>
        <v>0</v>
      </c>
      <c r="AD202" s="282">
        <f t="shared" si="51"/>
        <v>0</v>
      </c>
      <c r="AE202" s="282">
        <f t="shared" si="52"/>
        <v>0</v>
      </c>
      <c r="AF202" s="282">
        <f t="shared" si="53"/>
        <v>0</v>
      </c>
      <c r="AG202" s="107">
        <f t="shared" si="54"/>
        <v>0</v>
      </c>
      <c r="AH202" s="282">
        <f t="shared" si="55"/>
        <v>0</v>
      </c>
      <c r="AI202" s="260"/>
      <c r="AJ202" s="282">
        <f t="shared" si="56"/>
        <v>0</v>
      </c>
      <c r="AK202" s="282">
        <f t="shared" si="57"/>
        <v>0</v>
      </c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495"/>
      <c r="AW202" s="495"/>
      <c r="AX202" s="495"/>
    </row>
    <row r="203" spans="2:50">
      <c r="B203" s="412">
        <v>187</v>
      </c>
      <c r="C203" s="382" t="s">
        <v>22</v>
      </c>
      <c r="D203" s="211" t="s">
        <v>2467</v>
      </c>
      <c r="E203" s="207" t="s">
        <v>2490</v>
      </c>
      <c r="F203" s="395" t="s">
        <v>3370</v>
      </c>
      <c r="G203" s="419" t="s">
        <v>1363</v>
      </c>
      <c r="H203" s="420">
        <v>42375</v>
      </c>
      <c r="I203" s="212" t="s">
        <v>2470</v>
      </c>
      <c r="J203" s="212">
        <f t="shared" ref="J203:J266" si="58">SUM(K203:L203)</f>
        <v>726</v>
      </c>
      <c r="K203" s="212">
        <v>6</v>
      </c>
      <c r="L203" s="212">
        <v>720</v>
      </c>
      <c r="M203" s="212"/>
      <c r="N203" s="208">
        <v>0.1</v>
      </c>
      <c r="O203" s="208">
        <v>12</v>
      </c>
      <c r="P203" s="505">
        <v>1</v>
      </c>
      <c r="Q203" s="282"/>
      <c r="R203" s="128" t="s">
        <v>31</v>
      </c>
      <c r="S203" s="128" t="s">
        <v>31</v>
      </c>
      <c r="T203" s="128" t="s">
        <v>31</v>
      </c>
      <c r="U203" s="128" t="s">
        <v>31</v>
      </c>
      <c r="V203" s="553" t="s">
        <v>2466</v>
      </c>
      <c r="W203" s="282"/>
      <c r="X203" s="282">
        <f t="shared" si="47"/>
        <v>0</v>
      </c>
      <c r="Y203" s="260"/>
      <c r="Z203" s="260"/>
      <c r="AA203" s="502">
        <f t="shared" si="48"/>
        <v>0</v>
      </c>
      <c r="AB203" s="282">
        <f t="shared" si="49"/>
        <v>0</v>
      </c>
      <c r="AC203" s="282">
        <f t="shared" si="50"/>
        <v>0</v>
      </c>
      <c r="AD203" s="282">
        <f t="shared" si="51"/>
        <v>0</v>
      </c>
      <c r="AE203" s="282">
        <f t="shared" si="52"/>
        <v>0</v>
      </c>
      <c r="AF203" s="282">
        <f t="shared" si="53"/>
        <v>0</v>
      </c>
      <c r="AG203" s="107">
        <f t="shared" si="54"/>
        <v>0</v>
      </c>
      <c r="AH203" s="282">
        <f t="shared" si="55"/>
        <v>0</v>
      </c>
      <c r="AI203" s="260"/>
      <c r="AJ203" s="282">
        <f t="shared" si="56"/>
        <v>0</v>
      </c>
      <c r="AK203" s="282">
        <f t="shared" si="57"/>
        <v>0</v>
      </c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495"/>
      <c r="AW203" s="495"/>
      <c r="AX203" s="495"/>
    </row>
    <row r="204" spans="2:50">
      <c r="B204" s="412">
        <v>188</v>
      </c>
      <c r="C204" s="382" t="s">
        <v>22</v>
      </c>
      <c r="D204" s="211" t="s">
        <v>2467</v>
      </c>
      <c r="E204" s="207" t="s">
        <v>2490</v>
      </c>
      <c r="F204" s="395" t="s">
        <v>3371</v>
      </c>
      <c r="G204" s="419" t="s">
        <v>1363</v>
      </c>
      <c r="H204" s="420">
        <v>41995</v>
      </c>
      <c r="I204" s="212" t="s">
        <v>2470</v>
      </c>
      <c r="J204" s="212">
        <f t="shared" si="58"/>
        <v>726</v>
      </c>
      <c r="K204" s="212">
        <v>6</v>
      </c>
      <c r="L204" s="212">
        <v>720</v>
      </c>
      <c r="M204" s="212"/>
      <c r="N204" s="208">
        <v>0.1</v>
      </c>
      <c r="O204" s="208">
        <v>12</v>
      </c>
      <c r="P204" s="505">
        <v>1</v>
      </c>
      <c r="Q204" s="282"/>
      <c r="R204" s="128" t="s">
        <v>31</v>
      </c>
      <c r="S204" s="128" t="s">
        <v>31</v>
      </c>
      <c r="T204" s="128" t="s">
        <v>31</v>
      </c>
      <c r="U204" s="128" t="s">
        <v>31</v>
      </c>
      <c r="V204" s="553" t="s">
        <v>2466</v>
      </c>
      <c r="W204" s="282"/>
      <c r="X204" s="282">
        <f t="shared" si="47"/>
        <v>0</v>
      </c>
      <c r="Y204" s="260"/>
      <c r="Z204" s="260"/>
      <c r="AA204" s="502">
        <f t="shared" si="48"/>
        <v>0</v>
      </c>
      <c r="AB204" s="282">
        <f t="shared" si="49"/>
        <v>0</v>
      </c>
      <c r="AC204" s="282">
        <f t="shared" si="50"/>
        <v>0</v>
      </c>
      <c r="AD204" s="282">
        <f t="shared" si="51"/>
        <v>0</v>
      </c>
      <c r="AE204" s="282">
        <f t="shared" si="52"/>
        <v>0</v>
      </c>
      <c r="AF204" s="282">
        <f t="shared" si="53"/>
        <v>0</v>
      </c>
      <c r="AG204" s="107">
        <f t="shared" si="54"/>
        <v>0</v>
      </c>
      <c r="AH204" s="282">
        <f t="shared" si="55"/>
        <v>0</v>
      </c>
      <c r="AI204" s="260"/>
      <c r="AJ204" s="282">
        <f t="shared" si="56"/>
        <v>0</v>
      </c>
      <c r="AK204" s="282">
        <f t="shared" si="57"/>
        <v>0</v>
      </c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495"/>
      <c r="AW204" s="495"/>
      <c r="AX204" s="495"/>
    </row>
    <row r="205" spans="2:50">
      <c r="B205" s="412">
        <v>189</v>
      </c>
      <c r="C205" s="382" t="s">
        <v>22</v>
      </c>
      <c r="D205" s="211" t="s">
        <v>2467</v>
      </c>
      <c r="E205" s="207" t="s">
        <v>2490</v>
      </c>
      <c r="F205" s="395" t="s">
        <v>3309</v>
      </c>
      <c r="G205" s="419" t="s">
        <v>1363</v>
      </c>
      <c r="H205" s="420">
        <v>41995</v>
      </c>
      <c r="I205" s="212" t="s">
        <v>2470</v>
      </c>
      <c r="J205" s="212">
        <f t="shared" si="58"/>
        <v>150</v>
      </c>
      <c r="K205" s="212">
        <v>120</v>
      </c>
      <c r="L205" s="212">
        <v>30</v>
      </c>
      <c r="M205" s="212"/>
      <c r="N205" s="212">
        <v>1.4</v>
      </c>
      <c r="O205" s="212">
        <v>0.5</v>
      </c>
      <c r="P205" s="505">
        <v>1</v>
      </c>
      <c r="Q205" s="282"/>
      <c r="R205" s="128" t="s">
        <v>31</v>
      </c>
      <c r="S205" s="128" t="s">
        <v>31</v>
      </c>
      <c r="T205" s="128" t="s">
        <v>31</v>
      </c>
      <c r="U205" s="128" t="s">
        <v>31</v>
      </c>
      <c r="V205" s="553" t="s">
        <v>2466</v>
      </c>
      <c r="W205" s="282"/>
      <c r="X205" s="282">
        <f t="shared" si="47"/>
        <v>0</v>
      </c>
      <c r="Y205" s="260"/>
      <c r="Z205" s="260"/>
      <c r="AA205" s="502">
        <f t="shared" si="48"/>
        <v>0</v>
      </c>
      <c r="AB205" s="282">
        <f t="shared" si="49"/>
        <v>0</v>
      </c>
      <c r="AC205" s="282">
        <f t="shared" si="50"/>
        <v>0</v>
      </c>
      <c r="AD205" s="282">
        <f t="shared" si="51"/>
        <v>0</v>
      </c>
      <c r="AE205" s="282">
        <f t="shared" si="52"/>
        <v>0</v>
      </c>
      <c r="AF205" s="282">
        <f t="shared" si="53"/>
        <v>0</v>
      </c>
      <c r="AG205" s="107">
        <f t="shared" si="54"/>
        <v>0</v>
      </c>
      <c r="AH205" s="282">
        <f t="shared" si="55"/>
        <v>0</v>
      </c>
      <c r="AI205" s="260"/>
      <c r="AJ205" s="282">
        <f t="shared" si="56"/>
        <v>0</v>
      </c>
      <c r="AK205" s="282">
        <f t="shared" si="57"/>
        <v>0</v>
      </c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495"/>
      <c r="AW205" s="495"/>
      <c r="AX205" s="495"/>
    </row>
    <row r="206" spans="2:50">
      <c r="B206" s="412">
        <v>190</v>
      </c>
      <c r="C206" s="382" t="s">
        <v>22</v>
      </c>
      <c r="D206" s="211" t="s">
        <v>2467</v>
      </c>
      <c r="E206" s="207" t="s">
        <v>2490</v>
      </c>
      <c r="F206" s="395" t="s">
        <v>3373</v>
      </c>
      <c r="G206" s="419" t="s">
        <v>1363</v>
      </c>
      <c r="H206" s="420">
        <v>41995</v>
      </c>
      <c r="I206" s="212" t="s">
        <v>2470</v>
      </c>
      <c r="J206" s="212">
        <f t="shared" si="58"/>
        <v>294</v>
      </c>
      <c r="K206" s="212">
        <v>294</v>
      </c>
      <c r="L206" s="212">
        <v>0</v>
      </c>
      <c r="M206" s="212"/>
      <c r="N206" s="212">
        <v>4.9000000000000004</v>
      </c>
      <c r="O206" s="212">
        <v>0</v>
      </c>
      <c r="P206" s="505">
        <v>1</v>
      </c>
      <c r="Q206" s="282"/>
      <c r="R206" s="128" t="s">
        <v>31</v>
      </c>
      <c r="S206" s="128" t="s">
        <v>31</v>
      </c>
      <c r="T206" s="128" t="s">
        <v>31</v>
      </c>
      <c r="U206" s="128" t="s">
        <v>31</v>
      </c>
      <c r="V206" s="553" t="s">
        <v>2466</v>
      </c>
      <c r="W206" s="282"/>
      <c r="X206" s="282">
        <f t="shared" si="47"/>
        <v>0</v>
      </c>
      <c r="Y206" s="260"/>
      <c r="Z206" s="260"/>
      <c r="AA206" s="502">
        <f t="shared" si="48"/>
        <v>0</v>
      </c>
      <c r="AB206" s="282">
        <f t="shared" si="49"/>
        <v>0</v>
      </c>
      <c r="AC206" s="282">
        <f t="shared" si="50"/>
        <v>0</v>
      </c>
      <c r="AD206" s="282">
        <f t="shared" si="51"/>
        <v>0</v>
      </c>
      <c r="AE206" s="282">
        <f t="shared" si="52"/>
        <v>0</v>
      </c>
      <c r="AF206" s="282">
        <f t="shared" si="53"/>
        <v>0</v>
      </c>
      <c r="AG206" s="107">
        <f t="shared" si="54"/>
        <v>0</v>
      </c>
      <c r="AH206" s="282">
        <f t="shared" si="55"/>
        <v>0</v>
      </c>
      <c r="AI206" s="260"/>
      <c r="AJ206" s="282">
        <f t="shared" si="56"/>
        <v>0</v>
      </c>
      <c r="AK206" s="282">
        <f t="shared" si="57"/>
        <v>0</v>
      </c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495"/>
      <c r="AW206" s="495"/>
      <c r="AX206" s="495"/>
    </row>
    <row r="207" spans="2:50">
      <c r="B207" s="412">
        <v>191</v>
      </c>
      <c r="C207" s="382" t="s">
        <v>22</v>
      </c>
      <c r="D207" s="211" t="s">
        <v>2467</v>
      </c>
      <c r="E207" s="207" t="s">
        <v>2490</v>
      </c>
      <c r="F207" s="395" t="s">
        <v>3741</v>
      </c>
      <c r="G207" s="419" t="s">
        <v>1966</v>
      </c>
      <c r="H207" s="420">
        <v>41995</v>
      </c>
      <c r="I207" s="212" t="s">
        <v>2470</v>
      </c>
      <c r="J207" s="212">
        <f t="shared" si="58"/>
        <v>60</v>
      </c>
      <c r="K207" s="212">
        <v>12</v>
      </c>
      <c r="L207" s="212">
        <v>48</v>
      </c>
      <c r="M207" s="212"/>
      <c r="N207" s="208">
        <v>0.2</v>
      </c>
      <c r="O207" s="208">
        <v>0.8</v>
      </c>
      <c r="P207" s="505">
        <v>1</v>
      </c>
      <c r="Q207" s="282"/>
      <c r="R207" s="128" t="s">
        <v>31</v>
      </c>
      <c r="S207" s="128" t="s">
        <v>31</v>
      </c>
      <c r="T207" s="128" t="s">
        <v>31</v>
      </c>
      <c r="U207" s="128" t="s">
        <v>31</v>
      </c>
      <c r="V207" s="553" t="s">
        <v>2466</v>
      </c>
      <c r="W207" s="282"/>
      <c r="X207" s="282">
        <f t="shared" si="47"/>
        <v>0</v>
      </c>
      <c r="Y207" s="260"/>
      <c r="Z207" s="260"/>
      <c r="AA207" s="502">
        <f t="shared" si="48"/>
        <v>0</v>
      </c>
      <c r="AB207" s="282">
        <f t="shared" si="49"/>
        <v>0</v>
      </c>
      <c r="AC207" s="282">
        <f t="shared" si="50"/>
        <v>0</v>
      </c>
      <c r="AD207" s="282">
        <f t="shared" si="51"/>
        <v>0</v>
      </c>
      <c r="AE207" s="282">
        <f t="shared" si="52"/>
        <v>0</v>
      </c>
      <c r="AF207" s="282">
        <f t="shared" si="53"/>
        <v>0</v>
      </c>
      <c r="AG207" s="107">
        <f t="shared" si="54"/>
        <v>0</v>
      </c>
      <c r="AH207" s="282">
        <f t="shared" si="55"/>
        <v>0</v>
      </c>
      <c r="AI207" s="260"/>
      <c r="AJ207" s="282">
        <f t="shared" si="56"/>
        <v>0</v>
      </c>
      <c r="AK207" s="282">
        <f t="shared" si="57"/>
        <v>0</v>
      </c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495"/>
      <c r="AW207" s="495"/>
      <c r="AX207" s="495"/>
    </row>
    <row r="208" spans="2:50">
      <c r="B208" s="412">
        <v>192</v>
      </c>
      <c r="C208" s="382" t="s">
        <v>22</v>
      </c>
      <c r="D208" s="211" t="s">
        <v>2467</v>
      </c>
      <c r="E208" s="207" t="s">
        <v>2490</v>
      </c>
      <c r="F208" s="395" t="s">
        <v>3308</v>
      </c>
      <c r="G208" s="419" t="s">
        <v>1966</v>
      </c>
      <c r="H208" s="420">
        <v>41995</v>
      </c>
      <c r="I208" s="212" t="s">
        <v>2470</v>
      </c>
      <c r="J208" s="212">
        <f t="shared" si="58"/>
        <v>120</v>
      </c>
      <c r="K208" s="212">
        <v>120</v>
      </c>
      <c r="L208" s="212">
        <v>0</v>
      </c>
      <c r="M208" s="212"/>
      <c r="N208" s="212">
        <v>2</v>
      </c>
      <c r="O208" s="212">
        <v>0</v>
      </c>
      <c r="P208" s="505">
        <v>1</v>
      </c>
      <c r="Q208" s="282"/>
      <c r="R208" s="128" t="s">
        <v>31</v>
      </c>
      <c r="S208" s="128" t="s">
        <v>31</v>
      </c>
      <c r="T208" s="128" t="s">
        <v>31</v>
      </c>
      <c r="U208" s="128" t="s">
        <v>31</v>
      </c>
      <c r="V208" s="553" t="s">
        <v>2466</v>
      </c>
      <c r="W208" s="282"/>
      <c r="X208" s="282">
        <f t="shared" si="47"/>
        <v>0</v>
      </c>
      <c r="Y208" s="260"/>
      <c r="Z208" s="260"/>
      <c r="AA208" s="502">
        <f t="shared" si="48"/>
        <v>0</v>
      </c>
      <c r="AB208" s="282">
        <f t="shared" si="49"/>
        <v>0</v>
      </c>
      <c r="AC208" s="282">
        <f t="shared" si="50"/>
        <v>0</v>
      </c>
      <c r="AD208" s="282">
        <f t="shared" si="51"/>
        <v>0</v>
      </c>
      <c r="AE208" s="282">
        <f t="shared" si="52"/>
        <v>0</v>
      </c>
      <c r="AF208" s="282">
        <f t="shared" si="53"/>
        <v>0</v>
      </c>
      <c r="AG208" s="107">
        <f t="shared" si="54"/>
        <v>0</v>
      </c>
      <c r="AH208" s="282">
        <f t="shared" si="55"/>
        <v>0</v>
      </c>
      <c r="AI208" s="260"/>
      <c r="AJ208" s="282">
        <f t="shared" si="56"/>
        <v>0</v>
      </c>
      <c r="AK208" s="282">
        <f t="shared" si="57"/>
        <v>0</v>
      </c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495"/>
      <c r="AW208" s="495"/>
      <c r="AX208" s="495"/>
    </row>
    <row r="209" spans="2:50">
      <c r="B209" s="412">
        <v>193</v>
      </c>
      <c r="C209" s="382" t="s">
        <v>22</v>
      </c>
      <c r="D209" s="211" t="s">
        <v>2467</v>
      </c>
      <c r="E209" s="207" t="s">
        <v>2490</v>
      </c>
      <c r="F209" s="395" t="s">
        <v>3742</v>
      </c>
      <c r="G209" s="419" t="s">
        <v>1363</v>
      </c>
      <c r="H209" s="420">
        <v>41995</v>
      </c>
      <c r="I209" s="212" t="s">
        <v>2470</v>
      </c>
      <c r="J209" s="212">
        <f t="shared" si="58"/>
        <v>18</v>
      </c>
      <c r="K209" s="212">
        <v>18</v>
      </c>
      <c r="L209" s="212">
        <v>0</v>
      </c>
      <c r="M209" s="212"/>
      <c r="N209" s="212">
        <v>0.11</v>
      </c>
      <c r="O209" s="212">
        <v>0</v>
      </c>
      <c r="P209" s="505">
        <v>1</v>
      </c>
      <c r="Q209" s="282"/>
      <c r="R209" s="128" t="s">
        <v>31</v>
      </c>
      <c r="S209" s="128" t="s">
        <v>31</v>
      </c>
      <c r="T209" s="128" t="s">
        <v>31</v>
      </c>
      <c r="U209" s="128" t="s">
        <v>31</v>
      </c>
      <c r="V209" s="553" t="s">
        <v>2466</v>
      </c>
      <c r="W209" s="282"/>
      <c r="X209" s="282">
        <f t="shared" si="47"/>
        <v>0</v>
      </c>
      <c r="Y209" s="260"/>
      <c r="Z209" s="260"/>
      <c r="AA209" s="502">
        <f t="shared" si="48"/>
        <v>0</v>
      </c>
      <c r="AB209" s="282">
        <f t="shared" si="49"/>
        <v>0</v>
      </c>
      <c r="AC209" s="282">
        <f t="shared" si="50"/>
        <v>0</v>
      </c>
      <c r="AD209" s="282">
        <f t="shared" si="51"/>
        <v>0</v>
      </c>
      <c r="AE209" s="282">
        <f t="shared" si="52"/>
        <v>0</v>
      </c>
      <c r="AF209" s="282">
        <f t="shared" si="53"/>
        <v>0</v>
      </c>
      <c r="AG209" s="107">
        <f t="shared" si="54"/>
        <v>0</v>
      </c>
      <c r="AH209" s="282">
        <f t="shared" si="55"/>
        <v>0</v>
      </c>
      <c r="AI209" s="260"/>
      <c r="AJ209" s="282">
        <f t="shared" si="56"/>
        <v>0</v>
      </c>
      <c r="AK209" s="282">
        <f t="shared" si="57"/>
        <v>0</v>
      </c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495"/>
      <c r="AW209" s="495"/>
      <c r="AX209" s="495"/>
    </row>
    <row r="210" spans="2:50">
      <c r="B210" s="412">
        <v>194</v>
      </c>
      <c r="C210" s="382" t="s">
        <v>22</v>
      </c>
      <c r="D210" s="211" t="s">
        <v>2467</v>
      </c>
      <c r="E210" s="207" t="s">
        <v>2490</v>
      </c>
      <c r="F210" s="395" t="s">
        <v>3352</v>
      </c>
      <c r="G210" s="419" t="s">
        <v>1966</v>
      </c>
      <c r="H210" s="420">
        <v>42128</v>
      </c>
      <c r="I210" s="212" t="s">
        <v>2470</v>
      </c>
      <c r="J210" s="212">
        <f t="shared" si="58"/>
        <v>36</v>
      </c>
      <c r="K210" s="212">
        <v>36</v>
      </c>
      <c r="L210" s="212">
        <v>0</v>
      </c>
      <c r="M210" s="212"/>
      <c r="N210" s="212">
        <v>0.4</v>
      </c>
      <c r="O210" s="212">
        <v>0</v>
      </c>
      <c r="P210" s="505">
        <v>1</v>
      </c>
      <c r="Q210" s="282"/>
      <c r="R210" s="128" t="s">
        <v>31</v>
      </c>
      <c r="S210" s="128" t="s">
        <v>31</v>
      </c>
      <c r="T210" s="128" t="s">
        <v>31</v>
      </c>
      <c r="U210" s="128" t="s">
        <v>31</v>
      </c>
      <c r="V210" s="553" t="s">
        <v>2466</v>
      </c>
      <c r="W210" s="282"/>
      <c r="X210" s="282">
        <f t="shared" si="47"/>
        <v>0</v>
      </c>
      <c r="Y210" s="260"/>
      <c r="Z210" s="260"/>
      <c r="AA210" s="502">
        <f t="shared" si="48"/>
        <v>0</v>
      </c>
      <c r="AB210" s="282">
        <f t="shared" si="49"/>
        <v>0</v>
      </c>
      <c r="AC210" s="282">
        <f t="shared" si="50"/>
        <v>0</v>
      </c>
      <c r="AD210" s="282">
        <f t="shared" si="51"/>
        <v>0</v>
      </c>
      <c r="AE210" s="282">
        <f t="shared" si="52"/>
        <v>0</v>
      </c>
      <c r="AF210" s="282">
        <f t="shared" si="53"/>
        <v>0</v>
      </c>
      <c r="AG210" s="107">
        <f t="shared" si="54"/>
        <v>0</v>
      </c>
      <c r="AH210" s="282">
        <f t="shared" si="55"/>
        <v>0</v>
      </c>
      <c r="AI210" s="260"/>
      <c r="AJ210" s="282">
        <f t="shared" si="56"/>
        <v>0</v>
      </c>
      <c r="AK210" s="282">
        <f t="shared" si="57"/>
        <v>0</v>
      </c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495"/>
      <c r="AW210" s="495"/>
      <c r="AX210" s="495"/>
    </row>
    <row r="211" spans="2:50">
      <c r="B211" s="412">
        <v>195</v>
      </c>
      <c r="C211" s="382" t="s">
        <v>22</v>
      </c>
      <c r="D211" s="211" t="s">
        <v>2467</v>
      </c>
      <c r="E211" s="207" t="s">
        <v>2540</v>
      </c>
      <c r="F211" s="395" t="s">
        <v>3351</v>
      </c>
      <c r="G211" s="419" t="s">
        <v>1363</v>
      </c>
      <c r="H211" s="420">
        <v>41995</v>
      </c>
      <c r="I211" s="212" t="s">
        <v>2470</v>
      </c>
      <c r="J211" s="212">
        <f t="shared" si="58"/>
        <v>6</v>
      </c>
      <c r="K211" s="212">
        <v>6</v>
      </c>
      <c r="L211" s="212">
        <v>0</v>
      </c>
      <c r="M211" s="212"/>
      <c r="N211" s="208">
        <v>0.1</v>
      </c>
      <c r="O211" s="208">
        <v>0</v>
      </c>
      <c r="P211" s="505">
        <v>1</v>
      </c>
      <c r="Q211" s="282"/>
      <c r="R211" s="128" t="s">
        <v>31</v>
      </c>
      <c r="S211" s="128" t="s">
        <v>31</v>
      </c>
      <c r="T211" s="128" t="s">
        <v>31</v>
      </c>
      <c r="U211" s="128" t="s">
        <v>31</v>
      </c>
      <c r="V211" s="553" t="s">
        <v>2466</v>
      </c>
      <c r="W211" s="282"/>
      <c r="X211" s="282">
        <f t="shared" si="47"/>
        <v>0</v>
      </c>
      <c r="Y211" s="260"/>
      <c r="Z211" s="260"/>
      <c r="AA211" s="502">
        <f t="shared" si="48"/>
        <v>0</v>
      </c>
      <c r="AB211" s="282">
        <f t="shared" si="49"/>
        <v>0</v>
      </c>
      <c r="AC211" s="282">
        <f t="shared" si="50"/>
        <v>0</v>
      </c>
      <c r="AD211" s="282">
        <f t="shared" si="51"/>
        <v>0</v>
      </c>
      <c r="AE211" s="282">
        <f t="shared" si="52"/>
        <v>0</v>
      </c>
      <c r="AF211" s="282">
        <f t="shared" si="53"/>
        <v>0</v>
      </c>
      <c r="AG211" s="107">
        <f t="shared" si="54"/>
        <v>0</v>
      </c>
      <c r="AH211" s="282">
        <f t="shared" si="55"/>
        <v>0</v>
      </c>
      <c r="AI211" s="260"/>
      <c r="AJ211" s="282">
        <f t="shared" si="56"/>
        <v>0</v>
      </c>
      <c r="AK211" s="282">
        <f t="shared" si="57"/>
        <v>0</v>
      </c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495"/>
      <c r="AW211" s="495"/>
      <c r="AX211" s="495"/>
    </row>
    <row r="212" spans="2:50">
      <c r="B212" s="412">
        <v>196</v>
      </c>
      <c r="C212" s="382" t="s">
        <v>22</v>
      </c>
      <c r="D212" s="211" t="s">
        <v>2467</v>
      </c>
      <c r="E212" s="207" t="s">
        <v>2540</v>
      </c>
      <c r="F212" s="395" t="s">
        <v>3350</v>
      </c>
      <c r="G212" s="419" t="s">
        <v>1363</v>
      </c>
      <c r="H212" s="420">
        <v>42429</v>
      </c>
      <c r="I212" s="212" t="s">
        <v>2470</v>
      </c>
      <c r="J212" s="212">
        <f t="shared" si="58"/>
        <v>138</v>
      </c>
      <c r="K212" s="212">
        <v>138</v>
      </c>
      <c r="L212" s="212">
        <v>0</v>
      </c>
      <c r="M212" s="212"/>
      <c r="N212" s="212">
        <v>2.2999999999999998</v>
      </c>
      <c r="O212" s="212">
        <v>0</v>
      </c>
      <c r="P212" s="505">
        <v>1</v>
      </c>
      <c r="Q212" s="282"/>
      <c r="R212" s="128" t="s">
        <v>31</v>
      </c>
      <c r="S212" s="128" t="s">
        <v>31</v>
      </c>
      <c r="T212" s="128" t="s">
        <v>31</v>
      </c>
      <c r="U212" s="128" t="s">
        <v>31</v>
      </c>
      <c r="V212" s="553" t="s">
        <v>2466</v>
      </c>
      <c r="W212" s="282"/>
      <c r="X212" s="282">
        <f t="shared" si="47"/>
        <v>0</v>
      </c>
      <c r="Y212" s="260"/>
      <c r="Z212" s="260"/>
      <c r="AA212" s="502">
        <f t="shared" si="48"/>
        <v>0</v>
      </c>
      <c r="AB212" s="282">
        <f t="shared" si="49"/>
        <v>0</v>
      </c>
      <c r="AC212" s="282">
        <f t="shared" si="50"/>
        <v>0</v>
      </c>
      <c r="AD212" s="282">
        <f t="shared" si="51"/>
        <v>0</v>
      </c>
      <c r="AE212" s="282">
        <f t="shared" si="52"/>
        <v>0</v>
      </c>
      <c r="AF212" s="282">
        <f t="shared" si="53"/>
        <v>0</v>
      </c>
      <c r="AG212" s="107">
        <f t="shared" si="54"/>
        <v>0</v>
      </c>
      <c r="AH212" s="282">
        <f t="shared" si="55"/>
        <v>0</v>
      </c>
      <c r="AI212" s="260"/>
      <c r="AJ212" s="282">
        <f t="shared" si="56"/>
        <v>0</v>
      </c>
      <c r="AK212" s="282">
        <f t="shared" si="57"/>
        <v>0</v>
      </c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495"/>
      <c r="AW212" s="495"/>
      <c r="AX212" s="495"/>
    </row>
    <row r="213" spans="2:50">
      <c r="B213" s="412">
        <v>197</v>
      </c>
      <c r="C213" s="382" t="s">
        <v>22</v>
      </c>
      <c r="D213" s="211" t="s">
        <v>2467</v>
      </c>
      <c r="E213" s="207" t="s">
        <v>2540</v>
      </c>
      <c r="F213" s="395" t="s">
        <v>3349</v>
      </c>
      <c r="G213" s="419" t="s">
        <v>1363</v>
      </c>
      <c r="H213" s="420">
        <v>41995</v>
      </c>
      <c r="I213" s="212" t="s">
        <v>2470</v>
      </c>
      <c r="J213" s="212">
        <f t="shared" si="58"/>
        <v>48</v>
      </c>
      <c r="K213" s="212">
        <v>48</v>
      </c>
      <c r="L213" s="212">
        <v>0</v>
      </c>
      <c r="M213" s="212"/>
      <c r="N213" s="212">
        <v>0.8</v>
      </c>
      <c r="O213" s="212">
        <v>0</v>
      </c>
      <c r="P213" s="505">
        <v>1</v>
      </c>
      <c r="Q213" s="282"/>
      <c r="R213" s="128" t="s">
        <v>31</v>
      </c>
      <c r="S213" s="128" t="s">
        <v>31</v>
      </c>
      <c r="T213" s="128" t="s">
        <v>31</v>
      </c>
      <c r="U213" s="128" t="s">
        <v>31</v>
      </c>
      <c r="V213" s="553" t="s">
        <v>2466</v>
      </c>
      <c r="W213" s="282"/>
      <c r="X213" s="282">
        <f t="shared" si="47"/>
        <v>0</v>
      </c>
      <c r="Y213" s="260"/>
      <c r="Z213" s="260"/>
      <c r="AA213" s="502">
        <f t="shared" si="48"/>
        <v>0</v>
      </c>
      <c r="AB213" s="282">
        <f t="shared" si="49"/>
        <v>0</v>
      </c>
      <c r="AC213" s="282">
        <f t="shared" si="50"/>
        <v>0</v>
      </c>
      <c r="AD213" s="282">
        <f t="shared" si="51"/>
        <v>0</v>
      </c>
      <c r="AE213" s="282">
        <f t="shared" si="52"/>
        <v>0</v>
      </c>
      <c r="AF213" s="282">
        <f t="shared" si="53"/>
        <v>0</v>
      </c>
      <c r="AG213" s="107">
        <f t="shared" si="54"/>
        <v>0</v>
      </c>
      <c r="AH213" s="282">
        <f t="shared" si="55"/>
        <v>0</v>
      </c>
      <c r="AI213" s="260"/>
      <c r="AJ213" s="282">
        <f t="shared" si="56"/>
        <v>0</v>
      </c>
      <c r="AK213" s="282">
        <f t="shared" si="57"/>
        <v>0</v>
      </c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495"/>
      <c r="AW213" s="495"/>
      <c r="AX213" s="495"/>
    </row>
    <row r="214" spans="2:50">
      <c r="B214" s="412">
        <v>198</v>
      </c>
      <c r="C214" s="382" t="s">
        <v>22</v>
      </c>
      <c r="D214" s="211" t="s">
        <v>2467</v>
      </c>
      <c r="E214" s="207" t="s">
        <v>2540</v>
      </c>
      <c r="F214" s="395" t="s">
        <v>3348</v>
      </c>
      <c r="G214" s="419" t="s">
        <v>1363</v>
      </c>
      <c r="H214" s="420">
        <v>42429</v>
      </c>
      <c r="I214" s="212" t="s">
        <v>2470</v>
      </c>
      <c r="J214" s="212">
        <f t="shared" si="58"/>
        <v>138</v>
      </c>
      <c r="K214" s="212">
        <v>138</v>
      </c>
      <c r="L214" s="212">
        <v>0</v>
      </c>
      <c r="M214" s="212"/>
      <c r="N214" s="212">
        <v>2.2999999999999998</v>
      </c>
      <c r="O214" s="212">
        <v>0</v>
      </c>
      <c r="P214" s="505">
        <v>1</v>
      </c>
      <c r="Q214" s="282"/>
      <c r="R214" s="128" t="s">
        <v>31</v>
      </c>
      <c r="S214" s="128" t="s">
        <v>31</v>
      </c>
      <c r="T214" s="128" t="s">
        <v>31</v>
      </c>
      <c r="U214" s="128" t="s">
        <v>31</v>
      </c>
      <c r="V214" s="553" t="s">
        <v>2466</v>
      </c>
      <c r="W214" s="282"/>
      <c r="X214" s="282">
        <f t="shared" si="47"/>
        <v>0</v>
      </c>
      <c r="Y214" s="260"/>
      <c r="Z214" s="260"/>
      <c r="AA214" s="502">
        <f t="shared" si="48"/>
        <v>0</v>
      </c>
      <c r="AB214" s="282">
        <f t="shared" si="49"/>
        <v>0</v>
      </c>
      <c r="AC214" s="282">
        <f t="shared" si="50"/>
        <v>0</v>
      </c>
      <c r="AD214" s="282">
        <f t="shared" si="51"/>
        <v>0</v>
      </c>
      <c r="AE214" s="282">
        <f t="shared" si="52"/>
        <v>0</v>
      </c>
      <c r="AF214" s="282">
        <f t="shared" si="53"/>
        <v>0</v>
      </c>
      <c r="AG214" s="107">
        <f t="shared" si="54"/>
        <v>0</v>
      </c>
      <c r="AH214" s="282">
        <f t="shared" si="55"/>
        <v>0</v>
      </c>
      <c r="AI214" s="260"/>
      <c r="AJ214" s="282">
        <f t="shared" si="56"/>
        <v>0</v>
      </c>
      <c r="AK214" s="282">
        <f t="shared" si="57"/>
        <v>0</v>
      </c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495"/>
      <c r="AW214" s="495"/>
      <c r="AX214" s="495"/>
    </row>
    <row r="215" spans="2:50">
      <c r="B215" s="412">
        <v>199</v>
      </c>
      <c r="C215" s="382" t="s">
        <v>22</v>
      </c>
      <c r="D215" s="211" t="s">
        <v>2467</v>
      </c>
      <c r="E215" s="207" t="s">
        <v>2540</v>
      </c>
      <c r="F215" s="395" t="s">
        <v>3347</v>
      </c>
      <c r="G215" s="419" t="s">
        <v>1363</v>
      </c>
      <c r="H215" s="420">
        <v>41995</v>
      </c>
      <c r="I215" s="212" t="s">
        <v>2470</v>
      </c>
      <c r="J215" s="212">
        <f t="shared" si="58"/>
        <v>48</v>
      </c>
      <c r="K215" s="212">
        <v>48</v>
      </c>
      <c r="L215" s="212">
        <v>0</v>
      </c>
      <c r="M215" s="212"/>
      <c r="N215" s="212">
        <v>0.8</v>
      </c>
      <c r="O215" s="212">
        <v>0</v>
      </c>
      <c r="P215" s="505">
        <v>1</v>
      </c>
      <c r="Q215" s="282"/>
      <c r="R215" s="128" t="s">
        <v>31</v>
      </c>
      <c r="S215" s="128" t="s">
        <v>31</v>
      </c>
      <c r="T215" s="128" t="s">
        <v>31</v>
      </c>
      <c r="U215" s="128" t="s">
        <v>31</v>
      </c>
      <c r="V215" s="553" t="s">
        <v>2466</v>
      </c>
      <c r="W215" s="282"/>
      <c r="X215" s="282">
        <f t="shared" si="47"/>
        <v>0</v>
      </c>
      <c r="Y215" s="260"/>
      <c r="Z215" s="260"/>
      <c r="AA215" s="502">
        <f t="shared" si="48"/>
        <v>0</v>
      </c>
      <c r="AB215" s="282">
        <f t="shared" si="49"/>
        <v>0</v>
      </c>
      <c r="AC215" s="282">
        <f t="shared" si="50"/>
        <v>0</v>
      </c>
      <c r="AD215" s="282">
        <f t="shared" si="51"/>
        <v>0</v>
      </c>
      <c r="AE215" s="282">
        <f t="shared" si="52"/>
        <v>0</v>
      </c>
      <c r="AF215" s="282">
        <f t="shared" si="53"/>
        <v>0</v>
      </c>
      <c r="AG215" s="107">
        <f t="shared" si="54"/>
        <v>0</v>
      </c>
      <c r="AH215" s="282">
        <f t="shared" si="55"/>
        <v>0</v>
      </c>
      <c r="AI215" s="260"/>
      <c r="AJ215" s="282">
        <f t="shared" si="56"/>
        <v>0</v>
      </c>
      <c r="AK215" s="282">
        <f t="shared" si="57"/>
        <v>0</v>
      </c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495"/>
      <c r="AW215" s="495"/>
      <c r="AX215" s="495"/>
    </row>
    <row r="216" spans="2:50">
      <c r="B216" s="412">
        <v>200</v>
      </c>
      <c r="C216" s="382" t="s">
        <v>22</v>
      </c>
      <c r="D216" s="211" t="s">
        <v>2467</v>
      </c>
      <c r="E216" s="207" t="s">
        <v>2540</v>
      </c>
      <c r="F216" s="395" t="s">
        <v>3346</v>
      </c>
      <c r="G216" s="419" t="s">
        <v>1363</v>
      </c>
      <c r="H216" s="420">
        <v>42429</v>
      </c>
      <c r="I216" s="212" t="s">
        <v>2470</v>
      </c>
      <c r="J216" s="212">
        <f t="shared" si="58"/>
        <v>78</v>
      </c>
      <c r="K216" s="212">
        <v>78</v>
      </c>
      <c r="L216" s="212">
        <v>0</v>
      </c>
      <c r="M216" s="212"/>
      <c r="N216" s="212">
        <v>1.3</v>
      </c>
      <c r="O216" s="212">
        <v>0</v>
      </c>
      <c r="P216" s="505">
        <v>1</v>
      </c>
      <c r="Q216" s="282"/>
      <c r="R216" s="128" t="s">
        <v>31</v>
      </c>
      <c r="S216" s="128" t="s">
        <v>31</v>
      </c>
      <c r="T216" s="128" t="s">
        <v>31</v>
      </c>
      <c r="U216" s="128" t="s">
        <v>31</v>
      </c>
      <c r="V216" s="553" t="s">
        <v>2466</v>
      </c>
      <c r="W216" s="282"/>
      <c r="X216" s="282">
        <f t="shared" si="47"/>
        <v>0</v>
      </c>
      <c r="Y216" s="260"/>
      <c r="Z216" s="260"/>
      <c r="AA216" s="502">
        <f t="shared" si="48"/>
        <v>0</v>
      </c>
      <c r="AB216" s="282">
        <f t="shared" si="49"/>
        <v>0</v>
      </c>
      <c r="AC216" s="282">
        <f t="shared" si="50"/>
        <v>0</v>
      </c>
      <c r="AD216" s="282">
        <f t="shared" si="51"/>
        <v>0</v>
      </c>
      <c r="AE216" s="282">
        <f t="shared" si="52"/>
        <v>0</v>
      </c>
      <c r="AF216" s="282">
        <f t="shared" si="53"/>
        <v>0</v>
      </c>
      <c r="AG216" s="107">
        <f t="shared" si="54"/>
        <v>0</v>
      </c>
      <c r="AH216" s="282">
        <f t="shared" si="55"/>
        <v>0</v>
      </c>
      <c r="AI216" s="260"/>
      <c r="AJ216" s="282">
        <f t="shared" si="56"/>
        <v>0</v>
      </c>
      <c r="AK216" s="282">
        <f t="shared" si="57"/>
        <v>0</v>
      </c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495"/>
      <c r="AW216" s="495"/>
      <c r="AX216" s="495"/>
    </row>
    <row r="217" spans="2:50">
      <c r="B217" s="412">
        <v>201</v>
      </c>
      <c r="C217" s="382" t="s">
        <v>22</v>
      </c>
      <c r="D217" s="211" t="s">
        <v>2467</v>
      </c>
      <c r="E217" s="207" t="s">
        <v>2540</v>
      </c>
      <c r="F217" s="395" t="s">
        <v>3345</v>
      </c>
      <c r="G217" s="419" t="s">
        <v>1363</v>
      </c>
      <c r="H217" s="420">
        <v>42390</v>
      </c>
      <c r="I217" s="212" t="s">
        <v>2470</v>
      </c>
      <c r="J217" s="212">
        <f t="shared" si="58"/>
        <v>48</v>
      </c>
      <c r="K217" s="212">
        <v>48</v>
      </c>
      <c r="L217" s="212">
        <v>0</v>
      </c>
      <c r="M217" s="212"/>
      <c r="N217" s="208">
        <v>0.8</v>
      </c>
      <c r="O217" s="208">
        <v>0</v>
      </c>
      <c r="P217" s="505">
        <v>1</v>
      </c>
      <c r="Q217" s="282"/>
      <c r="R217" s="128" t="s">
        <v>31</v>
      </c>
      <c r="S217" s="128" t="s">
        <v>31</v>
      </c>
      <c r="T217" s="128" t="s">
        <v>31</v>
      </c>
      <c r="U217" s="128" t="s">
        <v>31</v>
      </c>
      <c r="V217" s="553" t="s">
        <v>2466</v>
      </c>
      <c r="W217" s="282"/>
      <c r="X217" s="282">
        <f t="shared" si="47"/>
        <v>0</v>
      </c>
      <c r="Y217" s="260"/>
      <c r="Z217" s="260"/>
      <c r="AA217" s="502">
        <f t="shared" si="48"/>
        <v>0</v>
      </c>
      <c r="AB217" s="282">
        <f t="shared" si="49"/>
        <v>0</v>
      </c>
      <c r="AC217" s="282">
        <f t="shared" si="50"/>
        <v>0</v>
      </c>
      <c r="AD217" s="282">
        <f t="shared" si="51"/>
        <v>0</v>
      </c>
      <c r="AE217" s="282">
        <f t="shared" si="52"/>
        <v>0</v>
      </c>
      <c r="AF217" s="282">
        <f t="shared" si="53"/>
        <v>0</v>
      </c>
      <c r="AG217" s="107">
        <f t="shared" si="54"/>
        <v>0</v>
      </c>
      <c r="AH217" s="282">
        <f t="shared" si="55"/>
        <v>0</v>
      </c>
      <c r="AI217" s="260"/>
      <c r="AJ217" s="282">
        <f t="shared" si="56"/>
        <v>0</v>
      </c>
      <c r="AK217" s="282">
        <f t="shared" si="57"/>
        <v>0</v>
      </c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495"/>
      <c r="AW217" s="495"/>
      <c r="AX217" s="495"/>
    </row>
    <row r="218" spans="2:50">
      <c r="B218" s="412">
        <v>202</v>
      </c>
      <c r="C218" s="382" t="s">
        <v>22</v>
      </c>
      <c r="D218" s="211" t="s">
        <v>2467</v>
      </c>
      <c r="E218" s="207" t="s">
        <v>2540</v>
      </c>
      <c r="F218" s="395" t="s">
        <v>3344</v>
      </c>
      <c r="G218" s="419" t="s">
        <v>1363</v>
      </c>
      <c r="H218" s="420">
        <v>42375</v>
      </c>
      <c r="I218" s="212" t="s">
        <v>2470</v>
      </c>
      <c r="J218" s="212">
        <f t="shared" si="58"/>
        <v>726</v>
      </c>
      <c r="K218" s="212">
        <v>6</v>
      </c>
      <c r="L218" s="212">
        <v>720</v>
      </c>
      <c r="M218" s="212"/>
      <c r="N218" s="208">
        <v>0.1</v>
      </c>
      <c r="O218" s="208">
        <v>12</v>
      </c>
      <c r="P218" s="505">
        <v>1</v>
      </c>
      <c r="Q218" s="282"/>
      <c r="R218" s="128" t="s">
        <v>31</v>
      </c>
      <c r="S218" s="128" t="s">
        <v>31</v>
      </c>
      <c r="T218" s="128" t="s">
        <v>31</v>
      </c>
      <c r="U218" s="128" t="s">
        <v>31</v>
      </c>
      <c r="V218" s="553" t="s">
        <v>2466</v>
      </c>
      <c r="W218" s="282"/>
      <c r="X218" s="282">
        <f t="shared" si="47"/>
        <v>0</v>
      </c>
      <c r="Y218" s="260"/>
      <c r="Z218" s="260"/>
      <c r="AA218" s="502">
        <f t="shared" si="48"/>
        <v>0</v>
      </c>
      <c r="AB218" s="282">
        <f t="shared" si="49"/>
        <v>0</v>
      </c>
      <c r="AC218" s="282">
        <f t="shared" si="50"/>
        <v>0</v>
      </c>
      <c r="AD218" s="282">
        <f t="shared" si="51"/>
        <v>0</v>
      </c>
      <c r="AE218" s="282">
        <f t="shared" si="52"/>
        <v>0</v>
      </c>
      <c r="AF218" s="282">
        <f t="shared" si="53"/>
        <v>0</v>
      </c>
      <c r="AG218" s="107">
        <f t="shared" si="54"/>
        <v>0</v>
      </c>
      <c r="AH218" s="282">
        <f t="shared" si="55"/>
        <v>0</v>
      </c>
      <c r="AI218" s="260"/>
      <c r="AJ218" s="282">
        <f t="shared" si="56"/>
        <v>0</v>
      </c>
      <c r="AK218" s="282">
        <f t="shared" si="57"/>
        <v>0</v>
      </c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495"/>
      <c r="AW218" s="495"/>
      <c r="AX218" s="495"/>
    </row>
    <row r="219" spans="2:50">
      <c r="B219" s="412">
        <v>203</v>
      </c>
      <c r="C219" s="382" t="s">
        <v>22</v>
      </c>
      <c r="D219" s="211" t="s">
        <v>2467</v>
      </c>
      <c r="E219" s="207" t="s">
        <v>2540</v>
      </c>
      <c r="F219" s="395" t="s">
        <v>3343</v>
      </c>
      <c r="G219" s="419" t="s">
        <v>1363</v>
      </c>
      <c r="H219" s="420">
        <v>41995</v>
      </c>
      <c r="I219" s="212" t="s">
        <v>2470</v>
      </c>
      <c r="J219" s="212">
        <f t="shared" si="58"/>
        <v>726</v>
      </c>
      <c r="K219" s="212">
        <v>6</v>
      </c>
      <c r="L219" s="212">
        <v>720</v>
      </c>
      <c r="M219" s="212"/>
      <c r="N219" s="208">
        <v>0.1</v>
      </c>
      <c r="O219" s="208">
        <v>12</v>
      </c>
      <c r="P219" s="505">
        <v>1</v>
      </c>
      <c r="Q219" s="282"/>
      <c r="R219" s="128" t="s">
        <v>31</v>
      </c>
      <c r="S219" s="128" t="s">
        <v>31</v>
      </c>
      <c r="T219" s="128" t="s">
        <v>31</v>
      </c>
      <c r="U219" s="128" t="s">
        <v>31</v>
      </c>
      <c r="V219" s="553" t="s">
        <v>2466</v>
      </c>
      <c r="W219" s="282"/>
      <c r="X219" s="282">
        <f t="shared" si="47"/>
        <v>0</v>
      </c>
      <c r="Y219" s="260"/>
      <c r="Z219" s="260"/>
      <c r="AA219" s="502">
        <f t="shared" si="48"/>
        <v>0</v>
      </c>
      <c r="AB219" s="282">
        <f t="shared" si="49"/>
        <v>0</v>
      </c>
      <c r="AC219" s="282">
        <f t="shared" si="50"/>
        <v>0</v>
      </c>
      <c r="AD219" s="282">
        <f t="shared" si="51"/>
        <v>0</v>
      </c>
      <c r="AE219" s="282">
        <f t="shared" si="52"/>
        <v>0</v>
      </c>
      <c r="AF219" s="282">
        <f t="shared" si="53"/>
        <v>0</v>
      </c>
      <c r="AG219" s="107">
        <f t="shared" si="54"/>
        <v>0</v>
      </c>
      <c r="AH219" s="282">
        <f t="shared" si="55"/>
        <v>0</v>
      </c>
      <c r="AI219" s="260"/>
      <c r="AJ219" s="282">
        <f t="shared" si="56"/>
        <v>0</v>
      </c>
      <c r="AK219" s="282">
        <f t="shared" si="57"/>
        <v>0</v>
      </c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495"/>
      <c r="AW219" s="495"/>
      <c r="AX219" s="495"/>
    </row>
    <row r="220" spans="2:50">
      <c r="B220" s="412">
        <v>204</v>
      </c>
      <c r="C220" s="382" t="s">
        <v>22</v>
      </c>
      <c r="D220" s="211" t="s">
        <v>2467</v>
      </c>
      <c r="E220" s="207" t="s">
        <v>2540</v>
      </c>
      <c r="F220" s="395" t="s">
        <v>3342</v>
      </c>
      <c r="G220" s="419" t="s">
        <v>1363</v>
      </c>
      <c r="H220" s="420">
        <v>41995</v>
      </c>
      <c r="I220" s="212" t="s">
        <v>2470</v>
      </c>
      <c r="J220" s="212">
        <f t="shared" si="58"/>
        <v>726</v>
      </c>
      <c r="K220" s="212">
        <v>6</v>
      </c>
      <c r="L220" s="212">
        <v>720</v>
      </c>
      <c r="M220" s="212"/>
      <c r="N220" s="208">
        <v>0.1</v>
      </c>
      <c r="O220" s="208">
        <v>12</v>
      </c>
      <c r="P220" s="505">
        <v>1</v>
      </c>
      <c r="Q220" s="282"/>
      <c r="R220" s="128" t="s">
        <v>31</v>
      </c>
      <c r="S220" s="128" t="s">
        <v>31</v>
      </c>
      <c r="T220" s="128" t="s">
        <v>31</v>
      </c>
      <c r="U220" s="128" t="s">
        <v>31</v>
      </c>
      <c r="V220" s="553" t="s">
        <v>2466</v>
      </c>
      <c r="W220" s="282"/>
      <c r="X220" s="282">
        <f t="shared" si="47"/>
        <v>0</v>
      </c>
      <c r="Y220" s="260"/>
      <c r="Z220" s="260"/>
      <c r="AA220" s="502">
        <f t="shared" si="48"/>
        <v>0</v>
      </c>
      <c r="AB220" s="282">
        <f t="shared" si="49"/>
        <v>0</v>
      </c>
      <c r="AC220" s="282">
        <f t="shared" si="50"/>
        <v>0</v>
      </c>
      <c r="AD220" s="282">
        <f t="shared" si="51"/>
        <v>0</v>
      </c>
      <c r="AE220" s="282">
        <f t="shared" si="52"/>
        <v>0</v>
      </c>
      <c r="AF220" s="282">
        <f t="shared" si="53"/>
        <v>0</v>
      </c>
      <c r="AG220" s="107">
        <f t="shared" si="54"/>
        <v>0</v>
      </c>
      <c r="AH220" s="282">
        <f t="shared" si="55"/>
        <v>0</v>
      </c>
      <c r="AI220" s="260"/>
      <c r="AJ220" s="282">
        <f t="shared" si="56"/>
        <v>0</v>
      </c>
      <c r="AK220" s="282">
        <f t="shared" si="57"/>
        <v>0</v>
      </c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495"/>
      <c r="AW220" s="495"/>
      <c r="AX220" s="495"/>
    </row>
    <row r="221" spans="2:50">
      <c r="B221" s="412">
        <v>205</v>
      </c>
      <c r="C221" s="382" t="s">
        <v>22</v>
      </c>
      <c r="D221" s="211" t="s">
        <v>2467</v>
      </c>
      <c r="E221" s="207" t="s">
        <v>2540</v>
      </c>
      <c r="F221" s="395" t="s">
        <v>3341</v>
      </c>
      <c r="G221" s="419" t="s">
        <v>1363</v>
      </c>
      <c r="H221" s="420">
        <v>41995</v>
      </c>
      <c r="I221" s="212" t="s">
        <v>2470</v>
      </c>
      <c r="J221" s="212">
        <f t="shared" si="58"/>
        <v>726</v>
      </c>
      <c r="K221" s="212">
        <v>6</v>
      </c>
      <c r="L221" s="212">
        <v>720</v>
      </c>
      <c r="M221" s="212"/>
      <c r="N221" s="208">
        <v>0.1</v>
      </c>
      <c r="O221" s="208">
        <v>12</v>
      </c>
      <c r="P221" s="505">
        <v>1</v>
      </c>
      <c r="Q221" s="282"/>
      <c r="R221" s="128" t="s">
        <v>31</v>
      </c>
      <c r="S221" s="128" t="s">
        <v>31</v>
      </c>
      <c r="T221" s="128" t="s">
        <v>31</v>
      </c>
      <c r="U221" s="128" t="s">
        <v>31</v>
      </c>
      <c r="V221" s="553" t="s">
        <v>2466</v>
      </c>
      <c r="W221" s="282"/>
      <c r="X221" s="282">
        <f t="shared" si="47"/>
        <v>0</v>
      </c>
      <c r="Y221" s="260"/>
      <c r="Z221" s="260"/>
      <c r="AA221" s="502">
        <f t="shared" si="48"/>
        <v>0</v>
      </c>
      <c r="AB221" s="282">
        <f t="shared" si="49"/>
        <v>0</v>
      </c>
      <c r="AC221" s="282">
        <f t="shared" si="50"/>
        <v>0</v>
      </c>
      <c r="AD221" s="282">
        <f t="shared" si="51"/>
        <v>0</v>
      </c>
      <c r="AE221" s="282">
        <f t="shared" si="52"/>
        <v>0</v>
      </c>
      <c r="AF221" s="282">
        <f t="shared" si="53"/>
        <v>0</v>
      </c>
      <c r="AG221" s="107">
        <f t="shared" si="54"/>
        <v>0</v>
      </c>
      <c r="AH221" s="282">
        <f t="shared" si="55"/>
        <v>0</v>
      </c>
      <c r="AI221" s="260"/>
      <c r="AJ221" s="282">
        <f t="shared" si="56"/>
        <v>0</v>
      </c>
      <c r="AK221" s="282">
        <f t="shared" si="57"/>
        <v>0</v>
      </c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495"/>
      <c r="AW221" s="495"/>
      <c r="AX221" s="495"/>
    </row>
    <row r="222" spans="2:50">
      <c r="B222" s="412">
        <v>206</v>
      </c>
      <c r="C222" s="382" t="s">
        <v>22</v>
      </c>
      <c r="D222" s="211" t="s">
        <v>2467</v>
      </c>
      <c r="E222" s="207" t="s">
        <v>2540</v>
      </c>
      <c r="F222" s="395" t="s">
        <v>3309</v>
      </c>
      <c r="G222" s="419" t="s">
        <v>1363</v>
      </c>
      <c r="H222" s="420">
        <v>41995</v>
      </c>
      <c r="I222" s="212" t="s">
        <v>2470</v>
      </c>
      <c r="J222" s="212">
        <f t="shared" si="58"/>
        <v>114</v>
      </c>
      <c r="K222" s="212">
        <v>84</v>
      </c>
      <c r="L222" s="212">
        <v>30</v>
      </c>
      <c r="M222" s="212"/>
      <c r="N222" s="212">
        <v>1.4</v>
      </c>
      <c r="O222" s="212">
        <v>0.5</v>
      </c>
      <c r="P222" s="505">
        <v>1</v>
      </c>
      <c r="Q222" s="282"/>
      <c r="R222" s="128" t="s">
        <v>31</v>
      </c>
      <c r="S222" s="128" t="s">
        <v>31</v>
      </c>
      <c r="T222" s="128" t="s">
        <v>31</v>
      </c>
      <c r="U222" s="128" t="s">
        <v>31</v>
      </c>
      <c r="V222" s="553" t="s">
        <v>2466</v>
      </c>
      <c r="W222" s="282"/>
      <c r="X222" s="282">
        <f t="shared" si="47"/>
        <v>0</v>
      </c>
      <c r="Y222" s="260"/>
      <c r="Z222" s="260"/>
      <c r="AA222" s="502">
        <f t="shared" si="48"/>
        <v>0</v>
      </c>
      <c r="AB222" s="282">
        <f t="shared" si="49"/>
        <v>0</v>
      </c>
      <c r="AC222" s="282">
        <f t="shared" si="50"/>
        <v>0</v>
      </c>
      <c r="AD222" s="282">
        <f t="shared" si="51"/>
        <v>0</v>
      </c>
      <c r="AE222" s="282">
        <f t="shared" si="52"/>
        <v>0</v>
      </c>
      <c r="AF222" s="282">
        <f t="shared" si="53"/>
        <v>0</v>
      </c>
      <c r="AG222" s="107">
        <f t="shared" si="54"/>
        <v>0</v>
      </c>
      <c r="AH222" s="282">
        <f t="shared" si="55"/>
        <v>0</v>
      </c>
      <c r="AI222" s="260"/>
      <c r="AJ222" s="282">
        <f t="shared" si="56"/>
        <v>0</v>
      </c>
      <c r="AK222" s="282">
        <f t="shared" si="57"/>
        <v>0</v>
      </c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495"/>
      <c r="AW222" s="495"/>
      <c r="AX222" s="495"/>
    </row>
    <row r="223" spans="2:50">
      <c r="B223" s="412">
        <v>207</v>
      </c>
      <c r="C223" s="382" t="s">
        <v>22</v>
      </c>
      <c r="D223" s="211" t="s">
        <v>2467</v>
      </c>
      <c r="E223" s="207" t="s">
        <v>2540</v>
      </c>
      <c r="F223" s="395" t="s">
        <v>3325</v>
      </c>
      <c r="G223" s="419" t="s">
        <v>1363</v>
      </c>
      <c r="H223" s="420">
        <v>42110</v>
      </c>
      <c r="I223" s="212" t="s">
        <v>2470</v>
      </c>
      <c r="J223" s="212">
        <f t="shared" si="58"/>
        <v>210</v>
      </c>
      <c r="K223" s="212">
        <v>210</v>
      </c>
      <c r="L223" s="212">
        <v>0</v>
      </c>
      <c r="M223" s="212"/>
      <c r="N223" s="212">
        <v>3.5</v>
      </c>
      <c r="O223" s="212">
        <v>0</v>
      </c>
      <c r="P223" s="505">
        <v>1</v>
      </c>
      <c r="Q223" s="282"/>
      <c r="R223" s="128" t="s">
        <v>31</v>
      </c>
      <c r="S223" s="128" t="s">
        <v>31</v>
      </c>
      <c r="T223" s="128" t="s">
        <v>31</v>
      </c>
      <c r="U223" s="128" t="s">
        <v>31</v>
      </c>
      <c r="V223" s="553" t="s">
        <v>2466</v>
      </c>
      <c r="W223" s="282"/>
      <c r="X223" s="282">
        <f t="shared" si="47"/>
        <v>0</v>
      </c>
      <c r="Y223" s="260"/>
      <c r="Z223" s="260"/>
      <c r="AA223" s="502">
        <f t="shared" si="48"/>
        <v>0</v>
      </c>
      <c r="AB223" s="282">
        <f t="shared" si="49"/>
        <v>0</v>
      </c>
      <c r="AC223" s="282">
        <f t="shared" si="50"/>
        <v>0</v>
      </c>
      <c r="AD223" s="282">
        <f t="shared" si="51"/>
        <v>0</v>
      </c>
      <c r="AE223" s="282">
        <f t="shared" si="52"/>
        <v>0</v>
      </c>
      <c r="AF223" s="282">
        <f t="shared" si="53"/>
        <v>0</v>
      </c>
      <c r="AG223" s="107">
        <f t="shared" si="54"/>
        <v>0</v>
      </c>
      <c r="AH223" s="282">
        <f t="shared" si="55"/>
        <v>0</v>
      </c>
      <c r="AI223" s="260"/>
      <c r="AJ223" s="282">
        <f t="shared" si="56"/>
        <v>0</v>
      </c>
      <c r="AK223" s="282">
        <f t="shared" si="57"/>
        <v>0</v>
      </c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495"/>
      <c r="AW223" s="495"/>
      <c r="AX223" s="495"/>
    </row>
    <row r="224" spans="2:50">
      <c r="B224" s="412">
        <v>208</v>
      </c>
      <c r="C224" s="382" t="s">
        <v>22</v>
      </c>
      <c r="D224" s="211" t="s">
        <v>2467</v>
      </c>
      <c r="E224" s="207" t="s">
        <v>2540</v>
      </c>
      <c r="F224" s="395" t="s">
        <v>3324</v>
      </c>
      <c r="G224" s="419" t="s">
        <v>1363</v>
      </c>
      <c r="H224" s="420">
        <v>42110</v>
      </c>
      <c r="I224" s="212" t="s">
        <v>2470</v>
      </c>
      <c r="J224" s="212">
        <f t="shared" si="58"/>
        <v>294</v>
      </c>
      <c r="K224" s="212">
        <v>294</v>
      </c>
      <c r="L224" s="212">
        <v>0</v>
      </c>
      <c r="M224" s="212"/>
      <c r="N224" s="212">
        <v>4.5999999999999996</v>
      </c>
      <c r="O224" s="212">
        <v>0</v>
      </c>
      <c r="P224" s="505">
        <v>1</v>
      </c>
      <c r="Q224" s="282"/>
      <c r="R224" s="128" t="s">
        <v>31</v>
      </c>
      <c r="S224" s="128" t="s">
        <v>31</v>
      </c>
      <c r="T224" s="128" t="s">
        <v>31</v>
      </c>
      <c r="U224" s="128" t="s">
        <v>31</v>
      </c>
      <c r="V224" s="553" t="s">
        <v>2466</v>
      </c>
      <c r="W224" s="282"/>
      <c r="X224" s="282">
        <f t="shared" si="47"/>
        <v>0</v>
      </c>
      <c r="Y224" s="260"/>
      <c r="Z224" s="260"/>
      <c r="AA224" s="502">
        <f t="shared" si="48"/>
        <v>0</v>
      </c>
      <c r="AB224" s="282">
        <f t="shared" si="49"/>
        <v>0</v>
      </c>
      <c r="AC224" s="282">
        <f t="shared" si="50"/>
        <v>0</v>
      </c>
      <c r="AD224" s="282">
        <f t="shared" si="51"/>
        <v>0</v>
      </c>
      <c r="AE224" s="282">
        <f t="shared" si="52"/>
        <v>0</v>
      </c>
      <c r="AF224" s="282">
        <f t="shared" si="53"/>
        <v>0</v>
      </c>
      <c r="AG224" s="107">
        <f t="shared" si="54"/>
        <v>0</v>
      </c>
      <c r="AH224" s="282">
        <f t="shared" si="55"/>
        <v>0</v>
      </c>
      <c r="AI224" s="260"/>
      <c r="AJ224" s="282">
        <f t="shared" si="56"/>
        <v>0</v>
      </c>
      <c r="AK224" s="282">
        <f t="shared" si="57"/>
        <v>0</v>
      </c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495"/>
      <c r="AW224" s="495"/>
      <c r="AX224" s="495"/>
    </row>
    <row r="225" spans="2:50">
      <c r="B225" s="412">
        <v>209</v>
      </c>
      <c r="C225" s="382" t="s">
        <v>22</v>
      </c>
      <c r="D225" s="211" t="s">
        <v>2467</v>
      </c>
      <c r="E225" s="207" t="s">
        <v>2540</v>
      </c>
      <c r="F225" s="395" t="s">
        <v>3323</v>
      </c>
      <c r="G225" s="419" t="s">
        <v>1363</v>
      </c>
      <c r="H225" s="420">
        <v>42128</v>
      </c>
      <c r="I225" s="212" t="s">
        <v>2470</v>
      </c>
      <c r="J225" s="212">
        <f t="shared" si="58"/>
        <v>36</v>
      </c>
      <c r="K225" s="212">
        <v>36</v>
      </c>
      <c r="L225" s="212">
        <v>0</v>
      </c>
      <c r="M225" s="212"/>
      <c r="N225" s="212">
        <v>0.4</v>
      </c>
      <c r="O225" s="212">
        <v>0</v>
      </c>
      <c r="P225" s="505">
        <v>1</v>
      </c>
      <c r="Q225" s="282"/>
      <c r="R225" s="128" t="s">
        <v>31</v>
      </c>
      <c r="S225" s="128" t="s">
        <v>31</v>
      </c>
      <c r="T225" s="128" t="s">
        <v>31</v>
      </c>
      <c r="U225" s="128" t="s">
        <v>31</v>
      </c>
      <c r="V225" s="553" t="s">
        <v>2466</v>
      </c>
      <c r="W225" s="282"/>
      <c r="X225" s="282">
        <f t="shared" si="47"/>
        <v>0</v>
      </c>
      <c r="Y225" s="260"/>
      <c r="Z225" s="260"/>
      <c r="AA225" s="502">
        <f t="shared" si="48"/>
        <v>0</v>
      </c>
      <c r="AB225" s="282">
        <f t="shared" si="49"/>
        <v>0</v>
      </c>
      <c r="AC225" s="282">
        <f t="shared" si="50"/>
        <v>0</v>
      </c>
      <c r="AD225" s="282">
        <f t="shared" si="51"/>
        <v>0</v>
      </c>
      <c r="AE225" s="282">
        <f t="shared" si="52"/>
        <v>0</v>
      </c>
      <c r="AF225" s="282">
        <f t="shared" si="53"/>
        <v>0</v>
      </c>
      <c r="AG225" s="107">
        <f t="shared" si="54"/>
        <v>0</v>
      </c>
      <c r="AH225" s="282">
        <f t="shared" si="55"/>
        <v>0</v>
      </c>
      <c r="AI225" s="260"/>
      <c r="AJ225" s="282">
        <f t="shared" si="56"/>
        <v>0</v>
      </c>
      <c r="AK225" s="282">
        <f t="shared" si="57"/>
        <v>0</v>
      </c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495"/>
      <c r="AW225" s="495"/>
      <c r="AX225" s="495"/>
    </row>
    <row r="226" spans="2:50">
      <c r="B226" s="412">
        <v>210</v>
      </c>
      <c r="C226" s="382" t="s">
        <v>22</v>
      </c>
      <c r="D226" s="211" t="s">
        <v>2467</v>
      </c>
      <c r="E226" s="207" t="s">
        <v>2567</v>
      </c>
      <c r="F226" s="211" t="s">
        <v>3322</v>
      </c>
      <c r="G226" s="419" t="s">
        <v>1966</v>
      </c>
      <c r="H226" s="420">
        <v>42711</v>
      </c>
      <c r="I226" s="212" t="s">
        <v>2470</v>
      </c>
      <c r="J226" s="212">
        <f t="shared" si="58"/>
        <v>60</v>
      </c>
      <c r="K226" s="212">
        <v>60</v>
      </c>
      <c r="L226" s="212">
        <v>0</v>
      </c>
      <c r="M226" s="212"/>
      <c r="N226" s="208">
        <v>1</v>
      </c>
      <c r="O226" s="208">
        <v>0</v>
      </c>
      <c r="P226" s="505">
        <v>1</v>
      </c>
      <c r="Q226" s="282"/>
      <c r="R226" s="128" t="s">
        <v>31</v>
      </c>
      <c r="S226" s="128" t="s">
        <v>31</v>
      </c>
      <c r="T226" s="128" t="s">
        <v>31</v>
      </c>
      <c r="U226" s="128" t="s">
        <v>31</v>
      </c>
      <c r="V226" s="553" t="s">
        <v>2466</v>
      </c>
      <c r="W226" s="282"/>
      <c r="X226" s="282">
        <f t="shared" si="47"/>
        <v>0</v>
      </c>
      <c r="Y226" s="260"/>
      <c r="Z226" s="260"/>
      <c r="AA226" s="502">
        <f t="shared" si="48"/>
        <v>0</v>
      </c>
      <c r="AB226" s="282">
        <f t="shared" si="49"/>
        <v>0</v>
      </c>
      <c r="AC226" s="282">
        <f t="shared" si="50"/>
        <v>0</v>
      </c>
      <c r="AD226" s="282">
        <f t="shared" si="51"/>
        <v>0</v>
      </c>
      <c r="AE226" s="282">
        <f t="shared" si="52"/>
        <v>0</v>
      </c>
      <c r="AF226" s="282">
        <f t="shared" si="53"/>
        <v>0</v>
      </c>
      <c r="AG226" s="107">
        <f t="shared" si="54"/>
        <v>0</v>
      </c>
      <c r="AH226" s="282">
        <f t="shared" si="55"/>
        <v>0</v>
      </c>
      <c r="AI226" s="260"/>
      <c r="AJ226" s="282">
        <f t="shared" si="56"/>
        <v>0</v>
      </c>
      <c r="AK226" s="282">
        <f t="shared" si="57"/>
        <v>0</v>
      </c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495"/>
      <c r="AW226" s="495"/>
      <c r="AX226" s="495"/>
    </row>
    <row r="227" spans="2:50">
      <c r="B227" s="412">
        <v>211</v>
      </c>
      <c r="C227" s="382" t="s">
        <v>22</v>
      </c>
      <c r="D227" s="211" t="s">
        <v>2467</v>
      </c>
      <c r="E227" s="207" t="s">
        <v>2567</v>
      </c>
      <c r="F227" s="211" t="s">
        <v>3321</v>
      </c>
      <c r="G227" s="419" t="s">
        <v>1363</v>
      </c>
      <c r="H227" s="420">
        <v>43649</v>
      </c>
      <c r="I227" s="212" t="s">
        <v>2470</v>
      </c>
      <c r="J227" s="212">
        <f t="shared" si="58"/>
        <v>78</v>
      </c>
      <c r="K227" s="212">
        <v>78</v>
      </c>
      <c r="L227" s="212">
        <v>0</v>
      </c>
      <c r="M227" s="212"/>
      <c r="N227" s="212">
        <v>1.6</v>
      </c>
      <c r="O227" s="212">
        <v>0</v>
      </c>
      <c r="P227" s="505">
        <v>1</v>
      </c>
      <c r="Q227" s="282" t="s">
        <v>4380</v>
      </c>
      <c r="R227" s="128" t="s">
        <v>31</v>
      </c>
      <c r="S227" s="128" t="s">
        <v>31</v>
      </c>
      <c r="T227" s="128" t="s">
        <v>31</v>
      </c>
      <c r="U227" s="128" t="s">
        <v>31</v>
      </c>
      <c r="V227" s="553" t="s">
        <v>2466</v>
      </c>
      <c r="W227" s="282"/>
      <c r="X227" s="282">
        <f t="shared" si="47"/>
        <v>0</v>
      </c>
      <c r="Y227" s="260"/>
      <c r="Z227" s="260"/>
      <c r="AA227" s="502">
        <f t="shared" si="48"/>
        <v>0</v>
      </c>
      <c r="AB227" s="282">
        <f t="shared" si="49"/>
        <v>0</v>
      </c>
      <c r="AC227" s="282">
        <f t="shared" si="50"/>
        <v>0</v>
      </c>
      <c r="AD227" s="282">
        <f t="shared" si="51"/>
        <v>0</v>
      </c>
      <c r="AE227" s="282">
        <f t="shared" si="52"/>
        <v>0</v>
      </c>
      <c r="AF227" s="282">
        <f t="shared" si="53"/>
        <v>0</v>
      </c>
      <c r="AG227" s="107">
        <f t="shared" si="54"/>
        <v>1</v>
      </c>
      <c r="AH227" s="282">
        <f t="shared" si="55"/>
        <v>0</v>
      </c>
      <c r="AI227" s="260"/>
      <c r="AJ227" s="282">
        <f t="shared" si="56"/>
        <v>0</v>
      </c>
      <c r="AK227" s="282">
        <f t="shared" si="57"/>
        <v>0</v>
      </c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495"/>
      <c r="AW227" s="495"/>
      <c r="AX227" s="495"/>
    </row>
    <row r="228" spans="2:50">
      <c r="B228" s="412">
        <v>212</v>
      </c>
      <c r="C228" s="382" t="s">
        <v>22</v>
      </c>
      <c r="D228" s="211" t="s">
        <v>2467</v>
      </c>
      <c r="E228" s="207" t="s">
        <v>2567</v>
      </c>
      <c r="F228" s="211" t="s">
        <v>3320</v>
      </c>
      <c r="G228" s="419" t="s">
        <v>1363</v>
      </c>
      <c r="H228" s="420">
        <v>43763</v>
      </c>
      <c r="I228" s="212" t="s">
        <v>2470</v>
      </c>
      <c r="J228" s="212">
        <f t="shared" si="58"/>
        <v>138</v>
      </c>
      <c r="K228" s="212">
        <v>138</v>
      </c>
      <c r="L228" s="212">
        <v>0</v>
      </c>
      <c r="M228" s="212"/>
      <c r="N228" s="212">
        <v>2.2999999999999998</v>
      </c>
      <c r="O228" s="212">
        <v>0</v>
      </c>
      <c r="P228" s="505">
        <v>1</v>
      </c>
      <c r="Q228" s="282"/>
      <c r="R228" s="128" t="s">
        <v>31</v>
      </c>
      <c r="S228" s="128" t="s">
        <v>31</v>
      </c>
      <c r="T228" s="128" t="s">
        <v>31</v>
      </c>
      <c r="U228" s="128" t="s">
        <v>31</v>
      </c>
      <c r="V228" s="553" t="s">
        <v>2466</v>
      </c>
      <c r="W228" s="282"/>
      <c r="X228" s="282">
        <f t="shared" si="47"/>
        <v>0</v>
      </c>
      <c r="Y228" s="260"/>
      <c r="Z228" s="260"/>
      <c r="AA228" s="502">
        <f t="shared" si="48"/>
        <v>0</v>
      </c>
      <c r="AB228" s="282">
        <f t="shared" si="49"/>
        <v>0</v>
      </c>
      <c r="AC228" s="282">
        <f t="shared" si="50"/>
        <v>0</v>
      </c>
      <c r="AD228" s="282">
        <f t="shared" si="51"/>
        <v>0</v>
      </c>
      <c r="AE228" s="282">
        <f t="shared" si="52"/>
        <v>0</v>
      </c>
      <c r="AF228" s="282">
        <f t="shared" si="53"/>
        <v>0</v>
      </c>
      <c r="AG228" s="107">
        <f t="shared" si="54"/>
        <v>0</v>
      </c>
      <c r="AH228" s="282">
        <f t="shared" si="55"/>
        <v>0</v>
      </c>
      <c r="AI228" s="260"/>
      <c r="AJ228" s="282">
        <f t="shared" si="56"/>
        <v>0</v>
      </c>
      <c r="AK228" s="282">
        <f t="shared" si="57"/>
        <v>0</v>
      </c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495"/>
      <c r="AW228" s="495"/>
      <c r="AX228" s="495"/>
    </row>
    <row r="229" spans="2:50">
      <c r="B229" s="412">
        <v>213</v>
      </c>
      <c r="C229" s="382" t="s">
        <v>22</v>
      </c>
      <c r="D229" s="211" t="s">
        <v>2467</v>
      </c>
      <c r="E229" s="207" t="s">
        <v>2567</v>
      </c>
      <c r="F229" s="211" t="s">
        <v>3319</v>
      </c>
      <c r="G229" s="419" t="s">
        <v>1363</v>
      </c>
      <c r="H229" s="420">
        <v>42711</v>
      </c>
      <c r="I229" s="212" t="s">
        <v>2470</v>
      </c>
      <c r="J229" s="212">
        <f t="shared" si="58"/>
        <v>24</v>
      </c>
      <c r="K229" s="212">
        <v>24</v>
      </c>
      <c r="L229" s="212">
        <v>0</v>
      </c>
      <c r="M229" s="212"/>
      <c r="N229" s="212">
        <v>0.4</v>
      </c>
      <c r="O229" s="212">
        <v>0</v>
      </c>
      <c r="P229" s="505">
        <v>1</v>
      </c>
      <c r="Q229" s="282"/>
      <c r="R229" s="128" t="s">
        <v>31</v>
      </c>
      <c r="S229" s="128" t="s">
        <v>31</v>
      </c>
      <c r="T229" s="128" t="s">
        <v>31</v>
      </c>
      <c r="U229" s="128" t="s">
        <v>31</v>
      </c>
      <c r="V229" s="553" t="s">
        <v>2466</v>
      </c>
      <c r="W229" s="282"/>
      <c r="X229" s="282">
        <f t="shared" si="47"/>
        <v>0</v>
      </c>
      <c r="Y229" s="260"/>
      <c r="Z229" s="260"/>
      <c r="AA229" s="502">
        <f t="shared" si="48"/>
        <v>0</v>
      </c>
      <c r="AB229" s="282">
        <f t="shared" si="49"/>
        <v>0</v>
      </c>
      <c r="AC229" s="282">
        <f t="shared" si="50"/>
        <v>0</v>
      </c>
      <c r="AD229" s="282">
        <f t="shared" si="51"/>
        <v>0</v>
      </c>
      <c r="AE229" s="282">
        <f t="shared" si="52"/>
        <v>0</v>
      </c>
      <c r="AF229" s="282">
        <f t="shared" si="53"/>
        <v>0</v>
      </c>
      <c r="AG229" s="107">
        <f t="shared" si="54"/>
        <v>0</v>
      </c>
      <c r="AH229" s="282">
        <f t="shared" si="55"/>
        <v>0</v>
      </c>
      <c r="AI229" s="260"/>
      <c r="AJ229" s="282">
        <f t="shared" si="56"/>
        <v>0</v>
      </c>
      <c r="AK229" s="282">
        <f t="shared" si="57"/>
        <v>0</v>
      </c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495"/>
      <c r="AW229" s="495"/>
      <c r="AX229" s="495"/>
    </row>
    <row r="230" spans="2:50">
      <c r="B230" s="412">
        <v>214</v>
      </c>
      <c r="C230" s="382" t="s">
        <v>22</v>
      </c>
      <c r="D230" s="211" t="s">
        <v>2467</v>
      </c>
      <c r="E230" s="207" t="s">
        <v>2567</v>
      </c>
      <c r="F230" s="211" t="s">
        <v>3318</v>
      </c>
      <c r="G230" s="419" t="s">
        <v>1363</v>
      </c>
      <c r="H230" s="420">
        <v>43763</v>
      </c>
      <c r="I230" s="212" t="s">
        <v>2470</v>
      </c>
      <c r="J230" s="212">
        <f t="shared" si="58"/>
        <v>138</v>
      </c>
      <c r="K230" s="212">
        <v>138</v>
      </c>
      <c r="L230" s="212">
        <v>0</v>
      </c>
      <c r="M230" s="212"/>
      <c r="N230" s="212">
        <v>2.2999999999999998</v>
      </c>
      <c r="O230" s="212">
        <v>0</v>
      </c>
      <c r="P230" s="505">
        <v>1</v>
      </c>
      <c r="Q230" s="282"/>
      <c r="R230" s="128" t="s">
        <v>31</v>
      </c>
      <c r="S230" s="128" t="s">
        <v>31</v>
      </c>
      <c r="T230" s="128" t="s">
        <v>31</v>
      </c>
      <c r="U230" s="128" t="s">
        <v>31</v>
      </c>
      <c r="V230" s="553" t="s">
        <v>2466</v>
      </c>
      <c r="W230" s="282"/>
      <c r="X230" s="282">
        <f t="shared" si="47"/>
        <v>0</v>
      </c>
      <c r="Y230" s="260"/>
      <c r="Z230" s="260"/>
      <c r="AA230" s="502">
        <f t="shared" si="48"/>
        <v>0</v>
      </c>
      <c r="AB230" s="282">
        <f t="shared" si="49"/>
        <v>0</v>
      </c>
      <c r="AC230" s="282">
        <f t="shared" si="50"/>
        <v>0</v>
      </c>
      <c r="AD230" s="282">
        <f t="shared" si="51"/>
        <v>0</v>
      </c>
      <c r="AE230" s="282">
        <f t="shared" si="52"/>
        <v>0</v>
      </c>
      <c r="AF230" s="282">
        <f t="shared" si="53"/>
        <v>0</v>
      </c>
      <c r="AG230" s="107">
        <f t="shared" si="54"/>
        <v>0</v>
      </c>
      <c r="AH230" s="282">
        <f t="shared" si="55"/>
        <v>0</v>
      </c>
      <c r="AI230" s="260"/>
      <c r="AJ230" s="282">
        <f t="shared" si="56"/>
        <v>0</v>
      </c>
      <c r="AK230" s="282">
        <f t="shared" si="57"/>
        <v>0</v>
      </c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495"/>
      <c r="AW230" s="495"/>
      <c r="AX230" s="495"/>
    </row>
    <row r="231" spans="2:50">
      <c r="B231" s="412">
        <v>215</v>
      </c>
      <c r="C231" s="382" t="s">
        <v>22</v>
      </c>
      <c r="D231" s="211" t="s">
        <v>2467</v>
      </c>
      <c r="E231" s="207" t="s">
        <v>2567</v>
      </c>
      <c r="F231" s="211" t="s">
        <v>3317</v>
      </c>
      <c r="G231" s="419" t="s">
        <v>1363</v>
      </c>
      <c r="H231" s="420">
        <v>42711</v>
      </c>
      <c r="I231" s="212" t="s">
        <v>2470</v>
      </c>
      <c r="J231" s="212">
        <f t="shared" si="58"/>
        <v>24</v>
      </c>
      <c r="K231" s="212">
        <v>24</v>
      </c>
      <c r="L231" s="212">
        <v>0</v>
      </c>
      <c r="M231" s="212"/>
      <c r="N231" s="212">
        <v>0.4</v>
      </c>
      <c r="O231" s="212">
        <v>0</v>
      </c>
      <c r="P231" s="505">
        <v>1</v>
      </c>
      <c r="Q231" s="282"/>
      <c r="R231" s="128" t="s">
        <v>31</v>
      </c>
      <c r="S231" s="128" t="s">
        <v>31</v>
      </c>
      <c r="T231" s="128" t="s">
        <v>31</v>
      </c>
      <c r="U231" s="128" t="s">
        <v>31</v>
      </c>
      <c r="V231" s="553" t="s">
        <v>2466</v>
      </c>
      <c r="W231" s="282"/>
      <c r="X231" s="282">
        <f t="shared" ref="X231:X294" si="59">SUMIF(W231,"Y",K231)</f>
        <v>0</v>
      </c>
      <c r="Y231" s="260"/>
      <c r="Z231" s="260"/>
      <c r="AA231" s="502">
        <f t="shared" ref="AA231:AA294" si="60">(COUNTA(AL231:AU231)-COUNTIF(AL231:AU231, "X"))</f>
        <v>0</v>
      </c>
      <c r="AB231" s="282">
        <f t="shared" ref="AB231:AB294" si="61">(COUNTA(AL231:AU231)-COUNTIF(AL231:AU231, "X"))*P231*K231</f>
        <v>0</v>
      </c>
      <c r="AC231" s="282">
        <f t="shared" ref="AC231:AC294" si="62">COUNTIF(AL231:AU231,"A")</f>
        <v>0</v>
      </c>
      <c r="AD231" s="282">
        <f t="shared" ref="AD231:AD294" si="63">COUNTIF(AL231:AU231,"V")*P231*M231</f>
        <v>0</v>
      </c>
      <c r="AE231" s="282">
        <f t="shared" ref="AE231:AE294" si="64">COUNTIF(AL231:AU231,"L")</f>
        <v>0</v>
      </c>
      <c r="AF231" s="282">
        <f t="shared" ref="AF231:AF294" si="65">COUNTIF(AL231:AU231,"L")*K231*P231</f>
        <v>0</v>
      </c>
      <c r="AG231" s="107">
        <f t="shared" ref="AG231:AG294" si="66">IF(Q231="Y",1,0)</f>
        <v>0</v>
      </c>
      <c r="AH231" s="282">
        <f t="shared" ref="AH231:AH294" si="67">IF(Q231="Y", AA231, 0)*K231*P231/2</f>
        <v>0</v>
      </c>
      <c r="AI231" s="260"/>
      <c r="AJ231" s="282">
        <f t="shared" ref="AJ231:AJ294" si="68">COUNTIF(AL231:AU231, "V")</f>
        <v>0</v>
      </c>
      <c r="AK231" s="282">
        <f t="shared" ref="AK231:AK294" si="69">AB231-AD231-AF231-AH231</f>
        <v>0</v>
      </c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495"/>
      <c r="AW231" s="495"/>
      <c r="AX231" s="495"/>
    </row>
    <row r="232" spans="2:50">
      <c r="B232" s="412">
        <v>216</v>
      </c>
      <c r="C232" s="382" t="s">
        <v>22</v>
      </c>
      <c r="D232" s="211" t="s">
        <v>2467</v>
      </c>
      <c r="E232" s="207" t="s">
        <v>2567</v>
      </c>
      <c r="F232" s="211" t="s">
        <v>3316</v>
      </c>
      <c r="G232" s="419" t="s">
        <v>1363</v>
      </c>
      <c r="H232" s="420">
        <v>43690</v>
      </c>
      <c r="I232" s="212" t="s">
        <v>2470</v>
      </c>
      <c r="J232" s="212">
        <f t="shared" si="58"/>
        <v>84</v>
      </c>
      <c r="K232" s="212">
        <v>84</v>
      </c>
      <c r="L232" s="212">
        <v>0</v>
      </c>
      <c r="M232" s="212"/>
      <c r="N232" s="212">
        <v>1.4</v>
      </c>
      <c r="O232" s="212">
        <v>0</v>
      </c>
      <c r="P232" s="505">
        <v>1</v>
      </c>
      <c r="Q232" s="282"/>
      <c r="R232" s="128" t="s">
        <v>31</v>
      </c>
      <c r="S232" s="128" t="s">
        <v>31</v>
      </c>
      <c r="T232" s="128" t="s">
        <v>31</v>
      </c>
      <c r="U232" s="128" t="s">
        <v>31</v>
      </c>
      <c r="V232" s="553" t="s">
        <v>2466</v>
      </c>
      <c r="W232" s="282"/>
      <c r="X232" s="282">
        <f t="shared" si="59"/>
        <v>0</v>
      </c>
      <c r="Y232" s="260"/>
      <c r="Z232" s="260"/>
      <c r="AA232" s="502">
        <f t="shared" si="60"/>
        <v>0</v>
      </c>
      <c r="AB232" s="282">
        <f t="shared" si="61"/>
        <v>0</v>
      </c>
      <c r="AC232" s="282">
        <f t="shared" si="62"/>
        <v>0</v>
      </c>
      <c r="AD232" s="282">
        <f t="shared" si="63"/>
        <v>0</v>
      </c>
      <c r="AE232" s="282">
        <f t="shared" si="64"/>
        <v>0</v>
      </c>
      <c r="AF232" s="282">
        <f t="shared" si="65"/>
        <v>0</v>
      </c>
      <c r="AG232" s="107">
        <f t="shared" si="66"/>
        <v>0</v>
      </c>
      <c r="AH232" s="282">
        <f t="shared" si="67"/>
        <v>0</v>
      </c>
      <c r="AI232" s="260"/>
      <c r="AJ232" s="282">
        <f t="shared" si="68"/>
        <v>0</v>
      </c>
      <c r="AK232" s="282">
        <f t="shared" si="69"/>
        <v>0</v>
      </c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495"/>
      <c r="AW232" s="495"/>
      <c r="AX232" s="495"/>
    </row>
    <row r="233" spans="2:50">
      <c r="B233" s="412">
        <v>217</v>
      </c>
      <c r="C233" s="382" t="s">
        <v>22</v>
      </c>
      <c r="D233" s="211" t="s">
        <v>2467</v>
      </c>
      <c r="E233" s="207" t="s">
        <v>2567</v>
      </c>
      <c r="F233" s="211" t="s">
        <v>3315</v>
      </c>
      <c r="G233" s="419" t="s">
        <v>1363</v>
      </c>
      <c r="H233" s="420">
        <v>42607</v>
      </c>
      <c r="I233" s="212" t="s">
        <v>2470</v>
      </c>
      <c r="J233" s="212">
        <f t="shared" si="58"/>
        <v>726</v>
      </c>
      <c r="K233" s="212">
        <v>6</v>
      </c>
      <c r="L233" s="212">
        <v>720</v>
      </c>
      <c r="M233" s="212"/>
      <c r="N233" s="208">
        <v>0</v>
      </c>
      <c r="O233" s="208">
        <v>12</v>
      </c>
      <c r="P233" s="505">
        <v>1</v>
      </c>
      <c r="Q233" s="282"/>
      <c r="R233" s="128" t="s">
        <v>31</v>
      </c>
      <c r="S233" s="128" t="s">
        <v>31</v>
      </c>
      <c r="T233" s="128" t="s">
        <v>31</v>
      </c>
      <c r="U233" s="128" t="s">
        <v>31</v>
      </c>
      <c r="V233" s="553" t="s">
        <v>2466</v>
      </c>
      <c r="W233" s="282"/>
      <c r="X233" s="282">
        <f t="shared" si="59"/>
        <v>0</v>
      </c>
      <c r="Y233" s="260"/>
      <c r="Z233" s="260"/>
      <c r="AA233" s="502">
        <f t="shared" si="60"/>
        <v>0</v>
      </c>
      <c r="AB233" s="282">
        <f t="shared" si="61"/>
        <v>0</v>
      </c>
      <c r="AC233" s="282">
        <f t="shared" si="62"/>
        <v>0</v>
      </c>
      <c r="AD233" s="282">
        <f t="shared" si="63"/>
        <v>0</v>
      </c>
      <c r="AE233" s="282">
        <f t="shared" si="64"/>
        <v>0</v>
      </c>
      <c r="AF233" s="282">
        <f t="shared" si="65"/>
        <v>0</v>
      </c>
      <c r="AG233" s="107">
        <f t="shared" si="66"/>
        <v>0</v>
      </c>
      <c r="AH233" s="282">
        <f t="shared" si="67"/>
        <v>0</v>
      </c>
      <c r="AI233" s="260"/>
      <c r="AJ233" s="282">
        <f t="shared" si="68"/>
        <v>0</v>
      </c>
      <c r="AK233" s="282">
        <f t="shared" si="69"/>
        <v>0</v>
      </c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495"/>
      <c r="AW233" s="495"/>
      <c r="AX233" s="495"/>
    </row>
    <row r="234" spans="2:50">
      <c r="B234" s="412">
        <v>218</v>
      </c>
      <c r="C234" s="382" t="s">
        <v>22</v>
      </c>
      <c r="D234" s="211" t="s">
        <v>2467</v>
      </c>
      <c r="E234" s="207" t="s">
        <v>2567</v>
      </c>
      <c r="F234" s="395" t="s">
        <v>2582</v>
      </c>
      <c r="G234" s="419" t="s">
        <v>1363</v>
      </c>
      <c r="H234" s="420">
        <v>43679</v>
      </c>
      <c r="I234" s="212" t="s">
        <v>2470</v>
      </c>
      <c r="J234" s="212">
        <f t="shared" si="58"/>
        <v>48</v>
      </c>
      <c r="K234" s="212">
        <v>48</v>
      </c>
      <c r="L234" s="212">
        <v>0</v>
      </c>
      <c r="M234" s="212"/>
      <c r="N234" s="208">
        <v>0.8</v>
      </c>
      <c r="O234" s="208">
        <v>0</v>
      </c>
      <c r="P234" s="505">
        <v>1</v>
      </c>
      <c r="Q234" s="282"/>
      <c r="R234" s="128" t="s">
        <v>31</v>
      </c>
      <c r="S234" s="128" t="s">
        <v>31</v>
      </c>
      <c r="T234" s="128" t="s">
        <v>31</v>
      </c>
      <c r="U234" s="128" t="s">
        <v>31</v>
      </c>
      <c r="V234" s="553" t="s">
        <v>2466</v>
      </c>
      <c r="W234" s="282"/>
      <c r="X234" s="282">
        <f t="shared" si="59"/>
        <v>0</v>
      </c>
      <c r="Y234" s="260"/>
      <c r="Z234" s="260"/>
      <c r="AA234" s="502">
        <f t="shared" si="60"/>
        <v>0</v>
      </c>
      <c r="AB234" s="282">
        <f t="shared" si="61"/>
        <v>0</v>
      </c>
      <c r="AC234" s="282">
        <f t="shared" si="62"/>
        <v>0</v>
      </c>
      <c r="AD234" s="282">
        <f t="shared" si="63"/>
        <v>0</v>
      </c>
      <c r="AE234" s="282">
        <f t="shared" si="64"/>
        <v>0</v>
      </c>
      <c r="AF234" s="282">
        <f t="shared" si="65"/>
        <v>0</v>
      </c>
      <c r="AG234" s="107">
        <f t="shared" si="66"/>
        <v>0</v>
      </c>
      <c r="AH234" s="282">
        <f t="shared" si="67"/>
        <v>0</v>
      </c>
      <c r="AI234" s="260"/>
      <c r="AJ234" s="282">
        <f t="shared" si="68"/>
        <v>0</v>
      </c>
      <c r="AK234" s="282">
        <f t="shared" si="69"/>
        <v>0</v>
      </c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495"/>
      <c r="AW234" s="495"/>
      <c r="AX234" s="495"/>
    </row>
    <row r="235" spans="2:50">
      <c r="B235" s="412">
        <v>219</v>
      </c>
      <c r="C235" s="382" t="s">
        <v>22</v>
      </c>
      <c r="D235" s="211" t="s">
        <v>2467</v>
      </c>
      <c r="E235" s="207" t="s">
        <v>2567</v>
      </c>
      <c r="F235" s="211" t="s">
        <v>3314</v>
      </c>
      <c r="G235" s="419" t="s">
        <v>1363</v>
      </c>
      <c r="H235" s="420">
        <v>43649</v>
      </c>
      <c r="I235" s="212" t="s">
        <v>2470</v>
      </c>
      <c r="J235" s="212">
        <f t="shared" si="58"/>
        <v>726</v>
      </c>
      <c r="K235" s="212">
        <v>6</v>
      </c>
      <c r="L235" s="212">
        <v>720</v>
      </c>
      <c r="M235" s="212"/>
      <c r="N235" s="208">
        <v>0.1</v>
      </c>
      <c r="O235" s="208">
        <v>12</v>
      </c>
      <c r="P235" s="505">
        <v>1</v>
      </c>
      <c r="Q235" s="282" t="s">
        <v>4380</v>
      </c>
      <c r="R235" s="128" t="s">
        <v>31</v>
      </c>
      <c r="S235" s="128" t="s">
        <v>31</v>
      </c>
      <c r="T235" s="128" t="s">
        <v>31</v>
      </c>
      <c r="U235" s="128" t="s">
        <v>31</v>
      </c>
      <c r="V235" s="553" t="s">
        <v>2466</v>
      </c>
      <c r="W235" s="282"/>
      <c r="X235" s="282">
        <f t="shared" si="59"/>
        <v>0</v>
      </c>
      <c r="Y235" s="260"/>
      <c r="Z235" s="260"/>
      <c r="AA235" s="502">
        <f t="shared" si="60"/>
        <v>0</v>
      </c>
      <c r="AB235" s="282">
        <f t="shared" si="61"/>
        <v>0</v>
      </c>
      <c r="AC235" s="282">
        <f t="shared" si="62"/>
        <v>0</v>
      </c>
      <c r="AD235" s="282">
        <f t="shared" si="63"/>
        <v>0</v>
      </c>
      <c r="AE235" s="282">
        <f t="shared" si="64"/>
        <v>0</v>
      </c>
      <c r="AF235" s="282">
        <f t="shared" si="65"/>
        <v>0</v>
      </c>
      <c r="AG235" s="107">
        <f t="shared" si="66"/>
        <v>1</v>
      </c>
      <c r="AH235" s="282">
        <f t="shared" si="67"/>
        <v>0</v>
      </c>
      <c r="AI235" s="260"/>
      <c r="AJ235" s="282">
        <f t="shared" si="68"/>
        <v>0</v>
      </c>
      <c r="AK235" s="282">
        <f t="shared" si="69"/>
        <v>0</v>
      </c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495"/>
      <c r="AW235" s="495"/>
      <c r="AX235" s="495"/>
    </row>
    <row r="236" spans="2:50">
      <c r="B236" s="412">
        <v>220</v>
      </c>
      <c r="C236" s="382" t="s">
        <v>22</v>
      </c>
      <c r="D236" s="211" t="s">
        <v>2467</v>
      </c>
      <c r="E236" s="207" t="s">
        <v>2567</v>
      </c>
      <c r="F236" s="211" t="s">
        <v>3313</v>
      </c>
      <c r="G236" s="419" t="s">
        <v>1363</v>
      </c>
      <c r="H236" s="420">
        <v>42711</v>
      </c>
      <c r="I236" s="212" t="s">
        <v>2470</v>
      </c>
      <c r="J236" s="212">
        <f t="shared" si="58"/>
        <v>726</v>
      </c>
      <c r="K236" s="212">
        <v>6</v>
      </c>
      <c r="L236" s="212">
        <v>720</v>
      </c>
      <c r="M236" s="212"/>
      <c r="N236" s="208">
        <v>0.05</v>
      </c>
      <c r="O236" s="208">
        <v>12</v>
      </c>
      <c r="P236" s="505">
        <v>1</v>
      </c>
      <c r="Q236" s="282" t="s">
        <v>4380</v>
      </c>
      <c r="R236" s="128" t="s">
        <v>31</v>
      </c>
      <c r="S236" s="128" t="s">
        <v>31</v>
      </c>
      <c r="T236" s="128" t="s">
        <v>31</v>
      </c>
      <c r="U236" s="128" t="s">
        <v>31</v>
      </c>
      <c r="V236" s="553" t="s">
        <v>2466</v>
      </c>
      <c r="W236" s="282"/>
      <c r="X236" s="282">
        <f t="shared" si="59"/>
        <v>0</v>
      </c>
      <c r="Y236" s="260"/>
      <c r="Z236" s="260"/>
      <c r="AA236" s="502">
        <f t="shared" si="60"/>
        <v>0</v>
      </c>
      <c r="AB236" s="282">
        <f t="shared" si="61"/>
        <v>0</v>
      </c>
      <c r="AC236" s="282">
        <f t="shared" si="62"/>
        <v>0</v>
      </c>
      <c r="AD236" s="282">
        <f t="shared" si="63"/>
        <v>0</v>
      </c>
      <c r="AE236" s="282">
        <f t="shared" si="64"/>
        <v>0</v>
      </c>
      <c r="AF236" s="282">
        <f t="shared" si="65"/>
        <v>0</v>
      </c>
      <c r="AG236" s="107">
        <f t="shared" si="66"/>
        <v>1</v>
      </c>
      <c r="AH236" s="282">
        <f t="shared" si="67"/>
        <v>0</v>
      </c>
      <c r="AI236" s="260"/>
      <c r="AJ236" s="282">
        <f t="shared" si="68"/>
        <v>0</v>
      </c>
      <c r="AK236" s="282">
        <f t="shared" si="69"/>
        <v>0</v>
      </c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495"/>
      <c r="AW236" s="495"/>
      <c r="AX236" s="495"/>
    </row>
    <row r="237" spans="2:50">
      <c r="B237" s="412">
        <v>221</v>
      </c>
      <c r="C237" s="382" t="s">
        <v>22</v>
      </c>
      <c r="D237" s="211" t="s">
        <v>2467</v>
      </c>
      <c r="E237" s="207" t="s">
        <v>2567</v>
      </c>
      <c r="F237" s="211" t="s">
        <v>3312</v>
      </c>
      <c r="G237" s="419" t="s">
        <v>1363</v>
      </c>
      <c r="H237" s="420">
        <v>43416</v>
      </c>
      <c r="I237" s="212" t="s">
        <v>2470</v>
      </c>
      <c r="J237" s="212">
        <f t="shared" si="58"/>
        <v>726</v>
      </c>
      <c r="K237" s="212">
        <v>6</v>
      </c>
      <c r="L237" s="212">
        <v>720</v>
      </c>
      <c r="M237" s="212"/>
      <c r="N237" s="208">
        <v>0.1</v>
      </c>
      <c r="O237" s="208">
        <v>12</v>
      </c>
      <c r="P237" s="505">
        <v>1</v>
      </c>
      <c r="Q237" s="282" t="s">
        <v>4380</v>
      </c>
      <c r="R237" s="128" t="s">
        <v>31</v>
      </c>
      <c r="S237" s="128" t="s">
        <v>31</v>
      </c>
      <c r="T237" s="128" t="s">
        <v>31</v>
      </c>
      <c r="U237" s="128" t="s">
        <v>31</v>
      </c>
      <c r="V237" s="553" t="s">
        <v>2466</v>
      </c>
      <c r="W237" s="282"/>
      <c r="X237" s="282">
        <f t="shared" si="59"/>
        <v>0</v>
      </c>
      <c r="Y237" s="260"/>
      <c r="Z237" s="260"/>
      <c r="AA237" s="502">
        <f t="shared" si="60"/>
        <v>0</v>
      </c>
      <c r="AB237" s="282">
        <f t="shared" si="61"/>
        <v>0</v>
      </c>
      <c r="AC237" s="282">
        <f t="shared" si="62"/>
        <v>0</v>
      </c>
      <c r="AD237" s="282">
        <f t="shared" si="63"/>
        <v>0</v>
      </c>
      <c r="AE237" s="282">
        <f t="shared" si="64"/>
        <v>0</v>
      </c>
      <c r="AF237" s="282">
        <f t="shared" si="65"/>
        <v>0</v>
      </c>
      <c r="AG237" s="107">
        <f t="shared" si="66"/>
        <v>1</v>
      </c>
      <c r="AH237" s="282">
        <f t="shared" si="67"/>
        <v>0</v>
      </c>
      <c r="AI237" s="260"/>
      <c r="AJ237" s="282">
        <f t="shared" si="68"/>
        <v>0</v>
      </c>
      <c r="AK237" s="282">
        <f t="shared" si="69"/>
        <v>0</v>
      </c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495"/>
      <c r="AW237" s="495"/>
      <c r="AX237" s="495"/>
    </row>
    <row r="238" spans="2:50">
      <c r="B238" s="412">
        <v>222</v>
      </c>
      <c r="C238" s="382" t="s">
        <v>22</v>
      </c>
      <c r="D238" s="211" t="s">
        <v>2467</v>
      </c>
      <c r="E238" s="207" t="s">
        <v>2567</v>
      </c>
      <c r="F238" s="211" t="s">
        <v>3310</v>
      </c>
      <c r="G238" s="419" t="s">
        <v>1363</v>
      </c>
      <c r="H238" s="420">
        <v>42711</v>
      </c>
      <c r="I238" s="212" t="s">
        <v>2470</v>
      </c>
      <c r="J238" s="212">
        <f t="shared" si="58"/>
        <v>726</v>
      </c>
      <c r="K238" s="212">
        <v>6</v>
      </c>
      <c r="L238" s="212">
        <v>720</v>
      </c>
      <c r="M238" s="212"/>
      <c r="N238" s="208">
        <v>0.1</v>
      </c>
      <c r="O238" s="208">
        <v>12</v>
      </c>
      <c r="P238" s="505">
        <v>1</v>
      </c>
      <c r="Q238" s="282" t="s">
        <v>4380</v>
      </c>
      <c r="R238" s="128" t="s">
        <v>31</v>
      </c>
      <c r="S238" s="128" t="s">
        <v>31</v>
      </c>
      <c r="T238" s="128" t="s">
        <v>31</v>
      </c>
      <c r="U238" s="128" t="s">
        <v>31</v>
      </c>
      <c r="V238" s="553" t="s">
        <v>2466</v>
      </c>
      <c r="W238" s="282"/>
      <c r="X238" s="282">
        <f t="shared" si="59"/>
        <v>0</v>
      </c>
      <c r="Y238" s="260"/>
      <c r="Z238" s="260"/>
      <c r="AA238" s="502">
        <f t="shared" si="60"/>
        <v>0</v>
      </c>
      <c r="AB238" s="282">
        <f t="shared" si="61"/>
        <v>0</v>
      </c>
      <c r="AC238" s="282">
        <f t="shared" si="62"/>
        <v>0</v>
      </c>
      <c r="AD238" s="282">
        <f t="shared" si="63"/>
        <v>0</v>
      </c>
      <c r="AE238" s="282">
        <f t="shared" si="64"/>
        <v>0</v>
      </c>
      <c r="AF238" s="282">
        <f t="shared" si="65"/>
        <v>0</v>
      </c>
      <c r="AG238" s="107">
        <f t="shared" si="66"/>
        <v>1</v>
      </c>
      <c r="AH238" s="282">
        <f t="shared" si="67"/>
        <v>0</v>
      </c>
      <c r="AI238" s="260"/>
      <c r="AJ238" s="282">
        <f t="shared" si="68"/>
        <v>0</v>
      </c>
      <c r="AK238" s="282">
        <f t="shared" si="69"/>
        <v>0</v>
      </c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495"/>
      <c r="AW238" s="495"/>
      <c r="AX238" s="495"/>
    </row>
    <row r="239" spans="2:50">
      <c r="B239" s="412">
        <v>223</v>
      </c>
      <c r="C239" s="382" t="s">
        <v>22</v>
      </c>
      <c r="D239" s="211" t="s">
        <v>2467</v>
      </c>
      <c r="E239" s="207" t="s">
        <v>2567</v>
      </c>
      <c r="F239" s="211" t="s">
        <v>3309</v>
      </c>
      <c r="G239" s="419" t="s">
        <v>1363</v>
      </c>
      <c r="H239" s="420">
        <v>42711</v>
      </c>
      <c r="I239" s="212" t="s">
        <v>2470</v>
      </c>
      <c r="J239" s="212">
        <f t="shared" si="58"/>
        <v>114</v>
      </c>
      <c r="K239" s="212">
        <v>84</v>
      </c>
      <c r="L239" s="212">
        <v>30</v>
      </c>
      <c r="M239" s="212"/>
      <c r="N239" s="212">
        <v>1.4</v>
      </c>
      <c r="O239" s="212">
        <v>0.5</v>
      </c>
      <c r="P239" s="505">
        <v>1</v>
      </c>
      <c r="Q239" s="282"/>
      <c r="R239" s="128" t="s">
        <v>31</v>
      </c>
      <c r="S239" s="128" t="s">
        <v>31</v>
      </c>
      <c r="T239" s="128" t="s">
        <v>31</v>
      </c>
      <c r="U239" s="128" t="s">
        <v>31</v>
      </c>
      <c r="V239" s="553" t="s">
        <v>2466</v>
      </c>
      <c r="W239" s="282"/>
      <c r="X239" s="282">
        <f t="shared" si="59"/>
        <v>0</v>
      </c>
      <c r="Y239" s="260"/>
      <c r="Z239" s="260"/>
      <c r="AA239" s="502">
        <f t="shared" si="60"/>
        <v>0</v>
      </c>
      <c r="AB239" s="282">
        <f t="shared" si="61"/>
        <v>0</v>
      </c>
      <c r="AC239" s="282">
        <f t="shared" si="62"/>
        <v>0</v>
      </c>
      <c r="AD239" s="282">
        <f t="shared" si="63"/>
        <v>0</v>
      </c>
      <c r="AE239" s="282">
        <f t="shared" si="64"/>
        <v>0</v>
      </c>
      <c r="AF239" s="282">
        <f t="shared" si="65"/>
        <v>0</v>
      </c>
      <c r="AG239" s="107">
        <f t="shared" si="66"/>
        <v>0</v>
      </c>
      <c r="AH239" s="282">
        <f t="shared" si="67"/>
        <v>0</v>
      </c>
      <c r="AI239" s="260"/>
      <c r="AJ239" s="282">
        <f t="shared" si="68"/>
        <v>0</v>
      </c>
      <c r="AK239" s="282">
        <f t="shared" si="69"/>
        <v>0</v>
      </c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495"/>
      <c r="AW239" s="495"/>
      <c r="AX239" s="495"/>
    </row>
    <row r="240" spans="2:50">
      <c r="B240" s="412">
        <v>224</v>
      </c>
      <c r="C240" s="382" t="s">
        <v>22</v>
      </c>
      <c r="D240" s="211" t="s">
        <v>2467</v>
      </c>
      <c r="E240" s="207" t="s">
        <v>2567</v>
      </c>
      <c r="F240" s="395" t="s">
        <v>3311</v>
      </c>
      <c r="G240" s="419" t="s">
        <v>1363</v>
      </c>
      <c r="H240" s="420">
        <v>42585</v>
      </c>
      <c r="I240" s="212" t="s">
        <v>2470</v>
      </c>
      <c r="J240" s="208">
        <f t="shared" si="58"/>
        <v>270</v>
      </c>
      <c r="K240" s="208">
        <v>270</v>
      </c>
      <c r="L240" s="208">
        <v>0</v>
      </c>
      <c r="M240" s="208"/>
      <c r="N240" s="208">
        <v>4.5</v>
      </c>
      <c r="O240" s="208">
        <v>0</v>
      </c>
      <c r="P240" s="505">
        <v>1</v>
      </c>
      <c r="Q240" s="282"/>
      <c r="R240" s="128" t="s">
        <v>31</v>
      </c>
      <c r="S240" s="128" t="s">
        <v>31</v>
      </c>
      <c r="T240" s="128" t="s">
        <v>31</v>
      </c>
      <c r="U240" s="128" t="s">
        <v>31</v>
      </c>
      <c r="V240" s="553" t="s">
        <v>2466</v>
      </c>
      <c r="W240" s="282"/>
      <c r="X240" s="282">
        <f t="shared" si="59"/>
        <v>0</v>
      </c>
      <c r="Y240" s="260"/>
      <c r="Z240" s="260"/>
      <c r="AA240" s="502">
        <f t="shared" si="60"/>
        <v>0</v>
      </c>
      <c r="AB240" s="282">
        <f t="shared" si="61"/>
        <v>0</v>
      </c>
      <c r="AC240" s="282">
        <f t="shared" si="62"/>
        <v>0</v>
      </c>
      <c r="AD240" s="282">
        <f t="shared" si="63"/>
        <v>0</v>
      </c>
      <c r="AE240" s="282">
        <f t="shared" si="64"/>
        <v>0</v>
      </c>
      <c r="AF240" s="282">
        <f t="shared" si="65"/>
        <v>0</v>
      </c>
      <c r="AG240" s="107">
        <f t="shared" si="66"/>
        <v>0</v>
      </c>
      <c r="AH240" s="282">
        <f t="shared" si="67"/>
        <v>0</v>
      </c>
      <c r="AI240" s="260"/>
      <c r="AJ240" s="282">
        <f t="shared" si="68"/>
        <v>0</v>
      </c>
      <c r="AK240" s="282">
        <f t="shared" si="69"/>
        <v>0</v>
      </c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495"/>
      <c r="AW240" s="495"/>
      <c r="AX240" s="495"/>
    </row>
    <row r="241" spans="2:50">
      <c r="B241" s="412">
        <v>225</v>
      </c>
      <c r="C241" s="382" t="s">
        <v>22</v>
      </c>
      <c r="D241" s="211" t="s">
        <v>2467</v>
      </c>
      <c r="E241" s="207" t="s">
        <v>2567</v>
      </c>
      <c r="F241" s="211" t="s">
        <v>3741</v>
      </c>
      <c r="G241" s="419" t="s">
        <v>1966</v>
      </c>
      <c r="H241" s="420">
        <v>42711</v>
      </c>
      <c r="I241" s="212" t="s">
        <v>2470</v>
      </c>
      <c r="J241" s="208">
        <f t="shared" si="58"/>
        <v>60</v>
      </c>
      <c r="K241" s="208">
        <v>12</v>
      </c>
      <c r="L241" s="208">
        <v>48</v>
      </c>
      <c r="M241" s="208"/>
      <c r="N241" s="208">
        <v>0.2</v>
      </c>
      <c r="O241" s="208">
        <v>0.8</v>
      </c>
      <c r="P241" s="505">
        <v>1</v>
      </c>
      <c r="Q241" s="282" t="s">
        <v>4380</v>
      </c>
      <c r="R241" s="128" t="s">
        <v>31</v>
      </c>
      <c r="S241" s="128" t="s">
        <v>31</v>
      </c>
      <c r="T241" s="128" t="s">
        <v>31</v>
      </c>
      <c r="U241" s="128" t="s">
        <v>31</v>
      </c>
      <c r="V241" s="553" t="s">
        <v>2466</v>
      </c>
      <c r="W241" s="282"/>
      <c r="X241" s="282">
        <f t="shared" si="59"/>
        <v>0</v>
      </c>
      <c r="Y241" s="260"/>
      <c r="Z241" s="260"/>
      <c r="AA241" s="502">
        <f t="shared" si="60"/>
        <v>0</v>
      </c>
      <c r="AB241" s="282">
        <f t="shared" si="61"/>
        <v>0</v>
      </c>
      <c r="AC241" s="282">
        <f t="shared" si="62"/>
        <v>0</v>
      </c>
      <c r="AD241" s="282">
        <f t="shared" si="63"/>
        <v>0</v>
      </c>
      <c r="AE241" s="282">
        <f t="shared" si="64"/>
        <v>0</v>
      </c>
      <c r="AF241" s="282">
        <f t="shared" si="65"/>
        <v>0</v>
      </c>
      <c r="AG241" s="107">
        <f t="shared" si="66"/>
        <v>1</v>
      </c>
      <c r="AH241" s="282">
        <f t="shared" si="67"/>
        <v>0</v>
      </c>
      <c r="AI241" s="260"/>
      <c r="AJ241" s="282">
        <f t="shared" si="68"/>
        <v>0</v>
      </c>
      <c r="AK241" s="282">
        <f t="shared" si="69"/>
        <v>0</v>
      </c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495"/>
      <c r="AW241" s="495"/>
      <c r="AX241" s="495"/>
    </row>
    <row r="242" spans="2:50">
      <c r="B242" s="412">
        <v>226</v>
      </c>
      <c r="C242" s="382" t="s">
        <v>22</v>
      </c>
      <c r="D242" s="211" t="s">
        <v>2467</v>
      </c>
      <c r="E242" s="207" t="s">
        <v>2567</v>
      </c>
      <c r="F242" s="211" t="s">
        <v>3308</v>
      </c>
      <c r="G242" s="419" t="s">
        <v>1966</v>
      </c>
      <c r="H242" s="420">
        <v>43655</v>
      </c>
      <c r="I242" s="212" t="s">
        <v>2470</v>
      </c>
      <c r="J242" s="208">
        <f t="shared" si="58"/>
        <v>60</v>
      </c>
      <c r="K242" s="208">
        <v>60</v>
      </c>
      <c r="L242" s="208">
        <v>0</v>
      </c>
      <c r="M242" s="208"/>
      <c r="N242" s="208">
        <v>1</v>
      </c>
      <c r="O242" s="208">
        <v>0</v>
      </c>
      <c r="P242" s="505">
        <v>1</v>
      </c>
      <c r="Q242" s="282" t="s">
        <v>4380</v>
      </c>
      <c r="R242" s="128" t="s">
        <v>31</v>
      </c>
      <c r="S242" s="128" t="s">
        <v>31</v>
      </c>
      <c r="T242" s="128" t="s">
        <v>31</v>
      </c>
      <c r="U242" s="128" t="s">
        <v>31</v>
      </c>
      <c r="V242" s="553" t="s">
        <v>2466</v>
      </c>
      <c r="W242" s="282"/>
      <c r="X242" s="282">
        <f t="shared" si="59"/>
        <v>0</v>
      </c>
      <c r="Y242" s="260"/>
      <c r="Z242" s="260"/>
      <c r="AA242" s="502">
        <f t="shared" si="60"/>
        <v>0</v>
      </c>
      <c r="AB242" s="282">
        <f t="shared" si="61"/>
        <v>0</v>
      </c>
      <c r="AC242" s="282">
        <f t="shared" si="62"/>
        <v>0</v>
      </c>
      <c r="AD242" s="282">
        <f t="shared" si="63"/>
        <v>0</v>
      </c>
      <c r="AE242" s="282">
        <f t="shared" si="64"/>
        <v>0</v>
      </c>
      <c r="AF242" s="282">
        <f t="shared" si="65"/>
        <v>0</v>
      </c>
      <c r="AG242" s="107">
        <f t="shared" si="66"/>
        <v>1</v>
      </c>
      <c r="AH242" s="282">
        <f t="shared" si="67"/>
        <v>0</v>
      </c>
      <c r="AI242" s="260"/>
      <c r="AJ242" s="282">
        <f t="shared" si="68"/>
        <v>0</v>
      </c>
      <c r="AK242" s="282">
        <f t="shared" si="69"/>
        <v>0</v>
      </c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495"/>
      <c r="AW242" s="495"/>
      <c r="AX242" s="495"/>
    </row>
    <row r="243" spans="2:50">
      <c r="B243" s="412">
        <v>227</v>
      </c>
      <c r="C243" s="382" t="s">
        <v>22</v>
      </c>
      <c r="D243" s="211" t="s">
        <v>2467</v>
      </c>
      <c r="E243" s="207" t="s">
        <v>2567</v>
      </c>
      <c r="F243" s="211" t="s">
        <v>3742</v>
      </c>
      <c r="G243" s="419" t="s">
        <v>1966</v>
      </c>
      <c r="H243" s="420">
        <v>42711</v>
      </c>
      <c r="I243" s="212" t="s">
        <v>2470</v>
      </c>
      <c r="J243" s="208">
        <f t="shared" si="58"/>
        <v>6</v>
      </c>
      <c r="K243" s="208">
        <v>6</v>
      </c>
      <c r="L243" s="208">
        <v>0</v>
      </c>
      <c r="M243" s="208"/>
      <c r="N243" s="208">
        <v>0.1</v>
      </c>
      <c r="O243" s="208">
        <v>0</v>
      </c>
      <c r="P243" s="505">
        <v>1</v>
      </c>
      <c r="Q243" s="282" t="s">
        <v>4380</v>
      </c>
      <c r="R243" s="128" t="s">
        <v>31</v>
      </c>
      <c r="S243" s="128" t="s">
        <v>31</v>
      </c>
      <c r="T243" s="128" t="s">
        <v>31</v>
      </c>
      <c r="U243" s="128" t="s">
        <v>31</v>
      </c>
      <c r="V243" s="553" t="s">
        <v>2466</v>
      </c>
      <c r="W243" s="282"/>
      <c r="X243" s="282">
        <f t="shared" si="59"/>
        <v>0</v>
      </c>
      <c r="Y243" s="260"/>
      <c r="Z243" s="260"/>
      <c r="AA243" s="502">
        <f t="shared" si="60"/>
        <v>0</v>
      </c>
      <c r="AB243" s="282">
        <f t="shared" si="61"/>
        <v>0</v>
      </c>
      <c r="AC243" s="282">
        <f t="shared" si="62"/>
        <v>0</v>
      </c>
      <c r="AD243" s="282">
        <f t="shared" si="63"/>
        <v>0</v>
      </c>
      <c r="AE243" s="282">
        <f t="shared" si="64"/>
        <v>0</v>
      </c>
      <c r="AF243" s="282">
        <f t="shared" si="65"/>
        <v>0</v>
      </c>
      <c r="AG243" s="107">
        <f t="shared" si="66"/>
        <v>1</v>
      </c>
      <c r="AH243" s="282">
        <f t="shared" si="67"/>
        <v>0</v>
      </c>
      <c r="AI243" s="260"/>
      <c r="AJ243" s="282">
        <f t="shared" si="68"/>
        <v>0</v>
      </c>
      <c r="AK243" s="282">
        <f t="shared" si="69"/>
        <v>0</v>
      </c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495"/>
      <c r="AW243" s="495"/>
      <c r="AX243" s="495"/>
    </row>
    <row r="244" spans="2:50">
      <c r="B244" s="412">
        <v>228</v>
      </c>
      <c r="C244" s="382" t="s">
        <v>22</v>
      </c>
      <c r="D244" s="211" t="s">
        <v>2467</v>
      </c>
      <c r="E244" s="207" t="s">
        <v>2567</v>
      </c>
      <c r="F244" s="211" t="s">
        <v>2596</v>
      </c>
      <c r="G244" s="419" t="s">
        <v>1363</v>
      </c>
      <c r="H244" s="420">
        <v>43433</v>
      </c>
      <c r="I244" s="212" t="s">
        <v>2470</v>
      </c>
      <c r="J244" s="208">
        <f t="shared" si="58"/>
        <v>3639</v>
      </c>
      <c r="K244" s="208">
        <v>423</v>
      </c>
      <c r="L244" s="208">
        <v>3216</v>
      </c>
      <c r="M244" s="208"/>
      <c r="N244" s="208">
        <v>7.05</v>
      </c>
      <c r="O244" s="208">
        <v>53.6</v>
      </c>
      <c r="P244" s="505">
        <v>1</v>
      </c>
      <c r="Q244" s="282"/>
      <c r="R244" s="128" t="s">
        <v>31</v>
      </c>
      <c r="S244" s="128" t="s">
        <v>31</v>
      </c>
      <c r="T244" s="128" t="s">
        <v>31</v>
      </c>
      <c r="U244" s="128" t="s">
        <v>31</v>
      </c>
      <c r="V244" s="553" t="s">
        <v>2466</v>
      </c>
      <c r="W244" s="282"/>
      <c r="X244" s="282">
        <f t="shared" si="59"/>
        <v>0</v>
      </c>
      <c r="Y244" s="260"/>
      <c r="Z244" s="260"/>
      <c r="AA244" s="502">
        <f t="shared" si="60"/>
        <v>0</v>
      </c>
      <c r="AB244" s="282">
        <f t="shared" si="61"/>
        <v>0</v>
      </c>
      <c r="AC244" s="282">
        <f t="shared" si="62"/>
        <v>0</v>
      </c>
      <c r="AD244" s="282">
        <f t="shared" si="63"/>
        <v>0</v>
      </c>
      <c r="AE244" s="282">
        <f t="shared" si="64"/>
        <v>0</v>
      </c>
      <c r="AF244" s="282">
        <f t="shared" si="65"/>
        <v>0</v>
      </c>
      <c r="AG244" s="107">
        <f t="shared" si="66"/>
        <v>0</v>
      </c>
      <c r="AH244" s="282">
        <f t="shared" si="67"/>
        <v>0</v>
      </c>
      <c r="AI244" s="260"/>
      <c r="AJ244" s="282">
        <f t="shared" si="68"/>
        <v>0</v>
      </c>
      <c r="AK244" s="282">
        <f t="shared" si="69"/>
        <v>0</v>
      </c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495"/>
      <c r="AW244" s="495"/>
      <c r="AX244" s="495"/>
    </row>
    <row r="245" spans="2:50">
      <c r="B245" s="412">
        <v>229</v>
      </c>
      <c r="C245" s="382" t="s">
        <v>22</v>
      </c>
      <c r="D245" s="211" t="s">
        <v>2467</v>
      </c>
      <c r="E245" s="382" t="s">
        <v>2996</v>
      </c>
      <c r="F245" s="211" t="s">
        <v>3307</v>
      </c>
      <c r="G245" s="419" t="s">
        <v>1363</v>
      </c>
      <c r="H245" s="420">
        <v>42744</v>
      </c>
      <c r="I245" s="212" t="s">
        <v>2470</v>
      </c>
      <c r="J245" s="208">
        <f t="shared" si="58"/>
        <v>210</v>
      </c>
      <c r="K245" s="208">
        <v>30</v>
      </c>
      <c r="L245" s="208">
        <v>180</v>
      </c>
      <c r="M245" s="208"/>
      <c r="N245" s="208">
        <v>0.5</v>
      </c>
      <c r="O245" s="208">
        <v>1</v>
      </c>
      <c r="P245" s="505">
        <v>1</v>
      </c>
      <c r="Q245" s="282"/>
      <c r="R245" s="128" t="s">
        <v>31</v>
      </c>
      <c r="S245" s="128" t="s">
        <v>31</v>
      </c>
      <c r="T245" s="128" t="s">
        <v>31</v>
      </c>
      <c r="U245" s="128" t="s">
        <v>31</v>
      </c>
      <c r="V245" s="553" t="s">
        <v>2466</v>
      </c>
      <c r="W245" s="282"/>
      <c r="X245" s="282">
        <f t="shared" si="59"/>
        <v>0</v>
      </c>
      <c r="Y245" s="260"/>
      <c r="Z245" s="260"/>
      <c r="AA245" s="502">
        <f t="shared" si="60"/>
        <v>0</v>
      </c>
      <c r="AB245" s="282">
        <f t="shared" si="61"/>
        <v>0</v>
      </c>
      <c r="AC245" s="282">
        <f t="shared" si="62"/>
        <v>0</v>
      </c>
      <c r="AD245" s="282">
        <f t="shared" si="63"/>
        <v>0</v>
      </c>
      <c r="AE245" s="282">
        <f t="shared" si="64"/>
        <v>0</v>
      </c>
      <c r="AF245" s="282">
        <f t="shared" si="65"/>
        <v>0</v>
      </c>
      <c r="AG245" s="107">
        <f t="shared" si="66"/>
        <v>0</v>
      </c>
      <c r="AH245" s="282">
        <f t="shared" si="67"/>
        <v>0</v>
      </c>
      <c r="AI245" s="260"/>
      <c r="AJ245" s="282">
        <f t="shared" si="68"/>
        <v>0</v>
      </c>
      <c r="AK245" s="282">
        <f t="shared" si="69"/>
        <v>0</v>
      </c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495"/>
      <c r="AW245" s="495"/>
      <c r="AX245" s="495"/>
    </row>
    <row r="246" spans="2:50">
      <c r="B246" s="412">
        <v>230</v>
      </c>
      <c r="C246" s="382" t="s">
        <v>22</v>
      </c>
      <c r="D246" s="211" t="s">
        <v>2467</v>
      </c>
      <c r="E246" s="382" t="s">
        <v>2996</v>
      </c>
      <c r="F246" s="211" t="s">
        <v>3306</v>
      </c>
      <c r="G246" s="419" t="s">
        <v>1363</v>
      </c>
      <c r="H246" s="420">
        <v>42744</v>
      </c>
      <c r="I246" s="212" t="s">
        <v>2470</v>
      </c>
      <c r="J246" s="208">
        <f t="shared" si="58"/>
        <v>84</v>
      </c>
      <c r="K246" s="208">
        <v>84</v>
      </c>
      <c r="L246" s="208">
        <v>0</v>
      </c>
      <c r="M246" s="208"/>
      <c r="N246" s="208">
        <v>1.4</v>
      </c>
      <c r="O246" s="208">
        <v>0</v>
      </c>
      <c r="P246" s="505">
        <v>1</v>
      </c>
      <c r="Q246" s="282"/>
      <c r="R246" s="128" t="s">
        <v>31</v>
      </c>
      <c r="S246" s="128" t="s">
        <v>31</v>
      </c>
      <c r="T246" s="128" t="s">
        <v>31</v>
      </c>
      <c r="U246" s="128" t="s">
        <v>31</v>
      </c>
      <c r="V246" s="553" t="s">
        <v>2466</v>
      </c>
      <c r="W246" s="282"/>
      <c r="X246" s="282">
        <f t="shared" si="59"/>
        <v>0</v>
      </c>
      <c r="Y246" s="260"/>
      <c r="Z246" s="260"/>
      <c r="AA246" s="502">
        <f t="shared" si="60"/>
        <v>0</v>
      </c>
      <c r="AB246" s="282">
        <f t="shared" si="61"/>
        <v>0</v>
      </c>
      <c r="AC246" s="282">
        <f t="shared" si="62"/>
        <v>0</v>
      </c>
      <c r="AD246" s="282">
        <f t="shared" si="63"/>
        <v>0</v>
      </c>
      <c r="AE246" s="282">
        <f t="shared" si="64"/>
        <v>0</v>
      </c>
      <c r="AF246" s="282">
        <f t="shared" si="65"/>
        <v>0</v>
      </c>
      <c r="AG246" s="107">
        <f t="shared" si="66"/>
        <v>0</v>
      </c>
      <c r="AH246" s="282">
        <f t="shared" si="67"/>
        <v>0</v>
      </c>
      <c r="AI246" s="260"/>
      <c r="AJ246" s="282">
        <f t="shared" si="68"/>
        <v>0</v>
      </c>
      <c r="AK246" s="282">
        <f t="shared" si="69"/>
        <v>0</v>
      </c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495"/>
      <c r="AW246" s="495"/>
      <c r="AX246" s="495"/>
    </row>
    <row r="247" spans="2:50">
      <c r="B247" s="412">
        <v>231</v>
      </c>
      <c r="C247" s="382" t="s">
        <v>22</v>
      </c>
      <c r="D247" s="211" t="s">
        <v>2467</v>
      </c>
      <c r="E247" s="382" t="s">
        <v>2996</v>
      </c>
      <c r="F247" s="211" t="s">
        <v>3305</v>
      </c>
      <c r="G247" s="419" t="s">
        <v>1363</v>
      </c>
      <c r="H247" s="420">
        <v>42744</v>
      </c>
      <c r="I247" s="212" t="s">
        <v>2470</v>
      </c>
      <c r="J247" s="208">
        <f t="shared" si="58"/>
        <v>108</v>
      </c>
      <c r="K247" s="208">
        <v>108</v>
      </c>
      <c r="L247" s="208">
        <v>0</v>
      </c>
      <c r="M247" s="208"/>
      <c r="N247" s="208">
        <v>1.8</v>
      </c>
      <c r="O247" s="208">
        <v>0</v>
      </c>
      <c r="P247" s="505">
        <v>1</v>
      </c>
      <c r="Q247" s="282"/>
      <c r="R247" s="128" t="s">
        <v>31</v>
      </c>
      <c r="S247" s="128" t="s">
        <v>31</v>
      </c>
      <c r="T247" s="128" t="s">
        <v>31</v>
      </c>
      <c r="U247" s="128" t="s">
        <v>31</v>
      </c>
      <c r="V247" s="553" t="s">
        <v>2466</v>
      </c>
      <c r="W247" s="282"/>
      <c r="X247" s="282">
        <f t="shared" si="59"/>
        <v>0</v>
      </c>
      <c r="Y247" s="260"/>
      <c r="Z247" s="260"/>
      <c r="AA247" s="502">
        <f t="shared" si="60"/>
        <v>0</v>
      </c>
      <c r="AB247" s="282">
        <f t="shared" si="61"/>
        <v>0</v>
      </c>
      <c r="AC247" s="282">
        <f t="shared" si="62"/>
        <v>0</v>
      </c>
      <c r="AD247" s="282">
        <f t="shared" si="63"/>
        <v>0</v>
      </c>
      <c r="AE247" s="282">
        <f t="shared" si="64"/>
        <v>0</v>
      </c>
      <c r="AF247" s="282">
        <f t="shared" si="65"/>
        <v>0</v>
      </c>
      <c r="AG247" s="107">
        <f t="shared" si="66"/>
        <v>0</v>
      </c>
      <c r="AH247" s="282">
        <f t="shared" si="67"/>
        <v>0</v>
      </c>
      <c r="AI247" s="260"/>
      <c r="AJ247" s="282">
        <f t="shared" si="68"/>
        <v>0</v>
      </c>
      <c r="AK247" s="282">
        <f t="shared" si="69"/>
        <v>0</v>
      </c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495"/>
      <c r="AW247" s="495"/>
      <c r="AX247" s="495"/>
    </row>
    <row r="248" spans="2:50">
      <c r="B248" s="412">
        <v>232</v>
      </c>
      <c r="C248" s="382" t="s">
        <v>22</v>
      </c>
      <c r="D248" s="211" t="s">
        <v>2467</v>
      </c>
      <c r="E248" s="382" t="s">
        <v>2996</v>
      </c>
      <c r="F248" s="211" t="s">
        <v>3304</v>
      </c>
      <c r="G248" s="419" t="s">
        <v>1363</v>
      </c>
      <c r="H248" s="420">
        <v>42744</v>
      </c>
      <c r="I248" s="212" t="s">
        <v>2470</v>
      </c>
      <c r="J248" s="208">
        <f t="shared" si="58"/>
        <v>48</v>
      </c>
      <c r="K248" s="208">
        <v>48</v>
      </c>
      <c r="L248" s="208">
        <v>0</v>
      </c>
      <c r="M248" s="208"/>
      <c r="N248" s="208">
        <v>0.8</v>
      </c>
      <c r="O248" s="208">
        <v>0</v>
      </c>
      <c r="P248" s="505">
        <v>1</v>
      </c>
      <c r="Q248" s="282"/>
      <c r="R248" s="128" t="s">
        <v>31</v>
      </c>
      <c r="S248" s="128" t="s">
        <v>31</v>
      </c>
      <c r="T248" s="128" t="s">
        <v>31</v>
      </c>
      <c r="U248" s="128" t="s">
        <v>31</v>
      </c>
      <c r="V248" s="553" t="s">
        <v>2466</v>
      </c>
      <c r="W248" s="282"/>
      <c r="X248" s="282">
        <f t="shared" si="59"/>
        <v>0</v>
      </c>
      <c r="Y248" s="260"/>
      <c r="Z248" s="260"/>
      <c r="AA248" s="502">
        <f t="shared" si="60"/>
        <v>0</v>
      </c>
      <c r="AB248" s="282">
        <f t="shared" si="61"/>
        <v>0</v>
      </c>
      <c r="AC248" s="282">
        <f t="shared" si="62"/>
        <v>0</v>
      </c>
      <c r="AD248" s="282">
        <f t="shared" si="63"/>
        <v>0</v>
      </c>
      <c r="AE248" s="282">
        <f t="shared" si="64"/>
        <v>0</v>
      </c>
      <c r="AF248" s="282">
        <f t="shared" si="65"/>
        <v>0</v>
      </c>
      <c r="AG248" s="107">
        <f t="shared" si="66"/>
        <v>0</v>
      </c>
      <c r="AH248" s="282">
        <f t="shared" si="67"/>
        <v>0</v>
      </c>
      <c r="AI248" s="260"/>
      <c r="AJ248" s="282">
        <f t="shared" si="68"/>
        <v>0</v>
      </c>
      <c r="AK248" s="282">
        <f t="shared" si="69"/>
        <v>0</v>
      </c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495"/>
      <c r="AW248" s="495"/>
      <c r="AX248" s="495"/>
    </row>
    <row r="249" spans="2:50">
      <c r="B249" s="412">
        <v>233</v>
      </c>
      <c r="C249" s="382" t="s">
        <v>22</v>
      </c>
      <c r="D249" s="211" t="s">
        <v>2467</v>
      </c>
      <c r="E249" s="382" t="s">
        <v>2996</v>
      </c>
      <c r="F249" s="211" t="s">
        <v>3303</v>
      </c>
      <c r="G249" s="419" t="s">
        <v>1363</v>
      </c>
      <c r="H249" s="420">
        <v>42744</v>
      </c>
      <c r="I249" s="212" t="s">
        <v>2470</v>
      </c>
      <c r="J249" s="208">
        <f t="shared" si="58"/>
        <v>78</v>
      </c>
      <c r="K249" s="208">
        <v>78</v>
      </c>
      <c r="L249" s="208">
        <v>0</v>
      </c>
      <c r="M249" s="208"/>
      <c r="N249" s="208">
        <v>1.3</v>
      </c>
      <c r="O249" s="208">
        <v>0</v>
      </c>
      <c r="P249" s="505">
        <v>1</v>
      </c>
      <c r="Q249" s="282"/>
      <c r="R249" s="128" t="s">
        <v>31</v>
      </c>
      <c r="S249" s="128" t="s">
        <v>31</v>
      </c>
      <c r="T249" s="128" t="s">
        <v>31</v>
      </c>
      <c r="U249" s="128" t="s">
        <v>31</v>
      </c>
      <c r="V249" s="553" t="s">
        <v>2466</v>
      </c>
      <c r="W249" s="282"/>
      <c r="X249" s="282">
        <f t="shared" si="59"/>
        <v>0</v>
      </c>
      <c r="Y249" s="260"/>
      <c r="Z249" s="260"/>
      <c r="AA249" s="502">
        <f t="shared" si="60"/>
        <v>0</v>
      </c>
      <c r="AB249" s="282">
        <f t="shared" si="61"/>
        <v>0</v>
      </c>
      <c r="AC249" s="282">
        <f t="shared" si="62"/>
        <v>0</v>
      </c>
      <c r="AD249" s="282">
        <f t="shared" si="63"/>
        <v>0</v>
      </c>
      <c r="AE249" s="282">
        <f t="shared" si="64"/>
        <v>0</v>
      </c>
      <c r="AF249" s="282">
        <f t="shared" si="65"/>
        <v>0</v>
      </c>
      <c r="AG249" s="107">
        <f t="shared" si="66"/>
        <v>0</v>
      </c>
      <c r="AH249" s="282">
        <f t="shared" si="67"/>
        <v>0</v>
      </c>
      <c r="AI249" s="260"/>
      <c r="AJ249" s="282">
        <f t="shared" si="68"/>
        <v>0</v>
      </c>
      <c r="AK249" s="282">
        <f t="shared" si="69"/>
        <v>0</v>
      </c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495"/>
      <c r="AW249" s="495"/>
      <c r="AX249" s="495"/>
    </row>
    <row r="250" spans="2:50">
      <c r="B250" s="412">
        <v>234</v>
      </c>
      <c r="C250" s="382" t="s">
        <v>22</v>
      </c>
      <c r="D250" s="211" t="s">
        <v>2467</v>
      </c>
      <c r="E250" s="382" t="s">
        <v>2996</v>
      </c>
      <c r="F250" s="211" t="s">
        <v>3302</v>
      </c>
      <c r="G250" s="419" t="s">
        <v>1363</v>
      </c>
      <c r="H250" s="420">
        <v>42744</v>
      </c>
      <c r="I250" s="212" t="s">
        <v>2470</v>
      </c>
      <c r="J250" s="208">
        <f t="shared" si="58"/>
        <v>24</v>
      </c>
      <c r="K250" s="208">
        <v>24</v>
      </c>
      <c r="L250" s="208">
        <v>0</v>
      </c>
      <c r="M250" s="208"/>
      <c r="N250" s="208">
        <v>0.4</v>
      </c>
      <c r="O250" s="208">
        <v>0</v>
      </c>
      <c r="P250" s="505">
        <v>1</v>
      </c>
      <c r="Q250" s="282"/>
      <c r="R250" s="128" t="s">
        <v>31</v>
      </c>
      <c r="S250" s="128" t="s">
        <v>31</v>
      </c>
      <c r="T250" s="128" t="s">
        <v>31</v>
      </c>
      <c r="U250" s="128" t="s">
        <v>31</v>
      </c>
      <c r="V250" s="553" t="s">
        <v>2466</v>
      </c>
      <c r="W250" s="282"/>
      <c r="X250" s="282">
        <f t="shared" si="59"/>
        <v>0</v>
      </c>
      <c r="Y250" s="260"/>
      <c r="Z250" s="260"/>
      <c r="AA250" s="502">
        <f t="shared" si="60"/>
        <v>0</v>
      </c>
      <c r="AB250" s="282">
        <f t="shared" si="61"/>
        <v>0</v>
      </c>
      <c r="AC250" s="282">
        <f t="shared" si="62"/>
        <v>0</v>
      </c>
      <c r="AD250" s="282">
        <f t="shared" si="63"/>
        <v>0</v>
      </c>
      <c r="AE250" s="282">
        <f t="shared" si="64"/>
        <v>0</v>
      </c>
      <c r="AF250" s="282">
        <f t="shared" si="65"/>
        <v>0</v>
      </c>
      <c r="AG250" s="107">
        <f t="shared" si="66"/>
        <v>0</v>
      </c>
      <c r="AH250" s="282">
        <f t="shared" si="67"/>
        <v>0</v>
      </c>
      <c r="AI250" s="260"/>
      <c r="AJ250" s="282">
        <f t="shared" si="68"/>
        <v>0</v>
      </c>
      <c r="AK250" s="282">
        <f t="shared" si="69"/>
        <v>0</v>
      </c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495"/>
      <c r="AW250" s="495"/>
      <c r="AX250" s="495"/>
    </row>
    <row r="251" spans="2:50">
      <c r="B251" s="412">
        <v>235</v>
      </c>
      <c r="C251" s="382" t="s">
        <v>22</v>
      </c>
      <c r="D251" s="211" t="s">
        <v>2467</v>
      </c>
      <c r="E251" s="382" t="s">
        <v>2996</v>
      </c>
      <c r="F251" s="211" t="s">
        <v>3339</v>
      </c>
      <c r="G251" s="419" t="s">
        <v>1363</v>
      </c>
      <c r="H251" s="420">
        <v>42744</v>
      </c>
      <c r="I251" s="212" t="s">
        <v>2470</v>
      </c>
      <c r="J251" s="208">
        <f t="shared" si="58"/>
        <v>732</v>
      </c>
      <c r="K251" s="208">
        <v>12</v>
      </c>
      <c r="L251" s="208">
        <v>720</v>
      </c>
      <c r="M251" s="208"/>
      <c r="N251" s="208">
        <v>0.2</v>
      </c>
      <c r="O251" s="208">
        <v>12</v>
      </c>
      <c r="P251" s="505">
        <v>1</v>
      </c>
      <c r="Q251" s="282"/>
      <c r="R251" s="128" t="s">
        <v>31</v>
      </c>
      <c r="S251" s="128" t="s">
        <v>31</v>
      </c>
      <c r="T251" s="128" t="s">
        <v>31</v>
      </c>
      <c r="U251" s="128" t="s">
        <v>31</v>
      </c>
      <c r="V251" s="553" t="s">
        <v>2466</v>
      </c>
      <c r="W251" s="282"/>
      <c r="X251" s="282">
        <f t="shared" si="59"/>
        <v>0</v>
      </c>
      <c r="Y251" s="260"/>
      <c r="Z251" s="260"/>
      <c r="AA251" s="502">
        <f t="shared" si="60"/>
        <v>0</v>
      </c>
      <c r="AB251" s="282">
        <f t="shared" si="61"/>
        <v>0</v>
      </c>
      <c r="AC251" s="282">
        <f t="shared" si="62"/>
        <v>0</v>
      </c>
      <c r="AD251" s="282">
        <f t="shared" si="63"/>
        <v>0</v>
      </c>
      <c r="AE251" s="282">
        <f t="shared" si="64"/>
        <v>0</v>
      </c>
      <c r="AF251" s="282">
        <f t="shared" si="65"/>
        <v>0</v>
      </c>
      <c r="AG251" s="107">
        <f t="shared" si="66"/>
        <v>0</v>
      </c>
      <c r="AH251" s="282">
        <f t="shared" si="67"/>
        <v>0</v>
      </c>
      <c r="AI251" s="260"/>
      <c r="AJ251" s="282">
        <f t="shared" si="68"/>
        <v>0</v>
      </c>
      <c r="AK251" s="282">
        <f t="shared" si="69"/>
        <v>0</v>
      </c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495"/>
      <c r="AW251" s="495"/>
      <c r="AX251" s="495"/>
    </row>
    <row r="252" spans="2:50">
      <c r="B252" s="412">
        <v>236</v>
      </c>
      <c r="C252" s="382" t="s">
        <v>22</v>
      </c>
      <c r="D252" s="211" t="s">
        <v>2467</v>
      </c>
      <c r="E252" s="382" t="s">
        <v>2996</v>
      </c>
      <c r="F252" s="211" t="s">
        <v>3340</v>
      </c>
      <c r="G252" s="419" t="s">
        <v>1363</v>
      </c>
      <c r="H252" s="420">
        <v>42744</v>
      </c>
      <c r="I252" s="212" t="s">
        <v>2470</v>
      </c>
      <c r="J252" s="208">
        <f t="shared" si="58"/>
        <v>726</v>
      </c>
      <c r="K252" s="208">
        <v>6</v>
      </c>
      <c r="L252" s="208">
        <v>720</v>
      </c>
      <c r="M252" s="208"/>
      <c r="N252" s="208">
        <v>0.1</v>
      </c>
      <c r="O252" s="208">
        <v>12</v>
      </c>
      <c r="P252" s="505">
        <v>1</v>
      </c>
      <c r="Q252" s="282"/>
      <c r="R252" s="128" t="s">
        <v>31</v>
      </c>
      <c r="S252" s="128" t="s">
        <v>31</v>
      </c>
      <c r="T252" s="128" t="s">
        <v>31</v>
      </c>
      <c r="U252" s="128" t="s">
        <v>31</v>
      </c>
      <c r="V252" s="553" t="s">
        <v>2466</v>
      </c>
      <c r="W252" s="282"/>
      <c r="X252" s="282">
        <f t="shared" si="59"/>
        <v>0</v>
      </c>
      <c r="Y252" s="260"/>
      <c r="Z252" s="260"/>
      <c r="AA252" s="502">
        <f t="shared" si="60"/>
        <v>0</v>
      </c>
      <c r="AB252" s="282">
        <f t="shared" si="61"/>
        <v>0</v>
      </c>
      <c r="AC252" s="282">
        <f t="shared" si="62"/>
        <v>0</v>
      </c>
      <c r="AD252" s="282">
        <f t="shared" si="63"/>
        <v>0</v>
      </c>
      <c r="AE252" s="282">
        <f t="shared" si="64"/>
        <v>0</v>
      </c>
      <c r="AF252" s="282">
        <f t="shared" si="65"/>
        <v>0</v>
      </c>
      <c r="AG252" s="107">
        <f t="shared" si="66"/>
        <v>0</v>
      </c>
      <c r="AH252" s="282">
        <f t="shared" si="67"/>
        <v>0</v>
      </c>
      <c r="AI252" s="260"/>
      <c r="AJ252" s="282">
        <f t="shared" si="68"/>
        <v>0</v>
      </c>
      <c r="AK252" s="282">
        <f t="shared" si="69"/>
        <v>0</v>
      </c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495"/>
      <c r="AW252" s="495"/>
      <c r="AX252" s="495"/>
    </row>
    <row r="253" spans="2:50">
      <c r="B253" s="412">
        <v>237</v>
      </c>
      <c r="C253" s="382" t="s">
        <v>22</v>
      </c>
      <c r="D253" s="211" t="s">
        <v>2467</v>
      </c>
      <c r="E253" s="382" t="s">
        <v>2996</v>
      </c>
      <c r="F253" s="211" t="s">
        <v>3309</v>
      </c>
      <c r="G253" s="419" t="s">
        <v>1363</v>
      </c>
      <c r="H253" s="420">
        <v>42450</v>
      </c>
      <c r="I253" s="212" t="s">
        <v>2470</v>
      </c>
      <c r="J253" s="212">
        <f t="shared" si="58"/>
        <v>114</v>
      </c>
      <c r="K253" s="212">
        <v>84</v>
      </c>
      <c r="L253" s="212">
        <v>30</v>
      </c>
      <c r="M253" s="212"/>
      <c r="N253" s="212">
        <v>1.4</v>
      </c>
      <c r="O253" s="212">
        <v>0.5</v>
      </c>
      <c r="P253" s="505">
        <v>1</v>
      </c>
      <c r="Q253" s="282"/>
      <c r="R253" s="128" t="s">
        <v>31</v>
      </c>
      <c r="S253" s="128" t="s">
        <v>31</v>
      </c>
      <c r="T253" s="128" t="s">
        <v>31</v>
      </c>
      <c r="U253" s="128" t="s">
        <v>31</v>
      </c>
      <c r="V253" s="553" t="s">
        <v>2466</v>
      </c>
      <c r="W253" s="282"/>
      <c r="X253" s="282">
        <f t="shared" si="59"/>
        <v>0</v>
      </c>
      <c r="Y253" s="260"/>
      <c r="Z253" s="260"/>
      <c r="AA253" s="502">
        <f t="shared" si="60"/>
        <v>0</v>
      </c>
      <c r="AB253" s="282">
        <f t="shared" si="61"/>
        <v>0</v>
      </c>
      <c r="AC253" s="282">
        <f t="shared" si="62"/>
        <v>0</v>
      </c>
      <c r="AD253" s="282">
        <f t="shared" si="63"/>
        <v>0</v>
      </c>
      <c r="AE253" s="282">
        <f t="shared" si="64"/>
        <v>0</v>
      </c>
      <c r="AF253" s="282">
        <f t="shared" si="65"/>
        <v>0</v>
      </c>
      <c r="AG253" s="107">
        <f t="shared" si="66"/>
        <v>0</v>
      </c>
      <c r="AH253" s="282">
        <f t="shared" si="67"/>
        <v>0</v>
      </c>
      <c r="AI253" s="260"/>
      <c r="AJ253" s="282">
        <f t="shared" si="68"/>
        <v>0</v>
      </c>
      <c r="AK253" s="282">
        <f t="shared" si="69"/>
        <v>0</v>
      </c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495"/>
      <c r="AW253" s="495"/>
      <c r="AX253" s="495"/>
    </row>
    <row r="254" spans="2:50">
      <c r="B254" s="412">
        <v>238</v>
      </c>
      <c r="C254" s="382" t="s">
        <v>22</v>
      </c>
      <c r="D254" s="211" t="s">
        <v>2467</v>
      </c>
      <c r="E254" s="382" t="s">
        <v>2996</v>
      </c>
      <c r="F254" s="211" t="s">
        <v>3742</v>
      </c>
      <c r="G254" s="419" t="s">
        <v>1363</v>
      </c>
      <c r="H254" s="420">
        <v>42450</v>
      </c>
      <c r="I254" s="212" t="s">
        <v>2470</v>
      </c>
      <c r="J254" s="208">
        <f t="shared" si="58"/>
        <v>6</v>
      </c>
      <c r="K254" s="208">
        <v>6</v>
      </c>
      <c r="L254" s="208">
        <v>0</v>
      </c>
      <c r="M254" s="208"/>
      <c r="N254" s="208">
        <v>0.1</v>
      </c>
      <c r="O254" s="208">
        <v>0</v>
      </c>
      <c r="P254" s="505">
        <v>1</v>
      </c>
      <c r="Q254" s="282"/>
      <c r="R254" s="128" t="s">
        <v>31</v>
      </c>
      <c r="S254" s="128" t="s">
        <v>31</v>
      </c>
      <c r="T254" s="128" t="s">
        <v>31</v>
      </c>
      <c r="U254" s="128" t="s">
        <v>31</v>
      </c>
      <c r="V254" s="553" t="s">
        <v>2466</v>
      </c>
      <c r="W254" s="282"/>
      <c r="X254" s="282">
        <f t="shared" si="59"/>
        <v>0</v>
      </c>
      <c r="Y254" s="260"/>
      <c r="Z254" s="260"/>
      <c r="AA254" s="502">
        <f t="shared" si="60"/>
        <v>0</v>
      </c>
      <c r="AB254" s="282">
        <f t="shared" si="61"/>
        <v>0</v>
      </c>
      <c r="AC254" s="282">
        <f t="shared" si="62"/>
        <v>0</v>
      </c>
      <c r="AD254" s="282">
        <f t="shared" si="63"/>
        <v>0</v>
      </c>
      <c r="AE254" s="282">
        <f t="shared" si="64"/>
        <v>0</v>
      </c>
      <c r="AF254" s="282">
        <f t="shared" si="65"/>
        <v>0</v>
      </c>
      <c r="AG254" s="107">
        <f t="shared" si="66"/>
        <v>0</v>
      </c>
      <c r="AH254" s="282">
        <f t="shared" si="67"/>
        <v>0</v>
      </c>
      <c r="AI254" s="260"/>
      <c r="AJ254" s="282">
        <f t="shared" si="68"/>
        <v>0</v>
      </c>
      <c r="AK254" s="282">
        <f t="shared" si="69"/>
        <v>0</v>
      </c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495"/>
      <c r="AW254" s="495"/>
      <c r="AX254" s="495"/>
    </row>
    <row r="255" spans="2:50">
      <c r="B255" s="412">
        <v>239</v>
      </c>
      <c r="C255" s="382" t="s">
        <v>22</v>
      </c>
      <c r="D255" s="211" t="s">
        <v>2467</v>
      </c>
      <c r="E255" s="207" t="s">
        <v>2622</v>
      </c>
      <c r="F255" s="211" t="s">
        <v>3301</v>
      </c>
      <c r="G255" s="419" t="s">
        <v>1363</v>
      </c>
      <c r="H255" s="420">
        <v>42573</v>
      </c>
      <c r="I255" s="212" t="s">
        <v>2470</v>
      </c>
      <c r="J255" s="208">
        <f t="shared" si="58"/>
        <v>145.19999999999999</v>
      </c>
      <c r="K255" s="208">
        <v>145.19999999999999</v>
      </c>
      <c r="L255" s="208">
        <v>0</v>
      </c>
      <c r="M255" s="208"/>
      <c r="N255" s="208">
        <v>2.42</v>
      </c>
      <c r="O255" s="208">
        <v>0</v>
      </c>
      <c r="P255" s="505">
        <v>1</v>
      </c>
      <c r="Q255" s="282"/>
      <c r="R255" s="128" t="s">
        <v>31</v>
      </c>
      <c r="S255" s="128" t="s">
        <v>31</v>
      </c>
      <c r="T255" s="128" t="s">
        <v>31</v>
      </c>
      <c r="U255" s="128" t="s">
        <v>31</v>
      </c>
      <c r="V255" s="553" t="s">
        <v>2466</v>
      </c>
      <c r="W255" s="282"/>
      <c r="X255" s="282">
        <f t="shared" si="59"/>
        <v>0</v>
      </c>
      <c r="Y255" s="260"/>
      <c r="Z255" s="260"/>
      <c r="AA255" s="502">
        <f t="shared" si="60"/>
        <v>0</v>
      </c>
      <c r="AB255" s="282">
        <f t="shared" si="61"/>
        <v>0</v>
      </c>
      <c r="AC255" s="282">
        <f t="shared" si="62"/>
        <v>0</v>
      </c>
      <c r="AD255" s="282">
        <f t="shared" si="63"/>
        <v>0</v>
      </c>
      <c r="AE255" s="282">
        <f t="shared" si="64"/>
        <v>0</v>
      </c>
      <c r="AF255" s="282">
        <f t="shared" si="65"/>
        <v>0</v>
      </c>
      <c r="AG255" s="107">
        <f t="shared" si="66"/>
        <v>0</v>
      </c>
      <c r="AH255" s="282">
        <f t="shared" si="67"/>
        <v>0</v>
      </c>
      <c r="AI255" s="260"/>
      <c r="AJ255" s="282">
        <f t="shared" si="68"/>
        <v>0</v>
      </c>
      <c r="AK255" s="282">
        <f t="shared" si="69"/>
        <v>0</v>
      </c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495"/>
      <c r="AW255" s="495"/>
      <c r="AX255" s="495"/>
    </row>
    <row r="256" spans="2:50">
      <c r="B256" s="412">
        <v>240</v>
      </c>
      <c r="C256" s="382" t="s">
        <v>22</v>
      </c>
      <c r="D256" s="211" t="s">
        <v>2467</v>
      </c>
      <c r="E256" s="207" t="s">
        <v>2624</v>
      </c>
      <c r="F256" s="395" t="s">
        <v>3742</v>
      </c>
      <c r="G256" s="419" t="s">
        <v>1363</v>
      </c>
      <c r="H256" s="420">
        <v>41995</v>
      </c>
      <c r="I256" s="212" t="s">
        <v>2470</v>
      </c>
      <c r="J256" s="208">
        <f t="shared" si="58"/>
        <v>12</v>
      </c>
      <c r="K256" s="208">
        <v>12</v>
      </c>
      <c r="L256" s="208">
        <v>0</v>
      </c>
      <c r="M256" s="208"/>
      <c r="N256" s="208">
        <v>0.2</v>
      </c>
      <c r="O256" s="208">
        <v>0</v>
      </c>
      <c r="P256" s="505">
        <v>1</v>
      </c>
      <c r="Q256" s="282"/>
      <c r="R256" s="128" t="s">
        <v>31</v>
      </c>
      <c r="S256" s="128" t="s">
        <v>31</v>
      </c>
      <c r="T256" s="128" t="s">
        <v>31</v>
      </c>
      <c r="U256" s="128" t="s">
        <v>31</v>
      </c>
      <c r="V256" s="553" t="s">
        <v>2466</v>
      </c>
      <c r="W256" s="282"/>
      <c r="X256" s="282">
        <f t="shared" si="59"/>
        <v>0</v>
      </c>
      <c r="Y256" s="260"/>
      <c r="Z256" s="260"/>
      <c r="AA256" s="502">
        <f t="shared" si="60"/>
        <v>0</v>
      </c>
      <c r="AB256" s="282">
        <f t="shared" si="61"/>
        <v>0</v>
      </c>
      <c r="AC256" s="282">
        <f t="shared" si="62"/>
        <v>0</v>
      </c>
      <c r="AD256" s="282">
        <f t="shared" si="63"/>
        <v>0</v>
      </c>
      <c r="AE256" s="282">
        <f t="shared" si="64"/>
        <v>0</v>
      </c>
      <c r="AF256" s="282">
        <f t="shared" si="65"/>
        <v>0</v>
      </c>
      <c r="AG256" s="107">
        <f t="shared" si="66"/>
        <v>0</v>
      </c>
      <c r="AH256" s="282">
        <f t="shared" si="67"/>
        <v>0</v>
      </c>
      <c r="AI256" s="260"/>
      <c r="AJ256" s="282">
        <f t="shared" si="68"/>
        <v>0</v>
      </c>
      <c r="AK256" s="282">
        <f t="shared" si="69"/>
        <v>0</v>
      </c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495"/>
      <c r="AW256" s="495"/>
      <c r="AX256" s="495"/>
    </row>
    <row r="257" spans="2:50">
      <c r="B257" s="412">
        <v>241</v>
      </c>
      <c r="C257" s="382" t="s">
        <v>22</v>
      </c>
      <c r="D257" s="211" t="s">
        <v>2467</v>
      </c>
      <c r="E257" s="382" t="s">
        <v>2996</v>
      </c>
      <c r="F257" s="395" t="s">
        <v>3743</v>
      </c>
      <c r="G257" s="419" t="s">
        <v>1363</v>
      </c>
      <c r="H257" s="420">
        <v>41995</v>
      </c>
      <c r="I257" s="212" t="s">
        <v>2470</v>
      </c>
      <c r="J257" s="208">
        <f t="shared" si="58"/>
        <v>72</v>
      </c>
      <c r="K257" s="208">
        <v>72</v>
      </c>
      <c r="L257" s="208">
        <v>0</v>
      </c>
      <c r="M257" s="208"/>
      <c r="N257" s="208">
        <v>1.2</v>
      </c>
      <c r="O257" s="208">
        <v>0</v>
      </c>
      <c r="P257" s="505">
        <v>1</v>
      </c>
      <c r="Q257" s="282"/>
      <c r="R257" s="128" t="s">
        <v>31</v>
      </c>
      <c r="S257" s="128" t="s">
        <v>31</v>
      </c>
      <c r="T257" s="128" t="s">
        <v>31</v>
      </c>
      <c r="U257" s="128" t="s">
        <v>31</v>
      </c>
      <c r="V257" s="553" t="s">
        <v>2466</v>
      </c>
      <c r="W257" s="282"/>
      <c r="X257" s="282">
        <f t="shared" si="59"/>
        <v>0</v>
      </c>
      <c r="Y257" s="260"/>
      <c r="Z257" s="260"/>
      <c r="AA257" s="502">
        <f t="shared" si="60"/>
        <v>0</v>
      </c>
      <c r="AB257" s="282">
        <f t="shared" si="61"/>
        <v>0</v>
      </c>
      <c r="AC257" s="282">
        <f t="shared" si="62"/>
        <v>0</v>
      </c>
      <c r="AD257" s="282">
        <f t="shared" si="63"/>
        <v>0</v>
      </c>
      <c r="AE257" s="282">
        <f t="shared" si="64"/>
        <v>0</v>
      </c>
      <c r="AF257" s="282">
        <f t="shared" si="65"/>
        <v>0</v>
      </c>
      <c r="AG257" s="107">
        <f t="shared" si="66"/>
        <v>0</v>
      </c>
      <c r="AH257" s="282">
        <f t="shared" si="67"/>
        <v>0</v>
      </c>
      <c r="AI257" s="260"/>
      <c r="AJ257" s="282">
        <f t="shared" si="68"/>
        <v>0</v>
      </c>
      <c r="AK257" s="282">
        <f t="shared" si="69"/>
        <v>0</v>
      </c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495"/>
      <c r="AW257" s="495"/>
      <c r="AX257" s="495"/>
    </row>
    <row r="258" spans="2:50">
      <c r="B258" s="412">
        <v>242</v>
      </c>
      <c r="C258" s="382" t="s">
        <v>22</v>
      </c>
      <c r="D258" s="211" t="s">
        <v>2467</v>
      </c>
      <c r="E258" s="382" t="s">
        <v>2996</v>
      </c>
      <c r="F258" s="395" t="s">
        <v>3300</v>
      </c>
      <c r="G258" s="419" t="s">
        <v>1363</v>
      </c>
      <c r="H258" s="420">
        <v>41995</v>
      </c>
      <c r="I258" s="212" t="s">
        <v>2470</v>
      </c>
      <c r="J258" s="208">
        <f t="shared" si="58"/>
        <v>30</v>
      </c>
      <c r="K258" s="208">
        <v>30</v>
      </c>
      <c r="L258" s="208">
        <v>0</v>
      </c>
      <c r="M258" s="208"/>
      <c r="N258" s="208">
        <v>0.5</v>
      </c>
      <c r="O258" s="208">
        <v>0</v>
      </c>
      <c r="P258" s="505">
        <v>1</v>
      </c>
      <c r="Q258" s="282"/>
      <c r="R258" s="128" t="s">
        <v>31</v>
      </c>
      <c r="S258" s="128" t="s">
        <v>31</v>
      </c>
      <c r="T258" s="128" t="s">
        <v>31</v>
      </c>
      <c r="U258" s="128" t="s">
        <v>31</v>
      </c>
      <c r="V258" s="553" t="s">
        <v>2466</v>
      </c>
      <c r="W258" s="282"/>
      <c r="X258" s="282">
        <f t="shared" si="59"/>
        <v>0</v>
      </c>
      <c r="Y258" s="260"/>
      <c r="Z258" s="260"/>
      <c r="AA258" s="502">
        <f t="shared" si="60"/>
        <v>0</v>
      </c>
      <c r="AB258" s="282">
        <f t="shared" si="61"/>
        <v>0</v>
      </c>
      <c r="AC258" s="282">
        <f t="shared" si="62"/>
        <v>0</v>
      </c>
      <c r="AD258" s="282">
        <f t="shared" si="63"/>
        <v>0</v>
      </c>
      <c r="AE258" s="282">
        <f t="shared" si="64"/>
        <v>0</v>
      </c>
      <c r="AF258" s="282">
        <f t="shared" si="65"/>
        <v>0</v>
      </c>
      <c r="AG258" s="107">
        <f t="shared" si="66"/>
        <v>0</v>
      </c>
      <c r="AH258" s="282">
        <f t="shared" si="67"/>
        <v>0</v>
      </c>
      <c r="AI258" s="260"/>
      <c r="AJ258" s="282">
        <f t="shared" si="68"/>
        <v>0</v>
      </c>
      <c r="AK258" s="282">
        <f t="shared" si="69"/>
        <v>0</v>
      </c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495"/>
      <c r="AW258" s="495"/>
      <c r="AX258" s="495"/>
    </row>
    <row r="259" spans="2:50">
      <c r="B259" s="412">
        <v>243</v>
      </c>
      <c r="C259" s="382" t="s">
        <v>22</v>
      </c>
      <c r="D259" s="211" t="s">
        <v>2467</v>
      </c>
      <c r="E259" s="382" t="s">
        <v>2996</v>
      </c>
      <c r="F259" s="395" t="s">
        <v>3744</v>
      </c>
      <c r="G259" s="419" t="s">
        <v>1363</v>
      </c>
      <c r="H259" s="420">
        <v>41995</v>
      </c>
      <c r="I259" s="212" t="s">
        <v>2470</v>
      </c>
      <c r="J259" s="208">
        <f t="shared" si="58"/>
        <v>12</v>
      </c>
      <c r="K259" s="208">
        <v>12</v>
      </c>
      <c r="L259" s="208">
        <v>0</v>
      </c>
      <c r="M259" s="208"/>
      <c r="N259" s="208">
        <v>0.2</v>
      </c>
      <c r="O259" s="208">
        <v>0</v>
      </c>
      <c r="P259" s="505">
        <v>1</v>
      </c>
      <c r="Q259" s="282"/>
      <c r="R259" s="128" t="s">
        <v>31</v>
      </c>
      <c r="S259" s="128" t="s">
        <v>31</v>
      </c>
      <c r="T259" s="128" t="s">
        <v>31</v>
      </c>
      <c r="U259" s="128" t="s">
        <v>31</v>
      </c>
      <c r="V259" s="553" t="s">
        <v>2466</v>
      </c>
      <c r="W259" s="282"/>
      <c r="X259" s="282">
        <f t="shared" si="59"/>
        <v>0</v>
      </c>
      <c r="Y259" s="260"/>
      <c r="Z259" s="260"/>
      <c r="AA259" s="502">
        <f t="shared" si="60"/>
        <v>0</v>
      </c>
      <c r="AB259" s="282">
        <f t="shared" si="61"/>
        <v>0</v>
      </c>
      <c r="AC259" s="282">
        <f t="shared" si="62"/>
        <v>0</v>
      </c>
      <c r="AD259" s="282">
        <f t="shared" si="63"/>
        <v>0</v>
      </c>
      <c r="AE259" s="282">
        <f t="shared" si="64"/>
        <v>0</v>
      </c>
      <c r="AF259" s="282">
        <f t="shared" si="65"/>
        <v>0</v>
      </c>
      <c r="AG259" s="107">
        <f t="shared" si="66"/>
        <v>0</v>
      </c>
      <c r="AH259" s="282">
        <f t="shared" si="67"/>
        <v>0</v>
      </c>
      <c r="AI259" s="260"/>
      <c r="AJ259" s="282">
        <f t="shared" si="68"/>
        <v>0</v>
      </c>
      <c r="AK259" s="282">
        <f t="shared" si="69"/>
        <v>0</v>
      </c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495"/>
      <c r="AW259" s="495"/>
      <c r="AX259" s="495"/>
    </row>
    <row r="260" spans="2:50">
      <c r="B260" s="412">
        <v>244</v>
      </c>
      <c r="C260" s="382" t="s">
        <v>22</v>
      </c>
      <c r="D260" s="211" t="s">
        <v>2467</v>
      </c>
      <c r="E260" s="382" t="s">
        <v>2996</v>
      </c>
      <c r="F260" s="395" t="s">
        <v>3745</v>
      </c>
      <c r="G260" s="419" t="s">
        <v>1363</v>
      </c>
      <c r="H260" s="420">
        <v>41995</v>
      </c>
      <c r="I260" s="212" t="s">
        <v>2470</v>
      </c>
      <c r="J260" s="208">
        <f t="shared" si="58"/>
        <v>18</v>
      </c>
      <c r="K260" s="208">
        <v>18</v>
      </c>
      <c r="L260" s="208">
        <v>0</v>
      </c>
      <c r="M260" s="208"/>
      <c r="N260" s="208">
        <v>0.3</v>
      </c>
      <c r="O260" s="208">
        <v>0</v>
      </c>
      <c r="P260" s="505">
        <v>1</v>
      </c>
      <c r="Q260" s="282"/>
      <c r="R260" s="128" t="s">
        <v>31</v>
      </c>
      <c r="S260" s="128" t="s">
        <v>31</v>
      </c>
      <c r="T260" s="128" t="s">
        <v>31</v>
      </c>
      <c r="U260" s="128" t="s">
        <v>31</v>
      </c>
      <c r="V260" s="553" t="s">
        <v>2466</v>
      </c>
      <c r="W260" s="282"/>
      <c r="X260" s="282">
        <f t="shared" si="59"/>
        <v>0</v>
      </c>
      <c r="Y260" s="260"/>
      <c r="Z260" s="260"/>
      <c r="AA260" s="502">
        <f t="shared" si="60"/>
        <v>0</v>
      </c>
      <c r="AB260" s="282">
        <f t="shared" si="61"/>
        <v>0</v>
      </c>
      <c r="AC260" s="282">
        <f t="shared" si="62"/>
        <v>0</v>
      </c>
      <c r="AD260" s="282">
        <f t="shared" si="63"/>
        <v>0</v>
      </c>
      <c r="AE260" s="282">
        <f t="shared" si="64"/>
        <v>0</v>
      </c>
      <c r="AF260" s="282">
        <f t="shared" si="65"/>
        <v>0</v>
      </c>
      <c r="AG260" s="107">
        <f t="shared" si="66"/>
        <v>0</v>
      </c>
      <c r="AH260" s="282">
        <f t="shared" si="67"/>
        <v>0</v>
      </c>
      <c r="AI260" s="260"/>
      <c r="AJ260" s="282">
        <f t="shared" si="68"/>
        <v>0</v>
      </c>
      <c r="AK260" s="282">
        <f t="shared" si="69"/>
        <v>0</v>
      </c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495"/>
      <c r="AW260" s="495"/>
      <c r="AX260" s="495"/>
    </row>
    <row r="261" spans="2:50">
      <c r="B261" s="412">
        <v>245</v>
      </c>
      <c r="C261" s="382" t="s">
        <v>22</v>
      </c>
      <c r="D261" s="211" t="s">
        <v>2467</v>
      </c>
      <c r="E261" s="382" t="s">
        <v>2996</v>
      </c>
      <c r="F261" s="395" t="s">
        <v>3746</v>
      </c>
      <c r="G261" s="419" t="s">
        <v>1363</v>
      </c>
      <c r="H261" s="420">
        <v>41995</v>
      </c>
      <c r="I261" s="212" t="s">
        <v>2470</v>
      </c>
      <c r="J261" s="208">
        <f t="shared" si="58"/>
        <v>43524</v>
      </c>
      <c r="K261" s="208">
        <v>24</v>
      </c>
      <c r="L261" s="208">
        <v>43500</v>
      </c>
      <c r="M261" s="208"/>
      <c r="N261" s="208">
        <v>0.3</v>
      </c>
      <c r="O261" s="208">
        <v>77</v>
      </c>
      <c r="P261" s="505">
        <v>1</v>
      </c>
      <c r="Q261" s="282"/>
      <c r="R261" s="128" t="s">
        <v>31</v>
      </c>
      <c r="S261" s="128" t="s">
        <v>31</v>
      </c>
      <c r="T261" s="128" t="s">
        <v>31</v>
      </c>
      <c r="U261" s="128" t="s">
        <v>31</v>
      </c>
      <c r="V261" s="553" t="s">
        <v>2466</v>
      </c>
      <c r="W261" s="282"/>
      <c r="X261" s="282">
        <f t="shared" si="59"/>
        <v>0</v>
      </c>
      <c r="Y261" s="260"/>
      <c r="Z261" s="260"/>
      <c r="AA261" s="502">
        <f t="shared" si="60"/>
        <v>0</v>
      </c>
      <c r="AB261" s="282">
        <f t="shared" si="61"/>
        <v>0</v>
      </c>
      <c r="AC261" s="282">
        <f t="shared" si="62"/>
        <v>0</v>
      </c>
      <c r="AD261" s="282">
        <f t="shared" si="63"/>
        <v>0</v>
      </c>
      <c r="AE261" s="282">
        <f t="shared" si="64"/>
        <v>0</v>
      </c>
      <c r="AF261" s="282">
        <f t="shared" si="65"/>
        <v>0</v>
      </c>
      <c r="AG261" s="107">
        <f t="shared" si="66"/>
        <v>0</v>
      </c>
      <c r="AH261" s="282">
        <f t="shared" si="67"/>
        <v>0</v>
      </c>
      <c r="AI261" s="260"/>
      <c r="AJ261" s="282">
        <f t="shared" si="68"/>
        <v>0</v>
      </c>
      <c r="AK261" s="282">
        <f t="shared" si="69"/>
        <v>0</v>
      </c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495"/>
      <c r="AW261" s="495"/>
      <c r="AX261" s="495"/>
    </row>
    <row r="262" spans="2:50">
      <c r="B262" s="412">
        <v>246</v>
      </c>
      <c r="C262" s="382" t="s">
        <v>22</v>
      </c>
      <c r="D262" s="211" t="s">
        <v>2467</v>
      </c>
      <c r="E262" s="382" t="s">
        <v>2996</v>
      </c>
      <c r="F262" s="395" t="s">
        <v>3747</v>
      </c>
      <c r="G262" s="419" t="s">
        <v>1363</v>
      </c>
      <c r="H262" s="420">
        <v>41995</v>
      </c>
      <c r="I262" s="212" t="s">
        <v>2470</v>
      </c>
      <c r="J262" s="208">
        <f t="shared" si="58"/>
        <v>60</v>
      </c>
      <c r="K262" s="208">
        <v>60</v>
      </c>
      <c r="L262" s="208">
        <v>0</v>
      </c>
      <c r="M262" s="208"/>
      <c r="N262" s="208">
        <v>1</v>
      </c>
      <c r="O262" s="208">
        <v>0</v>
      </c>
      <c r="P262" s="505">
        <v>1</v>
      </c>
      <c r="Q262" s="282"/>
      <c r="R262" s="128" t="s">
        <v>31</v>
      </c>
      <c r="S262" s="128" t="s">
        <v>31</v>
      </c>
      <c r="T262" s="128" t="s">
        <v>31</v>
      </c>
      <c r="U262" s="128" t="s">
        <v>31</v>
      </c>
      <c r="V262" s="553" t="s">
        <v>2466</v>
      </c>
      <c r="W262" s="282"/>
      <c r="X262" s="282">
        <f t="shared" si="59"/>
        <v>0</v>
      </c>
      <c r="Y262" s="260"/>
      <c r="Z262" s="260"/>
      <c r="AA262" s="502">
        <f t="shared" si="60"/>
        <v>0</v>
      </c>
      <c r="AB262" s="282">
        <f t="shared" si="61"/>
        <v>0</v>
      </c>
      <c r="AC262" s="282">
        <f t="shared" si="62"/>
        <v>0</v>
      </c>
      <c r="AD262" s="282">
        <f t="shared" si="63"/>
        <v>0</v>
      </c>
      <c r="AE262" s="282">
        <f t="shared" si="64"/>
        <v>0</v>
      </c>
      <c r="AF262" s="282">
        <f t="shared" si="65"/>
        <v>0</v>
      </c>
      <c r="AG262" s="107">
        <f t="shared" si="66"/>
        <v>0</v>
      </c>
      <c r="AH262" s="282">
        <f t="shared" si="67"/>
        <v>0</v>
      </c>
      <c r="AI262" s="260"/>
      <c r="AJ262" s="282">
        <f t="shared" si="68"/>
        <v>0</v>
      </c>
      <c r="AK262" s="282">
        <f t="shared" si="69"/>
        <v>0</v>
      </c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495"/>
      <c r="AW262" s="495"/>
      <c r="AX262" s="495"/>
    </row>
    <row r="263" spans="2:50">
      <c r="B263" s="412">
        <v>247</v>
      </c>
      <c r="C263" s="382" t="s">
        <v>22</v>
      </c>
      <c r="D263" s="211" t="s">
        <v>2467</v>
      </c>
      <c r="E263" s="382" t="s">
        <v>2996</v>
      </c>
      <c r="F263" s="395" t="s">
        <v>3748</v>
      </c>
      <c r="G263" s="419" t="s">
        <v>1363</v>
      </c>
      <c r="H263" s="420">
        <v>41995</v>
      </c>
      <c r="I263" s="212" t="s">
        <v>2470</v>
      </c>
      <c r="J263" s="208">
        <f t="shared" si="58"/>
        <v>120</v>
      </c>
      <c r="K263" s="208">
        <v>120</v>
      </c>
      <c r="L263" s="208">
        <v>0</v>
      </c>
      <c r="M263" s="208"/>
      <c r="N263" s="208">
        <v>2</v>
      </c>
      <c r="O263" s="208">
        <v>0</v>
      </c>
      <c r="P263" s="505">
        <v>1</v>
      </c>
      <c r="Q263" s="282"/>
      <c r="R263" s="128" t="s">
        <v>31</v>
      </c>
      <c r="S263" s="128" t="s">
        <v>31</v>
      </c>
      <c r="T263" s="128" t="s">
        <v>31</v>
      </c>
      <c r="U263" s="128" t="s">
        <v>31</v>
      </c>
      <c r="V263" s="553" t="s">
        <v>2466</v>
      </c>
      <c r="W263" s="282"/>
      <c r="X263" s="282">
        <f t="shared" si="59"/>
        <v>0</v>
      </c>
      <c r="Y263" s="260"/>
      <c r="Z263" s="260"/>
      <c r="AA263" s="502">
        <f t="shared" si="60"/>
        <v>0</v>
      </c>
      <c r="AB263" s="282">
        <f t="shared" si="61"/>
        <v>0</v>
      </c>
      <c r="AC263" s="282">
        <f t="shared" si="62"/>
        <v>0</v>
      </c>
      <c r="AD263" s="282">
        <f t="shared" si="63"/>
        <v>0</v>
      </c>
      <c r="AE263" s="282">
        <f t="shared" si="64"/>
        <v>0</v>
      </c>
      <c r="AF263" s="282">
        <f t="shared" si="65"/>
        <v>0</v>
      </c>
      <c r="AG263" s="107">
        <f t="shared" si="66"/>
        <v>0</v>
      </c>
      <c r="AH263" s="282">
        <f t="shared" si="67"/>
        <v>0</v>
      </c>
      <c r="AI263" s="260"/>
      <c r="AJ263" s="282">
        <f t="shared" si="68"/>
        <v>0</v>
      </c>
      <c r="AK263" s="282">
        <f t="shared" si="69"/>
        <v>0</v>
      </c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495"/>
      <c r="AW263" s="495"/>
      <c r="AX263" s="495"/>
    </row>
    <row r="264" spans="2:50">
      <c r="B264" s="412">
        <v>248</v>
      </c>
      <c r="C264" s="382" t="s">
        <v>22</v>
      </c>
      <c r="D264" s="211" t="s">
        <v>2467</v>
      </c>
      <c r="E264" s="236" t="s">
        <v>2464</v>
      </c>
      <c r="F264" s="395" t="s">
        <v>2655</v>
      </c>
      <c r="G264" s="419" t="s">
        <v>1363</v>
      </c>
      <c r="H264" s="420">
        <v>42733</v>
      </c>
      <c r="I264" s="212" t="s">
        <v>2470</v>
      </c>
      <c r="J264" s="208">
        <f t="shared" si="58"/>
        <v>198</v>
      </c>
      <c r="K264" s="208">
        <v>48</v>
      </c>
      <c r="L264" s="208">
        <v>150</v>
      </c>
      <c r="M264" s="208"/>
      <c r="N264" s="212">
        <v>0.8</v>
      </c>
      <c r="O264" s="212">
        <v>2.5</v>
      </c>
      <c r="P264" s="505">
        <v>1</v>
      </c>
      <c r="Q264" s="282"/>
      <c r="R264" s="128" t="s">
        <v>31</v>
      </c>
      <c r="S264" s="128" t="s">
        <v>31</v>
      </c>
      <c r="T264" s="128" t="s">
        <v>31</v>
      </c>
      <c r="U264" s="128" t="s">
        <v>31</v>
      </c>
      <c r="V264" s="553" t="s">
        <v>2466</v>
      </c>
      <c r="W264" s="282"/>
      <c r="X264" s="282">
        <f t="shared" si="59"/>
        <v>0</v>
      </c>
      <c r="Y264" s="260"/>
      <c r="Z264" s="260"/>
      <c r="AA264" s="502">
        <f t="shared" si="60"/>
        <v>0</v>
      </c>
      <c r="AB264" s="282">
        <f t="shared" si="61"/>
        <v>0</v>
      </c>
      <c r="AC264" s="282">
        <f t="shared" si="62"/>
        <v>0</v>
      </c>
      <c r="AD264" s="282">
        <f t="shared" si="63"/>
        <v>0</v>
      </c>
      <c r="AE264" s="282">
        <f t="shared" si="64"/>
        <v>0</v>
      </c>
      <c r="AF264" s="282">
        <f t="shared" si="65"/>
        <v>0</v>
      </c>
      <c r="AG264" s="107">
        <f t="shared" si="66"/>
        <v>0</v>
      </c>
      <c r="AH264" s="282">
        <f t="shared" si="67"/>
        <v>0</v>
      </c>
      <c r="AI264" s="260"/>
      <c r="AJ264" s="282">
        <f t="shared" si="68"/>
        <v>0</v>
      </c>
      <c r="AK264" s="282">
        <f t="shared" si="69"/>
        <v>0</v>
      </c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495"/>
      <c r="AW264" s="495"/>
      <c r="AX264" s="495"/>
    </row>
    <row r="265" spans="2:50">
      <c r="B265" s="412">
        <v>249</v>
      </c>
      <c r="C265" s="383" t="s">
        <v>22</v>
      </c>
      <c r="D265" s="227" t="s">
        <v>2656</v>
      </c>
      <c r="E265" s="271" t="s">
        <v>2657</v>
      </c>
      <c r="F265" s="220" t="s">
        <v>3298</v>
      </c>
      <c r="G265" s="413" t="s">
        <v>1246</v>
      </c>
      <c r="H265" s="409">
        <v>41995</v>
      </c>
      <c r="I265" s="409" t="s">
        <v>2470</v>
      </c>
      <c r="J265" s="421">
        <f t="shared" si="58"/>
        <v>166</v>
      </c>
      <c r="K265" s="421">
        <v>166</v>
      </c>
      <c r="L265" s="421">
        <v>0</v>
      </c>
      <c r="M265" s="421"/>
      <c r="N265" s="421">
        <v>2.75</v>
      </c>
      <c r="O265" s="421">
        <v>0</v>
      </c>
      <c r="P265" s="505">
        <v>1</v>
      </c>
      <c r="Q265" s="282"/>
      <c r="R265" s="128" t="s">
        <v>31</v>
      </c>
      <c r="S265" s="128" t="s">
        <v>31</v>
      </c>
      <c r="T265" s="128" t="s">
        <v>31</v>
      </c>
      <c r="U265" s="128" t="s">
        <v>31</v>
      </c>
      <c r="V265" s="409" t="s">
        <v>2660</v>
      </c>
      <c r="W265" s="282"/>
      <c r="X265" s="282">
        <f t="shared" si="59"/>
        <v>0</v>
      </c>
      <c r="Y265" s="260"/>
      <c r="Z265" s="260"/>
      <c r="AA265" s="502">
        <f t="shared" si="60"/>
        <v>0</v>
      </c>
      <c r="AB265" s="282">
        <f t="shared" si="61"/>
        <v>0</v>
      </c>
      <c r="AC265" s="282">
        <f t="shared" si="62"/>
        <v>0</v>
      </c>
      <c r="AD265" s="282">
        <f t="shared" si="63"/>
        <v>0</v>
      </c>
      <c r="AE265" s="282">
        <f t="shared" si="64"/>
        <v>0</v>
      </c>
      <c r="AF265" s="282">
        <f t="shared" si="65"/>
        <v>0</v>
      </c>
      <c r="AG265" s="107">
        <f t="shared" si="66"/>
        <v>0</v>
      </c>
      <c r="AH265" s="282">
        <f t="shared" si="67"/>
        <v>0</v>
      </c>
      <c r="AI265" s="260"/>
      <c r="AJ265" s="282">
        <f t="shared" si="68"/>
        <v>0</v>
      </c>
      <c r="AK265" s="282">
        <f t="shared" si="69"/>
        <v>0</v>
      </c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495"/>
      <c r="AW265" s="495"/>
      <c r="AX265" s="495"/>
    </row>
    <row r="266" spans="2:50">
      <c r="B266" s="412">
        <v>250</v>
      </c>
      <c r="C266" s="383" t="s">
        <v>22</v>
      </c>
      <c r="D266" s="227" t="s">
        <v>2656</v>
      </c>
      <c r="E266" s="271" t="s">
        <v>2657</v>
      </c>
      <c r="F266" s="220" t="s">
        <v>3299</v>
      </c>
      <c r="G266" s="413" t="s">
        <v>1246</v>
      </c>
      <c r="H266" s="409">
        <v>41995</v>
      </c>
      <c r="I266" s="409" t="s">
        <v>2470</v>
      </c>
      <c r="J266" s="421">
        <f t="shared" si="58"/>
        <v>5112</v>
      </c>
      <c r="K266" s="421">
        <v>72</v>
      </c>
      <c r="L266" s="421">
        <v>5040</v>
      </c>
      <c r="M266" s="421"/>
      <c r="N266" s="421">
        <v>1.2</v>
      </c>
      <c r="O266" s="421">
        <v>84</v>
      </c>
      <c r="P266" s="505">
        <v>1</v>
      </c>
      <c r="Q266" s="282"/>
      <c r="R266" s="128" t="s">
        <v>31</v>
      </c>
      <c r="S266" s="128" t="s">
        <v>31</v>
      </c>
      <c r="T266" s="128" t="s">
        <v>31</v>
      </c>
      <c r="U266" s="128" t="s">
        <v>31</v>
      </c>
      <c r="V266" s="409" t="s">
        <v>2660</v>
      </c>
      <c r="W266" s="282"/>
      <c r="X266" s="282">
        <f t="shared" si="59"/>
        <v>0</v>
      </c>
      <c r="Y266" s="260"/>
      <c r="Z266" s="260"/>
      <c r="AA266" s="502">
        <f t="shared" si="60"/>
        <v>0</v>
      </c>
      <c r="AB266" s="282">
        <f t="shared" si="61"/>
        <v>0</v>
      </c>
      <c r="AC266" s="282">
        <f t="shared" si="62"/>
        <v>0</v>
      </c>
      <c r="AD266" s="282">
        <f t="shared" si="63"/>
        <v>0</v>
      </c>
      <c r="AE266" s="282">
        <f t="shared" si="64"/>
        <v>0</v>
      </c>
      <c r="AF266" s="282">
        <f t="shared" si="65"/>
        <v>0</v>
      </c>
      <c r="AG266" s="107">
        <f t="shared" si="66"/>
        <v>0</v>
      </c>
      <c r="AH266" s="282">
        <f t="shared" si="67"/>
        <v>0</v>
      </c>
      <c r="AI266" s="260"/>
      <c r="AJ266" s="282">
        <f t="shared" si="68"/>
        <v>0</v>
      </c>
      <c r="AK266" s="282">
        <f t="shared" si="69"/>
        <v>0</v>
      </c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495"/>
      <c r="AW266" s="495"/>
      <c r="AX266" s="495"/>
    </row>
    <row r="267" spans="2:50">
      <c r="B267" s="412">
        <v>251</v>
      </c>
      <c r="C267" s="383" t="s">
        <v>22</v>
      </c>
      <c r="D267" s="227" t="s">
        <v>2656</v>
      </c>
      <c r="E267" s="271" t="s">
        <v>2657</v>
      </c>
      <c r="F267" s="220" t="s">
        <v>3295</v>
      </c>
      <c r="G267" s="413" t="s">
        <v>1246</v>
      </c>
      <c r="H267" s="409">
        <v>42632</v>
      </c>
      <c r="I267" s="409" t="s">
        <v>2470</v>
      </c>
      <c r="J267" s="421">
        <f t="shared" ref="J267:J330" si="70">SUM(K267:L267)</f>
        <v>24</v>
      </c>
      <c r="K267" s="421">
        <v>24</v>
      </c>
      <c r="L267" s="421">
        <v>0</v>
      </c>
      <c r="M267" s="421"/>
      <c r="N267" s="421">
        <v>0.4</v>
      </c>
      <c r="O267" s="421">
        <v>0</v>
      </c>
      <c r="P267" s="505">
        <v>1</v>
      </c>
      <c r="Q267" s="282"/>
      <c r="R267" s="128" t="s">
        <v>31</v>
      </c>
      <c r="S267" s="128" t="s">
        <v>31</v>
      </c>
      <c r="T267" s="128" t="s">
        <v>31</v>
      </c>
      <c r="U267" s="128" t="s">
        <v>31</v>
      </c>
      <c r="V267" s="409" t="s">
        <v>2664</v>
      </c>
      <c r="W267" s="282"/>
      <c r="X267" s="282">
        <f t="shared" si="59"/>
        <v>0</v>
      </c>
      <c r="Y267" s="260"/>
      <c r="Z267" s="260"/>
      <c r="AA267" s="502">
        <f t="shared" si="60"/>
        <v>0</v>
      </c>
      <c r="AB267" s="282">
        <f t="shared" si="61"/>
        <v>0</v>
      </c>
      <c r="AC267" s="282">
        <f t="shared" si="62"/>
        <v>0</v>
      </c>
      <c r="AD267" s="282">
        <f t="shared" si="63"/>
        <v>0</v>
      </c>
      <c r="AE267" s="282">
        <f t="shared" si="64"/>
        <v>0</v>
      </c>
      <c r="AF267" s="282">
        <f t="shared" si="65"/>
        <v>0</v>
      </c>
      <c r="AG267" s="107">
        <f t="shared" si="66"/>
        <v>0</v>
      </c>
      <c r="AH267" s="282">
        <f t="shared" si="67"/>
        <v>0</v>
      </c>
      <c r="AI267" s="260"/>
      <c r="AJ267" s="282">
        <f t="shared" si="68"/>
        <v>0</v>
      </c>
      <c r="AK267" s="282">
        <f t="shared" si="69"/>
        <v>0</v>
      </c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495"/>
      <c r="AW267" s="495"/>
      <c r="AX267" s="495"/>
    </row>
    <row r="268" spans="2:50">
      <c r="B268" s="412">
        <v>252</v>
      </c>
      <c r="C268" s="383" t="s">
        <v>22</v>
      </c>
      <c r="D268" s="227" t="s">
        <v>2656</v>
      </c>
      <c r="E268" s="271" t="s">
        <v>2657</v>
      </c>
      <c r="F268" s="220" t="s">
        <v>3296</v>
      </c>
      <c r="G268" s="413" t="s">
        <v>1246</v>
      </c>
      <c r="H268" s="409">
        <v>42334</v>
      </c>
      <c r="I268" s="409" t="s">
        <v>2470</v>
      </c>
      <c r="J268" s="421">
        <f t="shared" si="70"/>
        <v>864</v>
      </c>
      <c r="K268" s="421">
        <v>24</v>
      </c>
      <c r="L268" s="421">
        <v>840</v>
      </c>
      <c r="M268" s="421"/>
      <c r="N268" s="421">
        <v>0.4</v>
      </c>
      <c r="O268" s="421">
        <v>14</v>
      </c>
      <c r="P268" s="505">
        <v>1</v>
      </c>
      <c r="Q268" s="282"/>
      <c r="R268" s="128" t="s">
        <v>31</v>
      </c>
      <c r="S268" s="128" t="s">
        <v>31</v>
      </c>
      <c r="T268" s="128" t="s">
        <v>31</v>
      </c>
      <c r="U268" s="128" t="s">
        <v>31</v>
      </c>
      <c r="V268" s="409" t="s">
        <v>2660</v>
      </c>
      <c r="W268" s="282"/>
      <c r="X268" s="282">
        <f t="shared" si="59"/>
        <v>0</v>
      </c>
      <c r="Y268" s="260"/>
      <c r="Z268" s="260"/>
      <c r="AA268" s="502">
        <f t="shared" si="60"/>
        <v>0</v>
      </c>
      <c r="AB268" s="282">
        <f t="shared" si="61"/>
        <v>0</v>
      </c>
      <c r="AC268" s="282">
        <f t="shared" si="62"/>
        <v>0</v>
      </c>
      <c r="AD268" s="282">
        <f t="shared" si="63"/>
        <v>0</v>
      </c>
      <c r="AE268" s="282">
        <f t="shared" si="64"/>
        <v>0</v>
      </c>
      <c r="AF268" s="282">
        <f t="shared" si="65"/>
        <v>0</v>
      </c>
      <c r="AG268" s="107">
        <f t="shared" si="66"/>
        <v>0</v>
      </c>
      <c r="AH268" s="282">
        <f t="shared" si="67"/>
        <v>0</v>
      </c>
      <c r="AI268" s="260"/>
      <c r="AJ268" s="282">
        <f t="shared" si="68"/>
        <v>0</v>
      </c>
      <c r="AK268" s="282">
        <f t="shared" si="69"/>
        <v>0</v>
      </c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495"/>
      <c r="AW268" s="495"/>
      <c r="AX268" s="495"/>
    </row>
    <row r="269" spans="2:50">
      <c r="B269" s="412">
        <v>253</v>
      </c>
      <c r="C269" s="383" t="s">
        <v>22</v>
      </c>
      <c r="D269" s="227" t="s">
        <v>2656</v>
      </c>
      <c r="E269" s="271" t="s">
        <v>2657</v>
      </c>
      <c r="F269" s="220" t="s">
        <v>3297</v>
      </c>
      <c r="G269" s="413" t="s">
        <v>1246</v>
      </c>
      <c r="H269" s="409">
        <v>43731</v>
      </c>
      <c r="I269" s="409" t="s">
        <v>2470</v>
      </c>
      <c r="J269" s="421">
        <f t="shared" si="70"/>
        <v>132</v>
      </c>
      <c r="K269" s="421">
        <v>132</v>
      </c>
      <c r="L269" s="421">
        <v>0</v>
      </c>
      <c r="M269" s="421"/>
      <c r="N269" s="421">
        <v>2.2000000000000002</v>
      </c>
      <c r="O269" s="421">
        <v>0</v>
      </c>
      <c r="P269" s="505">
        <v>1</v>
      </c>
      <c r="Q269" s="282"/>
      <c r="R269" s="128" t="s">
        <v>31</v>
      </c>
      <c r="S269" s="128" t="s">
        <v>31</v>
      </c>
      <c r="T269" s="128" t="s">
        <v>31</v>
      </c>
      <c r="U269" s="128" t="s">
        <v>31</v>
      </c>
      <c r="V269" s="409" t="s">
        <v>2660</v>
      </c>
      <c r="W269" s="282"/>
      <c r="X269" s="282">
        <f t="shared" si="59"/>
        <v>0</v>
      </c>
      <c r="Y269" s="260"/>
      <c r="Z269" s="260"/>
      <c r="AA269" s="502">
        <f t="shared" si="60"/>
        <v>0</v>
      </c>
      <c r="AB269" s="282">
        <f t="shared" si="61"/>
        <v>0</v>
      </c>
      <c r="AC269" s="282">
        <f t="shared" si="62"/>
        <v>0</v>
      </c>
      <c r="AD269" s="282">
        <f t="shared" si="63"/>
        <v>0</v>
      </c>
      <c r="AE269" s="282">
        <f t="shared" si="64"/>
        <v>0</v>
      </c>
      <c r="AF269" s="282">
        <f t="shared" si="65"/>
        <v>0</v>
      </c>
      <c r="AG269" s="107">
        <f t="shared" si="66"/>
        <v>0</v>
      </c>
      <c r="AH269" s="282">
        <f t="shared" si="67"/>
        <v>0</v>
      </c>
      <c r="AI269" s="260"/>
      <c r="AJ269" s="282">
        <f t="shared" si="68"/>
        <v>0</v>
      </c>
      <c r="AK269" s="282">
        <f t="shared" si="69"/>
        <v>0</v>
      </c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495"/>
      <c r="AW269" s="495"/>
      <c r="AX269" s="495"/>
    </row>
    <row r="270" spans="2:50">
      <c r="B270" s="412">
        <v>254</v>
      </c>
      <c r="C270" s="383" t="s">
        <v>22</v>
      </c>
      <c r="D270" s="227" t="s">
        <v>2656</v>
      </c>
      <c r="E270" s="271" t="s">
        <v>2657</v>
      </c>
      <c r="F270" s="220" t="s">
        <v>2683</v>
      </c>
      <c r="G270" s="413" t="s">
        <v>1246</v>
      </c>
      <c r="H270" s="409">
        <v>42348</v>
      </c>
      <c r="I270" s="409" t="s">
        <v>2470</v>
      </c>
      <c r="J270" s="421">
        <f t="shared" si="70"/>
        <v>66</v>
      </c>
      <c r="K270" s="421">
        <v>66</v>
      </c>
      <c r="L270" s="421">
        <v>0</v>
      </c>
      <c r="M270" s="421"/>
      <c r="N270" s="421">
        <v>1.1000000000000001</v>
      </c>
      <c r="O270" s="421">
        <v>0</v>
      </c>
      <c r="P270" s="505">
        <v>1</v>
      </c>
      <c r="Q270" s="282"/>
      <c r="R270" s="128" t="s">
        <v>31</v>
      </c>
      <c r="S270" s="128" t="s">
        <v>31</v>
      </c>
      <c r="T270" s="128" t="s">
        <v>31</v>
      </c>
      <c r="U270" s="128" t="s">
        <v>31</v>
      </c>
      <c r="V270" s="409" t="s">
        <v>2660</v>
      </c>
      <c r="W270" s="282"/>
      <c r="X270" s="282">
        <f t="shared" si="59"/>
        <v>0</v>
      </c>
      <c r="Y270" s="260"/>
      <c r="Z270" s="260"/>
      <c r="AA270" s="502">
        <f t="shared" si="60"/>
        <v>0</v>
      </c>
      <c r="AB270" s="282">
        <f t="shared" si="61"/>
        <v>0</v>
      </c>
      <c r="AC270" s="282">
        <f t="shared" si="62"/>
        <v>0</v>
      </c>
      <c r="AD270" s="282">
        <f t="shared" si="63"/>
        <v>0</v>
      </c>
      <c r="AE270" s="282">
        <f t="shared" si="64"/>
        <v>0</v>
      </c>
      <c r="AF270" s="282">
        <f t="shared" si="65"/>
        <v>0</v>
      </c>
      <c r="AG270" s="107">
        <f t="shared" si="66"/>
        <v>0</v>
      </c>
      <c r="AH270" s="282">
        <f t="shared" si="67"/>
        <v>0</v>
      </c>
      <c r="AI270" s="260"/>
      <c r="AJ270" s="282">
        <f t="shared" si="68"/>
        <v>0</v>
      </c>
      <c r="AK270" s="282">
        <f t="shared" si="69"/>
        <v>0</v>
      </c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495"/>
      <c r="AW270" s="495"/>
      <c r="AX270" s="495"/>
    </row>
    <row r="271" spans="2:50">
      <c r="B271" s="412">
        <v>255</v>
      </c>
      <c r="C271" s="383" t="s">
        <v>22</v>
      </c>
      <c r="D271" s="227" t="s">
        <v>2656</v>
      </c>
      <c r="E271" s="271" t="s">
        <v>2657</v>
      </c>
      <c r="F271" s="220" t="s">
        <v>2684</v>
      </c>
      <c r="G271" s="413" t="s">
        <v>1246</v>
      </c>
      <c r="H271" s="409">
        <v>42348</v>
      </c>
      <c r="I271" s="409" t="s">
        <v>2470</v>
      </c>
      <c r="J271" s="421">
        <f t="shared" si="70"/>
        <v>6030</v>
      </c>
      <c r="K271" s="421">
        <v>30</v>
      </c>
      <c r="L271" s="421">
        <v>6000</v>
      </c>
      <c r="M271" s="421"/>
      <c r="N271" s="421">
        <v>0.5</v>
      </c>
      <c r="O271" s="421">
        <v>100</v>
      </c>
      <c r="P271" s="505">
        <v>1</v>
      </c>
      <c r="Q271" s="282"/>
      <c r="R271" s="128" t="s">
        <v>31</v>
      </c>
      <c r="S271" s="128" t="s">
        <v>31</v>
      </c>
      <c r="T271" s="128" t="s">
        <v>31</v>
      </c>
      <c r="U271" s="128" t="s">
        <v>31</v>
      </c>
      <c r="V271" s="409" t="s">
        <v>2660</v>
      </c>
      <c r="W271" s="282"/>
      <c r="X271" s="282">
        <f t="shared" si="59"/>
        <v>0</v>
      </c>
      <c r="Y271" s="260"/>
      <c r="Z271" s="260"/>
      <c r="AA271" s="502">
        <f t="shared" si="60"/>
        <v>0</v>
      </c>
      <c r="AB271" s="282">
        <f t="shared" si="61"/>
        <v>0</v>
      </c>
      <c r="AC271" s="282">
        <f t="shared" si="62"/>
        <v>0</v>
      </c>
      <c r="AD271" s="282">
        <f t="shared" si="63"/>
        <v>0</v>
      </c>
      <c r="AE271" s="282">
        <f t="shared" si="64"/>
        <v>0</v>
      </c>
      <c r="AF271" s="282">
        <f t="shared" si="65"/>
        <v>0</v>
      </c>
      <c r="AG271" s="107">
        <f t="shared" si="66"/>
        <v>0</v>
      </c>
      <c r="AH271" s="282">
        <f t="shared" si="67"/>
        <v>0</v>
      </c>
      <c r="AI271" s="260"/>
      <c r="AJ271" s="282">
        <f t="shared" si="68"/>
        <v>0</v>
      </c>
      <c r="AK271" s="282">
        <f t="shared" si="69"/>
        <v>0</v>
      </c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495"/>
      <c r="AW271" s="495"/>
      <c r="AX271" s="495"/>
    </row>
    <row r="272" spans="2:50">
      <c r="B272" s="412">
        <v>256</v>
      </c>
      <c r="C272" s="383" t="s">
        <v>22</v>
      </c>
      <c r="D272" s="227" t="s">
        <v>2656</v>
      </c>
      <c r="E272" s="271" t="s">
        <v>2657</v>
      </c>
      <c r="F272" s="220" t="s">
        <v>2685</v>
      </c>
      <c r="G272" s="413" t="s">
        <v>1246</v>
      </c>
      <c r="H272" s="409">
        <v>42816</v>
      </c>
      <c r="I272" s="409" t="s">
        <v>2470</v>
      </c>
      <c r="J272" s="421">
        <f t="shared" si="70"/>
        <v>66</v>
      </c>
      <c r="K272" s="421">
        <v>66</v>
      </c>
      <c r="L272" s="421">
        <v>0</v>
      </c>
      <c r="M272" s="421"/>
      <c r="N272" s="421">
        <v>1.1000000000000001</v>
      </c>
      <c r="O272" s="421">
        <v>0</v>
      </c>
      <c r="P272" s="505">
        <v>1</v>
      </c>
      <c r="Q272" s="282"/>
      <c r="R272" s="128" t="s">
        <v>31</v>
      </c>
      <c r="S272" s="128" t="s">
        <v>31</v>
      </c>
      <c r="T272" s="128" t="s">
        <v>31</v>
      </c>
      <c r="U272" s="128" t="s">
        <v>31</v>
      </c>
      <c r="V272" s="409" t="s">
        <v>2660</v>
      </c>
      <c r="W272" s="282"/>
      <c r="X272" s="282">
        <f t="shared" si="59"/>
        <v>0</v>
      </c>
      <c r="Y272" s="260"/>
      <c r="Z272" s="260"/>
      <c r="AA272" s="502">
        <f t="shared" si="60"/>
        <v>0</v>
      </c>
      <c r="AB272" s="282">
        <f t="shared" si="61"/>
        <v>0</v>
      </c>
      <c r="AC272" s="282">
        <f t="shared" si="62"/>
        <v>0</v>
      </c>
      <c r="AD272" s="282">
        <f t="shared" si="63"/>
        <v>0</v>
      </c>
      <c r="AE272" s="282">
        <f t="shared" si="64"/>
        <v>0</v>
      </c>
      <c r="AF272" s="282">
        <f t="shared" si="65"/>
        <v>0</v>
      </c>
      <c r="AG272" s="107">
        <f t="shared" si="66"/>
        <v>0</v>
      </c>
      <c r="AH272" s="282">
        <f t="shared" si="67"/>
        <v>0</v>
      </c>
      <c r="AI272" s="260"/>
      <c r="AJ272" s="282">
        <f t="shared" si="68"/>
        <v>0</v>
      </c>
      <c r="AK272" s="282">
        <f t="shared" si="69"/>
        <v>0</v>
      </c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495"/>
      <c r="AW272" s="495"/>
      <c r="AX272" s="495"/>
    </row>
    <row r="273" spans="2:50">
      <c r="B273" s="412">
        <v>257</v>
      </c>
      <c r="C273" s="383" t="s">
        <v>22</v>
      </c>
      <c r="D273" s="227" t="s">
        <v>2656</v>
      </c>
      <c r="E273" s="271" t="s">
        <v>2657</v>
      </c>
      <c r="F273" s="220" t="s">
        <v>2688</v>
      </c>
      <c r="G273" s="413" t="s">
        <v>1246</v>
      </c>
      <c r="H273" s="409">
        <v>42870</v>
      </c>
      <c r="I273" s="409" t="s">
        <v>2470</v>
      </c>
      <c r="J273" s="421">
        <f t="shared" si="70"/>
        <v>2688</v>
      </c>
      <c r="K273" s="421">
        <v>48</v>
      </c>
      <c r="L273" s="421">
        <v>2640</v>
      </c>
      <c r="M273" s="421"/>
      <c r="N273" s="421">
        <v>0.8</v>
      </c>
      <c r="O273" s="421">
        <v>44</v>
      </c>
      <c r="P273" s="505">
        <v>1</v>
      </c>
      <c r="Q273" s="282"/>
      <c r="R273" s="128" t="s">
        <v>31</v>
      </c>
      <c r="S273" s="128" t="s">
        <v>31</v>
      </c>
      <c r="T273" s="128" t="s">
        <v>31</v>
      </c>
      <c r="U273" s="128" t="s">
        <v>31</v>
      </c>
      <c r="V273" s="409" t="s">
        <v>2660</v>
      </c>
      <c r="W273" s="282"/>
      <c r="X273" s="282">
        <f t="shared" si="59"/>
        <v>0</v>
      </c>
      <c r="Y273" s="260"/>
      <c r="Z273" s="260"/>
      <c r="AA273" s="502">
        <f t="shared" si="60"/>
        <v>0</v>
      </c>
      <c r="AB273" s="282">
        <f t="shared" si="61"/>
        <v>0</v>
      </c>
      <c r="AC273" s="282">
        <f t="shared" si="62"/>
        <v>0</v>
      </c>
      <c r="AD273" s="282">
        <f t="shared" si="63"/>
        <v>0</v>
      </c>
      <c r="AE273" s="282">
        <f t="shared" si="64"/>
        <v>0</v>
      </c>
      <c r="AF273" s="282">
        <f t="shared" si="65"/>
        <v>0</v>
      </c>
      <c r="AG273" s="107">
        <f t="shared" si="66"/>
        <v>0</v>
      </c>
      <c r="AH273" s="282">
        <f t="shared" si="67"/>
        <v>0</v>
      </c>
      <c r="AI273" s="260"/>
      <c r="AJ273" s="282">
        <f t="shared" si="68"/>
        <v>0</v>
      </c>
      <c r="AK273" s="282">
        <f t="shared" si="69"/>
        <v>0</v>
      </c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495"/>
      <c r="AW273" s="495"/>
      <c r="AX273" s="495"/>
    </row>
    <row r="274" spans="2:50">
      <c r="B274" s="412">
        <v>258</v>
      </c>
      <c r="C274" s="383" t="s">
        <v>22</v>
      </c>
      <c r="D274" s="227" t="s">
        <v>2656</v>
      </c>
      <c r="E274" s="271" t="s">
        <v>2657</v>
      </c>
      <c r="F274" s="220" t="s">
        <v>2689</v>
      </c>
      <c r="G274" s="413" t="s">
        <v>1246</v>
      </c>
      <c r="H274" s="409">
        <v>43780</v>
      </c>
      <c r="I274" s="409" t="s">
        <v>2470</v>
      </c>
      <c r="J274" s="421">
        <f t="shared" si="70"/>
        <v>2868</v>
      </c>
      <c r="K274" s="421">
        <v>90</v>
      </c>
      <c r="L274" s="421">
        <v>2778</v>
      </c>
      <c r="M274" s="421"/>
      <c r="N274" s="421">
        <v>1.5000000000000002</v>
      </c>
      <c r="O274" s="421">
        <v>46.3</v>
      </c>
      <c r="P274" s="505">
        <v>1</v>
      </c>
      <c r="Q274" s="282"/>
      <c r="R274" s="128" t="s">
        <v>31</v>
      </c>
      <c r="S274" s="128" t="s">
        <v>31</v>
      </c>
      <c r="T274" s="128" t="s">
        <v>31</v>
      </c>
      <c r="U274" s="128" t="s">
        <v>31</v>
      </c>
      <c r="V274" s="409" t="s">
        <v>2660</v>
      </c>
      <c r="W274" s="282"/>
      <c r="X274" s="282">
        <f t="shared" si="59"/>
        <v>0</v>
      </c>
      <c r="Y274" s="260"/>
      <c r="Z274" s="260"/>
      <c r="AA274" s="502">
        <f t="shared" si="60"/>
        <v>0</v>
      </c>
      <c r="AB274" s="282">
        <f t="shared" si="61"/>
        <v>0</v>
      </c>
      <c r="AC274" s="282">
        <f t="shared" si="62"/>
        <v>0</v>
      </c>
      <c r="AD274" s="282">
        <f t="shared" si="63"/>
        <v>0</v>
      </c>
      <c r="AE274" s="282">
        <f t="shared" si="64"/>
        <v>0</v>
      </c>
      <c r="AF274" s="282">
        <f t="shared" si="65"/>
        <v>0</v>
      </c>
      <c r="AG274" s="107">
        <f t="shared" si="66"/>
        <v>0</v>
      </c>
      <c r="AH274" s="282">
        <f t="shared" si="67"/>
        <v>0</v>
      </c>
      <c r="AI274" s="260"/>
      <c r="AJ274" s="282">
        <f t="shared" si="68"/>
        <v>0</v>
      </c>
      <c r="AK274" s="282">
        <f t="shared" si="69"/>
        <v>0</v>
      </c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495"/>
      <c r="AW274" s="495"/>
      <c r="AX274" s="495"/>
    </row>
    <row r="275" spans="2:50">
      <c r="B275" s="412">
        <v>259</v>
      </c>
      <c r="C275" s="383" t="s">
        <v>22</v>
      </c>
      <c r="D275" s="227" t="s">
        <v>2656</v>
      </c>
      <c r="E275" s="271" t="s">
        <v>2699</v>
      </c>
      <c r="F275" s="220" t="s">
        <v>3205</v>
      </c>
      <c r="G275" s="413" t="s">
        <v>1246</v>
      </c>
      <c r="H275" s="409">
        <v>43346</v>
      </c>
      <c r="I275" s="409" t="s">
        <v>2470</v>
      </c>
      <c r="J275" s="421">
        <f t="shared" si="70"/>
        <v>18</v>
      </c>
      <c r="K275" s="421">
        <v>18</v>
      </c>
      <c r="L275" s="421">
        <v>0</v>
      </c>
      <c r="M275" s="421"/>
      <c r="N275" s="421">
        <v>0.3</v>
      </c>
      <c r="O275" s="421">
        <v>0</v>
      </c>
      <c r="P275" s="505">
        <v>1</v>
      </c>
      <c r="Q275" s="282"/>
      <c r="R275" s="128" t="s">
        <v>31</v>
      </c>
      <c r="S275" s="128" t="s">
        <v>31</v>
      </c>
      <c r="T275" s="128" t="s">
        <v>31</v>
      </c>
      <c r="U275" s="128" t="s">
        <v>31</v>
      </c>
      <c r="V275" s="409" t="s">
        <v>2664</v>
      </c>
      <c r="W275" s="282"/>
      <c r="X275" s="282">
        <f t="shared" si="59"/>
        <v>0</v>
      </c>
      <c r="Y275" s="260"/>
      <c r="Z275" s="260"/>
      <c r="AA275" s="502">
        <f t="shared" si="60"/>
        <v>0</v>
      </c>
      <c r="AB275" s="282">
        <f t="shared" si="61"/>
        <v>0</v>
      </c>
      <c r="AC275" s="282">
        <f t="shared" si="62"/>
        <v>0</v>
      </c>
      <c r="AD275" s="282">
        <f t="shared" si="63"/>
        <v>0</v>
      </c>
      <c r="AE275" s="282">
        <f t="shared" si="64"/>
        <v>0</v>
      </c>
      <c r="AF275" s="282">
        <f t="shared" si="65"/>
        <v>0</v>
      </c>
      <c r="AG275" s="107">
        <f t="shared" si="66"/>
        <v>0</v>
      </c>
      <c r="AH275" s="282">
        <f t="shared" si="67"/>
        <v>0</v>
      </c>
      <c r="AI275" s="260"/>
      <c r="AJ275" s="282">
        <f t="shared" si="68"/>
        <v>0</v>
      </c>
      <c r="AK275" s="282">
        <f t="shared" si="69"/>
        <v>0</v>
      </c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495"/>
      <c r="AW275" s="495"/>
      <c r="AX275" s="495"/>
    </row>
    <row r="276" spans="2:50">
      <c r="B276" s="412">
        <v>260</v>
      </c>
      <c r="C276" s="383" t="s">
        <v>22</v>
      </c>
      <c r="D276" s="227" t="s">
        <v>2656</v>
      </c>
      <c r="E276" s="271" t="s">
        <v>2699</v>
      </c>
      <c r="F276" s="220" t="s">
        <v>3293</v>
      </c>
      <c r="G276" s="413" t="s">
        <v>1246</v>
      </c>
      <c r="H276" s="409">
        <v>42485</v>
      </c>
      <c r="I276" s="409" t="s">
        <v>2470</v>
      </c>
      <c r="J276" s="421">
        <f t="shared" si="70"/>
        <v>1632</v>
      </c>
      <c r="K276" s="421">
        <v>72</v>
      </c>
      <c r="L276" s="421">
        <v>1560</v>
      </c>
      <c r="M276" s="421"/>
      <c r="N276" s="421">
        <v>1.2000000000000002</v>
      </c>
      <c r="O276" s="421">
        <v>26</v>
      </c>
      <c r="P276" s="505">
        <v>1</v>
      </c>
      <c r="Q276" s="282"/>
      <c r="R276" s="128" t="s">
        <v>31</v>
      </c>
      <c r="S276" s="128" t="s">
        <v>31</v>
      </c>
      <c r="T276" s="128" t="s">
        <v>31</v>
      </c>
      <c r="U276" s="128" t="s">
        <v>31</v>
      </c>
      <c r="V276" s="409" t="s">
        <v>2660</v>
      </c>
      <c r="W276" s="282"/>
      <c r="X276" s="282">
        <f t="shared" si="59"/>
        <v>0</v>
      </c>
      <c r="Y276" s="260"/>
      <c r="Z276" s="260"/>
      <c r="AA276" s="502">
        <f t="shared" si="60"/>
        <v>0</v>
      </c>
      <c r="AB276" s="282">
        <f t="shared" si="61"/>
        <v>0</v>
      </c>
      <c r="AC276" s="282">
        <f t="shared" si="62"/>
        <v>0</v>
      </c>
      <c r="AD276" s="282">
        <f t="shared" si="63"/>
        <v>0</v>
      </c>
      <c r="AE276" s="282">
        <f t="shared" si="64"/>
        <v>0</v>
      </c>
      <c r="AF276" s="282">
        <f t="shared" si="65"/>
        <v>0</v>
      </c>
      <c r="AG276" s="107">
        <f t="shared" si="66"/>
        <v>0</v>
      </c>
      <c r="AH276" s="282">
        <f t="shared" si="67"/>
        <v>0</v>
      </c>
      <c r="AI276" s="260"/>
      <c r="AJ276" s="282">
        <f t="shared" si="68"/>
        <v>0</v>
      </c>
      <c r="AK276" s="282">
        <f t="shared" si="69"/>
        <v>0</v>
      </c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495"/>
      <c r="AW276" s="495"/>
      <c r="AX276" s="495"/>
    </row>
    <row r="277" spans="2:50">
      <c r="B277" s="412">
        <v>261</v>
      </c>
      <c r="C277" s="383" t="s">
        <v>22</v>
      </c>
      <c r="D277" s="227" t="s">
        <v>2656</v>
      </c>
      <c r="E277" s="271" t="s">
        <v>2699</v>
      </c>
      <c r="F277" s="220" t="s">
        <v>3294</v>
      </c>
      <c r="G277" s="413" t="s">
        <v>1246</v>
      </c>
      <c r="H277" s="409">
        <v>42334</v>
      </c>
      <c r="I277" s="409" t="s">
        <v>2470</v>
      </c>
      <c r="J277" s="421">
        <f t="shared" si="70"/>
        <v>126</v>
      </c>
      <c r="K277" s="421">
        <v>108</v>
      </c>
      <c r="L277" s="421">
        <v>18</v>
      </c>
      <c r="M277" s="421"/>
      <c r="N277" s="421">
        <v>1.8</v>
      </c>
      <c r="O277" s="421">
        <v>0.3</v>
      </c>
      <c r="P277" s="505">
        <v>1</v>
      </c>
      <c r="Q277" s="282"/>
      <c r="R277" s="128" t="s">
        <v>31</v>
      </c>
      <c r="S277" s="128" t="s">
        <v>31</v>
      </c>
      <c r="T277" s="128" t="s">
        <v>31</v>
      </c>
      <c r="U277" s="128" t="s">
        <v>31</v>
      </c>
      <c r="V277" s="409" t="s">
        <v>2660</v>
      </c>
      <c r="W277" s="282"/>
      <c r="X277" s="282">
        <f t="shared" si="59"/>
        <v>0</v>
      </c>
      <c r="Y277" s="260"/>
      <c r="Z277" s="260"/>
      <c r="AA277" s="502">
        <f t="shared" si="60"/>
        <v>0</v>
      </c>
      <c r="AB277" s="282">
        <f t="shared" si="61"/>
        <v>0</v>
      </c>
      <c r="AC277" s="282">
        <f t="shared" si="62"/>
        <v>0</v>
      </c>
      <c r="AD277" s="282">
        <f t="shared" si="63"/>
        <v>0</v>
      </c>
      <c r="AE277" s="282">
        <f t="shared" si="64"/>
        <v>0</v>
      </c>
      <c r="AF277" s="282">
        <f t="shared" si="65"/>
        <v>0</v>
      </c>
      <c r="AG277" s="107">
        <f t="shared" si="66"/>
        <v>0</v>
      </c>
      <c r="AH277" s="282">
        <f t="shared" si="67"/>
        <v>0</v>
      </c>
      <c r="AI277" s="260"/>
      <c r="AJ277" s="282">
        <f t="shared" si="68"/>
        <v>0</v>
      </c>
      <c r="AK277" s="282">
        <f t="shared" si="69"/>
        <v>0</v>
      </c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495"/>
      <c r="AW277" s="495"/>
      <c r="AX277" s="495"/>
    </row>
    <row r="278" spans="2:50">
      <c r="B278" s="412">
        <v>262</v>
      </c>
      <c r="C278" s="383" t="s">
        <v>22</v>
      </c>
      <c r="D278" s="227" t="s">
        <v>2656</v>
      </c>
      <c r="E278" s="271" t="s">
        <v>2699</v>
      </c>
      <c r="F278" s="396" t="s">
        <v>2711</v>
      </c>
      <c r="G278" s="413" t="s">
        <v>1246</v>
      </c>
      <c r="H278" s="409">
        <v>43703</v>
      </c>
      <c r="I278" s="409" t="s">
        <v>2470</v>
      </c>
      <c r="J278" s="421">
        <f t="shared" si="70"/>
        <v>60</v>
      </c>
      <c r="K278" s="421">
        <v>60</v>
      </c>
      <c r="L278" s="421">
        <v>0</v>
      </c>
      <c r="M278" s="421"/>
      <c r="N278" s="421">
        <v>1</v>
      </c>
      <c r="O278" s="421">
        <v>0</v>
      </c>
      <c r="P278" s="505">
        <v>1</v>
      </c>
      <c r="Q278" s="282"/>
      <c r="R278" s="128" t="s">
        <v>31</v>
      </c>
      <c r="S278" s="128" t="s">
        <v>31</v>
      </c>
      <c r="T278" s="128" t="s">
        <v>31</v>
      </c>
      <c r="U278" s="128" t="s">
        <v>31</v>
      </c>
      <c r="V278" s="409" t="s">
        <v>2660</v>
      </c>
      <c r="W278" s="282"/>
      <c r="X278" s="282">
        <f t="shared" si="59"/>
        <v>0</v>
      </c>
      <c r="Y278" s="260"/>
      <c r="Z278" s="260"/>
      <c r="AA278" s="502">
        <f t="shared" si="60"/>
        <v>0</v>
      </c>
      <c r="AB278" s="282">
        <f t="shared" si="61"/>
        <v>0</v>
      </c>
      <c r="AC278" s="282">
        <f t="shared" si="62"/>
        <v>0</v>
      </c>
      <c r="AD278" s="282">
        <f t="shared" si="63"/>
        <v>0</v>
      </c>
      <c r="AE278" s="282">
        <f t="shared" si="64"/>
        <v>0</v>
      </c>
      <c r="AF278" s="282">
        <f t="shared" si="65"/>
        <v>0</v>
      </c>
      <c r="AG278" s="107">
        <f t="shared" si="66"/>
        <v>0</v>
      </c>
      <c r="AH278" s="282">
        <f t="shared" si="67"/>
        <v>0</v>
      </c>
      <c r="AI278" s="260"/>
      <c r="AJ278" s="282">
        <f t="shared" si="68"/>
        <v>0</v>
      </c>
      <c r="AK278" s="282">
        <f t="shared" si="69"/>
        <v>0</v>
      </c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495"/>
      <c r="AW278" s="495"/>
      <c r="AX278" s="495"/>
    </row>
    <row r="279" spans="2:50">
      <c r="B279" s="412">
        <v>263</v>
      </c>
      <c r="C279" s="383" t="s">
        <v>22</v>
      </c>
      <c r="D279" s="227" t="s">
        <v>2656</v>
      </c>
      <c r="E279" s="271" t="s">
        <v>2699</v>
      </c>
      <c r="F279" s="396" t="s">
        <v>2713</v>
      </c>
      <c r="G279" s="413" t="s">
        <v>1246</v>
      </c>
      <c r="H279" s="409">
        <v>43780</v>
      </c>
      <c r="I279" s="409" t="s">
        <v>2470</v>
      </c>
      <c r="J279" s="421">
        <f t="shared" si="70"/>
        <v>2976</v>
      </c>
      <c r="K279" s="421">
        <v>108</v>
      </c>
      <c r="L279" s="421">
        <v>2868</v>
      </c>
      <c r="M279" s="421"/>
      <c r="N279" s="421">
        <v>1.7999999999999998</v>
      </c>
      <c r="O279" s="421">
        <v>47.8</v>
      </c>
      <c r="P279" s="505">
        <v>1</v>
      </c>
      <c r="Q279" s="282"/>
      <c r="R279" s="128" t="s">
        <v>31</v>
      </c>
      <c r="S279" s="128" t="s">
        <v>31</v>
      </c>
      <c r="T279" s="128" t="s">
        <v>31</v>
      </c>
      <c r="U279" s="128" t="s">
        <v>31</v>
      </c>
      <c r="V279" s="409" t="s">
        <v>2660</v>
      </c>
      <c r="W279" s="282"/>
      <c r="X279" s="282">
        <f t="shared" si="59"/>
        <v>0</v>
      </c>
      <c r="Y279" s="260"/>
      <c r="Z279" s="260"/>
      <c r="AA279" s="502">
        <f t="shared" si="60"/>
        <v>0</v>
      </c>
      <c r="AB279" s="282">
        <f t="shared" si="61"/>
        <v>0</v>
      </c>
      <c r="AC279" s="282">
        <f t="shared" si="62"/>
        <v>0</v>
      </c>
      <c r="AD279" s="282">
        <f t="shared" si="63"/>
        <v>0</v>
      </c>
      <c r="AE279" s="282">
        <f t="shared" si="64"/>
        <v>0</v>
      </c>
      <c r="AF279" s="282">
        <f t="shared" si="65"/>
        <v>0</v>
      </c>
      <c r="AG279" s="107">
        <f t="shared" si="66"/>
        <v>0</v>
      </c>
      <c r="AH279" s="282">
        <f t="shared" si="67"/>
        <v>0</v>
      </c>
      <c r="AI279" s="260"/>
      <c r="AJ279" s="282">
        <f t="shared" si="68"/>
        <v>0</v>
      </c>
      <c r="AK279" s="282">
        <f t="shared" si="69"/>
        <v>0</v>
      </c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495"/>
      <c r="AW279" s="495"/>
      <c r="AX279" s="495"/>
    </row>
    <row r="280" spans="2:50">
      <c r="B280" s="412">
        <v>264</v>
      </c>
      <c r="C280" s="383" t="s">
        <v>22</v>
      </c>
      <c r="D280" s="227" t="s">
        <v>2656</v>
      </c>
      <c r="E280" s="272" t="s">
        <v>2720</v>
      </c>
      <c r="F280" s="220" t="s">
        <v>2721</v>
      </c>
      <c r="G280" s="413" t="s">
        <v>1966</v>
      </c>
      <c r="H280" s="409">
        <v>43272</v>
      </c>
      <c r="I280" s="409" t="s">
        <v>2470</v>
      </c>
      <c r="J280" s="421">
        <f t="shared" si="70"/>
        <v>222</v>
      </c>
      <c r="K280" s="421">
        <v>192</v>
      </c>
      <c r="L280" s="421">
        <v>30</v>
      </c>
      <c r="M280" s="421"/>
      <c r="N280" s="421">
        <v>3.2</v>
      </c>
      <c r="O280" s="421">
        <v>0.5</v>
      </c>
      <c r="P280" s="505">
        <v>1</v>
      </c>
      <c r="Q280" s="282" t="s">
        <v>4380</v>
      </c>
      <c r="R280" s="128" t="s">
        <v>31</v>
      </c>
      <c r="S280" s="128" t="s">
        <v>31</v>
      </c>
      <c r="T280" s="128" t="s">
        <v>31</v>
      </c>
      <c r="U280" s="128" t="s">
        <v>31</v>
      </c>
      <c r="V280" s="409" t="s">
        <v>2664</v>
      </c>
      <c r="W280" s="282"/>
      <c r="X280" s="282">
        <f t="shared" si="59"/>
        <v>0</v>
      </c>
      <c r="Y280" s="260"/>
      <c r="Z280" s="260"/>
      <c r="AA280" s="502">
        <f t="shared" si="60"/>
        <v>0</v>
      </c>
      <c r="AB280" s="282">
        <f t="shared" si="61"/>
        <v>0</v>
      </c>
      <c r="AC280" s="282">
        <f t="shared" si="62"/>
        <v>0</v>
      </c>
      <c r="AD280" s="282">
        <f t="shared" si="63"/>
        <v>0</v>
      </c>
      <c r="AE280" s="282">
        <f t="shared" si="64"/>
        <v>0</v>
      </c>
      <c r="AF280" s="282">
        <f t="shared" si="65"/>
        <v>0</v>
      </c>
      <c r="AG280" s="107">
        <f t="shared" si="66"/>
        <v>1</v>
      </c>
      <c r="AH280" s="282">
        <f t="shared" si="67"/>
        <v>0</v>
      </c>
      <c r="AI280" s="260"/>
      <c r="AJ280" s="282">
        <f t="shared" si="68"/>
        <v>0</v>
      </c>
      <c r="AK280" s="282">
        <f t="shared" si="69"/>
        <v>0</v>
      </c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495"/>
      <c r="AW280" s="495"/>
      <c r="AX280" s="495"/>
    </row>
    <row r="281" spans="2:50">
      <c r="B281" s="412">
        <v>265</v>
      </c>
      <c r="C281" s="383" t="s">
        <v>22</v>
      </c>
      <c r="D281" s="227" t="s">
        <v>2656</v>
      </c>
      <c r="E281" s="272" t="s">
        <v>2720</v>
      </c>
      <c r="F281" s="220" t="s">
        <v>3292</v>
      </c>
      <c r="G281" s="413" t="s">
        <v>1966</v>
      </c>
      <c r="H281" s="409">
        <v>42663</v>
      </c>
      <c r="I281" s="409" t="s">
        <v>2470</v>
      </c>
      <c r="J281" s="421">
        <f t="shared" si="70"/>
        <v>2310</v>
      </c>
      <c r="K281" s="421">
        <v>30</v>
      </c>
      <c r="L281" s="421">
        <v>2280</v>
      </c>
      <c r="M281" s="421"/>
      <c r="N281" s="421">
        <v>0.5</v>
      </c>
      <c r="O281" s="421">
        <v>38</v>
      </c>
      <c r="P281" s="505">
        <v>1</v>
      </c>
      <c r="Q281" s="282" t="s">
        <v>4380</v>
      </c>
      <c r="R281" s="128" t="s">
        <v>31</v>
      </c>
      <c r="S281" s="128" t="s">
        <v>31</v>
      </c>
      <c r="T281" s="128" t="s">
        <v>31</v>
      </c>
      <c r="U281" s="128" t="s">
        <v>31</v>
      </c>
      <c r="V281" s="409" t="s">
        <v>2660</v>
      </c>
      <c r="W281" s="282"/>
      <c r="X281" s="282">
        <f t="shared" si="59"/>
        <v>0</v>
      </c>
      <c r="Y281" s="260"/>
      <c r="Z281" s="260"/>
      <c r="AA281" s="502">
        <f t="shared" si="60"/>
        <v>0</v>
      </c>
      <c r="AB281" s="282">
        <f t="shared" si="61"/>
        <v>0</v>
      </c>
      <c r="AC281" s="282">
        <f t="shared" si="62"/>
        <v>0</v>
      </c>
      <c r="AD281" s="282">
        <f t="shared" si="63"/>
        <v>0</v>
      </c>
      <c r="AE281" s="282">
        <f t="shared" si="64"/>
        <v>0</v>
      </c>
      <c r="AF281" s="282">
        <f t="shared" si="65"/>
        <v>0</v>
      </c>
      <c r="AG281" s="107">
        <f t="shared" si="66"/>
        <v>1</v>
      </c>
      <c r="AH281" s="282">
        <f t="shared" si="67"/>
        <v>0</v>
      </c>
      <c r="AI281" s="260"/>
      <c r="AJ281" s="282">
        <f t="shared" si="68"/>
        <v>0</v>
      </c>
      <c r="AK281" s="282">
        <f t="shared" si="69"/>
        <v>0</v>
      </c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495"/>
      <c r="AW281" s="495"/>
      <c r="AX281" s="495"/>
    </row>
    <row r="282" spans="2:50">
      <c r="B282" s="412">
        <v>266</v>
      </c>
      <c r="C282" s="383" t="s">
        <v>22</v>
      </c>
      <c r="D282" s="227" t="s">
        <v>2656</v>
      </c>
      <c r="E282" s="272" t="s">
        <v>2728</v>
      </c>
      <c r="F282" s="220" t="s">
        <v>413</v>
      </c>
      <c r="G282" s="413" t="s">
        <v>1966</v>
      </c>
      <c r="H282" s="409">
        <v>43347</v>
      </c>
      <c r="I282" s="409" t="s">
        <v>2470</v>
      </c>
      <c r="J282" s="421">
        <f t="shared" si="70"/>
        <v>66</v>
      </c>
      <c r="K282" s="421">
        <v>6</v>
      </c>
      <c r="L282" s="421">
        <v>60</v>
      </c>
      <c r="M282" s="421"/>
      <c r="N282" s="421">
        <v>0.1</v>
      </c>
      <c r="O282" s="421">
        <v>1</v>
      </c>
      <c r="P282" s="505">
        <v>1</v>
      </c>
      <c r="Q282" s="282"/>
      <c r="R282" s="128" t="s">
        <v>31</v>
      </c>
      <c r="S282" s="128" t="s">
        <v>31</v>
      </c>
      <c r="T282" s="128" t="s">
        <v>31</v>
      </c>
      <c r="U282" s="128" t="s">
        <v>31</v>
      </c>
      <c r="V282" s="409" t="s">
        <v>2660</v>
      </c>
      <c r="W282" s="282"/>
      <c r="X282" s="282">
        <f t="shared" si="59"/>
        <v>0</v>
      </c>
      <c r="Y282" s="260"/>
      <c r="Z282" s="260"/>
      <c r="AA282" s="502">
        <f t="shared" si="60"/>
        <v>0</v>
      </c>
      <c r="AB282" s="282">
        <f t="shared" si="61"/>
        <v>0</v>
      </c>
      <c r="AC282" s="282">
        <f t="shared" si="62"/>
        <v>0</v>
      </c>
      <c r="AD282" s="282">
        <f t="shared" si="63"/>
        <v>0</v>
      </c>
      <c r="AE282" s="282">
        <f t="shared" si="64"/>
        <v>0</v>
      </c>
      <c r="AF282" s="282">
        <f t="shared" si="65"/>
        <v>0</v>
      </c>
      <c r="AG282" s="107">
        <f t="shared" si="66"/>
        <v>0</v>
      </c>
      <c r="AH282" s="282">
        <f t="shared" si="67"/>
        <v>0</v>
      </c>
      <c r="AI282" s="260"/>
      <c r="AJ282" s="282">
        <f t="shared" si="68"/>
        <v>0</v>
      </c>
      <c r="AK282" s="282">
        <f t="shared" si="69"/>
        <v>0</v>
      </c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495"/>
      <c r="AW282" s="495"/>
      <c r="AX282" s="495"/>
    </row>
    <row r="283" spans="2:50">
      <c r="B283" s="412">
        <v>267</v>
      </c>
      <c r="C283" s="383" t="s">
        <v>22</v>
      </c>
      <c r="D283" s="227" t="s">
        <v>2729</v>
      </c>
      <c r="E283" s="272" t="s">
        <v>2730</v>
      </c>
      <c r="F283" s="220" t="s">
        <v>3290</v>
      </c>
      <c r="G283" s="413" t="s">
        <v>1966</v>
      </c>
      <c r="H283" s="409">
        <v>42662</v>
      </c>
      <c r="I283" s="409" t="s">
        <v>2470</v>
      </c>
      <c r="J283" s="421">
        <f t="shared" si="70"/>
        <v>45</v>
      </c>
      <c r="K283" s="421">
        <v>45</v>
      </c>
      <c r="L283" s="421">
        <v>0</v>
      </c>
      <c r="M283" s="421"/>
      <c r="N283" s="421">
        <v>0.75</v>
      </c>
      <c r="O283" s="421">
        <v>0</v>
      </c>
      <c r="P283" s="505">
        <v>1</v>
      </c>
      <c r="Q283" s="282" t="s">
        <v>4380</v>
      </c>
      <c r="R283" s="128" t="s">
        <v>31</v>
      </c>
      <c r="S283" s="128" t="s">
        <v>31</v>
      </c>
      <c r="T283" s="128" t="s">
        <v>31</v>
      </c>
      <c r="U283" s="128" t="s">
        <v>31</v>
      </c>
      <c r="V283" s="284" t="s">
        <v>2731</v>
      </c>
      <c r="W283" s="282"/>
      <c r="X283" s="282">
        <f t="shared" si="59"/>
        <v>0</v>
      </c>
      <c r="Y283" s="260"/>
      <c r="Z283" s="260"/>
      <c r="AA283" s="502">
        <f t="shared" si="60"/>
        <v>0</v>
      </c>
      <c r="AB283" s="282">
        <f t="shared" si="61"/>
        <v>0</v>
      </c>
      <c r="AC283" s="282">
        <f t="shared" si="62"/>
        <v>0</v>
      </c>
      <c r="AD283" s="282">
        <f t="shared" si="63"/>
        <v>0</v>
      </c>
      <c r="AE283" s="282">
        <f t="shared" si="64"/>
        <v>0</v>
      </c>
      <c r="AF283" s="282">
        <f t="shared" si="65"/>
        <v>0</v>
      </c>
      <c r="AG283" s="107">
        <f t="shared" si="66"/>
        <v>1</v>
      </c>
      <c r="AH283" s="282">
        <f t="shared" si="67"/>
        <v>0</v>
      </c>
      <c r="AI283" s="260"/>
      <c r="AJ283" s="282">
        <f t="shared" si="68"/>
        <v>0</v>
      </c>
      <c r="AK283" s="282">
        <f t="shared" si="69"/>
        <v>0</v>
      </c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495"/>
      <c r="AW283" s="495"/>
      <c r="AX283" s="495"/>
    </row>
    <row r="284" spans="2:50">
      <c r="B284" s="412">
        <v>268</v>
      </c>
      <c r="C284" s="383" t="s">
        <v>22</v>
      </c>
      <c r="D284" s="227" t="s">
        <v>2729</v>
      </c>
      <c r="E284" s="271" t="s">
        <v>3120</v>
      </c>
      <c r="F284" s="220" t="s">
        <v>3291</v>
      </c>
      <c r="G284" s="413" t="s">
        <v>1363</v>
      </c>
      <c r="H284" s="409">
        <v>42507</v>
      </c>
      <c r="I284" s="409" t="s">
        <v>2470</v>
      </c>
      <c r="J284" s="421">
        <f t="shared" si="70"/>
        <v>180</v>
      </c>
      <c r="K284" s="421">
        <v>120</v>
      </c>
      <c r="L284" s="421">
        <v>60</v>
      </c>
      <c r="M284" s="421"/>
      <c r="N284" s="421">
        <v>2</v>
      </c>
      <c r="O284" s="421">
        <v>1</v>
      </c>
      <c r="P284" s="505">
        <v>1</v>
      </c>
      <c r="Q284" s="282"/>
      <c r="R284" s="128" t="s">
        <v>31</v>
      </c>
      <c r="S284" s="128" t="s">
        <v>31</v>
      </c>
      <c r="T284" s="128" t="s">
        <v>31</v>
      </c>
      <c r="U284" s="128" t="s">
        <v>31</v>
      </c>
      <c r="V284" s="284" t="s">
        <v>2731</v>
      </c>
      <c r="W284" s="282"/>
      <c r="X284" s="282">
        <f t="shared" si="59"/>
        <v>0</v>
      </c>
      <c r="Y284" s="260"/>
      <c r="Z284" s="260"/>
      <c r="AA284" s="502">
        <f t="shared" si="60"/>
        <v>0</v>
      </c>
      <c r="AB284" s="282">
        <f t="shared" si="61"/>
        <v>0</v>
      </c>
      <c r="AC284" s="282">
        <f t="shared" si="62"/>
        <v>0</v>
      </c>
      <c r="AD284" s="282">
        <f t="shared" si="63"/>
        <v>0</v>
      </c>
      <c r="AE284" s="282">
        <f t="shared" si="64"/>
        <v>0</v>
      </c>
      <c r="AF284" s="282">
        <f t="shared" si="65"/>
        <v>0</v>
      </c>
      <c r="AG284" s="107">
        <f t="shared" si="66"/>
        <v>0</v>
      </c>
      <c r="AH284" s="282">
        <f t="shared" si="67"/>
        <v>0</v>
      </c>
      <c r="AI284" s="260"/>
      <c r="AJ284" s="282">
        <f t="shared" si="68"/>
        <v>0</v>
      </c>
      <c r="AK284" s="282">
        <f t="shared" si="69"/>
        <v>0</v>
      </c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495"/>
      <c r="AW284" s="495"/>
      <c r="AX284" s="495"/>
    </row>
    <row r="285" spans="2:50">
      <c r="B285" s="412">
        <v>269</v>
      </c>
      <c r="C285" s="383" t="s">
        <v>22</v>
      </c>
      <c r="D285" s="227" t="s">
        <v>2729</v>
      </c>
      <c r="E285" s="271" t="s">
        <v>3120</v>
      </c>
      <c r="F285" s="220" t="s">
        <v>2735</v>
      </c>
      <c r="G285" s="413" t="s">
        <v>1363</v>
      </c>
      <c r="H285" s="409">
        <v>42445</v>
      </c>
      <c r="I285" s="409" t="s">
        <v>2470</v>
      </c>
      <c r="J285" s="421">
        <f t="shared" si="70"/>
        <v>390</v>
      </c>
      <c r="K285" s="421">
        <v>210</v>
      </c>
      <c r="L285" s="421">
        <v>180</v>
      </c>
      <c r="M285" s="421"/>
      <c r="N285" s="421">
        <v>3.5000000000000004</v>
      </c>
      <c r="O285" s="421">
        <v>3</v>
      </c>
      <c r="P285" s="505">
        <v>1</v>
      </c>
      <c r="Q285" s="282"/>
      <c r="R285" s="128" t="s">
        <v>31</v>
      </c>
      <c r="S285" s="128" t="s">
        <v>31</v>
      </c>
      <c r="T285" s="128" t="s">
        <v>31</v>
      </c>
      <c r="U285" s="128" t="s">
        <v>31</v>
      </c>
      <c r="V285" s="284" t="s">
        <v>2731</v>
      </c>
      <c r="W285" s="282"/>
      <c r="X285" s="282">
        <f t="shared" si="59"/>
        <v>0</v>
      </c>
      <c r="Y285" s="260"/>
      <c r="Z285" s="260"/>
      <c r="AA285" s="502">
        <f t="shared" si="60"/>
        <v>0</v>
      </c>
      <c r="AB285" s="282">
        <f t="shared" si="61"/>
        <v>0</v>
      </c>
      <c r="AC285" s="282">
        <f t="shared" si="62"/>
        <v>0</v>
      </c>
      <c r="AD285" s="282">
        <f t="shared" si="63"/>
        <v>0</v>
      </c>
      <c r="AE285" s="282">
        <f t="shared" si="64"/>
        <v>0</v>
      </c>
      <c r="AF285" s="282">
        <f t="shared" si="65"/>
        <v>0</v>
      </c>
      <c r="AG285" s="107">
        <f t="shared" si="66"/>
        <v>0</v>
      </c>
      <c r="AH285" s="282">
        <f t="shared" si="67"/>
        <v>0</v>
      </c>
      <c r="AI285" s="260"/>
      <c r="AJ285" s="282">
        <f t="shared" si="68"/>
        <v>0</v>
      </c>
      <c r="AK285" s="282">
        <f t="shared" si="69"/>
        <v>0</v>
      </c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495"/>
      <c r="AW285" s="495"/>
      <c r="AX285" s="495"/>
    </row>
    <row r="286" spans="2:50">
      <c r="B286" s="412">
        <v>270</v>
      </c>
      <c r="C286" s="383" t="s">
        <v>22</v>
      </c>
      <c r="D286" s="227" t="s">
        <v>2729</v>
      </c>
      <c r="E286" s="271" t="s">
        <v>3120</v>
      </c>
      <c r="F286" s="220" t="s">
        <v>520</v>
      </c>
      <c r="G286" s="413" t="s">
        <v>1363</v>
      </c>
      <c r="H286" s="409">
        <v>42423</v>
      </c>
      <c r="I286" s="409" t="s">
        <v>2470</v>
      </c>
      <c r="J286" s="421">
        <f t="shared" si="70"/>
        <v>7236</v>
      </c>
      <c r="K286" s="421">
        <v>36</v>
      </c>
      <c r="L286" s="421">
        <v>7200</v>
      </c>
      <c r="M286" s="421"/>
      <c r="N286" s="421">
        <v>0.6</v>
      </c>
      <c r="O286" s="421">
        <v>120</v>
      </c>
      <c r="P286" s="505">
        <v>1</v>
      </c>
      <c r="Q286" s="282"/>
      <c r="R286" s="128" t="s">
        <v>31</v>
      </c>
      <c r="S286" s="128" t="s">
        <v>31</v>
      </c>
      <c r="T286" s="128" t="s">
        <v>31</v>
      </c>
      <c r="U286" s="128" t="s">
        <v>31</v>
      </c>
      <c r="V286" s="284" t="s">
        <v>2731</v>
      </c>
      <c r="W286" s="282"/>
      <c r="X286" s="282">
        <f t="shared" si="59"/>
        <v>0</v>
      </c>
      <c r="Y286" s="260"/>
      <c r="Z286" s="260"/>
      <c r="AA286" s="502">
        <f t="shared" si="60"/>
        <v>0</v>
      </c>
      <c r="AB286" s="282">
        <f t="shared" si="61"/>
        <v>0</v>
      </c>
      <c r="AC286" s="282">
        <f t="shared" si="62"/>
        <v>0</v>
      </c>
      <c r="AD286" s="282">
        <f t="shared" si="63"/>
        <v>0</v>
      </c>
      <c r="AE286" s="282">
        <f t="shared" si="64"/>
        <v>0</v>
      </c>
      <c r="AF286" s="282">
        <f t="shared" si="65"/>
        <v>0</v>
      </c>
      <c r="AG286" s="107">
        <f t="shared" si="66"/>
        <v>0</v>
      </c>
      <c r="AH286" s="282">
        <f t="shared" si="67"/>
        <v>0</v>
      </c>
      <c r="AI286" s="260"/>
      <c r="AJ286" s="282">
        <f t="shared" si="68"/>
        <v>0</v>
      </c>
      <c r="AK286" s="282">
        <f t="shared" si="69"/>
        <v>0</v>
      </c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495"/>
      <c r="AW286" s="495"/>
      <c r="AX286" s="495"/>
    </row>
    <row r="287" spans="2:50">
      <c r="B287" s="412">
        <v>271</v>
      </c>
      <c r="C287" s="383" t="s">
        <v>22</v>
      </c>
      <c r="D287" s="227" t="s">
        <v>2729</v>
      </c>
      <c r="E287" s="271" t="s">
        <v>3120</v>
      </c>
      <c r="F287" s="220" t="s">
        <v>610</v>
      </c>
      <c r="G287" s="413" t="s">
        <v>1363</v>
      </c>
      <c r="H287" s="409">
        <v>42446</v>
      </c>
      <c r="I287" s="409" t="s">
        <v>2470</v>
      </c>
      <c r="J287" s="421">
        <f t="shared" si="70"/>
        <v>420</v>
      </c>
      <c r="K287" s="421">
        <v>120</v>
      </c>
      <c r="L287" s="421">
        <v>300</v>
      </c>
      <c r="M287" s="421"/>
      <c r="N287" s="421">
        <v>2</v>
      </c>
      <c r="O287" s="421">
        <v>5</v>
      </c>
      <c r="P287" s="505">
        <v>1</v>
      </c>
      <c r="Q287" s="282"/>
      <c r="R287" s="128" t="s">
        <v>31</v>
      </c>
      <c r="S287" s="128" t="s">
        <v>31</v>
      </c>
      <c r="T287" s="128" t="s">
        <v>31</v>
      </c>
      <c r="U287" s="128" t="s">
        <v>31</v>
      </c>
      <c r="V287" s="284" t="s">
        <v>2731</v>
      </c>
      <c r="W287" s="282"/>
      <c r="X287" s="282">
        <f t="shared" si="59"/>
        <v>0</v>
      </c>
      <c r="Y287" s="260"/>
      <c r="Z287" s="260"/>
      <c r="AA287" s="502">
        <f t="shared" si="60"/>
        <v>0</v>
      </c>
      <c r="AB287" s="282">
        <f t="shared" si="61"/>
        <v>0</v>
      </c>
      <c r="AC287" s="282">
        <f t="shared" si="62"/>
        <v>0</v>
      </c>
      <c r="AD287" s="282">
        <f t="shared" si="63"/>
        <v>0</v>
      </c>
      <c r="AE287" s="282">
        <f t="shared" si="64"/>
        <v>0</v>
      </c>
      <c r="AF287" s="282">
        <f t="shared" si="65"/>
        <v>0</v>
      </c>
      <c r="AG287" s="107">
        <f t="shared" si="66"/>
        <v>0</v>
      </c>
      <c r="AH287" s="282">
        <f t="shared" si="67"/>
        <v>0</v>
      </c>
      <c r="AI287" s="260"/>
      <c r="AJ287" s="282">
        <f t="shared" si="68"/>
        <v>0</v>
      </c>
      <c r="AK287" s="282">
        <f t="shared" si="69"/>
        <v>0</v>
      </c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495"/>
      <c r="AW287" s="495"/>
      <c r="AX287" s="495"/>
    </row>
    <row r="288" spans="2:50">
      <c r="B288" s="412">
        <v>272</v>
      </c>
      <c r="C288" s="383" t="s">
        <v>22</v>
      </c>
      <c r="D288" s="227" t="s">
        <v>2729</v>
      </c>
      <c r="E288" s="271" t="s">
        <v>3120</v>
      </c>
      <c r="F288" s="220" t="s">
        <v>2747</v>
      </c>
      <c r="G288" s="413" t="s">
        <v>1363</v>
      </c>
      <c r="H288" s="409">
        <v>42429</v>
      </c>
      <c r="I288" s="409" t="s">
        <v>2470</v>
      </c>
      <c r="J288" s="421">
        <f t="shared" si="70"/>
        <v>300</v>
      </c>
      <c r="K288" s="421">
        <v>60</v>
      </c>
      <c r="L288" s="421">
        <v>240</v>
      </c>
      <c r="M288" s="421"/>
      <c r="N288" s="421">
        <v>1</v>
      </c>
      <c r="O288" s="421">
        <v>4</v>
      </c>
      <c r="P288" s="505">
        <v>1</v>
      </c>
      <c r="Q288" s="282"/>
      <c r="R288" s="128" t="s">
        <v>31</v>
      </c>
      <c r="S288" s="128" t="s">
        <v>31</v>
      </c>
      <c r="T288" s="128" t="s">
        <v>31</v>
      </c>
      <c r="U288" s="128" t="s">
        <v>31</v>
      </c>
      <c r="V288" s="284" t="s">
        <v>2731</v>
      </c>
      <c r="W288" s="282"/>
      <c r="X288" s="282">
        <f t="shared" si="59"/>
        <v>0</v>
      </c>
      <c r="Y288" s="260"/>
      <c r="Z288" s="260"/>
      <c r="AA288" s="502">
        <f t="shared" si="60"/>
        <v>0</v>
      </c>
      <c r="AB288" s="282">
        <f t="shared" si="61"/>
        <v>0</v>
      </c>
      <c r="AC288" s="282">
        <f t="shared" si="62"/>
        <v>0</v>
      </c>
      <c r="AD288" s="282">
        <f t="shared" si="63"/>
        <v>0</v>
      </c>
      <c r="AE288" s="282">
        <f t="shared" si="64"/>
        <v>0</v>
      </c>
      <c r="AF288" s="282">
        <f t="shared" si="65"/>
        <v>0</v>
      </c>
      <c r="AG288" s="107">
        <f t="shared" si="66"/>
        <v>0</v>
      </c>
      <c r="AH288" s="282">
        <f t="shared" si="67"/>
        <v>0</v>
      </c>
      <c r="AI288" s="260"/>
      <c r="AJ288" s="282">
        <f t="shared" si="68"/>
        <v>0</v>
      </c>
      <c r="AK288" s="282">
        <f t="shared" si="69"/>
        <v>0</v>
      </c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495"/>
      <c r="AW288" s="495"/>
      <c r="AX288" s="495"/>
    </row>
    <row r="289" spans="2:50">
      <c r="B289" s="412">
        <v>273</v>
      </c>
      <c r="C289" s="383" t="s">
        <v>22</v>
      </c>
      <c r="D289" s="227" t="s">
        <v>2729</v>
      </c>
      <c r="E289" s="271" t="s">
        <v>3120</v>
      </c>
      <c r="F289" s="220" t="s">
        <v>2750</v>
      </c>
      <c r="G289" s="413" t="s">
        <v>1363</v>
      </c>
      <c r="H289" s="409">
        <v>42429</v>
      </c>
      <c r="I289" s="409" t="s">
        <v>2470</v>
      </c>
      <c r="J289" s="421">
        <f t="shared" si="70"/>
        <v>30</v>
      </c>
      <c r="K289" s="421">
        <v>30</v>
      </c>
      <c r="L289" s="421">
        <v>0</v>
      </c>
      <c r="M289" s="421"/>
      <c r="N289" s="421">
        <v>0.5</v>
      </c>
      <c r="O289" s="421">
        <v>0</v>
      </c>
      <c r="P289" s="505">
        <v>1</v>
      </c>
      <c r="Q289" s="282"/>
      <c r="R289" s="128" t="s">
        <v>31</v>
      </c>
      <c r="S289" s="128" t="s">
        <v>31</v>
      </c>
      <c r="T289" s="128" t="s">
        <v>31</v>
      </c>
      <c r="U289" s="128" t="s">
        <v>31</v>
      </c>
      <c r="V289" s="284" t="s">
        <v>2731</v>
      </c>
      <c r="W289" s="282"/>
      <c r="X289" s="282">
        <f t="shared" si="59"/>
        <v>0</v>
      </c>
      <c r="Y289" s="260"/>
      <c r="Z289" s="260"/>
      <c r="AA289" s="502">
        <f t="shared" si="60"/>
        <v>0</v>
      </c>
      <c r="AB289" s="282">
        <f t="shared" si="61"/>
        <v>0</v>
      </c>
      <c r="AC289" s="282">
        <f t="shared" si="62"/>
        <v>0</v>
      </c>
      <c r="AD289" s="282">
        <f t="shared" si="63"/>
        <v>0</v>
      </c>
      <c r="AE289" s="282">
        <f t="shared" si="64"/>
        <v>0</v>
      </c>
      <c r="AF289" s="282">
        <f t="shared" si="65"/>
        <v>0</v>
      </c>
      <c r="AG289" s="107">
        <f t="shared" si="66"/>
        <v>0</v>
      </c>
      <c r="AH289" s="282">
        <f t="shared" si="67"/>
        <v>0</v>
      </c>
      <c r="AI289" s="260"/>
      <c r="AJ289" s="282">
        <f t="shared" si="68"/>
        <v>0</v>
      </c>
      <c r="AK289" s="282">
        <f t="shared" si="69"/>
        <v>0</v>
      </c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495"/>
      <c r="AW289" s="495"/>
      <c r="AX289" s="495"/>
    </row>
    <row r="290" spans="2:50">
      <c r="B290" s="412">
        <v>274</v>
      </c>
      <c r="C290" s="383" t="s">
        <v>22</v>
      </c>
      <c r="D290" s="227" t="s">
        <v>2729</v>
      </c>
      <c r="E290" s="271" t="s">
        <v>2752</v>
      </c>
      <c r="F290" s="220" t="s">
        <v>2864</v>
      </c>
      <c r="G290" s="413" t="s">
        <v>1363</v>
      </c>
      <c r="H290" s="409">
        <v>41995</v>
      </c>
      <c r="I290" s="409" t="s">
        <v>2470</v>
      </c>
      <c r="J290" s="421">
        <f t="shared" si="70"/>
        <v>492</v>
      </c>
      <c r="K290" s="421">
        <v>132</v>
      </c>
      <c r="L290" s="421">
        <v>360</v>
      </c>
      <c r="M290" s="421"/>
      <c r="N290" s="421">
        <v>2.2000000000000002</v>
      </c>
      <c r="O290" s="421">
        <v>6</v>
      </c>
      <c r="P290" s="505">
        <v>1</v>
      </c>
      <c r="Q290" s="282"/>
      <c r="R290" s="128" t="s">
        <v>31</v>
      </c>
      <c r="S290" s="128" t="s">
        <v>31</v>
      </c>
      <c r="T290" s="128" t="s">
        <v>31</v>
      </c>
      <c r="U290" s="128" t="s">
        <v>31</v>
      </c>
      <c r="V290" s="284" t="s">
        <v>2731</v>
      </c>
      <c r="W290" s="282"/>
      <c r="X290" s="282">
        <f t="shared" si="59"/>
        <v>0</v>
      </c>
      <c r="Y290" s="260"/>
      <c r="Z290" s="260"/>
      <c r="AA290" s="502">
        <f t="shared" si="60"/>
        <v>0</v>
      </c>
      <c r="AB290" s="282">
        <f t="shared" si="61"/>
        <v>0</v>
      </c>
      <c r="AC290" s="282">
        <f t="shared" si="62"/>
        <v>0</v>
      </c>
      <c r="AD290" s="282">
        <f t="shared" si="63"/>
        <v>0</v>
      </c>
      <c r="AE290" s="282">
        <f t="shared" si="64"/>
        <v>0</v>
      </c>
      <c r="AF290" s="282">
        <f t="shared" si="65"/>
        <v>0</v>
      </c>
      <c r="AG290" s="107">
        <f t="shared" si="66"/>
        <v>0</v>
      </c>
      <c r="AH290" s="282">
        <f t="shared" si="67"/>
        <v>0</v>
      </c>
      <c r="AI290" s="260"/>
      <c r="AJ290" s="282">
        <f t="shared" si="68"/>
        <v>0</v>
      </c>
      <c r="AK290" s="282">
        <f t="shared" si="69"/>
        <v>0</v>
      </c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495"/>
      <c r="AW290" s="495"/>
      <c r="AX290" s="495"/>
    </row>
    <row r="291" spans="2:50">
      <c r="B291" s="412">
        <v>275</v>
      </c>
      <c r="C291" s="383" t="s">
        <v>22</v>
      </c>
      <c r="D291" s="227" t="s">
        <v>2729</v>
      </c>
      <c r="E291" s="271" t="s">
        <v>2752</v>
      </c>
      <c r="F291" s="220" t="s">
        <v>3288</v>
      </c>
      <c r="G291" s="413" t="s">
        <v>1363</v>
      </c>
      <c r="H291" s="409">
        <v>41995</v>
      </c>
      <c r="I291" s="409" t="s">
        <v>2470</v>
      </c>
      <c r="J291" s="421">
        <f t="shared" si="70"/>
        <v>18</v>
      </c>
      <c r="K291" s="421">
        <v>18</v>
      </c>
      <c r="L291" s="421">
        <v>0</v>
      </c>
      <c r="M291" s="421"/>
      <c r="N291" s="421">
        <v>0.3</v>
      </c>
      <c r="O291" s="421">
        <v>0</v>
      </c>
      <c r="P291" s="505">
        <v>1</v>
      </c>
      <c r="Q291" s="282"/>
      <c r="R291" s="128" t="s">
        <v>31</v>
      </c>
      <c r="S291" s="128" t="s">
        <v>31</v>
      </c>
      <c r="T291" s="128" t="s">
        <v>31</v>
      </c>
      <c r="U291" s="128" t="s">
        <v>31</v>
      </c>
      <c r="V291" s="284" t="s">
        <v>2731</v>
      </c>
      <c r="W291" s="282"/>
      <c r="X291" s="282">
        <f t="shared" si="59"/>
        <v>0</v>
      </c>
      <c r="Y291" s="260"/>
      <c r="Z291" s="260"/>
      <c r="AA291" s="502">
        <f t="shared" si="60"/>
        <v>0</v>
      </c>
      <c r="AB291" s="282">
        <f t="shared" si="61"/>
        <v>0</v>
      </c>
      <c r="AC291" s="282">
        <f t="shared" si="62"/>
        <v>0</v>
      </c>
      <c r="AD291" s="282">
        <f t="shared" si="63"/>
        <v>0</v>
      </c>
      <c r="AE291" s="282">
        <f t="shared" si="64"/>
        <v>0</v>
      </c>
      <c r="AF291" s="282">
        <f t="shared" si="65"/>
        <v>0</v>
      </c>
      <c r="AG291" s="107">
        <f t="shared" si="66"/>
        <v>0</v>
      </c>
      <c r="AH291" s="282">
        <f t="shared" si="67"/>
        <v>0</v>
      </c>
      <c r="AI291" s="260"/>
      <c r="AJ291" s="282">
        <f t="shared" si="68"/>
        <v>0</v>
      </c>
      <c r="AK291" s="282">
        <f t="shared" si="69"/>
        <v>0</v>
      </c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495"/>
      <c r="AW291" s="495"/>
      <c r="AX291" s="495"/>
    </row>
    <row r="292" spans="2:50">
      <c r="B292" s="412">
        <v>276</v>
      </c>
      <c r="C292" s="383" t="s">
        <v>22</v>
      </c>
      <c r="D292" s="227" t="s">
        <v>2729</v>
      </c>
      <c r="E292" s="271" t="s">
        <v>2752</v>
      </c>
      <c r="F292" s="220" t="s">
        <v>3287</v>
      </c>
      <c r="G292" s="413" t="s">
        <v>1363</v>
      </c>
      <c r="H292" s="409">
        <v>41995</v>
      </c>
      <c r="I292" s="409" t="s">
        <v>2470</v>
      </c>
      <c r="J292" s="421">
        <f t="shared" si="70"/>
        <v>60</v>
      </c>
      <c r="K292" s="421">
        <v>60</v>
      </c>
      <c r="L292" s="421">
        <v>0</v>
      </c>
      <c r="M292" s="421"/>
      <c r="N292" s="421">
        <v>1</v>
      </c>
      <c r="O292" s="421">
        <v>0</v>
      </c>
      <c r="P292" s="505">
        <v>1</v>
      </c>
      <c r="Q292" s="282"/>
      <c r="R292" s="128" t="s">
        <v>31</v>
      </c>
      <c r="S292" s="128" t="s">
        <v>31</v>
      </c>
      <c r="T292" s="128" t="s">
        <v>31</v>
      </c>
      <c r="U292" s="128" t="s">
        <v>31</v>
      </c>
      <c r="V292" s="284" t="s">
        <v>2731</v>
      </c>
      <c r="W292" s="282"/>
      <c r="X292" s="282">
        <f t="shared" si="59"/>
        <v>0</v>
      </c>
      <c r="Y292" s="260"/>
      <c r="Z292" s="260"/>
      <c r="AA292" s="502">
        <f t="shared" si="60"/>
        <v>0</v>
      </c>
      <c r="AB292" s="282">
        <f t="shared" si="61"/>
        <v>0</v>
      </c>
      <c r="AC292" s="282">
        <f t="shared" si="62"/>
        <v>0</v>
      </c>
      <c r="AD292" s="282">
        <f t="shared" si="63"/>
        <v>0</v>
      </c>
      <c r="AE292" s="282">
        <f t="shared" si="64"/>
        <v>0</v>
      </c>
      <c r="AF292" s="282">
        <f t="shared" si="65"/>
        <v>0</v>
      </c>
      <c r="AG292" s="107">
        <f t="shared" si="66"/>
        <v>0</v>
      </c>
      <c r="AH292" s="282">
        <f t="shared" si="67"/>
        <v>0</v>
      </c>
      <c r="AI292" s="260"/>
      <c r="AJ292" s="282">
        <f t="shared" si="68"/>
        <v>0</v>
      </c>
      <c r="AK292" s="282">
        <f t="shared" si="69"/>
        <v>0</v>
      </c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495"/>
      <c r="AW292" s="495"/>
      <c r="AX292" s="495"/>
    </row>
    <row r="293" spans="2:50">
      <c r="B293" s="412">
        <v>277</v>
      </c>
      <c r="C293" s="383" t="s">
        <v>22</v>
      </c>
      <c r="D293" s="227" t="s">
        <v>2729</v>
      </c>
      <c r="E293" s="271" t="s">
        <v>2752</v>
      </c>
      <c r="F293" s="220" t="s">
        <v>3286</v>
      </c>
      <c r="G293" s="413" t="s">
        <v>1363</v>
      </c>
      <c r="H293" s="409">
        <v>41995</v>
      </c>
      <c r="I293" s="409" t="s">
        <v>2470</v>
      </c>
      <c r="J293" s="421">
        <f t="shared" si="70"/>
        <v>726</v>
      </c>
      <c r="K293" s="421">
        <v>6</v>
      </c>
      <c r="L293" s="421">
        <v>720</v>
      </c>
      <c r="M293" s="421"/>
      <c r="N293" s="421">
        <v>0.1</v>
      </c>
      <c r="O293" s="421">
        <v>12</v>
      </c>
      <c r="P293" s="505">
        <v>1</v>
      </c>
      <c r="Q293" s="282"/>
      <c r="R293" s="128" t="s">
        <v>31</v>
      </c>
      <c r="S293" s="128" t="s">
        <v>31</v>
      </c>
      <c r="T293" s="128" t="s">
        <v>31</v>
      </c>
      <c r="U293" s="128" t="s">
        <v>31</v>
      </c>
      <c r="V293" s="284" t="s">
        <v>2731</v>
      </c>
      <c r="W293" s="282"/>
      <c r="X293" s="282">
        <f t="shared" si="59"/>
        <v>0</v>
      </c>
      <c r="Y293" s="260"/>
      <c r="Z293" s="260"/>
      <c r="AA293" s="502">
        <f t="shared" si="60"/>
        <v>0</v>
      </c>
      <c r="AB293" s="282">
        <f t="shared" si="61"/>
        <v>0</v>
      </c>
      <c r="AC293" s="282">
        <f t="shared" si="62"/>
        <v>0</v>
      </c>
      <c r="AD293" s="282">
        <f t="shared" si="63"/>
        <v>0</v>
      </c>
      <c r="AE293" s="282">
        <f t="shared" si="64"/>
        <v>0</v>
      </c>
      <c r="AF293" s="282">
        <f t="shared" si="65"/>
        <v>0</v>
      </c>
      <c r="AG293" s="107">
        <f t="shared" si="66"/>
        <v>0</v>
      </c>
      <c r="AH293" s="282">
        <f t="shared" si="67"/>
        <v>0</v>
      </c>
      <c r="AI293" s="260"/>
      <c r="AJ293" s="282">
        <f t="shared" si="68"/>
        <v>0</v>
      </c>
      <c r="AK293" s="282">
        <f t="shared" si="69"/>
        <v>0</v>
      </c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495"/>
      <c r="AW293" s="495"/>
      <c r="AX293" s="495"/>
    </row>
    <row r="294" spans="2:50">
      <c r="B294" s="412">
        <v>278</v>
      </c>
      <c r="C294" s="383" t="s">
        <v>22</v>
      </c>
      <c r="D294" s="227" t="s">
        <v>2729</v>
      </c>
      <c r="E294" s="271" t="s">
        <v>2752</v>
      </c>
      <c r="F294" s="220" t="s">
        <v>3284</v>
      </c>
      <c r="G294" s="413" t="s">
        <v>1363</v>
      </c>
      <c r="H294" s="409">
        <v>41995</v>
      </c>
      <c r="I294" s="409" t="s">
        <v>2470</v>
      </c>
      <c r="J294" s="421">
        <f t="shared" si="70"/>
        <v>72</v>
      </c>
      <c r="K294" s="421">
        <v>72</v>
      </c>
      <c r="L294" s="421">
        <v>0</v>
      </c>
      <c r="M294" s="421"/>
      <c r="N294" s="421">
        <v>1.2</v>
      </c>
      <c r="O294" s="421">
        <v>0</v>
      </c>
      <c r="P294" s="505">
        <v>1</v>
      </c>
      <c r="Q294" s="282"/>
      <c r="R294" s="128" t="s">
        <v>31</v>
      </c>
      <c r="S294" s="128" t="s">
        <v>31</v>
      </c>
      <c r="T294" s="128" t="s">
        <v>31</v>
      </c>
      <c r="U294" s="128" t="s">
        <v>31</v>
      </c>
      <c r="V294" s="284" t="s">
        <v>2731</v>
      </c>
      <c r="W294" s="282"/>
      <c r="X294" s="282">
        <f t="shared" si="59"/>
        <v>0</v>
      </c>
      <c r="Y294" s="260"/>
      <c r="Z294" s="260"/>
      <c r="AA294" s="502">
        <f t="shared" si="60"/>
        <v>0</v>
      </c>
      <c r="AB294" s="282">
        <f t="shared" si="61"/>
        <v>0</v>
      </c>
      <c r="AC294" s="282">
        <f t="shared" si="62"/>
        <v>0</v>
      </c>
      <c r="AD294" s="282">
        <f t="shared" si="63"/>
        <v>0</v>
      </c>
      <c r="AE294" s="282">
        <f t="shared" si="64"/>
        <v>0</v>
      </c>
      <c r="AF294" s="282">
        <f t="shared" si="65"/>
        <v>0</v>
      </c>
      <c r="AG294" s="107">
        <f t="shared" si="66"/>
        <v>0</v>
      </c>
      <c r="AH294" s="282">
        <f t="shared" si="67"/>
        <v>0</v>
      </c>
      <c r="AI294" s="260"/>
      <c r="AJ294" s="282">
        <f t="shared" si="68"/>
        <v>0</v>
      </c>
      <c r="AK294" s="282">
        <f t="shared" si="69"/>
        <v>0</v>
      </c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495"/>
      <c r="AW294" s="495"/>
      <c r="AX294" s="495"/>
    </row>
    <row r="295" spans="2:50">
      <c r="B295" s="412">
        <v>279</v>
      </c>
      <c r="C295" s="383" t="s">
        <v>22</v>
      </c>
      <c r="D295" s="227" t="s">
        <v>2729</v>
      </c>
      <c r="E295" s="271" t="s">
        <v>2762</v>
      </c>
      <c r="F295" s="220" t="s">
        <v>2763</v>
      </c>
      <c r="G295" s="413" t="s">
        <v>1363</v>
      </c>
      <c r="H295" s="409">
        <v>42474</v>
      </c>
      <c r="I295" s="409" t="s">
        <v>2470</v>
      </c>
      <c r="J295" s="421">
        <f t="shared" si="70"/>
        <v>9</v>
      </c>
      <c r="K295" s="421">
        <v>9</v>
      </c>
      <c r="L295" s="421">
        <v>0</v>
      </c>
      <c r="M295" s="421"/>
      <c r="N295" s="421">
        <v>0.15</v>
      </c>
      <c r="O295" s="421">
        <v>0</v>
      </c>
      <c r="P295" s="505">
        <v>1</v>
      </c>
      <c r="Q295" s="282"/>
      <c r="R295" s="128" t="s">
        <v>31</v>
      </c>
      <c r="S295" s="128" t="s">
        <v>31</v>
      </c>
      <c r="T295" s="128" t="s">
        <v>31</v>
      </c>
      <c r="U295" s="128" t="s">
        <v>31</v>
      </c>
      <c r="V295" s="284" t="s">
        <v>2731</v>
      </c>
      <c r="W295" s="282"/>
      <c r="X295" s="282">
        <f t="shared" ref="X295:X331" si="71">SUMIF(W295,"Y",K295)</f>
        <v>0</v>
      </c>
      <c r="Y295" s="260"/>
      <c r="Z295" s="260"/>
      <c r="AA295" s="502">
        <f t="shared" ref="AA295:AA331" si="72">(COUNTA(AL295:AU295)-COUNTIF(AL295:AU295, "X"))</f>
        <v>0</v>
      </c>
      <c r="AB295" s="282">
        <f t="shared" ref="AB295:AB331" si="73">(COUNTA(AL295:AU295)-COUNTIF(AL295:AU295, "X"))*P295*K295</f>
        <v>0</v>
      </c>
      <c r="AC295" s="282">
        <f t="shared" ref="AC295:AC331" si="74">COUNTIF(AL295:AU295,"A")</f>
        <v>0</v>
      </c>
      <c r="AD295" s="282">
        <f t="shared" ref="AD295:AD331" si="75">COUNTIF(AL295:AU295,"V")*P295*M295</f>
        <v>0</v>
      </c>
      <c r="AE295" s="282">
        <f t="shared" ref="AE295:AE331" si="76">COUNTIF(AL295:AU295,"L")</f>
        <v>0</v>
      </c>
      <c r="AF295" s="282">
        <f t="shared" ref="AF295:AF331" si="77">COUNTIF(AL295:AU295,"L")*K295*P295</f>
        <v>0</v>
      </c>
      <c r="AG295" s="107">
        <f t="shared" ref="AG295:AG331" si="78">IF(Q295="Y",1,0)</f>
        <v>0</v>
      </c>
      <c r="AH295" s="282">
        <f t="shared" ref="AH295:AH331" si="79">IF(Q295="Y", AA295, 0)*K295*P295/2</f>
        <v>0</v>
      </c>
      <c r="AI295" s="260"/>
      <c r="AJ295" s="282">
        <f t="shared" ref="AJ295:AJ331" si="80">COUNTIF(AL295:AU295, "V")</f>
        <v>0</v>
      </c>
      <c r="AK295" s="282">
        <f t="shared" ref="AK295:AK331" si="81">AB295-AD295-AF295-AH295</f>
        <v>0</v>
      </c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495"/>
      <c r="AW295" s="495"/>
      <c r="AX295" s="495"/>
    </row>
    <row r="296" spans="2:50">
      <c r="B296" s="412">
        <v>280</v>
      </c>
      <c r="C296" s="383" t="s">
        <v>22</v>
      </c>
      <c r="D296" s="227" t="s">
        <v>2729</v>
      </c>
      <c r="E296" s="271" t="s">
        <v>2762</v>
      </c>
      <c r="F296" s="220" t="s">
        <v>502</v>
      </c>
      <c r="G296" s="413" t="s">
        <v>1363</v>
      </c>
      <c r="H296" s="409">
        <v>42717</v>
      </c>
      <c r="I296" s="409" t="s">
        <v>2470</v>
      </c>
      <c r="J296" s="421">
        <f t="shared" si="70"/>
        <v>39</v>
      </c>
      <c r="K296" s="421">
        <v>39</v>
      </c>
      <c r="L296" s="421">
        <v>0</v>
      </c>
      <c r="M296" s="421"/>
      <c r="N296" s="421">
        <v>0.65</v>
      </c>
      <c r="O296" s="421">
        <v>0</v>
      </c>
      <c r="P296" s="505">
        <v>1</v>
      </c>
      <c r="Q296" s="282"/>
      <c r="R296" s="128" t="s">
        <v>31</v>
      </c>
      <c r="S296" s="128" t="s">
        <v>31</v>
      </c>
      <c r="T296" s="128" t="s">
        <v>31</v>
      </c>
      <c r="U296" s="128" t="s">
        <v>31</v>
      </c>
      <c r="V296" s="284" t="s">
        <v>2731</v>
      </c>
      <c r="W296" s="282"/>
      <c r="X296" s="282">
        <f t="shared" si="71"/>
        <v>0</v>
      </c>
      <c r="Y296" s="260"/>
      <c r="Z296" s="260"/>
      <c r="AA296" s="502">
        <f t="shared" si="72"/>
        <v>0</v>
      </c>
      <c r="AB296" s="282">
        <f t="shared" si="73"/>
        <v>0</v>
      </c>
      <c r="AC296" s="282">
        <f t="shared" si="74"/>
        <v>0</v>
      </c>
      <c r="AD296" s="282">
        <f t="shared" si="75"/>
        <v>0</v>
      </c>
      <c r="AE296" s="282">
        <f t="shared" si="76"/>
        <v>0</v>
      </c>
      <c r="AF296" s="282">
        <f t="shared" si="77"/>
        <v>0</v>
      </c>
      <c r="AG296" s="107">
        <f t="shared" si="78"/>
        <v>0</v>
      </c>
      <c r="AH296" s="282">
        <f t="shared" si="79"/>
        <v>0</v>
      </c>
      <c r="AI296" s="260"/>
      <c r="AJ296" s="282">
        <f t="shared" si="80"/>
        <v>0</v>
      </c>
      <c r="AK296" s="282">
        <f t="shared" si="81"/>
        <v>0</v>
      </c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495"/>
      <c r="AW296" s="495"/>
      <c r="AX296" s="495"/>
    </row>
    <row r="297" spans="2:50">
      <c r="B297" s="412">
        <v>281</v>
      </c>
      <c r="C297" s="383" t="s">
        <v>22</v>
      </c>
      <c r="D297" s="227" t="s">
        <v>2729</v>
      </c>
      <c r="E297" s="271" t="s">
        <v>2762</v>
      </c>
      <c r="F297" s="220" t="s">
        <v>636</v>
      </c>
      <c r="G297" s="413" t="s">
        <v>1363</v>
      </c>
      <c r="H297" s="409">
        <v>43056</v>
      </c>
      <c r="I297" s="409" t="s">
        <v>2470</v>
      </c>
      <c r="J297" s="421">
        <f t="shared" si="70"/>
        <v>600</v>
      </c>
      <c r="K297" s="421">
        <v>210</v>
      </c>
      <c r="L297" s="421">
        <v>390</v>
      </c>
      <c r="M297" s="421"/>
      <c r="N297" s="421">
        <v>3.5000000000000004</v>
      </c>
      <c r="O297" s="421">
        <v>6.5</v>
      </c>
      <c r="P297" s="505">
        <v>1</v>
      </c>
      <c r="Q297" s="282"/>
      <c r="R297" s="128" t="s">
        <v>31</v>
      </c>
      <c r="S297" s="128" t="s">
        <v>31</v>
      </c>
      <c r="T297" s="128" t="s">
        <v>31</v>
      </c>
      <c r="U297" s="128" t="s">
        <v>31</v>
      </c>
      <c r="V297" s="284" t="s">
        <v>2731</v>
      </c>
      <c r="W297" s="282"/>
      <c r="X297" s="282">
        <f t="shared" si="71"/>
        <v>0</v>
      </c>
      <c r="Y297" s="260"/>
      <c r="Z297" s="260"/>
      <c r="AA297" s="502">
        <f t="shared" si="72"/>
        <v>0</v>
      </c>
      <c r="AB297" s="282">
        <f t="shared" si="73"/>
        <v>0</v>
      </c>
      <c r="AC297" s="282">
        <f t="shared" si="74"/>
        <v>0</v>
      </c>
      <c r="AD297" s="282">
        <f t="shared" si="75"/>
        <v>0</v>
      </c>
      <c r="AE297" s="282">
        <f t="shared" si="76"/>
        <v>0</v>
      </c>
      <c r="AF297" s="282">
        <f t="shared" si="77"/>
        <v>0</v>
      </c>
      <c r="AG297" s="107">
        <f t="shared" si="78"/>
        <v>0</v>
      </c>
      <c r="AH297" s="282">
        <f t="shared" si="79"/>
        <v>0</v>
      </c>
      <c r="AI297" s="260"/>
      <c r="AJ297" s="282">
        <f t="shared" si="80"/>
        <v>0</v>
      </c>
      <c r="AK297" s="282">
        <f t="shared" si="81"/>
        <v>0</v>
      </c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495"/>
      <c r="AW297" s="495"/>
      <c r="AX297" s="495"/>
    </row>
    <row r="298" spans="2:50">
      <c r="B298" s="412">
        <v>282</v>
      </c>
      <c r="C298" s="383" t="s">
        <v>22</v>
      </c>
      <c r="D298" s="227" t="s">
        <v>2729</v>
      </c>
      <c r="E298" s="271" t="s">
        <v>2762</v>
      </c>
      <c r="F298" s="220" t="s">
        <v>3292</v>
      </c>
      <c r="G298" s="413" t="s">
        <v>1363</v>
      </c>
      <c r="H298" s="409">
        <v>42425</v>
      </c>
      <c r="I298" s="409" t="s">
        <v>2470</v>
      </c>
      <c r="J298" s="421">
        <f t="shared" si="70"/>
        <v>1050</v>
      </c>
      <c r="K298" s="421">
        <v>90</v>
      </c>
      <c r="L298" s="421">
        <v>960</v>
      </c>
      <c r="M298" s="421"/>
      <c r="N298" s="421">
        <v>1.5</v>
      </c>
      <c r="O298" s="421">
        <v>16</v>
      </c>
      <c r="P298" s="505">
        <v>1</v>
      </c>
      <c r="Q298" s="282"/>
      <c r="R298" s="128" t="s">
        <v>31</v>
      </c>
      <c r="S298" s="128" t="s">
        <v>31</v>
      </c>
      <c r="T298" s="128" t="s">
        <v>31</v>
      </c>
      <c r="U298" s="128" t="s">
        <v>31</v>
      </c>
      <c r="V298" s="284" t="s">
        <v>2731</v>
      </c>
      <c r="W298" s="282"/>
      <c r="X298" s="282">
        <f t="shared" si="71"/>
        <v>0</v>
      </c>
      <c r="Y298" s="260"/>
      <c r="Z298" s="260"/>
      <c r="AA298" s="502">
        <f t="shared" si="72"/>
        <v>0</v>
      </c>
      <c r="AB298" s="282">
        <f t="shared" si="73"/>
        <v>0</v>
      </c>
      <c r="AC298" s="282">
        <f t="shared" si="74"/>
        <v>0</v>
      </c>
      <c r="AD298" s="282">
        <f t="shared" si="75"/>
        <v>0</v>
      </c>
      <c r="AE298" s="282">
        <f t="shared" si="76"/>
        <v>0</v>
      </c>
      <c r="AF298" s="282">
        <f t="shared" si="77"/>
        <v>0</v>
      </c>
      <c r="AG298" s="107">
        <f t="shared" si="78"/>
        <v>0</v>
      </c>
      <c r="AH298" s="282">
        <f t="shared" si="79"/>
        <v>0</v>
      </c>
      <c r="AI298" s="260"/>
      <c r="AJ298" s="282">
        <f t="shared" si="80"/>
        <v>0</v>
      </c>
      <c r="AK298" s="282">
        <f t="shared" si="81"/>
        <v>0</v>
      </c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495"/>
      <c r="AW298" s="495"/>
      <c r="AX298" s="495"/>
    </row>
    <row r="299" spans="2:50">
      <c r="B299" s="412">
        <v>283</v>
      </c>
      <c r="C299" s="383" t="s">
        <v>22</v>
      </c>
      <c r="D299" s="227" t="s">
        <v>2729</v>
      </c>
      <c r="E299" s="271" t="s">
        <v>2774</v>
      </c>
      <c r="F299" s="220" t="s">
        <v>2775</v>
      </c>
      <c r="G299" s="413" t="s">
        <v>1363</v>
      </c>
      <c r="H299" s="409">
        <v>43712</v>
      </c>
      <c r="I299" s="409" t="s">
        <v>2470</v>
      </c>
      <c r="J299" s="421">
        <f t="shared" si="70"/>
        <v>6</v>
      </c>
      <c r="K299" s="421">
        <v>6</v>
      </c>
      <c r="L299" s="421">
        <v>0</v>
      </c>
      <c r="M299" s="421"/>
      <c r="N299" s="421">
        <v>0.1</v>
      </c>
      <c r="O299" s="421">
        <v>0</v>
      </c>
      <c r="P299" s="505">
        <v>1</v>
      </c>
      <c r="Q299" s="282"/>
      <c r="R299" s="128" t="s">
        <v>31</v>
      </c>
      <c r="S299" s="128" t="s">
        <v>31</v>
      </c>
      <c r="T299" s="128" t="s">
        <v>31</v>
      </c>
      <c r="U299" s="128" t="s">
        <v>31</v>
      </c>
      <c r="V299" s="284" t="s">
        <v>2731</v>
      </c>
      <c r="W299" s="282"/>
      <c r="X299" s="282">
        <f t="shared" si="71"/>
        <v>0</v>
      </c>
      <c r="Y299" s="260"/>
      <c r="Z299" s="260"/>
      <c r="AA299" s="502">
        <f t="shared" si="72"/>
        <v>0</v>
      </c>
      <c r="AB299" s="282">
        <f t="shared" si="73"/>
        <v>0</v>
      </c>
      <c r="AC299" s="282">
        <f t="shared" si="74"/>
        <v>0</v>
      </c>
      <c r="AD299" s="282">
        <f t="shared" si="75"/>
        <v>0</v>
      </c>
      <c r="AE299" s="282">
        <f t="shared" si="76"/>
        <v>0</v>
      </c>
      <c r="AF299" s="282">
        <f t="shared" si="77"/>
        <v>0</v>
      </c>
      <c r="AG299" s="107">
        <f t="shared" si="78"/>
        <v>0</v>
      </c>
      <c r="AH299" s="282">
        <f t="shared" si="79"/>
        <v>0</v>
      </c>
      <c r="AI299" s="260"/>
      <c r="AJ299" s="282">
        <f t="shared" si="80"/>
        <v>0</v>
      </c>
      <c r="AK299" s="282">
        <f t="shared" si="81"/>
        <v>0</v>
      </c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495"/>
      <c r="AW299" s="495"/>
      <c r="AX299" s="495"/>
    </row>
    <row r="300" spans="2:50">
      <c r="B300" s="412">
        <v>284</v>
      </c>
      <c r="C300" s="383" t="s">
        <v>22</v>
      </c>
      <c r="D300" s="227" t="s">
        <v>2729</v>
      </c>
      <c r="E300" s="271" t="s">
        <v>2774</v>
      </c>
      <c r="F300" s="220" t="s">
        <v>341</v>
      </c>
      <c r="G300" s="413" t="s">
        <v>1363</v>
      </c>
      <c r="H300" s="409">
        <v>43590</v>
      </c>
      <c r="I300" s="409" t="s">
        <v>2470</v>
      </c>
      <c r="J300" s="421">
        <f t="shared" si="70"/>
        <v>48</v>
      </c>
      <c r="K300" s="421">
        <v>12</v>
      </c>
      <c r="L300" s="421">
        <v>36</v>
      </c>
      <c r="M300" s="421"/>
      <c r="N300" s="421">
        <v>0.2</v>
      </c>
      <c r="O300" s="421">
        <v>0.6</v>
      </c>
      <c r="P300" s="505">
        <v>1</v>
      </c>
      <c r="Q300" s="282"/>
      <c r="R300" s="128" t="s">
        <v>31</v>
      </c>
      <c r="S300" s="128" t="s">
        <v>31</v>
      </c>
      <c r="T300" s="128" t="s">
        <v>31</v>
      </c>
      <c r="U300" s="128" t="s">
        <v>31</v>
      </c>
      <c r="V300" s="284" t="s">
        <v>2731</v>
      </c>
      <c r="W300" s="282"/>
      <c r="X300" s="282">
        <f t="shared" si="71"/>
        <v>0</v>
      </c>
      <c r="Y300" s="260"/>
      <c r="Z300" s="260"/>
      <c r="AA300" s="502">
        <f t="shared" si="72"/>
        <v>0</v>
      </c>
      <c r="AB300" s="282">
        <f t="shared" si="73"/>
        <v>0</v>
      </c>
      <c r="AC300" s="282">
        <f t="shared" si="74"/>
        <v>0</v>
      </c>
      <c r="AD300" s="282">
        <f t="shared" si="75"/>
        <v>0</v>
      </c>
      <c r="AE300" s="282">
        <f t="shared" si="76"/>
        <v>0</v>
      </c>
      <c r="AF300" s="282">
        <f t="shared" si="77"/>
        <v>0</v>
      </c>
      <c r="AG300" s="107">
        <f t="shared" si="78"/>
        <v>0</v>
      </c>
      <c r="AH300" s="282">
        <f t="shared" si="79"/>
        <v>0</v>
      </c>
      <c r="AI300" s="260"/>
      <c r="AJ300" s="282">
        <f t="shared" si="80"/>
        <v>0</v>
      </c>
      <c r="AK300" s="282">
        <f t="shared" si="81"/>
        <v>0</v>
      </c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495"/>
      <c r="AW300" s="495"/>
      <c r="AX300" s="495"/>
    </row>
    <row r="301" spans="2:50">
      <c r="B301" s="412">
        <v>285</v>
      </c>
      <c r="C301" s="383" t="s">
        <v>22</v>
      </c>
      <c r="D301" s="227" t="s">
        <v>2729</v>
      </c>
      <c r="E301" s="271" t="s">
        <v>2774</v>
      </c>
      <c r="F301" s="220" t="s">
        <v>2777</v>
      </c>
      <c r="G301" s="413" t="s">
        <v>1363</v>
      </c>
      <c r="H301" s="409">
        <v>43590</v>
      </c>
      <c r="I301" s="409" t="s">
        <v>2470</v>
      </c>
      <c r="J301" s="421">
        <f t="shared" si="70"/>
        <v>54</v>
      </c>
      <c r="K301" s="421">
        <v>54</v>
      </c>
      <c r="L301" s="421">
        <v>0</v>
      </c>
      <c r="M301" s="421"/>
      <c r="N301" s="421">
        <v>0.9</v>
      </c>
      <c r="O301" s="421">
        <v>0</v>
      </c>
      <c r="P301" s="505">
        <v>1</v>
      </c>
      <c r="Q301" s="282"/>
      <c r="R301" s="128" t="s">
        <v>31</v>
      </c>
      <c r="S301" s="128" t="s">
        <v>31</v>
      </c>
      <c r="T301" s="128" t="s">
        <v>31</v>
      </c>
      <c r="U301" s="128" t="s">
        <v>31</v>
      </c>
      <c r="V301" s="284" t="s">
        <v>2731</v>
      </c>
      <c r="W301" s="282"/>
      <c r="X301" s="282">
        <f t="shared" si="71"/>
        <v>0</v>
      </c>
      <c r="Y301" s="260"/>
      <c r="Z301" s="260"/>
      <c r="AA301" s="502">
        <f t="shared" si="72"/>
        <v>0</v>
      </c>
      <c r="AB301" s="282">
        <f t="shared" si="73"/>
        <v>0</v>
      </c>
      <c r="AC301" s="282">
        <f t="shared" si="74"/>
        <v>0</v>
      </c>
      <c r="AD301" s="282">
        <f t="shared" si="75"/>
        <v>0</v>
      </c>
      <c r="AE301" s="282">
        <f t="shared" si="76"/>
        <v>0</v>
      </c>
      <c r="AF301" s="282">
        <f t="shared" si="77"/>
        <v>0</v>
      </c>
      <c r="AG301" s="107">
        <f t="shared" si="78"/>
        <v>0</v>
      </c>
      <c r="AH301" s="282">
        <f t="shared" si="79"/>
        <v>0</v>
      </c>
      <c r="AI301" s="260"/>
      <c r="AJ301" s="282">
        <f t="shared" si="80"/>
        <v>0</v>
      </c>
      <c r="AK301" s="282">
        <f t="shared" si="81"/>
        <v>0</v>
      </c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495"/>
      <c r="AW301" s="495"/>
      <c r="AX301" s="495"/>
    </row>
    <row r="302" spans="2:50">
      <c r="B302" s="412">
        <v>286</v>
      </c>
      <c r="C302" s="383" t="s">
        <v>22</v>
      </c>
      <c r="D302" s="227" t="s">
        <v>2729</v>
      </c>
      <c r="E302" s="271" t="s">
        <v>2774</v>
      </c>
      <c r="F302" s="220" t="s">
        <v>2778</v>
      </c>
      <c r="G302" s="413" t="s">
        <v>1363</v>
      </c>
      <c r="H302" s="409">
        <v>43654</v>
      </c>
      <c r="I302" s="409" t="s">
        <v>2470</v>
      </c>
      <c r="J302" s="421">
        <f t="shared" si="70"/>
        <v>18</v>
      </c>
      <c r="K302" s="421">
        <v>18</v>
      </c>
      <c r="L302" s="421">
        <v>0</v>
      </c>
      <c r="M302" s="421"/>
      <c r="N302" s="421">
        <v>0.3</v>
      </c>
      <c r="O302" s="421">
        <v>0</v>
      </c>
      <c r="P302" s="505">
        <v>1</v>
      </c>
      <c r="Q302" s="282"/>
      <c r="R302" s="128" t="s">
        <v>31</v>
      </c>
      <c r="S302" s="128" t="s">
        <v>31</v>
      </c>
      <c r="T302" s="128" t="s">
        <v>31</v>
      </c>
      <c r="U302" s="128" t="s">
        <v>31</v>
      </c>
      <c r="V302" s="284" t="s">
        <v>2731</v>
      </c>
      <c r="W302" s="282"/>
      <c r="X302" s="282">
        <f t="shared" si="71"/>
        <v>0</v>
      </c>
      <c r="Y302" s="260"/>
      <c r="Z302" s="260"/>
      <c r="AA302" s="502">
        <f t="shared" si="72"/>
        <v>0</v>
      </c>
      <c r="AB302" s="282">
        <f t="shared" si="73"/>
        <v>0</v>
      </c>
      <c r="AC302" s="282">
        <f t="shared" si="74"/>
        <v>0</v>
      </c>
      <c r="AD302" s="282">
        <f t="shared" si="75"/>
        <v>0</v>
      </c>
      <c r="AE302" s="282">
        <f t="shared" si="76"/>
        <v>0</v>
      </c>
      <c r="AF302" s="282">
        <f t="shared" si="77"/>
        <v>0</v>
      </c>
      <c r="AG302" s="107">
        <f t="shared" si="78"/>
        <v>0</v>
      </c>
      <c r="AH302" s="282">
        <f t="shared" si="79"/>
        <v>0</v>
      </c>
      <c r="AI302" s="260"/>
      <c r="AJ302" s="282">
        <f t="shared" si="80"/>
        <v>0</v>
      </c>
      <c r="AK302" s="282">
        <f t="shared" si="81"/>
        <v>0</v>
      </c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495"/>
      <c r="AW302" s="495"/>
      <c r="AX302" s="495"/>
    </row>
    <row r="303" spans="2:50">
      <c r="B303" s="412">
        <v>287</v>
      </c>
      <c r="C303" s="383" t="s">
        <v>22</v>
      </c>
      <c r="D303" s="227" t="s">
        <v>2729</v>
      </c>
      <c r="E303" s="271" t="s">
        <v>2774</v>
      </c>
      <c r="F303" s="220" t="s">
        <v>2780</v>
      </c>
      <c r="G303" s="413" t="s">
        <v>1363</v>
      </c>
      <c r="H303" s="409">
        <v>43712</v>
      </c>
      <c r="I303" s="409" t="s">
        <v>2470</v>
      </c>
      <c r="J303" s="421">
        <f t="shared" si="70"/>
        <v>102</v>
      </c>
      <c r="K303" s="421">
        <v>42</v>
      </c>
      <c r="L303" s="421">
        <v>60</v>
      </c>
      <c r="M303" s="421"/>
      <c r="N303" s="421">
        <v>0.7</v>
      </c>
      <c r="O303" s="421">
        <v>1</v>
      </c>
      <c r="P303" s="505">
        <v>1</v>
      </c>
      <c r="Q303" s="282"/>
      <c r="R303" s="128" t="s">
        <v>31</v>
      </c>
      <c r="S303" s="128" t="s">
        <v>31</v>
      </c>
      <c r="T303" s="128" t="s">
        <v>31</v>
      </c>
      <c r="U303" s="128" t="s">
        <v>31</v>
      </c>
      <c r="V303" s="284" t="s">
        <v>2731</v>
      </c>
      <c r="W303" s="282"/>
      <c r="X303" s="282">
        <f t="shared" si="71"/>
        <v>0</v>
      </c>
      <c r="Y303" s="260"/>
      <c r="Z303" s="260"/>
      <c r="AA303" s="502">
        <f t="shared" si="72"/>
        <v>0</v>
      </c>
      <c r="AB303" s="282">
        <f t="shared" si="73"/>
        <v>0</v>
      </c>
      <c r="AC303" s="282">
        <f t="shared" si="74"/>
        <v>0</v>
      </c>
      <c r="AD303" s="282">
        <f t="shared" si="75"/>
        <v>0</v>
      </c>
      <c r="AE303" s="282">
        <f t="shared" si="76"/>
        <v>0</v>
      </c>
      <c r="AF303" s="282">
        <f t="shared" si="77"/>
        <v>0</v>
      </c>
      <c r="AG303" s="107">
        <f t="shared" si="78"/>
        <v>0</v>
      </c>
      <c r="AH303" s="282">
        <f t="shared" si="79"/>
        <v>0</v>
      </c>
      <c r="AI303" s="260"/>
      <c r="AJ303" s="282">
        <f t="shared" si="80"/>
        <v>0</v>
      </c>
      <c r="AK303" s="282">
        <f t="shared" si="81"/>
        <v>0</v>
      </c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495"/>
      <c r="AW303" s="495"/>
      <c r="AX303" s="495"/>
    </row>
    <row r="304" spans="2:50">
      <c r="B304" s="412">
        <v>288</v>
      </c>
      <c r="C304" s="383" t="s">
        <v>22</v>
      </c>
      <c r="D304" s="227" t="s">
        <v>2729</v>
      </c>
      <c r="E304" s="271" t="s">
        <v>2774</v>
      </c>
      <c r="F304" s="220" t="s">
        <v>3284</v>
      </c>
      <c r="G304" s="413" t="s">
        <v>1363</v>
      </c>
      <c r="H304" s="409">
        <v>43654</v>
      </c>
      <c r="I304" s="409" t="s">
        <v>2470</v>
      </c>
      <c r="J304" s="421">
        <f t="shared" si="70"/>
        <v>2676</v>
      </c>
      <c r="K304" s="421">
        <v>114</v>
      </c>
      <c r="L304" s="421">
        <v>2562</v>
      </c>
      <c r="M304" s="421"/>
      <c r="N304" s="421">
        <v>1.9000000000000004</v>
      </c>
      <c r="O304" s="421">
        <v>42.7</v>
      </c>
      <c r="P304" s="505">
        <v>1</v>
      </c>
      <c r="Q304" s="282"/>
      <c r="R304" s="128" t="s">
        <v>31</v>
      </c>
      <c r="S304" s="128" t="s">
        <v>31</v>
      </c>
      <c r="T304" s="128" t="s">
        <v>31</v>
      </c>
      <c r="U304" s="128" t="s">
        <v>31</v>
      </c>
      <c r="V304" s="284" t="s">
        <v>2731</v>
      </c>
      <c r="W304" s="282"/>
      <c r="X304" s="282">
        <f t="shared" si="71"/>
        <v>0</v>
      </c>
      <c r="Y304" s="260"/>
      <c r="Z304" s="260"/>
      <c r="AA304" s="502">
        <f t="shared" si="72"/>
        <v>0</v>
      </c>
      <c r="AB304" s="282">
        <f t="shared" si="73"/>
        <v>0</v>
      </c>
      <c r="AC304" s="282">
        <f t="shared" si="74"/>
        <v>0</v>
      </c>
      <c r="AD304" s="282">
        <f t="shared" si="75"/>
        <v>0</v>
      </c>
      <c r="AE304" s="282">
        <f t="shared" si="76"/>
        <v>0</v>
      </c>
      <c r="AF304" s="282">
        <f t="shared" si="77"/>
        <v>0</v>
      </c>
      <c r="AG304" s="107">
        <f t="shared" si="78"/>
        <v>0</v>
      </c>
      <c r="AH304" s="282">
        <f t="shared" si="79"/>
        <v>0</v>
      </c>
      <c r="AI304" s="260"/>
      <c r="AJ304" s="282">
        <f t="shared" si="80"/>
        <v>0</v>
      </c>
      <c r="AK304" s="282">
        <f t="shared" si="81"/>
        <v>0</v>
      </c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495"/>
      <c r="AW304" s="495"/>
      <c r="AX304" s="495"/>
    </row>
    <row r="305" spans="2:50">
      <c r="B305" s="412">
        <v>289</v>
      </c>
      <c r="C305" s="383" t="s">
        <v>22</v>
      </c>
      <c r="D305" s="227" t="s">
        <v>2729</v>
      </c>
      <c r="E305" s="271" t="s">
        <v>2774</v>
      </c>
      <c r="F305" s="220" t="s">
        <v>2789</v>
      </c>
      <c r="G305" s="413" t="s">
        <v>1363</v>
      </c>
      <c r="H305" s="409">
        <v>43654</v>
      </c>
      <c r="I305" s="409" t="s">
        <v>2470</v>
      </c>
      <c r="J305" s="421">
        <f t="shared" si="70"/>
        <v>6</v>
      </c>
      <c r="K305" s="421">
        <v>6</v>
      </c>
      <c r="L305" s="421">
        <v>0</v>
      </c>
      <c r="M305" s="421"/>
      <c r="N305" s="421">
        <v>0.1</v>
      </c>
      <c r="O305" s="421">
        <v>0</v>
      </c>
      <c r="P305" s="505">
        <v>1</v>
      </c>
      <c r="Q305" s="282"/>
      <c r="R305" s="128" t="s">
        <v>31</v>
      </c>
      <c r="S305" s="128" t="s">
        <v>31</v>
      </c>
      <c r="T305" s="128" t="s">
        <v>31</v>
      </c>
      <c r="U305" s="128" t="s">
        <v>31</v>
      </c>
      <c r="V305" s="284" t="s">
        <v>2731</v>
      </c>
      <c r="W305" s="282"/>
      <c r="X305" s="282">
        <f t="shared" si="71"/>
        <v>0</v>
      </c>
      <c r="Y305" s="260"/>
      <c r="Z305" s="260"/>
      <c r="AA305" s="502">
        <f t="shared" si="72"/>
        <v>0</v>
      </c>
      <c r="AB305" s="282">
        <f t="shared" si="73"/>
        <v>0</v>
      </c>
      <c r="AC305" s="282">
        <f t="shared" si="74"/>
        <v>0</v>
      </c>
      <c r="AD305" s="282">
        <f t="shared" si="75"/>
        <v>0</v>
      </c>
      <c r="AE305" s="282">
        <f t="shared" si="76"/>
        <v>0</v>
      </c>
      <c r="AF305" s="282">
        <f t="shared" si="77"/>
        <v>0</v>
      </c>
      <c r="AG305" s="107">
        <f t="shared" si="78"/>
        <v>0</v>
      </c>
      <c r="AH305" s="282">
        <f t="shared" si="79"/>
        <v>0</v>
      </c>
      <c r="AI305" s="260"/>
      <c r="AJ305" s="282">
        <f t="shared" si="80"/>
        <v>0</v>
      </c>
      <c r="AK305" s="282">
        <f t="shared" si="81"/>
        <v>0</v>
      </c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495"/>
      <c r="AW305" s="495"/>
      <c r="AX305" s="495"/>
    </row>
    <row r="306" spans="2:50">
      <c r="B306" s="412">
        <v>290</v>
      </c>
      <c r="C306" s="383" t="s">
        <v>22</v>
      </c>
      <c r="D306" s="227" t="s">
        <v>2729</v>
      </c>
      <c r="E306" s="271" t="s">
        <v>2774</v>
      </c>
      <c r="F306" s="220" t="s">
        <v>2790</v>
      </c>
      <c r="G306" s="413" t="s">
        <v>1363</v>
      </c>
      <c r="H306" s="409">
        <v>43663</v>
      </c>
      <c r="I306" s="409" t="s">
        <v>2470</v>
      </c>
      <c r="J306" s="421">
        <f t="shared" si="70"/>
        <v>102</v>
      </c>
      <c r="K306" s="421">
        <v>90</v>
      </c>
      <c r="L306" s="421">
        <v>12</v>
      </c>
      <c r="M306" s="421"/>
      <c r="N306" s="421">
        <v>1.5</v>
      </c>
      <c r="O306" s="421">
        <v>0.2</v>
      </c>
      <c r="P306" s="505">
        <v>1</v>
      </c>
      <c r="Q306" s="282"/>
      <c r="R306" s="128" t="s">
        <v>31</v>
      </c>
      <c r="S306" s="128" t="s">
        <v>31</v>
      </c>
      <c r="T306" s="128" t="s">
        <v>31</v>
      </c>
      <c r="U306" s="128" t="s">
        <v>31</v>
      </c>
      <c r="V306" s="284" t="s">
        <v>2731</v>
      </c>
      <c r="W306" s="282"/>
      <c r="X306" s="282">
        <f t="shared" si="71"/>
        <v>0</v>
      </c>
      <c r="Y306" s="260"/>
      <c r="Z306" s="260"/>
      <c r="AA306" s="502">
        <f t="shared" si="72"/>
        <v>0</v>
      </c>
      <c r="AB306" s="282">
        <f t="shared" si="73"/>
        <v>0</v>
      </c>
      <c r="AC306" s="282">
        <f t="shared" si="74"/>
        <v>0</v>
      </c>
      <c r="AD306" s="282">
        <f t="shared" si="75"/>
        <v>0</v>
      </c>
      <c r="AE306" s="282">
        <f t="shared" si="76"/>
        <v>0</v>
      </c>
      <c r="AF306" s="282">
        <f t="shared" si="77"/>
        <v>0</v>
      </c>
      <c r="AG306" s="107">
        <f t="shared" si="78"/>
        <v>0</v>
      </c>
      <c r="AH306" s="282">
        <f t="shared" si="79"/>
        <v>0</v>
      </c>
      <c r="AI306" s="260"/>
      <c r="AJ306" s="282">
        <f t="shared" si="80"/>
        <v>0</v>
      </c>
      <c r="AK306" s="282">
        <f t="shared" si="81"/>
        <v>0</v>
      </c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495"/>
      <c r="AW306" s="495"/>
      <c r="AX306" s="495"/>
    </row>
    <row r="307" spans="2:50">
      <c r="B307" s="412">
        <v>291</v>
      </c>
      <c r="C307" s="383" t="s">
        <v>22</v>
      </c>
      <c r="D307" s="227" t="s">
        <v>2729</v>
      </c>
      <c r="E307" s="271" t="s">
        <v>2774</v>
      </c>
      <c r="F307" s="220" t="s">
        <v>271</v>
      </c>
      <c r="G307" s="413" t="s">
        <v>1363</v>
      </c>
      <c r="H307" s="409">
        <v>42977</v>
      </c>
      <c r="I307" s="409" t="s">
        <v>2470</v>
      </c>
      <c r="J307" s="421">
        <f t="shared" si="70"/>
        <v>162</v>
      </c>
      <c r="K307" s="421">
        <v>42</v>
      </c>
      <c r="L307" s="421">
        <v>120</v>
      </c>
      <c r="M307" s="421"/>
      <c r="N307" s="421">
        <v>0.7</v>
      </c>
      <c r="O307" s="421">
        <v>2</v>
      </c>
      <c r="P307" s="505">
        <v>1</v>
      </c>
      <c r="Q307" s="282"/>
      <c r="R307" s="128" t="s">
        <v>31</v>
      </c>
      <c r="S307" s="128" t="s">
        <v>31</v>
      </c>
      <c r="T307" s="128" t="s">
        <v>31</v>
      </c>
      <c r="U307" s="128" t="s">
        <v>31</v>
      </c>
      <c r="V307" s="284" t="s">
        <v>2731</v>
      </c>
      <c r="W307" s="282"/>
      <c r="X307" s="282">
        <f t="shared" si="71"/>
        <v>0</v>
      </c>
      <c r="Y307" s="260"/>
      <c r="Z307" s="260"/>
      <c r="AA307" s="502">
        <f t="shared" si="72"/>
        <v>0</v>
      </c>
      <c r="AB307" s="282">
        <f t="shared" si="73"/>
        <v>0</v>
      </c>
      <c r="AC307" s="282">
        <f t="shared" si="74"/>
        <v>0</v>
      </c>
      <c r="AD307" s="282">
        <f t="shared" si="75"/>
        <v>0</v>
      </c>
      <c r="AE307" s="282">
        <f t="shared" si="76"/>
        <v>0</v>
      </c>
      <c r="AF307" s="282">
        <f t="shared" si="77"/>
        <v>0</v>
      </c>
      <c r="AG307" s="107">
        <f t="shared" si="78"/>
        <v>0</v>
      </c>
      <c r="AH307" s="282">
        <f t="shared" si="79"/>
        <v>0</v>
      </c>
      <c r="AI307" s="260"/>
      <c r="AJ307" s="282">
        <f t="shared" si="80"/>
        <v>0</v>
      </c>
      <c r="AK307" s="282">
        <f t="shared" si="81"/>
        <v>0</v>
      </c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495"/>
      <c r="AW307" s="495"/>
      <c r="AX307" s="495"/>
    </row>
    <row r="308" spans="2:50">
      <c r="B308" s="412">
        <v>292</v>
      </c>
      <c r="C308" s="383" t="s">
        <v>22</v>
      </c>
      <c r="D308" s="383" t="s">
        <v>2729</v>
      </c>
      <c r="E308" s="387" t="s">
        <v>2794</v>
      </c>
      <c r="F308" s="396" t="s">
        <v>2795</v>
      </c>
      <c r="G308" s="413" t="s">
        <v>1363</v>
      </c>
      <c r="H308" s="409">
        <v>43717</v>
      </c>
      <c r="I308" s="409" t="s">
        <v>2470</v>
      </c>
      <c r="J308" s="421">
        <f t="shared" si="70"/>
        <v>10800</v>
      </c>
      <c r="K308" s="421">
        <v>7200</v>
      </c>
      <c r="L308" s="421">
        <v>3600</v>
      </c>
      <c r="M308" s="421"/>
      <c r="N308" s="421">
        <v>120</v>
      </c>
      <c r="O308" s="421">
        <v>60</v>
      </c>
      <c r="P308" s="505">
        <v>1</v>
      </c>
      <c r="Q308" s="282"/>
      <c r="R308" s="128" t="s">
        <v>31</v>
      </c>
      <c r="S308" s="128" t="s">
        <v>31</v>
      </c>
      <c r="T308" s="128" t="s">
        <v>31</v>
      </c>
      <c r="U308" s="128" t="s">
        <v>31</v>
      </c>
      <c r="V308" s="284" t="s">
        <v>2731</v>
      </c>
      <c r="W308" s="282"/>
      <c r="X308" s="282">
        <f t="shared" si="71"/>
        <v>0</v>
      </c>
      <c r="Y308" s="260"/>
      <c r="Z308" s="260"/>
      <c r="AA308" s="502">
        <f t="shared" si="72"/>
        <v>0</v>
      </c>
      <c r="AB308" s="282">
        <f t="shared" si="73"/>
        <v>0</v>
      </c>
      <c r="AC308" s="282">
        <f t="shared" si="74"/>
        <v>0</v>
      </c>
      <c r="AD308" s="282">
        <f t="shared" si="75"/>
        <v>0</v>
      </c>
      <c r="AE308" s="282">
        <f t="shared" si="76"/>
        <v>0</v>
      </c>
      <c r="AF308" s="282">
        <f t="shared" si="77"/>
        <v>0</v>
      </c>
      <c r="AG308" s="107">
        <f t="shared" si="78"/>
        <v>0</v>
      </c>
      <c r="AH308" s="282">
        <f t="shared" si="79"/>
        <v>0</v>
      </c>
      <c r="AI308" s="260"/>
      <c r="AJ308" s="282">
        <f t="shared" si="80"/>
        <v>0</v>
      </c>
      <c r="AK308" s="282">
        <f t="shared" si="81"/>
        <v>0</v>
      </c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495"/>
      <c r="AW308" s="495"/>
      <c r="AX308" s="495"/>
    </row>
    <row r="309" spans="2:50">
      <c r="B309" s="412">
        <v>293</v>
      </c>
      <c r="C309" s="383" t="s">
        <v>22</v>
      </c>
      <c r="D309" s="383" t="s">
        <v>2729</v>
      </c>
      <c r="E309" s="387" t="s">
        <v>2796</v>
      </c>
      <c r="F309" s="396" t="s">
        <v>2797</v>
      </c>
      <c r="G309" s="413" t="s">
        <v>1363</v>
      </c>
      <c r="H309" s="409">
        <v>43788</v>
      </c>
      <c r="I309" s="409" t="s">
        <v>2470</v>
      </c>
      <c r="J309" s="421">
        <f t="shared" si="70"/>
        <v>7200</v>
      </c>
      <c r="K309" s="421">
        <v>4800</v>
      </c>
      <c r="L309" s="421">
        <v>2400</v>
      </c>
      <c r="M309" s="421"/>
      <c r="N309" s="421">
        <v>80</v>
      </c>
      <c r="O309" s="421">
        <v>40</v>
      </c>
      <c r="P309" s="505">
        <v>1</v>
      </c>
      <c r="Q309" s="282"/>
      <c r="R309" s="128" t="s">
        <v>31</v>
      </c>
      <c r="S309" s="128" t="s">
        <v>31</v>
      </c>
      <c r="T309" s="128" t="s">
        <v>31</v>
      </c>
      <c r="U309" s="128" t="s">
        <v>31</v>
      </c>
      <c r="V309" s="284" t="s">
        <v>2731</v>
      </c>
      <c r="W309" s="282"/>
      <c r="X309" s="282">
        <f t="shared" si="71"/>
        <v>0</v>
      </c>
      <c r="Y309" s="260"/>
      <c r="Z309" s="260"/>
      <c r="AA309" s="502">
        <f t="shared" si="72"/>
        <v>0</v>
      </c>
      <c r="AB309" s="282">
        <f t="shared" si="73"/>
        <v>0</v>
      </c>
      <c r="AC309" s="282">
        <f t="shared" si="74"/>
        <v>0</v>
      </c>
      <c r="AD309" s="282">
        <f t="shared" si="75"/>
        <v>0</v>
      </c>
      <c r="AE309" s="282">
        <f t="shared" si="76"/>
        <v>0</v>
      </c>
      <c r="AF309" s="282">
        <f t="shared" si="77"/>
        <v>0</v>
      </c>
      <c r="AG309" s="107">
        <f t="shared" si="78"/>
        <v>0</v>
      </c>
      <c r="AH309" s="282">
        <f t="shared" si="79"/>
        <v>0</v>
      </c>
      <c r="AI309" s="260"/>
      <c r="AJ309" s="282">
        <f t="shared" si="80"/>
        <v>0</v>
      </c>
      <c r="AK309" s="282">
        <f t="shared" si="81"/>
        <v>0</v>
      </c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495"/>
      <c r="AW309" s="495"/>
      <c r="AX309" s="495"/>
    </row>
    <row r="310" spans="2:50">
      <c r="B310" s="412">
        <v>294</v>
      </c>
      <c r="C310" s="383" t="s">
        <v>22</v>
      </c>
      <c r="D310" s="387" t="s">
        <v>2798</v>
      </c>
      <c r="E310" s="387" t="s">
        <v>2799</v>
      </c>
      <c r="F310" s="220" t="s">
        <v>3008</v>
      </c>
      <c r="G310" s="413" t="s">
        <v>1246</v>
      </c>
      <c r="H310" s="409">
        <v>42432</v>
      </c>
      <c r="I310" s="409" t="s">
        <v>2470</v>
      </c>
      <c r="J310" s="421">
        <f t="shared" si="70"/>
        <v>12</v>
      </c>
      <c r="K310" s="421">
        <v>12</v>
      </c>
      <c r="L310" s="421">
        <v>0</v>
      </c>
      <c r="M310" s="421"/>
      <c r="N310" s="421">
        <v>0.2</v>
      </c>
      <c r="O310" s="421">
        <v>0</v>
      </c>
      <c r="P310" s="505">
        <v>1</v>
      </c>
      <c r="Q310" s="282"/>
      <c r="R310" s="128" t="s">
        <v>31</v>
      </c>
      <c r="S310" s="128" t="s">
        <v>31</v>
      </c>
      <c r="T310" s="128" t="s">
        <v>31</v>
      </c>
      <c r="U310" s="128" t="s">
        <v>31</v>
      </c>
      <c r="V310" s="284" t="s">
        <v>2731</v>
      </c>
      <c r="W310" s="282"/>
      <c r="X310" s="282">
        <f t="shared" si="71"/>
        <v>0</v>
      </c>
      <c r="Y310" s="260"/>
      <c r="Z310" s="260"/>
      <c r="AA310" s="502">
        <f t="shared" si="72"/>
        <v>0</v>
      </c>
      <c r="AB310" s="282">
        <f t="shared" si="73"/>
        <v>0</v>
      </c>
      <c r="AC310" s="282">
        <f t="shared" si="74"/>
        <v>0</v>
      </c>
      <c r="AD310" s="282">
        <f t="shared" si="75"/>
        <v>0</v>
      </c>
      <c r="AE310" s="282">
        <f t="shared" si="76"/>
        <v>0</v>
      </c>
      <c r="AF310" s="282">
        <f t="shared" si="77"/>
        <v>0</v>
      </c>
      <c r="AG310" s="107">
        <f t="shared" si="78"/>
        <v>0</v>
      </c>
      <c r="AH310" s="282">
        <f t="shared" si="79"/>
        <v>0</v>
      </c>
      <c r="AI310" s="260"/>
      <c r="AJ310" s="282">
        <f t="shared" si="80"/>
        <v>0</v>
      </c>
      <c r="AK310" s="282">
        <f t="shared" si="81"/>
        <v>0</v>
      </c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495"/>
      <c r="AW310" s="495"/>
      <c r="AX310" s="495"/>
    </row>
    <row r="311" spans="2:50">
      <c r="B311" s="412">
        <v>295</v>
      </c>
      <c r="C311" s="383" t="s">
        <v>22</v>
      </c>
      <c r="D311" s="387" t="s">
        <v>2798</v>
      </c>
      <c r="E311" s="387" t="s">
        <v>2799</v>
      </c>
      <c r="F311" s="220" t="s">
        <v>3010</v>
      </c>
      <c r="G311" s="413" t="s">
        <v>1246</v>
      </c>
      <c r="H311" s="409">
        <v>42233</v>
      </c>
      <c r="I311" s="409" t="s">
        <v>2470</v>
      </c>
      <c r="J311" s="421">
        <f t="shared" si="70"/>
        <v>6</v>
      </c>
      <c r="K311" s="421">
        <v>6</v>
      </c>
      <c r="L311" s="421">
        <v>0</v>
      </c>
      <c r="M311" s="421"/>
      <c r="N311" s="421">
        <v>0.1</v>
      </c>
      <c r="O311" s="421">
        <v>0</v>
      </c>
      <c r="P311" s="505">
        <v>1</v>
      </c>
      <c r="Q311" s="282"/>
      <c r="R311" s="128" t="s">
        <v>31</v>
      </c>
      <c r="S311" s="128" t="s">
        <v>31</v>
      </c>
      <c r="T311" s="128" t="s">
        <v>31</v>
      </c>
      <c r="U311" s="128" t="s">
        <v>31</v>
      </c>
      <c r="V311" s="284" t="s">
        <v>2731</v>
      </c>
      <c r="W311" s="282"/>
      <c r="X311" s="282">
        <f t="shared" si="71"/>
        <v>0</v>
      </c>
      <c r="Y311" s="260"/>
      <c r="Z311" s="260"/>
      <c r="AA311" s="502">
        <f t="shared" si="72"/>
        <v>0</v>
      </c>
      <c r="AB311" s="282">
        <f t="shared" si="73"/>
        <v>0</v>
      </c>
      <c r="AC311" s="282">
        <f t="shared" si="74"/>
        <v>0</v>
      </c>
      <c r="AD311" s="282">
        <f t="shared" si="75"/>
        <v>0</v>
      </c>
      <c r="AE311" s="282">
        <f t="shared" si="76"/>
        <v>0</v>
      </c>
      <c r="AF311" s="282">
        <f t="shared" si="77"/>
        <v>0</v>
      </c>
      <c r="AG311" s="107">
        <f t="shared" si="78"/>
        <v>0</v>
      </c>
      <c r="AH311" s="282">
        <f t="shared" si="79"/>
        <v>0</v>
      </c>
      <c r="AI311" s="260"/>
      <c r="AJ311" s="282">
        <f t="shared" si="80"/>
        <v>0</v>
      </c>
      <c r="AK311" s="282">
        <f t="shared" si="81"/>
        <v>0</v>
      </c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495"/>
      <c r="AW311" s="495"/>
      <c r="AX311" s="495"/>
    </row>
    <row r="312" spans="2:50">
      <c r="B312" s="412">
        <v>296</v>
      </c>
      <c r="C312" s="383" t="s">
        <v>22</v>
      </c>
      <c r="D312" s="387" t="s">
        <v>2798</v>
      </c>
      <c r="E312" s="387" t="s">
        <v>2799</v>
      </c>
      <c r="F312" s="220" t="s">
        <v>3133</v>
      </c>
      <c r="G312" s="413" t="s">
        <v>1246</v>
      </c>
      <c r="H312" s="409">
        <v>42233</v>
      </c>
      <c r="I312" s="409" t="s">
        <v>2470</v>
      </c>
      <c r="J312" s="421">
        <f t="shared" si="70"/>
        <v>9</v>
      </c>
      <c r="K312" s="421">
        <v>9</v>
      </c>
      <c r="L312" s="421">
        <v>0</v>
      </c>
      <c r="M312" s="421"/>
      <c r="N312" s="421">
        <v>0.15</v>
      </c>
      <c r="O312" s="421">
        <v>0</v>
      </c>
      <c r="P312" s="505">
        <v>1</v>
      </c>
      <c r="Q312" s="282"/>
      <c r="R312" s="128" t="s">
        <v>31</v>
      </c>
      <c r="S312" s="128" t="s">
        <v>31</v>
      </c>
      <c r="T312" s="128" t="s">
        <v>31</v>
      </c>
      <c r="U312" s="128" t="s">
        <v>31</v>
      </c>
      <c r="V312" s="284" t="s">
        <v>2731</v>
      </c>
      <c r="W312" s="282"/>
      <c r="X312" s="282">
        <f t="shared" si="71"/>
        <v>0</v>
      </c>
      <c r="Y312" s="260"/>
      <c r="Z312" s="260"/>
      <c r="AA312" s="502">
        <f t="shared" si="72"/>
        <v>0</v>
      </c>
      <c r="AB312" s="282">
        <f t="shared" si="73"/>
        <v>0</v>
      </c>
      <c r="AC312" s="282">
        <f t="shared" si="74"/>
        <v>0</v>
      </c>
      <c r="AD312" s="282">
        <f t="shared" si="75"/>
        <v>0</v>
      </c>
      <c r="AE312" s="282">
        <f t="shared" si="76"/>
        <v>0</v>
      </c>
      <c r="AF312" s="282">
        <f t="shared" si="77"/>
        <v>0</v>
      </c>
      <c r="AG312" s="107">
        <f t="shared" si="78"/>
        <v>0</v>
      </c>
      <c r="AH312" s="282">
        <f t="shared" si="79"/>
        <v>0</v>
      </c>
      <c r="AI312" s="260"/>
      <c r="AJ312" s="282">
        <f t="shared" si="80"/>
        <v>0</v>
      </c>
      <c r="AK312" s="282">
        <f t="shared" si="81"/>
        <v>0</v>
      </c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495"/>
      <c r="AW312" s="495"/>
      <c r="AX312" s="495"/>
    </row>
    <row r="313" spans="2:50">
      <c r="B313" s="412">
        <v>297</v>
      </c>
      <c r="C313" s="383" t="s">
        <v>22</v>
      </c>
      <c r="D313" s="227" t="s">
        <v>2798</v>
      </c>
      <c r="E313" s="271" t="s">
        <v>1766</v>
      </c>
      <c r="F313" s="220" t="s">
        <v>3011</v>
      </c>
      <c r="G313" s="413" t="s">
        <v>1246</v>
      </c>
      <c r="H313" s="409">
        <v>42233</v>
      </c>
      <c r="I313" s="409" t="s">
        <v>2470</v>
      </c>
      <c r="J313" s="421">
        <f t="shared" si="70"/>
        <v>22</v>
      </c>
      <c r="K313" s="421">
        <v>22</v>
      </c>
      <c r="L313" s="421">
        <v>0</v>
      </c>
      <c r="M313" s="421"/>
      <c r="N313" s="421">
        <v>0.37</v>
      </c>
      <c r="O313" s="421">
        <v>0</v>
      </c>
      <c r="P313" s="505">
        <v>1</v>
      </c>
      <c r="Q313" s="282"/>
      <c r="R313" s="128" t="s">
        <v>31</v>
      </c>
      <c r="S313" s="128" t="s">
        <v>31</v>
      </c>
      <c r="T313" s="128" t="s">
        <v>31</v>
      </c>
      <c r="U313" s="128" t="s">
        <v>31</v>
      </c>
      <c r="V313" s="284" t="s">
        <v>2731</v>
      </c>
      <c r="W313" s="282"/>
      <c r="X313" s="282">
        <f t="shared" si="71"/>
        <v>0</v>
      </c>
      <c r="Y313" s="260"/>
      <c r="Z313" s="260"/>
      <c r="AA313" s="502">
        <f t="shared" si="72"/>
        <v>0</v>
      </c>
      <c r="AB313" s="282">
        <f t="shared" si="73"/>
        <v>0</v>
      </c>
      <c r="AC313" s="282">
        <f t="shared" si="74"/>
        <v>0</v>
      </c>
      <c r="AD313" s="282">
        <f t="shared" si="75"/>
        <v>0</v>
      </c>
      <c r="AE313" s="282">
        <f t="shared" si="76"/>
        <v>0</v>
      </c>
      <c r="AF313" s="282">
        <f t="shared" si="77"/>
        <v>0</v>
      </c>
      <c r="AG313" s="107">
        <f t="shared" si="78"/>
        <v>0</v>
      </c>
      <c r="AH313" s="282">
        <f t="shared" si="79"/>
        <v>0</v>
      </c>
      <c r="AI313" s="260"/>
      <c r="AJ313" s="282">
        <f t="shared" si="80"/>
        <v>0</v>
      </c>
      <c r="AK313" s="282">
        <f t="shared" si="81"/>
        <v>0</v>
      </c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495"/>
      <c r="AW313" s="495"/>
      <c r="AX313" s="495"/>
    </row>
    <row r="314" spans="2:50">
      <c r="B314" s="412">
        <v>298</v>
      </c>
      <c r="C314" s="383" t="s">
        <v>22</v>
      </c>
      <c r="D314" s="227" t="s">
        <v>2798</v>
      </c>
      <c r="E314" s="271" t="s">
        <v>1766</v>
      </c>
      <c r="F314" s="220" t="s">
        <v>2801</v>
      </c>
      <c r="G314" s="413" t="s">
        <v>1246</v>
      </c>
      <c r="H314" s="409">
        <v>42233</v>
      </c>
      <c r="I314" s="409" t="s">
        <v>2470</v>
      </c>
      <c r="J314" s="421">
        <f t="shared" si="70"/>
        <v>6</v>
      </c>
      <c r="K314" s="421">
        <v>6</v>
      </c>
      <c r="L314" s="421">
        <v>0</v>
      </c>
      <c r="M314" s="421"/>
      <c r="N314" s="421">
        <v>0.1</v>
      </c>
      <c r="O314" s="421">
        <v>0</v>
      </c>
      <c r="P314" s="505">
        <v>1</v>
      </c>
      <c r="Q314" s="282"/>
      <c r="R314" s="128" t="s">
        <v>31</v>
      </c>
      <c r="S314" s="128" t="s">
        <v>31</v>
      </c>
      <c r="T314" s="128" t="s">
        <v>31</v>
      </c>
      <c r="U314" s="128" t="s">
        <v>31</v>
      </c>
      <c r="V314" s="284" t="s">
        <v>2731</v>
      </c>
      <c r="W314" s="282"/>
      <c r="X314" s="282">
        <f t="shared" si="71"/>
        <v>0</v>
      </c>
      <c r="Y314" s="260"/>
      <c r="Z314" s="260"/>
      <c r="AA314" s="502">
        <f t="shared" si="72"/>
        <v>0</v>
      </c>
      <c r="AB314" s="282">
        <f t="shared" si="73"/>
        <v>0</v>
      </c>
      <c r="AC314" s="282">
        <f t="shared" si="74"/>
        <v>0</v>
      </c>
      <c r="AD314" s="282">
        <f t="shared" si="75"/>
        <v>0</v>
      </c>
      <c r="AE314" s="282">
        <f t="shared" si="76"/>
        <v>0</v>
      </c>
      <c r="AF314" s="282">
        <f t="shared" si="77"/>
        <v>0</v>
      </c>
      <c r="AG314" s="107">
        <f t="shared" si="78"/>
        <v>0</v>
      </c>
      <c r="AH314" s="282">
        <f t="shared" si="79"/>
        <v>0</v>
      </c>
      <c r="AI314" s="260"/>
      <c r="AJ314" s="282">
        <f t="shared" si="80"/>
        <v>0</v>
      </c>
      <c r="AK314" s="282">
        <f t="shared" si="81"/>
        <v>0</v>
      </c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495"/>
      <c r="AW314" s="495"/>
      <c r="AX314" s="495"/>
    </row>
    <row r="315" spans="2:50">
      <c r="B315" s="412">
        <v>299</v>
      </c>
      <c r="C315" s="383" t="s">
        <v>22</v>
      </c>
      <c r="D315" s="227" t="s">
        <v>2798</v>
      </c>
      <c r="E315" s="271" t="s">
        <v>1766</v>
      </c>
      <c r="F315" s="220" t="s">
        <v>2802</v>
      </c>
      <c r="G315" s="413" t="s">
        <v>1246</v>
      </c>
      <c r="H315" s="409">
        <v>42641</v>
      </c>
      <c r="I315" s="409" t="s">
        <v>2470</v>
      </c>
      <c r="J315" s="421">
        <f t="shared" si="70"/>
        <v>6</v>
      </c>
      <c r="K315" s="421">
        <v>6</v>
      </c>
      <c r="L315" s="421">
        <v>0</v>
      </c>
      <c r="M315" s="421"/>
      <c r="N315" s="421">
        <v>0.1</v>
      </c>
      <c r="O315" s="421">
        <v>0</v>
      </c>
      <c r="P315" s="505">
        <v>1</v>
      </c>
      <c r="Q315" s="282"/>
      <c r="R315" s="128" t="s">
        <v>31</v>
      </c>
      <c r="S315" s="128" t="s">
        <v>31</v>
      </c>
      <c r="T315" s="128" t="s">
        <v>31</v>
      </c>
      <c r="U315" s="128" t="s">
        <v>31</v>
      </c>
      <c r="V315" s="284" t="s">
        <v>2731</v>
      </c>
      <c r="W315" s="282"/>
      <c r="X315" s="282">
        <f t="shared" si="71"/>
        <v>0</v>
      </c>
      <c r="Y315" s="260"/>
      <c r="Z315" s="260"/>
      <c r="AA315" s="502">
        <f t="shared" si="72"/>
        <v>0</v>
      </c>
      <c r="AB315" s="282">
        <f t="shared" si="73"/>
        <v>0</v>
      </c>
      <c r="AC315" s="282">
        <f t="shared" si="74"/>
        <v>0</v>
      </c>
      <c r="AD315" s="282">
        <f t="shared" si="75"/>
        <v>0</v>
      </c>
      <c r="AE315" s="282">
        <f t="shared" si="76"/>
        <v>0</v>
      </c>
      <c r="AF315" s="282">
        <f t="shared" si="77"/>
        <v>0</v>
      </c>
      <c r="AG315" s="107">
        <f t="shared" si="78"/>
        <v>0</v>
      </c>
      <c r="AH315" s="282">
        <f t="shared" si="79"/>
        <v>0</v>
      </c>
      <c r="AI315" s="260"/>
      <c r="AJ315" s="282">
        <f t="shared" si="80"/>
        <v>0</v>
      </c>
      <c r="AK315" s="282">
        <f t="shared" si="81"/>
        <v>0</v>
      </c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495"/>
      <c r="AW315" s="495"/>
      <c r="AX315" s="495"/>
    </row>
    <row r="316" spans="2:50">
      <c r="B316" s="412">
        <v>300</v>
      </c>
      <c r="C316" s="383" t="s">
        <v>22</v>
      </c>
      <c r="D316" s="227" t="s">
        <v>2798</v>
      </c>
      <c r="E316" s="271" t="s">
        <v>1766</v>
      </c>
      <c r="F316" s="220" t="s">
        <v>2803</v>
      </c>
      <c r="G316" s="413" t="s">
        <v>1246</v>
      </c>
      <c r="H316" s="409">
        <v>42978</v>
      </c>
      <c r="I316" s="409" t="s">
        <v>2470</v>
      </c>
      <c r="J316" s="421">
        <f t="shared" si="70"/>
        <v>24</v>
      </c>
      <c r="K316" s="421">
        <v>24</v>
      </c>
      <c r="L316" s="421">
        <v>0</v>
      </c>
      <c r="M316" s="421"/>
      <c r="N316" s="421">
        <v>0.4</v>
      </c>
      <c r="O316" s="421">
        <v>0</v>
      </c>
      <c r="P316" s="505">
        <v>1</v>
      </c>
      <c r="Q316" s="282"/>
      <c r="R316" s="128" t="s">
        <v>31</v>
      </c>
      <c r="S316" s="128" t="s">
        <v>31</v>
      </c>
      <c r="T316" s="128" t="s">
        <v>31</v>
      </c>
      <c r="U316" s="128" t="s">
        <v>31</v>
      </c>
      <c r="V316" s="284" t="s">
        <v>2731</v>
      </c>
      <c r="W316" s="282"/>
      <c r="X316" s="282">
        <f t="shared" si="71"/>
        <v>0</v>
      </c>
      <c r="Y316" s="260"/>
      <c r="Z316" s="260"/>
      <c r="AA316" s="502">
        <f t="shared" si="72"/>
        <v>0</v>
      </c>
      <c r="AB316" s="282">
        <f t="shared" si="73"/>
        <v>0</v>
      </c>
      <c r="AC316" s="282">
        <f t="shared" si="74"/>
        <v>0</v>
      </c>
      <c r="AD316" s="282">
        <f t="shared" si="75"/>
        <v>0</v>
      </c>
      <c r="AE316" s="282">
        <f t="shared" si="76"/>
        <v>0</v>
      </c>
      <c r="AF316" s="282">
        <f t="shared" si="77"/>
        <v>0</v>
      </c>
      <c r="AG316" s="107">
        <f t="shared" si="78"/>
        <v>0</v>
      </c>
      <c r="AH316" s="282">
        <f t="shared" si="79"/>
        <v>0</v>
      </c>
      <c r="AI316" s="260"/>
      <c r="AJ316" s="282">
        <f t="shared" si="80"/>
        <v>0</v>
      </c>
      <c r="AK316" s="282">
        <f t="shared" si="81"/>
        <v>0</v>
      </c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495"/>
      <c r="AW316" s="495"/>
      <c r="AX316" s="495"/>
    </row>
    <row r="317" spans="2:50">
      <c r="B317" s="412">
        <v>301</v>
      </c>
      <c r="C317" s="383" t="s">
        <v>22</v>
      </c>
      <c r="D317" s="227" t="s">
        <v>2798</v>
      </c>
      <c r="E317" s="271" t="s">
        <v>1766</v>
      </c>
      <c r="F317" s="220" t="s">
        <v>3143</v>
      </c>
      <c r="G317" s="413" t="s">
        <v>1246</v>
      </c>
      <c r="H317" s="409">
        <v>43775</v>
      </c>
      <c r="I317" s="409" t="s">
        <v>2470</v>
      </c>
      <c r="J317" s="421">
        <f t="shared" si="70"/>
        <v>18</v>
      </c>
      <c r="K317" s="421">
        <v>18</v>
      </c>
      <c r="L317" s="421">
        <v>0</v>
      </c>
      <c r="M317" s="421"/>
      <c r="N317" s="421">
        <v>0.3</v>
      </c>
      <c r="O317" s="421">
        <v>0</v>
      </c>
      <c r="P317" s="505">
        <v>1</v>
      </c>
      <c r="Q317" s="282"/>
      <c r="R317" s="128" t="s">
        <v>31</v>
      </c>
      <c r="S317" s="128" t="s">
        <v>31</v>
      </c>
      <c r="T317" s="128" t="s">
        <v>31</v>
      </c>
      <c r="U317" s="128" t="s">
        <v>31</v>
      </c>
      <c r="V317" s="284" t="s">
        <v>2731</v>
      </c>
      <c r="W317" s="282"/>
      <c r="X317" s="282">
        <f t="shared" si="71"/>
        <v>0</v>
      </c>
      <c r="Y317" s="260"/>
      <c r="Z317" s="260"/>
      <c r="AA317" s="502">
        <f t="shared" si="72"/>
        <v>0</v>
      </c>
      <c r="AB317" s="282">
        <f t="shared" si="73"/>
        <v>0</v>
      </c>
      <c r="AC317" s="282">
        <f t="shared" si="74"/>
        <v>0</v>
      </c>
      <c r="AD317" s="282">
        <f t="shared" si="75"/>
        <v>0</v>
      </c>
      <c r="AE317" s="282">
        <f t="shared" si="76"/>
        <v>0</v>
      </c>
      <c r="AF317" s="282">
        <f t="shared" si="77"/>
        <v>0</v>
      </c>
      <c r="AG317" s="107">
        <f t="shared" si="78"/>
        <v>0</v>
      </c>
      <c r="AH317" s="282">
        <f t="shared" si="79"/>
        <v>0</v>
      </c>
      <c r="AI317" s="260"/>
      <c r="AJ317" s="282">
        <f t="shared" si="80"/>
        <v>0</v>
      </c>
      <c r="AK317" s="282">
        <f t="shared" si="81"/>
        <v>0</v>
      </c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495"/>
      <c r="AW317" s="495"/>
      <c r="AX317" s="495"/>
    </row>
    <row r="318" spans="2:50">
      <c r="B318" s="412">
        <v>302</v>
      </c>
      <c r="C318" s="383" t="s">
        <v>22</v>
      </c>
      <c r="D318" s="227" t="s">
        <v>2798</v>
      </c>
      <c r="E318" s="271" t="s">
        <v>2804</v>
      </c>
      <c r="F318" s="220" t="s">
        <v>1185</v>
      </c>
      <c r="G318" s="413" t="s">
        <v>1246</v>
      </c>
      <c r="H318" s="409">
        <v>41995</v>
      </c>
      <c r="I318" s="409" t="s">
        <v>2470</v>
      </c>
      <c r="J318" s="421">
        <f t="shared" si="70"/>
        <v>72</v>
      </c>
      <c r="K318" s="421">
        <v>72</v>
      </c>
      <c r="L318" s="421">
        <v>0</v>
      </c>
      <c r="M318" s="421"/>
      <c r="N318" s="421">
        <v>0.7</v>
      </c>
      <c r="O318" s="421">
        <v>0</v>
      </c>
      <c r="P318" s="505">
        <v>1</v>
      </c>
      <c r="Q318" s="282"/>
      <c r="R318" s="128" t="s">
        <v>31</v>
      </c>
      <c r="S318" s="128" t="s">
        <v>31</v>
      </c>
      <c r="T318" s="128" t="s">
        <v>31</v>
      </c>
      <c r="U318" s="128" t="s">
        <v>31</v>
      </c>
      <c r="V318" s="284" t="s">
        <v>2731</v>
      </c>
      <c r="W318" s="282"/>
      <c r="X318" s="282">
        <f t="shared" si="71"/>
        <v>0</v>
      </c>
      <c r="Y318" s="260"/>
      <c r="Z318" s="260"/>
      <c r="AA318" s="502">
        <f t="shared" si="72"/>
        <v>0</v>
      </c>
      <c r="AB318" s="282">
        <f t="shared" si="73"/>
        <v>0</v>
      </c>
      <c r="AC318" s="282">
        <f t="shared" si="74"/>
        <v>0</v>
      </c>
      <c r="AD318" s="282">
        <f t="shared" si="75"/>
        <v>0</v>
      </c>
      <c r="AE318" s="282">
        <f t="shared" si="76"/>
        <v>0</v>
      </c>
      <c r="AF318" s="282">
        <f t="shared" si="77"/>
        <v>0</v>
      </c>
      <c r="AG318" s="107">
        <f t="shared" si="78"/>
        <v>0</v>
      </c>
      <c r="AH318" s="282">
        <f t="shared" si="79"/>
        <v>0</v>
      </c>
      <c r="AI318" s="260"/>
      <c r="AJ318" s="282">
        <f t="shared" si="80"/>
        <v>0</v>
      </c>
      <c r="AK318" s="282">
        <f t="shared" si="81"/>
        <v>0</v>
      </c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495"/>
      <c r="AW318" s="495"/>
      <c r="AX318" s="495"/>
    </row>
    <row r="319" spans="2:50">
      <c r="B319" s="412">
        <v>303</v>
      </c>
      <c r="C319" s="383" t="s">
        <v>22</v>
      </c>
      <c r="D319" s="227" t="s">
        <v>2798</v>
      </c>
      <c r="E319" s="271" t="s">
        <v>2804</v>
      </c>
      <c r="F319" s="220" t="s">
        <v>3014</v>
      </c>
      <c r="G319" s="413" t="s">
        <v>1246</v>
      </c>
      <c r="H319" s="409">
        <v>42376</v>
      </c>
      <c r="I319" s="409" t="s">
        <v>2470</v>
      </c>
      <c r="J319" s="421">
        <f t="shared" si="70"/>
        <v>18</v>
      </c>
      <c r="K319" s="421">
        <v>18</v>
      </c>
      <c r="L319" s="421">
        <v>0</v>
      </c>
      <c r="M319" s="421"/>
      <c r="N319" s="421">
        <v>0.3</v>
      </c>
      <c r="O319" s="421">
        <v>0</v>
      </c>
      <c r="P319" s="505">
        <v>1</v>
      </c>
      <c r="Q319" s="282"/>
      <c r="R319" s="128" t="s">
        <v>31</v>
      </c>
      <c r="S319" s="128" t="s">
        <v>31</v>
      </c>
      <c r="T319" s="128" t="s">
        <v>31</v>
      </c>
      <c r="U319" s="128" t="s">
        <v>31</v>
      </c>
      <c r="V319" s="284" t="s">
        <v>2731</v>
      </c>
      <c r="W319" s="282"/>
      <c r="X319" s="282">
        <f t="shared" si="71"/>
        <v>0</v>
      </c>
      <c r="Y319" s="260"/>
      <c r="Z319" s="260"/>
      <c r="AA319" s="502">
        <f t="shared" si="72"/>
        <v>0</v>
      </c>
      <c r="AB319" s="282">
        <f t="shared" si="73"/>
        <v>0</v>
      </c>
      <c r="AC319" s="282">
        <f t="shared" si="74"/>
        <v>0</v>
      </c>
      <c r="AD319" s="282">
        <f t="shared" si="75"/>
        <v>0</v>
      </c>
      <c r="AE319" s="282">
        <f t="shared" si="76"/>
        <v>0</v>
      </c>
      <c r="AF319" s="282">
        <f t="shared" si="77"/>
        <v>0</v>
      </c>
      <c r="AG319" s="107">
        <f t="shared" si="78"/>
        <v>0</v>
      </c>
      <c r="AH319" s="282">
        <f t="shared" si="79"/>
        <v>0</v>
      </c>
      <c r="AI319" s="260"/>
      <c r="AJ319" s="282">
        <f t="shared" si="80"/>
        <v>0</v>
      </c>
      <c r="AK319" s="282">
        <f t="shared" si="81"/>
        <v>0</v>
      </c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495"/>
      <c r="AW319" s="495"/>
      <c r="AX319" s="495"/>
    </row>
    <row r="320" spans="2:50">
      <c r="B320" s="412">
        <v>304</v>
      </c>
      <c r="C320" s="383" t="s">
        <v>22</v>
      </c>
      <c r="D320" s="227" t="s">
        <v>2798</v>
      </c>
      <c r="E320" s="271" t="s">
        <v>2805</v>
      </c>
      <c r="F320" s="220" t="s">
        <v>2806</v>
      </c>
      <c r="G320" s="413" t="s">
        <v>1246</v>
      </c>
      <c r="H320" s="409">
        <v>42467</v>
      </c>
      <c r="I320" s="409" t="s">
        <v>2470</v>
      </c>
      <c r="J320" s="421">
        <f t="shared" si="70"/>
        <v>414</v>
      </c>
      <c r="K320" s="421">
        <v>114</v>
      </c>
      <c r="L320" s="421">
        <v>300</v>
      </c>
      <c r="M320" s="421"/>
      <c r="N320" s="421">
        <v>1.5000000000000002</v>
      </c>
      <c r="O320" s="421">
        <v>5</v>
      </c>
      <c r="P320" s="505">
        <v>1</v>
      </c>
      <c r="Q320" s="282"/>
      <c r="R320" s="128" t="s">
        <v>31</v>
      </c>
      <c r="S320" s="128" t="s">
        <v>31</v>
      </c>
      <c r="T320" s="128" t="s">
        <v>31</v>
      </c>
      <c r="U320" s="128" t="s">
        <v>31</v>
      </c>
      <c r="V320" s="284" t="s">
        <v>2731</v>
      </c>
      <c r="W320" s="282"/>
      <c r="X320" s="282">
        <f t="shared" si="71"/>
        <v>0</v>
      </c>
      <c r="Y320" s="260"/>
      <c r="Z320" s="260"/>
      <c r="AA320" s="502">
        <f t="shared" si="72"/>
        <v>0</v>
      </c>
      <c r="AB320" s="282">
        <f t="shared" si="73"/>
        <v>0</v>
      </c>
      <c r="AC320" s="282">
        <f t="shared" si="74"/>
        <v>0</v>
      </c>
      <c r="AD320" s="282">
        <f t="shared" si="75"/>
        <v>0</v>
      </c>
      <c r="AE320" s="282">
        <f t="shared" si="76"/>
        <v>0</v>
      </c>
      <c r="AF320" s="282">
        <f t="shared" si="77"/>
        <v>0</v>
      </c>
      <c r="AG320" s="107">
        <f t="shared" si="78"/>
        <v>0</v>
      </c>
      <c r="AH320" s="282">
        <f t="shared" si="79"/>
        <v>0</v>
      </c>
      <c r="AI320" s="260"/>
      <c r="AJ320" s="282">
        <f t="shared" si="80"/>
        <v>0</v>
      </c>
      <c r="AK320" s="282">
        <f t="shared" si="81"/>
        <v>0</v>
      </c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495"/>
      <c r="AW320" s="495"/>
      <c r="AX320" s="495"/>
    </row>
    <row r="321" spans="2:50">
      <c r="B321" s="412">
        <v>305</v>
      </c>
      <c r="C321" s="383" t="s">
        <v>2817</v>
      </c>
      <c r="D321" s="227" t="s">
        <v>2798</v>
      </c>
      <c r="E321" s="271" t="s">
        <v>2805</v>
      </c>
      <c r="F321" s="220" t="s">
        <v>2818</v>
      </c>
      <c r="G321" s="413" t="s">
        <v>1246</v>
      </c>
      <c r="H321" s="409">
        <v>41995</v>
      </c>
      <c r="I321" s="409" t="s">
        <v>2470</v>
      </c>
      <c r="J321" s="421">
        <f t="shared" si="70"/>
        <v>264</v>
      </c>
      <c r="K321" s="421">
        <v>144</v>
      </c>
      <c r="L321" s="421">
        <v>120</v>
      </c>
      <c r="M321" s="421"/>
      <c r="N321" s="421">
        <v>2.0499999999999998</v>
      </c>
      <c r="O321" s="421">
        <v>2</v>
      </c>
      <c r="P321" s="505">
        <v>1</v>
      </c>
      <c r="Q321" s="282"/>
      <c r="R321" s="128" t="s">
        <v>31</v>
      </c>
      <c r="S321" s="128" t="s">
        <v>31</v>
      </c>
      <c r="T321" s="128" t="s">
        <v>31</v>
      </c>
      <c r="U321" s="128" t="s">
        <v>31</v>
      </c>
      <c r="V321" s="284" t="s">
        <v>2731</v>
      </c>
      <c r="W321" s="282"/>
      <c r="X321" s="282">
        <f t="shared" si="71"/>
        <v>0</v>
      </c>
      <c r="Y321" s="260"/>
      <c r="Z321" s="260"/>
      <c r="AA321" s="502">
        <f t="shared" si="72"/>
        <v>0</v>
      </c>
      <c r="AB321" s="282">
        <f t="shared" si="73"/>
        <v>0</v>
      </c>
      <c r="AC321" s="282">
        <f t="shared" si="74"/>
        <v>0</v>
      </c>
      <c r="AD321" s="282">
        <f t="shared" si="75"/>
        <v>0</v>
      </c>
      <c r="AE321" s="282">
        <f t="shared" si="76"/>
        <v>0</v>
      </c>
      <c r="AF321" s="282">
        <f t="shared" si="77"/>
        <v>0</v>
      </c>
      <c r="AG321" s="107">
        <f t="shared" si="78"/>
        <v>0</v>
      </c>
      <c r="AH321" s="282">
        <f t="shared" si="79"/>
        <v>0</v>
      </c>
      <c r="AI321" s="260"/>
      <c r="AJ321" s="282">
        <f t="shared" si="80"/>
        <v>0</v>
      </c>
      <c r="AK321" s="282">
        <f t="shared" si="81"/>
        <v>0</v>
      </c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495"/>
      <c r="AW321" s="495"/>
      <c r="AX321" s="495"/>
    </row>
    <row r="322" spans="2:50">
      <c r="B322" s="412">
        <v>306</v>
      </c>
      <c r="C322" s="383" t="s">
        <v>2817</v>
      </c>
      <c r="D322" s="227" t="s">
        <v>2798</v>
      </c>
      <c r="E322" s="271" t="s">
        <v>2805</v>
      </c>
      <c r="F322" s="220" t="s">
        <v>2818</v>
      </c>
      <c r="G322" s="413" t="s">
        <v>1246</v>
      </c>
      <c r="H322" s="409">
        <v>42180</v>
      </c>
      <c r="I322" s="409" t="s">
        <v>2470</v>
      </c>
      <c r="J322" s="421">
        <f t="shared" si="70"/>
        <v>48</v>
      </c>
      <c r="K322" s="421">
        <v>48</v>
      </c>
      <c r="L322" s="421">
        <v>0</v>
      </c>
      <c r="M322" s="421"/>
      <c r="N322" s="421">
        <v>0.8</v>
      </c>
      <c r="O322" s="421">
        <v>0</v>
      </c>
      <c r="P322" s="505">
        <v>1</v>
      </c>
      <c r="Q322" s="282"/>
      <c r="R322" s="128" t="s">
        <v>31</v>
      </c>
      <c r="S322" s="128" t="s">
        <v>31</v>
      </c>
      <c r="T322" s="128" t="s">
        <v>31</v>
      </c>
      <c r="U322" s="128" t="s">
        <v>31</v>
      </c>
      <c r="V322" s="284" t="s">
        <v>2731</v>
      </c>
      <c r="W322" s="282"/>
      <c r="X322" s="282">
        <f t="shared" si="71"/>
        <v>0</v>
      </c>
      <c r="Y322" s="260"/>
      <c r="Z322" s="260"/>
      <c r="AA322" s="502">
        <f t="shared" si="72"/>
        <v>0</v>
      </c>
      <c r="AB322" s="282">
        <f t="shared" si="73"/>
        <v>0</v>
      </c>
      <c r="AC322" s="282">
        <f t="shared" si="74"/>
        <v>0</v>
      </c>
      <c r="AD322" s="282">
        <f t="shared" si="75"/>
        <v>0</v>
      </c>
      <c r="AE322" s="282">
        <f t="shared" si="76"/>
        <v>0</v>
      </c>
      <c r="AF322" s="282">
        <f t="shared" si="77"/>
        <v>0</v>
      </c>
      <c r="AG322" s="107">
        <f t="shared" si="78"/>
        <v>0</v>
      </c>
      <c r="AH322" s="282">
        <f t="shared" si="79"/>
        <v>0</v>
      </c>
      <c r="AI322" s="260"/>
      <c r="AJ322" s="282">
        <f t="shared" si="80"/>
        <v>0</v>
      </c>
      <c r="AK322" s="282">
        <f t="shared" si="81"/>
        <v>0</v>
      </c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495"/>
      <c r="AW322" s="495"/>
      <c r="AX322" s="495"/>
    </row>
    <row r="323" spans="2:50">
      <c r="B323" s="412">
        <v>307</v>
      </c>
      <c r="C323" s="383" t="s">
        <v>2817</v>
      </c>
      <c r="D323" s="227" t="s">
        <v>2798</v>
      </c>
      <c r="E323" s="271" t="s">
        <v>2805</v>
      </c>
      <c r="F323" s="220" t="s">
        <v>2818</v>
      </c>
      <c r="G323" s="413" t="s">
        <v>1246</v>
      </c>
      <c r="H323" s="409">
        <v>41995</v>
      </c>
      <c r="I323" s="409" t="s">
        <v>2470</v>
      </c>
      <c r="J323" s="421">
        <f t="shared" si="70"/>
        <v>6</v>
      </c>
      <c r="K323" s="421">
        <v>6</v>
      </c>
      <c r="L323" s="281">
        <v>0</v>
      </c>
      <c r="M323" s="281"/>
      <c r="N323" s="281">
        <v>0.1</v>
      </c>
      <c r="O323" s="281">
        <v>0</v>
      </c>
      <c r="P323" s="505">
        <v>1</v>
      </c>
      <c r="Q323" s="282"/>
      <c r="R323" s="128" t="s">
        <v>31</v>
      </c>
      <c r="S323" s="128" t="s">
        <v>31</v>
      </c>
      <c r="T323" s="128" t="s">
        <v>31</v>
      </c>
      <c r="U323" s="128" t="s">
        <v>31</v>
      </c>
      <c r="V323" s="284" t="s">
        <v>2731</v>
      </c>
      <c r="W323" s="282"/>
      <c r="X323" s="282">
        <f t="shared" si="71"/>
        <v>0</v>
      </c>
      <c r="Y323" s="260"/>
      <c r="Z323" s="260"/>
      <c r="AA323" s="502">
        <f t="shared" si="72"/>
        <v>0</v>
      </c>
      <c r="AB323" s="282">
        <f t="shared" si="73"/>
        <v>0</v>
      </c>
      <c r="AC323" s="282">
        <f t="shared" si="74"/>
        <v>0</v>
      </c>
      <c r="AD323" s="282">
        <f t="shared" si="75"/>
        <v>0</v>
      </c>
      <c r="AE323" s="282">
        <f t="shared" si="76"/>
        <v>0</v>
      </c>
      <c r="AF323" s="282">
        <f t="shared" si="77"/>
        <v>0</v>
      </c>
      <c r="AG323" s="107">
        <f t="shared" si="78"/>
        <v>0</v>
      </c>
      <c r="AH323" s="282">
        <f t="shared" si="79"/>
        <v>0</v>
      </c>
      <c r="AI323" s="260"/>
      <c r="AJ323" s="282">
        <f t="shared" si="80"/>
        <v>0</v>
      </c>
      <c r="AK323" s="282">
        <f t="shared" si="81"/>
        <v>0</v>
      </c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495"/>
      <c r="AW323" s="495"/>
      <c r="AX323" s="495"/>
    </row>
    <row r="324" spans="2:50">
      <c r="B324" s="412">
        <v>308</v>
      </c>
      <c r="C324" s="383" t="s">
        <v>2817</v>
      </c>
      <c r="D324" s="227" t="s">
        <v>2798</v>
      </c>
      <c r="E324" s="271" t="s">
        <v>2805</v>
      </c>
      <c r="F324" s="220" t="s">
        <v>2818</v>
      </c>
      <c r="G324" s="413" t="s">
        <v>1246</v>
      </c>
      <c r="H324" s="409">
        <v>41995</v>
      </c>
      <c r="I324" s="409" t="s">
        <v>2470</v>
      </c>
      <c r="J324" s="421">
        <f t="shared" si="70"/>
        <v>384</v>
      </c>
      <c r="K324" s="421">
        <v>24</v>
      </c>
      <c r="L324" s="421">
        <v>360</v>
      </c>
      <c r="M324" s="421"/>
      <c r="N324" s="421">
        <v>0.4</v>
      </c>
      <c r="O324" s="421">
        <v>6</v>
      </c>
      <c r="P324" s="505">
        <v>1</v>
      </c>
      <c r="Q324" s="282"/>
      <c r="R324" s="128" t="s">
        <v>31</v>
      </c>
      <c r="S324" s="128" t="s">
        <v>31</v>
      </c>
      <c r="T324" s="128" t="s">
        <v>31</v>
      </c>
      <c r="U324" s="128" t="s">
        <v>31</v>
      </c>
      <c r="V324" s="284" t="s">
        <v>2731</v>
      </c>
      <c r="W324" s="282"/>
      <c r="X324" s="282">
        <f t="shared" si="71"/>
        <v>0</v>
      </c>
      <c r="Y324" s="260"/>
      <c r="Z324" s="260"/>
      <c r="AA324" s="502">
        <f t="shared" si="72"/>
        <v>0</v>
      </c>
      <c r="AB324" s="282">
        <f t="shared" si="73"/>
        <v>0</v>
      </c>
      <c r="AC324" s="282">
        <f t="shared" si="74"/>
        <v>0</v>
      </c>
      <c r="AD324" s="282">
        <f t="shared" si="75"/>
        <v>0</v>
      </c>
      <c r="AE324" s="282">
        <f t="shared" si="76"/>
        <v>0</v>
      </c>
      <c r="AF324" s="282">
        <f t="shared" si="77"/>
        <v>0</v>
      </c>
      <c r="AG324" s="107">
        <f t="shared" si="78"/>
        <v>0</v>
      </c>
      <c r="AH324" s="282">
        <f t="shared" si="79"/>
        <v>0</v>
      </c>
      <c r="AI324" s="260"/>
      <c r="AJ324" s="282">
        <f t="shared" si="80"/>
        <v>0</v>
      </c>
      <c r="AK324" s="282">
        <f t="shared" si="81"/>
        <v>0</v>
      </c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495"/>
      <c r="AW324" s="495"/>
      <c r="AX324" s="495"/>
    </row>
    <row r="325" spans="2:50">
      <c r="B325" s="412">
        <v>309</v>
      </c>
      <c r="C325" s="383" t="s">
        <v>2817</v>
      </c>
      <c r="D325" s="227" t="s">
        <v>2798</v>
      </c>
      <c r="E325" s="271" t="s">
        <v>2805</v>
      </c>
      <c r="F325" s="220" t="s">
        <v>2818</v>
      </c>
      <c r="G325" s="413" t="s">
        <v>1246</v>
      </c>
      <c r="H325" s="409">
        <v>42467</v>
      </c>
      <c r="I325" s="409" t="s">
        <v>2470</v>
      </c>
      <c r="J325" s="421">
        <f t="shared" si="70"/>
        <v>30</v>
      </c>
      <c r="K325" s="421">
        <v>30</v>
      </c>
      <c r="L325" s="421">
        <v>0</v>
      </c>
      <c r="M325" s="421"/>
      <c r="N325" s="421">
        <v>0.5</v>
      </c>
      <c r="O325" s="421">
        <v>0</v>
      </c>
      <c r="P325" s="505">
        <v>1</v>
      </c>
      <c r="Q325" s="282"/>
      <c r="R325" s="128" t="s">
        <v>31</v>
      </c>
      <c r="S325" s="128" t="s">
        <v>31</v>
      </c>
      <c r="T325" s="128" t="s">
        <v>31</v>
      </c>
      <c r="U325" s="128" t="s">
        <v>31</v>
      </c>
      <c r="V325" s="284" t="s">
        <v>2731</v>
      </c>
      <c r="W325" s="282"/>
      <c r="X325" s="282">
        <f t="shared" si="71"/>
        <v>0</v>
      </c>
      <c r="Y325" s="260"/>
      <c r="Z325" s="260"/>
      <c r="AA325" s="502">
        <f t="shared" si="72"/>
        <v>0</v>
      </c>
      <c r="AB325" s="282">
        <f t="shared" si="73"/>
        <v>0</v>
      </c>
      <c r="AC325" s="282">
        <f t="shared" si="74"/>
        <v>0</v>
      </c>
      <c r="AD325" s="282">
        <f t="shared" si="75"/>
        <v>0</v>
      </c>
      <c r="AE325" s="282">
        <f t="shared" si="76"/>
        <v>0</v>
      </c>
      <c r="AF325" s="282">
        <f t="shared" si="77"/>
        <v>0</v>
      </c>
      <c r="AG325" s="107">
        <f t="shared" si="78"/>
        <v>0</v>
      </c>
      <c r="AH325" s="282">
        <f t="shared" si="79"/>
        <v>0</v>
      </c>
      <c r="AI325" s="260"/>
      <c r="AJ325" s="282">
        <f t="shared" si="80"/>
        <v>0</v>
      </c>
      <c r="AK325" s="282">
        <f t="shared" si="81"/>
        <v>0</v>
      </c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495"/>
      <c r="AW325" s="495"/>
      <c r="AX325" s="495"/>
    </row>
    <row r="326" spans="2:50">
      <c r="B326" s="412">
        <v>310</v>
      </c>
      <c r="C326" s="383" t="s">
        <v>22</v>
      </c>
      <c r="D326" s="227" t="s">
        <v>2798</v>
      </c>
      <c r="E326" s="271" t="s">
        <v>2833</v>
      </c>
      <c r="F326" s="220" t="s">
        <v>2834</v>
      </c>
      <c r="G326" s="413" t="s">
        <v>1246</v>
      </c>
      <c r="H326" s="409">
        <v>42347</v>
      </c>
      <c r="I326" s="409" t="s">
        <v>2470</v>
      </c>
      <c r="J326" s="421">
        <f t="shared" si="70"/>
        <v>336</v>
      </c>
      <c r="K326" s="421">
        <v>36</v>
      </c>
      <c r="L326" s="421">
        <v>300</v>
      </c>
      <c r="M326" s="421"/>
      <c r="N326" s="421">
        <v>0.6</v>
      </c>
      <c r="O326" s="421">
        <v>5</v>
      </c>
      <c r="P326" s="505">
        <v>1</v>
      </c>
      <c r="Q326" s="282"/>
      <c r="R326" s="128" t="s">
        <v>31</v>
      </c>
      <c r="S326" s="128" t="s">
        <v>31</v>
      </c>
      <c r="T326" s="128" t="s">
        <v>31</v>
      </c>
      <c r="U326" s="128" t="s">
        <v>31</v>
      </c>
      <c r="V326" s="284" t="s">
        <v>2731</v>
      </c>
      <c r="W326" s="282"/>
      <c r="X326" s="282">
        <f t="shared" si="71"/>
        <v>0</v>
      </c>
      <c r="Y326" s="260"/>
      <c r="Z326" s="260"/>
      <c r="AA326" s="502">
        <f t="shared" si="72"/>
        <v>0</v>
      </c>
      <c r="AB326" s="282">
        <f t="shared" si="73"/>
        <v>0</v>
      </c>
      <c r="AC326" s="282">
        <f t="shared" si="74"/>
        <v>0</v>
      </c>
      <c r="AD326" s="282">
        <f t="shared" si="75"/>
        <v>0</v>
      </c>
      <c r="AE326" s="282">
        <f t="shared" si="76"/>
        <v>0</v>
      </c>
      <c r="AF326" s="282">
        <f t="shared" si="77"/>
        <v>0</v>
      </c>
      <c r="AG326" s="107">
        <f t="shared" si="78"/>
        <v>0</v>
      </c>
      <c r="AH326" s="282">
        <f t="shared" si="79"/>
        <v>0</v>
      </c>
      <c r="AI326" s="260"/>
      <c r="AJ326" s="282">
        <f t="shared" si="80"/>
        <v>0</v>
      </c>
      <c r="AK326" s="282">
        <f t="shared" si="81"/>
        <v>0</v>
      </c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495"/>
      <c r="AW326" s="495"/>
      <c r="AX326" s="495"/>
    </row>
    <row r="327" spans="2:50">
      <c r="B327" s="412">
        <v>311</v>
      </c>
      <c r="C327" s="383" t="s">
        <v>22</v>
      </c>
      <c r="D327" s="227" t="s">
        <v>2798</v>
      </c>
      <c r="E327" s="271" t="s">
        <v>2833</v>
      </c>
      <c r="F327" s="220" t="s">
        <v>2837</v>
      </c>
      <c r="G327" s="413" t="s">
        <v>1246</v>
      </c>
      <c r="H327" s="409">
        <v>41995</v>
      </c>
      <c r="I327" s="409" t="s">
        <v>2470</v>
      </c>
      <c r="J327" s="421">
        <f t="shared" si="70"/>
        <v>336</v>
      </c>
      <c r="K327" s="421">
        <v>36</v>
      </c>
      <c r="L327" s="421">
        <v>300</v>
      </c>
      <c r="M327" s="421"/>
      <c r="N327" s="421">
        <v>0.6</v>
      </c>
      <c r="O327" s="421">
        <v>5</v>
      </c>
      <c r="P327" s="505">
        <v>1</v>
      </c>
      <c r="Q327" s="282"/>
      <c r="R327" s="128" t="s">
        <v>31</v>
      </c>
      <c r="S327" s="128" t="s">
        <v>31</v>
      </c>
      <c r="T327" s="128" t="s">
        <v>31</v>
      </c>
      <c r="U327" s="128" t="s">
        <v>31</v>
      </c>
      <c r="V327" s="284" t="s">
        <v>2731</v>
      </c>
      <c r="W327" s="282"/>
      <c r="X327" s="282">
        <f t="shared" si="71"/>
        <v>0</v>
      </c>
      <c r="Y327" s="260"/>
      <c r="Z327" s="260"/>
      <c r="AA327" s="502">
        <f t="shared" si="72"/>
        <v>0</v>
      </c>
      <c r="AB327" s="282">
        <f t="shared" si="73"/>
        <v>0</v>
      </c>
      <c r="AC327" s="282">
        <f t="shared" si="74"/>
        <v>0</v>
      </c>
      <c r="AD327" s="282">
        <f t="shared" si="75"/>
        <v>0</v>
      </c>
      <c r="AE327" s="282">
        <f t="shared" si="76"/>
        <v>0</v>
      </c>
      <c r="AF327" s="282">
        <f t="shared" si="77"/>
        <v>0</v>
      </c>
      <c r="AG327" s="107">
        <f t="shared" si="78"/>
        <v>0</v>
      </c>
      <c r="AH327" s="282">
        <f t="shared" si="79"/>
        <v>0</v>
      </c>
      <c r="AI327" s="260"/>
      <c r="AJ327" s="282">
        <f t="shared" si="80"/>
        <v>0</v>
      </c>
      <c r="AK327" s="282">
        <f t="shared" si="81"/>
        <v>0</v>
      </c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495"/>
      <c r="AW327" s="495"/>
      <c r="AX327" s="495"/>
    </row>
    <row r="328" spans="2:50">
      <c r="B328" s="412">
        <v>312</v>
      </c>
      <c r="C328" s="383" t="s">
        <v>22</v>
      </c>
      <c r="D328" s="227" t="s">
        <v>2798</v>
      </c>
      <c r="E328" s="272" t="s">
        <v>3152</v>
      </c>
      <c r="F328" s="220" t="s">
        <v>3153</v>
      </c>
      <c r="G328" s="413" t="s">
        <v>1246</v>
      </c>
      <c r="H328" s="409">
        <v>42621</v>
      </c>
      <c r="I328" s="409" t="s">
        <v>2470</v>
      </c>
      <c r="J328" s="421">
        <f t="shared" si="70"/>
        <v>12</v>
      </c>
      <c r="K328" s="421">
        <v>6</v>
      </c>
      <c r="L328" s="421">
        <v>6</v>
      </c>
      <c r="M328" s="421"/>
      <c r="N328" s="421">
        <v>0.1</v>
      </c>
      <c r="O328" s="421">
        <v>0.1</v>
      </c>
      <c r="P328" s="505">
        <v>1</v>
      </c>
      <c r="Q328" s="282"/>
      <c r="R328" s="128" t="s">
        <v>31</v>
      </c>
      <c r="S328" s="128" t="s">
        <v>31</v>
      </c>
      <c r="T328" s="128" t="s">
        <v>31</v>
      </c>
      <c r="U328" s="128" t="s">
        <v>31</v>
      </c>
      <c r="V328" s="284" t="s">
        <v>2731</v>
      </c>
      <c r="W328" s="282"/>
      <c r="X328" s="282">
        <f t="shared" si="71"/>
        <v>0</v>
      </c>
      <c r="Y328" s="260"/>
      <c r="Z328" s="260"/>
      <c r="AA328" s="502">
        <f t="shared" si="72"/>
        <v>0</v>
      </c>
      <c r="AB328" s="282">
        <f t="shared" si="73"/>
        <v>0</v>
      </c>
      <c r="AC328" s="282">
        <f t="shared" si="74"/>
        <v>0</v>
      </c>
      <c r="AD328" s="282">
        <f t="shared" si="75"/>
        <v>0</v>
      </c>
      <c r="AE328" s="282">
        <f t="shared" si="76"/>
        <v>0</v>
      </c>
      <c r="AF328" s="282">
        <f t="shared" si="77"/>
        <v>0</v>
      </c>
      <c r="AG328" s="107">
        <f t="shared" si="78"/>
        <v>0</v>
      </c>
      <c r="AH328" s="282">
        <f t="shared" si="79"/>
        <v>0</v>
      </c>
      <c r="AI328" s="260"/>
      <c r="AJ328" s="282">
        <f t="shared" si="80"/>
        <v>0</v>
      </c>
      <c r="AK328" s="282">
        <f t="shared" si="81"/>
        <v>0</v>
      </c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495"/>
      <c r="AW328" s="495"/>
      <c r="AX328" s="495"/>
    </row>
    <row r="329" spans="2:50">
      <c r="B329" s="412">
        <v>313</v>
      </c>
      <c r="C329" s="383" t="s">
        <v>22</v>
      </c>
      <c r="D329" s="227" t="s">
        <v>2798</v>
      </c>
      <c r="E329" s="272" t="s">
        <v>3898</v>
      </c>
      <c r="F329" s="220" t="s">
        <v>3156</v>
      </c>
      <c r="G329" s="413" t="s">
        <v>1246</v>
      </c>
      <c r="H329" s="409">
        <v>43770</v>
      </c>
      <c r="I329" s="409" t="s">
        <v>2470</v>
      </c>
      <c r="J329" s="421">
        <f t="shared" si="70"/>
        <v>6</v>
      </c>
      <c r="K329" s="421">
        <v>6</v>
      </c>
      <c r="L329" s="421">
        <v>0</v>
      </c>
      <c r="M329" s="421"/>
      <c r="N329" s="421">
        <v>0.1</v>
      </c>
      <c r="O329" s="421">
        <v>0</v>
      </c>
      <c r="P329" s="505">
        <v>1</v>
      </c>
      <c r="Q329" s="282"/>
      <c r="R329" s="128" t="s">
        <v>31</v>
      </c>
      <c r="S329" s="128" t="s">
        <v>31</v>
      </c>
      <c r="T329" s="128" t="s">
        <v>31</v>
      </c>
      <c r="U329" s="128" t="s">
        <v>31</v>
      </c>
      <c r="V329" s="284" t="s">
        <v>2731</v>
      </c>
      <c r="W329" s="282"/>
      <c r="X329" s="282">
        <f t="shared" si="71"/>
        <v>0</v>
      </c>
      <c r="Y329" s="260"/>
      <c r="Z329" s="260"/>
      <c r="AA329" s="502">
        <f t="shared" si="72"/>
        <v>0</v>
      </c>
      <c r="AB329" s="282">
        <f t="shared" si="73"/>
        <v>0</v>
      </c>
      <c r="AC329" s="282">
        <f t="shared" si="74"/>
        <v>0</v>
      </c>
      <c r="AD329" s="282">
        <f t="shared" si="75"/>
        <v>0</v>
      </c>
      <c r="AE329" s="282">
        <f t="shared" si="76"/>
        <v>0</v>
      </c>
      <c r="AF329" s="282">
        <f t="shared" si="77"/>
        <v>0</v>
      </c>
      <c r="AG329" s="107">
        <f t="shared" si="78"/>
        <v>0</v>
      </c>
      <c r="AH329" s="282">
        <f t="shared" si="79"/>
        <v>0</v>
      </c>
      <c r="AI329" s="260"/>
      <c r="AJ329" s="282">
        <f t="shared" si="80"/>
        <v>0</v>
      </c>
      <c r="AK329" s="282">
        <f t="shared" si="81"/>
        <v>0</v>
      </c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495"/>
      <c r="AW329" s="495"/>
      <c r="AX329" s="495"/>
    </row>
    <row r="330" spans="2:50">
      <c r="B330" s="412">
        <v>314</v>
      </c>
      <c r="C330" s="383" t="s">
        <v>22</v>
      </c>
      <c r="D330" s="227" t="s">
        <v>2798</v>
      </c>
      <c r="E330" s="272" t="s">
        <v>3899</v>
      </c>
      <c r="F330" s="220" t="s">
        <v>3159</v>
      </c>
      <c r="G330" s="413" t="s">
        <v>1246</v>
      </c>
      <c r="H330" s="409">
        <v>43770</v>
      </c>
      <c r="I330" s="409" t="s">
        <v>2470</v>
      </c>
      <c r="J330" s="421">
        <f t="shared" si="70"/>
        <v>6</v>
      </c>
      <c r="K330" s="421">
        <v>6</v>
      </c>
      <c r="L330" s="421">
        <v>0</v>
      </c>
      <c r="M330" s="421"/>
      <c r="N330" s="421">
        <v>0.1</v>
      </c>
      <c r="O330" s="421">
        <v>0</v>
      </c>
      <c r="P330" s="505">
        <v>1</v>
      </c>
      <c r="Q330" s="282"/>
      <c r="R330" s="128" t="s">
        <v>31</v>
      </c>
      <c r="S330" s="128" t="s">
        <v>31</v>
      </c>
      <c r="T330" s="128" t="s">
        <v>31</v>
      </c>
      <c r="U330" s="128" t="s">
        <v>31</v>
      </c>
      <c r="V330" s="284" t="s">
        <v>2731</v>
      </c>
      <c r="W330" s="282"/>
      <c r="X330" s="282">
        <f t="shared" si="71"/>
        <v>0</v>
      </c>
      <c r="Y330" s="260"/>
      <c r="Z330" s="260"/>
      <c r="AA330" s="502">
        <f t="shared" si="72"/>
        <v>0</v>
      </c>
      <c r="AB330" s="282">
        <f t="shared" si="73"/>
        <v>0</v>
      </c>
      <c r="AC330" s="282">
        <f t="shared" si="74"/>
        <v>0</v>
      </c>
      <c r="AD330" s="282">
        <f t="shared" si="75"/>
        <v>0</v>
      </c>
      <c r="AE330" s="282">
        <f t="shared" si="76"/>
        <v>0</v>
      </c>
      <c r="AF330" s="282">
        <f t="shared" si="77"/>
        <v>0</v>
      </c>
      <c r="AG330" s="107">
        <f t="shared" si="78"/>
        <v>0</v>
      </c>
      <c r="AH330" s="282">
        <f t="shared" si="79"/>
        <v>0</v>
      </c>
      <c r="AI330" s="260"/>
      <c r="AJ330" s="282">
        <f t="shared" si="80"/>
        <v>0</v>
      </c>
      <c r="AK330" s="282">
        <f t="shared" si="81"/>
        <v>0</v>
      </c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495"/>
      <c r="AW330" s="495"/>
      <c r="AX330" s="495"/>
    </row>
    <row r="331" spans="2:50">
      <c r="B331" s="412">
        <v>315</v>
      </c>
      <c r="C331" s="383" t="s">
        <v>22</v>
      </c>
      <c r="D331" s="227" t="s">
        <v>2798</v>
      </c>
      <c r="E331" s="272" t="s">
        <v>3900</v>
      </c>
      <c r="F331" s="220" t="s">
        <v>3162</v>
      </c>
      <c r="G331" s="413" t="s">
        <v>1246</v>
      </c>
      <c r="H331" s="409">
        <v>43770</v>
      </c>
      <c r="I331" s="409" t="s">
        <v>2470</v>
      </c>
      <c r="J331" s="421">
        <f t="shared" ref="J331:J394" si="82">SUM(K331:L331)</f>
        <v>3</v>
      </c>
      <c r="K331" s="421">
        <v>3</v>
      </c>
      <c r="L331" s="421">
        <v>0</v>
      </c>
      <c r="M331" s="421"/>
      <c r="N331" s="421">
        <v>0.05</v>
      </c>
      <c r="O331" s="421">
        <v>0</v>
      </c>
      <c r="P331" s="505">
        <v>1</v>
      </c>
      <c r="Q331" s="282"/>
      <c r="R331" s="128" t="s">
        <v>31</v>
      </c>
      <c r="S331" s="128" t="s">
        <v>31</v>
      </c>
      <c r="T331" s="128" t="s">
        <v>31</v>
      </c>
      <c r="U331" s="128" t="s">
        <v>31</v>
      </c>
      <c r="V331" s="284" t="s">
        <v>2731</v>
      </c>
      <c r="W331" s="282"/>
      <c r="X331" s="282">
        <f t="shared" si="71"/>
        <v>0</v>
      </c>
      <c r="Y331" s="260"/>
      <c r="Z331" s="260"/>
      <c r="AA331" s="502">
        <f t="shared" si="72"/>
        <v>0</v>
      </c>
      <c r="AB331" s="282">
        <f t="shared" si="73"/>
        <v>0</v>
      </c>
      <c r="AC331" s="282">
        <f t="shared" si="74"/>
        <v>0</v>
      </c>
      <c r="AD331" s="282">
        <f t="shared" si="75"/>
        <v>0</v>
      </c>
      <c r="AE331" s="282">
        <f t="shared" si="76"/>
        <v>0</v>
      </c>
      <c r="AF331" s="282">
        <f t="shared" si="77"/>
        <v>0</v>
      </c>
      <c r="AG331" s="107">
        <f t="shared" si="78"/>
        <v>0</v>
      </c>
      <c r="AH331" s="282">
        <f t="shared" si="79"/>
        <v>0</v>
      </c>
      <c r="AI331" s="260"/>
      <c r="AJ331" s="282">
        <f t="shared" si="80"/>
        <v>0</v>
      </c>
      <c r="AK331" s="282">
        <f t="shared" si="81"/>
        <v>0</v>
      </c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495"/>
      <c r="AW331" s="495"/>
      <c r="AX331" s="495"/>
    </row>
    <row r="332" spans="2:50">
      <c r="B332" s="594" t="s">
        <v>4283</v>
      </c>
      <c r="C332" s="595"/>
      <c r="D332" s="595"/>
      <c r="E332" s="595"/>
      <c r="F332" s="596"/>
      <c r="G332" s="443"/>
      <c r="H332" s="443"/>
      <c r="I332" s="445" t="s">
        <v>3827</v>
      </c>
      <c r="J332" s="444">
        <f t="shared" si="82"/>
        <v>714.71</v>
      </c>
      <c r="K332" s="444">
        <f>K333/60</f>
        <v>258.02000000000004</v>
      </c>
      <c r="L332" s="444">
        <f t="shared" ref="L332:M332" si="83">L333/60</f>
        <v>456.69</v>
      </c>
      <c r="M332" s="444">
        <f t="shared" si="83"/>
        <v>0</v>
      </c>
      <c r="N332" s="444">
        <f>SUMIF($I334:$I485,"DQA",N334:N485)</f>
        <v>245.37</v>
      </c>
      <c r="O332" s="444">
        <f>SUMIF($I334:$I485,"DQA",O334:O485)</f>
        <v>455.6400000000001</v>
      </c>
      <c r="P332" s="444"/>
      <c r="Q332" s="444"/>
      <c r="R332" s="444">
        <f t="shared" ref="R332:V332" si="84">SUMIF($I334:$I485,"DQA",R334:R485)</f>
        <v>0</v>
      </c>
      <c r="S332" s="444">
        <f t="shared" si="84"/>
        <v>0</v>
      </c>
      <c r="T332" s="444">
        <f t="shared" si="84"/>
        <v>0</v>
      </c>
      <c r="U332" s="444">
        <f t="shared" si="84"/>
        <v>0</v>
      </c>
      <c r="V332" s="444">
        <f t="shared" si="84"/>
        <v>0</v>
      </c>
      <c r="W332" s="444"/>
      <c r="X332" s="444">
        <f>X333/60</f>
        <v>0</v>
      </c>
      <c r="Y332" s="444"/>
      <c r="Z332" s="444"/>
      <c r="AA332" s="444"/>
      <c r="AB332" s="444">
        <f t="shared" ref="AB332:AF332" si="85">AB333/60</f>
        <v>0</v>
      </c>
      <c r="AC332" s="444"/>
      <c r="AD332" s="444">
        <f t="shared" si="85"/>
        <v>0</v>
      </c>
      <c r="AE332" s="444"/>
      <c r="AF332" s="444">
        <f t="shared" si="85"/>
        <v>0</v>
      </c>
      <c r="AG332" s="444"/>
      <c r="AH332" s="444">
        <f>AH333/60</f>
        <v>0</v>
      </c>
      <c r="AI332" s="444"/>
      <c r="AJ332" s="444"/>
      <c r="AK332" s="444">
        <f>AK333/60</f>
        <v>0</v>
      </c>
      <c r="AL332" s="444"/>
      <c r="AM332" s="444"/>
      <c r="AN332" s="444"/>
      <c r="AO332" s="444"/>
      <c r="AP332" s="444"/>
      <c r="AQ332" s="444"/>
      <c r="AR332" s="444"/>
      <c r="AS332" s="444"/>
      <c r="AT332" s="444"/>
      <c r="AU332" s="444"/>
      <c r="AV332" s="444"/>
      <c r="AW332" s="444"/>
      <c r="AX332" s="444">
        <f>AX333/60</f>
        <v>0</v>
      </c>
    </row>
    <row r="333" spans="2:50">
      <c r="B333" s="597"/>
      <c r="C333" s="598"/>
      <c r="D333" s="598"/>
      <c r="E333" s="598"/>
      <c r="F333" s="599"/>
      <c r="G333" s="443"/>
      <c r="H333" s="443"/>
      <c r="I333" s="446" t="s">
        <v>4021</v>
      </c>
      <c r="J333" s="444">
        <f t="shared" si="82"/>
        <v>42882.600000000006</v>
      </c>
      <c r="K333" s="444">
        <f>SUMIF($I334:$I485,"DQA",K334:K485)</f>
        <v>15481.2</v>
      </c>
      <c r="L333" s="444">
        <f>SUMIF($I334:$I485,"DQA",L334:L485)</f>
        <v>27401.4</v>
      </c>
      <c r="M333" s="444">
        <f>SUMIF($I334:$I485,"DQA",M334:M485)</f>
        <v>0</v>
      </c>
      <c r="N333" s="444">
        <f>N332*60</f>
        <v>14722.2</v>
      </c>
      <c r="O333" s="444">
        <f>O332*60</f>
        <v>27338.400000000005</v>
      </c>
      <c r="P333" s="444"/>
      <c r="Q333" s="444"/>
      <c r="R333" s="444">
        <f t="shared" ref="R333:V333" si="86">R332*60</f>
        <v>0</v>
      </c>
      <c r="S333" s="444">
        <f t="shared" si="86"/>
        <v>0</v>
      </c>
      <c r="T333" s="444">
        <f t="shared" si="86"/>
        <v>0</v>
      </c>
      <c r="U333" s="444">
        <f t="shared" si="86"/>
        <v>0</v>
      </c>
      <c r="V333" s="444">
        <f t="shared" si="86"/>
        <v>0</v>
      </c>
      <c r="W333" s="444"/>
      <c r="X333" s="444">
        <f>SUM(X334:X485)</f>
        <v>0</v>
      </c>
      <c r="Y333" s="444"/>
      <c r="Z333" s="444"/>
      <c r="AA333" s="444"/>
      <c r="AB333" s="444">
        <f>SUM(AB334:AB485)</f>
        <v>0</v>
      </c>
      <c r="AC333" s="444"/>
      <c r="AD333" s="444">
        <f t="shared" ref="AD333:AK333" si="87">SUM(AD334:AD485)</f>
        <v>0</v>
      </c>
      <c r="AE333" s="444"/>
      <c r="AF333" s="444">
        <f t="shared" si="87"/>
        <v>0</v>
      </c>
      <c r="AG333" s="444"/>
      <c r="AH333" s="444">
        <f t="shared" si="87"/>
        <v>0</v>
      </c>
      <c r="AI333" s="444"/>
      <c r="AJ333" s="444"/>
      <c r="AK333" s="444">
        <f t="shared" si="87"/>
        <v>0</v>
      </c>
      <c r="AL333" s="444"/>
      <c r="AM333" s="444"/>
      <c r="AN333" s="444"/>
      <c r="AO333" s="444"/>
      <c r="AP333" s="444"/>
      <c r="AQ333" s="444"/>
      <c r="AR333" s="444"/>
      <c r="AS333" s="444"/>
      <c r="AT333" s="444"/>
      <c r="AU333" s="444"/>
      <c r="AV333" s="444"/>
      <c r="AW333" s="444"/>
      <c r="AX333" s="444">
        <f>SUM(AX334:AX485)</f>
        <v>0</v>
      </c>
    </row>
    <row r="334" spans="2:50">
      <c r="B334" s="412">
        <v>316</v>
      </c>
      <c r="C334" s="384" t="s">
        <v>40</v>
      </c>
      <c r="D334" s="389" t="s">
        <v>770</v>
      </c>
      <c r="E334" s="389" t="s">
        <v>41</v>
      </c>
      <c r="F334" s="410" t="s">
        <v>42</v>
      </c>
      <c r="G334" s="422" t="s">
        <v>17</v>
      </c>
      <c r="H334" s="424">
        <v>42979</v>
      </c>
      <c r="I334" s="409" t="s">
        <v>2470</v>
      </c>
      <c r="J334" s="423">
        <f t="shared" si="82"/>
        <v>90</v>
      </c>
      <c r="K334" s="423">
        <v>90</v>
      </c>
      <c r="L334" s="423">
        <v>0</v>
      </c>
      <c r="M334" s="423"/>
      <c r="N334" s="458">
        <v>1.5000000000000002</v>
      </c>
      <c r="O334" s="459">
        <v>0</v>
      </c>
      <c r="P334" s="506">
        <v>1</v>
      </c>
      <c r="Q334" s="282" t="s">
        <v>4380</v>
      </c>
      <c r="R334" s="128" t="s">
        <v>31</v>
      </c>
      <c r="S334" s="128" t="s">
        <v>31</v>
      </c>
      <c r="T334" s="128" t="s">
        <v>31</v>
      </c>
      <c r="U334" s="128" t="s">
        <v>31</v>
      </c>
      <c r="V334" s="284" t="s">
        <v>2731</v>
      </c>
      <c r="W334" s="282"/>
      <c r="X334" s="282">
        <f t="shared" ref="X334:X397" si="88">SUMIF(W334,"Y",K334)</f>
        <v>0</v>
      </c>
      <c r="Y334" s="260"/>
      <c r="Z334" s="260"/>
      <c r="AA334" s="502">
        <f t="shared" ref="AA334:AA397" si="89">(COUNTA(AL334:AU334)-COUNTIF(AL334:AU334, "X"))</f>
        <v>0</v>
      </c>
      <c r="AB334" s="282">
        <f t="shared" ref="AB334:AB397" si="90">(COUNTA(AL334:AU334)-COUNTIF(AL334:AU334, "X"))*P334*K334</f>
        <v>0</v>
      </c>
      <c r="AC334" s="282">
        <f t="shared" ref="AC334:AC397" si="91">COUNTIF(AL334:AU334,"A")</f>
        <v>0</v>
      </c>
      <c r="AD334" s="282">
        <f t="shared" ref="AD334:AD397" si="92">COUNTIF(AL334:AU334,"V")*P334*M334</f>
        <v>0</v>
      </c>
      <c r="AE334" s="282">
        <f t="shared" ref="AE334:AE397" si="93">COUNTIF(AL334:AU334,"L")</f>
        <v>0</v>
      </c>
      <c r="AF334" s="282">
        <f t="shared" ref="AF334:AF397" si="94">COUNTIF(AL334:AU334,"L")*K334*P334</f>
        <v>0</v>
      </c>
      <c r="AG334" s="107">
        <f t="shared" ref="AG334:AG397" si="95">IF(Q334="Y",1,0)</f>
        <v>1</v>
      </c>
      <c r="AH334" s="282">
        <f t="shared" ref="AH334:AH397" si="96">IF(Q334="Y", AA334, 0)*K334*P334/2</f>
        <v>0</v>
      </c>
      <c r="AI334" s="260"/>
      <c r="AJ334" s="282">
        <f t="shared" ref="AJ334:AJ397" si="97">COUNTIF(AL334:AU334, "V")</f>
        <v>0</v>
      </c>
      <c r="AK334" s="282">
        <f t="shared" ref="AK334:AK397" si="98">AB334-AD334-AF334-AH334</f>
        <v>0</v>
      </c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495"/>
      <c r="AW334" s="495"/>
      <c r="AX334" s="495"/>
    </row>
    <row r="335" spans="2:50">
      <c r="B335" s="412">
        <v>317</v>
      </c>
      <c r="C335" s="384" t="s">
        <v>40</v>
      </c>
      <c r="D335" s="389" t="s">
        <v>770</v>
      </c>
      <c r="E335" s="389" t="s">
        <v>41</v>
      </c>
      <c r="F335" s="410" t="s">
        <v>47</v>
      </c>
      <c r="G335" s="422" t="s">
        <v>17</v>
      </c>
      <c r="H335" s="424">
        <v>42796</v>
      </c>
      <c r="I335" s="409" t="s">
        <v>2470</v>
      </c>
      <c r="J335" s="423">
        <f t="shared" si="82"/>
        <v>171</v>
      </c>
      <c r="K335" s="423">
        <v>171</v>
      </c>
      <c r="L335" s="423">
        <v>0</v>
      </c>
      <c r="M335" s="423"/>
      <c r="N335" s="26">
        <v>2</v>
      </c>
      <c r="O335" s="26">
        <v>0</v>
      </c>
      <c r="P335" s="507">
        <v>1</v>
      </c>
      <c r="Q335" s="282"/>
      <c r="R335" s="128" t="s">
        <v>31</v>
      </c>
      <c r="S335" s="128" t="s">
        <v>31</v>
      </c>
      <c r="T335" s="128" t="s">
        <v>31</v>
      </c>
      <c r="U335" s="128" t="s">
        <v>31</v>
      </c>
      <c r="V335" s="284" t="s">
        <v>3764</v>
      </c>
      <c r="W335" s="282"/>
      <c r="X335" s="282">
        <f t="shared" si="88"/>
        <v>0</v>
      </c>
      <c r="Y335" s="260"/>
      <c r="Z335" s="260"/>
      <c r="AA335" s="502">
        <f t="shared" si="89"/>
        <v>0</v>
      </c>
      <c r="AB335" s="282">
        <f t="shared" si="90"/>
        <v>0</v>
      </c>
      <c r="AC335" s="282">
        <f t="shared" si="91"/>
        <v>0</v>
      </c>
      <c r="AD335" s="282">
        <f t="shared" si="92"/>
        <v>0</v>
      </c>
      <c r="AE335" s="282">
        <f t="shared" si="93"/>
        <v>0</v>
      </c>
      <c r="AF335" s="282">
        <f t="shared" si="94"/>
        <v>0</v>
      </c>
      <c r="AG335" s="107">
        <f t="shared" si="95"/>
        <v>0</v>
      </c>
      <c r="AH335" s="282">
        <f t="shared" si="96"/>
        <v>0</v>
      </c>
      <c r="AI335" s="260"/>
      <c r="AJ335" s="282">
        <f t="shared" si="97"/>
        <v>0</v>
      </c>
      <c r="AK335" s="282">
        <f t="shared" si="98"/>
        <v>0</v>
      </c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495"/>
      <c r="AW335" s="495"/>
      <c r="AX335" s="495"/>
    </row>
    <row r="336" spans="2:50">
      <c r="B336" s="412">
        <v>318</v>
      </c>
      <c r="C336" s="384" t="s">
        <v>40</v>
      </c>
      <c r="D336" s="389" t="s">
        <v>770</v>
      </c>
      <c r="E336" s="389" t="s">
        <v>41</v>
      </c>
      <c r="F336" s="410" t="s">
        <v>4117</v>
      </c>
      <c r="G336" s="422" t="s">
        <v>17</v>
      </c>
      <c r="H336" s="424">
        <v>43594</v>
      </c>
      <c r="I336" s="409" t="s">
        <v>2470</v>
      </c>
      <c r="J336" s="423">
        <f t="shared" si="82"/>
        <v>60</v>
      </c>
      <c r="K336" s="423">
        <v>60</v>
      </c>
      <c r="L336" s="423">
        <v>0</v>
      </c>
      <c r="M336" s="423"/>
      <c r="N336" s="26">
        <v>0.9</v>
      </c>
      <c r="O336" s="26">
        <v>0</v>
      </c>
      <c r="P336" s="507">
        <v>1</v>
      </c>
      <c r="Q336" s="282"/>
      <c r="R336" s="128" t="s">
        <v>31</v>
      </c>
      <c r="S336" s="128" t="s">
        <v>31</v>
      </c>
      <c r="T336" s="128" t="s">
        <v>31</v>
      </c>
      <c r="U336" s="128" t="s">
        <v>31</v>
      </c>
      <c r="V336" s="284" t="s">
        <v>3765</v>
      </c>
      <c r="W336" s="282"/>
      <c r="X336" s="282">
        <f t="shared" si="88"/>
        <v>0</v>
      </c>
      <c r="Y336" s="260"/>
      <c r="Z336" s="260"/>
      <c r="AA336" s="502">
        <f t="shared" si="89"/>
        <v>0</v>
      </c>
      <c r="AB336" s="282">
        <f t="shared" si="90"/>
        <v>0</v>
      </c>
      <c r="AC336" s="282">
        <f t="shared" si="91"/>
        <v>0</v>
      </c>
      <c r="AD336" s="282">
        <f t="shared" si="92"/>
        <v>0</v>
      </c>
      <c r="AE336" s="282">
        <f t="shared" si="93"/>
        <v>0</v>
      </c>
      <c r="AF336" s="282">
        <f t="shared" si="94"/>
        <v>0</v>
      </c>
      <c r="AG336" s="107">
        <f t="shared" si="95"/>
        <v>0</v>
      </c>
      <c r="AH336" s="282">
        <f t="shared" si="96"/>
        <v>0</v>
      </c>
      <c r="AI336" s="260"/>
      <c r="AJ336" s="282">
        <f t="shared" si="97"/>
        <v>0</v>
      </c>
      <c r="AK336" s="282">
        <f t="shared" si="98"/>
        <v>0</v>
      </c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495"/>
      <c r="AW336" s="495"/>
      <c r="AX336" s="495"/>
    </row>
    <row r="337" spans="2:50">
      <c r="B337" s="412">
        <v>319</v>
      </c>
      <c r="C337" s="384" t="s">
        <v>40</v>
      </c>
      <c r="D337" s="389" t="s">
        <v>770</v>
      </c>
      <c r="E337" s="389" t="s">
        <v>41</v>
      </c>
      <c r="F337" s="410" t="s">
        <v>50</v>
      </c>
      <c r="G337" s="422" t="s">
        <v>17</v>
      </c>
      <c r="H337" s="424">
        <v>43594</v>
      </c>
      <c r="I337" s="409" t="s">
        <v>2470</v>
      </c>
      <c r="J337" s="423">
        <f t="shared" si="82"/>
        <v>18</v>
      </c>
      <c r="K337" s="423">
        <v>18</v>
      </c>
      <c r="L337" s="423">
        <v>0</v>
      </c>
      <c r="M337" s="423"/>
      <c r="N337" s="460">
        <v>0.3</v>
      </c>
      <c r="O337" s="461">
        <v>0</v>
      </c>
      <c r="P337" s="508">
        <v>1</v>
      </c>
      <c r="Q337" s="282"/>
      <c r="R337" s="128" t="s">
        <v>31</v>
      </c>
      <c r="S337" s="128" t="s">
        <v>31</v>
      </c>
      <c r="T337" s="128" t="s">
        <v>31</v>
      </c>
      <c r="U337" s="128" t="s">
        <v>31</v>
      </c>
      <c r="V337" s="284" t="s">
        <v>3765</v>
      </c>
      <c r="W337" s="282"/>
      <c r="X337" s="282">
        <f t="shared" si="88"/>
        <v>0</v>
      </c>
      <c r="Y337" s="260"/>
      <c r="Z337" s="260"/>
      <c r="AA337" s="502">
        <f t="shared" si="89"/>
        <v>0</v>
      </c>
      <c r="AB337" s="282">
        <f t="shared" si="90"/>
        <v>0</v>
      </c>
      <c r="AC337" s="282">
        <f t="shared" si="91"/>
        <v>0</v>
      </c>
      <c r="AD337" s="282">
        <f t="shared" si="92"/>
        <v>0</v>
      </c>
      <c r="AE337" s="282">
        <f t="shared" si="93"/>
        <v>0</v>
      </c>
      <c r="AF337" s="282">
        <f t="shared" si="94"/>
        <v>0</v>
      </c>
      <c r="AG337" s="107">
        <f t="shared" si="95"/>
        <v>0</v>
      </c>
      <c r="AH337" s="282">
        <f t="shared" si="96"/>
        <v>0</v>
      </c>
      <c r="AI337" s="260"/>
      <c r="AJ337" s="282">
        <f t="shared" si="97"/>
        <v>0</v>
      </c>
      <c r="AK337" s="282">
        <f t="shared" si="98"/>
        <v>0</v>
      </c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495"/>
      <c r="AW337" s="495"/>
      <c r="AX337" s="495"/>
    </row>
    <row r="338" spans="2:50">
      <c r="B338" s="412">
        <v>320</v>
      </c>
      <c r="C338" s="384" t="s">
        <v>40</v>
      </c>
      <c r="D338" s="389" t="s">
        <v>770</v>
      </c>
      <c r="E338" s="389" t="s">
        <v>41</v>
      </c>
      <c r="F338" s="410" t="s">
        <v>4118</v>
      </c>
      <c r="G338" s="422" t="s">
        <v>17</v>
      </c>
      <c r="H338" s="424">
        <v>42983</v>
      </c>
      <c r="I338" s="409" t="s">
        <v>2470</v>
      </c>
      <c r="J338" s="423">
        <f t="shared" si="82"/>
        <v>3</v>
      </c>
      <c r="K338" s="423">
        <v>3</v>
      </c>
      <c r="L338" s="423">
        <v>0</v>
      </c>
      <c r="M338" s="423"/>
      <c r="N338" s="26">
        <v>0.05</v>
      </c>
      <c r="O338" s="26">
        <v>0</v>
      </c>
      <c r="P338" s="507">
        <v>1</v>
      </c>
      <c r="Q338" s="282"/>
      <c r="R338" s="128" t="s">
        <v>31</v>
      </c>
      <c r="S338" s="128" t="s">
        <v>31</v>
      </c>
      <c r="T338" s="128" t="s">
        <v>31</v>
      </c>
      <c r="U338" s="128" t="s">
        <v>31</v>
      </c>
      <c r="V338" s="284" t="s">
        <v>2731</v>
      </c>
      <c r="W338" s="282"/>
      <c r="X338" s="282">
        <f t="shared" si="88"/>
        <v>0</v>
      </c>
      <c r="Y338" s="260"/>
      <c r="Z338" s="260"/>
      <c r="AA338" s="502">
        <f t="shared" si="89"/>
        <v>0</v>
      </c>
      <c r="AB338" s="282">
        <f t="shared" si="90"/>
        <v>0</v>
      </c>
      <c r="AC338" s="282">
        <f t="shared" si="91"/>
        <v>0</v>
      </c>
      <c r="AD338" s="282">
        <f t="shared" si="92"/>
        <v>0</v>
      </c>
      <c r="AE338" s="282">
        <f t="shared" si="93"/>
        <v>0</v>
      </c>
      <c r="AF338" s="282">
        <f t="shared" si="94"/>
        <v>0</v>
      </c>
      <c r="AG338" s="107">
        <f t="shared" si="95"/>
        <v>0</v>
      </c>
      <c r="AH338" s="282">
        <f t="shared" si="96"/>
        <v>0</v>
      </c>
      <c r="AI338" s="260"/>
      <c r="AJ338" s="282">
        <f t="shared" si="97"/>
        <v>0</v>
      </c>
      <c r="AK338" s="282">
        <f t="shared" si="98"/>
        <v>0</v>
      </c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495"/>
      <c r="AW338" s="495"/>
      <c r="AX338" s="495"/>
    </row>
    <row r="339" spans="2:50">
      <c r="B339" s="412">
        <v>321</v>
      </c>
      <c r="C339" s="384" t="s">
        <v>40</v>
      </c>
      <c r="D339" s="389" t="s">
        <v>770</v>
      </c>
      <c r="E339" s="389" t="s">
        <v>41</v>
      </c>
      <c r="F339" s="410" t="s">
        <v>4119</v>
      </c>
      <c r="G339" s="422" t="s">
        <v>17</v>
      </c>
      <c r="H339" s="424">
        <v>42983</v>
      </c>
      <c r="I339" s="409" t="s">
        <v>2470</v>
      </c>
      <c r="J339" s="423">
        <f t="shared" si="82"/>
        <v>12</v>
      </c>
      <c r="K339" s="423">
        <v>12</v>
      </c>
      <c r="L339" s="423">
        <v>0</v>
      </c>
      <c r="M339" s="423"/>
      <c r="N339" s="15">
        <v>0.2</v>
      </c>
      <c r="O339" s="15">
        <v>0</v>
      </c>
      <c r="P339" s="509">
        <v>1</v>
      </c>
      <c r="Q339" s="282"/>
      <c r="R339" s="128" t="s">
        <v>31</v>
      </c>
      <c r="S339" s="128" t="s">
        <v>31</v>
      </c>
      <c r="T339" s="128" t="s">
        <v>31</v>
      </c>
      <c r="U339" s="128" t="s">
        <v>31</v>
      </c>
      <c r="V339" s="284" t="s">
        <v>2731</v>
      </c>
      <c r="W339" s="282"/>
      <c r="X339" s="282">
        <f t="shared" si="88"/>
        <v>0</v>
      </c>
      <c r="Y339" s="260"/>
      <c r="Z339" s="260"/>
      <c r="AA339" s="502">
        <f t="shared" si="89"/>
        <v>0</v>
      </c>
      <c r="AB339" s="282">
        <f t="shared" si="90"/>
        <v>0</v>
      </c>
      <c r="AC339" s="282">
        <f t="shared" si="91"/>
        <v>0</v>
      </c>
      <c r="AD339" s="282">
        <f t="shared" si="92"/>
        <v>0</v>
      </c>
      <c r="AE339" s="282">
        <f t="shared" si="93"/>
        <v>0</v>
      </c>
      <c r="AF339" s="282">
        <f t="shared" si="94"/>
        <v>0</v>
      </c>
      <c r="AG339" s="107">
        <f t="shared" si="95"/>
        <v>0</v>
      </c>
      <c r="AH339" s="282">
        <f t="shared" si="96"/>
        <v>0</v>
      </c>
      <c r="AI339" s="260"/>
      <c r="AJ339" s="282">
        <f t="shared" si="97"/>
        <v>0</v>
      </c>
      <c r="AK339" s="282">
        <f t="shared" si="98"/>
        <v>0</v>
      </c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495"/>
      <c r="AW339" s="495"/>
      <c r="AX339" s="495"/>
    </row>
    <row r="340" spans="2:50">
      <c r="B340" s="412">
        <v>322</v>
      </c>
      <c r="C340" s="384" t="s">
        <v>40</v>
      </c>
      <c r="D340" s="389" t="s">
        <v>770</v>
      </c>
      <c r="E340" s="389" t="s">
        <v>41</v>
      </c>
      <c r="F340" s="410" t="s">
        <v>4120</v>
      </c>
      <c r="G340" s="422" t="s">
        <v>17</v>
      </c>
      <c r="H340" s="424">
        <v>42982</v>
      </c>
      <c r="I340" s="409" t="s">
        <v>2470</v>
      </c>
      <c r="J340" s="423">
        <f t="shared" si="82"/>
        <v>24</v>
      </c>
      <c r="K340" s="423">
        <v>24</v>
      </c>
      <c r="L340" s="423">
        <v>0</v>
      </c>
      <c r="M340" s="423"/>
      <c r="N340" s="462">
        <v>0.4</v>
      </c>
      <c r="O340" s="462">
        <v>0</v>
      </c>
      <c r="P340" s="510">
        <v>1</v>
      </c>
      <c r="Q340" s="282"/>
      <c r="R340" s="128" t="s">
        <v>31</v>
      </c>
      <c r="S340" s="128" t="s">
        <v>31</v>
      </c>
      <c r="T340" s="128" t="s">
        <v>31</v>
      </c>
      <c r="U340" s="128" t="s">
        <v>31</v>
      </c>
      <c r="V340" s="284" t="s">
        <v>2731</v>
      </c>
      <c r="W340" s="282"/>
      <c r="X340" s="282">
        <f t="shared" si="88"/>
        <v>0</v>
      </c>
      <c r="Y340" s="260"/>
      <c r="Z340" s="260"/>
      <c r="AA340" s="502">
        <f t="shared" si="89"/>
        <v>0</v>
      </c>
      <c r="AB340" s="282">
        <f t="shared" si="90"/>
        <v>0</v>
      </c>
      <c r="AC340" s="282">
        <f t="shared" si="91"/>
        <v>0</v>
      </c>
      <c r="AD340" s="282">
        <f t="shared" si="92"/>
        <v>0</v>
      </c>
      <c r="AE340" s="282">
        <f t="shared" si="93"/>
        <v>0</v>
      </c>
      <c r="AF340" s="282">
        <f t="shared" si="94"/>
        <v>0</v>
      </c>
      <c r="AG340" s="107">
        <f t="shared" si="95"/>
        <v>0</v>
      </c>
      <c r="AH340" s="282">
        <f t="shared" si="96"/>
        <v>0</v>
      </c>
      <c r="AI340" s="260"/>
      <c r="AJ340" s="282">
        <f t="shared" si="97"/>
        <v>0</v>
      </c>
      <c r="AK340" s="282">
        <f t="shared" si="98"/>
        <v>0</v>
      </c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495"/>
      <c r="AW340" s="495"/>
      <c r="AX340" s="495"/>
    </row>
    <row r="341" spans="2:50">
      <c r="B341" s="412">
        <v>323</v>
      </c>
      <c r="C341" s="384" t="s">
        <v>40</v>
      </c>
      <c r="D341" s="389" t="s">
        <v>770</v>
      </c>
      <c r="E341" s="389" t="s">
        <v>41</v>
      </c>
      <c r="F341" s="410" t="s">
        <v>51</v>
      </c>
      <c r="G341" s="422" t="s">
        <v>17</v>
      </c>
      <c r="H341" s="424">
        <v>42982</v>
      </c>
      <c r="I341" s="409" t="s">
        <v>2470</v>
      </c>
      <c r="J341" s="423">
        <f t="shared" si="82"/>
        <v>748.2</v>
      </c>
      <c r="K341" s="423">
        <v>28.2</v>
      </c>
      <c r="L341" s="423">
        <v>720</v>
      </c>
      <c r="M341" s="423"/>
      <c r="N341" s="26">
        <v>0.39999999999999997</v>
      </c>
      <c r="O341" s="26">
        <v>12</v>
      </c>
      <c r="P341" s="507">
        <v>1</v>
      </c>
      <c r="Q341" s="282" t="s">
        <v>4380</v>
      </c>
      <c r="R341" s="128" t="s">
        <v>31</v>
      </c>
      <c r="S341" s="128" t="s">
        <v>31</v>
      </c>
      <c r="T341" s="128" t="s">
        <v>31</v>
      </c>
      <c r="U341" s="128" t="s">
        <v>31</v>
      </c>
      <c r="V341" s="284" t="s">
        <v>2731</v>
      </c>
      <c r="W341" s="282"/>
      <c r="X341" s="282">
        <f t="shared" si="88"/>
        <v>0</v>
      </c>
      <c r="Y341" s="260"/>
      <c r="Z341" s="260"/>
      <c r="AA341" s="502">
        <f t="shared" si="89"/>
        <v>0</v>
      </c>
      <c r="AB341" s="282">
        <f t="shared" si="90"/>
        <v>0</v>
      </c>
      <c r="AC341" s="282">
        <f t="shared" si="91"/>
        <v>0</v>
      </c>
      <c r="AD341" s="282">
        <f t="shared" si="92"/>
        <v>0</v>
      </c>
      <c r="AE341" s="282">
        <f t="shared" si="93"/>
        <v>0</v>
      </c>
      <c r="AF341" s="282">
        <f t="shared" si="94"/>
        <v>0</v>
      </c>
      <c r="AG341" s="107">
        <f t="shared" si="95"/>
        <v>1</v>
      </c>
      <c r="AH341" s="282">
        <f t="shared" si="96"/>
        <v>0</v>
      </c>
      <c r="AI341" s="260"/>
      <c r="AJ341" s="282">
        <f t="shared" si="97"/>
        <v>0</v>
      </c>
      <c r="AK341" s="282">
        <f t="shared" si="98"/>
        <v>0</v>
      </c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495"/>
      <c r="AW341" s="495"/>
      <c r="AX341" s="495"/>
    </row>
    <row r="342" spans="2:50">
      <c r="B342" s="412">
        <v>324</v>
      </c>
      <c r="C342" s="384" t="s">
        <v>40</v>
      </c>
      <c r="D342" s="389" t="s">
        <v>770</v>
      </c>
      <c r="E342" s="389" t="s">
        <v>41</v>
      </c>
      <c r="F342" s="410" t="s">
        <v>54</v>
      </c>
      <c r="G342" s="422" t="s">
        <v>17</v>
      </c>
      <c r="H342" s="424">
        <v>42816</v>
      </c>
      <c r="I342" s="409" t="s">
        <v>2470</v>
      </c>
      <c r="J342" s="423">
        <f t="shared" si="82"/>
        <v>1569</v>
      </c>
      <c r="K342" s="423">
        <v>39</v>
      </c>
      <c r="L342" s="423">
        <v>1530</v>
      </c>
      <c r="M342" s="423"/>
      <c r="N342" s="26">
        <v>0.5</v>
      </c>
      <c r="O342" s="26">
        <v>25</v>
      </c>
      <c r="P342" s="507">
        <v>1</v>
      </c>
      <c r="Q342" s="282"/>
      <c r="R342" s="128" t="s">
        <v>31</v>
      </c>
      <c r="S342" s="128" t="s">
        <v>31</v>
      </c>
      <c r="T342" s="128" t="s">
        <v>31</v>
      </c>
      <c r="U342" s="128" t="s">
        <v>31</v>
      </c>
      <c r="V342" s="284" t="s">
        <v>2731</v>
      </c>
      <c r="W342" s="282"/>
      <c r="X342" s="282">
        <f t="shared" si="88"/>
        <v>0</v>
      </c>
      <c r="Y342" s="260"/>
      <c r="Z342" s="260"/>
      <c r="AA342" s="502">
        <f t="shared" si="89"/>
        <v>0</v>
      </c>
      <c r="AB342" s="282">
        <f t="shared" si="90"/>
        <v>0</v>
      </c>
      <c r="AC342" s="282">
        <f t="shared" si="91"/>
        <v>0</v>
      </c>
      <c r="AD342" s="282">
        <f t="shared" si="92"/>
        <v>0</v>
      </c>
      <c r="AE342" s="282">
        <f t="shared" si="93"/>
        <v>0</v>
      </c>
      <c r="AF342" s="282">
        <f t="shared" si="94"/>
        <v>0</v>
      </c>
      <c r="AG342" s="107">
        <f t="shared" si="95"/>
        <v>0</v>
      </c>
      <c r="AH342" s="282">
        <f t="shared" si="96"/>
        <v>0</v>
      </c>
      <c r="AI342" s="260"/>
      <c r="AJ342" s="282">
        <f t="shared" si="97"/>
        <v>0</v>
      </c>
      <c r="AK342" s="282">
        <f t="shared" si="98"/>
        <v>0</v>
      </c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495"/>
      <c r="AW342" s="495"/>
      <c r="AX342" s="495"/>
    </row>
    <row r="343" spans="2:50">
      <c r="B343" s="412">
        <v>325</v>
      </c>
      <c r="C343" s="384" t="s">
        <v>40</v>
      </c>
      <c r="D343" s="389" t="s">
        <v>770</v>
      </c>
      <c r="E343" s="389" t="s">
        <v>41</v>
      </c>
      <c r="F343" s="410" t="s">
        <v>4121</v>
      </c>
      <c r="G343" s="422" t="s">
        <v>17</v>
      </c>
      <c r="H343" s="424">
        <v>43364</v>
      </c>
      <c r="I343" s="409" t="s">
        <v>2470</v>
      </c>
      <c r="J343" s="423">
        <f t="shared" si="82"/>
        <v>198</v>
      </c>
      <c r="K343" s="423">
        <v>18</v>
      </c>
      <c r="L343" s="423">
        <v>180</v>
      </c>
      <c r="M343" s="423"/>
      <c r="N343" s="26">
        <v>0.23</v>
      </c>
      <c r="O343" s="26">
        <v>3</v>
      </c>
      <c r="P343" s="507">
        <v>1</v>
      </c>
      <c r="Q343" s="282"/>
      <c r="R343" s="128" t="s">
        <v>31</v>
      </c>
      <c r="S343" s="128" t="s">
        <v>31</v>
      </c>
      <c r="T343" s="128" t="s">
        <v>31</v>
      </c>
      <c r="U343" s="128" t="s">
        <v>31</v>
      </c>
      <c r="V343" s="284" t="s">
        <v>2731</v>
      </c>
      <c r="W343" s="282"/>
      <c r="X343" s="282">
        <f t="shared" si="88"/>
        <v>0</v>
      </c>
      <c r="Y343" s="260"/>
      <c r="Z343" s="260"/>
      <c r="AA343" s="502">
        <f t="shared" si="89"/>
        <v>0</v>
      </c>
      <c r="AB343" s="282">
        <f t="shared" si="90"/>
        <v>0</v>
      </c>
      <c r="AC343" s="282">
        <f t="shared" si="91"/>
        <v>0</v>
      </c>
      <c r="AD343" s="282">
        <f t="shared" si="92"/>
        <v>0</v>
      </c>
      <c r="AE343" s="282">
        <f t="shared" si="93"/>
        <v>0</v>
      </c>
      <c r="AF343" s="282">
        <f t="shared" si="94"/>
        <v>0</v>
      </c>
      <c r="AG343" s="107">
        <f t="shared" si="95"/>
        <v>0</v>
      </c>
      <c r="AH343" s="282">
        <f t="shared" si="96"/>
        <v>0</v>
      </c>
      <c r="AI343" s="260"/>
      <c r="AJ343" s="282">
        <f t="shared" si="97"/>
        <v>0</v>
      </c>
      <c r="AK343" s="282">
        <f t="shared" si="98"/>
        <v>0</v>
      </c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495"/>
      <c r="AW343" s="495"/>
      <c r="AX343" s="495"/>
    </row>
    <row r="344" spans="2:50">
      <c r="B344" s="412">
        <v>326</v>
      </c>
      <c r="C344" s="384" t="s">
        <v>40</v>
      </c>
      <c r="D344" s="389" t="s">
        <v>770</v>
      </c>
      <c r="E344" s="389" t="s">
        <v>41</v>
      </c>
      <c r="F344" s="410" t="s">
        <v>4122</v>
      </c>
      <c r="G344" s="422" t="s">
        <v>17</v>
      </c>
      <c r="H344" s="424">
        <v>42930</v>
      </c>
      <c r="I344" s="409" t="s">
        <v>2470</v>
      </c>
      <c r="J344" s="423">
        <f t="shared" si="82"/>
        <v>24</v>
      </c>
      <c r="K344" s="423">
        <v>24</v>
      </c>
      <c r="L344" s="423">
        <v>0</v>
      </c>
      <c r="M344" s="423"/>
      <c r="N344" s="15">
        <v>0.4</v>
      </c>
      <c r="O344" s="15">
        <v>0</v>
      </c>
      <c r="P344" s="509">
        <v>1</v>
      </c>
      <c r="Q344" s="282"/>
      <c r="R344" s="128" t="s">
        <v>31</v>
      </c>
      <c r="S344" s="128" t="s">
        <v>31</v>
      </c>
      <c r="T344" s="128" t="s">
        <v>31</v>
      </c>
      <c r="U344" s="128" t="s">
        <v>31</v>
      </c>
      <c r="V344" s="284" t="s">
        <v>2731</v>
      </c>
      <c r="W344" s="282"/>
      <c r="X344" s="282">
        <f t="shared" si="88"/>
        <v>0</v>
      </c>
      <c r="Y344" s="260"/>
      <c r="Z344" s="260"/>
      <c r="AA344" s="502">
        <f t="shared" si="89"/>
        <v>0</v>
      </c>
      <c r="AB344" s="282">
        <f t="shared" si="90"/>
        <v>0</v>
      </c>
      <c r="AC344" s="282">
        <f t="shared" si="91"/>
        <v>0</v>
      </c>
      <c r="AD344" s="282">
        <f t="shared" si="92"/>
        <v>0</v>
      </c>
      <c r="AE344" s="282">
        <f t="shared" si="93"/>
        <v>0</v>
      </c>
      <c r="AF344" s="282">
        <f t="shared" si="94"/>
        <v>0</v>
      </c>
      <c r="AG344" s="107">
        <f t="shared" si="95"/>
        <v>0</v>
      </c>
      <c r="AH344" s="282">
        <f t="shared" si="96"/>
        <v>0</v>
      </c>
      <c r="AI344" s="260"/>
      <c r="AJ344" s="282">
        <f t="shared" si="97"/>
        <v>0</v>
      </c>
      <c r="AK344" s="282">
        <f t="shared" si="98"/>
        <v>0</v>
      </c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495"/>
      <c r="AW344" s="495"/>
      <c r="AX344" s="495"/>
    </row>
    <row r="345" spans="2:50">
      <c r="B345" s="412">
        <v>327</v>
      </c>
      <c r="C345" s="384" t="s">
        <v>40</v>
      </c>
      <c r="D345" s="389" t="s">
        <v>770</v>
      </c>
      <c r="E345" s="389" t="s">
        <v>41</v>
      </c>
      <c r="F345" s="410" t="s">
        <v>3018</v>
      </c>
      <c r="G345" s="422" t="s">
        <v>17</v>
      </c>
      <c r="H345" s="424">
        <v>43069</v>
      </c>
      <c r="I345" s="409" t="s">
        <v>2470</v>
      </c>
      <c r="J345" s="423">
        <f t="shared" si="82"/>
        <v>66</v>
      </c>
      <c r="K345" s="423">
        <v>6</v>
      </c>
      <c r="L345" s="423">
        <v>60</v>
      </c>
      <c r="M345" s="423"/>
      <c r="N345" s="463">
        <v>0.1</v>
      </c>
      <c r="O345" s="463">
        <v>0.5</v>
      </c>
      <c r="P345" s="511">
        <v>1</v>
      </c>
      <c r="Q345" s="282"/>
      <c r="R345" s="128" t="s">
        <v>31</v>
      </c>
      <c r="S345" s="128" t="s">
        <v>31</v>
      </c>
      <c r="T345" s="128" t="s">
        <v>31</v>
      </c>
      <c r="U345" s="128" t="s">
        <v>31</v>
      </c>
      <c r="V345" s="284" t="s">
        <v>2731</v>
      </c>
      <c r="W345" s="282"/>
      <c r="X345" s="282">
        <f t="shared" si="88"/>
        <v>0</v>
      </c>
      <c r="Y345" s="260"/>
      <c r="Z345" s="260"/>
      <c r="AA345" s="502">
        <f t="shared" si="89"/>
        <v>0</v>
      </c>
      <c r="AB345" s="282">
        <f t="shared" si="90"/>
        <v>0</v>
      </c>
      <c r="AC345" s="282">
        <f t="shared" si="91"/>
        <v>0</v>
      </c>
      <c r="AD345" s="282">
        <f t="shared" si="92"/>
        <v>0</v>
      </c>
      <c r="AE345" s="282">
        <f t="shared" si="93"/>
        <v>0</v>
      </c>
      <c r="AF345" s="282">
        <f t="shared" si="94"/>
        <v>0</v>
      </c>
      <c r="AG345" s="107">
        <f t="shared" si="95"/>
        <v>0</v>
      </c>
      <c r="AH345" s="282">
        <f t="shared" si="96"/>
        <v>0</v>
      </c>
      <c r="AI345" s="260"/>
      <c r="AJ345" s="282">
        <f t="shared" si="97"/>
        <v>0</v>
      </c>
      <c r="AK345" s="282">
        <f t="shared" si="98"/>
        <v>0</v>
      </c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495"/>
      <c r="AW345" s="495"/>
      <c r="AX345" s="495"/>
    </row>
    <row r="346" spans="2:50">
      <c r="B346" s="412">
        <v>328</v>
      </c>
      <c r="C346" s="384" t="s">
        <v>40</v>
      </c>
      <c r="D346" s="389" t="s">
        <v>770</v>
      </c>
      <c r="E346" s="389" t="s">
        <v>41</v>
      </c>
      <c r="F346" s="410" t="s">
        <v>4123</v>
      </c>
      <c r="G346" s="422" t="s">
        <v>17</v>
      </c>
      <c r="H346" s="424">
        <v>42982</v>
      </c>
      <c r="I346" s="409" t="s">
        <v>2470</v>
      </c>
      <c r="J346" s="423">
        <f t="shared" si="82"/>
        <v>9</v>
      </c>
      <c r="K346" s="423">
        <v>9</v>
      </c>
      <c r="L346" s="423">
        <v>0</v>
      </c>
      <c r="M346" s="423"/>
      <c r="N346" s="26">
        <v>0.11</v>
      </c>
      <c r="O346" s="26">
        <v>0</v>
      </c>
      <c r="P346" s="507">
        <v>1</v>
      </c>
      <c r="Q346" s="282"/>
      <c r="R346" s="128" t="s">
        <v>31</v>
      </c>
      <c r="S346" s="128" t="s">
        <v>31</v>
      </c>
      <c r="T346" s="128" t="s">
        <v>31</v>
      </c>
      <c r="U346" s="128" t="s">
        <v>31</v>
      </c>
      <c r="V346" s="284" t="s">
        <v>2731</v>
      </c>
      <c r="W346" s="282"/>
      <c r="X346" s="282">
        <f t="shared" si="88"/>
        <v>0</v>
      </c>
      <c r="Y346" s="260"/>
      <c r="Z346" s="260"/>
      <c r="AA346" s="502">
        <f t="shared" si="89"/>
        <v>0</v>
      </c>
      <c r="AB346" s="282">
        <f t="shared" si="90"/>
        <v>0</v>
      </c>
      <c r="AC346" s="282">
        <f t="shared" si="91"/>
        <v>0</v>
      </c>
      <c r="AD346" s="282">
        <f t="shared" si="92"/>
        <v>0</v>
      </c>
      <c r="AE346" s="282">
        <f t="shared" si="93"/>
        <v>0</v>
      </c>
      <c r="AF346" s="282">
        <f t="shared" si="94"/>
        <v>0</v>
      </c>
      <c r="AG346" s="107">
        <f t="shared" si="95"/>
        <v>0</v>
      </c>
      <c r="AH346" s="282">
        <f t="shared" si="96"/>
        <v>0</v>
      </c>
      <c r="AI346" s="260"/>
      <c r="AJ346" s="282">
        <f t="shared" si="97"/>
        <v>0</v>
      </c>
      <c r="AK346" s="282">
        <f t="shared" si="98"/>
        <v>0</v>
      </c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495"/>
      <c r="AW346" s="495"/>
      <c r="AX346" s="495"/>
    </row>
    <row r="347" spans="2:50">
      <c r="B347" s="412">
        <v>329</v>
      </c>
      <c r="C347" s="384" t="s">
        <v>40</v>
      </c>
      <c r="D347" s="389" t="s">
        <v>770</v>
      </c>
      <c r="E347" s="389" t="s">
        <v>41</v>
      </c>
      <c r="F347" s="410" t="s">
        <v>4124</v>
      </c>
      <c r="G347" s="422" t="s">
        <v>17</v>
      </c>
      <c r="H347" s="424">
        <v>43490</v>
      </c>
      <c r="I347" s="409" t="s">
        <v>2470</v>
      </c>
      <c r="J347" s="423">
        <f t="shared" si="82"/>
        <v>72</v>
      </c>
      <c r="K347" s="423">
        <v>72</v>
      </c>
      <c r="L347" s="423">
        <v>0</v>
      </c>
      <c r="M347" s="423"/>
      <c r="N347" s="26">
        <v>1.2</v>
      </c>
      <c r="O347" s="464">
        <v>0</v>
      </c>
      <c r="P347" s="512">
        <v>1</v>
      </c>
      <c r="Q347" s="282"/>
      <c r="R347" s="128" t="s">
        <v>31</v>
      </c>
      <c r="S347" s="128" t="s">
        <v>31</v>
      </c>
      <c r="T347" s="128" t="s">
        <v>31</v>
      </c>
      <c r="U347" s="128" t="s">
        <v>31</v>
      </c>
      <c r="V347" s="284" t="s">
        <v>2731</v>
      </c>
      <c r="W347" s="282"/>
      <c r="X347" s="282">
        <f t="shared" si="88"/>
        <v>0</v>
      </c>
      <c r="Y347" s="260"/>
      <c r="Z347" s="260"/>
      <c r="AA347" s="502">
        <f t="shared" si="89"/>
        <v>0</v>
      </c>
      <c r="AB347" s="282">
        <f t="shared" si="90"/>
        <v>0</v>
      </c>
      <c r="AC347" s="282">
        <f t="shared" si="91"/>
        <v>0</v>
      </c>
      <c r="AD347" s="282">
        <f t="shared" si="92"/>
        <v>0</v>
      </c>
      <c r="AE347" s="282">
        <f t="shared" si="93"/>
        <v>0</v>
      </c>
      <c r="AF347" s="282">
        <f t="shared" si="94"/>
        <v>0</v>
      </c>
      <c r="AG347" s="107">
        <f t="shared" si="95"/>
        <v>0</v>
      </c>
      <c r="AH347" s="282">
        <f t="shared" si="96"/>
        <v>0</v>
      </c>
      <c r="AI347" s="260"/>
      <c r="AJ347" s="282">
        <f t="shared" si="97"/>
        <v>0</v>
      </c>
      <c r="AK347" s="282">
        <f t="shared" si="98"/>
        <v>0</v>
      </c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495"/>
      <c r="AW347" s="495"/>
      <c r="AX347" s="495"/>
    </row>
    <row r="348" spans="2:50">
      <c r="B348" s="412">
        <v>330</v>
      </c>
      <c r="C348" s="384" t="s">
        <v>40</v>
      </c>
      <c r="D348" s="389" t="s">
        <v>770</v>
      </c>
      <c r="E348" s="389" t="s">
        <v>41</v>
      </c>
      <c r="F348" s="410" t="s">
        <v>4125</v>
      </c>
      <c r="G348" s="422" t="s">
        <v>17</v>
      </c>
      <c r="H348" s="424">
        <v>43069</v>
      </c>
      <c r="I348" s="409" t="s">
        <v>2470</v>
      </c>
      <c r="J348" s="423">
        <f t="shared" si="82"/>
        <v>1032</v>
      </c>
      <c r="K348" s="423">
        <v>840</v>
      </c>
      <c r="L348" s="423">
        <v>192</v>
      </c>
      <c r="M348" s="423"/>
      <c r="N348" s="26">
        <v>14</v>
      </c>
      <c r="O348" s="26">
        <v>3.2</v>
      </c>
      <c r="P348" s="507">
        <v>1</v>
      </c>
      <c r="Q348" s="282"/>
      <c r="R348" s="128" t="s">
        <v>31</v>
      </c>
      <c r="S348" s="128" t="s">
        <v>31</v>
      </c>
      <c r="T348" s="128" t="s">
        <v>31</v>
      </c>
      <c r="U348" s="128" t="s">
        <v>31</v>
      </c>
      <c r="V348" s="284" t="s">
        <v>3764</v>
      </c>
      <c r="W348" s="282"/>
      <c r="X348" s="282">
        <f t="shared" si="88"/>
        <v>0</v>
      </c>
      <c r="Y348" s="260"/>
      <c r="Z348" s="260"/>
      <c r="AA348" s="502">
        <f t="shared" si="89"/>
        <v>0</v>
      </c>
      <c r="AB348" s="282">
        <f t="shared" si="90"/>
        <v>0</v>
      </c>
      <c r="AC348" s="282">
        <f t="shared" si="91"/>
        <v>0</v>
      </c>
      <c r="AD348" s="282">
        <f t="shared" si="92"/>
        <v>0</v>
      </c>
      <c r="AE348" s="282">
        <f t="shared" si="93"/>
        <v>0</v>
      </c>
      <c r="AF348" s="282">
        <f t="shared" si="94"/>
        <v>0</v>
      </c>
      <c r="AG348" s="107">
        <f t="shared" si="95"/>
        <v>0</v>
      </c>
      <c r="AH348" s="282">
        <f t="shared" si="96"/>
        <v>0</v>
      </c>
      <c r="AI348" s="260"/>
      <c r="AJ348" s="282">
        <f t="shared" si="97"/>
        <v>0</v>
      </c>
      <c r="AK348" s="282">
        <f t="shared" si="98"/>
        <v>0</v>
      </c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495"/>
      <c r="AW348" s="495"/>
      <c r="AX348" s="495"/>
    </row>
    <row r="349" spans="2:50">
      <c r="B349" s="412">
        <v>331</v>
      </c>
      <c r="C349" s="384" t="s">
        <v>40</v>
      </c>
      <c r="D349" s="389" t="s">
        <v>770</v>
      </c>
      <c r="E349" s="389" t="s">
        <v>41</v>
      </c>
      <c r="F349" s="410" t="s">
        <v>4126</v>
      </c>
      <c r="G349" s="422" t="s">
        <v>17</v>
      </c>
      <c r="H349" s="424">
        <v>42818</v>
      </c>
      <c r="I349" s="409" t="s">
        <v>2470</v>
      </c>
      <c r="J349" s="423">
        <f t="shared" si="82"/>
        <v>12</v>
      </c>
      <c r="K349" s="423">
        <v>12</v>
      </c>
      <c r="L349" s="423">
        <v>0</v>
      </c>
      <c r="M349" s="423"/>
      <c r="N349" s="26">
        <v>0.2</v>
      </c>
      <c r="O349" s="26">
        <v>0</v>
      </c>
      <c r="P349" s="507">
        <v>1</v>
      </c>
      <c r="Q349" s="282"/>
      <c r="R349" s="128" t="s">
        <v>31</v>
      </c>
      <c r="S349" s="128" t="s">
        <v>31</v>
      </c>
      <c r="T349" s="128" t="s">
        <v>31</v>
      </c>
      <c r="U349" s="128" t="s">
        <v>31</v>
      </c>
      <c r="V349" s="284" t="s">
        <v>2731</v>
      </c>
      <c r="W349" s="282"/>
      <c r="X349" s="282">
        <f t="shared" si="88"/>
        <v>0</v>
      </c>
      <c r="Y349" s="260"/>
      <c r="Z349" s="260"/>
      <c r="AA349" s="502">
        <f t="shared" si="89"/>
        <v>0</v>
      </c>
      <c r="AB349" s="282">
        <f t="shared" si="90"/>
        <v>0</v>
      </c>
      <c r="AC349" s="282">
        <f t="shared" si="91"/>
        <v>0</v>
      </c>
      <c r="AD349" s="282">
        <f t="shared" si="92"/>
        <v>0</v>
      </c>
      <c r="AE349" s="282">
        <f t="shared" si="93"/>
        <v>0</v>
      </c>
      <c r="AF349" s="282">
        <f t="shared" si="94"/>
        <v>0</v>
      </c>
      <c r="AG349" s="107">
        <f t="shared" si="95"/>
        <v>0</v>
      </c>
      <c r="AH349" s="282">
        <f t="shared" si="96"/>
        <v>0</v>
      </c>
      <c r="AI349" s="260"/>
      <c r="AJ349" s="282">
        <f t="shared" si="97"/>
        <v>0</v>
      </c>
      <c r="AK349" s="282">
        <f t="shared" si="98"/>
        <v>0</v>
      </c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495"/>
      <c r="AW349" s="495"/>
      <c r="AX349" s="495"/>
    </row>
    <row r="350" spans="2:50">
      <c r="B350" s="412">
        <v>332</v>
      </c>
      <c r="C350" s="384" t="s">
        <v>40</v>
      </c>
      <c r="D350" s="389" t="s">
        <v>770</v>
      </c>
      <c r="E350" s="389" t="s">
        <v>41</v>
      </c>
      <c r="F350" s="410" t="s">
        <v>4127</v>
      </c>
      <c r="G350" s="422" t="s">
        <v>17</v>
      </c>
      <c r="H350" s="424">
        <v>43486</v>
      </c>
      <c r="I350" s="409" t="s">
        <v>2470</v>
      </c>
      <c r="J350" s="423">
        <f t="shared" si="82"/>
        <v>135</v>
      </c>
      <c r="K350" s="423">
        <v>135</v>
      </c>
      <c r="L350" s="423">
        <v>0</v>
      </c>
      <c r="M350" s="423"/>
      <c r="N350" s="15">
        <v>1.95</v>
      </c>
      <c r="O350" s="15">
        <v>0</v>
      </c>
      <c r="P350" s="509">
        <v>1</v>
      </c>
      <c r="Q350" s="282"/>
      <c r="R350" s="128" t="s">
        <v>31</v>
      </c>
      <c r="S350" s="128" t="s">
        <v>31</v>
      </c>
      <c r="T350" s="128" t="s">
        <v>31</v>
      </c>
      <c r="U350" s="128" t="s">
        <v>31</v>
      </c>
      <c r="V350" s="284" t="s">
        <v>2731</v>
      </c>
      <c r="W350" s="282"/>
      <c r="X350" s="282">
        <f t="shared" si="88"/>
        <v>0</v>
      </c>
      <c r="Y350" s="260"/>
      <c r="Z350" s="260"/>
      <c r="AA350" s="502">
        <f t="shared" si="89"/>
        <v>0</v>
      </c>
      <c r="AB350" s="282">
        <f t="shared" si="90"/>
        <v>0</v>
      </c>
      <c r="AC350" s="282">
        <f t="shared" si="91"/>
        <v>0</v>
      </c>
      <c r="AD350" s="282">
        <f t="shared" si="92"/>
        <v>0</v>
      </c>
      <c r="AE350" s="282">
        <f t="shared" si="93"/>
        <v>0</v>
      </c>
      <c r="AF350" s="282">
        <f t="shared" si="94"/>
        <v>0</v>
      </c>
      <c r="AG350" s="107">
        <f t="shared" si="95"/>
        <v>0</v>
      </c>
      <c r="AH350" s="282">
        <f t="shared" si="96"/>
        <v>0</v>
      </c>
      <c r="AI350" s="260"/>
      <c r="AJ350" s="282">
        <f t="shared" si="97"/>
        <v>0</v>
      </c>
      <c r="AK350" s="282">
        <f t="shared" si="98"/>
        <v>0</v>
      </c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495"/>
      <c r="AW350" s="495"/>
      <c r="AX350" s="495"/>
    </row>
    <row r="351" spans="2:50">
      <c r="B351" s="412">
        <v>333</v>
      </c>
      <c r="C351" s="384" t="s">
        <v>40</v>
      </c>
      <c r="D351" s="389" t="s">
        <v>770</v>
      </c>
      <c r="E351" s="389" t="s">
        <v>41</v>
      </c>
      <c r="F351" s="410" t="s">
        <v>4128</v>
      </c>
      <c r="G351" s="422" t="s">
        <v>17</v>
      </c>
      <c r="H351" s="424">
        <v>43045</v>
      </c>
      <c r="I351" s="409" t="s">
        <v>2470</v>
      </c>
      <c r="J351" s="423">
        <f t="shared" si="82"/>
        <v>177</v>
      </c>
      <c r="K351" s="423">
        <v>153</v>
      </c>
      <c r="L351" s="423">
        <v>24</v>
      </c>
      <c r="M351" s="423"/>
      <c r="N351" s="15">
        <v>1.85</v>
      </c>
      <c r="O351" s="15">
        <v>0.4</v>
      </c>
      <c r="P351" s="509">
        <v>1</v>
      </c>
      <c r="Q351" s="282"/>
      <c r="R351" s="128" t="s">
        <v>31</v>
      </c>
      <c r="S351" s="128" t="s">
        <v>31</v>
      </c>
      <c r="T351" s="128" t="s">
        <v>31</v>
      </c>
      <c r="U351" s="128" t="s">
        <v>31</v>
      </c>
      <c r="V351" s="284" t="s">
        <v>2731</v>
      </c>
      <c r="W351" s="282"/>
      <c r="X351" s="282">
        <f t="shared" si="88"/>
        <v>0</v>
      </c>
      <c r="Y351" s="260"/>
      <c r="Z351" s="260"/>
      <c r="AA351" s="502">
        <f t="shared" si="89"/>
        <v>0</v>
      </c>
      <c r="AB351" s="282">
        <f t="shared" si="90"/>
        <v>0</v>
      </c>
      <c r="AC351" s="282">
        <f t="shared" si="91"/>
        <v>0</v>
      </c>
      <c r="AD351" s="282">
        <f t="shared" si="92"/>
        <v>0</v>
      </c>
      <c r="AE351" s="282">
        <f t="shared" si="93"/>
        <v>0</v>
      </c>
      <c r="AF351" s="282">
        <f t="shared" si="94"/>
        <v>0</v>
      </c>
      <c r="AG351" s="107">
        <f t="shared" si="95"/>
        <v>0</v>
      </c>
      <c r="AH351" s="282">
        <f t="shared" si="96"/>
        <v>0</v>
      </c>
      <c r="AI351" s="260"/>
      <c r="AJ351" s="282">
        <f t="shared" si="97"/>
        <v>0</v>
      </c>
      <c r="AK351" s="282">
        <f t="shared" si="98"/>
        <v>0</v>
      </c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495"/>
      <c r="AW351" s="495"/>
      <c r="AX351" s="495"/>
    </row>
    <row r="352" spans="2:50">
      <c r="B352" s="412">
        <v>334</v>
      </c>
      <c r="C352" s="384" t="s">
        <v>40</v>
      </c>
      <c r="D352" s="389" t="s">
        <v>770</v>
      </c>
      <c r="E352" s="389" t="s">
        <v>41</v>
      </c>
      <c r="F352" s="410" t="s">
        <v>4129</v>
      </c>
      <c r="G352" s="422" t="s">
        <v>17</v>
      </c>
      <c r="H352" s="424">
        <v>42983</v>
      </c>
      <c r="I352" s="409" t="s">
        <v>2470</v>
      </c>
      <c r="J352" s="423">
        <f t="shared" si="82"/>
        <v>48</v>
      </c>
      <c r="K352" s="423">
        <v>48</v>
      </c>
      <c r="L352" s="423">
        <v>0</v>
      </c>
      <c r="M352" s="423"/>
      <c r="N352" s="26">
        <v>0.75</v>
      </c>
      <c r="O352" s="464">
        <v>0</v>
      </c>
      <c r="P352" s="512">
        <v>1</v>
      </c>
      <c r="Q352" s="282"/>
      <c r="R352" s="128" t="s">
        <v>31</v>
      </c>
      <c r="S352" s="128" t="s">
        <v>31</v>
      </c>
      <c r="T352" s="128" t="s">
        <v>31</v>
      </c>
      <c r="U352" s="128" t="s">
        <v>31</v>
      </c>
      <c r="V352" s="284" t="s">
        <v>2731</v>
      </c>
      <c r="W352" s="282"/>
      <c r="X352" s="282">
        <f t="shared" si="88"/>
        <v>0</v>
      </c>
      <c r="Y352" s="260"/>
      <c r="Z352" s="260"/>
      <c r="AA352" s="502">
        <f t="shared" si="89"/>
        <v>0</v>
      </c>
      <c r="AB352" s="282">
        <f t="shared" si="90"/>
        <v>0</v>
      </c>
      <c r="AC352" s="282">
        <f t="shared" si="91"/>
        <v>0</v>
      </c>
      <c r="AD352" s="282">
        <f t="shared" si="92"/>
        <v>0</v>
      </c>
      <c r="AE352" s="282">
        <f t="shared" si="93"/>
        <v>0</v>
      </c>
      <c r="AF352" s="282">
        <f t="shared" si="94"/>
        <v>0</v>
      </c>
      <c r="AG352" s="107">
        <f t="shared" si="95"/>
        <v>0</v>
      </c>
      <c r="AH352" s="282">
        <f t="shared" si="96"/>
        <v>0</v>
      </c>
      <c r="AI352" s="260"/>
      <c r="AJ352" s="282">
        <f t="shared" si="97"/>
        <v>0</v>
      </c>
      <c r="AK352" s="282">
        <f t="shared" si="98"/>
        <v>0</v>
      </c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495"/>
      <c r="AW352" s="495"/>
      <c r="AX352" s="495"/>
    </row>
    <row r="353" spans="2:50">
      <c r="B353" s="412">
        <v>335</v>
      </c>
      <c r="C353" s="384" t="s">
        <v>40</v>
      </c>
      <c r="D353" s="389" t="s">
        <v>770</v>
      </c>
      <c r="E353" s="389" t="s">
        <v>41</v>
      </c>
      <c r="F353" s="410" t="s">
        <v>4130</v>
      </c>
      <c r="G353" s="422" t="s">
        <v>17</v>
      </c>
      <c r="H353" s="424">
        <v>43644</v>
      </c>
      <c r="I353" s="409" t="s">
        <v>2470</v>
      </c>
      <c r="J353" s="423">
        <f t="shared" si="82"/>
        <v>18</v>
      </c>
      <c r="K353" s="423">
        <v>18</v>
      </c>
      <c r="L353" s="423">
        <v>0</v>
      </c>
      <c r="M353" s="423"/>
      <c r="N353" s="26">
        <v>0.3</v>
      </c>
      <c r="O353" s="26">
        <v>0</v>
      </c>
      <c r="P353" s="507">
        <v>1</v>
      </c>
      <c r="Q353" s="282"/>
      <c r="R353" s="128" t="s">
        <v>31</v>
      </c>
      <c r="S353" s="128" t="s">
        <v>31</v>
      </c>
      <c r="T353" s="128" t="s">
        <v>31</v>
      </c>
      <c r="U353" s="128" t="s">
        <v>31</v>
      </c>
      <c r="V353" s="284" t="s">
        <v>2731</v>
      </c>
      <c r="W353" s="282"/>
      <c r="X353" s="282">
        <f t="shared" si="88"/>
        <v>0</v>
      </c>
      <c r="Y353" s="260"/>
      <c r="Z353" s="260"/>
      <c r="AA353" s="502">
        <f t="shared" si="89"/>
        <v>0</v>
      </c>
      <c r="AB353" s="282">
        <f t="shared" si="90"/>
        <v>0</v>
      </c>
      <c r="AC353" s="282">
        <f t="shared" si="91"/>
        <v>0</v>
      </c>
      <c r="AD353" s="282">
        <f t="shared" si="92"/>
        <v>0</v>
      </c>
      <c r="AE353" s="282">
        <f t="shared" si="93"/>
        <v>0</v>
      </c>
      <c r="AF353" s="282">
        <f t="shared" si="94"/>
        <v>0</v>
      </c>
      <c r="AG353" s="107">
        <f t="shared" si="95"/>
        <v>0</v>
      </c>
      <c r="AH353" s="282">
        <f t="shared" si="96"/>
        <v>0</v>
      </c>
      <c r="AI353" s="260"/>
      <c r="AJ353" s="282">
        <f t="shared" si="97"/>
        <v>0</v>
      </c>
      <c r="AK353" s="282">
        <f t="shared" si="98"/>
        <v>0</v>
      </c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495"/>
      <c r="AW353" s="495"/>
      <c r="AX353" s="495"/>
    </row>
    <row r="354" spans="2:50">
      <c r="B354" s="412">
        <v>336</v>
      </c>
      <c r="C354" s="384" t="s">
        <v>40</v>
      </c>
      <c r="D354" s="389" t="s">
        <v>770</v>
      </c>
      <c r="E354" s="389" t="s">
        <v>41</v>
      </c>
      <c r="F354" s="410" t="s">
        <v>4131</v>
      </c>
      <c r="G354" s="422" t="s">
        <v>17</v>
      </c>
      <c r="H354" s="424">
        <v>42818</v>
      </c>
      <c r="I354" s="409" t="s">
        <v>2470</v>
      </c>
      <c r="J354" s="423">
        <f t="shared" si="82"/>
        <v>2310</v>
      </c>
      <c r="K354" s="423">
        <v>30</v>
      </c>
      <c r="L354" s="423">
        <v>2280</v>
      </c>
      <c r="M354" s="423"/>
      <c r="N354" s="15">
        <v>0.4</v>
      </c>
      <c r="O354" s="15">
        <v>38</v>
      </c>
      <c r="P354" s="509">
        <v>1</v>
      </c>
      <c r="Q354" s="282"/>
      <c r="R354" s="128" t="s">
        <v>31</v>
      </c>
      <c r="S354" s="128" t="s">
        <v>31</v>
      </c>
      <c r="T354" s="128" t="s">
        <v>31</v>
      </c>
      <c r="U354" s="128" t="s">
        <v>31</v>
      </c>
      <c r="V354" s="284" t="s">
        <v>2731</v>
      </c>
      <c r="W354" s="282"/>
      <c r="X354" s="282">
        <f t="shared" si="88"/>
        <v>0</v>
      </c>
      <c r="Y354" s="260"/>
      <c r="Z354" s="260"/>
      <c r="AA354" s="502">
        <f t="shared" si="89"/>
        <v>0</v>
      </c>
      <c r="AB354" s="282">
        <f t="shared" si="90"/>
        <v>0</v>
      </c>
      <c r="AC354" s="282">
        <f t="shared" si="91"/>
        <v>0</v>
      </c>
      <c r="AD354" s="282">
        <f t="shared" si="92"/>
        <v>0</v>
      </c>
      <c r="AE354" s="282">
        <f t="shared" si="93"/>
        <v>0</v>
      </c>
      <c r="AF354" s="282">
        <f t="shared" si="94"/>
        <v>0</v>
      </c>
      <c r="AG354" s="107">
        <f t="shared" si="95"/>
        <v>0</v>
      </c>
      <c r="AH354" s="282">
        <f t="shared" si="96"/>
        <v>0</v>
      </c>
      <c r="AI354" s="260"/>
      <c r="AJ354" s="282">
        <f t="shared" si="97"/>
        <v>0</v>
      </c>
      <c r="AK354" s="282">
        <f t="shared" si="98"/>
        <v>0</v>
      </c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495"/>
      <c r="AW354" s="495"/>
      <c r="AX354" s="495"/>
    </row>
    <row r="355" spans="2:50">
      <c r="B355" s="412">
        <v>337</v>
      </c>
      <c r="C355" s="384" t="s">
        <v>40</v>
      </c>
      <c r="D355" s="389" t="s">
        <v>770</v>
      </c>
      <c r="E355" s="389" t="s">
        <v>41</v>
      </c>
      <c r="F355" s="410" t="s">
        <v>4132</v>
      </c>
      <c r="G355" s="422" t="s">
        <v>17</v>
      </c>
      <c r="H355" s="424">
        <v>42958</v>
      </c>
      <c r="I355" s="409" t="s">
        <v>2470</v>
      </c>
      <c r="J355" s="423">
        <f t="shared" si="82"/>
        <v>432</v>
      </c>
      <c r="K355" s="423">
        <v>432</v>
      </c>
      <c r="L355" s="423">
        <v>0</v>
      </c>
      <c r="M355" s="423"/>
      <c r="N355" s="15">
        <v>7.0600000000000005</v>
      </c>
      <c r="O355" s="15">
        <v>0</v>
      </c>
      <c r="P355" s="509">
        <v>1</v>
      </c>
      <c r="Q355" s="282"/>
      <c r="R355" s="128" t="s">
        <v>31</v>
      </c>
      <c r="S355" s="128" t="s">
        <v>31</v>
      </c>
      <c r="T355" s="128" t="s">
        <v>31</v>
      </c>
      <c r="U355" s="128" t="s">
        <v>31</v>
      </c>
      <c r="V355" s="284" t="s">
        <v>2731</v>
      </c>
      <c r="W355" s="282"/>
      <c r="X355" s="282">
        <f t="shared" si="88"/>
        <v>0</v>
      </c>
      <c r="Y355" s="260"/>
      <c r="Z355" s="260"/>
      <c r="AA355" s="502">
        <f t="shared" si="89"/>
        <v>0</v>
      </c>
      <c r="AB355" s="282">
        <f t="shared" si="90"/>
        <v>0</v>
      </c>
      <c r="AC355" s="282">
        <f t="shared" si="91"/>
        <v>0</v>
      </c>
      <c r="AD355" s="282">
        <f t="shared" si="92"/>
        <v>0</v>
      </c>
      <c r="AE355" s="282">
        <f t="shared" si="93"/>
        <v>0</v>
      </c>
      <c r="AF355" s="282">
        <f t="shared" si="94"/>
        <v>0</v>
      </c>
      <c r="AG355" s="107">
        <f t="shared" si="95"/>
        <v>0</v>
      </c>
      <c r="AH355" s="282">
        <f t="shared" si="96"/>
        <v>0</v>
      </c>
      <c r="AI355" s="260"/>
      <c r="AJ355" s="282">
        <f t="shared" si="97"/>
        <v>0</v>
      </c>
      <c r="AK355" s="282">
        <f t="shared" si="98"/>
        <v>0</v>
      </c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495"/>
      <c r="AW355" s="495"/>
      <c r="AX355" s="495"/>
    </row>
    <row r="356" spans="2:50">
      <c r="B356" s="412">
        <v>338</v>
      </c>
      <c r="C356" s="384" t="s">
        <v>40</v>
      </c>
      <c r="D356" s="389" t="s">
        <v>770</v>
      </c>
      <c r="E356" s="389" t="s">
        <v>41</v>
      </c>
      <c r="F356" s="410" t="s">
        <v>4133</v>
      </c>
      <c r="G356" s="422" t="s">
        <v>17</v>
      </c>
      <c r="H356" s="424">
        <v>43481</v>
      </c>
      <c r="I356" s="409" t="s">
        <v>2470</v>
      </c>
      <c r="J356" s="423">
        <f t="shared" si="82"/>
        <v>4170</v>
      </c>
      <c r="K356" s="423">
        <v>2466</v>
      </c>
      <c r="L356" s="423">
        <v>1704</v>
      </c>
      <c r="M356" s="423"/>
      <c r="N356" s="15">
        <v>41.1</v>
      </c>
      <c r="O356" s="15">
        <v>28.4</v>
      </c>
      <c r="P356" s="509">
        <v>1</v>
      </c>
      <c r="Q356" s="282"/>
      <c r="R356" s="128" t="s">
        <v>31</v>
      </c>
      <c r="S356" s="128" t="s">
        <v>31</v>
      </c>
      <c r="T356" s="128" t="s">
        <v>31</v>
      </c>
      <c r="U356" s="128" t="s">
        <v>31</v>
      </c>
      <c r="V356" s="284" t="s">
        <v>2731</v>
      </c>
      <c r="W356" s="282"/>
      <c r="X356" s="282">
        <f t="shared" si="88"/>
        <v>0</v>
      </c>
      <c r="Y356" s="260"/>
      <c r="Z356" s="260"/>
      <c r="AA356" s="502">
        <f t="shared" si="89"/>
        <v>0</v>
      </c>
      <c r="AB356" s="282">
        <f t="shared" si="90"/>
        <v>0</v>
      </c>
      <c r="AC356" s="282">
        <f t="shared" si="91"/>
        <v>0</v>
      </c>
      <c r="AD356" s="282">
        <f t="shared" si="92"/>
        <v>0</v>
      </c>
      <c r="AE356" s="282">
        <f t="shared" si="93"/>
        <v>0</v>
      </c>
      <c r="AF356" s="282">
        <f t="shared" si="94"/>
        <v>0</v>
      </c>
      <c r="AG356" s="107">
        <f t="shared" si="95"/>
        <v>0</v>
      </c>
      <c r="AH356" s="282">
        <f t="shared" si="96"/>
        <v>0</v>
      </c>
      <c r="AI356" s="260"/>
      <c r="AJ356" s="282">
        <f t="shared" si="97"/>
        <v>0</v>
      </c>
      <c r="AK356" s="282">
        <f t="shared" si="98"/>
        <v>0</v>
      </c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495"/>
      <c r="AW356" s="495"/>
      <c r="AX356" s="495"/>
    </row>
    <row r="357" spans="2:50">
      <c r="B357" s="412">
        <v>339</v>
      </c>
      <c r="C357" s="384" t="s">
        <v>40</v>
      </c>
      <c r="D357" s="389" t="s">
        <v>55</v>
      </c>
      <c r="E357" s="389" t="s">
        <v>56</v>
      </c>
      <c r="F357" s="410" t="s">
        <v>4134</v>
      </c>
      <c r="G357" s="422" t="s">
        <v>17</v>
      </c>
      <c r="H357" s="424">
        <v>42985</v>
      </c>
      <c r="I357" s="409" t="s">
        <v>2470</v>
      </c>
      <c r="J357" s="423">
        <f t="shared" si="82"/>
        <v>213</v>
      </c>
      <c r="K357" s="423">
        <v>213</v>
      </c>
      <c r="L357" s="423">
        <v>0</v>
      </c>
      <c r="M357" s="423"/>
      <c r="N357" s="15">
        <v>3.2</v>
      </c>
      <c r="O357" s="15">
        <v>0</v>
      </c>
      <c r="P357" s="509">
        <v>1</v>
      </c>
      <c r="Q357" s="282"/>
      <c r="R357" s="128" t="s">
        <v>31</v>
      </c>
      <c r="S357" s="128" t="s">
        <v>31</v>
      </c>
      <c r="T357" s="128" t="s">
        <v>31</v>
      </c>
      <c r="U357" s="128" t="s">
        <v>31</v>
      </c>
      <c r="V357" s="284" t="s">
        <v>2731</v>
      </c>
      <c r="W357" s="282"/>
      <c r="X357" s="282">
        <f t="shared" si="88"/>
        <v>0</v>
      </c>
      <c r="Y357" s="260"/>
      <c r="Z357" s="260"/>
      <c r="AA357" s="502">
        <f t="shared" si="89"/>
        <v>0</v>
      </c>
      <c r="AB357" s="282">
        <f t="shared" si="90"/>
        <v>0</v>
      </c>
      <c r="AC357" s="282">
        <f t="shared" si="91"/>
        <v>0</v>
      </c>
      <c r="AD357" s="282">
        <f t="shared" si="92"/>
        <v>0</v>
      </c>
      <c r="AE357" s="282">
        <f t="shared" si="93"/>
        <v>0</v>
      </c>
      <c r="AF357" s="282">
        <f t="shared" si="94"/>
        <v>0</v>
      </c>
      <c r="AG357" s="107">
        <f t="shared" si="95"/>
        <v>0</v>
      </c>
      <c r="AH357" s="282">
        <f t="shared" si="96"/>
        <v>0</v>
      </c>
      <c r="AI357" s="260"/>
      <c r="AJ357" s="282">
        <f t="shared" si="97"/>
        <v>0</v>
      </c>
      <c r="AK357" s="282">
        <f t="shared" si="98"/>
        <v>0</v>
      </c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495"/>
      <c r="AW357" s="495"/>
      <c r="AX357" s="495"/>
    </row>
    <row r="358" spans="2:50">
      <c r="B358" s="412">
        <v>340</v>
      </c>
      <c r="C358" s="384" t="s">
        <v>40</v>
      </c>
      <c r="D358" s="389" t="s">
        <v>55</v>
      </c>
      <c r="E358" s="389" t="s">
        <v>56</v>
      </c>
      <c r="F358" s="410" t="s">
        <v>3165</v>
      </c>
      <c r="G358" s="422" t="s">
        <v>17</v>
      </c>
      <c r="H358" s="424">
        <v>43468</v>
      </c>
      <c r="I358" s="409" t="s">
        <v>2470</v>
      </c>
      <c r="J358" s="423">
        <f t="shared" si="82"/>
        <v>102</v>
      </c>
      <c r="K358" s="423">
        <v>102</v>
      </c>
      <c r="L358" s="423">
        <v>0</v>
      </c>
      <c r="M358" s="423"/>
      <c r="N358" s="15">
        <v>1.7</v>
      </c>
      <c r="O358" s="15">
        <v>0</v>
      </c>
      <c r="P358" s="509">
        <v>1</v>
      </c>
      <c r="Q358" s="282"/>
      <c r="R358" s="128" t="s">
        <v>31</v>
      </c>
      <c r="S358" s="128" t="s">
        <v>31</v>
      </c>
      <c r="T358" s="128" t="s">
        <v>31</v>
      </c>
      <c r="U358" s="128" t="s">
        <v>31</v>
      </c>
      <c r="V358" s="284" t="s">
        <v>2731</v>
      </c>
      <c r="W358" s="282"/>
      <c r="X358" s="282">
        <f t="shared" si="88"/>
        <v>0</v>
      </c>
      <c r="Y358" s="260"/>
      <c r="Z358" s="260"/>
      <c r="AA358" s="502">
        <f t="shared" si="89"/>
        <v>0</v>
      </c>
      <c r="AB358" s="282">
        <f t="shared" si="90"/>
        <v>0</v>
      </c>
      <c r="AC358" s="282">
        <f t="shared" si="91"/>
        <v>0</v>
      </c>
      <c r="AD358" s="282">
        <f t="shared" si="92"/>
        <v>0</v>
      </c>
      <c r="AE358" s="282">
        <f t="shared" si="93"/>
        <v>0</v>
      </c>
      <c r="AF358" s="282">
        <f t="shared" si="94"/>
        <v>0</v>
      </c>
      <c r="AG358" s="107">
        <f t="shared" si="95"/>
        <v>0</v>
      </c>
      <c r="AH358" s="282">
        <f t="shared" si="96"/>
        <v>0</v>
      </c>
      <c r="AI358" s="260"/>
      <c r="AJ358" s="282">
        <f t="shared" si="97"/>
        <v>0</v>
      </c>
      <c r="AK358" s="282">
        <f t="shared" si="98"/>
        <v>0</v>
      </c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495"/>
      <c r="AW358" s="495"/>
      <c r="AX358" s="495"/>
    </row>
    <row r="359" spans="2:50">
      <c r="B359" s="412">
        <v>341</v>
      </c>
      <c r="C359" s="384" t="s">
        <v>40</v>
      </c>
      <c r="D359" s="389" t="s">
        <v>55</v>
      </c>
      <c r="E359" s="389" t="s">
        <v>57</v>
      </c>
      <c r="F359" s="410" t="s">
        <v>4135</v>
      </c>
      <c r="G359" s="422" t="s">
        <v>17</v>
      </c>
      <c r="H359" s="424">
        <v>43658</v>
      </c>
      <c r="I359" s="409" t="s">
        <v>2470</v>
      </c>
      <c r="J359" s="423">
        <f t="shared" si="82"/>
        <v>1707</v>
      </c>
      <c r="K359" s="423">
        <v>507</v>
      </c>
      <c r="L359" s="423">
        <v>1200</v>
      </c>
      <c r="M359" s="423"/>
      <c r="N359" s="15">
        <v>8.1</v>
      </c>
      <c r="O359" s="15">
        <v>20</v>
      </c>
      <c r="P359" s="509">
        <v>1</v>
      </c>
      <c r="Q359" s="282"/>
      <c r="R359" s="128" t="s">
        <v>31</v>
      </c>
      <c r="S359" s="128" t="s">
        <v>31</v>
      </c>
      <c r="T359" s="128" t="s">
        <v>31</v>
      </c>
      <c r="U359" s="128" t="s">
        <v>31</v>
      </c>
      <c r="V359" s="284" t="s">
        <v>2731</v>
      </c>
      <c r="W359" s="282"/>
      <c r="X359" s="282">
        <f t="shared" si="88"/>
        <v>0</v>
      </c>
      <c r="Y359" s="260"/>
      <c r="Z359" s="260"/>
      <c r="AA359" s="502">
        <f t="shared" si="89"/>
        <v>0</v>
      </c>
      <c r="AB359" s="282">
        <f t="shared" si="90"/>
        <v>0</v>
      </c>
      <c r="AC359" s="282">
        <f t="shared" si="91"/>
        <v>0</v>
      </c>
      <c r="AD359" s="282">
        <f t="shared" si="92"/>
        <v>0</v>
      </c>
      <c r="AE359" s="282">
        <f t="shared" si="93"/>
        <v>0</v>
      </c>
      <c r="AF359" s="282">
        <f t="shared" si="94"/>
        <v>0</v>
      </c>
      <c r="AG359" s="107">
        <f t="shared" si="95"/>
        <v>0</v>
      </c>
      <c r="AH359" s="282">
        <f t="shared" si="96"/>
        <v>0</v>
      </c>
      <c r="AI359" s="260"/>
      <c r="AJ359" s="282">
        <f t="shared" si="97"/>
        <v>0</v>
      </c>
      <c r="AK359" s="282">
        <f t="shared" si="98"/>
        <v>0</v>
      </c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495"/>
      <c r="AW359" s="495"/>
      <c r="AX359" s="495"/>
    </row>
    <row r="360" spans="2:50">
      <c r="B360" s="412">
        <v>342</v>
      </c>
      <c r="C360" s="384" t="s">
        <v>40</v>
      </c>
      <c r="D360" s="389" t="s">
        <v>55</v>
      </c>
      <c r="E360" s="389" t="s">
        <v>57</v>
      </c>
      <c r="F360" s="410" t="s">
        <v>4136</v>
      </c>
      <c r="G360" s="422" t="s">
        <v>17</v>
      </c>
      <c r="H360" s="424">
        <v>42815</v>
      </c>
      <c r="I360" s="409" t="s">
        <v>2470</v>
      </c>
      <c r="J360" s="423">
        <f t="shared" si="82"/>
        <v>168</v>
      </c>
      <c r="K360" s="423">
        <v>48</v>
      </c>
      <c r="L360" s="423">
        <v>120</v>
      </c>
      <c r="M360" s="423"/>
      <c r="N360" s="15">
        <v>0.79999999999999993</v>
      </c>
      <c r="O360" s="15">
        <v>2</v>
      </c>
      <c r="P360" s="509">
        <v>1</v>
      </c>
      <c r="Q360" s="282"/>
      <c r="R360" s="128" t="s">
        <v>31</v>
      </c>
      <c r="S360" s="128" t="s">
        <v>31</v>
      </c>
      <c r="T360" s="128" t="s">
        <v>31</v>
      </c>
      <c r="U360" s="128" t="s">
        <v>31</v>
      </c>
      <c r="V360" s="284" t="s">
        <v>2731</v>
      </c>
      <c r="W360" s="282"/>
      <c r="X360" s="282">
        <f t="shared" si="88"/>
        <v>0</v>
      </c>
      <c r="Y360" s="260"/>
      <c r="Z360" s="260"/>
      <c r="AA360" s="502">
        <f t="shared" si="89"/>
        <v>0</v>
      </c>
      <c r="AB360" s="282">
        <f t="shared" si="90"/>
        <v>0</v>
      </c>
      <c r="AC360" s="282">
        <f t="shared" si="91"/>
        <v>0</v>
      </c>
      <c r="AD360" s="282">
        <f t="shared" si="92"/>
        <v>0</v>
      </c>
      <c r="AE360" s="282">
        <f t="shared" si="93"/>
        <v>0</v>
      </c>
      <c r="AF360" s="282">
        <f t="shared" si="94"/>
        <v>0</v>
      </c>
      <c r="AG360" s="107">
        <f t="shared" si="95"/>
        <v>0</v>
      </c>
      <c r="AH360" s="282">
        <f t="shared" si="96"/>
        <v>0</v>
      </c>
      <c r="AI360" s="260"/>
      <c r="AJ360" s="282">
        <f t="shared" si="97"/>
        <v>0</v>
      </c>
      <c r="AK360" s="282">
        <f t="shared" si="98"/>
        <v>0</v>
      </c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495"/>
      <c r="AW360" s="495"/>
      <c r="AX360" s="495"/>
    </row>
    <row r="361" spans="2:50">
      <c r="B361" s="412">
        <v>343</v>
      </c>
      <c r="C361" s="384" t="s">
        <v>40</v>
      </c>
      <c r="D361" s="389" t="s">
        <v>55</v>
      </c>
      <c r="E361" s="389" t="s">
        <v>57</v>
      </c>
      <c r="F361" s="410" t="s">
        <v>4137</v>
      </c>
      <c r="G361" s="422" t="s">
        <v>17</v>
      </c>
      <c r="H361" s="424">
        <v>42815</v>
      </c>
      <c r="I361" s="409" t="s">
        <v>2470</v>
      </c>
      <c r="J361" s="423">
        <f t="shared" si="82"/>
        <v>762</v>
      </c>
      <c r="K361" s="423">
        <v>42</v>
      </c>
      <c r="L361" s="423">
        <v>720</v>
      </c>
      <c r="M361" s="423"/>
      <c r="N361" s="15">
        <v>0.7</v>
      </c>
      <c r="O361" s="15">
        <v>12</v>
      </c>
      <c r="P361" s="509">
        <v>1</v>
      </c>
      <c r="Q361" s="282"/>
      <c r="R361" s="128" t="s">
        <v>31</v>
      </c>
      <c r="S361" s="128" t="s">
        <v>31</v>
      </c>
      <c r="T361" s="128" t="s">
        <v>31</v>
      </c>
      <c r="U361" s="128" t="s">
        <v>31</v>
      </c>
      <c r="V361" s="284" t="s">
        <v>2731</v>
      </c>
      <c r="W361" s="282"/>
      <c r="X361" s="282">
        <f t="shared" si="88"/>
        <v>0</v>
      </c>
      <c r="Y361" s="260"/>
      <c r="Z361" s="260"/>
      <c r="AA361" s="502">
        <f t="shared" si="89"/>
        <v>0</v>
      </c>
      <c r="AB361" s="282">
        <f t="shared" si="90"/>
        <v>0</v>
      </c>
      <c r="AC361" s="282">
        <f t="shared" si="91"/>
        <v>0</v>
      </c>
      <c r="AD361" s="282">
        <f t="shared" si="92"/>
        <v>0</v>
      </c>
      <c r="AE361" s="282">
        <f t="shared" si="93"/>
        <v>0</v>
      </c>
      <c r="AF361" s="282">
        <f t="shared" si="94"/>
        <v>0</v>
      </c>
      <c r="AG361" s="107">
        <f t="shared" si="95"/>
        <v>0</v>
      </c>
      <c r="AH361" s="282">
        <f t="shared" si="96"/>
        <v>0</v>
      </c>
      <c r="AI361" s="260"/>
      <c r="AJ361" s="282">
        <f t="shared" si="97"/>
        <v>0</v>
      </c>
      <c r="AK361" s="282">
        <f t="shared" si="98"/>
        <v>0</v>
      </c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495"/>
      <c r="AW361" s="495"/>
      <c r="AX361" s="495"/>
    </row>
    <row r="362" spans="2:50">
      <c r="B362" s="412">
        <v>344</v>
      </c>
      <c r="C362" s="384" t="s">
        <v>40</v>
      </c>
      <c r="D362" s="389" t="s">
        <v>4138</v>
      </c>
      <c r="E362" s="389" t="s">
        <v>58</v>
      </c>
      <c r="F362" s="410" t="s">
        <v>4139</v>
      </c>
      <c r="G362" s="422" t="s">
        <v>17</v>
      </c>
      <c r="H362" s="424"/>
      <c r="I362" s="409" t="s">
        <v>2470</v>
      </c>
      <c r="J362" s="423">
        <f t="shared" si="82"/>
        <v>870</v>
      </c>
      <c r="K362" s="423">
        <v>150</v>
      </c>
      <c r="L362" s="423">
        <v>720</v>
      </c>
      <c r="M362" s="423"/>
      <c r="N362" s="26">
        <v>2.4200000000000004</v>
      </c>
      <c r="O362" s="26">
        <v>12</v>
      </c>
      <c r="P362" s="507">
        <v>1</v>
      </c>
      <c r="Q362" s="282"/>
      <c r="R362" s="128" t="s">
        <v>31</v>
      </c>
      <c r="S362" s="128" t="s">
        <v>31</v>
      </c>
      <c r="T362" s="128" t="s">
        <v>31</v>
      </c>
      <c r="U362" s="128" t="s">
        <v>31</v>
      </c>
      <c r="V362" s="332" t="s">
        <v>3765</v>
      </c>
      <c r="W362" s="282"/>
      <c r="X362" s="282">
        <f t="shared" si="88"/>
        <v>0</v>
      </c>
      <c r="Y362" s="260"/>
      <c r="Z362" s="260"/>
      <c r="AA362" s="502">
        <f t="shared" si="89"/>
        <v>0</v>
      </c>
      <c r="AB362" s="282">
        <f t="shared" si="90"/>
        <v>0</v>
      </c>
      <c r="AC362" s="282">
        <f t="shared" si="91"/>
        <v>0</v>
      </c>
      <c r="AD362" s="282">
        <f t="shared" si="92"/>
        <v>0</v>
      </c>
      <c r="AE362" s="282">
        <f t="shared" si="93"/>
        <v>0</v>
      </c>
      <c r="AF362" s="282">
        <f t="shared" si="94"/>
        <v>0</v>
      </c>
      <c r="AG362" s="107">
        <f t="shared" si="95"/>
        <v>0</v>
      </c>
      <c r="AH362" s="282">
        <f t="shared" si="96"/>
        <v>0</v>
      </c>
      <c r="AI362" s="260"/>
      <c r="AJ362" s="282">
        <f t="shared" si="97"/>
        <v>0</v>
      </c>
      <c r="AK362" s="282">
        <f t="shared" si="98"/>
        <v>0</v>
      </c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495"/>
      <c r="AW362" s="495"/>
      <c r="AX362" s="495"/>
    </row>
    <row r="363" spans="2:50">
      <c r="B363" s="412">
        <v>345</v>
      </c>
      <c r="C363" s="384" t="s">
        <v>40</v>
      </c>
      <c r="D363" s="389" t="s">
        <v>55</v>
      </c>
      <c r="E363" s="389" t="s">
        <v>4140</v>
      </c>
      <c r="F363" s="410" t="s">
        <v>4141</v>
      </c>
      <c r="G363" s="422" t="s">
        <v>17</v>
      </c>
      <c r="H363" s="424">
        <v>43052</v>
      </c>
      <c r="I363" s="409" t="s">
        <v>2470</v>
      </c>
      <c r="J363" s="423">
        <f t="shared" si="82"/>
        <v>270</v>
      </c>
      <c r="K363" s="423">
        <v>240</v>
      </c>
      <c r="L363" s="423">
        <v>30</v>
      </c>
      <c r="M363" s="423"/>
      <c r="N363" s="15">
        <v>4</v>
      </c>
      <c r="O363" s="15">
        <v>0.5</v>
      </c>
      <c r="P363" s="509">
        <v>1</v>
      </c>
      <c r="Q363" s="282"/>
      <c r="R363" s="128" t="s">
        <v>31</v>
      </c>
      <c r="S363" s="128" t="s">
        <v>31</v>
      </c>
      <c r="T363" s="128" t="s">
        <v>31</v>
      </c>
      <c r="U363" s="128" t="s">
        <v>31</v>
      </c>
      <c r="V363" s="284" t="s">
        <v>3766</v>
      </c>
      <c r="W363" s="282"/>
      <c r="X363" s="282">
        <f t="shared" si="88"/>
        <v>0</v>
      </c>
      <c r="Y363" s="260"/>
      <c r="Z363" s="260"/>
      <c r="AA363" s="502">
        <f t="shared" si="89"/>
        <v>0</v>
      </c>
      <c r="AB363" s="282">
        <f t="shared" si="90"/>
        <v>0</v>
      </c>
      <c r="AC363" s="282">
        <f t="shared" si="91"/>
        <v>0</v>
      </c>
      <c r="AD363" s="282">
        <f t="shared" si="92"/>
        <v>0</v>
      </c>
      <c r="AE363" s="282">
        <f t="shared" si="93"/>
        <v>0</v>
      </c>
      <c r="AF363" s="282">
        <f t="shared" si="94"/>
        <v>0</v>
      </c>
      <c r="AG363" s="107">
        <f t="shared" si="95"/>
        <v>0</v>
      </c>
      <c r="AH363" s="282">
        <f t="shared" si="96"/>
        <v>0</v>
      </c>
      <c r="AI363" s="260"/>
      <c r="AJ363" s="282">
        <f t="shared" si="97"/>
        <v>0</v>
      </c>
      <c r="AK363" s="282">
        <f t="shared" si="98"/>
        <v>0</v>
      </c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495"/>
      <c r="AW363" s="495"/>
      <c r="AX363" s="495"/>
    </row>
    <row r="364" spans="2:50">
      <c r="B364" s="412">
        <v>346</v>
      </c>
      <c r="C364" s="384" t="s">
        <v>40</v>
      </c>
      <c r="D364" s="389" t="s">
        <v>55</v>
      </c>
      <c r="E364" s="389" t="s">
        <v>3030</v>
      </c>
      <c r="F364" s="410" t="s">
        <v>3030</v>
      </c>
      <c r="G364" s="422" t="s">
        <v>131</v>
      </c>
      <c r="H364" s="424">
        <v>43334</v>
      </c>
      <c r="I364" s="409" t="s">
        <v>2470</v>
      </c>
      <c r="J364" s="423">
        <f t="shared" si="82"/>
        <v>2046</v>
      </c>
      <c r="K364" s="423">
        <v>426</v>
      </c>
      <c r="L364" s="423">
        <v>1620</v>
      </c>
      <c r="M364" s="423"/>
      <c r="N364" s="15">
        <v>7.1</v>
      </c>
      <c r="O364" s="15">
        <v>27</v>
      </c>
      <c r="P364" s="509">
        <v>1</v>
      </c>
      <c r="Q364" s="282"/>
      <c r="R364" s="128" t="s">
        <v>31</v>
      </c>
      <c r="S364" s="128" t="s">
        <v>31</v>
      </c>
      <c r="T364" s="128" t="s">
        <v>31</v>
      </c>
      <c r="U364" s="128" t="s">
        <v>31</v>
      </c>
      <c r="V364" s="284" t="s">
        <v>3766</v>
      </c>
      <c r="W364" s="282"/>
      <c r="X364" s="282">
        <f t="shared" si="88"/>
        <v>0</v>
      </c>
      <c r="Y364" s="260"/>
      <c r="Z364" s="260"/>
      <c r="AA364" s="502">
        <f t="shared" si="89"/>
        <v>0</v>
      </c>
      <c r="AB364" s="282">
        <f t="shared" si="90"/>
        <v>0</v>
      </c>
      <c r="AC364" s="282">
        <f t="shared" si="91"/>
        <v>0</v>
      </c>
      <c r="AD364" s="282">
        <f t="shared" si="92"/>
        <v>0</v>
      </c>
      <c r="AE364" s="282">
        <f t="shared" si="93"/>
        <v>0</v>
      </c>
      <c r="AF364" s="282">
        <f t="shared" si="94"/>
        <v>0</v>
      </c>
      <c r="AG364" s="107">
        <f t="shared" si="95"/>
        <v>0</v>
      </c>
      <c r="AH364" s="282">
        <f t="shared" si="96"/>
        <v>0</v>
      </c>
      <c r="AI364" s="260"/>
      <c r="AJ364" s="282">
        <f t="shared" si="97"/>
        <v>0</v>
      </c>
      <c r="AK364" s="282">
        <f t="shared" si="98"/>
        <v>0</v>
      </c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495"/>
      <c r="AW364" s="495"/>
      <c r="AX364" s="495"/>
    </row>
    <row r="365" spans="2:50">
      <c r="B365" s="412">
        <v>347</v>
      </c>
      <c r="C365" s="384" t="s">
        <v>40</v>
      </c>
      <c r="D365" s="389" t="s">
        <v>55</v>
      </c>
      <c r="E365" s="389" t="s">
        <v>4142</v>
      </c>
      <c r="F365" s="410" t="s">
        <v>4142</v>
      </c>
      <c r="G365" s="422" t="s">
        <v>131</v>
      </c>
      <c r="H365" s="424">
        <v>43381</v>
      </c>
      <c r="I365" s="409" t="s">
        <v>2470</v>
      </c>
      <c r="J365" s="423">
        <f t="shared" si="82"/>
        <v>4200</v>
      </c>
      <c r="K365" s="423">
        <v>2040</v>
      </c>
      <c r="L365" s="423">
        <v>2160</v>
      </c>
      <c r="M365" s="423"/>
      <c r="N365" s="15">
        <v>33.400000000000006</v>
      </c>
      <c r="O365" s="15">
        <v>36</v>
      </c>
      <c r="P365" s="509">
        <v>1</v>
      </c>
      <c r="Q365" s="282"/>
      <c r="R365" s="128" t="s">
        <v>31</v>
      </c>
      <c r="S365" s="128" t="s">
        <v>31</v>
      </c>
      <c r="T365" s="128" t="s">
        <v>31</v>
      </c>
      <c r="U365" s="128" t="s">
        <v>31</v>
      </c>
      <c r="V365" s="284" t="s">
        <v>3766</v>
      </c>
      <c r="W365" s="282"/>
      <c r="X365" s="282">
        <f t="shared" si="88"/>
        <v>0</v>
      </c>
      <c r="Y365" s="260"/>
      <c r="Z365" s="260"/>
      <c r="AA365" s="502">
        <f t="shared" si="89"/>
        <v>0</v>
      </c>
      <c r="AB365" s="282">
        <f t="shared" si="90"/>
        <v>0</v>
      </c>
      <c r="AC365" s="282">
        <f t="shared" si="91"/>
        <v>0</v>
      </c>
      <c r="AD365" s="282">
        <f t="shared" si="92"/>
        <v>0</v>
      </c>
      <c r="AE365" s="282">
        <f t="shared" si="93"/>
        <v>0</v>
      </c>
      <c r="AF365" s="282">
        <f t="shared" si="94"/>
        <v>0</v>
      </c>
      <c r="AG365" s="107">
        <f t="shared" si="95"/>
        <v>0</v>
      </c>
      <c r="AH365" s="282">
        <f t="shared" si="96"/>
        <v>0</v>
      </c>
      <c r="AI365" s="260"/>
      <c r="AJ365" s="282">
        <f t="shared" si="97"/>
        <v>0</v>
      </c>
      <c r="AK365" s="282">
        <f t="shared" si="98"/>
        <v>0</v>
      </c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495"/>
      <c r="AW365" s="495"/>
      <c r="AX365" s="495"/>
    </row>
    <row r="366" spans="2:50">
      <c r="B366" s="412">
        <v>348</v>
      </c>
      <c r="C366" s="384" t="s">
        <v>40</v>
      </c>
      <c r="D366" s="389" t="s">
        <v>55</v>
      </c>
      <c r="E366" s="389" t="s">
        <v>771</v>
      </c>
      <c r="F366" s="410" t="s">
        <v>771</v>
      </c>
      <c r="G366" s="422" t="s">
        <v>17</v>
      </c>
      <c r="H366" s="424">
        <v>43383</v>
      </c>
      <c r="I366" s="409" t="s">
        <v>2470</v>
      </c>
      <c r="J366" s="423">
        <f t="shared" si="82"/>
        <v>96</v>
      </c>
      <c r="K366" s="423">
        <v>96</v>
      </c>
      <c r="L366" s="423">
        <v>0</v>
      </c>
      <c r="M366" s="423"/>
      <c r="N366" s="15">
        <v>1.4</v>
      </c>
      <c r="O366" s="15">
        <v>0</v>
      </c>
      <c r="P366" s="509">
        <v>1</v>
      </c>
      <c r="Q366" s="282"/>
      <c r="R366" s="128" t="s">
        <v>31</v>
      </c>
      <c r="S366" s="128" t="s">
        <v>31</v>
      </c>
      <c r="T366" s="128" t="s">
        <v>31</v>
      </c>
      <c r="U366" s="128" t="s">
        <v>31</v>
      </c>
      <c r="V366" s="284" t="s">
        <v>3766</v>
      </c>
      <c r="W366" s="282"/>
      <c r="X366" s="282">
        <f t="shared" si="88"/>
        <v>0</v>
      </c>
      <c r="Y366" s="260"/>
      <c r="Z366" s="260"/>
      <c r="AA366" s="502">
        <f t="shared" si="89"/>
        <v>0</v>
      </c>
      <c r="AB366" s="282">
        <f t="shared" si="90"/>
        <v>0</v>
      </c>
      <c r="AC366" s="282">
        <f t="shared" si="91"/>
        <v>0</v>
      </c>
      <c r="AD366" s="282">
        <f t="shared" si="92"/>
        <v>0</v>
      </c>
      <c r="AE366" s="282">
        <f t="shared" si="93"/>
        <v>0</v>
      </c>
      <c r="AF366" s="282">
        <f t="shared" si="94"/>
        <v>0</v>
      </c>
      <c r="AG366" s="107">
        <f t="shared" si="95"/>
        <v>0</v>
      </c>
      <c r="AH366" s="282">
        <f t="shared" si="96"/>
        <v>0</v>
      </c>
      <c r="AI366" s="260"/>
      <c r="AJ366" s="282">
        <f t="shared" si="97"/>
        <v>0</v>
      </c>
      <c r="AK366" s="282">
        <f t="shared" si="98"/>
        <v>0</v>
      </c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495"/>
      <c r="AW366" s="495"/>
      <c r="AX366" s="495"/>
    </row>
    <row r="367" spans="2:50">
      <c r="B367" s="412">
        <v>349</v>
      </c>
      <c r="C367" s="384" t="s">
        <v>40</v>
      </c>
      <c r="D367" s="389" t="s">
        <v>59</v>
      </c>
      <c r="E367" s="389" t="s">
        <v>60</v>
      </c>
      <c r="F367" s="410" t="s">
        <v>3901</v>
      </c>
      <c r="G367" s="422" t="s">
        <v>131</v>
      </c>
      <c r="H367" s="424">
        <v>42599</v>
      </c>
      <c r="I367" s="409" t="s">
        <v>2470</v>
      </c>
      <c r="J367" s="423">
        <f t="shared" si="82"/>
        <v>12</v>
      </c>
      <c r="K367" s="423">
        <v>12</v>
      </c>
      <c r="L367" s="423">
        <v>0</v>
      </c>
      <c r="M367" s="423"/>
      <c r="N367" s="26">
        <v>0.02</v>
      </c>
      <c r="O367" s="26">
        <v>0</v>
      </c>
      <c r="P367" s="507">
        <v>1</v>
      </c>
      <c r="Q367" s="282"/>
      <c r="R367" s="128" t="s">
        <v>31</v>
      </c>
      <c r="S367" s="128" t="s">
        <v>31</v>
      </c>
      <c r="T367" s="128" t="s">
        <v>31</v>
      </c>
      <c r="U367" s="128" t="s">
        <v>31</v>
      </c>
      <c r="V367" s="284" t="s">
        <v>3766</v>
      </c>
      <c r="W367" s="282"/>
      <c r="X367" s="282">
        <f t="shared" si="88"/>
        <v>0</v>
      </c>
      <c r="Y367" s="260"/>
      <c r="Z367" s="260"/>
      <c r="AA367" s="502">
        <f t="shared" si="89"/>
        <v>0</v>
      </c>
      <c r="AB367" s="282">
        <f t="shared" si="90"/>
        <v>0</v>
      </c>
      <c r="AC367" s="282">
        <f t="shared" si="91"/>
        <v>0</v>
      </c>
      <c r="AD367" s="282">
        <f t="shared" si="92"/>
        <v>0</v>
      </c>
      <c r="AE367" s="282">
        <f t="shared" si="93"/>
        <v>0</v>
      </c>
      <c r="AF367" s="282">
        <f t="shared" si="94"/>
        <v>0</v>
      </c>
      <c r="AG367" s="107">
        <f t="shared" si="95"/>
        <v>0</v>
      </c>
      <c r="AH367" s="282">
        <f t="shared" si="96"/>
        <v>0</v>
      </c>
      <c r="AI367" s="260"/>
      <c r="AJ367" s="282">
        <f t="shared" si="97"/>
        <v>0</v>
      </c>
      <c r="AK367" s="282">
        <f t="shared" si="98"/>
        <v>0</v>
      </c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495"/>
      <c r="AW367" s="495"/>
      <c r="AX367" s="495"/>
    </row>
    <row r="368" spans="2:50">
      <c r="B368" s="412">
        <v>350</v>
      </c>
      <c r="C368" s="384" t="s">
        <v>40</v>
      </c>
      <c r="D368" s="389" t="s">
        <v>59</v>
      </c>
      <c r="E368" s="389" t="s">
        <v>60</v>
      </c>
      <c r="F368" s="410" t="s">
        <v>3902</v>
      </c>
      <c r="G368" s="422" t="s">
        <v>131</v>
      </c>
      <c r="H368" s="424">
        <v>43216</v>
      </c>
      <c r="I368" s="409" t="s">
        <v>2470</v>
      </c>
      <c r="J368" s="423">
        <f t="shared" si="82"/>
        <v>12</v>
      </c>
      <c r="K368" s="423">
        <v>12</v>
      </c>
      <c r="L368" s="423">
        <v>0</v>
      </c>
      <c r="M368" s="423"/>
      <c r="N368" s="26">
        <v>0.04</v>
      </c>
      <c r="O368" s="26">
        <v>0</v>
      </c>
      <c r="P368" s="507">
        <v>1</v>
      </c>
      <c r="Q368" s="282"/>
      <c r="R368" s="128" t="s">
        <v>31</v>
      </c>
      <c r="S368" s="128" t="s">
        <v>31</v>
      </c>
      <c r="T368" s="128" t="s">
        <v>31</v>
      </c>
      <c r="U368" s="128" t="s">
        <v>31</v>
      </c>
      <c r="V368" s="284" t="s">
        <v>3766</v>
      </c>
      <c r="W368" s="282"/>
      <c r="X368" s="282">
        <f t="shared" si="88"/>
        <v>0</v>
      </c>
      <c r="Y368" s="260"/>
      <c r="Z368" s="260"/>
      <c r="AA368" s="502">
        <f t="shared" si="89"/>
        <v>0</v>
      </c>
      <c r="AB368" s="282">
        <f t="shared" si="90"/>
        <v>0</v>
      </c>
      <c r="AC368" s="282">
        <f t="shared" si="91"/>
        <v>0</v>
      </c>
      <c r="AD368" s="282">
        <f t="shared" si="92"/>
        <v>0</v>
      </c>
      <c r="AE368" s="282">
        <f t="shared" si="93"/>
        <v>0</v>
      </c>
      <c r="AF368" s="282">
        <f t="shared" si="94"/>
        <v>0</v>
      </c>
      <c r="AG368" s="107">
        <f t="shared" si="95"/>
        <v>0</v>
      </c>
      <c r="AH368" s="282">
        <f t="shared" si="96"/>
        <v>0</v>
      </c>
      <c r="AI368" s="260"/>
      <c r="AJ368" s="282">
        <f t="shared" si="97"/>
        <v>0</v>
      </c>
      <c r="AK368" s="282">
        <f t="shared" si="98"/>
        <v>0</v>
      </c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495"/>
      <c r="AW368" s="495"/>
      <c r="AX368" s="495"/>
    </row>
    <row r="369" spans="2:50">
      <c r="B369" s="412">
        <v>351</v>
      </c>
      <c r="C369" s="384" t="s">
        <v>40</v>
      </c>
      <c r="D369" s="389" t="s">
        <v>59</v>
      </c>
      <c r="E369" s="389" t="s">
        <v>60</v>
      </c>
      <c r="F369" s="410" t="s">
        <v>3903</v>
      </c>
      <c r="G369" s="422" t="s">
        <v>131</v>
      </c>
      <c r="H369" s="424">
        <v>42599</v>
      </c>
      <c r="I369" s="409" t="s">
        <v>2470</v>
      </c>
      <c r="J369" s="423">
        <f t="shared" si="82"/>
        <v>23.4</v>
      </c>
      <c r="K369" s="423">
        <v>18</v>
      </c>
      <c r="L369" s="423">
        <v>5.4</v>
      </c>
      <c r="M369" s="423"/>
      <c r="N369" s="26">
        <v>0.04</v>
      </c>
      <c r="O369" s="26">
        <v>0.09</v>
      </c>
      <c r="P369" s="507">
        <v>1</v>
      </c>
      <c r="Q369" s="282"/>
      <c r="R369" s="128" t="s">
        <v>31</v>
      </c>
      <c r="S369" s="128" t="s">
        <v>31</v>
      </c>
      <c r="T369" s="128" t="s">
        <v>31</v>
      </c>
      <c r="U369" s="128" t="s">
        <v>31</v>
      </c>
      <c r="V369" s="284" t="s">
        <v>3766</v>
      </c>
      <c r="W369" s="282"/>
      <c r="X369" s="282">
        <f t="shared" si="88"/>
        <v>0</v>
      </c>
      <c r="Y369" s="260"/>
      <c r="Z369" s="260"/>
      <c r="AA369" s="502">
        <f t="shared" si="89"/>
        <v>0</v>
      </c>
      <c r="AB369" s="282">
        <f t="shared" si="90"/>
        <v>0</v>
      </c>
      <c r="AC369" s="282">
        <f t="shared" si="91"/>
        <v>0</v>
      </c>
      <c r="AD369" s="282">
        <f t="shared" si="92"/>
        <v>0</v>
      </c>
      <c r="AE369" s="282">
        <f t="shared" si="93"/>
        <v>0</v>
      </c>
      <c r="AF369" s="282">
        <f t="shared" si="94"/>
        <v>0</v>
      </c>
      <c r="AG369" s="107">
        <f t="shared" si="95"/>
        <v>0</v>
      </c>
      <c r="AH369" s="282">
        <f t="shared" si="96"/>
        <v>0</v>
      </c>
      <c r="AI369" s="260"/>
      <c r="AJ369" s="282">
        <f t="shared" si="97"/>
        <v>0</v>
      </c>
      <c r="AK369" s="282">
        <f t="shared" si="98"/>
        <v>0</v>
      </c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495"/>
      <c r="AW369" s="495"/>
      <c r="AX369" s="495"/>
    </row>
    <row r="370" spans="2:50">
      <c r="B370" s="412">
        <v>352</v>
      </c>
      <c r="C370" s="384" t="s">
        <v>40</v>
      </c>
      <c r="D370" s="389" t="s">
        <v>59</v>
      </c>
      <c r="E370" s="389" t="s">
        <v>60</v>
      </c>
      <c r="F370" s="410" t="s">
        <v>3904</v>
      </c>
      <c r="G370" s="422" t="s">
        <v>131</v>
      </c>
      <c r="H370" s="424">
        <v>43472</v>
      </c>
      <c r="I370" s="409" t="s">
        <v>2470</v>
      </c>
      <c r="J370" s="423">
        <f t="shared" si="82"/>
        <v>72</v>
      </c>
      <c r="K370" s="423">
        <v>12</v>
      </c>
      <c r="L370" s="423">
        <v>60</v>
      </c>
      <c r="M370" s="423"/>
      <c r="N370" s="26">
        <v>0.06</v>
      </c>
      <c r="O370" s="26">
        <v>1</v>
      </c>
      <c r="P370" s="507">
        <v>1</v>
      </c>
      <c r="Q370" s="282"/>
      <c r="R370" s="128" t="s">
        <v>31</v>
      </c>
      <c r="S370" s="128" t="s">
        <v>31</v>
      </c>
      <c r="T370" s="128" t="s">
        <v>31</v>
      </c>
      <c r="U370" s="128" t="s">
        <v>31</v>
      </c>
      <c r="V370" s="284" t="s">
        <v>3766</v>
      </c>
      <c r="W370" s="282"/>
      <c r="X370" s="282">
        <f t="shared" si="88"/>
        <v>0</v>
      </c>
      <c r="Y370" s="260"/>
      <c r="Z370" s="260"/>
      <c r="AA370" s="502">
        <f t="shared" si="89"/>
        <v>0</v>
      </c>
      <c r="AB370" s="282">
        <f t="shared" si="90"/>
        <v>0</v>
      </c>
      <c r="AC370" s="282">
        <f t="shared" si="91"/>
        <v>0</v>
      </c>
      <c r="AD370" s="282">
        <f t="shared" si="92"/>
        <v>0</v>
      </c>
      <c r="AE370" s="282">
        <f t="shared" si="93"/>
        <v>0</v>
      </c>
      <c r="AF370" s="282">
        <f t="shared" si="94"/>
        <v>0</v>
      </c>
      <c r="AG370" s="107">
        <f t="shared" si="95"/>
        <v>0</v>
      </c>
      <c r="AH370" s="282">
        <f t="shared" si="96"/>
        <v>0</v>
      </c>
      <c r="AI370" s="260"/>
      <c r="AJ370" s="282">
        <f t="shared" si="97"/>
        <v>0</v>
      </c>
      <c r="AK370" s="282">
        <f t="shared" si="98"/>
        <v>0</v>
      </c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495"/>
      <c r="AW370" s="495"/>
      <c r="AX370" s="495"/>
    </row>
    <row r="371" spans="2:50">
      <c r="B371" s="412">
        <v>353</v>
      </c>
      <c r="C371" s="384" t="s">
        <v>40</v>
      </c>
      <c r="D371" s="389" t="s">
        <v>59</v>
      </c>
      <c r="E371" s="389" t="s">
        <v>60</v>
      </c>
      <c r="F371" s="410" t="s">
        <v>1515</v>
      </c>
      <c r="G371" s="422" t="s">
        <v>131</v>
      </c>
      <c r="H371" s="424">
        <v>42599</v>
      </c>
      <c r="I371" s="409" t="s">
        <v>2470</v>
      </c>
      <c r="J371" s="423">
        <f t="shared" si="82"/>
        <v>18</v>
      </c>
      <c r="K371" s="423">
        <v>18</v>
      </c>
      <c r="L371" s="423">
        <v>0</v>
      </c>
      <c r="M371" s="423"/>
      <c r="N371" s="26">
        <v>9.0000000000000011E-2</v>
      </c>
      <c r="O371" s="26">
        <v>0</v>
      </c>
      <c r="P371" s="507">
        <v>1</v>
      </c>
      <c r="Q371" s="282"/>
      <c r="R371" s="128" t="s">
        <v>31</v>
      </c>
      <c r="S371" s="128" t="s">
        <v>31</v>
      </c>
      <c r="T371" s="128" t="s">
        <v>31</v>
      </c>
      <c r="U371" s="128" t="s">
        <v>31</v>
      </c>
      <c r="V371" s="284" t="s">
        <v>3766</v>
      </c>
      <c r="W371" s="282"/>
      <c r="X371" s="282">
        <f t="shared" si="88"/>
        <v>0</v>
      </c>
      <c r="Y371" s="260"/>
      <c r="Z371" s="260"/>
      <c r="AA371" s="502">
        <f t="shared" si="89"/>
        <v>0</v>
      </c>
      <c r="AB371" s="282">
        <f t="shared" si="90"/>
        <v>0</v>
      </c>
      <c r="AC371" s="282">
        <f t="shared" si="91"/>
        <v>0</v>
      </c>
      <c r="AD371" s="282">
        <f t="shared" si="92"/>
        <v>0</v>
      </c>
      <c r="AE371" s="282">
        <f t="shared" si="93"/>
        <v>0</v>
      </c>
      <c r="AF371" s="282">
        <f t="shared" si="94"/>
        <v>0</v>
      </c>
      <c r="AG371" s="107">
        <f t="shared" si="95"/>
        <v>0</v>
      </c>
      <c r="AH371" s="282">
        <f t="shared" si="96"/>
        <v>0</v>
      </c>
      <c r="AI371" s="260"/>
      <c r="AJ371" s="282">
        <f t="shared" si="97"/>
        <v>0</v>
      </c>
      <c r="AK371" s="282">
        <f t="shared" si="98"/>
        <v>0</v>
      </c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495"/>
      <c r="AW371" s="495"/>
      <c r="AX371" s="495"/>
    </row>
    <row r="372" spans="2:50">
      <c r="B372" s="412">
        <v>354</v>
      </c>
      <c r="C372" s="384" t="s">
        <v>40</v>
      </c>
      <c r="D372" s="389" t="s">
        <v>59</v>
      </c>
      <c r="E372" s="389" t="s">
        <v>60</v>
      </c>
      <c r="F372" s="410" t="s">
        <v>3905</v>
      </c>
      <c r="G372" s="422" t="s">
        <v>131</v>
      </c>
      <c r="H372" s="424">
        <v>42599</v>
      </c>
      <c r="I372" s="409" t="s">
        <v>2470</v>
      </c>
      <c r="J372" s="423">
        <f t="shared" si="82"/>
        <v>36</v>
      </c>
      <c r="K372" s="423">
        <v>36</v>
      </c>
      <c r="L372" s="423">
        <v>0</v>
      </c>
      <c r="M372" s="423"/>
      <c r="N372" s="26">
        <v>0.26</v>
      </c>
      <c r="O372" s="26">
        <v>0</v>
      </c>
      <c r="P372" s="507">
        <v>1</v>
      </c>
      <c r="Q372" s="282"/>
      <c r="R372" s="128" t="s">
        <v>31</v>
      </c>
      <c r="S372" s="128" t="s">
        <v>31</v>
      </c>
      <c r="T372" s="128" t="s">
        <v>31</v>
      </c>
      <c r="U372" s="128" t="s">
        <v>31</v>
      </c>
      <c r="V372" s="284" t="s">
        <v>3766</v>
      </c>
      <c r="W372" s="282"/>
      <c r="X372" s="282">
        <f t="shared" si="88"/>
        <v>0</v>
      </c>
      <c r="Y372" s="260"/>
      <c r="Z372" s="260"/>
      <c r="AA372" s="502">
        <f t="shared" si="89"/>
        <v>0</v>
      </c>
      <c r="AB372" s="282">
        <f t="shared" si="90"/>
        <v>0</v>
      </c>
      <c r="AC372" s="282">
        <f t="shared" si="91"/>
        <v>0</v>
      </c>
      <c r="AD372" s="282">
        <f t="shared" si="92"/>
        <v>0</v>
      </c>
      <c r="AE372" s="282">
        <f t="shared" si="93"/>
        <v>0</v>
      </c>
      <c r="AF372" s="282">
        <f t="shared" si="94"/>
        <v>0</v>
      </c>
      <c r="AG372" s="107">
        <f t="shared" si="95"/>
        <v>0</v>
      </c>
      <c r="AH372" s="282">
        <f t="shared" si="96"/>
        <v>0</v>
      </c>
      <c r="AI372" s="260"/>
      <c r="AJ372" s="282">
        <f t="shared" si="97"/>
        <v>0</v>
      </c>
      <c r="AK372" s="282">
        <f t="shared" si="98"/>
        <v>0</v>
      </c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495"/>
      <c r="AW372" s="495"/>
      <c r="AX372" s="495"/>
    </row>
    <row r="373" spans="2:50">
      <c r="B373" s="412">
        <v>355</v>
      </c>
      <c r="C373" s="384" t="s">
        <v>40</v>
      </c>
      <c r="D373" s="389" t="s">
        <v>59</v>
      </c>
      <c r="E373" s="389" t="s">
        <v>60</v>
      </c>
      <c r="F373" s="410" t="s">
        <v>1709</v>
      </c>
      <c r="G373" s="422" t="s">
        <v>131</v>
      </c>
      <c r="H373" s="424">
        <v>43763</v>
      </c>
      <c r="I373" s="409" t="s">
        <v>2470</v>
      </c>
      <c r="J373" s="423">
        <f t="shared" si="82"/>
        <v>36</v>
      </c>
      <c r="K373" s="423">
        <v>36</v>
      </c>
      <c r="L373" s="423">
        <v>0</v>
      </c>
      <c r="M373" s="423"/>
      <c r="N373" s="26">
        <v>0.11</v>
      </c>
      <c r="O373" s="26">
        <v>0</v>
      </c>
      <c r="P373" s="507">
        <v>1</v>
      </c>
      <c r="Q373" s="282"/>
      <c r="R373" s="128" t="s">
        <v>31</v>
      </c>
      <c r="S373" s="128" t="s">
        <v>31</v>
      </c>
      <c r="T373" s="128" t="s">
        <v>31</v>
      </c>
      <c r="U373" s="128" t="s">
        <v>31</v>
      </c>
      <c r="V373" s="284" t="s">
        <v>3766</v>
      </c>
      <c r="W373" s="282"/>
      <c r="X373" s="282">
        <f t="shared" si="88"/>
        <v>0</v>
      </c>
      <c r="Y373" s="260"/>
      <c r="Z373" s="260"/>
      <c r="AA373" s="502">
        <f t="shared" si="89"/>
        <v>0</v>
      </c>
      <c r="AB373" s="282">
        <f t="shared" si="90"/>
        <v>0</v>
      </c>
      <c r="AC373" s="282">
        <f t="shared" si="91"/>
        <v>0</v>
      </c>
      <c r="AD373" s="282">
        <f t="shared" si="92"/>
        <v>0</v>
      </c>
      <c r="AE373" s="282">
        <f t="shared" si="93"/>
        <v>0</v>
      </c>
      <c r="AF373" s="282">
        <f t="shared" si="94"/>
        <v>0</v>
      </c>
      <c r="AG373" s="107">
        <f t="shared" si="95"/>
        <v>0</v>
      </c>
      <c r="AH373" s="282">
        <f t="shared" si="96"/>
        <v>0</v>
      </c>
      <c r="AI373" s="260"/>
      <c r="AJ373" s="282">
        <f t="shared" si="97"/>
        <v>0</v>
      </c>
      <c r="AK373" s="282">
        <f t="shared" si="98"/>
        <v>0</v>
      </c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495"/>
      <c r="AW373" s="495"/>
      <c r="AX373" s="495"/>
    </row>
    <row r="374" spans="2:50">
      <c r="B374" s="412">
        <v>356</v>
      </c>
      <c r="C374" s="384" t="s">
        <v>40</v>
      </c>
      <c r="D374" s="389" t="s">
        <v>59</v>
      </c>
      <c r="E374" s="389" t="s">
        <v>60</v>
      </c>
      <c r="F374" s="410" t="s">
        <v>790</v>
      </c>
      <c r="G374" s="422" t="s">
        <v>131</v>
      </c>
      <c r="H374" s="424">
        <v>43210</v>
      </c>
      <c r="I374" s="409" t="s">
        <v>2470</v>
      </c>
      <c r="J374" s="423">
        <f t="shared" si="82"/>
        <v>6</v>
      </c>
      <c r="K374" s="423">
        <v>6</v>
      </c>
      <c r="L374" s="423">
        <v>0</v>
      </c>
      <c r="M374" s="423"/>
      <c r="N374" s="26">
        <v>0.01</v>
      </c>
      <c r="O374" s="26">
        <v>0</v>
      </c>
      <c r="P374" s="507">
        <v>1</v>
      </c>
      <c r="Q374" s="282"/>
      <c r="R374" s="128" t="s">
        <v>31</v>
      </c>
      <c r="S374" s="128" t="s">
        <v>31</v>
      </c>
      <c r="T374" s="128" t="s">
        <v>31</v>
      </c>
      <c r="U374" s="128" t="s">
        <v>31</v>
      </c>
      <c r="V374" s="284" t="s">
        <v>3766</v>
      </c>
      <c r="W374" s="282"/>
      <c r="X374" s="282">
        <f t="shared" si="88"/>
        <v>0</v>
      </c>
      <c r="Y374" s="260"/>
      <c r="Z374" s="260"/>
      <c r="AA374" s="502">
        <f t="shared" si="89"/>
        <v>0</v>
      </c>
      <c r="AB374" s="282">
        <f t="shared" si="90"/>
        <v>0</v>
      </c>
      <c r="AC374" s="282">
        <f t="shared" si="91"/>
        <v>0</v>
      </c>
      <c r="AD374" s="282">
        <f t="shared" si="92"/>
        <v>0</v>
      </c>
      <c r="AE374" s="282">
        <f t="shared" si="93"/>
        <v>0</v>
      </c>
      <c r="AF374" s="282">
        <f t="shared" si="94"/>
        <v>0</v>
      </c>
      <c r="AG374" s="107">
        <f t="shared" si="95"/>
        <v>0</v>
      </c>
      <c r="AH374" s="282">
        <f t="shared" si="96"/>
        <v>0</v>
      </c>
      <c r="AI374" s="260"/>
      <c r="AJ374" s="282">
        <f t="shared" si="97"/>
        <v>0</v>
      </c>
      <c r="AK374" s="282">
        <f t="shared" si="98"/>
        <v>0</v>
      </c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495"/>
      <c r="AW374" s="495"/>
      <c r="AX374" s="495"/>
    </row>
    <row r="375" spans="2:50">
      <c r="B375" s="412">
        <v>357</v>
      </c>
      <c r="C375" s="384" t="s">
        <v>40</v>
      </c>
      <c r="D375" s="389" t="s">
        <v>59</v>
      </c>
      <c r="E375" s="389" t="s">
        <v>60</v>
      </c>
      <c r="F375" s="410" t="s">
        <v>1096</v>
      </c>
      <c r="G375" s="422" t="s">
        <v>131</v>
      </c>
      <c r="H375" s="424">
        <v>42599</v>
      </c>
      <c r="I375" s="409" t="s">
        <v>2470</v>
      </c>
      <c r="J375" s="423">
        <f t="shared" si="82"/>
        <v>1452</v>
      </c>
      <c r="K375" s="423">
        <v>12</v>
      </c>
      <c r="L375" s="423">
        <v>1440</v>
      </c>
      <c r="M375" s="423"/>
      <c r="N375" s="26">
        <v>0.2</v>
      </c>
      <c r="O375" s="26">
        <v>24</v>
      </c>
      <c r="P375" s="507">
        <v>1</v>
      </c>
      <c r="Q375" s="282"/>
      <c r="R375" s="128" t="s">
        <v>31</v>
      </c>
      <c r="S375" s="128" t="s">
        <v>31</v>
      </c>
      <c r="T375" s="128" t="s">
        <v>31</v>
      </c>
      <c r="U375" s="128" t="s">
        <v>31</v>
      </c>
      <c r="V375" s="284" t="s">
        <v>3766</v>
      </c>
      <c r="W375" s="282"/>
      <c r="X375" s="282">
        <f t="shared" si="88"/>
        <v>0</v>
      </c>
      <c r="Y375" s="260"/>
      <c r="Z375" s="260"/>
      <c r="AA375" s="502">
        <f t="shared" si="89"/>
        <v>0</v>
      </c>
      <c r="AB375" s="282">
        <f t="shared" si="90"/>
        <v>0</v>
      </c>
      <c r="AC375" s="282">
        <f t="shared" si="91"/>
        <v>0</v>
      </c>
      <c r="AD375" s="282">
        <f t="shared" si="92"/>
        <v>0</v>
      </c>
      <c r="AE375" s="282">
        <f t="shared" si="93"/>
        <v>0</v>
      </c>
      <c r="AF375" s="282">
        <f t="shared" si="94"/>
        <v>0</v>
      </c>
      <c r="AG375" s="107">
        <f t="shared" si="95"/>
        <v>0</v>
      </c>
      <c r="AH375" s="282">
        <f t="shared" si="96"/>
        <v>0</v>
      </c>
      <c r="AI375" s="260"/>
      <c r="AJ375" s="282">
        <f t="shared" si="97"/>
        <v>0</v>
      </c>
      <c r="AK375" s="282">
        <f t="shared" si="98"/>
        <v>0</v>
      </c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495"/>
      <c r="AW375" s="495"/>
      <c r="AX375" s="495"/>
    </row>
    <row r="376" spans="2:50">
      <c r="B376" s="412">
        <v>358</v>
      </c>
      <c r="C376" s="384" t="s">
        <v>40</v>
      </c>
      <c r="D376" s="389" t="s">
        <v>59</v>
      </c>
      <c r="E376" s="389" t="s">
        <v>63</v>
      </c>
      <c r="F376" s="410" t="s">
        <v>1097</v>
      </c>
      <c r="G376" s="422" t="s">
        <v>131</v>
      </c>
      <c r="H376" s="424">
        <v>43734</v>
      </c>
      <c r="I376" s="409" t="s">
        <v>2470</v>
      </c>
      <c r="J376" s="423">
        <f t="shared" si="82"/>
        <v>12</v>
      </c>
      <c r="K376" s="423">
        <v>12</v>
      </c>
      <c r="L376" s="423">
        <v>0</v>
      </c>
      <c r="M376" s="423"/>
      <c r="N376" s="26">
        <v>0.11</v>
      </c>
      <c r="O376" s="26">
        <v>0</v>
      </c>
      <c r="P376" s="507">
        <v>1</v>
      </c>
      <c r="Q376" s="282"/>
      <c r="R376" s="128" t="s">
        <v>31</v>
      </c>
      <c r="S376" s="128" t="s">
        <v>31</v>
      </c>
      <c r="T376" s="128" t="s">
        <v>31</v>
      </c>
      <c r="U376" s="128" t="s">
        <v>31</v>
      </c>
      <c r="V376" s="284" t="s">
        <v>3766</v>
      </c>
      <c r="W376" s="282"/>
      <c r="X376" s="282">
        <f t="shared" si="88"/>
        <v>0</v>
      </c>
      <c r="Y376" s="260"/>
      <c r="Z376" s="260"/>
      <c r="AA376" s="502">
        <f t="shared" si="89"/>
        <v>0</v>
      </c>
      <c r="AB376" s="282">
        <f t="shared" si="90"/>
        <v>0</v>
      </c>
      <c r="AC376" s="282">
        <f t="shared" si="91"/>
        <v>0</v>
      </c>
      <c r="AD376" s="282">
        <f t="shared" si="92"/>
        <v>0</v>
      </c>
      <c r="AE376" s="282">
        <f t="shared" si="93"/>
        <v>0</v>
      </c>
      <c r="AF376" s="282">
        <f t="shared" si="94"/>
        <v>0</v>
      </c>
      <c r="AG376" s="107">
        <f t="shared" si="95"/>
        <v>0</v>
      </c>
      <c r="AH376" s="282">
        <f t="shared" si="96"/>
        <v>0</v>
      </c>
      <c r="AI376" s="260"/>
      <c r="AJ376" s="282">
        <f t="shared" si="97"/>
        <v>0</v>
      </c>
      <c r="AK376" s="282">
        <f t="shared" si="98"/>
        <v>0</v>
      </c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495"/>
      <c r="AW376" s="495"/>
      <c r="AX376" s="495"/>
    </row>
    <row r="377" spans="2:50">
      <c r="B377" s="412">
        <v>359</v>
      </c>
      <c r="C377" s="384" t="s">
        <v>40</v>
      </c>
      <c r="D377" s="389" t="s">
        <v>59</v>
      </c>
      <c r="E377" s="389" t="s">
        <v>63</v>
      </c>
      <c r="F377" s="410" t="s">
        <v>1098</v>
      </c>
      <c r="G377" s="422" t="s">
        <v>131</v>
      </c>
      <c r="H377" s="424">
        <v>42599</v>
      </c>
      <c r="I377" s="409" t="s">
        <v>2470</v>
      </c>
      <c r="J377" s="423">
        <f t="shared" si="82"/>
        <v>6</v>
      </c>
      <c r="K377" s="423">
        <v>6</v>
      </c>
      <c r="L377" s="423">
        <v>0</v>
      </c>
      <c r="M377" s="423"/>
      <c r="N377" s="26">
        <v>0.1</v>
      </c>
      <c r="O377" s="26">
        <v>0</v>
      </c>
      <c r="P377" s="507">
        <v>1</v>
      </c>
      <c r="Q377" s="282"/>
      <c r="R377" s="128" t="s">
        <v>31</v>
      </c>
      <c r="S377" s="128" t="s">
        <v>31</v>
      </c>
      <c r="T377" s="128" t="s">
        <v>31</v>
      </c>
      <c r="U377" s="128" t="s">
        <v>31</v>
      </c>
      <c r="V377" s="284" t="s">
        <v>3766</v>
      </c>
      <c r="W377" s="282"/>
      <c r="X377" s="282">
        <f t="shared" si="88"/>
        <v>0</v>
      </c>
      <c r="Y377" s="260"/>
      <c r="Z377" s="260"/>
      <c r="AA377" s="502">
        <f t="shared" si="89"/>
        <v>0</v>
      </c>
      <c r="AB377" s="282">
        <f t="shared" si="90"/>
        <v>0</v>
      </c>
      <c r="AC377" s="282">
        <f t="shared" si="91"/>
        <v>0</v>
      </c>
      <c r="AD377" s="282">
        <f t="shared" si="92"/>
        <v>0</v>
      </c>
      <c r="AE377" s="282">
        <f t="shared" si="93"/>
        <v>0</v>
      </c>
      <c r="AF377" s="282">
        <f t="shared" si="94"/>
        <v>0</v>
      </c>
      <c r="AG377" s="107">
        <f t="shared" si="95"/>
        <v>0</v>
      </c>
      <c r="AH377" s="282">
        <f t="shared" si="96"/>
        <v>0</v>
      </c>
      <c r="AI377" s="260"/>
      <c r="AJ377" s="282">
        <f t="shared" si="97"/>
        <v>0</v>
      </c>
      <c r="AK377" s="282">
        <f t="shared" si="98"/>
        <v>0</v>
      </c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495"/>
      <c r="AW377" s="495"/>
      <c r="AX377" s="495"/>
    </row>
    <row r="378" spans="2:50">
      <c r="B378" s="412">
        <v>360</v>
      </c>
      <c r="C378" s="384" t="s">
        <v>40</v>
      </c>
      <c r="D378" s="389" t="s">
        <v>59</v>
      </c>
      <c r="E378" s="389" t="s">
        <v>63</v>
      </c>
      <c r="F378" s="410" t="s">
        <v>1099</v>
      </c>
      <c r="G378" s="422" t="s">
        <v>131</v>
      </c>
      <c r="H378" s="424">
        <v>42599</v>
      </c>
      <c r="I378" s="409" t="s">
        <v>2470</v>
      </c>
      <c r="J378" s="423">
        <f t="shared" si="82"/>
        <v>6</v>
      </c>
      <c r="K378" s="423">
        <v>6</v>
      </c>
      <c r="L378" s="423">
        <v>0</v>
      </c>
      <c r="M378" s="423"/>
      <c r="N378" s="26">
        <v>0.1</v>
      </c>
      <c r="O378" s="26">
        <v>0</v>
      </c>
      <c r="P378" s="507">
        <v>1</v>
      </c>
      <c r="Q378" s="282"/>
      <c r="R378" s="128" t="s">
        <v>31</v>
      </c>
      <c r="S378" s="128" t="s">
        <v>31</v>
      </c>
      <c r="T378" s="128" t="s">
        <v>31</v>
      </c>
      <c r="U378" s="128" t="s">
        <v>31</v>
      </c>
      <c r="V378" s="284" t="s">
        <v>3766</v>
      </c>
      <c r="W378" s="282"/>
      <c r="X378" s="282">
        <f t="shared" si="88"/>
        <v>0</v>
      </c>
      <c r="Y378" s="260"/>
      <c r="Z378" s="260"/>
      <c r="AA378" s="502">
        <f t="shared" si="89"/>
        <v>0</v>
      </c>
      <c r="AB378" s="282">
        <f t="shared" si="90"/>
        <v>0</v>
      </c>
      <c r="AC378" s="282">
        <f t="shared" si="91"/>
        <v>0</v>
      </c>
      <c r="AD378" s="282">
        <f t="shared" si="92"/>
        <v>0</v>
      </c>
      <c r="AE378" s="282">
        <f t="shared" si="93"/>
        <v>0</v>
      </c>
      <c r="AF378" s="282">
        <f t="shared" si="94"/>
        <v>0</v>
      </c>
      <c r="AG378" s="107">
        <f t="shared" si="95"/>
        <v>0</v>
      </c>
      <c r="AH378" s="282">
        <f t="shared" si="96"/>
        <v>0</v>
      </c>
      <c r="AI378" s="260"/>
      <c r="AJ378" s="282">
        <f t="shared" si="97"/>
        <v>0</v>
      </c>
      <c r="AK378" s="282">
        <f t="shared" si="98"/>
        <v>0</v>
      </c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495"/>
      <c r="AW378" s="495"/>
      <c r="AX378" s="495"/>
    </row>
    <row r="379" spans="2:50">
      <c r="B379" s="412">
        <v>361</v>
      </c>
      <c r="C379" s="384" t="s">
        <v>40</v>
      </c>
      <c r="D379" s="389" t="s">
        <v>59</v>
      </c>
      <c r="E379" s="389" t="s">
        <v>63</v>
      </c>
      <c r="F379" s="410" t="s">
        <v>1100</v>
      </c>
      <c r="G379" s="422" t="s">
        <v>131</v>
      </c>
      <c r="H379" s="424">
        <v>42599</v>
      </c>
      <c r="I379" s="409" t="s">
        <v>2470</v>
      </c>
      <c r="J379" s="423">
        <f t="shared" si="82"/>
        <v>6</v>
      </c>
      <c r="K379" s="423">
        <v>6</v>
      </c>
      <c r="L379" s="423">
        <v>0</v>
      </c>
      <c r="M379" s="423"/>
      <c r="N379" s="26">
        <v>0.1</v>
      </c>
      <c r="O379" s="26">
        <v>0</v>
      </c>
      <c r="P379" s="507">
        <v>1</v>
      </c>
      <c r="Q379" s="282"/>
      <c r="R379" s="128" t="s">
        <v>31</v>
      </c>
      <c r="S379" s="128" t="s">
        <v>31</v>
      </c>
      <c r="T379" s="128" t="s">
        <v>31</v>
      </c>
      <c r="U379" s="128" t="s">
        <v>31</v>
      </c>
      <c r="V379" s="284" t="s">
        <v>3766</v>
      </c>
      <c r="W379" s="282"/>
      <c r="X379" s="282">
        <f t="shared" si="88"/>
        <v>0</v>
      </c>
      <c r="Y379" s="260"/>
      <c r="Z379" s="260"/>
      <c r="AA379" s="502">
        <f t="shared" si="89"/>
        <v>0</v>
      </c>
      <c r="AB379" s="282">
        <f t="shared" si="90"/>
        <v>0</v>
      </c>
      <c r="AC379" s="282">
        <f t="shared" si="91"/>
        <v>0</v>
      </c>
      <c r="AD379" s="282">
        <f t="shared" si="92"/>
        <v>0</v>
      </c>
      <c r="AE379" s="282">
        <f t="shared" si="93"/>
        <v>0</v>
      </c>
      <c r="AF379" s="282">
        <f t="shared" si="94"/>
        <v>0</v>
      </c>
      <c r="AG379" s="107">
        <f t="shared" si="95"/>
        <v>0</v>
      </c>
      <c r="AH379" s="282">
        <f t="shared" si="96"/>
        <v>0</v>
      </c>
      <c r="AI379" s="260"/>
      <c r="AJ379" s="282">
        <f t="shared" si="97"/>
        <v>0</v>
      </c>
      <c r="AK379" s="282">
        <f t="shared" si="98"/>
        <v>0</v>
      </c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495"/>
      <c r="AW379" s="495"/>
      <c r="AX379" s="495"/>
    </row>
    <row r="380" spans="2:50">
      <c r="B380" s="412">
        <v>362</v>
      </c>
      <c r="C380" s="384" t="s">
        <v>40</v>
      </c>
      <c r="D380" s="389" t="s">
        <v>59</v>
      </c>
      <c r="E380" s="389" t="s">
        <v>63</v>
      </c>
      <c r="F380" s="410" t="s">
        <v>1101</v>
      </c>
      <c r="G380" s="422" t="s">
        <v>131</v>
      </c>
      <c r="H380" s="424">
        <v>42599</v>
      </c>
      <c r="I380" s="409" t="s">
        <v>2470</v>
      </c>
      <c r="J380" s="423">
        <f t="shared" si="82"/>
        <v>6</v>
      </c>
      <c r="K380" s="423">
        <v>6</v>
      </c>
      <c r="L380" s="423">
        <v>0</v>
      </c>
      <c r="M380" s="423"/>
      <c r="N380" s="26">
        <v>0.1</v>
      </c>
      <c r="O380" s="26">
        <v>0</v>
      </c>
      <c r="P380" s="507">
        <v>1</v>
      </c>
      <c r="Q380" s="282"/>
      <c r="R380" s="128" t="s">
        <v>31</v>
      </c>
      <c r="S380" s="128" t="s">
        <v>31</v>
      </c>
      <c r="T380" s="128" t="s">
        <v>31</v>
      </c>
      <c r="U380" s="128" t="s">
        <v>31</v>
      </c>
      <c r="V380" s="284" t="s">
        <v>3766</v>
      </c>
      <c r="W380" s="282"/>
      <c r="X380" s="282">
        <f t="shared" si="88"/>
        <v>0</v>
      </c>
      <c r="Y380" s="260"/>
      <c r="Z380" s="260"/>
      <c r="AA380" s="502">
        <f t="shared" si="89"/>
        <v>0</v>
      </c>
      <c r="AB380" s="282">
        <f t="shared" si="90"/>
        <v>0</v>
      </c>
      <c r="AC380" s="282">
        <f t="shared" si="91"/>
        <v>0</v>
      </c>
      <c r="AD380" s="282">
        <f t="shared" si="92"/>
        <v>0</v>
      </c>
      <c r="AE380" s="282">
        <f t="shared" si="93"/>
        <v>0</v>
      </c>
      <c r="AF380" s="282">
        <f t="shared" si="94"/>
        <v>0</v>
      </c>
      <c r="AG380" s="107">
        <f t="shared" si="95"/>
        <v>0</v>
      </c>
      <c r="AH380" s="282">
        <f t="shared" si="96"/>
        <v>0</v>
      </c>
      <c r="AI380" s="260"/>
      <c r="AJ380" s="282">
        <f t="shared" si="97"/>
        <v>0</v>
      </c>
      <c r="AK380" s="282">
        <f t="shared" si="98"/>
        <v>0</v>
      </c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495"/>
      <c r="AW380" s="495"/>
      <c r="AX380" s="495"/>
    </row>
    <row r="381" spans="2:50">
      <c r="B381" s="412">
        <v>363</v>
      </c>
      <c r="C381" s="384" t="s">
        <v>40</v>
      </c>
      <c r="D381" s="389" t="s">
        <v>59</v>
      </c>
      <c r="E381" s="389" t="s">
        <v>63</v>
      </c>
      <c r="F381" s="410" t="s">
        <v>1102</v>
      </c>
      <c r="G381" s="422" t="s">
        <v>131</v>
      </c>
      <c r="H381" s="424">
        <v>42599</v>
      </c>
      <c r="I381" s="409" t="s">
        <v>2470</v>
      </c>
      <c r="J381" s="423">
        <f t="shared" si="82"/>
        <v>12</v>
      </c>
      <c r="K381" s="423">
        <v>12</v>
      </c>
      <c r="L381" s="423">
        <v>0</v>
      </c>
      <c r="M381" s="423"/>
      <c r="N381" s="26">
        <v>0.2</v>
      </c>
      <c r="O381" s="26">
        <v>0</v>
      </c>
      <c r="P381" s="507">
        <v>1</v>
      </c>
      <c r="Q381" s="282"/>
      <c r="R381" s="128" t="s">
        <v>31</v>
      </c>
      <c r="S381" s="128" t="s">
        <v>31</v>
      </c>
      <c r="T381" s="128" t="s">
        <v>31</v>
      </c>
      <c r="U381" s="128" t="s">
        <v>31</v>
      </c>
      <c r="V381" s="284" t="s">
        <v>3766</v>
      </c>
      <c r="W381" s="282"/>
      <c r="X381" s="282">
        <f t="shared" si="88"/>
        <v>0</v>
      </c>
      <c r="Y381" s="260"/>
      <c r="Z381" s="260"/>
      <c r="AA381" s="502">
        <f t="shared" si="89"/>
        <v>0</v>
      </c>
      <c r="AB381" s="282">
        <f t="shared" si="90"/>
        <v>0</v>
      </c>
      <c r="AC381" s="282">
        <f t="shared" si="91"/>
        <v>0</v>
      </c>
      <c r="AD381" s="282">
        <f t="shared" si="92"/>
        <v>0</v>
      </c>
      <c r="AE381" s="282">
        <f t="shared" si="93"/>
        <v>0</v>
      </c>
      <c r="AF381" s="282">
        <f t="shared" si="94"/>
        <v>0</v>
      </c>
      <c r="AG381" s="107">
        <f t="shared" si="95"/>
        <v>0</v>
      </c>
      <c r="AH381" s="282">
        <f t="shared" si="96"/>
        <v>0</v>
      </c>
      <c r="AI381" s="260"/>
      <c r="AJ381" s="282">
        <f t="shared" si="97"/>
        <v>0</v>
      </c>
      <c r="AK381" s="282">
        <f t="shared" si="98"/>
        <v>0</v>
      </c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495"/>
      <c r="AW381" s="495"/>
      <c r="AX381" s="495"/>
    </row>
    <row r="382" spans="2:50">
      <c r="B382" s="412">
        <v>364</v>
      </c>
      <c r="C382" s="384" t="s">
        <v>40</v>
      </c>
      <c r="D382" s="389" t="s">
        <v>59</v>
      </c>
      <c r="E382" s="389" t="s">
        <v>63</v>
      </c>
      <c r="F382" s="410" t="s">
        <v>800</v>
      </c>
      <c r="G382" s="422" t="s">
        <v>131</v>
      </c>
      <c r="H382" s="424">
        <v>42599</v>
      </c>
      <c r="I382" s="409" t="s">
        <v>2470</v>
      </c>
      <c r="J382" s="423">
        <f t="shared" si="82"/>
        <v>18</v>
      </c>
      <c r="K382" s="423">
        <v>18</v>
      </c>
      <c r="L382" s="423">
        <v>0</v>
      </c>
      <c r="M382" s="423"/>
      <c r="N382" s="26">
        <v>0.30000000000000004</v>
      </c>
      <c r="O382" s="26">
        <v>0</v>
      </c>
      <c r="P382" s="507">
        <v>1</v>
      </c>
      <c r="Q382" s="282"/>
      <c r="R382" s="128" t="s">
        <v>31</v>
      </c>
      <c r="S382" s="128" t="s">
        <v>31</v>
      </c>
      <c r="T382" s="128" t="s">
        <v>31</v>
      </c>
      <c r="U382" s="128" t="s">
        <v>31</v>
      </c>
      <c r="V382" s="284" t="s">
        <v>3766</v>
      </c>
      <c r="W382" s="282"/>
      <c r="X382" s="282">
        <f t="shared" si="88"/>
        <v>0</v>
      </c>
      <c r="Y382" s="260"/>
      <c r="Z382" s="260"/>
      <c r="AA382" s="502">
        <f t="shared" si="89"/>
        <v>0</v>
      </c>
      <c r="AB382" s="282">
        <f t="shared" si="90"/>
        <v>0</v>
      </c>
      <c r="AC382" s="282">
        <f t="shared" si="91"/>
        <v>0</v>
      </c>
      <c r="AD382" s="282">
        <f t="shared" si="92"/>
        <v>0</v>
      </c>
      <c r="AE382" s="282">
        <f t="shared" si="93"/>
        <v>0</v>
      </c>
      <c r="AF382" s="282">
        <f t="shared" si="94"/>
        <v>0</v>
      </c>
      <c r="AG382" s="107">
        <f t="shared" si="95"/>
        <v>0</v>
      </c>
      <c r="AH382" s="282">
        <f t="shared" si="96"/>
        <v>0</v>
      </c>
      <c r="AI382" s="260"/>
      <c r="AJ382" s="282">
        <f t="shared" si="97"/>
        <v>0</v>
      </c>
      <c r="AK382" s="282">
        <f t="shared" si="98"/>
        <v>0</v>
      </c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495"/>
      <c r="AW382" s="495"/>
      <c r="AX382" s="495"/>
    </row>
    <row r="383" spans="2:50">
      <c r="B383" s="412">
        <v>365</v>
      </c>
      <c r="C383" s="384" t="s">
        <v>40</v>
      </c>
      <c r="D383" s="389" t="s">
        <v>59</v>
      </c>
      <c r="E383" s="389" t="s">
        <v>63</v>
      </c>
      <c r="F383" s="410" t="s">
        <v>804</v>
      </c>
      <c r="G383" s="422" t="s">
        <v>131</v>
      </c>
      <c r="H383" s="424">
        <v>42599</v>
      </c>
      <c r="I383" s="409" t="s">
        <v>2470</v>
      </c>
      <c r="J383" s="423">
        <f t="shared" si="82"/>
        <v>6</v>
      </c>
      <c r="K383" s="423">
        <v>6</v>
      </c>
      <c r="L383" s="423">
        <v>0</v>
      </c>
      <c r="M383" s="423"/>
      <c r="N383" s="26">
        <v>0.1</v>
      </c>
      <c r="O383" s="26">
        <v>0</v>
      </c>
      <c r="P383" s="507">
        <v>1</v>
      </c>
      <c r="Q383" s="282"/>
      <c r="R383" s="128" t="s">
        <v>31</v>
      </c>
      <c r="S383" s="128" t="s">
        <v>31</v>
      </c>
      <c r="T383" s="128" t="s">
        <v>31</v>
      </c>
      <c r="U383" s="128" t="s">
        <v>31</v>
      </c>
      <c r="V383" s="284" t="s">
        <v>3766</v>
      </c>
      <c r="W383" s="282"/>
      <c r="X383" s="282">
        <f t="shared" si="88"/>
        <v>0</v>
      </c>
      <c r="Y383" s="260"/>
      <c r="Z383" s="260"/>
      <c r="AA383" s="502">
        <f t="shared" si="89"/>
        <v>0</v>
      </c>
      <c r="AB383" s="282">
        <f t="shared" si="90"/>
        <v>0</v>
      </c>
      <c r="AC383" s="282">
        <f t="shared" si="91"/>
        <v>0</v>
      </c>
      <c r="AD383" s="282">
        <f t="shared" si="92"/>
        <v>0</v>
      </c>
      <c r="AE383" s="282">
        <f t="shared" si="93"/>
        <v>0</v>
      </c>
      <c r="AF383" s="282">
        <f t="shared" si="94"/>
        <v>0</v>
      </c>
      <c r="AG383" s="107">
        <f t="shared" si="95"/>
        <v>0</v>
      </c>
      <c r="AH383" s="282">
        <f t="shared" si="96"/>
        <v>0</v>
      </c>
      <c r="AI383" s="260"/>
      <c r="AJ383" s="282">
        <f t="shared" si="97"/>
        <v>0</v>
      </c>
      <c r="AK383" s="282">
        <f t="shared" si="98"/>
        <v>0</v>
      </c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495"/>
      <c r="AW383" s="495"/>
      <c r="AX383" s="495"/>
    </row>
    <row r="384" spans="2:50">
      <c r="B384" s="412">
        <v>366</v>
      </c>
      <c r="C384" s="384" t="s">
        <v>40</v>
      </c>
      <c r="D384" s="389" t="s">
        <v>59</v>
      </c>
      <c r="E384" s="389" t="s">
        <v>65</v>
      </c>
      <c r="F384" s="410" t="s">
        <v>3901</v>
      </c>
      <c r="G384" s="422" t="s">
        <v>131</v>
      </c>
      <c r="H384" s="424">
        <v>42156</v>
      </c>
      <c r="I384" s="409" t="s">
        <v>2470</v>
      </c>
      <c r="J384" s="423">
        <f t="shared" si="82"/>
        <v>54</v>
      </c>
      <c r="K384" s="423">
        <v>18</v>
      </c>
      <c r="L384" s="423">
        <v>36</v>
      </c>
      <c r="M384" s="423"/>
      <c r="N384" s="26">
        <v>0.15000000000000002</v>
      </c>
      <c r="O384" s="26">
        <v>0.6</v>
      </c>
      <c r="P384" s="507">
        <v>5</v>
      </c>
      <c r="Q384" s="282"/>
      <c r="R384" s="128" t="s">
        <v>31</v>
      </c>
      <c r="S384" s="128" t="s">
        <v>31</v>
      </c>
      <c r="T384" s="128" t="s">
        <v>31</v>
      </c>
      <c r="U384" s="128" t="s">
        <v>31</v>
      </c>
      <c r="V384" s="332" t="s">
        <v>3767</v>
      </c>
      <c r="W384" s="282"/>
      <c r="X384" s="282">
        <f t="shared" si="88"/>
        <v>0</v>
      </c>
      <c r="Y384" s="260"/>
      <c r="Z384" s="260"/>
      <c r="AA384" s="502">
        <f t="shared" si="89"/>
        <v>0</v>
      </c>
      <c r="AB384" s="282">
        <f t="shared" si="90"/>
        <v>0</v>
      </c>
      <c r="AC384" s="282">
        <f t="shared" si="91"/>
        <v>0</v>
      </c>
      <c r="AD384" s="282">
        <f t="shared" si="92"/>
        <v>0</v>
      </c>
      <c r="AE384" s="282">
        <f t="shared" si="93"/>
        <v>0</v>
      </c>
      <c r="AF384" s="282">
        <f t="shared" si="94"/>
        <v>0</v>
      </c>
      <c r="AG384" s="107">
        <f t="shared" si="95"/>
        <v>0</v>
      </c>
      <c r="AH384" s="282">
        <f t="shared" si="96"/>
        <v>0</v>
      </c>
      <c r="AI384" s="260"/>
      <c r="AJ384" s="282">
        <f t="shared" si="97"/>
        <v>0</v>
      </c>
      <c r="AK384" s="282">
        <f t="shared" si="98"/>
        <v>0</v>
      </c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495"/>
      <c r="AW384" s="495"/>
      <c r="AX384" s="495"/>
    </row>
    <row r="385" spans="2:50">
      <c r="B385" s="412">
        <v>367</v>
      </c>
      <c r="C385" s="384" t="s">
        <v>40</v>
      </c>
      <c r="D385" s="389" t="s">
        <v>59</v>
      </c>
      <c r="E385" s="389" t="s">
        <v>65</v>
      </c>
      <c r="F385" s="410" t="s">
        <v>3749</v>
      </c>
      <c r="G385" s="422" t="s">
        <v>131</v>
      </c>
      <c r="H385" s="424">
        <v>43752</v>
      </c>
      <c r="I385" s="409" t="s">
        <v>2470</v>
      </c>
      <c r="J385" s="423">
        <f t="shared" si="82"/>
        <v>30</v>
      </c>
      <c r="K385" s="423">
        <v>30</v>
      </c>
      <c r="L385" s="423">
        <v>0</v>
      </c>
      <c r="M385" s="423"/>
      <c r="N385" s="26">
        <v>0.15</v>
      </c>
      <c r="O385" s="26">
        <v>0</v>
      </c>
      <c r="P385" s="507">
        <v>5</v>
      </c>
      <c r="Q385" s="282"/>
      <c r="R385" s="128" t="s">
        <v>31</v>
      </c>
      <c r="S385" s="128" t="s">
        <v>31</v>
      </c>
      <c r="T385" s="128" t="s">
        <v>31</v>
      </c>
      <c r="U385" s="128" t="s">
        <v>31</v>
      </c>
      <c r="V385" s="332" t="s">
        <v>3767</v>
      </c>
      <c r="W385" s="282"/>
      <c r="X385" s="282">
        <f t="shared" si="88"/>
        <v>0</v>
      </c>
      <c r="Y385" s="260"/>
      <c r="Z385" s="260"/>
      <c r="AA385" s="502">
        <f t="shared" si="89"/>
        <v>0</v>
      </c>
      <c r="AB385" s="282">
        <f t="shared" si="90"/>
        <v>0</v>
      </c>
      <c r="AC385" s="282">
        <f t="shared" si="91"/>
        <v>0</v>
      </c>
      <c r="AD385" s="282">
        <f t="shared" si="92"/>
        <v>0</v>
      </c>
      <c r="AE385" s="282">
        <f t="shared" si="93"/>
        <v>0</v>
      </c>
      <c r="AF385" s="282">
        <f t="shared" si="94"/>
        <v>0</v>
      </c>
      <c r="AG385" s="107">
        <f t="shared" si="95"/>
        <v>0</v>
      </c>
      <c r="AH385" s="282">
        <f t="shared" si="96"/>
        <v>0</v>
      </c>
      <c r="AI385" s="260"/>
      <c r="AJ385" s="282">
        <f t="shared" si="97"/>
        <v>0</v>
      </c>
      <c r="AK385" s="282">
        <f t="shared" si="98"/>
        <v>0</v>
      </c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495"/>
      <c r="AW385" s="495"/>
      <c r="AX385" s="495"/>
    </row>
    <row r="386" spans="2:50">
      <c r="B386" s="412">
        <v>368</v>
      </c>
      <c r="C386" s="384" t="s">
        <v>40</v>
      </c>
      <c r="D386" s="389" t="s">
        <v>59</v>
      </c>
      <c r="E386" s="389" t="s">
        <v>65</v>
      </c>
      <c r="F386" s="410" t="s">
        <v>3750</v>
      </c>
      <c r="G386" s="422" t="s">
        <v>131</v>
      </c>
      <c r="H386" s="424">
        <v>43073</v>
      </c>
      <c r="I386" s="409" t="s">
        <v>2470</v>
      </c>
      <c r="J386" s="423">
        <f t="shared" si="82"/>
        <v>6</v>
      </c>
      <c r="K386" s="423">
        <v>0</v>
      </c>
      <c r="L386" s="423">
        <v>6</v>
      </c>
      <c r="M386" s="423"/>
      <c r="N386" s="464">
        <v>0</v>
      </c>
      <c r="O386" s="464">
        <v>0.1</v>
      </c>
      <c r="P386" s="512">
        <v>5</v>
      </c>
      <c r="Q386" s="282"/>
      <c r="R386" s="128" t="s">
        <v>31</v>
      </c>
      <c r="S386" s="128" t="s">
        <v>31</v>
      </c>
      <c r="T386" s="128" t="s">
        <v>31</v>
      </c>
      <c r="U386" s="128" t="s">
        <v>31</v>
      </c>
      <c r="V386" s="332" t="s">
        <v>3767</v>
      </c>
      <c r="W386" s="282"/>
      <c r="X386" s="282">
        <f t="shared" si="88"/>
        <v>0</v>
      </c>
      <c r="Y386" s="260"/>
      <c r="Z386" s="260"/>
      <c r="AA386" s="502">
        <f t="shared" si="89"/>
        <v>0</v>
      </c>
      <c r="AB386" s="282">
        <f t="shared" si="90"/>
        <v>0</v>
      </c>
      <c r="AC386" s="282">
        <f t="shared" si="91"/>
        <v>0</v>
      </c>
      <c r="AD386" s="282">
        <f t="shared" si="92"/>
        <v>0</v>
      </c>
      <c r="AE386" s="282">
        <f t="shared" si="93"/>
        <v>0</v>
      </c>
      <c r="AF386" s="282">
        <f t="shared" si="94"/>
        <v>0</v>
      </c>
      <c r="AG386" s="107">
        <f t="shared" si="95"/>
        <v>0</v>
      </c>
      <c r="AH386" s="282">
        <f t="shared" si="96"/>
        <v>0</v>
      </c>
      <c r="AI386" s="260"/>
      <c r="AJ386" s="282">
        <f t="shared" si="97"/>
        <v>0</v>
      </c>
      <c r="AK386" s="282">
        <f t="shared" si="98"/>
        <v>0</v>
      </c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495"/>
      <c r="AW386" s="495"/>
      <c r="AX386" s="495"/>
    </row>
    <row r="387" spans="2:50">
      <c r="B387" s="412">
        <v>369</v>
      </c>
      <c r="C387" s="384" t="s">
        <v>40</v>
      </c>
      <c r="D387" s="389" t="s">
        <v>59</v>
      </c>
      <c r="E387" s="389" t="s">
        <v>65</v>
      </c>
      <c r="F387" s="410" t="s">
        <v>809</v>
      </c>
      <c r="G387" s="422" t="s">
        <v>131</v>
      </c>
      <c r="H387" s="424">
        <v>43795</v>
      </c>
      <c r="I387" s="409" t="s">
        <v>2470</v>
      </c>
      <c r="J387" s="423">
        <f t="shared" si="82"/>
        <v>336</v>
      </c>
      <c r="K387" s="423">
        <v>96</v>
      </c>
      <c r="L387" s="423">
        <v>240</v>
      </c>
      <c r="M387" s="423"/>
      <c r="N387" s="26">
        <v>1.6</v>
      </c>
      <c r="O387" s="26">
        <v>4</v>
      </c>
      <c r="P387" s="507">
        <v>5</v>
      </c>
      <c r="Q387" s="282"/>
      <c r="R387" s="128" t="s">
        <v>31</v>
      </c>
      <c r="S387" s="128" t="s">
        <v>31</v>
      </c>
      <c r="T387" s="128" t="s">
        <v>31</v>
      </c>
      <c r="U387" s="128" t="s">
        <v>31</v>
      </c>
      <c r="V387" s="332" t="s">
        <v>3767</v>
      </c>
      <c r="W387" s="282"/>
      <c r="X387" s="282">
        <f t="shared" si="88"/>
        <v>0</v>
      </c>
      <c r="Y387" s="260"/>
      <c r="Z387" s="260"/>
      <c r="AA387" s="502">
        <f t="shared" si="89"/>
        <v>0</v>
      </c>
      <c r="AB387" s="282">
        <f t="shared" si="90"/>
        <v>0</v>
      </c>
      <c r="AC387" s="282">
        <f t="shared" si="91"/>
        <v>0</v>
      </c>
      <c r="AD387" s="282">
        <f t="shared" si="92"/>
        <v>0</v>
      </c>
      <c r="AE387" s="282">
        <f t="shared" si="93"/>
        <v>0</v>
      </c>
      <c r="AF387" s="282">
        <f t="shared" si="94"/>
        <v>0</v>
      </c>
      <c r="AG387" s="107">
        <f t="shared" si="95"/>
        <v>0</v>
      </c>
      <c r="AH387" s="282">
        <f t="shared" si="96"/>
        <v>0</v>
      </c>
      <c r="AI387" s="260"/>
      <c r="AJ387" s="282">
        <f t="shared" si="97"/>
        <v>0</v>
      </c>
      <c r="AK387" s="282">
        <f t="shared" si="98"/>
        <v>0</v>
      </c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495"/>
      <c r="AW387" s="495"/>
      <c r="AX387" s="495"/>
    </row>
    <row r="388" spans="2:50">
      <c r="B388" s="412">
        <v>370</v>
      </c>
      <c r="C388" s="384" t="s">
        <v>40</v>
      </c>
      <c r="D388" s="389" t="s">
        <v>59</v>
      </c>
      <c r="E388" s="389" t="s">
        <v>65</v>
      </c>
      <c r="F388" s="410" t="s">
        <v>812</v>
      </c>
      <c r="G388" s="422" t="s">
        <v>131</v>
      </c>
      <c r="H388" s="424">
        <v>43795</v>
      </c>
      <c r="I388" s="409" t="s">
        <v>2470</v>
      </c>
      <c r="J388" s="423">
        <f t="shared" si="82"/>
        <v>39</v>
      </c>
      <c r="K388" s="423">
        <v>9</v>
      </c>
      <c r="L388" s="423">
        <v>30</v>
      </c>
      <c r="M388" s="423"/>
      <c r="N388" s="26">
        <v>0.15</v>
      </c>
      <c r="O388" s="26">
        <v>0.5</v>
      </c>
      <c r="P388" s="507">
        <v>5</v>
      </c>
      <c r="Q388" s="282"/>
      <c r="R388" s="128" t="s">
        <v>31</v>
      </c>
      <c r="S388" s="128" t="s">
        <v>31</v>
      </c>
      <c r="T388" s="128" t="s">
        <v>31</v>
      </c>
      <c r="U388" s="128" t="s">
        <v>31</v>
      </c>
      <c r="V388" s="332" t="s">
        <v>3767</v>
      </c>
      <c r="W388" s="282"/>
      <c r="X388" s="282">
        <f t="shared" si="88"/>
        <v>0</v>
      </c>
      <c r="Y388" s="260"/>
      <c r="Z388" s="260"/>
      <c r="AA388" s="502">
        <f t="shared" si="89"/>
        <v>0</v>
      </c>
      <c r="AB388" s="282">
        <f t="shared" si="90"/>
        <v>0</v>
      </c>
      <c r="AC388" s="282">
        <f t="shared" si="91"/>
        <v>0</v>
      </c>
      <c r="AD388" s="282">
        <f t="shared" si="92"/>
        <v>0</v>
      </c>
      <c r="AE388" s="282">
        <f t="shared" si="93"/>
        <v>0</v>
      </c>
      <c r="AF388" s="282">
        <f t="shared" si="94"/>
        <v>0</v>
      </c>
      <c r="AG388" s="107">
        <f t="shared" si="95"/>
        <v>0</v>
      </c>
      <c r="AH388" s="282">
        <f t="shared" si="96"/>
        <v>0</v>
      </c>
      <c r="AI388" s="260"/>
      <c r="AJ388" s="282">
        <f t="shared" si="97"/>
        <v>0</v>
      </c>
      <c r="AK388" s="282">
        <f t="shared" si="98"/>
        <v>0</v>
      </c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495"/>
      <c r="AW388" s="495"/>
      <c r="AX388" s="495"/>
    </row>
    <row r="389" spans="2:50">
      <c r="B389" s="412">
        <v>371</v>
      </c>
      <c r="C389" s="384" t="s">
        <v>40</v>
      </c>
      <c r="D389" s="389" t="s">
        <v>59</v>
      </c>
      <c r="E389" s="389" t="s">
        <v>65</v>
      </c>
      <c r="F389" s="410" t="s">
        <v>66</v>
      </c>
      <c r="G389" s="422" t="s">
        <v>131</v>
      </c>
      <c r="H389" s="424">
        <v>43795</v>
      </c>
      <c r="I389" s="409" t="s">
        <v>2470</v>
      </c>
      <c r="J389" s="423">
        <f t="shared" si="82"/>
        <v>6</v>
      </c>
      <c r="K389" s="423">
        <v>6</v>
      </c>
      <c r="L389" s="423">
        <v>0</v>
      </c>
      <c r="M389" s="423"/>
      <c r="N389" s="26">
        <v>0.03</v>
      </c>
      <c r="O389" s="26">
        <v>0</v>
      </c>
      <c r="P389" s="507">
        <v>5</v>
      </c>
      <c r="Q389" s="282"/>
      <c r="R389" s="128" t="s">
        <v>31</v>
      </c>
      <c r="S389" s="128" t="s">
        <v>31</v>
      </c>
      <c r="T389" s="128" t="s">
        <v>31</v>
      </c>
      <c r="U389" s="128" t="s">
        <v>31</v>
      </c>
      <c r="V389" s="332" t="s">
        <v>3767</v>
      </c>
      <c r="W389" s="282"/>
      <c r="X389" s="282">
        <f t="shared" si="88"/>
        <v>0</v>
      </c>
      <c r="Y389" s="260"/>
      <c r="Z389" s="260"/>
      <c r="AA389" s="502">
        <f t="shared" si="89"/>
        <v>0</v>
      </c>
      <c r="AB389" s="282">
        <f t="shared" si="90"/>
        <v>0</v>
      </c>
      <c r="AC389" s="282">
        <f t="shared" si="91"/>
        <v>0</v>
      </c>
      <c r="AD389" s="282">
        <f t="shared" si="92"/>
        <v>0</v>
      </c>
      <c r="AE389" s="282">
        <f t="shared" si="93"/>
        <v>0</v>
      </c>
      <c r="AF389" s="282">
        <f t="shared" si="94"/>
        <v>0</v>
      </c>
      <c r="AG389" s="107">
        <f t="shared" si="95"/>
        <v>0</v>
      </c>
      <c r="AH389" s="282">
        <f t="shared" si="96"/>
        <v>0</v>
      </c>
      <c r="AI389" s="260"/>
      <c r="AJ389" s="282">
        <f t="shared" si="97"/>
        <v>0</v>
      </c>
      <c r="AK389" s="282">
        <f t="shared" si="98"/>
        <v>0</v>
      </c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495"/>
      <c r="AW389" s="495"/>
      <c r="AX389" s="495"/>
    </row>
    <row r="390" spans="2:50">
      <c r="B390" s="412">
        <v>372</v>
      </c>
      <c r="C390" s="384" t="s">
        <v>40</v>
      </c>
      <c r="D390" s="389" t="s">
        <v>59</v>
      </c>
      <c r="E390" s="389" t="s">
        <v>65</v>
      </c>
      <c r="F390" s="410" t="s">
        <v>813</v>
      </c>
      <c r="G390" s="422" t="s">
        <v>131</v>
      </c>
      <c r="H390" s="424">
        <v>43795</v>
      </c>
      <c r="I390" s="409" t="s">
        <v>2470</v>
      </c>
      <c r="J390" s="423">
        <f t="shared" si="82"/>
        <v>9</v>
      </c>
      <c r="K390" s="423">
        <v>9</v>
      </c>
      <c r="L390" s="423">
        <v>0</v>
      </c>
      <c r="M390" s="423"/>
      <c r="N390" s="26">
        <v>0.15</v>
      </c>
      <c r="O390" s="26">
        <v>0</v>
      </c>
      <c r="P390" s="507">
        <v>5</v>
      </c>
      <c r="Q390" s="282"/>
      <c r="R390" s="128" t="s">
        <v>31</v>
      </c>
      <c r="S390" s="128" t="s">
        <v>31</v>
      </c>
      <c r="T390" s="128" t="s">
        <v>31</v>
      </c>
      <c r="U390" s="128" t="s">
        <v>31</v>
      </c>
      <c r="V390" s="332" t="s">
        <v>3767</v>
      </c>
      <c r="W390" s="282"/>
      <c r="X390" s="282">
        <f t="shared" si="88"/>
        <v>0</v>
      </c>
      <c r="Y390" s="260"/>
      <c r="Z390" s="260"/>
      <c r="AA390" s="502">
        <f t="shared" si="89"/>
        <v>0</v>
      </c>
      <c r="AB390" s="282">
        <f t="shared" si="90"/>
        <v>0</v>
      </c>
      <c r="AC390" s="282">
        <f t="shared" si="91"/>
        <v>0</v>
      </c>
      <c r="AD390" s="282">
        <f t="shared" si="92"/>
        <v>0</v>
      </c>
      <c r="AE390" s="282">
        <f t="shared" si="93"/>
        <v>0</v>
      </c>
      <c r="AF390" s="282">
        <f t="shared" si="94"/>
        <v>0</v>
      </c>
      <c r="AG390" s="107">
        <f t="shared" si="95"/>
        <v>0</v>
      </c>
      <c r="AH390" s="282">
        <f t="shared" si="96"/>
        <v>0</v>
      </c>
      <c r="AI390" s="260"/>
      <c r="AJ390" s="282">
        <f t="shared" si="97"/>
        <v>0</v>
      </c>
      <c r="AK390" s="282">
        <f t="shared" si="98"/>
        <v>0</v>
      </c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495"/>
      <c r="AW390" s="495"/>
      <c r="AX390" s="495"/>
    </row>
    <row r="391" spans="2:50">
      <c r="B391" s="412">
        <v>373</v>
      </c>
      <c r="C391" s="384" t="s">
        <v>40</v>
      </c>
      <c r="D391" s="389" t="s">
        <v>59</v>
      </c>
      <c r="E391" s="389" t="s">
        <v>65</v>
      </c>
      <c r="F391" s="410" t="s">
        <v>814</v>
      </c>
      <c r="G391" s="422" t="s">
        <v>131</v>
      </c>
      <c r="H391" s="424">
        <v>43795</v>
      </c>
      <c r="I391" s="409" t="s">
        <v>2470</v>
      </c>
      <c r="J391" s="423">
        <f t="shared" si="82"/>
        <v>9</v>
      </c>
      <c r="K391" s="423">
        <v>9</v>
      </c>
      <c r="L391" s="423">
        <v>0</v>
      </c>
      <c r="M391" s="423"/>
      <c r="N391" s="26">
        <v>0.1</v>
      </c>
      <c r="O391" s="26">
        <v>0</v>
      </c>
      <c r="P391" s="507">
        <v>5</v>
      </c>
      <c r="Q391" s="282"/>
      <c r="R391" s="128" t="s">
        <v>31</v>
      </c>
      <c r="S391" s="128" t="s">
        <v>31</v>
      </c>
      <c r="T391" s="128" t="s">
        <v>31</v>
      </c>
      <c r="U391" s="128" t="s">
        <v>31</v>
      </c>
      <c r="V391" s="332" t="s">
        <v>3767</v>
      </c>
      <c r="W391" s="282"/>
      <c r="X391" s="282">
        <f t="shared" si="88"/>
        <v>0</v>
      </c>
      <c r="Y391" s="260"/>
      <c r="Z391" s="260"/>
      <c r="AA391" s="502">
        <f t="shared" si="89"/>
        <v>0</v>
      </c>
      <c r="AB391" s="282">
        <f t="shared" si="90"/>
        <v>0</v>
      </c>
      <c r="AC391" s="282">
        <f t="shared" si="91"/>
        <v>0</v>
      </c>
      <c r="AD391" s="282">
        <f t="shared" si="92"/>
        <v>0</v>
      </c>
      <c r="AE391" s="282">
        <f t="shared" si="93"/>
        <v>0</v>
      </c>
      <c r="AF391" s="282">
        <f t="shared" si="94"/>
        <v>0</v>
      </c>
      <c r="AG391" s="107">
        <f t="shared" si="95"/>
        <v>0</v>
      </c>
      <c r="AH391" s="282">
        <f t="shared" si="96"/>
        <v>0</v>
      </c>
      <c r="AI391" s="260"/>
      <c r="AJ391" s="282">
        <f t="shared" si="97"/>
        <v>0</v>
      </c>
      <c r="AK391" s="282">
        <f t="shared" si="98"/>
        <v>0</v>
      </c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495"/>
      <c r="AW391" s="495"/>
      <c r="AX391" s="495"/>
    </row>
    <row r="392" spans="2:50">
      <c r="B392" s="412">
        <v>374</v>
      </c>
      <c r="C392" s="384" t="s">
        <v>40</v>
      </c>
      <c r="D392" s="389" t="s">
        <v>59</v>
      </c>
      <c r="E392" s="389" t="s">
        <v>65</v>
      </c>
      <c r="F392" s="410" t="s">
        <v>815</v>
      </c>
      <c r="G392" s="422" t="s">
        <v>131</v>
      </c>
      <c r="H392" s="424" t="s">
        <v>4143</v>
      </c>
      <c r="I392" s="409" t="s">
        <v>2470</v>
      </c>
      <c r="J392" s="423">
        <f t="shared" si="82"/>
        <v>6</v>
      </c>
      <c r="K392" s="423">
        <v>6</v>
      </c>
      <c r="L392" s="423">
        <v>0</v>
      </c>
      <c r="M392" s="423"/>
      <c r="N392" s="26">
        <v>0.1</v>
      </c>
      <c r="O392" s="26">
        <v>0</v>
      </c>
      <c r="P392" s="507">
        <v>5</v>
      </c>
      <c r="Q392" s="282"/>
      <c r="R392" s="128" t="s">
        <v>31</v>
      </c>
      <c r="S392" s="128" t="s">
        <v>31</v>
      </c>
      <c r="T392" s="128" t="s">
        <v>31</v>
      </c>
      <c r="U392" s="128" t="s">
        <v>31</v>
      </c>
      <c r="V392" s="332" t="s">
        <v>3767</v>
      </c>
      <c r="W392" s="282"/>
      <c r="X392" s="282">
        <f t="shared" si="88"/>
        <v>0</v>
      </c>
      <c r="Y392" s="260"/>
      <c r="Z392" s="260"/>
      <c r="AA392" s="502">
        <f t="shared" si="89"/>
        <v>0</v>
      </c>
      <c r="AB392" s="282">
        <f t="shared" si="90"/>
        <v>0</v>
      </c>
      <c r="AC392" s="282">
        <f t="shared" si="91"/>
        <v>0</v>
      </c>
      <c r="AD392" s="282">
        <f t="shared" si="92"/>
        <v>0</v>
      </c>
      <c r="AE392" s="282">
        <f t="shared" si="93"/>
        <v>0</v>
      </c>
      <c r="AF392" s="282">
        <f t="shared" si="94"/>
        <v>0</v>
      </c>
      <c r="AG392" s="107">
        <f t="shared" si="95"/>
        <v>0</v>
      </c>
      <c r="AH392" s="282">
        <f t="shared" si="96"/>
        <v>0</v>
      </c>
      <c r="AI392" s="260"/>
      <c r="AJ392" s="282">
        <f t="shared" si="97"/>
        <v>0</v>
      </c>
      <c r="AK392" s="282">
        <f t="shared" si="98"/>
        <v>0</v>
      </c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495"/>
      <c r="AW392" s="495"/>
      <c r="AX392" s="495"/>
    </row>
    <row r="393" spans="2:50">
      <c r="B393" s="412">
        <v>375</v>
      </c>
      <c r="C393" s="384" t="s">
        <v>40</v>
      </c>
      <c r="D393" s="389" t="s">
        <v>59</v>
      </c>
      <c r="E393" s="389" t="s">
        <v>65</v>
      </c>
      <c r="F393" s="410" t="s">
        <v>816</v>
      </c>
      <c r="G393" s="422" t="s">
        <v>131</v>
      </c>
      <c r="H393" s="424">
        <v>43795</v>
      </c>
      <c r="I393" s="409" t="s">
        <v>2470</v>
      </c>
      <c r="J393" s="423">
        <f t="shared" si="82"/>
        <v>6</v>
      </c>
      <c r="K393" s="423">
        <v>6</v>
      </c>
      <c r="L393" s="423">
        <v>0</v>
      </c>
      <c r="M393" s="423"/>
      <c r="N393" s="26">
        <v>0.05</v>
      </c>
      <c r="O393" s="26">
        <v>0</v>
      </c>
      <c r="P393" s="507">
        <v>5</v>
      </c>
      <c r="Q393" s="282"/>
      <c r="R393" s="128" t="s">
        <v>31</v>
      </c>
      <c r="S393" s="128" t="s">
        <v>31</v>
      </c>
      <c r="T393" s="128" t="s">
        <v>31</v>
      </c>
      <c r="U393" s="128" t="s">
        <v>31</v>
      </c>
      <c r="V393" s="332" t="s">
        <v>3767</v>
      </c>
      <c r="W393" s="282"/>
      <c r="X393" s="282">
        <f t="shared" si="88"/>
        <v>0</v>
      </c>
      <c r="Y393" s="260"/>
      <c r="Z393" s="260"/>
      <c r="AA393" s="502">
        <f t="shared" si="89"/>
        <v>0</v>
      </c>
      <c r="AB393" s="282">
        <f t="shared" si="90"/>
        <v>0</v>
      </c>
      <c r="AC393" s="282">
        <f t="shared" si="91"/>
        <v>0</v>
      </c>
      <c r="AD393" s="282">
        <f t="shared" si="92"/>
        <v>0</v>
      </c>
      <c r="AE393" s="282">
        <f t="shared" si="93"/>
        <v>0</v>
      </c>
      <c r="AF393" s="282">
        <f t="shared" si="94"/>
        <v>0</v>
      </c>
      <c r="AG393" s="107">
        <f t="shared" si="95"/>
        <v>0</v>
      </c>
      <c r="AH393" s="282">
        <f t="shared" si="96"/>
        <v>0</v>
      </c>
      <c r="AI393" s="260"/>
      <c r="AJ393" s="282">
        <f t="shared" si="97"/>
        <v>0</v>
      </c>
      <c r="AK393" s="282">
        <f t="shared" si="98"/>
        <v>0</v>
      </c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495"/>
      <c r="AW393" s="495"/>
      <c r="AX393" s="495"/>
    </row>
    <row r="394" spans="2:50">
      <c r="B394" s="412">
        <v>376</v>
      </c>
      <c r="C394" s="384" t="s">
        <v>40</v>
      </c>
      <c r="D394" s="389" t="s">
        <v>59</v>
      </c>
      <c r="E394" s="389" t="s">
        <v>65</v>
      </c>
      <c r="F394" s="410" t="s">
        <v>67</v>
      </c>
      <c r="G394" s="422" t="s">
        <v>131</v>
      </c>
      <c r="H394" s="424">
        <v>43795</v>
      </c>
      <c r="I394" s="409" t="s">
        <v>2470</v>
      </c>
      <c r="J394" s="423">
        <f t="shared" si="82"/>
        <v>4326</v>
      </c>
      <c r="K394" s="423">
        <v>6</v>
      </c>
      <c r="L394" s="423">
        <v>4320</v>
      </c>
      <c r="M394" s="423"/>
      <c r="N394" s="26">
        <v>0.05</v>
      </c>
      <c r="O394" s="26">
        <v>72</v>
      </c>
      <c r="P394" s="507">
        <v>5</v>
      </c>
      <c r="Q394" s="282"/>
      <c r="R394" s="128" t="s">
        <v>31</v>
      </c>
      <c r="S394" s="128" t="s">
        <v>31</v>
      </c>
      <c r="T394" s="128" t="s">
        <v>31</v>
      </c>
      <c r="U394" s="128" t="s">
        <v>31</v>
      </c>
      <c r="V394" s="332" t="s">
        <v>3767</v>
      </c>
      <c r="W394" s="282"/>
      <c r="X394" s="282">
        <f t="shared" si="88"/>
        <v>0</v>
      </c>
      <c r="Y394" s="260"/>
      <c r="Z394" s="260"/>
      <c r="AA394" s="502">
        <f t="shared" si="89"/>
        <v>0</v>
      </c>
      <c r="AB394" s="282">
        <f t="shared" si="90"/>
        <v>0</v>
      </c>
      <c r="AC394" s="282">
        <f t="shared" si="91"/>
        <v>0</v>
      </c>
      <c r="AD394" s="282">
        <f t="shared" si="92"/>
        <v>0</v>
      </c>
      <c r="AE394" s="282">
        <f t="shared" si="93"/>
        <v>0</v>
      </c>
      <c r="AF394" s="282">
        <f t="shared" si="94"/>
        <v>0</v>
      </c>
      <c r="AG394" s="107">
        <f t="shared" si="95"/>
        <v>0</v>
      </c>
      <c r="AH394" s="282">
        <f t="shared" si="96"/>
        <v>0</v>
      </c>
      <c r="AI394" s="260"/>
      <c r="AJ394" s="282">
        <f t="shared" si="97"/>
        <v>0</v>
      </c>
      <c r="AK394" s="282">
        <f t="shared" si="98"/>
        <v>0</v>
      </c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495"/>
      <c r="AW394" s="495"/>
      <c r="AX394" s="495"/>
    </row>
    <row r="395" spans="2:50">
      <c r="B395" s="412">
        <v>377</v>
      </c>
      <c r="C395" s="384" t="s">
        <v>40</v>
      </c>
      <c r="D395" s="389" t="s">
        <v>59</v>
      </c>
      <c r="E395" s="389" t="s">
        <v>65</v>
      </c>
      <c r="F395" s="410" t="s">
        <v>817</v>
      </c>
      <c r="G395" s="422" t="s">
        <v>131</v>
      </c>
      <c r="H395" s="424">
        <v>42094</v>
      </c>
      <c r="I395" s="409" t="s">
        <v>2470</v>
      </c>
      <c r="J395" s="423">
        <f t="shared" ref="J395:J458" si="99">SUM(K395:L395)</f>
        <v>4329</v>
      </c>
      <c r="K395" s="423">
        <v>9</v>
      </c>
      <c r="L395" s="423">
        <v>4320</v>
      </c>
      <c r="M395" s="423"/>
      <c r="N395" s="26">
        <v>0.15</v>
      </c>
      <c r="O395" s="26">
        <v>72</v>
      </c>
      <c r="P395" s="507">
        <v>5</v>
      </c>
      <c r="Q395" s="282"/>
      <c r="R395" s="128" t="s">
        <v>31</v>
      </c>
      <c r="S395" s="128" t="s">
        <v>31</v>
      </c>
      <c r="T395" s="128" t="s">
        <v>31</v>
      </c>
      <c r="U395" s="128" t="s">
        <v>31</v>
      </c>
      <c r="V395" s="332" t="s">
        <v>3767</v>
      </c>
      <c r="W395" s="282"/>
      <c r="X395" s="282">
        <f t="shared" si="88"/>
        <v>0</v>
      </c>
      <c r="Y395" s="260"/>
      <c r="Z395" s="260"/>
      <c r="AA395" s="502">
        <f t="shared" si="89"/>
        <v>0</v>
      </c>
      <c r="AB395" s="282">
        <f t="shared" si="90"/>
        <v>0</v>
      </c>
      <c r="AC395" s="282">
        <f t="shared" si="91"/>
        <v>0</v>
      </c>
      <c r="AD395" s="282">
        <f t="shared" si="92"/>
        <v>0</v>
      </c>
      <c r="AE395" s="282">
        <f t="shared" si="93"/>
        <v>0</v>
      </c>
      <c r="AF395" s="282">
        <f t="shared" si="94"/>
        <v>0</v>
      </c>
      <c r="AG395" s="107">
        <f t="shared" si="95"/>
        <v>0</v>
      </c>
      <c r="AH395" s="282">
        <f t="shared" si="96"/>
        <v>0</v>
      </c>
      <c r="AI395" s="260"/>
      <c r="AJ395" s="282">
        <f t="shared" si="97"/>
        <v>0</v>
      </c>
      <c r="AK395" s="282">
        <f t="shared" si="98"/>
        <v>0</v>
      </c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495"/>
      <c r="AW395" s="495"/>
      <c r="AX395" s="495"/>
    </row>
    <row r="396" spans="2:50">
      <c r="B396" s="412">
        <v>378</v>
      </c>
      <c r="C396" s="384" t="s">
        <v>40</v>
      </c>
      <c r="D396" s="389" t="s">
        <v>59</v>
      </c>
      <c r="E396" s="389" t="s">
        <v>65</v>
      </c>
      <c r="F396" s="410" t="s">
        <v>3752</v>
      </c>
      <c r="G396" s="422" t="s">
        <v>131</v>
      </c>
      <c r="H396" s="424">
        <v>43795</v>
      </c>
      <c r="I396" s="409" t="s">
        <v>2470</v>
      </c>
      <c r="J396" s="423">
        <f t="shared" si="99"/>
        <v>159</v>
      </c>
      <c r="K396" s="423">
        <v>36</v>
      </c>
      <c r="L396" s="423">
        <v>123</v>
      </c>
      <c r="M396" s="423"/>
      <c r="N396" s="26">
        <v>0.25</v>
      </c>
      <c r="O396" s="26">
        <v>2.0499999999999998</v>
      </c>
      <c r="P396" s="507">
        <v>5</v>
      </c>
      <c r="Q396" s="282"/>
      <c r="R396" s="128" t="s">
        <v>31</v>
      </c>
      <c r="S396" s="128" t="s">
        <v>31</v>
      </c>
      <c r="T396" s="128" t="s">
        <v>31</v>
      </c>
      <c r="U396" s="128" t="s">
        <v>31</v>
      </c>
      <c r="V396" s="332" t="s">
        <v>3767</v>
      </c>
      <c r="W396" s="282"/>
      <c r="X396" s="282">
        <f t="shared" si="88"/>
        <v>0</v>
      </c>
      <c r="Y396" s="260"/>
      <c r="Z396" s="260"/>
      <c r="AA396" s="502">
        <f t="shared" si="89"/>
        <v>0</v>
      </c>
      <c r="AB396" s="282">
        <f t="shared" si="90"/>
        <v>0</v>
      </c>
      <c r="AC396" s="282">
        <f t="shared" si="91"/>
        <v>0</v>
      </c>
      <c r="AD396" s="282">
        <f t="shared" si="92"/>
        <v>0</v>
      </c>
      <c r="AE396" s="282">
        <f t="shared" si="93"/>
        <v>0</v>
      </c>
      <c r="AF396" s="282">
        <f t="shared" si="94"/>
        <v>0</v>
      </c>
      <c r="AG396" s="107">
        <f t="shared" si="95"/>
        <v>0</v>
      </c>
      <c r="AH396" s="282">
        <f t="shared" si="96"/>
        <v>0</v>
      </c>
      <c r="AI396" s="260"/>
      <c r="AJ396" s="282">
        <f t="shared" si="97"/>
        <v>0</v>
      </c>
      <c r="AK396" s="282">
        <f t="shared" si="98"/>
        <v>0</v>
      </c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495"/>
      <c r="AW396" s="495"/>
      <c r="AX396" s="495"/>
    </row>
    <row r="397" spans="2:50">
      <c r="B397" s="412">
        <v>379</v>
      </c>
      <c r="C397" s="384" t="s">
        <v>40</v>
      </c>
      <c r="D397" s="389" t="s">
        <v>59</v>
      </c>
      <c r="E397" s="389" t="s">
        <v>65</v>
      </c>
      <c r="F397" s="410" t="s">
        <v>4297</v>
      </c>
      <c r="G397" s="422" t="s">
        <v>131</v>
      </c>
      <c r="H397" s="424">
        <v>43752</v>
      </c>
      <c r="I397" s="452" t="s">
        <v>2470</v>
      </c>
      <c r="J397" s="423">
        <f t="shared" si="99"/>
        <v>6</v>
      </c>
      <c r="K397" s="423">
        <v>6</v>
      </c>
      <c r="L397" s="423">
        <v>0</v>
      </c>
      <c r="M397" s="423"/>
      <c r="N397" s="15">
        <v>0.1</v>
      </c>
      <c r="O397" s="15">
        <v>0</v>
      </c>
      <c r="P397" s="509">
        <v>5</v>
      </c>
      <c r="Q397" s="282"/>
      <c r="R397" s="128" t="s">
        <v>31</v>
      </c>
      <c r="S397" s="128" t="s">
        <v>31</v>
      </c>
      <c r="T397" s="128" t="s">
        <v>31</v>
      </c>
      <c r="U397" s="128" t="s">
        <v>31</v>
      </c>
      <c r="V397" s="332" t="s">
        <v>3767</v>
      </c>
      <c r="W397" s="282"/>
      <c r="X397" s="282">
        <f t="shared" si="88"/>
        <v>0</v>
      </c>
      <c r="Y397" s="260"/>
      <c r="Z397" s="260"/>
      <c r="AA397" s="502">
        <f t="shared" si="89"/>
        <v>0</v>
      </c>
      <c r="AB397" s="282">
        <f t="shared" si="90"/>
        <v>0</v>
      </c>
      <c r="AC397" s="282">
        <f t="shared" si="91"/>
        <v>0</v>
      </c>
      <c r="AD397" s="282">
        <f t="shared" si="92"/>
        <v>0</v>
      </c>
      <c r="AE397" s="282">
        <f t="shared" si="93"/>
        <v>0</v>
      </c>
      <c r="AF397" s="282">
        <f t="shared" si="94"/>
        <v>0</v>
      </c>
      <c r="AG397" s="107">
        <f t="shared" si="95"/>
        <v>0</v>
      </c>
      <c r="AH397" s="282">
        <f t="shared" si="96"/>
        <v>0</v>
      </c>
      <c r="AI397" s="260"/>
      <c r="AJ397" s="282">
        <f t="shared" si="97"/>
        <v>0</v>
      </c>
      <c r="AK397" s="282">
        <f t="shared" si="98"/>
        <v>0</v>
      </c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495"/>
      <c r="AW397" s="495"/>
      <c r="AX397" s="495"/>
    </row>
    <row r="398" spans="2:50">
      <c r="B398" s="412">
        <v>380</v>
      </c>
      <c r="C398" s="384" t="s">
        <v>40</v>
      </c>
      <c r="D398" s="389" t="s">
        <v>59</v>
      </c>
      <c r="E398" s="389" t="s">
        <v>68</v>
      </c>
      <c r="F398" s="410" t="s">
        <v>3901</v>
      </c>
      <c r="G398" s="422" t="s">
        <v>131</v>
      </c>
      <c r="H398" s="424">
        <v>42156</v>
      </c>
      <c r="I398" s="409" t="s">
        <v>2470</v>
      </c>
      <c r="J398" s="423">
        <f t="shared" si="99"/>
        <v>60</v>
      </c>
      <c r="K398" s="423">
        <v>24</v>
      </c>
      <c r="L398" s="423">
        <v>36</v>
      </c>
      <c r="M398" s="423"/>
      <c r="N398" s="26">
        <v>0.17</v>
      </c>
      <c r="O398" s="26">
        <v>0.6</v>
      </c>
      <c r="P398" s="507">
        <v>5</v>
      </c>
      <c r="Q398" s="282"/>
      <c r="R398" s="128" t="s">
        <v>31</v>
      </c>
      <c r="S398" s="128" t="s">
        <v>31</v>
      </c>
      <c r="T398" s="128" t="s">
        <v>31</v>
      </c>
      <c r="U398" s="128" t="s">
        <v>31</v>
      </c>
      <c r="V398" s="332" t="s">
        <v>3767</v>
      </c>
      <c r="W398" s="282"/>
      <c r="X398" s="282">
        <f t="shared" ref="X398:X461" si="100">SUMIF(W398,"Y",K398)</f>
        <v>0</v>
      </c>
      <c r="Y398" s="260"/>
      <c r="Z398" s="260"/>
      <c r="AA398" s="502">
        <f t="shared" ref="AA398:AA461" si="101">(COUNTA(AL398:AU398)-COUNTIF(AL398:AU398, "X"))</f>
        <v>0</v>
      </c>
      <c r="AB398" s="282">
        <f t="shared" ref="AB398:AB461" si="102">(COUNTA(AL398:AU398)-COUNTIF(AL398:AU398, "X"))*P398*K398</f>
        <v>0</v>
      </c>
      <c r="AC398" s="282">
        <f t="shared" ref="AC398:AC461" si="103">COUNTIF(AL398:AU398,"A")</f>
        <v>0</v>
      </c>
      <c r="AD398" s="282">
        <f t="shared" ref="AD398:AD461" si="104">COUNTIF(AL398:AU398,"V")*P398*M398</f>
        <v>0</v>
      </c>
      <c r="AE398" s="282">
        <f t="shared" ref="AE398:AE461" si="105">COUNTIF(AL398:AU398,"L")</f>
        <v>0</v>
      </c>
      <c r="AF398" s="282">
        <f t="shared" ref="AF398:AF461" si="106">COUNTIF(AL398:AU398,"L")*K398*P398</f>
        <v>0</v>
      </c>
      <c r="AG398" s="107">
        <f t="shared" ref="AG398:AG461" si="107">IF(Q398="Y",1,0)</f>
        <v>0</v>
      </c>
      <c r="AH398" s="282">
        <f t="shared" ref="AH398:AH461" si="108">IF(Q398="Y", AA398, 0)*K398*P398/2</f>
        <v>0</v>
      </c>
      <c r="AI398" s="260"/>
      <c r="AJ398" s="282">
        <f t="shared" ref="AJ398:AJ461" si="109">COUNTIF(AL398:AU398, "V")</f>
        <v>0</v>
      </c>
      <c r="AK398" s="282">
        <f t="shared" ref="AK398:AK461" si="110">AB398-AD398-AF398-AH398</f>
        <v>0</v>
      </c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495"/>
      <c r="AW398" s="495"/>
      <c r="AX398" s="495"/>
    </row>
    <row r="399" spans="2:50">
      <c r="B399" s="412">
        <v>381</v>
      </c>
      <c r="C399" s="384" t="s">
        <v>40</v>
      </c>
      <c r="D399" s="389" t="s">
        <v>59</v>
      </c>
      <c r="E399" s="389" t="s">
        <v>68</v>
      </c>
      <c r="F399" s="410" t="s">
        <v>3906</v>
      </c>
      <c r="G399" s="422" t="s">
        <v>131</v>
      </c>
      <c r="H399" s="424" t="s">
        <v>4144</v>
      </c>
      <c r="I399" s="409" t="s">
        <v>2470</v>
      </c>
      <c r="J399" s="423">
        <f t="shared" si="99"/>
        <v>30</v>
      </c>
      <c r="K399" s="423">
        <v>30</v>
      </c>
      <c r="L399" s="423">
        <v>0</v>
      </c>
      <c r="M399" s="423"/>
      <c r="N399" s="26">
        <v>0.22000000000000003</v>
      </c>
      <c r="O399" s="26">
        <v>0</v>
      </c>
      <c r="P399" s="507">
        <v>5</v>
      </c>
      <c r="Q399" s="282"/>
      <c r="R399" s="128" t="s">
        <v>31</v>
      </c>
      <c r="S399" s="128" t="s">
        <v>31</v>
      </c>
      <c r="T399" s="128" t="s">
        <v>31</v>
      </c>
      <c r="U399" s="128" t="s">
        <v>31</v>
      </c>
      <c r="V399" s="332" t="s">
        <v>3767</v>
      </c>
      <c r="W399" s="282"/>
      <c r="X399" s="282">
        <f t="shared" si="100"/>
        <v>0</v>
      </c>
      <c r="Y399" s="260"/>
      <c r="Z399" s="260"/>
      <c r="AA399" s="502">
        <f t="shared" si="101"/>
        <v>0</v>
      </c>
      <c r="AB399" s="282">
        <f t="shared" si="102"/>
        <v>0</v>
      </c>
      <c r="AC399" s="282">
        <f t="shared" si="103"/>
        <v>0</v>
      </c>
      <c r="AD399" s="282">
        <f t="shared" si="104"/>
        <v>0</v>
      </c>
      <c r="AE399" s="282">
        <f t="shared" si="105"/>
        <v>0</v>
      </c>
      <c r="AF399" s="282">
        <f t="shared" si="106"/>
        <v>0</v>
      </c>
      <c r="AG399" s="107">
        <f t="shared" si="107"/>
        <v>0</v>
      </c>
      <c r="AH399" s="282">
        <f t="shared" si="108"/>
        <v>0</v>
      </c>
      <c r="AI399" s="260"/>
      <c r="AJ399" s="282">
        <f t="shared" si="109"/>
        <v>0</v>
      </c>
      <c r="AK399" s="282">
        <f t="shared" si="110"/>
        <v>0</v>
      </c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495"/>
      <c r="AW399" s="495"/>
      <c r="AX399" s="495"/>
    </row>
    <row r="400" spans="2:50">
      <c r="B400" s="412">
        <v>382</v>
      </c>
      <c r="C400" s="384" t="s">
        <v>40</v>
      </c>
      <c r="D400" s="389" t="s">
        <v>59</v>
      </c>
      <c r="E400" s="389" t="s">
        <v>68</v>
      </c>
      <c r="F400" s="410" t="s">
        <v>1104</v>
      </c>
      <c r="G400" s="422" t="s">
        <v>131</v>
      </c>
      <c r="H400" s="424">
        <v>43795</v>
      </c>
      <c r="I400" s="409" t="s">
        <v>2470</v>
      </c>
      <c r="J400" s="423">
        <f t="shared" si="99"/>
        <v>36</v>
      </c>
      <c r="K400" s="423">
        <v>30</v>
      </c>
      <c r="L400" s="423">
        <v>6</v>
      </c>
      <c r="M400" s="423"/>
      <c r="N400" s="26">
        <v>0.2</v>
      </c>
      <c r="O400" s="26">
        <v>0.1</v>
      </c>
      <c r="P400" s="507">
        <v>5</v>
      </c>
      <c r="Q400" s="282"/>
      <c r="R400" s="128" t="s">
        <v>31</v>
      </c>
      <c r="S400" s="128" t="s">
        <v>31</v>
      </c>
      <c r="T400" s="128" t="s">
        <v>31</v>
      </c>
      <c r="U400" s="128" t="s">
        <v>31</v>
      </c>
      <c r="V400" s="332" t="s">
        <v>3767</v>
      </c>
      <c r="W400" s="282"/>
      <c r="X400" s="282">
        <f t="shared" si="100"/>
        <v>0</v>
      </c>
      <c r="Y400" s="260"/>
      <c r="Z400" s="260"/>
      <c r="AA400" s="502">
        <f t="shared" si="101"/>
        <v>0</v>
      </c>
      <c r="AB400" s="282">
        <f t="shared" si="102"/>
        <v>0</v>
      </c>
      <c r="AC400" s="282">
        <f t="shared" si="103"/>
        <v>0</v>
      </c>
      <c r="AD400" s="282">
        <f t="shared" si="104"/>
        <v>0</v>
      </c>
      <c r="AE400" s="282">
        <f t="shared" si="105"/>
        <v>0</v>
      </c>
      <c r="AF400" s="282">
        <f t="shared" si="106"/>
        <v>0</v>
      </c>
      <c r="AG400" s="107">
        <f t="shared" si="107"/>
        <v>0</v>
      </c>
      <c r="AH400" s="282">
        <f t="shared" si="108"/>
        <v>0</v>
      </c>
      <c r="AI400" s="260"/>
      <c r="AJ400" s="282">
        <f t="shared" si="109"/>
        <v>0</v>
      </c>
      <c r="AK400" s="282">
        <f t="shared" si="110"/>
        <v>0</v>
      </c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495"/>
      <c r="AW400" s="495"/>
      <c r="AX400" s="495"/>
    </row>
    <row r="401" spans="2:50">
      <c r="B401" s="412">
        <v>383</v>
      </c>
      <c r="C401" s="384" t="s">
        <v>40</v>
      </c>
      <c r="D401" s="389" t="s">
        <v>59</v>
      </c>
      <c r="E401" s="389" t="s">
        <v>68</v>
      </c>
      <c r="F401" s="410" t="s">
        <v>3907</v>
      </c>
      <c r="G401" s="422" t="s">
        <v>131</v>
      </c>
      <c r="H401" s="424">
        <v>42347</v>
      </c>
      <c r="I401" s="409" t="s">
        <v>2470</v>
      </c>
      <c r="J401" s="423">
        <f t="shared" si="99"/>
        <v>21</v>
      </c>
      <c r="K401" s="423">
        <v>21</v>
      </c>
      <c r="L401" s="423">
        <v>0</v>
      </c>
      <c r="M401" s="423"/>
      <c r="N401" s="26">
        <v>0.3</v>
      </c>
      <c r="O401" s="26">
        <v>0</v>
      </c>
      <c r="P401" s="507">
        <v>5</v>
      </c>
      <c r="Q401" s="282"/>
      <c r="R401" s="128" t="s">
        <v>31</v>
      </c>
      <c r="S401" s="128" t="s">
        <v>31</v>
      </c>
      <c r="T401" s="128" t="s">
        <v>31</v>
      </c>
      <c r="U401" s="128" t="s">
        <v>31</v>
      </c>
      <c r="V401" s="332" t="s">
        <v>3767</v>
      </c>
      <c r="W401" s="282"/>
      <c r="X401" s="282">
        <f t="shared" si="100"/>
        <v>0</v>
      </c>
      <c r="Y401" s="260"/>
      <c r="Z401" s="260"/>
      <c r="AA401" s="502">
        <f t="shared" si="101"/>
        <v>0</v>
      </c>
      <c r="AB401" s="282">
        <f t="shared" si="102"/>
        <v>0</v>
      </c>
      <c r="AC401" s="282">
        <f t="shared" si="103"/>
        <v>0</v>
      </c>
      <c r="AD401" s="282">
        <f t="shared" si="104"/>
        <v>0</v>
      </c>
      <c r="AE401" s="282">
        <f t="shared" si="105"/>
        <v>0</v>
      </c>
      <c r="AF401" s="282">
        <f t="shared" si="106"/>
        <v>0</v>
      </c>
      <c r="AG401" s="107">
        <f t="shared" si="107"/>
        <v>0</v>
      </c>
      <c r="AH401" s="282">
        <f t="shared" si="108"/>
        <v>0</v>
      </c>
      <c r="AI401" s="260"/>
      <c r="AJ401" s="282">
        <f t="shared" si="109"/>
        <v>0</v>
      </c>
      <c r="AK401" s="282">
        <f t="shared" si="110"/>
        <v>0</v>
      </c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495"/>
      <c r="AW401" s="495"/>
      <c r="AX401" s="495"/>
    </row>
    <row r="402" spans="2:50">
      <c r="B402" s="412">
        <v>384</v>
      </c>
      <c r="C402" s="384" t="s">
        <v>40</v>
      </c>
      <c r="D402" s="389" t="s">
        <v>59</v>
      </c>
      <c r="E402" s="389" t="s">
        <v>4145</v>
      </c>
      <c r="F402" s="410" t="s">
        <v>828</v>
      </c>
      <c r="G402" s="422" t="s">
        <v>131</v>
      </c>
      <c r="H402" s="424">
        <v>43206</v>
      </c>
      <c r="I402" s="409" t="s">
        <v>2470</v>
      </c>
      <c r="J402" s="423">
        <f t="shared" si="99"/>
        <v>105</v>
      </c>
      <c r="K402" s="423">
        <v>105</v>
      </c>
      <c r="L402" s="423">
        <v>0</v>
      </c>
      <c r="M402" s="423"/>
      <c r="N402" s="460">
        <v>1.75</v>
      </c>
      <c r="O402" s="461">
        <v>0</v>
      </c>
      <c r="P402" s="508">
        <v>1</v>
      </c>
      <c r="Q402" s="282"/>
      <c r="R402" s="128" t="s">
        <v>31</v>
      </c>
      <c r="S402" s="128" t="s">
        <v>31</v>
      </c>
      <c r="T402" s="128" t="s">
        <v>31</v>
      </c>
      <c r="U402" s="128" t="s">
        <v>31</v>
      </c>
      <c r="V402" s="284" t="s">
        <v>3766</v>
      </c>
      <c r="W402" s="282"/>
      <c r="X402" s="282">
        <f t="shared" si="100"/>
        <v>0</v>
      </c>
      <c r="Y402" s="260"/>
      <c r="Z402" s="260"/>
      <c r="AA402" s="502">
        <f t="shared" si="101"/>
        <v>0</v>
      </c>
      <c r="AB402" s="282">
        <f t="shared" si="102"/>
        <v>0</v>
      </c>
      <c r="AC402" s="282">
        <f t="shared" si="103"/>
        <v>0</v>
      </c>
      <c r="AD402" s="282">
        <f t="shared" si="104"/>
        <v>0</v>
      </c>
      <c r="AE402" s="282">
        <f t="shared" si="105"/>
        <v>0</v>
      </c>
      <c r="AF402" s="282">
        <f t="shared" si="106"/>
        <v>0</v>
      </c>
      <c r="AG402" s="107">
        <f t="shared" si="107"/>
        <v>0</v>
      </c>
      <c r="AH402" s="282">
        <f t="shared" si="108"/>
        <v>0</v>
      </c>
      <c r="AI402" s="260"/>
      <c r="AJ402" s="282">
        <f t="shared" si="109"/>
        <v>0</v>
      </c>
      <c r="AK402" s="282">
        <f t="shared" si="110"/>
        <v>0</v>
      </c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495"/>
      <c r="AW402" s="495"/>
      <c r="AX402" s="495"/>
    </row>
    <row r="403" spans="2:50">
      <c r="B403" s="412">
        <v>385</v>
      </c>
      <c r="C403" s="384" t="s">
        <v>40</v>
      </c>
      <c r="D403" s="389" t="s">
        <v>59</v>
      </c>
      <c r="E403" s="389" t="s">
        <v>4145</v>
      </c>
      <c r="F403" s="410" t="s">
        <v>71</v>
      </c>
      <c r="G403" s="422" t="s">
        <v>131</v>
      </c>
      <c r="H403" s="424" t="s">
        <v>4146</v>
      </c>
      <c r="I403" s="409" t="s">
        <v>2470</v>
      </c>
      <c r="J403" s="423">
        <f t="shared" si="99"/>
        <v>120</v>
      </c>
      <c r="K403" s="423">
        <v>120</v>
      </c>
      <c r="L403" s="423">
        <v>0</v>
      </c>
      <c r="M403" s="423"/>
      <c r="N403" s="460">
        <v>2</v>
      </c>
      <c r="O403" s="461">
        <v>0</v>
      </c>
      <c r="P403" s="508">
        <v>1</v>
      </c>
      <c r="Q403" s="282"/>
      <c r="R403" s="128" t="s">
        <v>31</v>
      </c>
      <c r="S403" s="128" t="s">
        <v>31</v>
      </c>
      <c r="T403" s="128" t="s">
        <v>31</v>
      </c>
      <c r="U403" s="128" t="s">
        <v>31</v>
      </c>
      <c r="V403" s="284" t="s">
        <v>3766</v>
      </c>
      <c r="W403" s="282"/>
      <c r="X403" s="282">
        <f t="shared" si="100"/>
        <v>0</v>
      </c>
      <c r="Y403" s="260"/>
      <c r="Z403" s="260"/>
      <c r="AA403" s="502">
        <f t="shared" si="101"/>
        <v>0</v>
      </c>
      <c r="AB403" s="282">
        <f t="shared" si="102"/>
        <v>0</v>
      </c>
      <c r="AC403" s="282">
        <f t="shared" si="103"/>
        <v>0</v>
      </c>
      <c r="AD403" s="282">
        <f t="shared" si="104"/>
        <v>0</v>
      </c>
      <c r="AE403" s="282">
        <f t="shared" si="105"/>
        <v>0</v>
      </c>
      <c r="AF403" s="282">
        <f t="shared" si="106"/>
        <v>0</v>
      </c>
      <c r="AG403" s="107">
        <f t="shared" si="107"/>
        <v>0</v>
      </c>
      <c r="AH403" s="282">
        <f t="shared" si="108"/>
        <v>0</v>
      </c>
      <c r="AI403" s="260"/>
      <c r="AJ403" s="282">
        <f t="shared" si="109"/>
        <v>0</v>
      </c>
      <c r="AK403" s="282">
        <f t="shared" si="110"/>
        <v>0</v>
      </c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495"/>
      <c r="AW403" s="495"/>
      <c r="AX403" s="495"/>
    </row>
    <row r="404" spans="2:50">
      <c r="B404" s="412">
        <v>386</v>
      </c>
      <c r="C404" s="384" t="s">
        <v>40</v>
      </c>
      <c r="D404" s="389" t="s">
        <v>59</v>
      </c>
      <c r="E404" s="389" t="s">
        <v>4145</v>
      </c>
      <c r="F404" s="410" t="s">
        <v>839</v>
      </c>
      <c r="G404" s="422" t="s">
        <v>131</v>
      </c>
      <c r="H404" s="424">
        <v>43206</v>
      </c>
      <c r="I404" s="409" t="s">
        <v>2470</v>
      </c>
      <c r="J404" s="423">
        <f t="shared" si="99"/>
        <v>24</v>
      </c>
      <c r="K404" s="423">
        <v>24</v>
      </c>
      <c r="L404" s="423">
        <v>0</v>
      </c>
      <c r="M404" s="423"/>
      <c r="N404" s="460">
        <v>0.4</v>
      </c>
      <c r="O404" s="461">
        <v>0</v>
      </c>
      <c r="P404" s="508">
        <v>1</v>
      </c>
      <c r="Q404" s="282"/>
      <c r="R404" s="128" t="s">
        <v>31</v>
      </c>
      <c r="S404" s="128" t="s">
        <v>31</v>
      </c>
      <c r="T404" s="128" t="s">
        <v>31</v>
      </c>
      <c r="U404" s="128" t="s">
        <v>31</v>
      </c>
      <c r="V404" s="284" t="s">
        <v>3766</v>
      </c>
      <c r="W404" s="282"/>
      <c r="X404" s="282">
        <f t="shared" si="100"/>
        <v>0</v>
      </c>
      <c r="Y404" s="260"/>
      <c r="Z404" s="260"/>
      <c r="AA404" s="502">
        <f t="shared" si="101"/>
        <v>0</v>
      </c>
      <c r="AB404" s="282">
        <f t="shared" si="102"/>
        <v>0</v>
      </c>
      <c r="AC404" s="282">
        <f t="shared" si="103"/>
        <v>0</v>
      </c>
      <c r="AD404" s="282">
        <f t="shared" si="104"/>
        <v>0</v>
      </c>
      <c r="AE404" s="282">
        <f t="shared" si="105"/>
        <v>0</v>
      </c>
      <c r="AF404" s="282">
        <f t="shared" si="106"/>
        <v>0</v>
      </c>
      <c r="AG404" s="107">
        <f t="shared" si="107"/>
        <v>0</v>
      </c>
      <c r="AH404" s="282">
        <f t="shared" si="108"/>
        <v>0</v>
      </c>
      <c r="AI404" s="260"/>
      <c r="AJ404" s="282">
        <f t="shared" si="109"/>
        <v>0</v>
      </c>
      <c r="AK404" s="282">
        <f t="shared" si="110"/>
        <v>0</v>
      </c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495"/>
      <c r="AW404" s="495"/>
      <c r="AX404" s="495"/>
    </row>
    <row r="405" spans="2:50">
      <c r="B405" s="412">
        <v>387</v>
      </c>
      <c r="C405" s="384" t="s">
        <v>40</v>
      </c>
      <c r="D405" s="389" t="s">
        <v>59</v>
      </c>
      <c r="E405" s="411" t="s">
        <v>76</v>
      </c>
      <c r="F405" s="410" t="s">
        <v>828</v>
      </c>
      <c r="G405" s="422" t="s">
        <v>131</v>
      </c>
      <c r="H405" s="424">
        <v>42382</v>
      </c>
      <c r="I405" s="409" t="s">
        <v>2470</v>
      </c>
      <c r="J405" s="423">
        <f t="shared" si="99"/>
        <v>117</v>
      </c>
      <c r="K405" s="423">
        <v>117</v>
      </c>
      <c r="L405" s="423">
        <v>0</v>
      </c>
      <c r="M405" s="423"/>
      <c r="N405" s="460">
        <v>1.9</v>
      </c>
      <c r="O405" s="461">
        <v>0</v>
      </c>
      <c r="P405" s="508">
        <v>1</v>
      </c>
      <c r="Q405" s="282"/>
      <c r="R405" s="128" t="s">
        <v>31</v>
      </c>
      <c r="S405" s="128" t="s">
        <v>31</v>
      </c>
      <c r="T405" s="128" t="s">
        <v>31</v>
      </c>
      <c r="U405" s="128" t="s">
        <v>31</v>
      </c>
      <c r="V405" s="284" t="s">
        <v>3766</v>
      </c>
      <c r="W405" s="282"/>
      <c r="X405" s="282">
        <f t="shared" si="100"/>
        <v>0</v>
      </c>
      <c r="Y405" s="260"/>
      <c r="Z405" s="260"/>
      <c r="AA405" s="502">
        <f t="shared" si="101"/>
        <v>0</v>
      </c>
      <c r="AB405" s="282">
        <f t="shared" si="102"/>
        <v>0</v>
      </c>
      <c r="AC405" s="282">
        <f t="shared" si="103"/>
        <v>0</v>
      </c>
      <c r="AD405" s="282">
        <f t="shared" si="104"/>
        <v>0</v>
      </c>
      <c r="AE405" s="282">
        <f t="shared" si="105"/>
        <v>0</v>
      </c>
      <c r="AF405" s="282">
        <f t="shared" si="106"/>
        <v>0</v>
      </c>
      <c r="AG405" s="107">
        <f t="shared" si="107"/>
        <v>0</v>
      </c>
      <c r="AH405" s="282">
        <f t="shared" si="108"/>
        <v>0</v>
      </c>
      <c r="AI405" s="260"/>
      <c r="AJ405" s="282">
        <f t="shared" si="109"/>
        <v>0</v>
      </c>
      <c r="AK405" s="282">
        <f t="shared" si="110"/>
        <v>0</v>
      </c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495"/>
      <c r="AW405" s="495"/>
      <c r="AX405" s="495"/>
    </row>
    <row r="406" spans="2:50">
      <c r="B406" s="412">
        <v>388</v>
      </c>
      <c r="C406" s="384" t="s">
        <v>40</v>
      </c>
      <c r="D406" s="389" t="s">
        <v>59</v>
      </c>
      <c r="E406" s="411" t="s">
        <v>76</v>
      </c>
      <c r="F406" s="410" t="s">
        <v>77</v>
      </c>
      <c r="G406" s="422" t="s">
        <v>131</v>
      </c>
      <c r="H406" s="424">
        <v>43206</v>
      </c>
      <c r="I406" s="409" t="s">
        <v>2470</v>
      </c>
      <c r="J406" s="423">
        <f t="shared" si="99"/>
        <v>108</v>
      </c>
      <c r="K406" s="423">
        <v>108</v>
      </c>
      <c r="L406" s="423">
        <v>0</v>
      </c>
      <c r="M406" s="423"/>
      <c r="N406" s="460">
        <v>1.8</v>
      </c>
      <c r="O406" s="461">
        <v>0</v>
      </c>
      <c r="P406" s="508">
        <v>1</v>
      </c>
      <c r="Q406" s="282"/>
      <c r="R406" s="128" t="s">
        <v>31</v>
      </c>
      <c r="S406" s="128" t="s">
        <v>31</v>
      </c>
      <c r="T406" s="128" t="s">
        <v>31</v>
      </c>
      <c r="U406" s="128" t="s">
        <v>31</v>
      </c>
      <c r="V406" s="284" t="s">
        <v>3766</v>
      </c>
      <c r="W406" s="282"/>
      <c r="X406" s="282">
        <f t="shared" si="100"/>
        <v>0</v>
      </c>
      <c r="Y406" s="260"/>
      <c r="Z406" s="260"/>
      <c r="AA406" s="502">
        <f t="shared" si="101"/>
        <v>0</v>
      </c>
      <c r="AB406" s="282">
        <f t="shared" si="102"/>
        <v>0</v>
      </c>
      <c r="AC406" s="282">
        <f t="shared" si="103"/>
        <v>0</v>
      </c>
      <c r="AD406" s="282">
        <f t="shared" si="104"/>
        <v>0</v>
      </c>
      <c r="AE406" s="282">
        <f t="shared" si="105"/>
        <v>0</v>
      </c>
      <c r="AF406" s="282">
        <f t="shared" si="106"/>
        <v>0</v>
      </c>
      <c r="AG406" s="107">
        <f t="shared" si="107"/>
        <v>0</v>
      </c>
      <c r="AH406" s="282">
        <f t="shared" si="108"/>
        <v>0</v>
      </c>
      <c r="AI406" s="260"/>
      <c r="AJ406" s="282">
        <f t="shared" si="109"/>
        <v>0</v>
      </c>
      <c r="AK406" s="282">
        <f t="shared" si="110"/>
        <v>0</v>
      </c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495"/>
      <c r="AW406" s="495"/>
      <c r="AX406" s="495"/>
    </row>
    <row r="407" spans="2:50">
      <c r="B407" s="412">
        <v>389</v>
      </c>
      <c r="C407" s="384" t="s">
        <v>40</v>
      </c>
      <c r="D407" s="389" t="s">
        <v>59</v>
      </c>
      <c r="E407" s="411" t="s">
        <v>76</v>
      </c>
      <c r="F407" s="410" t="s">
        <v>839</v>
      </c>
      <c r="G407" s="422" t="s">
        <v>131</v>
      </c>
      <c r="H407" s="424">
        <v>43206</v>
      </c>
      <c r="I407" s="409" t="s">
        <v>2470</v>
      </c>
      <c r="J407" s="423">
        <f t="shared" si="99"/>
        <v>24</v>
      </c>
      <c r="K407" s="423">
        <v>24</v>
      </c>
      <c r="L407" s="423">
        <v>0</v>
      </c>
      <c r="M407" s="423"/>
      <c r="N407" s="460">
        <v>0.4</v>
      </c>
      <c r="O407" s="461">
        <v>0</v>
      </c>
      <c r="P407" s="508">
        <v>1</v>
      </c>
      <c r="Q407" s="282"/>
      <c r="R407" s="128" t="s">
        <v>31</v>
      </c>
      <c r="S407" s="128" t="s">
        <v>31</v>
      </c>
      <c r="T407" s="128" t="s">
        <v>31</v>
      </c>
      <c r="U407" s="128" t="s">
        <v>31</v>
      </c>
      <c r="V407" s="284" t="s">
        <v>3766</v>
      </c>
      <c r="W407" s="282"/>
      <c r="X407" s="282">
        <f t="shared" si="100"/>
        <v>0</v>
      </c>
      <c r="Y407" s="260"/>
      <c r="Z407" s="260"/>
      <c r="AA407" s="502">
        <f t="shared" si="101"/>
        <v>0</v>
      </c>
      <c r="AB407" s="282">
        <f t="shared" si="102"/>
        <v>0</v>
      </c>
      <c r="AC407" s="282">
        <f t="shared" si="103"/>
        <v>0</v>
      </c>
      <c r="AD407" s="282">
        <f t="shared" si="104"/>
        <v>0</v>
      </c>
      <c r="AE407" s="282">
        <f t="shared" si="105"/>
        <v>0</v>
      </c>
      <c r="AF407" s="282">
        <f t="shared" si="106"/>
        <v>0</v>
      </c>
      <c r="AG407" s="107">
        <f t="shared" si="107"/>
        <v>0</v>
      </c>
      <c r="AH407" s="282">
        <f t="shared" si="108"/>
        <v>0</v>
      </c>
      <c r="AI407" s="260"/>
      <c r="AJ407" s="282">
        <f t="shared" si="109"/>
        <v>0</v>
      </c>
      <c r="AK407" s="282">
        <f t="shared" si="110"/>
        <v>0</v>
      </c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495"/>
      <c r="AW407" s="495"/>
      <c r="AX407" s="495"/>
    </row>
    <row r="408" spans="2:50">
      <c r="B408" s="412">
        <v>390</v>
      </c>
      <c r="C408" s="384" t="s">
        <v>40</v>
      </c>
      <c r="D408" s="389" t="s">
        <v>59</v>
      </c>
      <c r="E408" s="389" t="s">
        <v>4147</v>
      </c>
      <c r="F408" s="410" t="s">
        <v>1106</v>
      </c>
      <c r="G408" s="422" t="s">
        <v>131</v>
      </c>
      <c r="H408" s="424">
        <v>41995</v>
      </c>
      <c r="I408" s="409" t="s">
        <v>2470</v>
      </c>
      <c r="J408" s="423">
        <f t="shared" si="99"/>
        <v>24</v>
      </c>
      <c r="K408" s="423">
        <v>24</v>
      </c>
      <c r="L408" s="423">
        <v>0</v>
      </c>
      <c r="M408" s="423"/>
      <c r="N408" s="26">
        <v>0.4</v>
      </c>
      <c r="O408" s="26">
        <v>0</v>
      </c>
      <c r="P408" s="507">
        <v>1</v>
      </c>
      <c r="Q408" s="282"/>
      <c r="R408" s="128" t="s">
        <v>31</v>
      </c>
      <c r="S408" s="128" t="s">
        <v>31</v>
      </c>
      <c r="T408" s="128" t="s">
        <v>31</v>
      </c>
      <c r="U408" s="128" t="s">
        <v>31</v>
      </c>
      <c r="V408" s="284" t="s">
        <v>3766</v>
      </c>
      <c r="W408" s="282"/>
      <c r="X408" s="282">
        <f t="shared" si="100"/>
        <v>0</v>
      </c>
      <c r="Y408" s="260"/>
      <c r="Z408" s="260"/>
      <c r="AA408" s="502">
        <f t="shared" si="101"/>
        <v>0</v>
      </c>
      <c r="AB408" s="282">
        <f t="shared" si="102"/>
        <v>0</v>
      </c>
      <c r="AC408" s="282">
        <f t="shared" si="103"/>
        <v>0</v>
      </c>
      <c r="AD408" s="282">
        <f t="shared" si="104"/>
        <v>0</v>
      </c>
      <c r="AE408" s="282">
        <f t="shared" si="105"/>
        <v>0</v>
      </c>
      <c r="AF408" s="282">
        <f t="shared" si="106"/>
        <v>0</v>
      </c>
      <c r="AG408" s="107">
        <f t="shared" si="107"/>
        <v>0</v>
      </c>
      <c r="AH408" s="282">
        <f t="shared" si="108"/>
        <v>0</v>
      </c>
      <c r="AI408" s="260"/>
      <c r="AJ408" s="282">
        <f t="shared" si="109"/>
        <v>0</v>
      </c>
      <c r="AK408" s="282">
        <f t="shared" si="110"/>
        <v>0</v>
      </c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495"/>
      <c r="AW408" s="495"/>
      <c r="AX408" s="495"/>
    </row>
    <row r="409" spans="2:50">
      <c r="B409" s="412">
        <v>391</v>
      </c>
      <c r="C409" s="384" t="s">
        <v>40</v>
      </c>
      <c r="D409" s="389" t="s">
        <v>59</v>
      </c>
      <c r="E409" s="389" t="s">
        <v>4147</v>
      </c>
      <c r="F409" s="410" t="s">
        <v>1107</v>
      </c>
      <c r="G409" s="422" t="s">
        <v>131</v>
      </c>
      <c r="H409" s="424">
        <v>41995</v>
      </c>
      <c r="I409" s="409" t="s">
        <v>2470</v>
      </c>
      <c r="J409" s="423">
        <f t="shared" si="99"/>
        <v>48</v>
      </c>
      <c r="K409" s="423">
        <v>48</v>
      </c>
      <c r="L409" s="423">
        <v>0</v>
      </c>
      <c r="M409" s="423"/>
      <c r="N409" s="26">
        <v>0.79999999999999993</v>
      </c>
      <c r="O409" s="26">
        <v>0</v>
      </c>
      <c r="P409" s="507">
        <v>1</v>
      </c>
      <c r="Q409" s="282"/>
      <c r="R409" s="128" t="s">
        <v>31</v>
      </c>
      <c r="S409" s="128" t="s">
        <v>31</v>
      </c>
      <c r="T409" s="128" t="s">
        <v>31</v>
      </c>
      <c r="U409" s="128" t="s">
        <v>31</v>
      </c>
      <c r="V409" s="284" t="s">
        <v>3766</v>
      </c>
      <c r="W409" s="282"/>
      <c r="X409" s="282">
        <f t="shared" si="100"/>
        <v>0</v>
      </c>
      <c r="Y409" s="260"/>
      <c r="Z409" s="260"/>
      <c r="AA409" s="502">
        <f t="shared" si="101"/>
        <v>0</v>
      </c>
      <c r="AB409" s="282">
        <f t="shared" si="102"/>
        <v>0</v>
      </c>
      <c r="AC409" s="282">
        <f t="shared" si="103"/>
        <v>0</v>
      </c>
      <c r="AD409" s="282">
        <f t="shared" si="104"/>
        <v>0</v>
      </c>
      <c r="AE409" s="282">
        <f t="shared" si="105"/>
        <v>0</v>
      </c>
      <c r="AF409" s="282">
        <f t="shared" si="106"/>
        <v>0</v>
      </c>
      <c r="AG409" s="107">
        <f t="shared" si="107"/>
        <v>0</v>
      </c>
      <c r="AH409" s="282">
        <f t="shared" si="108"/>
        <v>0</v>
      </c>
      <c r="AI409" s="260"/>
      <c r="AJ409" s="282">
        <f t="shared" si="109"/>
        <v>0</v>
      </c>
      <c r="AK409" s="282">
        <f t="shared" si="110"/>
        <v>0</v>
      </c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495"/>
      <c r="AW409" s="495"/>
      <c r="AX409" s="495"/>
    </row>
    <row r="410" spans="2:50">
      <c r="B410" s="412">
        <v>392</v>
      </c>
      <c r="C410" s="384" t="s">
        <v>40</v>
      </c>
      <c r="D410" s="389" t="s">
        <v>59</v>
      </c>
      <c r="E410" s="389" t="s">
        <v>4147</v>
      </c>
      <c r="F410" s="410" t="s">
        <v>1108</v>
      </c>
      <c r="G410" s="422" t="s">
        <v>131</v>
      </c>
      <c r="H410" s="424">
        <v>41995</v>
      </c>
      <c r="I410" s="409" t="s">
        <v>2470</v>
      </c>
      <c r="J410" s="423">
        <f t="shared" si="99"/>
        <v>36</v>
      </c>
      <c r="K410" s="423">
        <v>36</v>
      </c>
      <c r="L410" s="423">
        <v>0</v>
      </c>
      <c r="M410" s="423"/>
      <c r="N410" s="26">
        <v>0.6</v>
      </c>
      <c r="O410" s="26">
        <v>0</v>
      </c>
      <c r="P410" s="507">
        <v>1</v>
      </c>
      <c r="Q410" s="282"/>
      <c r="R410" s="128" t="s">
        <v>31</v>
      </c>
      <c r="S410" s="128" t="s">
        <v>31</v>
      </c>
      <c r="T410" s="128" t="s">
        <v>31</v>
      </c>
      <c r="U410" s="128" t="s">
        <v>31</v>
      </c>
      <c r="V410" s="284" t="s">
        <v>3766</v>
      </c>
      <c r="W410" s="282"/>
      <c r="X410" s="282">
        <f t="shared" si="100"/>
        <v>0</v>
      </c>
      <c r="Y410" s="260"/>
      <c r="Z410" s="260"/>
      <c r="AA410" s="502">
        <f t="shared" si="101"/>
        <v>0</v>
      </c>
      <c r="AB410" s="282">
        <f t="shared" si="102"/>
        <v>0</v>
      </c>
      <c r="AC410" s="282">
        <f t="shared" si="103"/>
        <v>0</v>
      </c>
      <c r="AD410" s="282">
        <f t="shared" si="104"/>
        <v>0</v>
      </c>
      <c r="AE410" s="282">
        <f t="shared" si="105"/>
        <v>0</v>
      </c>
      <c r="AF410" s="282">
        <f t="shared" si="106"/>
        <v>0</v>
      </c>
      <c r="AG410" s="107">
        <f t="shared" si="107"/>
        <v>0</v>
      </c>
      <c r="AH410" s="282">
        <f t="shared" si="108"/>
        <v>0</v>
      </c>
      <c r="AI410" s="260"/>
      <c r="AJ410" s="282">
        <f t="shared" si="109"/>
        <v>0</v>
      </c>
      <c r="AK410" s="282">
        <f t="shared" si="110"/>
        <v>0</v>
      </c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495"/>
      <c r="AW410" s="495"/>
      <c r="AX410" s="495"/>
    </row>
    <row r="411" spans="2:50">
      <c r="B411" s="412">
        <v>393</v>
      </c>
      <c r="C411" s="384" t="s">
        <v>40</v>
      </c>
      <c r="D411" s="389" t="s">
        <v>59</v>
      </c>
      <c r="E411" s="389" t="s">
        <v>4147</v>
      </c>
      <c r="F411" s="410" t="s">
        <v>84</v>
      </c>
      <c r="G411" s="422" t="s">
        <v>131</v>
      </c>
      <c r="H411" s="424">
        <v>41995</v>
      </c>
      <c r="I411" s="409" t="s">
        <v>2470</v>
      </c>
      <c r="J411" s="423">
        <f t="shared" si="99"/>
        <v>36</v>
      </c>
      <c r="K411" s="423">
        <v>36</v>
      </c>
      <c r="L411" s="423">
        <v>0</v>
      </c>
      <c r="M411" s="423"/>
      <c r="N411" s="26">
        <v>0.6</v>
      </c>
      <c r="O411" s="26">
        <v>0</v>
      </c>
      <c r="P411" s="507">
        <v>1</v>
      </c>
      <c r="Q411" s="282"/>
      <c r="R411" s="128" t="s">
        <v>31</v>
      </c>
      <c r="S411" s="128" t="s">
        <v>31</v>
      </c>
      <c r="T411" s="128" t="s">
        <v>31</v>
      </c>
      <c r="U411" s="128" t="s">
        <v>31</v>
      </c>
      <c r="V411" s="284" t="s">
        <v>3766</v>
      </c>
      <c r="W411" s="282"/>
      <c r="X411" s="282">
        <f t="shared" si="100"/>
        <v>0</v>
      </c>
      <c r="Y411" s="260"/>
      <c r="Z411" s="260"/>
      <c r="AA411" s="502">
        <f t="shared" si="101"/>
        <v>0</v>
      </c>
      <c r="AB411" s="282">
        <f t="shared" si="102"/>
        <v>0</v>
      </c>
      <c r="AC411" s="282">
        <f t="shared" si="103"/>
        <v>0</v>
      </c>
      <c r="AD411" s="282">
        <f t="shared" si="104"/>
        <v>0</v>
      </c>
      <c r="AE411" s="282">
        <f t="shared" si="105"/>
        <v>0</v>
      </c>
      <c r="AF411" s="282">
        <f t="shared" si="106"/>
        <v>0</v>
      </c>
      <c r="AG411" s="107">
        <f t="shared" si="107"/>
        <v>0</v>
      </c>
      <c r="AH411" s="282">
        <f t="shared" si="108"/>
        <v>0</v>
      </c>
      <c r="AI411" s="260"/>
      <c r="AJ411" s="282">
        <f t="shared" si="109"/>
        <v>0</v>
      </c>
      <c r="AK411" s="282">
        <f t="shared" si="110"/>
        <v>0</v>
      </c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495"/>
      <c r="AW411" s="495"/>
      <c r="AX411" s="495"/>
    </row>
    <row r="412" spans="2:50">
      <c r="B412" s="412">
        <v>394</v>
      </c>
      <c r="C412" s="384" t="s">
        <v>40</v>
      </c>
      <c r="D412" s="389" t="s">
        <v>59</v>
      </c>
      <c r="E412" s="389" t="s">
        <v>4147</v>
      </c>
      <c r="F412" s="410" t="s">
        <v>1109</v>
      </c>
      <c r="G412" s="422" t="s">
        <v>131</v>
      </c>
      <c r="H412" s="424">
        <v>41995</v>
      </c>
      <c r="I412" s="409" t="s">
        <v>2470</v>
      </c>
      <c r="J412" s="423">
        <f t="shared" si="99"/>
        <v>36</v>
      </c>
      <c r="K412" s="423">
        <v>36</v>
      </c>
      <c r="L412" s="423">
        <v>0</v>
      </c>
      <c r="M412" s="423"/>
      <c r="N412" s="26">
        <v>0.6</v>
      </c>
      <c r="O412" s="26">
        <v>0</v>
      </c>
      <c r="P412" s="507">
        <v>1</v>
      </c>
      <c r="Q412" s="282"/>
      <c r="R412" s="128" t="s">
        <v>31</v>
      </c>
      <c r="S412" s="128" t="s">
        <v>31</v>
      </c>
      <c r="T412" s="128" t="s">
        <v>31</v>
      </c>
      <c r="U412" s="128" t="s">
        <v>31</v>
      </c>
      <c r="V412" s="284" t="s">
        <v>3766</v>
      </c>
      <c r="W412" s="282"/>
      <c r="X412" s="282">
        <f t="shared" si="100"/>
        <v>0</v>
      </c>
      <c r="Y412" s="260"/>
      <c r="Z412" s="260"/>
      <c r="AA412" s="502">
        <f t="shared" si="101"/>
        <v>0</v>
      </c>
      <c r="AB412" s="282">
        <f t="shared" si="102"/>
        <v>0</v>
      </c>
      <c r="AC412" s="282">
        <f t="shared" si="103"/>
        <v>0</v>
      </c>
      <c r="AD412" s="282">
        <f t="shared" si="104"/>
        <v>0</v>
      </c>
      <c r="AE412" s="282">
        <f t="shared" si="105"/>
        <v>0</v>
      </c>
      <c r="AF412" s="282">
        <f t="shared" si="106"/>
        <v>0</v>
      </c>
      <c r="AG412" s="107">
        <f t="shared" si="107"/>
        <v>0</v>
      </c>
      <c r="AH412" s="282">
        <f t="shared" si="108"/>
        <v>0</v>
      </c>
      <c r="AI412" s="260"/>
      <c r="AJ412" s="282">
        <f t="shared" si="109"/>
        <v>0</v>
      </c>
      <c r="AK412" s="282">
        <f t="shared" si="110"/>
        <v>0</v>
      </c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495"/>
      <c r="AW412" s="495"/>
      <c r="AX412" s="495"/>
    </row>
    <row r="413" spans="2:50">
      <c r="B413" s="412">
        <v>395</v>
      </c>
      <c r="C413" s="384" t="s">
        <v>40</v>
      </c>
      <c r="D413" s="389" t="s">
        <v>59</v>
      </c>
      <c r="E413" s="389" t="s">
        <v>4147</v>
      </c>
      <c r="F413" s="410" t="s">
        <v>4148</v>
      </c>
      <c r="G413" s="422" t="s">
        <v>131</v>
      </c>
      <c r="H413" s="424">
        <v>43283</v>
      </c>
      <c r="I413" s="409" t="s">
        <v>2470</v>
      </c>
      <c r="J413" s="423">
        <f t="shared" si="99"/>
        <v>12</v>
      </c>
      <c r="K413" s="423">
        <v>12</v>
      </c>
      <c r="L413" s="423">
        <v>0</v>
      </c>
      <c r="M413" s="423"/>
      <c r="N413" s="26">
        <v>0.2</v>
      </c>
      <c r="O413" s="26">
        <v>0</v>
      </c>
      <c r="P413" s="507">
        <v>1</v>
      </c>
      <c r="Q413" s="282"/>
      <c r="R413" s="128" t="s">
        <v>31</v>
      </c>
      <c r="S413" s="128" t="s">
        <v>31</v>
      </c>
      <c r="T413" s="128" t="s">
        <v>31</v>
      </c>
      <c r="U413" s="128" t="s">
        <v>31</v>
      </c>
      <c r="V413" s="284" t="s">
        <v>3766</v>
      </c>
      <c r="W413" s="282"/>
      <c r="X413" s="282">
        <f t="shared" si="100"/>
        <v>0</v>
      </c>
      <c r="Y413" s="260"/>
      <c r="Z413" s="260"/>
      <c r="AA413" s="502">
        <f t="shared" si="101"/>
        <v>0</v>
      </c>
      <c r="AB413" s="282">
        <f t="shared" si="102"/>
        <v>0</v>
      </c>
      <c r="AC413" s="282">
        <f t="shared" si="103"/>
        <v>0</v>
      </c>
      <c r="AD413" s="282">
        <f t="shared" si="104"/>
        <v>0</v>
      </c>
      <c r="AE413" s="282">
        <f t="shared" si="105"/>
        <v>0</v>
      </c>
      <c r="AF413" s="282">
        <f t="shared" si="106"/>
        <v>0</v>
      </c>
      <c r="AG413" s="107">
        <f t="shared" si="107"/>
        <v>0</v>
      </c>
      <c r="AH413" s="282">
        <f t="shared" si="108"/>
        <v>0</v>
      </c>
      <c r="AI413" s="260"/>
      <c r="AJ413" s="282">
        <f t="shared" si="109"/>
        <v>0</v>
      </c>
      <c r="AK413" s="282">
        <f t="shared" si="110"/>
        <v>0</v>
      </c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495"/>
      <c r="AW413" s="495"/>
      <c r="AX413" s="495"/>
    </row>
    <row r="414" spans="2:50">
      <c r="B414" s="412">
        <v>396</v>
      </c>
      <c r="C414" s="384" t="s">
        <v>40</v>
      </c>
      <c r="D414" s="389" t="s">
        <v>59</v>
      </c>
      <c r="E414" s="389" t="s">
        <v>4147</v>
      </c>
      <c r="F414" s="410" t="s">
        <v>4149</v>
      </c>
      <c r="G414" s="422" t="s">
        <v>131</v>
      </c>
      <c r="H414" s="424">
        <v>43283</v>
      </c>
      <c r="I414" s="409" t="s">
        <v>2470</v>
      </c>
      <c r="J414" s="423">
        <f t="shared" si="99"/>
        <v>12</v>
      </c>
      <c r="K414" s="423">
        <v>12</v>
      </c>
      <c r="L414" s="423">
        <v>0</v>
      </c>
      <c r="M414" s="423"/>
      <c r="N414" s="26">
        <v>0.2</v>
      </c>
      <c r="O414" s="26">
        <v>0</v>
      </c>
      <c r="P414" s="507">
        <v>1</v>
      </c>
      <c r="Q414" s="282"/>
      <c r="R414" s="128" t="s">
        <v>31</v>
      </c>
      <c r="S414" s="128" t="s">
        <v>31</v>
      </c>
      <c r="T414" s="128" t="s">
        <v>31</v>
      </c>
      <c r="U414" s="128" t="s">
        <v>31</v>
      </c>
      <c r="V414" s="284" t="s">
        <v>3766</v>
      </c>
      <c r="W414" s="282"/>
      <c r="X414" s="282">
        <f t="shared" si="100"/>
        <v>0</v>
      </c>
      <c r="Y414" s="260"/>
      <c r="Z414" s="260"/>
      <c r="AA414" s="502">
        <f t="shared" si="101"/>
        <v>0</v>
      </c>
      <c r="AB414" s="282">
        <f t="shared" si="102"/>
        <v>0</v>
      </c>
      <c r="AC414" s="282">
        <f t="shared" si="103"/>
        <v>0</v>
      </c>
      <c r="AD414" s="282">
        <f t="shared" si="104"/>
        <v>0</v>
      </c>
      <c r="AE414" s="282">
        <f t="shared" si="105"/>
        <v>0</v>
      </c>
      <c r="AF414" s="282">
        <f t="shared" si="106"/>
        <v>0</v>
      </c>
      <c r="AG414" s="107">
        <f t="shared" si="107"/>
        <v>0</v>
      </c>
      <c r="AH414" s="282">
        <f t="shared" si="108"/>
        <v>0</v>
      </c>
      <c r="AI414" s="260"/>
      <c r="AJ414" s="282">
        <f t="shared" si="109"/>
        <v>0</v>
      </c>
      <c r="AK414" s="282">
        <f t="shared" si="110"/>
        <v>0</v>
      </c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495"/>
      <c r="AW414" s="495"/>
      <c r="AX414" s="495"/>
    </row>
    <row r="415" spans="2:50">
      <c r="B415" s="412">
        <v>397</v>
      </c>
      <c r="C415" s="384" t="s">
        <v>40</v>
      </c>
      <c r="D415" s="389" t="s">
        <v>59</v>
      </c>
      <c r="E415" s="389" t="s">
        <v>4147</v>
      </c>
      <c r="F415" s="410" t="s">
        <v>1110</v>
      </c>
      <c r="G415" s="422" t="s">
        <v>131</v>
      </c>
      <c r="H415" s="424">
        <v>41995</v>
      </c>
      <c r="I415" s="409" t="s">
        <v>2470</v>
      </c>
      <c r="J415" s="423">
        <f t="shared" si="99"/>
        <v>66</v>
      </c>
      <c r="K415" s="423">
        <v>66</v>
      </c>
      <c r="L415" s="423">
        <v>0</v>
      </c>
      <c r="M415" s="423"/>
      <c r="N415" s="26">
        <v>1.1000000000000001</v>
      </c>
      <c r="O415" s="26">
        <v>0</v>
      </c>
      <c r="P415" s="507">
        <v>1</v>
      </c>
      <c r="Q415" s="282"/>
      <c r="R415" s="128" t="s">
        <v>31</v>
      </c>
      <c r="S415" s="128" t="s">
        <v>31</v>
      </c>
      <c r="T415" s="128" t="s">
        <v>31</v>
      </c>
      <c r="U415" s="128" t="s">
        <v>31</v>
      </c>
      <c r="V415" s="284" t="s">
        <v>3766</v>
      </c>
      <c r="W415" s="282"/>
      <c r="X415" s="282">
        <f t="shared" si="100"/>
        <v>0</v>
      </c>
      <c r="Y415" s="260"/>
      <c r="Z415" s="260"/>
      <c r="AA415" s="502">
        <f t="shared" si="101"/>
        <v>0</v>
      </c>
      <c r="AB415" s="282">
        <f t="shared" si="102"/>
        <v>0</v>
      </c>
      <c r="AC415" s="282">
        <f t="shared" si="103"/>
        <v>0</v>
      </c>
      <c r="AD415" s="282">
        <f t="shared" si="104"/>
        <v>0</v>
      </c>
      <c r="AE415" s="282">
        <f t="shared" si="105"/>
        <v>0</v>
      </c>
      <c r="AF415" s="282">
        <f t="shared" si="106"/>
        <v>0</v>
      </c>
      <c r="AG415" s="107">
        <f t="shared" si="107"/>
        <v>0</v>
      </c>
      <c r="AH415" s="282">
        <f t="shared" si="108"/>
        <v>0</v>
      </c>
      <c r="AI415" s="260"/>
      <c r="AJ415" s="282">
        <f t="shared" si="109"/>
        <v>0</v>
      </c>
      <c r="AK415" s="282">
        <f t="shared" si="110"/>
        <v>0</v>
      </c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495"/>
      <c r="AW415" s="495"/>
      <c r="AX415" s="495"/>
    </row>
    <row r="416" spans="2:50">
      <c r="B416" s="412">
        <v>398</v>
      </c>
      <c r="C416" s="384" t="s">
        <v>40</v>
      </c>
      <c r="D416" s="389" t="s">
        <v>59</v>
      </c>
      <c r="E416" s="389" t="s">
        <v>4147</v>
      </c>
      <c r="F416" s="410" t="s">
        <v>1111</v>
      </c>
      <c r="G416" s="422" t="s">
        <v>131</v>
      </c>
      <c r="H416" s="424">
        <v>41995</v>
      </c>
      <c r="I416" s="409" t="s">
        <v>2470</v>
      </c>
      <c r="J416" s="423">
        <f t="shared" si="99"/>
        <v>36</v>
      </c>
      <c r="K416" s="423">
        <v>36</v>
      </c>
      <c r="L416" s="423">
        <v>0</v>
      </c>
      <c r="M416" s="423"/>
      <c r="N416" s="26">
        <v>0.6</v>
      </c>
      <c r="O416" s="26">
        <v>0</v>
      </c>
      <c r="P416" s="507">
        <v>1</v>
      </c>
      <c r="Q416" s="282"/>
      <c r="R416" s="128" t="s">
        <v>31</v>
      </c>
      <c r="S416" s="128" t="s">
        <v>31</v>
      </c>
      <c r="T416" s="128" t="s">
        <v>31</v>
      </c>
      <c r="U416" s="128" t="s">
        <v>31</v>
      </c>
      <c r="V416" s="284" t="s">
        <v>3766</v>
      </c>
      <c r="W416" s="282"/>
      <c r="X416" s="282">
        <f t="shared" si="100"/>
        <v>0</v>
      </c>
      <c r="Y416" s="260"/>
      <c r="Z416" s="260"/>
      <c r="AA416" s="502">
        <f t="shared" si="101"/>
        <v>0</v>
      </c>
      <c r="AB416" s="282">
        <f t="shared" si="102"/>
        <v>0</v>
      </c>
      <c r="AC416" s="282">
        <f t="shared" si="103"/>
        <v>0</v>
      </c>
      <c r="AD416" s="282">
        <f t="shared" si="104"/>
        <v>0</v>
      </c>
      <c r="AE416" s="282">
        <f t="shared" si="105"/>
        <v>0</v>
      </c>
      <c r="AF416" s="282">
        <f t="shared" si="106"/>
        <v>0</v>
      </c>
      <c r="AG416" s="107">
        <f t="shared" si="107"/>
        <v>0</v>
      </c>
      <c r="AH416" s="282">
        <f t="shared" si="108"/>
        <v>0</v>
      </c>
      <c r="AI416" s="260"/>
      <c r="AJ416" s="282">
        <f t="shared" si="109"/>
        <v>0</v>
      </c>
      <c r="AK416" s="282">
        <f t="shared" si="110"/>
        <v>0</v>
      </c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495"/>
      <c r="AW416" s="495"/>
      <c r="AX416" s="495"/>
    </row>
    <row r="417" spans="2:50">
      <c r="B417" s="412">
        <v>399</v>
      </c>
      <c r="C417" s="384" t="s">
        <v>40</v>
      </c>
      <c r="D417" s="389" t="s">
        <v>59</v>
      </c>
      <c r="E417" s="389" t="s">
        <v>4150</v>
      </c>
      <c r="F417" s="410" t="s">
        <v>1112</v>
      </c>
      <c r="G417" s="422" t="s">
        <v>131</v>
      </c>
      <c r="H417" s="424">
        <v>41995</v>
      </c>
      <c r="I417" s="409" t="s">
        <v>2470</v>
      </c>
      <c r="J417" s="423">
        <f t="shared" si="99"/>
        <v>12</v>
      </c>
      <c r="K417" s="423">
        <v>12</v>
      </c>
      <c r="L417" s="423">
        <v>0</v>
      </c>
      <c r="M417" s="423"/>
      <c r="N417" s="26">
        <v>0.2</v>
      </c>
      <c r="O417" s="26">
        <v>0</v>
      </c>
      <c r="P417" s="507">
        <v>1</v>
      </c>
      <c r="Q417" s="282" t="s">
        <v>4380</v>
      </c>
      <c r="R417" s="128" t="s">
        <v>31</v>
      </c>
      <c r="S417" s="128" t="s">
        <v>31</v>
      </c>
      <c r="T417" s="128" t="s">
        <v>31</v>
      </c>
      <c r="U417" s="128" t="s">
        <v>31</v>
      </c>
      <c r="V417" s="284" t="s">
        <v>3766</v>
      </c>
      <c r="W417" s="282"/>
      <c r="X417" s="282">
        <f t="shared" si="100"/>
        <v>0</v>
      </c>
      <c r="Y417" s="260"/>
      <c r="Z417" s="260"/>
      <c r="AA417" s="502">
        <f t="shared" si="101"/>
        <v>0</v>
      </c>
      <c r="AB417" s="282">
        <f t="shared" si="102"/>
        <v>0</v>
      </c>
      <c r="AC417" s="282">
        <f t="shared" si="103"/>
        <v>0</v>
      </c>
      <c r="AD417" s="282">
        <f t="shared" si="104"/>
        <v>0</v>
      </c>
      <c r="AE417" s="282">
        <f t="shared" si="105"/>
        <v>0</v>
      </c>
      <c r="AF417" s="282">
        <f t="shared" si="106"/>
        <v>0</v>
      </c>
      <c r="AG417" s="107">
        <f t="shared" si="107"/>
        <v>1</v>
      </c>
      <c r="AH417" s="282">
        <f t="shared" si="108"/>
        <v>0</v>
      </c>
      <c r="AI417" s="260"/>
      <c r="AJ417" s="282">
        <f t="shared" si="109"/>
        <v>0</v>
      </c>
      <c r="AK417" s="282">
        <f t="shared" si="110"/>
        <v>0</v>
      </c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495"/>
      <c r="AW417" s="495"/>
      <c r="AX417" s="495"/>
    </row>
    <row r="418" spans="2:50">
      <c r="B418" s="412">
        <v>400</v>
      </c>
      <c r="C418" s="384" t="s">
        <v>40</v>
      </c>
      <c r="D418" s="389" t="s">
        <v>59</v>
      </c>
      <c r="E418" s="389" t="s">
        <v>4150</v>
      </c>
      <c r="F418" s="410" t="s">
        <v>1113</v>
      </c>
      <c r="G418" s="422" t="s">
        <v>131</v>
      </c>
      <c r="H418" s="424">
        <v>41995</v>
      </c>
      <c r="I418" s="409" t="s">
        <v>2470</v>
      </c>
      <c r="J418" s="423">
        <f t="shared" si="99"/>
        <v>30</v>
      </c>
      <c r="K418" s="423">
        <v>30</v>
      </c>
      <c r="L418" s="423">
        <v>0</v>
      </c>
      <c r="M418" s="423"/>
      <c r="N418" s="26">
        <v>0.5</v>
      </c>
      <c r="O418" s="26">
        <v>0</v>
      </c>
      <c r="P418" s="507">
        <v>1</v>
      </c>
      <c r="Q418" s="282" t="s">
        <v>4380</v>
      </c>
      <c r="R418" s="128" t="s">
        <v>31</v>
      </c>
      <c r="S418" s="128" t="s">
        <v>31</v>
      </c>
      <c r="T418" s="128" t="s">
        <v>31</v>
      </c>
      <c r="U418" s="128" t="s">
        <v>31</v>
      </c>
      <c r="V418" s="284" t="s">
        <v>3766</v>
      </c>
      <c r="W418" s="282"/>
      <c r="X418" s="282">
        <f t="shared" si="100"/>
        <v>0</v>
      </c>
      <c r="Y418" s="260"/>
      <c r="Z418" s="260"/>
      <c r="AA418" s="502">
        <f t="shared" si="101"/>
        <v>0</v>
      </c>
      <c r="AB418" s="282">
        <f t="shared" si="102"/>
        <v>0</v>
      </c>
      <c r="AC418" s="282">
        <f t="shared" si="103"/>
        <v>0</v>
      </c>
      <c r="AD418" s="282">
        <f t="shared" si="104"/>
        <v>0</v>
      </c>
      <c r="AE418" s="282">
        <f t="shared" si="105"/>
        <v>0</v>
      </c>
      <c r="AF418" s="282">
        <f t="shared" si="106"/>
        <v>0</v>
      </c>
      <c r="AG418" s="107">
        <f t="shared" si="107"/>
        <v>1</v>
      </c>
      <c r="AH418" s="282">
        <f t="shared" si="108"/>
        <v>0</v>
      </c>
      <c r="AI418" s="260"/>
      <c r="AJ418" s="282">
        <f t="shared" si="109"/>
        <v>0</v>
      </c>
      <c r="AK418" s="282">
        <f t="shared" si="110"/>
        <v>0</v>
      </c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495"/>
      <c r="AW418" s="495"/>
      <c r="AX418" s="495"/>
    </row>
    <row r="419" spans="2:50">
      <c r="B419" s="412">
        <v>401</v>
      </c>
      <c r="C419" s="384" t="s">
        <v>40</v>
      </c>
      <c r="D419" s="389" t="s">
        <v>59</v>
      </c>
      <c r="E419" s="389" t="s">
        <v>4150</v>
      </c>
      <c r="F419" s="410" t="s">
        <v>1114</v>
      </c>
      <c r="G419" s="422" t="s">
        <v>131</v>
      </c>
      <c r="H419" s="424">
        <v>41995</v>
      </c>
      <c r="I419" s="409" t="s">
        <v>2470</v>
      </c>
      <c r="J419" s="423">
        <f t="shared" si="99"/>
        <v>6</v>
      </c>
      <c r="K419" s="423">
        <v>6</v>
      </c>
      <c r="L419" s="423">
        <v>0</v>
      </c>
      <c r="M419" s="423"/>
      <c r="N419" s="26">
        <v>0.1</v>
      </c>
      <c r="O419" s="26">
        <v>0</v>
      </c>
      <c r="P419" s="507">
        <v>1</v>
      </c>
      <c r="Q419" s="282" t="s">
        <v>4380</v>
      </c>
      <c r="R419" s="128" t="s">
        <v>31</v>
      </c>
      <c r="S419" s="128" t="s">
        <v>31</v>
      </c>
      <c r="T419" s="128" t="s">
        <v>31</v>
      </c>
      <c r="U419" s="128" t="s">
        <v>31</v>
      </c>
      <c r="V419" s="284" t="s">
        <v>3766</v>
      </c>
      <c r="W419" s="282"/>
      <c r="X419" s="282">
        <f t="shared" si="100"/>
        <v>0</v>
      </c>
      <c r="Y419" s="260"/>
      <c r="Z419" s="260"/>
      <c r="AA419" s="502">
        <f t="shared" si="101"/>
        <v>0</v>
      </c>
      <c r="AB419" s="282">
        <f t="shared" si="102"/>
        <v>0</v>
      </c>
      <c r="AC419" s="282">
        <f t="shared" si="103"/>
        <v>0</v>
      </c>
      <c r="AD419" s="282">
        <f t="shared" si="104"/>
        <v>0</v>
      </c>
      <c r="AE419" s="282">
        <f t="shared" si="105"/>
        <v>0</v>
      </c>
      <c r="AF419" s="282">
        <f t="shared" si="106"/>
        <v>0</v>
      </c>
      <c r="AG419" s="107">
        <f t="shared" si="107"/>
        <v>1</v>
      </c>
      <c r="AH419" s="282">
        <f t="shared" si="108"/>
        <v>0</v>
      </c>
      <c r="AI419" s="260"/>
      <c r="AJ419" s="282">
        <f t="shared" si="109"/>
        <v>0</v>
      </c>
      <c r="AK419" s="282">
        <f t="shared" si="110"/>
        <v>0</v>
      </c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495"/>
      <c r="AW419" s="495"/>
      <c r="AX419" s="495"/>
    </row>
    <row r="420" spans="2:50">
      <c r="B420" s="412">
        <v>402</v>
      </c>
      <c r="C420" s="384" t="s">
        <v>40</v>
      </c>
      <c r="D420" s="389" t="s">
        <v>59</v>
      </c>
      <c r="E420" s="389" t="s">
        <v>4150</v>
      </c>
      <c r="F420" s="410" t="s">
        <v>1115</v>
      </c>
      <c r="G420" s="422" t="s">
        <v>131</v>
      </c>
      <c r="H420" s="424">
        <v>41995</v>
      </c>
      <c r="I420" s="409" t="s">
        <v>2470</v>
      </c>
      <c r="J420" s="423">
        <f t="shared" si="99"/>
        <v>18</v>
      </c>
      <c r="K420" s="423">
        <v>18</v>
      </c>
      <c r="L420" s="423">
        <v>0</v>
      </c>
      <c r="M420" s="423"/>
      <c r="N420" s="26">
        <v>0.30000000000000004</v>
      </c>
      <c r="O420" s="26">
        <v>0</v>
      </c>
      <c r="P420" s="507">
        <v>1</v>
      </c>
      <c r="Q420" s="282" t="s">
        <v>4380</v>
      </c>
      <c r="R420" s="128" t="s">
        <v>31</v>
      </c>
      <c r="S420" s="128" t="s">
        <v>31</v>
      </c>
      <c r="T420" s="128" t="s">
        <v>31</v>
      </c>
      <c r="U420" s="128" t="s">
        <v>31</v>
      </c>
      <c r="V420" s="284" t="s">
        <v>3766</v>
      </c>
      <c r="W420" s="282"/>
      <c r="X420" s="282">
        <f t="shared" si="100"/>
        <v>0</v>
      </c>
      <c r="Y420" s="260"/>
      <c r="Z420" s="260"/>
      <c r="AA420" s="502">
        <f t="shared" si="101"/>
        <v>0</v>
      </c>
      <c r="AB420" s="282">
        <f t="shared" si="102"/>
        <v>0</v>
      </c>
      <c r="AC420" s="282">
        <f t="shared" si="103"/>
        <v>0</v>
      </c>
      <c r="AD420" s="282">
        <f t="shared" si="104"/>
        <v>0</v>
      </c>
      <c r="AE420" s="282">
        <f t="shared" si="105"/>
        <v>0</v>
      </c>
      <c r="AF420" s="282">
        <f t="shared" si="106"/>
        <v>0</v>
      </c>
      <c r="AG420" s="107">
        <f t="shared" si="107"/>
        <v>1</v>
      </c>
      <c r="AH420" s="282">
        <f t="shared" si="108"/>
        <v>0</v>
      </c>
      <c r="AI420" s="260"/>
      <c r="AJ420" s="282">
        <f t="shared" si="109"/>
        <v>0</v>
      </c>
      <c r="AK420" s="282">
        <f t="shared" si="110"/>
        <v>0</v>
      </c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495"/>
      <c r="AW420" s="495"/>
      <c r="AX420" s="495"/>
    </row>
    <row r="421" spans="2:50">
      <c r="B421" s="412">
        <v>403</v>
      </c>
      <c r="C421" s="384" t="s">
        <v>40</v>
      </c>
      <c r="D421" s="389" t="s">
        <v>59</v>
      </c>
      <c r="E421" s="389" t="s">
        <v>4150</v>
      </c>
      <c r="F421" s="410" t="s">
        <v>1116</v>
      </c>
      <c r="G421" s="422" t="s">
        <v>131</v>
      </c>
      <c r="H421" s="424" t="s">
        <v>1086</v>
      </c>
      <c r="I421" s="409" t="s">
        <v>2470</v>
      </c>
      <c r="J421" s="423">
        <f t="shared" si="99"/>
        <v>24</v>
      </c>
      <c r="K421" s="423">
        <v>24</v>
      </c>
      <c r="L421" s="423">
        <v>0</v>
      </c>
      <c r="M421" s="423"/>
      <c r="N421" s="26">
        <v>0.4</v>
      </c>
      <c r="O421" s="26">
        <v>0</v>
      </c>
      <c r="P421" s="507">
        <v>1</v>
      </c>
      <c r="Q421" s="282"/>
      <c r="R421" s="128" t="s">
        <v>31</v>
      </c>
      <c r="S421" s="128" t="s">
        <v>31</v>
      </c>
      <c r="T421" s="128" t="s">
        <v>31</v>
      </c>
      <c r="U421" s="128" t="s">
        <v>31</v>
      </c>
      <c r="V421" s="284" t="s">
        <v>3766</v>
      </c>
      <c r="W421" s="282"/>
      <c r="X421" s="282">
        <f t="shared" si="100"/>
        <v>0</v>
      </c>
      <c r="Y421" s="260"/>
      <c r="Z421" s="260"/>
      <c r="AA421" s="502">
        <f t="shared" si="101"/>
        <v>0</v>
      </c>
      <c r="AB421" s="282">
        <f t="shared" si="102"/>
        <v>0</v>
      </c>
      <c r="AC421" s="282">
        <f t="shared" si="103"/>
        <v>0</v>
      </c>
      <c r="AD421" s="282">
        <f t="shared" si="104"/>
        <v>0</v>
      </c>
      <c r="AE421" s="282">
        <f t="shared" si="105"/>
        <v>0</v>
      </c>
      <c r="AF421" s="282">
        <f t="shared" si="106"/>
        <v>0</v>
      </c>
      <c r="AG421" s="107">
        <f t="shared" si="107"/>
        <v>0</v>
      </c>
      <c r="AH421" s="282">
        <f t="shared" si="108"/>
        <v>0</v>
      </c>
      <c r="AI421" s="260"/>
      <c r="AJ421" s="282">
        <f t="shared" si="109"/>
        <v>0</v>
      </c>
      <c r="AK421" s="282">
        <f t="shared" si="110"/>
        <v>0</v>
      </c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495"/>
      <c r="AW421" s="495"/>
      <c r="AX421" s="495"/>
    </row>
    <row r="422" spans="2:50">
      <c r="B422" s="412">
        <v>404</v>
      </c>
      <c r="C422" s="384" t="s">
        <v>40</v>
      </c>
      <c r="D422" s="389" t="s">
        <v>59</v>
      </c>
      <c r="E422" s="389" t="s">
        <v>4150</v>
      </c>
      <c r="F422" s="410" t="s">
        <v>1117</v>
      </c>
      <c r="G422" s="422" t="s">
        <v>131</v>
      </c>
      <c r="H422" s="424">
        <v>41995</v>
      </c>
      <c r="I422" s="409" t="s">
        <v>2470</v>
      </c>
      <c r="J422" s="423">
        <f t="shared" si="99"/>
        <v>6</v>
      </c>
      <c r="K422" s="423">
        <v>6</v>
      </c>
      <c r="L422" s="423">
        <v>0</v>
      </c>
      <c r="M422" s="423"/>
      <c r="N422" s="26">
        <v>0.1</v>
      </c>
      <c r="O422" s="26">
        <v>0</v>
      </c>
      <c r="P422" s="507">
        <v>1</v>
      </c>
      <c r="Q422" s="282" t="s">
        <v>4380</v>
      </c>
      <c r="R422" s="128" t="s">
        <v>31</v>
      </c>
      <c r="S422" s="128" t="s">
        <v>31</v>
      </c>
      <c r="T422" s="128" t="s">
        <v>31</v>
      </c>
      <c r="U422" s="128" t="s">
        <v>31</v>
      </c>
      <c r="V422" s="284" t="s">
        <v>3766</v>
      </c>
      <c r="W422" s="282"/>
      <c r="X422" s="282">
        <f t="shared" si="100"/>
        <v>0</v>
      </c>
      <c r="Y422" s="260"/>
      <c r="Z422" s="260"/>
      <c r="AA422" s="502">
        <f t="shared" si="101"/>
        <v>0</v>
      </c>
      <c r="AB422" s="282">
        <f t="shared" si="102"/>
        <v>0</v>
      </c>
      <c r="AC422" s="282">
        <f t="shared" si="103"/>
        <v>0</v>
      </c>
      <c r="AD422" s="282">
        <f t="shared" si="104"/>
        <v>0</v>
      </c>
      <c r="AE422" s="282">
        <f t="shared" si="105"/>
        <v>0</v>
      </c>
      <c r="AF422" s="282">
        <f t="shared" si="106"/>
        <v>0</v>
      </c>
      <c r="AG422" s="107">
        <f t="shared" si="107"/>
        <v>1</v>
      </c>
      <c r="AH422" s="282">
        <f t="shared" si="108"/>
        <v>0</v>
      </c>
      <c r="AI422" s="260"/>
      <c r="AJ422" s="282">
        <f t="shared" si="109"/>
        <v>0</v>
      </c>
      <c r="AK422" s="282">
        <f t="shared" si="110"/>
        <v>0</v>
      </c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495"/>
      <c r="AW422" s="495"/>
      <c r="AX422" s="495"/>
    </row>
    <row r="423" spans="2:50">
      <c r="B423" s="412">
        <v>405</v>
      </c>
      <c r="C423" s="384" t="s">
        <v>40</v>
      </c>
      <c r="D423" s="389" t="s">
        <v>59</v>
      </c>
      <c r="E423" s="389" t="s">
        <v>4150</v>
      </c>
      <c r="F423" s="410" t="s">
        <v>659</v>
      </c>
      <c r="G423" s="422" t="s">
        <v>131</v>
      </c>
      <c r="H423" s="424">
        <v>41995</v>
      </c>
      <c r="I423" s="409" t="s">
        <v>2470</v>
      </c>
      <c r="J423" s="423">
        <f t="shared" si="99"/>
        <v>18</v>
      </c>
      <c r="K423" s="423">
        <v>18</v>
      </c>
      <c r="L423" s="423">
        <v>0</v>
      </c>
      <c r="M423" s="423"/>
      <c r="N423" s="26">
        <v>0.3</v>
      </c>
      <c r="O423" s="26">
        <v>0</v>
      </c>
      <c r="P423" s="507">
        <v>1</v>
      </c>
      <c r="Q423" s="282" t="s">
        <v>4380</v>
      </c>
      <c r="R423" s="128" t="s">
        <v>31</v>
      </c>
      <c r="S423" s="128" t="s">
        <v>31</v>
      </c>
      <c r="T423" s="128" t="s">
        <v>31</v>
      </c>
      <c r="U423" s="128" t="s">
        <v>31</v>
      </c>
      <c r="V423" s="284" t="s">
        <v>3766</v>
      </c>
      <c r="W423" s="282"/>
      <c r="X423" s="282">
        <f t="shared" si="100"/>
        <v>0</v>
      </c>
      <c r="Y423" s="260"/>
      <c r="Z423" s="260"/>
      <c r="AA423" s="502">
        <f t="shared" si="101"/>
        <v>0</v>
      </c>
      <c r="AB423" s="282">
        <f t="shared" si="102"/>
        <v>0</v>
      </c>
      <c r="AC423" s="282">
        <f t="shared" si="103"/>
        <v>0</v>
      </c>
      <c r="AD423" s="282">
        <f t="shared" si="104"/>
        <v>0</v>
      </c>
      <c r="AE423" s="282">
        <f t="shared" si="105"/>
        <v>0</v>
      </c>
      <c r="AF423" s="282">
        <f t="shared" si="106"/>
        <v>0</v>
      </c>
      <c r="AG423" s="107">
        <f t="shared" si="107"/>
        <v>1</v>
      </c>
      <c r="AH423" s="282">
        <f t="shared" si="108"/>
        <v>0</v>
      </c>
      <c r="AI423" s="260"/>
      <c r="AJ423" s="282">
        <f t="shared" si="109"/>
        <v>0</v>
      </c>
      <c r="AK423" s="282">
        <f t="shared" si="110"/>
        <v>0</v>
      </c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495"/>
      <c r="AW423" s="495"/>
      <c r="AX423" s="495"/>
    </row>
    <row r="424" spans="2:50">
      <c r="B424" s="412">
        <v>406</v>
      </c>
      <c r="C424" s="384" t="s">
        <v>40</v>
      </c>
      <c r="D424" s="389" t="s">
        <v>59</v>
      </c>
      <c r="E424" s="389" t="s">
        <v>4151</v>
      </c>
      <c r="F424" s="410" t="s">
        <v>1118</v>
      </c>
      <c r="G424" s="422" t="s">
        <v>131</v>
      </c>
      <c r="H424" s="424">
        <v>41995</v>
      </c>
      <c r="I424" s="409" t="s">
        <v>2470</v>
      </c>
      <c r="J424" s="423">
        <f t="shared" si="99"/>
        <v>300</v>
      </c>
      <c r="K424" s="423">
        <v>174</v>
      </c>
      <c r="L424" s="423">
        <v>126</v>
      </c>
      <c r="M424" s="423"/>
      <c r="N424" s="26">
        <v>2.9000000000000004</v>
      </c>
      <c r="O424" s="26">
        <v>2.1</v>
      </c>
      <c r="P424" s="507">
        <v>1</v>
      </c>
      <c r="Q424" s="282"/>
      <c r="R424" s="128" t="s">
        <v>31</v>
      </c>
      <c r="S424" s="128" t="s">
        <v>31</v>
      </c>
      <c r="T424" s="128" t="s">
        <v>31</v>
      </c>
      <c r="U424" s="128" t="s">
        <v>31</v>
      </c>
      <c r="V424" s="284" t="s">
        <v>3766</v>
      </c>
      <c r="W424" s="282"/>
      <c r="X424" s="282">
        <f t="shared" si="100"/>
        <v>0</v>
      </c>
      <c r="Y424" s="260"/>
      <c r="Z424" s="260"/>
      <c r="AA424" s="502">
        <f t="shared" si="101"/>
        <v>0</v>
      </c>
      <c r="AB424" s="282">
        <f t="shared" si="102"/>
        <v>0</v>
      </c>
      <c r="AC424" s="282">
        <f t="shared" si="103"/>
        <v>0</v>
      </c>
      <c r="AD424" s="282">
        <f t="shared" si="104"/>
        <v>0</v>
      </c>
      <c r="AE424" s="282">
        <f t="shared" si="105"/>
        <v>0</v>
      </c>
      <c r="AF424" s="282">
        <f t="shared" si="106"/>
        <v>0</v>
      </c>
      <c r="AG424" s="107">
        <f t="shared" si="107"/>
        <v>0</v>
      </c>
      <c r="AH424" s="282">
        <f t="shared" si="108"/>
        <v>0</v>
      </c>
      <c r="AI424" s="260"/>
      <c r="AJ424" s="282">
        <f t="shared" si="109"/>
        <v>0</v>
      </c>
      <c r="AK424" s="282">
        <f t="shared" si="110"/>
        <v>0</v>
      </c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495"/>
      <c r="AW424" s="495"/>
      <c r="AX424" s="495"/>
    </row>
    <row r="425" spans="2:50">
      <c r="B425" s="412">
        <v>407</v>
      </c>
      <c r="C425" s="384" t="s">
        <v>40</v>
      </c>
      <c r="D425" s="389" t="s">
        <v>59</v>
      </c>
      <c r="E425" s="389" t="s">
        <v>4151</v>
      </c>
      <c r="F425" s="410" t="s">
        <v>1119</v>
      </c>
      <c r="G425" s="422" t="s">
        <v>131</v>
      </c>
      <c r="H425" s="424">
        <v>41995</v>
      </c>
      <c r="I425" s="409" t="s">
        <v>2470</v>
      </c>
      <c r="J425" s="423">
        <f t="shared" si="99"/>
        <v>360</v>
      </c>
      <c r="K425" s="423">
        <v>360</v>
      </c>
      <c r="L425" s="423">
        <v>0</v>
      </c>
      <c r="M425" s="423"/>
      <c r="N425" s="26">
        <v>6</v>
      </c>
      <c r="O425" s="26">
        <v>0</v>
      </c>
      <c r="P425" s="507">
        <v>1</v>
      </c>
      <c r="Q425" s="282"/>
      <c r="R425" s="128" t="s">
        <v>31</v>
      </c>
      <c r="S425" s="128" t="s">
        <v>31</v>
      </c>
      <c r="T425" s="128" t="s">
        <v>31</v>
      </c>
      <c r="U425" s="128" t="s">
        <v>31</v>
      </c>
      <c r="V425" s="284" t="s">
        <v>3766</v>
      </c>
      <c r="W425" s="282"/>
      <c r="X425" s="282">
        <f t="shared" si="100"/>
        <v>0</v>
      </c>
      <c r="Y425" s="260"/>
      <c r="Z425" s="260"/>
      <c r="AA425" s="502">
        <f t="shared" si="101"/>
        <v>0</v>
      </c>
      <c r="AB425" s="282">
        <f t="shared" si="102"/>
        <v>0</v>
      </c>
      <c r="AC425" s="282">
        <f t="shared" si="103"/>
        <v>0</v>
      </c>
      <c r="AD425" s="282">
        <f t="shared" si="104"/>
        <v>0</v>
      </c>
      <c r="AE425" s="282">
        <f t="shared" si="105"/>
        <v>0</v>
      </c>
      <c r="AF425" s="282">
        <f t="shared" si="106"/>
        <v>0</v>
      </c>
      <c r="AG425" s="107">
        <f t="shared" si="107"/>
        <v>0</v>
      </c>
      <c r="AH425" s="282">
        <f t="shared" si="108"/>
        <v>0</v>
      </c>
      <c r="AI425" s="260"/>
      <c r="AJ425" s="282">
        <f t="shared" si="109"/>
        <v>0</v>
      </c>
      <c r="AK425" s="282">
        <f t="shared" si="110"/>
        <v>0</v>
      </c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495"/>
      <c r="AW425" s="495"/>
      <c r="AX425" s="495"/>
    </row>
    <row r="426" spans="2:50">
      <c r="B426" s="412">
        <v>408</v>
      </c>
      <c r="C426" s="384" t="s">
        <v>40</v>
      </c>
      <c r="D426" s="389" t="s">
        <v>59</v>
      </c>
      <c r="E426" s="389" t="s">
        <v>4151</v>
      </c>
      <c r="F426" s="410" t="s">
        <v>1120</v>
      </c>
      <c r="G426" s="422" t="s">
        <v>131</v>
      </c>
      <c r="H426" s="424">
        <v>41995</v>
      </c>
      <c r="I426" s="409" t="s">
        <v>2470</v>
      </c>
      <c r="J426" s="423">
        <f t="shared" si="99"/>
        <v>414</v>
      </c>
      <c r="K426" s="423">
        <v>228</v>
      </c>
      <c r="L426" s="423">
        <v>186</v>
      </c>
      <c r="M426" s="423"/>
      <c r="N426" s="26">
        <v>3.8000000000000003</v>
      </c>
      <c r="O426" s="26">
        <v>3.1</v>
      </c>
      <c r="P426" s="507">
        <v>1</v>
      </c>
      <c r="Q426" s="282"/>
      <c r="R426" s="128" t="s">
        <v>31</v>
      </c>
      <c r="S426" s="128" t="s">
        <v>31</v>
      </c>
      <c r="T426" s="128" t="s">
        <v>31</v>
      </c>
      <c r="U426" s="128" t="s">
        <v>31</v>
      </c>
      <c r="V426" s="284" t="s">
        <v>3766</v>
      </c>
      <c r="W426" s="282"/>
      <c r="X426" s="282">
        <f t="shared" si="100"/>
        <v>0</v>
      </c>
      <c r="Y426" s="260"/>
      <c r="Z426" s="260"/>
      <c r="AA426" s="502">
        <f t="shared" si="101"/>
        <v>0</v>
      </c>
      <c r="AB426" s="282">
        <f t="shared" si="102"/>
        <v>0</v>
      </c>
      <c r="AC426" s="282">
        <f t="shared" si="103"/>
        <v>0</v>
      </c>
      <c r="AD426" s="282">
        <f t="shared" si="104"/>
        <v>0</v>
      </c>
      <c r="AE426" s="282">
        <f t="shared" si="105"/>
        <v>0</v>
      </c>
      <c r="AF426" s="282">
        <f t="shared" si="106"/>
        <v>0</v>
      </c>
      <c r="AG426" s="107">
        <f t="shared" si="107"/>
        <v>0</v>
      </c>
      <c r="AH426" s="282">
        <f t="shared" si="108"/>
        <v>0</v>
      </c>
      <c r="AI426" s="260"/>
      <c r="AJ426" s="282">
        <f t="shared" si="109"/>
        <v>0</v>
      </c>
      <c r="AK426" s="282">
        <f t="shared" si="110"/>
        <v>0</v>
      </c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495"/>
      <c r="AW426" s="495"/>
      <c r="AX426" s="495"/>
    </row>
    <row r="427" spans="2:50">
      <c r="B427" s="412">
        <v>409</v>
      </c>
      <c r="C427" s="384" t="s">
        <v>40</v>
      </c>
      <c r="D427" s="389" t="s">
        <v>59</v>
      </c>
      <c r="E427" s="389" t="s">
        <v>4151</v>
      </c>
      <c r="F427" s="410" t="s">
        <v>127</v>
      </c>
      <c r="G427" s="422" t="s">
        <v>131</v>
      </c>
      <c r="H427" s="424">
        <v>41995</v>
      </c>
      <c r="I427" s="409" t="s">
        <v>2470</v>
      </c>
      <c r="J427" s="423">
        <f t="shared" si="99"/>
        <v>18</v>
      </c>
      <c r="K427" s="423">
        <v>18</v>
      </c>
      <c r="L427" s="423">
        <v>0</v>
      </c>
      <c r="M427" s="423"/>
      <c r="N427" s="26">
        <v>0.3</v>
      </c>
      <c r="O427" s="26">
        <v>0</v>
      </c>
      <c r="P427" s="507">
        <v>1</v>
      </c>
      <c r="Q427" s="282"/>
      <c r="R427" s="128" t="s">
        <v>31</v>
      </c>
      <c r="S427" s="128" t="s">
        <v>31</v>
      </c>
      <c r="T427" s="128" t="s">
        <v>31</v>
      </c>
      <c r="U427" s="128" t="s">
        <v>31</v>
      </c>
      <c r="V427" s="284" t="s">
        <v>3766</v>
      </c>
      <c r="W427" s="282"/>
      <c r="X427" s="282">
        <f t="shared" si="100"/>
        <v>0</v>
      </c>
      <c r="Y427" s="260"/>
      <c r="Z427" s="260"/>
      <c r="AA427" s="502">
        <f t="shared" si="101"/>
        <v>0</v>
      </c>
      <c r="AB427" s="282">
        <f t="shared" si="102"/>
        <v>0</v>
      </c>
      <c r="AC427" s="282">
        <f t="shared" si="103"/>
        <v>0</v>
      </c>
      <c r="AD427" s="282">
        <f t="shared" si="104"/>
        <v>0</v>
      </c>
      <c r="AE427" s="282">
        <f t="shared" si="105"/>
        <v>0</v>
      </c>
      <c r="AF427" s="282">
        <f t="shared" si="106"/>
        <v>0</v>
      </c>
      <c r="AG427" s="107">
        <f t="shared" si="107"/>
        <v>0</v>
      </c>
      <c r="AH427" s="282">
        <f t="shared" si="108"/>
        <v>0</v>
      </c>
      <c r="AI427" s="260"/>
      <c r="AJ427" s="282">
        <f t="shared" si="109"/>
        <v>0</v>
      </c>
      <c r="AK427" s="282">
        <f t="shared" si="110"/>
        <v>0</v>
      </c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495"/>
      <c r="AW427" s="495"/>
      <c r="AX427" s="495"/>
    </row>
    <row r="428" spans="2:50">
      <c r="B428" s="412">
        <v>410</v>
      </c>
      <c r="C428" s="384" t="s">
        <v>40</v>
      </c>
      <c r="D428" s="389" t="s">
        <v>59</v>
      </c>
      <c r="E428" s="389" t="s">
        <v>4151</v>
      </c>
      <c r="F428" s="410" t="s">
        <v>1121</v>
      </c>
      <c r="G428" s="422" t="s">
        <v>131</v>
      </c>
      <c r="H428" s="424">
        <v>42152</v>
      </c>
      <c r="I428" s="409" t="s">
        <v>2470</v>
      </c>
      <c r="J428" s="423">
        <f t="shared" si="99"/>
        <v>18</v>
      </c>
      <c r="K428" s="423">
        <v>18</v>
      </c>
      <c r="L428" s="423">
        <v>0</v>
      </c>
      <c r="M428" s="423"/>
      <c r="N428" s="26">
        <v>0.2</v>
      </c>
      <c r="O428" s="26">
        <v>0</v>
      </c>
      <c r="P428" s="507">
        <v>1</v>
      </c>
      <c r="Q428" s="282"/>
      <c r="R428" s="128" t="s">
        <v>31</v>
      </c>
      <c r="S428" s="128" t="s">
        <v>31</v>
      </c>
      <c r="T428" s="128" t="s">
        <v>31</v>
      </c>
      <c r="U428" s="128" t="s">
        <v>31</v>
      </c>
      <c r="V428" s="284" t="s">
        <v>3766</v>
      </c>
      <c r="W428" s="282"/>
      <c r="X428" s="282">
        <f t="shared" si="100"/>
        <v>0</v>
      </c>
      <c r="Y428" s="260"/>
      <c r="Z428" s="260"/>
      <c r="AA428" s="502">
        <f t="shared" si="101"/>
        <v>0</v>
      </c>
      <c r="AB428" s="282">
        <f t="shared" si="102"/>
        <v>0</v>
      </c>
      <c r="AC428" s="282">
        <f t="shared" si="103"/>
        <v>0</v>
      </c>
      <c r="AD428" s="282">
        <f t="shared" si="104"/>
        <v>0</v>
      </c>
      <c r="AE428" s="282">
        <f t="shared" si="105"/>
        <v>0</v>
      </c>
      <c r="AF428" s="282">
        <f t="shared" si="106"/>
        <v>0</v>
      </c>
      <c r="AG428" s="107">
        <f t="shared" si="107"/>
        <v>0</v>
      </c>
      <c r="AH428" s="282">
        <f t="shared" si="108"/>
        <v>0</v>
      </c>
      <c r="AI428" s="260"/>
      <c r="AJ428" s="282">
        <f t="shared" si="109"/>
        <v>0</v>
      </c>
      <c r="AK428" s="282">
        <f t="shared" si="110"/>
        <v>0</v>
      </c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495"/>
      <c r="AW428" s="495"/>
      <c r="AX428" s="495"/>
    </row>
    <row r="429" spans="2:50">
      <c r="B429" s="412">
        <v>411</v>
      </c>
      <c r="C429" s="384" t="s">
        <v>40</v>
      </c>
      <c r="D429" s="389" t="s">
        <v>59</v>
      </c>
      <c r="E429" s="389" t="s">
        <v>4151</v>
      </c>
      <c r="F429" s="410" t="s">
        <v>1122</v>
      </c>
      <c r="G429" s="422" t="s">
        <v>131</v>
      </c>
      <c r="H429" s="424">
        <v>42152</v>
      </c>
      <c r="I429" s="409" t="s">
        <v>2470</v>
      </c>
      <c r="J429" s="423">
        <f t="shared" si="99"/>
        <v>18</v>
      </c>
      <c r="K429" s="423">
        <v>18</v>
      </c>
      <c r="L429" s="423">
        <v>0</v>
      </c>
      <c r="M429" s="423"/>
      <c r="N429" s="26">
        <v>0.25</v>
      </c>
      <c r="O429" s="26">
        <v>0</v>
      </c>
      <c r="P429" s="507">
        <v>1</v>
      </c>
      <c r="Q429" s="282"/>
      <c r="R429" s="128" t="s">
        <v>31</v>
      </c>
      <c r="S429" s="128" t="s">
        <v>31</v>
      </c>
      <c r="T429" s="128" t="s">
        <v>31</v>
      </c>
      <c r="U429" s="128" t="s">
        <v>31</v>
      </c>
      <c r="V429" s="284" t="s">
        <v>3766</v>
      </c>
      <c r="W429" s="282"/>
      <c r="X429" s="282">
        <f t="shared" si="100"/>
        <v>0</v>
      </c>
      <c r="Y429" s="260"/>
      <c r="Z429" s="260"/>
      <c r="AA429" s="502">
        <f t="shared" si="101"/>
        <v>0</v>
      </c>
      <c r="AB429" s="282">
        <f t="shared" si="102"/>
        <v>0</v>
      </c>
      <c r="AC429" s="282">
        <f t="shared" si="103"/>
        <v>0</v>
      </c>
      <c r="AD429" s="282">
        <f t="shared" si="104"/>
        <v>0</v>
      </c>
      <c r="AE429" s="282">
        <f t="shared" si="105"/>
        <v>0</v>
      </c>
      <c r="AF429" s="282">
        <f t="shared" si="106"/>
        <v>0</v>
      </c>
      <c r="AG429" s="107">
        <f t="shared" si="107"/>
        <v>0</v>
      </c>
      <c r="AH429" s="282">
        <f t="shared" si="108"/>
        <v>0</v>
      </c>
      <c r="AI429" s="260"/>
      <c r="AJ429" s="282">
        <f t="shared" si="109"/>
        <v>0</v>
      </c>
      <c r="AK429" s="282">
        <f t="shared" si="110"/>
        <v>0</v>
      </c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495"/>
      <c r="AW429" s="495"/>
      <c r="AX429" s="495"/>
    </row>
    <row r="430" spans="2:50">
      <c r="B430" s="412">
        <v>412</v>
      </c>
      <c r="C430" s="384" t="s">
        <v>40</v>
      </c>
      <c r="D430" s="389" t="s">
        <v>59</v>
      </c>
      <c r="E430" s="389" t="s">
        <v>4151</v>
      </c>
      <c r="F430" s="410" t="s">
        <v>1123</v>
      </c>
      <c r="G430" s="422" t="s">
        <v>131</v>
      </c>
      <c r="H430" s="424">
        <v>42152</v>
      </c>
      <c r="I430" s="409" t="s">
        <v>2470</v>
      </c>
      <c r="J430" s="423">
        <f t="shared" si="99"/>
        <v>18</v>
      </c>
      <c r="K430" s="423">
        <v>18</v>
      </c>
      <c r="L430" s="423">
        <v>0</v>
      </c>
      <c r="M430" s="423"/>
      <c r="N430" s="26">
        <v>0.15000000000000002</v>
      </c>
      <c r="O430" s="26">
        <v>0</v>
      </c>
      <c r="P430" s="507">
        <v>1</v>
      </c>
      <c r="Q430" s="282"/>
      <c r="R430" s="128" t="s">
        <v>31</v>
      </c>
      <c r="S430" s="128" t="s">
        <v>31</v>
      </c>
      <c r="T430" s="128" t="s">
        <v>31</v>
      </c>
      <c r="U430" s="128" t="s">
        <v>31</v>
      </c>
      <c r="V430" s="284" t="s">
        <v>3766</v>
      </c>
      <c r="W430" s="282"/>
      <c r="X430" s="282">
        <f t="shared" si="100"/>
        <v>0</v>
      </c>
      <c r="Y430" s="260"/>
      <c r="Z430" s="260"/>
      <c r="AA430" s="502">
        <f t="shared" si="101"/>
        <v>0</v>
      </c>
      <c r="AB430" s="282">
        <f t="shared" si="102"/>
        <v>0</v>
      </c>
      <c r="AC430" s="282">
        <f t="shared" si="103"/>
        <v>0</v>
      </c>
      <c r="AD430" s="282">
        <f t="shared" si="104"/>
        <v>0</v>
      </c>
      <c r="AE430" s="282">
        <f t="shared" si="105"/>
        <v>0</v>
      </c>
      <c r="AF430" s="282">
        <f t="shared" si="106"/>
        <v>0</v>
      </c>
      <c r="AG430" s="107">
        <f t="shared" si="107"/>
        <v>0</v>
      </c>
      <c r="AH430" s="282">
        <f t="shared" si="108"/>
        <v>0</v>
      </c>
      <c r="AI430" s="260"/>
      <c r="AJ430" s="282">
        <f t="shared" si="109"/>
        <v>0</v>
      </c>
      <c r="AK430" s="282">
        <f t="shared" si="110"/>
        <v>0</v>
      </c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495"/>
      <c r="AW430" s="495"/>
      <c r="AX430" s="495"/>
    </row>
    <row r="431" spans="2:50">
      <c r="B431" s="412">
        <v>413</v>
      </c>
      <c r="C431" s="384" t="s">
        <v>40</v>
      </c>
      <c r="D431" s="389" t="s">
        <v>59</v>
      </c>
      <c r="E431" s="389" t="s">
        <v>4151</v>
      </c>
      <c r="F431" s="410" t="s">
        <v>1124</v>
      </c>
      <c r="G431" s="422" t="s">
        <v>131</v>
      </c>
      <c r="H431" s="424">
        <v>42152</v>
      </c>
      <c r="I431" s="409" t="s">
        <v>2470</v>
      </c>
      <c r="J431" s="423">
        <f t="shared" si="99"/>
        <v>24</v>
      </c>
      <c r="K431" s="423">
        <v>24</v>
      </c>
      <c r="L431" s="423">
        <v>0</v>
      </c>
      <c r="M431" s="423"/>
      <c r="N431" s="26">
        <v>0.4</v>
      </c>
      <c r="O431" s="26">
        <v>0</v>
      </c>
      <c r="P431" s="507">
        <v>1</v>
      </c>
      <c r="Q431" s="282"/>
      <c r="R431" s="128" t="s">
        <v>31</v>
      </c>
      <c r="S431" s="128" t="s">
        <v>31</v>
      </c>
      <c r="T431" s="128" t="s">
        <v>31</v>
      </c>
      <c r="U431" s="128" t="s">
        <v>31</v>
      </c>
      <c r="V431" s="284" t="s">
        <v>3766</v>
      </c>
      <c r="W431" s="282"/>
      <c r="X431" s="282">
        <f t="shared" si="100"/>
        <v>0</v>
      </c>
      <c r="Y431" s="260"/>
      <c r="Z431" s="260"/>
      <c r="AA431" s="502">
        <f t="shared" si="101"/>
        <v>0</v>
      </c>
      <c r="AB431" s="282">
        <f t="shared" si="102"/>
        <v>0</v>
      </c>
      <c r="AC431" s="282">
        <f t="shared" si="103"/>
        <v>0</v>
      </c>
      <c r="AD431" s="282">
        <f t="shared" si="104"/>
        <v>0</v>
      </c>
      <c r="AE431" s="282">
        <f t="shared" si="105"/>
        <v>0</v>
      </c>
      <c r="AF431" s="282">
        <f t="shared" si="106"/>
        <v>0</v>
      </c>
      <c r="AG431" s="107">
        <f t="shared" si="107"/>
        <v>0</v>
      </c>
      <c r="AH431" s="282">
        <f t="shared" si="108"/>
        <v>0</v>
      </c>
      <c r="AI431" s="260"/>
      <c r="AJ431" s="282">
        <f t="shared" si="109"/>
        <v>0</v>
      </c>
      <c r="AK431" s="282">
        <f t="shared" si="110"/>
        <v>0</v>
      </c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495"/>
      <c r="AW431" s="495"/>
      <c r="AX431" s="495"/>
    </row>
    <row r="432" spans="2:50">
      <c r="B432" s="412">
        <v>414</v>
      </c>
      <c r="C432" s="384" t="s">
        <v>40</v>
      </c>
      <c r="D432" s="389" t="s">
        <v>59</v>
      </c>
      <c r="E432" s="389" t="s">
        <v>4151</v>
      </c>
      <c r="F432" s="410" t="s">
        <v>1125</v>
      </c>
      <c r="G432" s="422" t="s">
        <v>131</v>
      </c>
      <c r="H432" s="424">
        <v>42152</v>
      </c>
      <c r="I432" s="409" t="s">
        <v>2470</v>
      </c>
      <c r="J432" s="423">
        <f t="shared" si="99"/>
        <v>12</v>
      </c>
      <c r="K432" s="423">
        <v>12</v>
      </c>
      <c r="L432" s="423">
        <v>0</v>
      </c>
      <c r="M432" s="423"/>
      <c r="N432" s="26">
        <v>0.15000000000000002</v>
      </c>
      <c r="O432" s="26">
        <v>0</v>
      </c>
      <c r="P432" s="507">
        <v>1</v>
      </c>
      <c r="Q432" s="282"/>
      <c r="R432" s="128" t="s">
        <v>31</v>
      </c>
      <c r="S432" s="128" t="s">
        <v>31</v>
      </c>
      <c r="T432" s="128" t="s">
        <v>31</v>
      </c>
      <c r="U432" s="128" t="s">
        <v>31</v>
      </c>
      <c r="V432" s="284" t="s">
        <v>3766</v>
      </c>
      <c r="W432" s="282"/>
      <c r="X432" s="282">
        <f t="shared" si="100"/>
        <v>0</v>
      </c>
      <c r="Y432" s="260"/>
      <c r="Z432" s="260"/>
      <c r="AA432" s="502">
        <f t="shared" si="101"/>
        <v>0</v>
      </c>
      <c r="AB432" s="282">
        <f t="shared" si="102"/>
        <v>0</v>
      </c>
      <c r="AC432" s="282">
        <f t="shared" si="103"/>
        <v>0</v>
      </c>
      <c r="AD432" s="282">
        <f t="shared" si="104"/>
        <v>0</v>
      </c>
      <c r="AE432" s="282">
        <f t="shared" si="105"/>
        <v>0</v>
      </c>
      <c r="AF432" s="282">
        <f t="shared" si="106"/>
        <v>0</v>
      </c>
      <c r="AG432" s="107">
        <f t="shared" si="107"/>
        <v>0</v>
      </c>
      <c r="AH432" s="282">
        <f t="shared" si="108"/>
        <v>0</v>
      </c>
      <c r="AI432" s="260"/>
      <c r="AJ432" s="282">
        <f t="shared" si="109"/>
        <v>0</v>
      </c>
      <c r="AK432" s="282">
        <f t="shared" si="110"/>
        <v>0</v>
      </c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495"/>
      <c r="AW432" s="495"/>
      <c r="AX432" s="495"/>
    </row>
    <row r="433" spans="2:50">
      <c r="B433" s="412">
        <v>415</v>
      </c>
      <c r="C433" s="384" t="s">
        <v>40</v>
      </c>
      <c r="D433" s="389" t="s">
        <v>59</v>
      </c>
      <c r="E433" s="389" t="s">
        <v>4151</v>
      </c>
      <c r="F433" s="410" t="s">
        <v>1126</v>
      </c>
      <c r="G433" s="422" t="s">
        <v>131</v>
      </c>
      <c r="H433" s="424">
        <v>42152</v>
      </c>
      <c r="I433" s="409" t="s">
        <v>2470</v>
      </c>
      <c r="J433" s="423">
        <f t="shared" si="99"/>
        <v>6</v>
      </c>
      <c r="K433" s="423">
        <v>6</v>
      </c>
      <c r="L433" s="423">
        <v>0</v>
      </c>
      <c r="M433" s="423"/>
      <c r="N433" s="26">
        <v>0.1</v>
      </c>
      <c r="O433" s="26">
        <v>0</v>
      </c>
      <c r="P433" s="507">
        <v>1</v>
      </c>
      <c r="Q433" s="282"/>
      <c r="R433" s="128" t="s">
        <v>31</v>
      </c>
      <c r="S433" s="128" t="s">
        <v>31</v>
      </c>
      <c r="T433" s="128" t="s">
        <v>31</v>
      </c>
      <c r="U433" s="128" t="s">
        <v>31</v>
      </c>
      <c r="V433" s="284" t="s">
        <v>3766</v>
      </c>
      <c r="W433" s="282"/>
      <c r="X433" s="282">
        <f t="shared" si="100"/>
        <v>0</v>
      </c>
      <c r="Y433" s="260"/>
      <c r="Z433" s="260"/>
      <c r="AA433" s="502">
        <f t="shared" si="101"/>
        <v>0</v>
      </c>
      <c r="AB433" s="282">
        <f t="shared" si="102"/>
        <v>0</v>
      </c>
      <c r="AC433" s="282">
        <f t="shared" si="103"/>
        <v>0</v>
      </c>
      <c r="AD433" s="282">
        <f t="shared" si="104"/>
        <v>0</v>
      </c>
      <c r="AE433" s="282">
        <f t="shared" si="105"/>
        <v>0</v>
      </c>
      <c r="AF433" s="282">
        <f t="shared" si="106"/>
        <v>0</v>
      </c>
      <c r="AG433" s="107">
        <f t="shared" si="107"/>
        <v>0</v>
      </c>
      <c r="AH433" s="282">
        <f t="shared" si="108"/>
        <v>0</v>
      </c>
      <c r="AI433" s="260"/>
      <c r="AJ433" s="282">
        <f t="shared" si="109"/>
        <v>0</v>
      </c>
      <c r="AK433" s="282">
        <f t="shared" si="110"/>
        <v>0</v>
      </c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495"/>
      <c r="AW433" s="495"/>
      <c r="AX433" s="495"/>
    </row>
    <row r="434" spans="2:50">
      <c r="B434" s="412">
        <v>416</v>
      </c>
      <c r="C434" s="384" t="s">
        <v>40</v>
      </c>
      <c r="D434" s="389" t="s">
        <v>59</v>
      </c>
      <c r="E434" s="389" t="s">
        <v>4151</v>
      </c>
      <c r="F434" s="410" t="s">
        <v>1127</v>
      </c>
      <c r="G434" s="422" t="s">
        <v>131</v>
      </c>
      <c r="H434" s="424">
        <v>42152</v>
      </c>
      <c r="I434" s="409" t="s">
        <v>2470</v>
      </c>
      <c r="J434" s="423">
        <f t="shared" si="99"/>
        <v>48</v>
      </c>
      <c r="K434" s="423">
        <v>48</v>
      </c>
      <c r="L434" s="423">
        <v>0</v>
      </c>
      <c r="M434" s="423"/>
      <c r="N434" s="26">
        <v>0.8</v>
      </c>
      <c r="O434" s="26">
        <v>0</v>
      </c>
      <c r="P434" s="507">
        <v>1</v>
      </c>
      <c r="Q434" s="282"/>
      <c r="R434" s="128" t="s">
        <v>31</v>
      </c>
      <c r="S434" s="128" t="s">
        <v>31</v>
      </c>
      <c r="T434" s="128" t="s">
        <v>31</v>
      </c>
      <c r="U434" s="128" t="s">
        <v>31</v>
      </c>
      <c r="V434" s="284" t="s">
        <v>3766</v>
      </c>
      <c r="W434" s="282"/>
      <c r="X434" s="282">
        <f t="shared" si="100"/>
        <v>0</v>
      </c>
      <c r="Y434" s="260"/>
      <c r="Z434" s="260"/>
      <c r="AA434" s="502">
        <f t="shared" si="101"/>
        <v>0</v>
      </c>
      <c r="AB434" s="282">
        <f t="shared" si="102"/>
        <v>0</v>
      </c>
      <c r="AC434" s="282">
        <f t="shared" si="103"/>
        <v>0</v>
      </c>
      <c r="AD434" s="282">
        <f t="shared" si="104"/>
        <v>0</v>
      </c>
      <c r="AE434" s="282">
        <f t="shared" si="105"/>
        <v>0</v>
      </c>
      <c r="AF434" s="282">
        <f t="shared" si="106"/>
        <v>0</v>
      </c>
      <c r="AG434" s="107">
        <f t="shared" si="107"/>
        <v>0</v>
      </c>
      <c r="AH434" s="282">
        <f t="shared" si="108"/>
        <v>0</v>
      </c>
      <c r="AI434" s="260"/>
      <c r="AJ434" s="282">
        <f t="shared" si="109"/>
        <v>0</v>
      </c>
      <c r="AK434" s="282">
        <f t="shared" si="110"/>
        <v>0</v>
      </c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495"/>
      <c r="AW434" s="495"/>
      <c r="AX434" s="495"/>
    </row>
    <row r="435" spans="2:50">
      <c r="B435" s="412">
        <v>417</v>
      </c>
      <c r="C435" s="384" t="s">
        <v>40</v>
      </c>
      <c r="D435" s="389" t="s">
        <v>59</v>
      </c>
      <c r="E435" s="389" t="s">
        <v>4151</v>
      </c>
      <c r="F435" s="410" t="s">
        <v>1128</v>
      </c>
      <c r="G435" s="422" t="s">
        <v>131</v>
      </c>
      <c r="H435" s="424">
        <v>42152</v>
      </c>
      <c r="I435" s="409" t="s">
        <v>2470</v>
      </c>
      <c r="J435" s="423">
        <f t="shared" si="99"/>
        <v>9</v>
      </c>
      <c r="K435" s="423">
        <v>9</v>
      </c>
      <c r="L435" s="423">
        <v>0</v>
      </c>
      <c r="M435" s="423"/>
      <c r="N435" s="26">
        <v>0.15</v>
      </c>
      <c r="O435" s="26">
        <v>0</v>
      </c>
      <c r="P435" s="507">
        <v>1</v>
      </c>
      <c r="Q435" s="282"/>
      <c r="R435" s="128" t="s">
        <v>31</v>
      </c>
      <c r="S435" s="128" t="s">
        <v>31</v>
      </c>
      <c r="T435" s="128" t="s">
        <v>31</v>
      </c>
      <c r="U435" s="128" t="s">
        <v>31</v>
      </c>
      <c r="V435" s="284" t="s">
        <v>3766</v>
      </c>
      <c r="W435" s="282"/>
      <c r="X435" s="282">
        <f t="shared" si="100"/>
        <v>0</v>
      </c>
      <c r="Y435" s="260"/>
      <c r="Z435" s="260"/>
      <c r="AA435" s="502">
        <f t="shared" si="101"/>
        <v>0</v>
      </c>
      <c r="AB435" s="282">
        <f t="shared" si="102"/>
        <v>0</v>
      </c>
      <c r="AC435" s="282">
        <f t="shared" si="103"/>
        <v>0</v>
      </c>
      <c r="AD435" s="282">
        <f t="shared" si="104"/>
        <v>0</v>
      </c>
      <c r="AE435" s="282">
        <f t="shared" si="105"/>
        <v>0</v>
      </c>
      <c r="AF435" s="282">
        <f t="shared" si="106"/>
        <v>0</v>
      </c>
      <c r="AG435" s="107">
        <f t="shared" si="107"/>
        <v>0</v>
      </c>
      <c r="AH435" s="282">
        <f t="shared" si="108"/>
        <v>0</v>
      </c>
      <c r="AI435" s="260"/>
      <c r="AJ435" s="282">
        <f t="shared" si="109"/>
        <v>0</v>
      </c>
      <c r="AK435" s="282">
        <f t="shared" si="110"/>
        <v>0</v>
      </c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495"/>
      <c r="AW435" s="495"/>
      <c r="AX435" s="495"/>
    </row>
    <row r="436" spans="2:50">
      <c r="B436" s="412">
        <v>418</v>
      </c>
      <c r="C436" s="384" t="s">
        <v>40</v>
      </c>
      <c r="D436" s="389" t="s">
        <v>59</v>
      </c>
      <c r="E436" s="389" t="s">
        <v>4151</v>
      </c>
      <c r="F436" s="410" t="s">
        <v>1129</v>
      </c>
      <c r="G436" s="422" t="s">
        <v>131</v>
      </c>
      <c r="H436" s="424">
        <v>41995</v>
      </c>
      <c r="I436" s="409" t="s">
        <v>2470</v>
      </c>
      <c r="J436" s="423">
        <f t="shared" si="99"/>
        <v>39</v>
      </c>
      <c r="K436" s="423">
        <v>39</v>
      </c>
      <c r="L436" s="423">
        <v>0</v>
      </c>
      <c r="M436" s="423"/>
      <c r="N436" s="26">
        <v>0.64999999999999991</v>
      </c>
      <c r="O436" s="26">
        <v>0</v>
      </c>
      <c r="P436" s="507">
        <v>1</v>
      </c>
      <c r="Q436" s="282"/>
      <c r="R436" s="128" t="s">
        <v>31</v>
      </c>
      <c r="S436" s="128" t="s">
        <v>31</v>
      </c>
      <c r="T436" s="128" t="s">
        <v>31</v>
      </c>
      <c r="U436" s="128" t="s">
        <v>31</v>
      </c>
      <c r="V436" s="284" t="s">
        <v>3766</v>
      </c>
      <c r="W436" s="282"/>
      <c r="X436" s="282">
        <f t="shared" si="100"/>
        <v>0</v>
      </c>
      <c r="Y436" s="260"/>
      <c r="Z436" s="260"/>
      <c r="AA436" s="502">
        <f t="shared" si="101"/>
        <v>0</v>
      </c>
      <c r="AB436" s="282">
        <f t="shared" si="102"/>
        <v>0</v>
      </c>
      <c r="AC436" s="282">
        <f t="shared" si="103"/>
        <v>0</v>
      </c>
      <c r="AD436" s="282">
        <f t="shared" si="104"/>
        <v>0</v>
      </c>
      <c r="AE436" s="282">
        <f t="shared" si="105"/>
        <v>0</v>
      </c>
      <c r="AF436" s="282">
        <f t="shared" si="106"/>
        <v>0</v>
      </c>
      <c r="AG436" s="107">
        <f t="shared" si="107"/>
        <v>0</v>
      </c>
      <c r="AH436" s="282">
        <f t="shared" si="108"/>
        <v>0</v>
      </c>
      <c r="AI436" s="260"/>
      <c r="AJ436" s="282">
        <f t="shared" si="109"/>
        <v>0</v>
      </c>
      <c r="AK436" s="282">
        <f t="shared" si="110"/>
        <v>0</v>
      </c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495"/>
      <c r="AW436" s="495"/>
      <c r="AX436" s="495"/>
    </row>
    <row r="437" spans="2:50">
      <c r="B437" s="412">
        <v>419</v>
      </c>
      <c r="C437" s="384" t="s">
        <v>40</v>
      </c>
      <c r="D437" s="389" t="s">
        <v>59</v>
      </c>
      <c r="E437" s="389" t="s">
        <v>4151</v>
      </c>
      <c r="F437" s="410" t="s">
        <v>3754</v>
      </c>
      <c r="G437" s="422" t="s">
        <v>131</v>
      </c>
      <c r="H437" s="424">
        <v>41995</v>
      </c>
      <c r="I437" s="409" t="s">
        <v>2470</v>
      </c>
      <c r="J437" s="423">
        <f t="shared" si="99"/>
        <v>60</v>
      </c>
      <c r="K437" s="423">
        <v>60</v>
      </c>
      <c r="L437" s="423">
        <v>0</v>
      </c>
      <c r="M437" s="423"/>
      <c r="N437" s="26">
        <v>1</v>
      </c>
      <c r="O437" s="26">
        <v>0</v>
      </c>
      <c r="P437" s="507">
        <v>1</v>
      </c>
      <c r="Q437" s="282"/>
      <c r="R437" s="128" t="s">
        <v>31</v>
      </c>
      <c r="S437" s="128" t="s">
        <v>31</v>
      </c>
      <c r="T437" s="128" t="s">
        <v>31</v>
      </c>
      <c r="U437" s="128" t="s">
        <v>31</v>
      </c>
      <c r="V437" s="284" t="s">
        <v>3766</v>
      </c>
      <c r="W437" s="282"/>
      <c r="X437" s="282">
        <f t="shared" si="100"/>
        <v>0</v>
      </c>
      <c r="Y437" s="260"/>
      <c r="Z437" s="260"/>
      <c r="AA437" s="502">
        <f t="shared" si="101"/>
        <v>0</v>
      </c>
      <c r="AB437" s="282">
        <f t="shared" si="102"/>
        <v>0</v>
      </c>
      <c r="AC437" s="282">
        <f t="shared" si="103"/>
        <v>0</v>
      </c>
      <c r="AD437" s="282">
        <f t="shared" si="104"/>
        <v>0</v>
      </c>
      <c r="AE437" s="282">
        <f t="shared" si="105"/>
        <v>0</v>
      </c>
      <c r="AF437" s="282">
        <f t="shared" si="106"/>
        <v>0</v>
      </c>
      <c r="AG437" s="107">
        <f t="shared" si="107"/>
        <v>0</v>
      </c>
      <c r="AH437" s="282">
        <f t="shared" si="108"/>
        <v>0</v>
      </c>
      <c r="AI437" s="260"/>
      <c r="AJ437" s="282">
        <f t="shared" si="109"/>
        <v>0</v>
      </c>
      <c r="AK437" s="282">
        <f t="shared" si="110"/>
        <v>0</v>
      </c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495"/>
      <c r="AW437" s="495"/>
      <c r="AX437" s="495"/>
    </row>
    <row r="438" spans="2:50">
      <c r="B438" s="412">
        <v>420</v>
      </c>
      <c r="C438" s="384" t="s">
        <v>40</v>
      </c>
      <c r="D438" s="389" t="s">
        <v>59</v>
      </c>
      <c r="E438" s="389" t="s">
        <v>4151</v>
      </c>
      <c r="F438" s="410" t="s">
        <v>3908</v>
      </c>
      <c r="G438" s="422" t="s">
        <v>131</v>
      </c>
      <c r="H438" s="424">
        <v>41995</v>
      </c>
      <c r="I438" s="409" t="s">
        <v>2470</v>
      </c>
      <c r="J438" s="423">
        <f t="shared" si="99"/>
        <v>24</v>
      </c>
      <c r="K438" s="423">
        <v>24</v>
      </c>
      <c r="L438" s="423">
        <v>0</v>
      </c>
      <c r="M438" s="423"/>
      <c r="N438" s="26">
        <v>0.4</v>
      </c>
      <c r="O438" s="26">
        <v>0</v>
      </c>
      <c r="P438" s="507">
        <v>1</v>
      </c>
      <c r="Q438" s="282"/>
      <c r="R438" s="128" t="s">
        <v>31</v>
      </c>
      <c r="S438" s="128" t="s">
        <v>31</v>
      </c>
      <c r="T438" s="128" t="s">
        <v>31</v>
      </c>
      <c r="U438" s="128" t="s">
        <v>31</v>
      </c>
      <c r="V438" s="284" t="s">
        <v>3766</v>
      </c>
      <c r="W438" s="282"/>
      <c r="X438" s="282">
        <f t="shared" si="100"/>
        <v>0</v>
      </c>
      <c r="Y438" s="260"/>
      <c r="Z438" s="260"/>
      <c r="AA438" s="502">
        <f t="shared" si="101"/>
        <v>0</v>
      </c>
      <c r="AB438" s="282">
        <f t="shared" si="102"/>
        <v>0</v>
      </c>
      <c r="AC438" s="282">
        <f t="shared" si="103"/>
        <v>0</v>
      </c>
      <c r="AD438" s="282">
        <f t="shared" si="104"/>
        <v>0</v>
      </c>
      <c r="AE438" s="282">
        <f t="shared" si="105"/>
        <v>0</v>
      </c>
      <c r="AF438" s="282">
        <f t="shared" si="106"/>
        <v>0</v>
      </c>
      <c r="AG438" s="107">
        <f t="shared" si="107"/>
        <v>0</v>
      </c>
      <c r="AH438" s="282">
        <f t="shared" si="108"/>
        <v>0</v>
      </c>
      <c r="AI438" s="260"/>
      <c r="AJ438" s="282">
        <f t="shared" si="109"/>
        <v>0</v>
      </c>
      <c r="AK438" s="282">
        <f t="shared" si="110"/>
        <v>0</v>
      </c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495"/>
      <c r="AW438" s="495"/>
      <c r="AX438" s="495"/>
    </row>
    <row r="439" spans="2:50">
      <c r="B439" s="412">
        <v>421</v>
      </c>
      <c r="C439" s="384" t="s">
        <v>40</v>
      </c>
      <c r="D439" s="389" t="s">
        <v>59</v>
      </c>
      <c r="E439" s="389" t="s">
        <v>4151</v>
      </c>
      <c r="F439" s="410" t="s">
        <v>3909</v>
      </c>
      <c r="G439" s="422" t="s">
        <v>131</v>
      </c>
      <c r="H439" s="424">
        <v>41995</v>
      </c>
      <c r="I439" s="409" t="s">
        <v>2470</v>
      </c>
      <c r="J439" s="423">
        <f t="shared" si="99"/>
        <v>24</v>
      </c>
      <c r="K439" s="423">
        <v>24</v>
      </c>
      <c r="L439" s="423">
        <v>0</v>
      </c>
      <c r="M439" s="423"/>
      <c r="N439" s="26">
        <v>0.4</v>
      </c>
      <c r="O439" s="26">
        <v>0.1</v>
      </c>
      <c r="P439" s="507">
        <v>1</v>
      </c>
      <c r="Q439" s="282"/>
      <c r="R439" s="128" t="s">
        <v>31</v>
      </c>
      <c r="S439" s="128" t="s">
        <v>31</v>
      </c>
      <c r="T439" s="128" t="s">
        <v>31</v>
      </c>
      <c r="U439" s="128" t="s">
        <v>31</v>
      </c>
      <c r="V439" s="284" t="s">
        <v>3766</v>
      </c>
      <c r="W439" s="282"/>
      <c r="X439" s="282">
        <f t="shared" si="100"/>
        <v>0</v>
      </c>
      <c r="Y439" s="260"/>
      <c r="Z439" s="260"/>
      <c r="AA439" s="502">
        <f t="shared" si="101"/>
        <v>0</v>
      </c>
      <c r="AB439" s="282">
        <f t="shared" si="102"/>
        <v>0</v>
      </c>
      <c r="AC439" s="282">
        <f t="shared" si="103"/>
        <v>0</v>
      </c>
      <c r="AD439" s="282">
        <f t="shared" si="104"/>
        <v>0</v>
      </c>
      <c r="AE439" s="282">
        <f t="shared" si="105"/>
        <v>0</v>
      </c>
      <c r="AF439" s="282">
        <f t="shared" si="106"/>
        <v>0</v>
      </c>
      <c r="AG439" s="107">
        <f t="shared" si="107"/>
        <v>0</v>
      </c>
      <c r="AH439" s="282">
        <f t="shared" si="108"/>
        <v>0</v>
      </c>
      <c r="AI439" s="260"/>
      <c r="AJ439" s="282">
        <f t="shared" si="109"/>
        <v>0</v>
      </c>
      <c r="AK439" s="282">
        <f t="shared" si="110"/>
        <v>0</v>
      </c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495"/>
      <c r="AW439" s="495"/>
      <c r="AX439" s="495"/>
    </row>
    <row r="440" spans="2:50">
      <c r="B440" s="412">
        <v>422</v>
      </c>
      <c r="C440" s="384" t="s">
        <v>40</v>
      </c>
      <c r="D440" s="389" t="s">
        <v>136</v>
      </c>
      <c r="E440" s="389" t="s">
        <v>137</v>
      </c>
      <c r="F440" s="410" t="s">
        <v>1132</v>
      </c>
      <c r="G440" s="422" t="s">
        <v>131</v>
      </c>
      <c r="H440" s="424">
        <v>41995</v>
      </c>
      <c r="I440" s="409" t="s">
        <v>2470</v>
      </c>
      <c r="J440" s="423">
        <f t="shared" si="99"/>
        <v>123</v>
      </c>
      <c r="K440" s="423">
        <v>111</v>
      </c>
      <c r="L440" s="423">
        <v>12</v>
      </c>
      <c r="M440" s="423"/>
      <c r="N440" s="26">
        <v>1.8499999999999999</v>
      </c>
      <c r="O440" s="26">
        <v>0.2</v>
      </c>
      <c r="P440" s="507">
        <v>1</v>
      </c>
      <c r="Q440" s="282" t="s">
        <v>4380</v>
      </c>
      <c r="R440" s="128" t="s">
        <v>31</v>
      </c>
      <c r="S440" s="128" t="s">
        <v>31</v>
      </c>
      <c r="T440" s="128" t="s">
        <v>31</v>
      </c>
      <c r="U440" s="128" t="s">
        <v>31</v>
      </c>
      <c r="V440" s="284" t="s">
        <v>3766</v>
      </c>
      <c r="W440" s="282"/>
      <c r="X440" s="282">
        <f t="shared" si="100"/>
        <v>0</v>
      </c>
      <c r="Y440" s="260"/>
      <c r="Z440" s="260"/>
      <c r="AA440" s="502">
        <f t="shared" si="101"/>
        <v>0</v>
      </c>
      <c r="AB440" s="282">
        <f t="shared" si="102"/>
        <v>0</v>
      </c>
      <c r="AC440" s="282">
        <f t="shared" si="103"/>
        <v>0</v>
      </c>
      <c r="AD440" s="282">
        <f t="shared" si="104"/>
        <v>0</v>
      </c>
      <c r="AE440" s="282">
        <f t="shared" si="105"/>
        <v>0</v>
      </c>
      <c r="AF440" s="282">
        <f t="shared" si="106"/>
        <v>0</v>
      </c>
      <c r="AG440" s="107">
        <f t="shared" si="107"/>
        <v>1</v>
      </c>
      <c r="AH440" s="282">
        <f t="shared" si="108"/>
        <v>0</v>
      </c>
      <c r="AI440" s="260"/>
      <c r="AJ440" s="282">
        <f t="shared" si="109"/>
        <v>0</v>
      </c>
      <c r="AK440" s="282">
        <f t="shared" si="110"/>
        <v>0</v>
      </c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495"/>
      <c r="AW440" s="495"/>
      <c r="AX440" s="495"/>
    </row>
    <row r="441" spans="2:50">
      <c r="B441" s="412">
        <v>423</v>
      </c>
      <c r="C441" s="384" t="s">
        <v>40</v>
      </c>
      <c r="D441" s="389" t="s">
        <v>136</v>
      </c>
      <c r="E441" s="389" t="s">
        <v>137</v>
      </c>
      <c r="F441" s="410" t="s">
        <v>1133</v>
      </c>
      <c r="G441" s="422" t="s">
        <v>131</v>
      </c>
      <c r="H441" s="424" t="s">
        <v>1082</v>
      </c>
      <c r="I441" s="409" t="s">
        <v>2470</v>
      </c>
      <c r="J441" s="423">
        <f t="shared" si="99"/>
        <v>117</v>
      </c>
      <c r="K441" s="423">
        <v>108</v>
      </c>
      <c r="L441" s="423">
        <v>9</v>
      </c>
      <c r="M441" s="423"/>
      <c r="N441" s="465">
        <v>1.57</v>
      </c>
      <c r="O441" s="465">
        <v>0</v>
      </c>
      <c r="P441" s="513">
        <v>1</v>
      </c>
      <c r="Q441" s="282"/>
      <c r="R441" s="128" t="s">
        <v>31</v>
      </c>
      <c r="S441" s="128" t="s">
        <v>31</v>
      </c>
      <c r="T441" s="128" t="s">
        <v>31</v>
      </c>
      <c r="U441" s="128" t="s">
        <v>31</v>
      </c>
      <c r="V441" s="284" t="s">
        <v>3766</v>
      </c>
      <c r="W441" s="282"/>
      <c r="X441" s="282">
        <f t="shared" si="100"/>
        <v>0</v>
      </c>
      <c r="Y441" s="260"/>
      <c r="Z441" s="260"/>
      <c r="AA441" s="502">
        <f t="shared" si="101"/>
        <v>0</v>
      </c>
      <c r="AB441" s="282">
        <f t="shared" si="102"/>
        <v>0</v>
      </c>
      <c r="AC441" s="282">
        <f t="shared" si="103"/>
        <v>0</v>
      </c>
      <c r="AD441" s="282">
        <f t="shared" si="104"/>
        <v>0</v>
      </c>
      <c r="AE441" s="282">
        <f t="shared" si="105"/>
        <v>0</v>
      </c>
      <c r="AF441" s="282">
        <f t="shared" si="106"/>
        <v>0</v>
      </c>
      <c r="AG441" s="107">
        <f t="shared" si="107"/>
        <v>0</v>
      </c>
      <c r="AH441" s="282">
        <f t="shared" si="108"/>
        <v>0</v>
      </c>
      <c r="AI441" s="260"/>
      <c r="AJ441" s="282">
        <f t="shared" si="109"/>
        <v>0</v>
      </c>
      <c r="AK441" s="282">
        <f t="shared" si="110"/>
        <v>0</v>
      </c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495"/>
      <c r="AW441" s="495"/>
      <c r="AX441" s="495"/>
    </row>
    <row r="442" spans="2:50">
      <c r="B442" s="412">
        <v>424</v>
      </c>
      <c r="C442" s="384" t="s">
        <v>40</v>
      </c>
      <c r="D442" s="389" t="s">
        <v>59</v>
      </c>
      <c r="E442" s="389" t="s">
        <v>153</v>
      </c>
      <c r="F442" s="410" t="s">
        <v>1134</v>
      </c>
      <c r="G442" s="422" t="s">
        <v>131</v>
      </c>
      <c r="H442" s="424">
        <v>42443</v>
      </c>
      <c r="I442" s="409" t="s">
        <v>2470</v>
      </c>
      <c r="J442" s="423">
        <f t="shared" si="99"/>
        <v>6</v>
      </c>
      <c r="K442" s="423">
        <v>6</v>
      </c>
      <c r="L442" s="423">
        <v>0</v>
      </c>
      <c r="M442" s="423"/>
      <c r="N442" s="26">
        <v>0</v>
      </c>
      <c r="O442" s="26">
        <v>0</v>
      </c>
      <c r="P442" s="507">
        <v>1</v>
      </c>
      <c r="Q442" s="282"/>
      <c r="R442" s="128" t="s">
        <v>31</v>
      </c>
      <c r="S442" s="128" t="s">
        <v>31</v>
      </c>
      <c r="T442" s="128" t="s">
        <v>31</v>
      </c>
      <c r="U442" s="128" t="s">
        <v>31</v>
      </c>
      <c r="V442" s="284" t="s">
        <v>3766</v>
      </c>
      <c r="W442" s="282"/>
      <c r="X442" s="282">
        <f t="shared" si="100"/>
        <v>0</v>
      </c>
      <c r="Y442" s="260"/>
      <c r="Z442" s="260"/>
      <c r="AA442" s="502">
        <f t="shared" si="101"/>
        <v>0</v>
      </c>
      <c r="AB442" s="282">
        <f t="shared" si="102"/>
        <v>0</v>
      </c>
      <c r="AC442" s="282">
        <f t="shared" si="103"/>
        <v>0</v>
      </c>
      <c r="AD442" s="282">
        <f t="shared" si="104"/>
        <v>0</v>
      </c>
      <c r="AE442" s="282">
        <f t="shared" si="105"/>
        <v>0</v>
      </c>
      <c r="AF442" s="282">
        <f t="shared" si="106"/>
        <v>0</v>
      </c>
      <c r="AG442" s="107">
        <f t="shared" si="107"/>
        <v>0</v>
      </c>
      <c r="AH442" s="282">
        <f t="shared" si="108"/>
        <v>0</v>
      </c>
      <c r="AI442" s="260"/>
      <c r="AJ442" s="282">
        <f t="shared" si="109"/>
        <v>0</v>
      </c>
      <c r="AK442" s="282">
        <f t="shared" si="110"/>
        <v>0</v>
      </c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495"/>
      <c r="AW442" s="495"/>
      <c r="AX442" s="495"/>
    </row>
    <row r="443" spans="2:50">
      <c r="B443" s="412">
        <v>425</v>
      </c>
      <c r="C443" s="384" t="s">
        <v>40</v>
      </c>
      <c r="D443" s="389" t="s">
        <v>59</v>
      </c>
      <c r="E443" s="389" t="s">
        <v>155</v>
      </c>
      <c r="F443" s="410" t="s">
        <v>156</v>
      </c>
      <c r="G443" s="422" t="s">
        <v>131</v>
      </c>
      <c r="H443" s="424">
        <v>43768</v>
      </c>
      <c r="I443" s="409" t="s">
        <v>2470</v>
      </c>
      <c r="J443" s="423">
        <f t="shared" si="99"/>
        <v>1584</v>
      </c>
      <c r="K443" s="423">
        <v>1584</v>
      </c>
      <c r="L443" s="423">
        <v>0</v>
      </c>
      <c r="M443" s="423"/>
      <c r="N443" s="466">
        <v>26.4</v>
      </c>
      <c r="O443" s="467">
        <v>0</v>
      </c>
      <c r="P443" s="514">
        <v>1</v>
      </c>
      <c r="Q443" s="282"/>
      <c r="R443" s="128" t="s">
        <v>31</v>
      </c>
      <c r="S443" s="128" t="s">
        <v>31</v>
      </c>
      <c r="T443" s="128" t="s">
        <v>31</v>
      </c>
      <c r="U443" s="128" t="s">
        <v>31</v>
      </c>
      <c r="V443" s="284" t="s">
        <v>3766</v>
      </c>
      <c r="W443" s="282"/>
      <c r="X443" s="282">
        <f t="shared" si="100"/>
        <v>0</v>
      </c>
      <c r="Y443" s="260"/>
      <c r="Z443" s="260"/>
      <c r="AA443" s="502">
        <f t="shared" si="101"/>
        <v>0</v>
      </c>
      <c r="AB443" s="282">
        <f t="shared" si="102"/>
        <v>0</v>
      </c>
      <c r="AC443" s="282">
        <f t="shared" si="103"/>
        <v>0</v>
      </c>
      <c r="AD443" s="282">
        <f t="shared" si="104"/>
        <v>0</v>
      </c>
      <c r="AE443" s="282">
        <f t="shared" si="105"/>
        <v>0</v>
      </c>
      <c r="AF443" s="282">
        <f t="shared" si="106"/>
        <v>0</v>
      </c>
      <c r="AG443" s="107">
        <f t="shared" si="107"/>
        <v>0</v>
      </c>
      <c r="AH443" s="282">
        <f t="shared" si="108"/>
        <v>0</v>
      </c>
      <c r="AI443" s="260"/>
      <c r="AJ443" s="282">
        <f t="shared" si="109"/>
        <v>0</v>
      </c>
      <c r="AK443" s="282">
        <f t="shared" si="110"/>
        <v>0</v>
      </c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495"/>
      <c r="AW443" s="495"/>
      <c r="AX443" s="495"/>
    </row>
    <row r="444" spans="2:50">
      <c r="B444" s="412">
        <v>426</v>
      </c>
      <c r="C444" s="384" t="s">
        <v>40</v>
      </c>
      <c r="D444" s="389" t="s">
        <v>59</v>
      </c>
      <c r="E444" s="389" t="s">
        <v>158</v>
      </c>
      <c r="F444" s="410" t="s">
        <v>159</v>
      </c>
      <c r="G444" s="422" t="s">
        <v>131</v>
      </c>
      <c r="H444" s="424">
        <v>43383</v>
      </c>
      <c r="I444" s="409" t="s">
        <v>2470</v>
      </c>
      <c r="J444" s="423">
        <f t="shared" si="99"/>
        <v>30</v>
      </c>
      <c r="K444" s="423">
        <v>30</v>
      </c>
      <c r="L444" s="423">
        <v>0</v>
      </c>
      <c r="M444" s="423"/>
      <c r="N444" s="15">
        <v>0.35</v>
      </c>
      <c r="O444" s="15">
        <v>0</v>
      </c>
      <c r="P444" s="509">
        <v>1</v>
      </c>
      <c r="Q444" s="282"/>
      <c r="R444" s="128" t="s">
        <v>31</v>
      </c>
      <c r="S444" s="128" t="s">
        <v>31</v>
      </c>
      <c r="T444" s="128" t="s">
        <v>31</v>
      </c>
      <c r="U444" s="128" t="s">
        <v>31</v>
      </c>
      <c r="V444" s="284" t="s">
        <v>3766</v>
      </c>
      <c r="W444" s="282"/>
      <c r="X444" s="282">
        <f t="shared" si="100"/>
        <v>0</v>
      </c>
      <c r="Y444" s="260"/>
      <c r="Z444" s="260"/>
      <c r="AA444" s="502">
        <f t="shared" si="101"/>
        <v>0</v>
      </c>
      <c r="AB444" s="282">
        <f t="shared" si="102"/>
        <v>0</v>
      </c>
      <c r="AC444" s="282">
        <f t="shared" si="103"/>
        <v>0</v>
      </c>
      <c r="AD444" s="282">
        <f t="shared" si="104"/>
        <v>0</v>
      </c>
      <c r="AE444" s="282">
        <f t="shared" si="105"/>
        <v>0</v>
      </c>
      <c r="AF444" s="282">
        <f t="shared" si="106"/>
        <v>0</v>
      </c>
      <c r="AG444" s="107">
        <f t="shared" si="107"/>
        <v>0</v>
      </c>
      <c r="AH444" s="282">
        <f t="shared" si="108"/>
        <v>0</v>
      </c>
      <c r="AI444" s="260"/>
      <c r="AJ444" s="282">
        <f t="shared" si="109"/>
        <v>0</v>
      </c>
      <c r="AK444" s="282">
        <f t="shared" si="110"/>
        <v>0</v>
      </c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495"/>
      <c r="AW444" s="495"/>
      <c r="AX444" s="495"/>
    </row>
    <row r="445" spans="2:50">
      <c r="B445" s="412">
        <v>427</v>
      </c>
      <c r="C445" s="384" t="s">
        <v>40</v>
      </c>
      <c r="D445" s="389" t="s">
        <v>160</v>
      </c>
      <c r="E445" s="389" t="s">
        <v>161</v>
      </c>
      <c r="F445" s="410" t="s">
        <v>1135</v>
      </c>
      <c r="G445" s="422" t="s">
        <v>131</v>
      </c>
      <c r="H445" s="424">
        <v>42816</v>
      </c>
      <c r="I445" s="409" t="s">
        <v>2470</v>
      </c>
      <c r="J445" s="423">
        <f t="shared" si="99"/>
        <v>18</v>
      </c>
      <c r="K445" s="423">
        <v>18</v>
      </c>
      <c r="L445" s="423">
        <v>0</v>
      </c>
      <c r="M445" s="423"/>
      <c r="N445" s="26">
        <v>0.30000000000000004</v>
      </c>
      <c r="O445" s="26">
        <v>0</v>
      </c>
      <c r="P445" s="507">
        <v>1</v>
      </c>
      <c r="Q445" s="282"/>
      <c r="R445" s="128" t="s">
        <v>31</v>
      </c>
      <c r="S445" s="128" t="s">
        <v>31</v>
      </c>
      <c r="T445" s="128" t="s">
        <v>31</v>
      </c>
      <c r="U445" s="128" t="s">
        <v>31</v>
      </c>
      <c r="V445" s="284" t="s">
        <v>3766</v>
      </c>
      <c r="W445" s="282"/>
      <c r="X445" s="282">
        <f t="shared" si="100"/>
        <v>0</v>
      </c>
      <c r="Y445" s="260"/>
      <c r="Z445" s="260"/>
      <c r="AA445" s="502">
        <f t="shared" si="101"/>
        <v>0</v>
      </c>
      <c r="AB445" s="282">
        <f t="shared" si="102"/>
        <v>0</v>
      </c>
      <c r="AC445" s="282">
        <f t="shared" si="103"/>
        <v>0</v>
      </c>
      <c r="AD445" s="282">
        <f t="shared" si="104"/>
        <v>0</v>
      </c>
      <c r="AE445" s="282">
        <f t="shared" si="105"/>
        <v>0</v>
      </c>
      <c r="AF445" s="282">
        <f t="shared" si="106"/>
        <v>0</v>
      </c>
      <c r="AG445" s="107">
        <f t="shared" si="107"/>
        <v>0</v>
      </c>
      <c r="AH445" s="282">
        <f t="shared" si="108"/>
        <v>0</v>
      </c>
      <c r="AI445" s="260"/>
      <c r="AJ445" s="282">
        <f t="shared" si="109"/>
        <v>0</v>
      </c>
      <c r="AK445" s="282">
        <f t="shared" si="110"/>
        <v>0</v>
      </c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495"/>
      <c r="AW445" s="495"/>
      <c r="AX445" s="495"/>
    </row>
    <row r="446" spans="2:50">
      <c r="B446" s="412">
        <v>428</v>
      </c>
      <c r="C446" s="384" t="s">
        <v>40</v>
      </c>
      <c r="D446" s="389" t="s">
        <v>160</v>
      </c>
      <c r="E446" s="389" t="s">
        <v>161</v>
      </c>
      <c r="F446" s="410" t="s">
        <v>861</v>
      </c>
      <c r="G446" s="422" t="s">
        <v>131</v>
      </c>
      <c r="H446" s="424" t="s">
        <v>165</v>
      </c>
      <c r="I446" s="409" t="s">
        <v>2470</v>
      </c>
      <c r="J446" s="423">
        <f t="shared" si="99"/>
        <v>180</v>
      </c>
      <c r="K446" s="423">
        <v>180</v>
      </c>
      <c r="L446" s="423">
        <v>0</v>
      </c>
      <c r="M446" s="423"/>
      <c r="N446" s="26">
        <v>3</v>
      </c>
      <c r="O446" s="26">
        <v>0</v>
      </c>
      <c r="P446" s="507">
        <v>1</v>
      </c>
      <c r="Q446" s="282"/>
      <c r="R446" s="128" t="s">
        <v>31</v>
      </c>
      <c r="S446" s="128" t="s">
        <v>31</v>
      </c>
      <c r="T446" s="128" t="s">
        <v>31</v>
      </c>
      <c r="U446" s="128" t="s">
        <v>31</v>
      </c>
      <c r="V446" s="284" t="s">
        <v>3766</v>
      </c>
      <c r="W446" s="282"/>
      <c r="X446" s="282">
        <f t="shared" si="100"/>
        <v>0</v>
      </c>
      <c r="Y446" s="260"/>
      <c r="Z446" s="260"/>
      <c r="AA446" s="502">
        <f t="shared" si="101"/>
        <v>0</v>
      </c>
      <c r="AB446" s="282">
        <f t="shared" si="102"/>
        <v>0</v>
      </c>
      <c r="AC446" s="282">
        <f t="shared" si="103"/>
        <v>0</v>
      </c>
      <c r="AD446" s="282">
        <f t="shared" si="104"/>
        <v>0</v>
      </c>
      <c r="AE446" s="282">
        <f t="shared" si="105"/>
        <v>0</v>
      </c>
      <c r="AF446" s="282">
        <f t="shared" si="106"/>
        <v>0</v>
      </c>
      <c r="AG446" s="107">
        <f t="shared" si="107"/>
        <v>0</v>
      </c>
      <c r="AH446" s="282">
        <f t="shared" si="108"/>
        <v>0</v>
      </c>
      <c r="AI446" s="260"/>
      <c r="AJ446" s="282">
        <f t="shared" si="109"/>
        <v>0</v>
      </c>
      <c r="AK446" s="282">
        <f t="shared" si="110"/>
        <v>0</v>
      </c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495"/>
      <c r="AW446" s="495"/>
      <c r="AX446" s="495"/>
    </row>
    <row r="447" spans="2:50">
      <c r="B447" s="412">
        <v>429</v>
      </c>
      <c r="C447" s="384" t="s">
        <v>40</v>
      </c>
      <c r="D447" s="389" t="s">
        <v>160</v>
      </c>
      <c r="E447" s="389" t="s">
        <v>161</v>
      </c>
      <c r="F447" s="410" t="s">
        <v>1136</v>
      </c>
      <c r="G447" s="422" t="s">
        <v>131</v>
      </c>
      <c r="H447" s="424">
        <v>42816</v>
      </c>
      <c r="I447" s="409" t="s">
        <v>2470</v>
      </c>
      <c r="J447" s="423">
        <f t="shared" si="99"/>
        <v>84</v>
      </c>
      <c r="K447" s="423">
        <v>84</v>
      </c>
      <c r="L447" s="423">
        <v>0</v>
      </c>
      <c r="M447" s="423"/>
      <c r="N447" s="26">
        <v>1.4</v>
      </c>
      <c r="O447" s="26">
        <v>0</v>
      </c>
      <c r="P447" s="507">
        <v>1</v>
      </c>
      <c r="Q447" s="282"/>
      <c r="R447" s="128" t="s">
        <v>31</v>
      </c>
      <c r="S447" s="128" t="s">
        <v>31</v>
      </c>
      <c r="T447" s="128" t="s">
        <v>31</v>
      </c>
      <c r="U447" s="128" t="s">
        <v>31</v>
      </c>
      <c r="V447" s="284" t="s">
        <v>3766</v>
      </c>
      <c r="W447" s="282"/>
      <c r="X447" s="282">
        <f t="shared" si="100"/>
        <v>0</v>
      </c>
      <c r="Y447" s="260"/>
      <c r="Z447" s="260"/>
      <c r="AA447" s="502">
        <f t="shared" si="101"/>
        <v>0</v>
      </c>
      <c r="AB447" s="282">
        <f t="shared" si="102"/>
        <v>0</v>
      </c>
      <c r="AC447" s="282">
        <f t="shared" si="103"/>
        <v>0</v>
      </c>
      <c r="AD447" s="282">
        <f t="shared" si="104"/>
        <v>0</v>
      </c>
      <c r="AE447" s="282">
        <f t="shared" si="105"/>
        <v>0</v>
      </c>
      <c r="AF447" s="282">
        <f t="shared" si="106"/>
        <v>0</v>
      </c>
      <c r="AG447" s="107">
        <f t="shared" si="107"/>
        <v>0</v>
      </c>
      <c r="AH447" s="282">
        <f t="shared" si="108"/>
        <v>0</v>
      </c>
      <c r="AI447" s="260"/>
      <c r="AJ447" s="282">
        <f t="shared" si="109"/>
        <v>0</v>
      </c>
      <c r="AK447" s="282">
        <f t="shared" si="110"/>
        <v>0</v>
      </c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495"/>
      <c r="AW447" s="495"/>
      <c r="AX447" s="495"/>
    </row>
    <row r="448" spans="2:50">
      <c r="B448" s="412">
        <v>430</v>
      </c>
      <c r="C448" s="384" t="s">
        <v>40</v>
      </c>
      <c r="D448" s="389" t="s">
        <v>160</v>
      </c>
      <c r="E448" s="389" t="s">
        <v>161</v>
      </c>
      <c r="F448" s="410" t="s">
        <v>1137</v>
      </c>
      <c r="G448" s="422" t="s">
        <v>131</v>
      </c>
      <c r="H448" s="424">
        <v>42816</v>
      </c>
      <c r="I448" s="409" t="s">
        <v>2470</v>
      </c>
      <c r="J448" s="423">
        <f t="shared" si="99"/>
        <v>12</v>
      </c>
      <c r="K448" s="423">
        <v>12</v>
      </c>
      <c r="L448" s="423">
        <v>0</v>
      </c>
      <c r="M448" s="423"/>
      <c r="N448" s="26">
        <v>0.2</v>
      </c>
      <c r="O448" s="26">
        <v>0</v>
      </c>
      <c r="P448" s="507">
        <v>1</v>
      </c>
      <c r="Q448" s="282"/>
      <c r="R448" s="128" t="s">
        <v>31</v>
      </c>
      <c r="S448" s="128" t="s">
        <v>31</v>
      </c>
      <c r="T448" s="128" t="s">
        <v>31</v>
      </c>
      <c r="U448" s="128" t="s">
        <v>31</v>
      </c>
      <c r="V448" s="284" t="s">
        <v>3766</v>
      </c>
      <c r="W448" s="282"/>
      <c r="X448" s="282">
        <f t="shared" si="100"/>
        <v>0</v>
      </c>
      <c r="Y448" s="260"/>
      <c r="Z448" s="260"/>
      <c r="AA448" s="502">
        <f t="shared" si="101"/>
        <v>0</v>
      </c>
      <c r="AB448" s="282">
        <f t="shared" si="102"/>
        <v>0</v>
      </c>
      <c r="AC448" s="282">
        <f t="shared" si="103"/>
        <v>0</v>
      </c>
      <c r="AD448" s="282">
        <f t="shared" si="104"/>
        <v>0</v>
      </c>
      <c r="AE448" s="282">
        <f t="shared" si="105"/>
        <v>0</v>
      </c>
      <c r="AF448" s="282">
        <f t="shared" si="106"/>
        <v>0</v>
      </c>
      <c r="AG448" s="107">
        <f t="shared" si="107"/>
        <v>0</v>
      </c>
      <c r="AH448" s="282">
        <f t="shared" si="108"/>
        <v>0</v>
      </c>
      <c r="AI448" s="260"/>
      <c r="AJ448" s="282">
        <f t="shared" si="109"/>
        <v>0</v>
      </c>
      <c r="AK448" s="282">
        <f t="shared" si="110"/>
        <v>0</v>
      </c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495"/>
      <c r="AW448" s="495"/>
      <c r="AX448" s="495"/>
    </row>
    <row r="449" spans="2:50">
      <c r="B449" s="412">
        <v>431</v>
      </c>
      <c r="C449" s="384" t="s">
        <v>40</v>
      </c>
      <c r="D449" s="389" t="s">
        <v>160</v>
      </c>
      <c r="E449" s="389" t="s">
        <v>161</v>
      </c>
      <c r="F449" s="410" t="s">
        <v>1138</v>
      </c>
      <c r="G449" s="422" t="s">
        <v>131</v>
      </c>
      <c r="H449" s="424">
        <v>42816</v>
      </c>
      <c r="I449" s="409" t="s">
        <v>2470</v>
      </c>
      <c r="J449" s="423">
        <f t="shared" si="99"/>
        <v>12</v>
      </c>
      <c r="K449" s="423">
        <v>12</v>
      </c>
      <c r="L449" s="423">
        <v>0</v>
      </c>
      <c r="M449" s="423"/>
      <c r="N449" s="26">
        <v>0.2</v>
      </c>
      <c r="O449" s="26">
        <v>0</v>
      </c>
      <c r="P449" s="507">
        <v>1</v>
      </c>
      <c r="Q449" s="282"/>
      <c r="R449" s="128" t="s">
        <v>31</v>
      </c>
      <c r="S449" s="128" t="s">
        <v>31</v>
      </c>
      <c r="T449" s="128" t="s">
        <v>31</v>
      </c>
      <c r="U449" s="128" t="s">
        <v>31</v>
      </c>
      <c r="V449" s="284" t="s">
        <v>3766</v>
      </c>
      <c r="W449" s="282"/>
      <c r="X449" s="282">
        <f t="shared" si="100"/>
        <v>0</v>
      </c>
      <c r="Y449" s="260"/>
      <c r="Z449" s="260"/>
      <c r="AA449" s="502">
        <f t="shared" si="101"/>
        <v>0</v>
      </c>
      <c r="AB449" s="282">
        <f t="shared" si="102"/>
        <v>0</v>
      </c>
      <c r="AC449" s="282">
        <f t="shared" si="103"/>
        <v>0</v>
      </c>
      <c r="AD449" s="282">
        <f t="shared" si="104"/>
        <v>0</v>
      </c>
      <c r="AE449" s="282">
        <f t="shared" si="105"/>
        <v>0</v>
      </c>
      <c r="AF449" s="282">
        <f t="shared" si="106"/>
        <v>0</v>
      </c>
      <c r="AG449" s="107">
        <f t="shared" si="107"/>
        <v>0</v>
      </c>
      <c r="AH449" s="282">
        <f t="shared" si="108"/>
        <v>0</v>
      </c>
      <c r="AI449" s="260"/>
      <c r="AJ449" s="282">
        <f t="shared" si="109"/>
        <v>0</v>
      </c>
      <c r="AK449" s="282">
        <f t="shared" si="110"/>
        <v>0</v>
      </c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495"/>
      <c r="AW449" s="495"/>
      <c r="AX449" s="495"/>
    </row>
    <row r="450" spans="2:50">
      <c r="B450" s="412">
        <v>432</v>
      </c>
      <c r="C450" s="384" t="s">
        <v>40</v>
      </c>
      <c r="D450" s="389" t="s">
        <v>160</v>
      </c>
      <c r="E450" s="389" t="s">
        <v>161</v>
      </c>
      <c r="F450" s="410" t="s">
        <v>508</v>
      </c>
      <c r="G450" s="422" t="s">
        <v>131</v>
      </c>
      <c r="H450" s="424">
        <v>42816</v>
      </c>
      <c r="I450" s="409" t="s">
        <v>2470</v>
      </c>
      <c r="J450" s="423">
        <f t="shared" si="99"/>
        <v>186</v>
      </c>
      <c r="K450" s="423">
        <v>186</v>
      </c>
      <c r="L450" s="423">
        <v>0</v>
      </c>
      <c r="M450" s="423"/>
      <c r="N450" s="26">
        <v>3.0999999999999996</v>
      </c>
      <c r="O450" s="26">
        <v>0</v>
      </c>
      <c r="P450" s="507">
        <v>1</v>
      </c>
      <c r="Q450" s="282"/>
      <c r="R450" s="128" t="s">
        <v>31</v>
      </c>
      <c r="S450" s="128" t="s">
        <v>31</v>
      </c>
      <c r="T450" s="128" t="s">
        <v>31</v>
      </c>
      <c r="U450" s="128" t="s">
        <v>31</v>
      </c>
      <c r="V450" s="284" t="s">
        <v>3766</v>
      </c>
      <c r="W450" s="282"/>
      <c r="X450" s="282">
        <f t="shared" si="100"/>
        <v>0</v>
      </c>
      <c r="Y450" s="260"/>
      <c r="Z450" s="260"/>
      <c r="AA450" s="502">
        <f t="shared" si="101"/>
        <v>0</v>
      </c>
      <c r="AB450" s="282">
        <f t="shared" si="102"/>
        <v>0</v>
      </c>
      <c r="AC450" s="282">
        <f t="shared" si="103"/>
        <v>0</v>
      </c>
      <c r="AD450" s="282">
        <f t="shared" si="104"/>
        <v>0</v>
      </c>
      <c r="AE450" s="282">
        <f t="shared" si="105"/>
        <v>0</v>
      </c>
      <c r="AF450" s="282">
        <f t="shared" si="106"/>
        <v>0</v>
      </c>
      <c r="AG450" s="107">
        <f t="shared" si="107"/>
        <v>0</v>
      </c>
      <c r="AH450" s="282">
        <f t="shared" si="108"/>
        <v>0</v>
      </c>
      <c r="AI450" s="260"/>
      <c r="AJ450" s="282">
        <f t="shared" si="109"/>
        <v>0</v>
      </c>
      <c r="AK450" s="282">
        <f t="shared" si="110"/>
        <v>0</v>
      </c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495"/>
      <c r="AW450" s="495"/>
      <c r="AX450" s="495"/>
    </row>
    <row r="451" spans="2:50">
      <c r="B451" s="412">
        <v>433</v>
      </c>
      <c r="C451" s="384" t="s">
        <v>40</v>
      </c>
      <c r="D451" s="389" t="s">
        <v>160</v>
      </c>
      <c r="E451" s="389" t="s">
        <v>174</v>
      </c>
      <c r="F451" s="410" t="s">
        <v>1139</v>
      </c>
      <c r="G451" s="422" t="s">
        <v>131</v>
      </c>
      <c r="H451" s="424">
        <v>42816</v>
      </c>
      <c r="I451" s="409" t="s">
        <v>2470</v>
      </c>
      <c r="J451" s="423">
        <f t="shared" si="99"/>
        <v>3</v>
      </c>
      <c r="K451" s="423">
        <v>3</v>
      </c>
      <c r="L451" s="423">
        <v>0</v>
      </c>
      <c r="M451" s="423"/>
      <c r="N451" s="460">
        <v>0.05</v>
      </c>
      <c r="O451" s="461">
        <v>0</v>
      </c>
      <c r="P451" s="508">
        <v>1</v>
      </c>
      <c r="Q451" s="282"/>
      <c r="R451" s="128" t="s">
        <v>31</v>
      </c>
      <c r="S451" s="128" t="s">
        <v>31</v>
      </c>
      <c r="T451" s="128" t="s">
        <v>31</v>
      </c>
      <c r="U451" s="128" t="s">
        <v>31</v>
      </c>
      <c r="V451" s="284" t="s">
        <v>3766</v>
      </c>
      <c r="W451" s="282"/>
      <c r="X451" s="282">
        <f t="shared" si="100"/>
        <v>0</v>
      </c>
      <c r="Y451" s="260"/>
      <c r="Z451" s="260"/>
      <c r="AA451" s="502">
        <f t="shared" si="101"/>
        <v>0</v>
      </c>
      <c r="AB451" s="282">
        <f t="shared" si="102"/>
        <v>0</v>
      </c>
      <c r="AC451" s="282">
        <f t="shared" si="103"/>
        <v>0</v>
      </c>
      <c r="AD451" s="282">
        <f t="shared" si="104"/>
        <v>0</v>
      </c>
      <c r="AE451" s="282">
        <f t="shared" si="105"/>
        <v>0</v>
      </c>
      <c r="AF451" s="282">
        <f t="shared" si="106"/>
        <v>0</v>
      </c>
      <c r="AG451" s="107">
        <f t="shared" si="107"/>
        <v>0</v>
      </c>
      <c r="AH451" s="282">
        <f t="shared" si="108"/>
        <v>0</v>
      </c>
      <c r="AI451" s="260"/>
      <c r="AJ451" s="282">
        <f t="shared" si="109"/>
        <v>0</v>
      </c>
      <c r="AK451" s="282">
        <f t="shared" si="110"/>
        <v>0</v>
      </c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495"/>
      <c r="AW451" s="495"/>
      <c r="AX451" s="495"/>
    </row>
    <row r="452" spans="2:50">
      <c r="B452" s="412">
        <v>434</v>
      </c>
      <c r="C452" s="384" t="s">
        <v>40</v>
      </c>
      <c r="D452" s="389" t="s">
        <v>160</v>
      </c>
      <c r="E452" s="389" t="s">
        <v>174</v>
      </c>
      <c r="F452" s="410" t="s">
        <v>176</v>
      </c>
      <c r="G452" s="422" t="s">
        <v>131</v>
      </c>
      <c r="H452" s="424">
        <v>42816</v>
      </c>
      <c r="I452" s="409" t="s">
        <v>2470</v>
      </c>
      <c r="J452" s="423">
        <f t="shared" si="99"/>
        <v>12</v>
      </c>
      <c r="K452" s="423">
        <v>12</v>
      </c>
      <c r="L452" s="423">
        <v>0</v>
      </c>
      <c r="M452" s="423"/>
      <c r="N452" s="468">
        <v>0.2</v>
      </c>
      <c r="O452" s="461">
        <v>0</v>
      </c>
      <c r="P452" s="508">
        <v>1</v>
      </c>
      <c r="Q452" s="282"/>
      <c r="R452" s="128" t="s">
        <v>31</v>
      </c>
      <c r="S452" s="128" t="s">
        <v>31</v>
      </c>
      <c r="T452" s="128" t="s">
        <v>31</v>
      </c>
      <c r="U452" s="128" t="s">
        <v>31</v>
      </c>
      <c r="V452" s="284" t="s">
        <v>3766</v>
      </c>
      <c r="W452" s="282"/>
      <c r="X452" s="282">
        <f t="shared" si="100"/>
        <v>0</v>
      </c>
      <c r="Y452" s="260"/>
      <c r="Z452" s="260"/>
      <c r="AA452" s="502">
        <f t="shared" si="101"/>
        <v>0</v>
      </c>
      <c r="AB452" s="282">
        <f t="shared" si="102"/>
        <v>0</v>
      </c>
      <c r="AC452" s="282">
        <f t="shared" si="103"/>
        <v>0</v>
      </c>
      <c r="AD452" s="282">
        <f t="shared" si="104"/>
        <v>0</v>
      </c>
      <c r="AE452" s="282">
        <f t="shared" si="105"/>
        <v>0</v>
      </c>
      <c r="AF452" s="282">
        <f t="shared" si="106"/>
        <v>0</v>
      </c>
      <c r="AG452" s="107">
        <f t="shared" si="107"/>
        <v>0</v>
      </c>
      <c r="AH452" s="282">
        <f t="shared" si="108"/>
        <v>0</v>
      </c>
      <c r="AI452" s="260"/>
      <c r="AJ452" s="282">
        <f t="shared" si="109"/>
        <v>0</v>
      </c>
      <c r="AK452" s="282">
        <f t="shared" si="110"/>
        <v>0</v>
      </c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495"/>
      <c r="AW452" s="495"/>
      <c r="AX452" s="495"/>
    </row>
    <row r="453" spans="2:50">
      <c r="B453" s="412">
        <v>435</v>
      </c>
      <c r="C453" s="384" t="s">
        <v>40</v>
      </c>
      <c r="D453" s="389" t="s">
        <v>160</v>
      </c>
      <c r="E453" s="389" t="s">
        <v>174</v>
      </c>
      <c r="F453" s="410" t="s">
        <v>1140</v>
      </c>
      <c r="G453" s="422" t="s">
        <v>131</v>
      </c>
      <c r="H453" s="424">
        <v>42816</v>
      </c>
      <c r="I453" s="409" t="s">
        <v>2470</v>
      </c>
      <c r="J453" s="423">
        <f t="shared" si="99"/>
        <v>18</v>
      </c>
      <c r="K453" s="423">
        <v>18</v>
      </c>
      <c r="L453" s="423">
        <v>0</v>
      </c>
      <c r="M453" s="423"/>
      <c r="N453" s="468">
        <v>0.3</v>
      </c>
      <c r="O453" s="461">
        <v>0</v>
      </c>
      <c r="P453" s="508">
        <v>1</v>
      </c>
      <c r="Q453" s="282"/>
      <c r="R453" s="128" t="s">
        <v>31</v>
      </c>
      <c r="S453" s="128" t="s">
        <v>31</v>
      </c>
      <c r="T453" s="128" t="s">
        <v>31</v>
      </c>
      <c r="U453" s="128" t="s">
        <v>31</v>
      </c>
      <c r="V453" s="284" t="s">
        <v>3766</v>
      </c>
      <c r="W453" s="282"/>
      <c r="X453" s="282">
        <f t="shared" si="100"/>
        <v>0</v>
      </c>
      <c r="Y453" s="260"/>
      <c r="Z453" s="260"/>
      <c r="AA453" s="502">
        <f t="shared" si="101"/>
        <v>0</v>
      </c>
      <c r="AB453" s="282">
        <f t="shared" si="102"/>
        <v>0</v>
      </c>
      <c r="AC453" s="282">
        <f t="shared" si="103"/>
        <v>0</v>
      </c>
      <c r="AD453" s="282">
        <f t="shared" si="104"/>
        <v>0</v>
      </c>
      <c r="AE453" s="282">
        <f t="shared" si="105"/>
        <v>0</v>
      </c>
      <c r="AF453" s="282">
        <f t="shared" si="106"/>
        <v>0</v>
      </c>
      <c r="AG453" s="107">
        <f t="shared" si="107"/>
        <v>0</v>
      </c>
      <c r="AH453" s="282">
        <f t="shared" si="108"/>
        <v>0</v>
      </c>
      <c r="AI453" s="260"/>
      <c r="AJ453" s="282">
        <f t="shared" si="109"/>
        <v>0</v>
      </c>
      <c r="AK453" s="282">
        <f t="shared" si="110"/>
        <v>0</v>
      </c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495"/>
      <c r="AW453" s="495"/>
      <c r="AX453" s="495"/>
    </row>
    <row r="454" spans="2:50">
      <c r="B454" s="412">
        <v>436</v>
      </c>
      <c r="C454" s="384" t="s">
        <v>40</v>
      </c>
      <c r="D454" s="389" t="s">
        <v>160</v>
      </c>
      <c r="E454" s="389" t="s">
        <v>174</v>
      </c>
      <c r="F454" s="410" t="s">
        <v>1141</v>
      </c>
      <c r="G454" s="422" t="s">
        <v>131</v>
      </c>
      <c r="H454" s="424">
        <v>42816</v>
      </c>
      <c r="I454" s="409" t="s">
        <v>2470</v>
      </c>
      <c r="J454" s="423">
        <f t="shared" si="99"/>
        <v>18</v>
      </c>
      <c r="K454" s="423">
        <v>18</v>
      </c>
      <c r="L454" s="423">
        <v>0</v>
      </c>
      <c r="M454" s="423"/>
      <c r="N454" s="468">
        <v>0.3</v>
      </c>
      <c r="O454" s="461">
        <v>0</v>
      </c>
      <c r="P454" s="508">
        <v>1</v>
      </c>
      <c r="Q454" s="282"/>
      <c r="R454" s="128" t="s">
        <v>31</v>
      </c>
      <c r="S454" s="128" t="s">
        <v>31</v>
      </c>
      <c r="T454" s="128" t="s">
        <v>31</v>
      </c>
      <c r="U454" s="128" t="s">
        <v>31</v>
      </c>
      <c r="V454" s="284" t="s">
        <v>3766</v>
      </c>
      <c r="W454" s="282"/>
      <c r="X454" s="282">
        <f t="shared" si="100"/>
        <v>0</v>
      </c>
      <c r="Y454" s="260"/>
      <c r="Z454" s="260"/>
      <c r="AA454" s="502">
        <f t="shared" si="101"/>
        <v>0</v>
      </c>
      <c r="AB454" s="282">
        <f t="shared" si="102"/>
        <v>0</v>
      </c>
      <c r="AC454" s="282">
        <f t="shared" si="103"/>
        <v>0</v>
      </c>
      <c r="AD454" s="282">
        <f t="shared" si="104"/>
        <v>0</v>
      </c>
      <c r="AE454" s="282">
        <f t="shared" si="105"/>
        <v>0</v>
      </c>
      <c r="AF454" s="282">
        <f t="shared" si="106"/>
        <v>0</v>
      </c>
      <c r="AG454" s="107">
        <f t="shared" si="107"/>
        <v>0</v>
      </c>
      <c r="AH454" s="282">
        <f t="shared" si="108"/>
        <v>0</v>
      </c>
      <c r="AI454" s="260"/>
      <c r="AJ454" s="282">
        <f t="shared" si="109"/>
        <v>0</v>
      </c>
      <c r="AK454" s="282">
        <f t="shared" si="110"/>
        <v>0</v>
      </c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495"/>
      <c r="AW454" s="495"/>
      <c r="AX454" s="495"/>
    </row>
    <row r="455" spans="2:50">
      <c r="B455" s="412">
        <v>437</v>
      </c>
      <c r="C455" s="384" t="s">
        <v>40</v>
      </c>
      <c r="D455" s="389" t="s">
        <v>160</v>
      </c>
      <c r="E455" s="389" t="s">
        <v>174</v>
      </c>
      <c r="F455" s="410" t="s">
        <v>1142</v>
      </c>
      <c r="G455" s="422" t="s">
        <v>131</v>
      </c>
      <c r="H455" s="424">
        <v>42816</v>
      </c>
      <c r="I455" s="409" t="s">
        <v>2470</v>
      </c>
      <c r="J455" s="423">
        <f t="shared" si="99"/>
        <v>6</v>
      </c>
      <c r="K455" s="423">
        <v>6</v>
      </c>
      <c r="L455" s="423">
        <v>0</v>
      </c>
      <c r="M455" s="423"/>
      <c r="N455" s="468">
        <v>0.1</v>
      </c>
      <c r="O455" s="461">
        <v>0</v>
      </c>
      <c r="P455" s="508">
        <v>1</v>
      </c>
      <c r="Q455" s="282"/>
      <c r="R455" s="128" t="s">
        <v>31</v>
      </c>
      <c r="S455" s="128" t="s">
        <v>31</v>
      </c>
      <c r="T455" s="128" t="s">
        <v>31</v>
      </c>
      <c r="U455" s="128" t="s">
        <v>31</v>
      </c>
      <c r="V455" s="284" t="s">
        <v>3766</v>
      </c>
      <c r="W455" s="282"/>
      <c r="X455" s="282">
        <f t="shared" si="100"/>
        <v>0</v>
      </c>
      <c r="Y455" s="260"/>
      <c r="Z455" s="260"/>
      <c r="AA455" s="502">
        <f t="shared" si="101"/>
        <v>0</v>
      </c>
      <c r="AB455" s="282">
        <f t="shared" si="102"/>
        <v>0</v>
      </c>
      <c r="AC455" s="282">
        <f t="shared" si="103"/>
        <v>0</v>
      </c>
      <c r="AD455" s="282">
        <f t="shared" si="104"/>
        <v>0</v>
      </c>
      <c r="AE455" s="282">
        <f t="shared" si="105"/>
        <v>0</v>
      </c>
      <c r="AF455" s="282">
        <f t="shared" si="106"/>
        <v>0</v>
      </c>
      <c r="AG455" s="107">
        <f t="shared" si="107"/>
        <v>0</v>
      </c>
      <c r="AH455" s="282">
        <f t="shared" si="108"/>
        <v>0</v>
      </c>
      <c r="AI455" s="260"/>
      <c r="AJ455" s="282">
        <f t="shared" si="109"/>
        <v>0</v>
      </c>
      <c r="AK455" s="282">
        <f t="shared" si="110"/>
        <v>0</v>
      </c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495"/>
      <c r="AW455" s="495"/>
      <c r="AX455" s="495"/>
    </row>
    <row r="456" spans="2:50">
      <c r="B456" s="412">
        <v>438</v>
      </c>
      <c r="C456" s="384" t="s">
        <v>40</v>
      </c>
      <c r="D456" s="389" t="s">
        <v>160</v>
      </c>
      <c r="E456" s="389" t="s">
        <v>174</v>
      </c>
      <c r="F456" s="410" t="s">
        <v>1143</v>
      </c>
      <c r="G456" s="422" t="s">
        <v>131</v>
      </c>
      <c r="H456" s="424">
        <v>42816</v>
      </c>
      <c r="I456" s="409" t="s">
        <v>2470</v>
      </c>
      <c r="J456" s="423">
        <f t="shared" si="99"/>
        <v>2166</v>
      </c>
      <c r="K456" s="423">
        <v>6</v>
      </c>
      <c r="L456" s="423">
        <v>2160</v>
      </c>
      <c r="M456" s="423"/>
      <c r="N456" s="468">
        <v>0.1</v>
      </c>
      <c r="O456" s="469">
        <v>36</v>
      </c>
      <c r="P456" s="515">
        <v>1</v>
      </c>
      <c r="Q456" s="282"/>
      <c r="R456" s="128" t="s">
        <v>31</v>
      </c>
      <c r="S456" s="128" t="s">
        <v>31</v>
      </c>
      <c r="T456" s="128" t="s">
        <v>31</v>
      </c>
      <c r="U456" s="128" t="s">
        <v>31</v>
      </c>
      <c r="V456" s="284" t="s">
        <v>3766</v>
      </c>
      <c r="W456" s="282"/>
      <c r="X456" s="282">
        <f t="shared" si="100"/>
        <v>0</v>
      </c>
      <c r="Y456" s="260"/>
      <c r="Z456" s="260"/>
      <c r="AA456" s="502">
        <f t="shared" si="101"/>
        <v>0</v>
      </c>
      <c r="AB456" s="282">
        <f t="shared" si="102"/>
        <v>0</v>
      </c>
      <c r="AC456" s="282">
        <f t="shared" si="103"/>
        <v>0</v>
      </c>
      <c r="AD456" s="282">
        <f t="shared" si="104"/>
        <v>0</v>
      </c>
      <c r="AE456" s="282">
        <f t="shared" si="105"/>
        <v>0</v>
      </c>
      <c r="AF456" s="282">
        <f t="shared" si="106"/>
        <v>0</v>
      </c>
      <c r="AG456" s="107">
        <f t="shared" si="107"/>
        <v>0</v>
      </c>
      <c r="AH456" s="282">
        <f t="shared" si="108"/>
        <v>0</v>
      </c>
      <c r="AI456" s="260"/>
      <c r="AJ456" s="282">
        <f t="shared" si="109"/>
        <v>0</v>
      </c>
      <c r="AK456" s="282">
        <f t="shared" si="110"/>
        <v>0</v>
      </c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495"/>
      <c r="AW456" s="495"/>
      <c r="AX456" s="495"/>
    </row>
    <row r="457" spans="2:50">
      <c r="B457" s="412">
        <v>439</v>
      </c>
      <c r="C457" s="384" t="s">
        <v>40</v>
      </c>
      <c r="D457" s="389" t="s">
        <v>181</v>
      </c>
      <c r="E457" s="389" t="s">
        <v>182</v>
      </c>
      <c r="F457" s="410" t="s">
        <v>1144</v>
      </c>
      <c r="G457" s="422" t="s">
        <v>17</v>
      </c>
      <c r="H457" s="424">
        <v>42150</v>
      </c>
      <c r="I457" s="409" t="s">
        <v>2470</v>
      </c>
      <c r="J457" s="423">
        <f t="shared" si="99"/>
        <v>18</v>
      </c>
      <c r="K457" s="423">
        <v>18</v>
      </c>
      <c r="L457" s="423">
        <v>0</v>
      </c>
      <c r="M457" s="423"/>
      <c r="N457" s="459">
        <v>0.3</v>
      </c>
      <c r="O457" s="459">
        <v>0</v>
      </c>
      <c r="P457" s="506">
        <v>2</v>
      </c>
      <c r="Q457" s="282"/>
      <c r="R457" s="128" t="s">
        <v>31</v>
      </c>
      <c r="S457" s="128" t="s">
        <v>31</v>
      </c>
      <c r="T457" s="128" t="s">
        <v>31</v>
      </c>
      <c r="U457" s="128" t="s">
        <v>31</v>
      </c>
      <c r="V457" s="284" t="s">
        <v>3768</v>
      </c>
      <c r="W457" s="282"/>
      <c r="X457" s="282">
        <f t="shared" si="100"/>
        <v>0</v>
      </c>
      <c r="Y457" s="260"/>
      <c r="Z457" s="260"/>
      <c r="AA457" s="502">
        <f t="shared" si="101"/>
        <v>0</v>
      </c>
      <c r="AB457" s="282">
        <f t="shared" si="102"/>
        <v>0</v>
      </c>
      <c r="AC457" s="282">
        <f t="shared" si="103"/>
        <v>0</v>
      </c>
      <c r="AD457" s="282">
        <f t="shared" si="104"/>
        <v>0</v>
      </c>
      <c r="AE457" s="282">
        <f t="shared" si="105"/>
        <v>0</v>
      </c>
      <c r="AF457" s="282">
        <f t="shared" si="106"/>
        <v>0</v>
      </c>
      <c r="AG457" s="107">
        <f t="shared" si="107"/>
        <v>0</v>
      </c>
      <c r="AH457" s="282">
        <f t="shared" si="108"/>
        <v>0</v>
      </c>
      <c r="AI457" s="260"/>
      <c r="AJ457" s="282">
        <f t="shared" si="109"/>
        <v>0</v>
      </c>
      <c r="AK457" s="282">
        <f t="shared" si="110"/>
        <v>0</v>
      </c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495"/>
      <c r="AW457" s="495"/>
      <c r="AX457" s="495"/>
    </row>
    <row r="458" spans="2:50">
      <c r="B458" s="412">
        <v>440</v>
      </c>
      <c r="C458" s="384" t="s">
        <v>40</v>
      </c>
      <c r="D458" s="389" t="s">
        <v>181</v>
      </c>
      <c r="E458" s="389" t="s">
        <v>182</v>
      </c>
      <c r="F458" s="410" t="s">
        <v>175</v>
      </c>
      <c r="G458" s="422" t="s">
        <v>17</v>
      </c>
      <c r="H458" s="424">
        <v>43472</v>
      </c>
      <c r="I458" s="409" t="s">
        <v>2470</v>
      </c>
      <c r="J458" s="423">
        <f t="shared" si="99"/>
        <v>504</v>
      </c>
      <c r="K458" s="423">
        <v>504</v>
      </c>
      <c r="L458" s="423">
        <v>0</v>
      </c>
      <c r="M458" s="423"/>
      <c r="N458" s="15">
        <v>6.9000000000000012</v>
      </c>
      <c r="O458" s="15">
        <v>0</v>
      </c>
      <c r="P458" s="509">
        <v>2</v>
      </c>
      <c r="Q458" s="282"/>
      <c r="R458" s="128" t="s">
        <v>31</v>
      </c>
      <c r="S458" s="128" t="s">
        <v>31</v>
      </c>
      <c r="T458" s="128" t="s">
        <v>31</v>
      </c>
      <c r="U458" s="128" t="s">
        <v>31</v>
      </c>
      <c r="V458" s="284" t="s">
        <v>3768</v>
      </c>
      <c r="W458" s="282"/>
      <c r="X458" s="282">
        <f t="shared" si="100"/>
        <v>0</v>
      </c>
      <c r="Y458" s="260"/>
      <c r="Z458" s="260"/>
      <c r="AA458" s="502">
        <f t="shared" si="101"/>
        <v>0</v>
      </c>
      <c r="AB458" s="282">
        <f t="shared" si="102"/>
        <v>0</v>
      </c>
      <c r="AC458" s="282">
        <f t="shared" si="103"/>
        <v>0</v>
      </c>
      <c r="AD458" s="282">
        <f t="shared" si="104"/>
        <v>0</v>
      </c>
      <c r="AE458" s="282">
        <f t="shared" si="105"/>
        <v>0</v>
      </c>
      <c r="AF458" s="282">
        <f t="shared" si="106"/>
        <v>0</v>
      </c>
      <c r="AG458" s="107">
        <f t="shared" si="107"/>
        <v>0</v>
      </c>
      <c r="AH458" s="282">
        <f t="shared" si="108"/>
        <v>0</v>
      </c>
      <c r="AI458" s="260"/>
      <c r="AJ458" s="282">
        <f t="shared" si="109"/>
        <v>0</v>
      </c>
      <c r="AK458" s="282">
        <f t="shared" si="110"/>
        <v>0</v>
      </c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495"/>
      <c r="AW458" s="495"/>
      <c r="AX458" s="495"/>
    </row>
    <row r="459" spans="2:50">
      <c r="B459" s="412">
        <v>441</v>
      </c>
      <c r="C459" s="384" t="s">
        <v>40</v>
      </c>
      <c r="D459" s="389" t="s">
        <v>181</v>
      </c>
      <c r="E459" s="389" t="s">
        <v>182</v>
      </c>
      <c r="F459" s="410" t="s">
        <v>1145</v>
      </c>
      <c r="G459" s="422" t="s">
        <v>17</v>
      </c>
      <c r="H459" s="424">
        <v>41995</v>
      </c>
      <c r="I459" s="409" t="s">
        <v>2470</v>
      </c>
      <c r="J459" s="423">
        <f t="shared" ref="J459:J522" si="111">SUM(K459:L459)</f>
        <v>96</v>
      </c>
      <c r="K459" s="423">
        <v>96</v>
      </c>
      <c r="L459" s="423">
        <v>0</v>
      </c>
      <c r="M459" s="423"/>
      <c r="N459" s="459">
        <v>1.4000000000000001</v>
      </c>
      <c r="O459" s="459">
        <v>0</v>
      </c>
      <c r="P459" s="506">
        <v>2</v>
      </c>
      <c r="Q459" s="282"/>
      <c r="R459" s="128" t="s">
        <v>31</v>
      </c>
      <c r="S459" s="128" t="s">
        <v>31</v>
      </c>
      <c r="T459" s="128" t="s">
        <v>31</v>
      </c>
      <c r="U459" s="128" t="s">
        <v>31</v>
      </c>
      <c r="V459" s="284" t="s">
        <v>3768</v>
      </c>
      <c r="W459" s="282"/>
      <c r="X459" s="282">
        <f t="shared" si="100"/>
        <v>0</v>
      </c>
      <c r="Y459" s="260"/>
      <c r="Z459" s="260"/>
      <c r="AA459" s="502">
        <f t="shared" si="101"/>
        <v>0</v>
      </c>
      <c r="AB459" s="282">
        <f t="shared" si="102"/>
        <v>0</v>
      </c>
      <c r="AC459" s="282">
        <f t="shared" si="103"/>
        <v>0</v>
      </c>
      <c r="AD459" s="282">
        <f t="shared" si="104"/>
        <v>0</v>
      </c>
      <c r="AE459" s="282">
        <f t="shared" si="105"/>
        <v>0</v>
      </c>
      <c r="AF459" s="282">
        <f t="shared" si="106"/>
        <v>0</v>
      </c>
      <c r="AG459" s="107">
        <f t="shared" si="107"/>
        <v>0</v>
      </c>
      <c r="AH459" s="282">
        <f t="shared" si="108"/>
        <v>0</v>
      </c>
      <c r="AI459" s="260"/>
      <c r="AJ459" s="282">
        <f t="shared" si="109"/>
        <v>0</v>
      </c>
      <c r="AK459" s="282">
        <f t="shared" si="110"/>
        <v>0</v>
      </c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495"/>
      <c r="AW459" s="495"/>
      <c r="AX459" s="495"/>
    </row>
    <row r="460" spans="2:50">
      <c r="B460" s="412">
        <v>442</v>
      </c>
      <c r="C460" s="384" t="s">
        <v>40</v>
      </c>
      <c r="D460" s="389" t="s">
        <v>181</v>
      </c>
      <c r="E460" s="389" t="s">
        <v>182</v>
      </c>
      <c r="F460" s="410" t="s">
        <v>1146</v>
      </c>
      <c r="G460" s="422" t="s">
        <v>17</v>
      </c>
      <c r="H460" s="424">
        <v>42150</v>
      </c>
      <c r="I460" s="409" t="s">
        <v>2470</v>
      </c>
      <c r="J460" s="423">
        <f t="shared" si="111"/>
        <v>600</v>
      </c>
      <c r="K460" s="423">
        <v>108</v>
      </c>
      <c r="L460" s="423">
        <v>492</v>
      </c>
      <c r="M460" s="423"/>
      <c r="N460" s="459">
        <v>1.8</v>
      </c>
      <c r="O460" s="459">
        <v>8.1999999999999993</v>
      </c>
      <c r="P460" s="506">
        <v>2</v>
      </c>
      <c r="Q460" s="282"/>
      <c r="R460" s="128" t="s">
        <v>31</v>
      </c>
      <c r="S460" s="128" t="s">
        <v>31</v>
      </c>
      <c r="T460" s="128" t="s">
        <v>31</v>
      </c>
      <c r="U460" s="128" t="s">
        <v>31</v>
      </c>
      <c r="V460" s="284" t="s">
        <v>3768</v>
      </c>
      <c r="W460" s="282"/>
      <c r="X460" s="282">
        <f t="shared" si="100"/>
        <v>0</v>
      </c>
      <c r="Y460" s="260"/>
      <c r="Z460" s="260"/>
      <c r="AA460" s="502">
        <f t="shared" si="101"/>
        <v>0</v>
      </c>
      <c r="AB460" s="282">
        <f t="shared" si="102"/>
        <v>0</v>
      </c>
      <c r="AC460" s="282">
        <f t="shared" si="103"/>
        <v>0</v>
      </c>
      <c r="AD460" s="282">
        <f t="shared" si="104"/>
        <v>0</v>
      </c>
      <c r="AE460" s="282">
        <f t="shared" si="105"/>
        <v>0</v>
      </c>
      <c r="AF460" s="282">
        <f t="shared" si="106"/>
        <v>0</v>
      </c>
      <c r="AG460" s="107">
        <f t="shared" si="107"/>
        <v>0</v>
      </c>
      <c r="AH460" s="282">
        <f t="shared" si="108"/>
        <v>0</v>
      </c>
      <c r="AI460" s="260"/>
      <c r="AJ460" s="282">
        <f t="shared" si="109"/>
        <v>0</v>
      </c>
      <c r="AK460" s="282">
        <f t="shared" si="110"/>
        <v>0</v>
      </c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495"/>
      <c r="AW460" s="495"/>
      <c r="AX460" s="495"/>
    </row>
    <row r="461" spans="2:50">
      <c r="B461" s="412">
        <v>443</v>
      </c>
      <c r="C461" s="384" t="s">
        <v>40</v>
      </c>
      <c r="D461" s="389" t="s">
        <v>181</v>
      </c>
      <c r="E461" s="389" t="s">
        <v>182</v>
      </c>
      <c r="F461" s="410" t="s">
        <v>1147</v>
      </c>
      <c r="G461" s="422" t="s">
        <v>17</v>
      </c>
      <c r="H461" s="424">
        <v>41995</v>
      </c>
      <c r="I461" s="409" t="s">
        <v>2470</v>
      </c>
      <c r="J461" s="423">
        <f t="shared" si="111"/>
        <v>90</v>
      </c>
      <c r="K461" s="423">
        <v>90</v>
      </c>
      <c r="L461" s="423">
        <v>0</v>
      </c>
      <c r="M461" s="423"/>
      <c r="N461" s="459">
        <v>1.5</v>
      </c>
      <c r="O461" s="459">
        <v>0</v>
      </c>
      <c r="P461" s="506">
        <v>2</v>
      </c>
      <c r="Q461" s="282"/>
      <c r="R461" s="128" t="s">
        <v>31</v>
      </c>
      <c r="S461" s="128" t="s">
        <v>31</v>
      </c>
      <c r="T461" s="128" t="s">
        <v>31</v>
      </c>
      <c r="U461" s="128" t="s">
        <v>31</v>
      </c>
      <c r="V461" s="284" t="s">
        <v>3768</v>
      </c>
      <c r="W461" s="282"/>
      <c r="X461" s="282">
        <f t="shared" si="100"/>
        <v>0</v>
      </c>
      <c r="Y461" s="260"/>
      <c r="Z461" s="260"/>
      <c r="AA461" s="502">
        <f t="shared" si="101"/>
        <v>0</v>
      </c>
      <c r="AB461" s="282">
        <f t="shared" si="102"/>
        <v>0</v>
      </c>
      <c r="AC461" s="282">
        <f t="shared" si="103"/>
        <v>0</v>
      </c>
      <c r="AD461" s="282">
        <f t="shared" si="104"/>
        <v>0</v>
      </c>
      <c r="AE461" s="282">
        <f t="shared" si="105"/>
        <v>0</v>
      </c>
      <c r="AF461" s="282">
        <f t="shared" si="106"/>
        <v>0</v>
      </c>
      <c r="AG461" s="107">
        <f t="shared" si="107"/>
        <v>0</v>
      </c>
      <c r="AH461" s="282">
        <f t="shared" si="108"/>
        <v>0</v>
      </c>
      <c r="AI461" s="260"/>
      <c r="AJ461" s="282">
        <f t="shared" si="109"/>
        <v>0</v>
      </c>
      <c r="AK461" s="282">
        <f t="shared" si="110"/>
        <v>0</v>
      </c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495"/>
      <c r="AW461" s="495"/>
      <c r="AX461" s="495"/>
    </row>
    <row r="462" spans="2:50">
      <c r="B462" s="412">
        <v>444</v>
      </c>
      <c r="C462" s="384" t="s">
        <v>40</v>
      </c>
      <c r="D462" s="389" t="s">
        <v>181</v>
      </c>
      <c r="E462" s="389" t="s">
        <v>202</v>
      </c>
      <c r="F462" s="410" t="s">
        <v>203</v>
      </c>
      <c r="G462" s="422" t="s">
        <v>17</v>
      </c>
      <c r="H462" s="424">
        <v>42080</v>
      </c>
      <c r="I462" s="409" t="s">
        <v>2470</v>
      </c>
      <c r="J462" s="423">
        <f t="shared" si="111"/>
        <v>66</v>
      </c>
      <c r="K462" s="423">
        <v>66</v>
      </c>
      <c r="L462" s="423">
        <v>0</v>
      </c>
      <c r="M462" s="423"/>
      <c r="N462" s="459">
        <v>1.1000000000000001</v>
      </c>
      <c r="O462" s="459">
        <v>0</v>
      </c>
      <c r="P462" s="506">
        <v>2</v>
      </c>
      <c r="Q462" s="282"/>
      <c r="R462" s="128" t="s">
        <v>31</v>
      </c>
      <c r="S462" s="128" t="s">
        <v>31</v>
      </c>
      <c r="T462" s="128" t="s">
        <v>31</v>
      </c>
      <c r="U462" s="128" t="s">
        <v>31</v>
      </c>
      <c r="V462" s="284" t="s">
        <v>3768</v>
      </c>
      <c r="W462" s="282"/>
      <c r="X462" s="282">
        <f t="shared" ref="X462:X485" si="112">SUMIF(W462,"Y",K462)</f>
        <v>0</v>
      </c>
      <c r="Y462" s="260"/>
      <c r="Z462" s="260"/>
      <c r="AA462" s="502">
        <f t="shared" ref="AA462:AA485" si="113">(COUNTA(AL462:AU462)-COUNTIF(AL462:AU462, "X"))</f>
        <v>0</v>
      </c>
      <c r="AB462" s="282">
        <f t="shared" ref="AB462:AB485" si="114">(COUNTA(AL462:AU462)-COUNTIF(AL462:AU462, "X"))*P462*K462</f>
        <v>0</v>
      </c>
      <c r="AC462" s="282">
        <f t="shared" ref="AC462:AC485" si="115">COUNTIF(AL462:AU462,"A")</f>
        <v>0</v>
      </c>
      <c r="AD462" s="282">
        <f t="shared" ref="AD462:AD485" si="116">COUNTIF(AL462:AU462,"V")*P462*M462</f>
        <v>0</v>
      </c>
      <c r="AE462" s="282">
        <f t="shared" ref="AE462:AE485" si="117">COUNTIF(AL462:AU462,"L")</f>
        <v>0</v>
      </c>
      <c r="AF462" s="282">
        <f t="shared" ref="AF462:AF485" si="118">COUNTIF(AL462:AU462,"L")*K462*P462</f>
        <v>0</v>
      </c>
      <c r="AG462" s="107">
        <f t="shared" ref="AG462:AG485" si="119">IF(Q462="Y",1,0)</f>
        <v>0</v>
      </c>
      <c r="AH462" s="282">
        <f t="shared" ref="AH462:AH485" si="120">IF(Q462="Y", AA462, 0)*K462*P462/2</f>
        <v>0</v>
      </c>
      <c r="AI462" s="260"/>
      <c r="AJ462" s="282">
        <f t="shared" ref="AJ462:AJ485" si="121">COUNTIF(AL462:AU462, "V")</f>
        <v>0</v>
      </c>
      <c r="AK462" s="282">
        <f t="shared" ref="AK462:AK485" si="122">AB462-AD462-AF462-AH462</f>
        <v>0</v>
      </c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495"/>
      <c r="AW462" s="495"/>
      <c r="AX462" s="495"/>
    </row>
    <row r="463" spans="2:50">
      <c r="B463" s="412">
        <v>445</v>
      </c>
      <c r="C463" s="384" t="s">
        <v>40</v>
      </c>
      <c r="D463" s="389" t="s">
        <v>181</v>
      </c>
      <c r="E463" s="389" t="s">
        <v>207</v>
      </c>
      <c r="F463" s="410" t="s">
        <v>208</v>
      </c>
      <c r="G463" s="422" t="s">
        <v>17</v>
      </c>
      <c r="H463" s="424" t="s">
        <v>210</v>
      </c>
      <c r="I463" s="409" t="s">
        <v>2470</v>
      </c>
      <c r="J463" s="423">
        <f t="shared" si="111"/>
        <v>24</v>
      </c>
      <c r="K463" s="423">
        <v>18</v>
      </c>
      <c r="L463" s="423">
        <v>6</v>
      </c>
      <c r="M463" s="423"/>
      <c r="N463" s="459">
        <v>0.3</v>
      </c>
      <c r="O463" s="459">
        <v>0.1</v>
      </c>
      <c r="P463" s="506">
        <v>2</v>
      </c>
      <c r="Q463" s="282"/>
      <c r="R463" s="128" t="s">
        <v>31</v>
      </c>
      <c r="S463" s="128" t="s">
        <v>31</v>
      </c>
      <c r="T463" s="128" t="s">
        <v>31</v>
      </c>
      <c r="U463" s="128" t="s">
        <v>31</v>
      </c>
      <c r="V463" s="284" t="s">
        <v>3768</v>
      </c>
      <c r="W463" s="282"/>
      <c r="X463" s="282">
        <f t="shared" si="112"/>
        <v>0</v>
      </c>
      <c r="Y463" s="260"/>
      <c r="Z463" s="260"/>
      <c r="AA463" s="502">
        <f t="shared" si="113"/>
        <v>0</v>
      </c>
      <c r="AB463" s="282">
        <f t="shared" si="114"/>
        <v>0</v>
      </c>
      <c r="AC463" s="282">
        <f t="shared" si="115"/>
        <v>0</v>
      </c>
      <c r="AD463" s="282">
        <f t="shared" si="116"/>
        <v>0</v>
      </c>
      <c r="AE463" s="282">
        <f t="shared" si="117"/>
        <v>0</v>
      </c>
      <c r="AF463" s="282">
        <f t="shared" si="118"/>
        <v>0</v>
      </c>
      <c r="AG463" s="107">
        <f t="shared" si="119"/>
        <v>0</v>
      </c>
      <c r="AH463" s="282">
        <f t="shared" si="120"/>
        <v>0</v>
      </c>
      <c r="AI463" s="260"/>
      <c r="AJ463" s="282">
        <f t="shared" si="121"/>
        <v>0</v>
      </c>
      <c r="AK463" s="282">
        <f t="shared" si="122"/>
        <v>0</v>
      </c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495"/>
      <c r="AW463" s="495"/>
      <c r="AX463" s="495"/>
    </row>
    <row r="464" spans="2:50">
      <c r="B464" s="412">
        <v>446</v>
      </c>
      <c r="C464" s="384" t="s">
        <v>40</v>
      </c>
      <c r="D464" s="389" t="s">
        <v>181</v>
      </c>
      <c r="E464" s="389" t="s">
        <v>207</v>
      </c>
      <c r="F464" s="410" t="s">
        <v>211</v>
      </c>
      <c r="G464" s="422" t="s">
        <v>17</v>
      </c>
      <c r="H464" s="424">
        <v>42929</v>
      </c>
      <c r="I464" s="409" t="s">
        <v>2470</v>
      </c>
      <c r="J464" s="423">
        <f t="shared" si="111"/>
        <v>78</v>
      </c>
      <c r="K464" s="423">
        <v>60</v>
      </c>
      <c r="L464" s="423">
        <v>18</v>
      </c>
      <c r="M464" s="423"/>
      <c r="N464" s="15">
        <v>1</v>
      </c>
      <c r="O464" s="15">
        <v>0.30000000000000004</v>
      </c>
      <c r="P464" s="509">
        <v>2</v>
      </c>
      <c r="Q464" s="282"/>
      <c r="R464" s="128" t="s">
        <v>31</v>
      </c>
      <c r="S464" s="128" t="s">
        <v>31</v>
      </c>
      <c r="T464" s="128" t="s">
        <v>31</v>
      </c>
      <c r="U464" s="128" t="s">
        <v>31</v>
      </c>
      <c r="V464" s="284" t="s">
        <v>3768</v>
      </c>
      <c r="W464" s="282"/>
      <c r="X464" s="282">
        <f t="shared" si="112"/>
        <v>0</v>
      </c>
      <c r="Y464" s="260"/>
      <c r="Z464" s="260"/>
      <c r="AA464" s="502">
        <f t="shared" si="113"/>
        <v>0</v>
      </c>
      <c r="AB464" s="282">
        <f t="shared" si="114"/>
        <v>0</v>
      </c>
      <c r="AC464" s="282">
        <f t="shared" si="115"/>
        <v>0</v>
      </c>
      <c r="AD464" s="282">
        <f t="shared" si="116"/>
        <v>0</v>
      </c>
      <c r="AE464" s="282">
        <f t="shared" si="117"/>
        <v>0</v>
      </c>
      <c r="AF464" s="282">
        <f t="shared" si="118"/>
        <v>0</v>
      </c>
      <c r="AG464" s="107">
        <f t="shared" si="119"/>
        <v>0</v>
      </c>
      <c r="AH464" s="282">
        <f t="shared" si="120"/>
        <v>0</v>
      </c>
      <c r="AI464" s="260"/>
      <c r="AJ464" s="282">
        <f t="shared" si="121"/>
        <v>0</v>
      </c>
      <c r="AK464" s="282">
        <f t="shared" si="122"/>
        <v>0</v>
      </c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495"/>
      <c r="AW464" s="495"/>
      <c r="AX464" s="495"/>
    </row>
    <row r="465" spans="2:50">
      <c r="B465" s="412">
        <v>447</v>
      </c>
      <c r="C465" s="384" t="s">
        <v>40</v>
      </c>
      <c r="D465" s="389" t="s">
        <v>181</v>
      </c>
      <c r="E465" s="389" t="s">
        <v>207</v>
      </c>
      <c r="F465" s="410" t="s">
        <v>214</v>
      </c>
      <c r="G465" s="422" t="s">
        <v>17</v>
      </c>
      <c r="H465" s="424">
        <v>43047</v>
      </c>
      <c r="I465" s="409" t="s">
        <v>2470</v>
      </c>
      <c r="J465" s="423">
        <f t="shared" si="111"/>
        <v>60</v>
      </c>
      <c r="K465" s="423">
        <v>30</v>
      </c>
      <c r="L465" s="423">
        <v>30</v>
      </c>
      <c r="M465" s="423"/>
      <c r="N465" s="26">
        <v>0.5</v>
      </c>
      <c r="O465" s="26">
        <v>0.5</v>
      </c>
      <c r="P465" s="507">
        <v>2</v>
      </c>
      <c r="Q465" s="282"/>
      <c r="R465" s="128" t="s">
        <v>31</v>
      </c>
      <c r="S465" s="128" t="s">
        <v>31</v>
      </c>
      <c r="T465" s="128" t="s">
        <v>31</v>
      </c>
      <c r="U465" s="128" t="s">
        <v>31</v>
      </c>
      <c r="V465" s="284" t="s">
        <v>3768</v>
      </c>
      <c r="W465" s="282"/>
      <c r="X465" s="282">
        <f t="shared" si="112"/>
        <v>0</v>
      </c>
      <c r="Y465" s="260"/>
      <c r="Z465" s="260"/>
      <c r="AA465" s="502">
        <f t="shared" si="113"/>
        <v>0</v>
      </c>
      <c r="AB465" s="282">
        <f t="shared" si="114"/>
        <v>0</v>
      </c>
      <c r="AC465" s="282">
        <f t="shared" si="115"/>
        <v>0</v>
      </c>
      <c r="AD465" s="282">
        <f t="shared" si="116"/>
        <v>0</v>
      </c>
      <c r="AE465" s="282">
        <f t="shared" si="117"/>
        <v>0</v>
      </c>
      <c r="AF465" s="282">
        <f t="shared" si="118"/>
        <v>0</v>
      </c>
      <c r="AG465" s="107">
        <f t="shared" si="119"/>
        <v>0</v>
      </c>
      <c r="AH465" s="282">
        <f t="shared" si="120"/>
        <v>0</v>
      </c>
      <c r="AI465" s="260"/>
      <c r="AJ465" s="282">
        <f t="shared" si="121"/>
        <v>0</v>
      </c>
      <c r="AK465" s="282">
        <f t="shared" si="122"/>
        <v>0</v>
      </c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495"/>
      <c r="AW465" s="495"/>
      <c r="AX465" s="495"/>
    </row>
    <row r="466" spans="2:50">
      <c r="B466" s="412">
        <v>448</v>
      </c>
      <c r="C466" s="384" t="s">
        <v>40</v>
      </c>
      <c r="D466" s="389" t="s">
        <v>215</v>
      </c>
      <c r="E466" s="389" t="s">
        <v>216</v>
      </c>
      <c r="F466" s="410" t="s">
        <v>879</v>
      </c>
      <c r="G466" s="422" t="s">
        <v>17</v>
      </c>
      <c r="H466" s="424">
        <v>43643</v>
      </c>
      <c r="I466" s="409" t="s">
        <v>2470</v>
      </c>
      <c r="J466" s="423">
        <f t="shared" si="111"/>
        <v>51</v>
      </c>
      <c r="K466" s="423">
        <v>51</v>
      </c>
      <c r="L466" s="423">
        <v>0</v>
      </c>
      <c r="M466" s="423"/>
      <c r="N466" s="15">
        <v>0.72</v>
      </c>
      <c r="O466" s="15">
        <v>0</v>
      </c>
      <c r="P466" s="509">
        <v>1</v>
      </c>
      <c r="Q466" s="282"/>
      <c r="R466" s="128" t="s">
        <v>31</v>
      </c>
      <c r="S466" s="128" t="s">
        <v>31</v>
      </c>
      <c r="T466" s="128" t="s">
        <v>31</v>
      </c>
      <c r="U466" s="128" t="s">
        <v>31</v>
      </c>
      <c r="V466" s="332" t="s">
        <v>3769</v>
      </c>
      <c r="W466" s="282"/>
      <c r="X466" s="282">
        <f t="shared" si="112"/>
        <v>0</v>
      </c>
      <c r="Y466" s="260"/>
      <c r="Z466" s="260"/>
      <c r="AA466" s="502">
        <f t="shared" si="113"/>
        <v>0</v>
      </c>
      <c r="AB466" s="282">
        <f t="shared" si="114"/>
        <v>0</v>
      </c>
      <c r="AC466" s="282">
        <f t="shared" si="115"/>
        <v>0</v>
      </c>
      <c r="AD466" s="282">
        <f t="shared" si="116"/>
        <v>0</v>
      </c>
      <c r="AE466" s="282">
        <f t="shared" si="117"/>
        <v>0</v>
      </c>
      <c r="AF466" s="282">
        <f t="shared" si="118"/>
        <v>0</v>
      </c>
      <c r="AG466" s="107">
        <f t="shared" si="119"/>
        <v>0</v>
      </c>
      <c r="AH466" s="282">
        <f t="shared" si="120"/>
        <v>0</v>
      </c>
      <c r="AI466" s="260"/>
      <c r="AJ466" s="282">
        <f t="shared" si="121"/>
        <v>0</v>
      </c>
      <c r="AK466" s="282">
        <f t="shared" si="122"/>
        <v>0</v>
      </c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495"/>
      <c r="AW466" s="495"/>
      <c r="AX466" s="495"/>
    </row>
    <row r="467" spans="2:50">
      <c r="B467" s="412">
        <v>449</v>
      </c>
      <c r="C467" s="384" t="s">
        <v>40</v>
      </c>
      <c r="D467" s="389" t="s">
        <v>215</v>
      </c>
      <c r="E467" s="389" t="s">
        <v>216</v>
      </c>
      <c r="F467" s="410" t="s">
        <v>1148</v>
      </c>
      <c r="G467" s="422" t="s">
        <v>17</v>
      </c>
      <c r="H467" s="424" t="s">
        <v>1086</v>
      </c>
      <c r="I467" s="409" t="s">
        <v>2470</v>
      </c>
      <c r="J467" s="423">
        <f t="shared" si="111"/>
        <v>12</v>
      </c>
      <c r="K467" s="423">
        <v>12</v>
      </c>
      <c r="L467" s="423">
        <v>0</v>
      </c>
      <c r="M467" s="423"/>
      <c r="N467" s="459">
        <v>0.2</v>
      </c>
      <c r="O467" s="459">
        <v>0</v>
      </c>
      <c r="P467" s="506">
        <v>1</v>
      </c>
      <c r="Q467" s="282"/>
      <c r="R467" s="128" t="s">
        <v>31</v>
      </c>
      <c r="S467" s="128" t="s">
        <v>31</v>
      </c>
      <c r="T467" s="128" t="s">
        <v>31</v>
      </c>
      <c r="U467" s="128" t="s">
        <v>31</v>
      </c>
      <c r="V467" s="332" t="s">
        <v>3769</v>
      </c>
      <c r="W467" s="282"/>
      <c r="X467" s="282">
        <f t="shared" si="112"/>
        <v>0</v>
      </c>
      <c r="Y467" s="260"/>
      <c r="Z467" s="260"/>
      <c r="AA467" s="502">
        <f t="shared" si="113"/>
        <v>0</v>
      </c>
      <c r="AB467" s="282">
        <f t="shared" si="114"/>
        <v>0</v>
      </c>
      <c r="AC467" s="282">
        <f t="shared" si="115"/>
        <v>0</v>
      </c>
      <c r="AD467" s="282">
        <f t="shared" si="116"/>
        <v>0</v>
      </c>
      <c r="AE467" s="282">
        <f t="shared" si="117"/>
        <v>0</v>
      </c>
      <c r="AF467" s="282">
        <f t="shared" si="118"/>
        <v>0</v>
      </c>
      <c r="AG467" s="107">
        <f t="shared" si="119"/>
        <v>0</v>
      </c>
      <c r="AH467" s="282">
        <f t="shared" si="120"/>
        <v>0</v>
      </c>
      <c r="AI467" s="260"/>
      <c r="AJ467" s="282">
        <f t="shared" si="121"/>
        <v>0</v>
      </c>
      <c r="AK467" s="282">
        <f t="shared" si="122"/>
        <v>0</v>
      </c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495"/>
      <c r="AW467" s="495"/>
      <c r="AX467" s="495"/>
    </row>
    <row r="468" spans="2:50">
      <c r="B468" s="412">
        <v>450</v>
      </c>
      <c r="C468" s="384" t="s">
        <v>40</v>
      </c>
      <c r="D468" s="389" t="s">
        <v>215</v>
      </c>
      <c r="E468" s="389" t="s">
        <v>216</v>
      </c>
      <c r="F468" s="410" t="s">
        <v>1149</v>
      </c>
      <c r="G468" s="422" t="s">
        <v>17</v>
      </c>
      <c r="H468" s="424">
        <v>43649</v>
      </c>
      <c r="I468" s="409" t="s">
        <v>2470</v>
      </c>
      <c r="J468" s="423">
        <f t="shared" si="111"/>
        <v>12</v>
      </c>
      <c r="K468" s="423">
        <v>12</v>
      </c>
      <c r="L468" s="423">
        <v>0</v>
      </c>
      <c r="M468" s="423"/>
      <c r="N468" s="459">
        <v>0.2</v>
      </c>
      <c r="O468" s="459">
        <v>0</v>
      </c>
      <c r="P468" s="506">
        <v>1</v>
      </c>
      <c r="Q468" s="282"/>
      <c r="R468" s="128" t="s">
        <v>31</v>
      </c>
      <c r="S468" s="128" t="s">
        <v>31</v>
      </c>
      <c r="T468" s="128" t="s">
        <v>31</v>
      </c>
      <c r="U468" s="128" t="s">
        <v>31</v>
      </c>
      <c r="V468" s="332" t="s">
        <v>3769</v>
      </c>
      <c r="W468" s="282"/>
      <c r="X468" s="282">
        <f t="shared" si="112"/>
        <v>0</v>
      </c>
      <c r="Y468" s="260"/>
      <c r="Z468" s="260"/>
      <c r="AA468" s="502">
        <f t="shared" si="113"/>
        <v>0</v>
      </c>
      <c r="AB468" s="282">
        <f t="shared" si="114"/>
        <v>0</v>
      </c>
      <c r="AC468" s="282">
        <f t="shared" si="115"/>
        <v>0</v>
      </c>
      <c r="AD468" s="282">
        <f t="shared" si="116"/>
        <v>0</v>
      </c>
      <c r="AE468" s="282">
        <f t="shared" si="117"/>
        <v>0</v>
      </c>
      <c r="AF468" s="282">
        <f t="shared" si="118"/>
        <v>0</v>
      </c>
      <c r="AG468" s="107">
        <f t="shared" si="119"/>
        <v>0</v>
      </c>
      <c r="AH468" s="282">
        <f t="shared" si="120"/>
        <v>0</v>
      </c>
      <c r="AI468" s="260"/>
      <c r="AJ468" s="282">
        <f t="shared" si="121"/>
        <v>0</v>
      </c>
      <c r="AK468" s="282">
        <f t="shared" si="122"/>
        <v>0</v>
      </c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495"/>
      <c r="AW468" s="495"/>
      <c r="AX468" s="495"/>
    </row>
    <row r="469" spans="2:50">
      <c r="B469" s="412">
        <v>451</v>
      </c>
      <c r="C469" s="384" t="s">
        <v>40</v>
      </c>
      <c r="D469" s="389" t="s">
        <v>215</v>
      </c>
      <c r="E469" s="389" t="s">
        <v>216</v>
      </c>
      <c r="F469" s="410" t="s">
        <v>228</v>
      </c>
      <c r="G469" s="422" t="s">
        <v>17</v>
      </c>
      <c r="H469" s="424">
        <v>43178</v>
      </c>
      <c r="I469" s="409" t="s">
        <v>2470</v>
      </c>
      <c r="J469" s="423">
        <f t="shared" si="111"/>
        <v>18</v>
      </c>
      <c r="K469" s="423">
        <v>18</v>
      </c>
      <c r="L469" s="423">
        <v>0</v>
      </c>
      <c r="M469" s="423"/>
      <c r="N469" s="470">
        <v>0.3</v>
      </c>
      <c r="O469" s="470">
        <v>0</v>
      </c>
      <c r="P469" s="516">
        <v>1</v>
      </c>
      <c r="Q469" s="282"/>
      <c r="R469" s="128" t="s">
        <v>31</v>
      </c>
      <c r="S469" s="128" t="s">
        <v>31</v>
      </c>
      <c r="T469" s="128" t="s">
        <v>31</v>
      </c>
      <c r="U469" s="128" t="s">
        <v>31</v>
      </c>
      <c r="V469" s="332" t="s">
        <v>3769</v>
      </c>
      <c r="W469" s="282"/>
      <c r="X469" s="282">
        <f t="shared" si="112"/>
        <v>0</v>
      </c>
      <c r="Y469" s="260"/>
      <c r="Z469" s="260"/>
      <c r="AA469" s="502">
        <f t="shared" si="113"/>
        <v>0</v>
      </c>
      <c r="AB469" s="282">
        <f t="shared" si="114"/>
        <v>0</v>
      </c>
      <c r="AC469" s="282">
        <f t="shared" si="115"/>
        <v>0</v>
      </c>
      <c r="AD469" s="282">
        <f t="shared" si="116"/>
        <v>0</v>
      </c>
      <c r="AE469" s="282">
        <f t="shared" si="117"/>
        <v>0</v>
      </c>
      <c r="AF469" s="282">
        <f t="shared" si="118"/>
        <v>0</v>
      </c>
      <c r="AG469" s="107">
        <f t="shared" si="119"/>
        <v>0</v>
      </c>
      <c r="AH469" s="282">
        <f t="shared" si="120"/>
        <v>0</v>
      </c>
      <c r="AI469" s="260"/>
      <c r="AJ469" s="282">
        <f t="shared" si="121"/>
        <v>0</v>
      </c>
      <c r="AK469" s="282">
        <f t="shared" si="122"/>
        <v>0</v>
      </c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495"/>
      <c r="AW469" s="495"/>
      <c r="AX469" s="495"/>
    </row>
    <row r="470" spans="2:50">
      <c r="B470" s="412">
        <v>452</v>
      </c>
      <c r="C470" s="384" t="s">
        <v>40</v>
      </c>
      <c r="D470" s="389" t="s">
        <v>215</v>
      </c>
      <c r="E470" s="389" t="s">
        <v>216</v>
      </c>
      <c r="F470" s="410" t="s">
        <v>1150</v>
      </c>
      <c r="G470" s="422" t="s">
        <v>17</v>
      </c>
      <c r="H470" s="424">
        <v>42802</v>
      </c>
      <c r="I470" s="409" t="s">
        <v>2470</v>
      </c>
      <c r="J470" s="423">
        <f t="shared" si="111"/>
        <v>36</v>
      </c>
      <c r="K470" s="423">
        <v>36</v>
      </c>
      <c r="L470" s="423">
        <v>0</v>
      </c>
      <c r="M470" s="423"/>
      <c r="N470" s="470">
        <v>0.6</v>
      </c>
      <c r="O470" s="470">
        <v>0</v>
      </c>
      <c r="P470" s="516">
        <v>1</v>
      </c>
      <c r="Q470" s="282"/>
      <c r="R470" s="128" t="s">
        <v>31</v>
      </c>
      <c r="S470" s="128" t="s">
        <v>31</v>
      </c>
      <c r="T470" s="128" t="s">
        <v>31</v>
      </c>
      <c r="U470" s="128" t="s">
        <v>31</v>
      </c>
      <c r="V470" s="332" t="s">
        <v>3769</v>
      </c>
      <c r="W470" s="282"/>
      <c r="X470" s="282">
        <f t="shared" si="112"/>
        <v>0</v>
      </c>
      <c r="Y470" s="260"/>
      <c r="Z470" s="260"/>
      <c r="AA470" s="502">
        <f t="shared" si="113"/>
        <v>0</v>
      </c>
      <c r="AB470" s="282">
        <f t="shared" si="114"/>
        <v>0</v>
      </c>
      <c r="AC470" s="282">
        <f t="shared" si="115"/>
        <v>0</v>
      </c>
      <c r="AD470" s="282">
        <f t="shared" si="116"/>
        <v>0</v>
      </c>
      <c r="AE470" s="282">
        <f t="shared" si="117"/>
        <v>0</v>
      </c>
      <c r="AF470" s="282">
        <f t="shared" si="118"/>
        <v>0</v>
      </c>
      <c r="AG470" s="107">
        <f t="shared" si="119"/>
        <v>0</v>
      </c>
      <c r="AH470" s="282">
        <f t="shared" si="120"/>
        <v>0</v>
      </c>
      <c r="AI470" s="260"/>
      <c r="AJ470" s="282">
        <f t="shared" si="121"/>
        <v>0</v>
      </c>
      <c r="AK470" s="282">
        <f t="shared" si="122"/>
        <v>0</v>
      </c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495"/>
      <c r="AW470" s="495"/>
      <c r="AX470" s="495"/>
    </row>
    <row r="471" spans="2:50">
      <c r="B471" s="412">
        <v>453</v>
      </c>
      <c r="C471" s="384" t="s">
        <v>40</v>
      </c>
      <c r="D471" s="389" t="s">
        <v>215</v>
      </c>
      <c r="E471" s="389" t="s">
        <v>216</v>
      </c>
      <c r="F471" s="410" t="s">
        <v>1151</v>
      </c>
      <c r="G471" s="422" t="s">
        <v>17</v>
      </c>
      <c r="H471" s="424">
        <v>43052</v>
      </c>
      <c r="I471" s="409" t="s">
        <v>2470</v>
      </c>
      <c r="J471" s="423">
        <f t="shared" si="111"/>
        <v>90</v>
      </c>
      <c r="K471" s="423">
        <v>90</v>
      </c>
      <c r="L471" s="423">
        <v>0</v>
      </c>
      <c r="M471" s="423"/>
      <c r="N471" s="15">
        <v>0.6</v>
      </c>
      <c r="O471" s="15">
        <v>0</v>
      </c>
      <c r="P471" s="509">
        <v>1</v>
      </c>
      <c r="Q471" s="282"/>
      <c r="R471" s="128" t="s">
        <v>31</v>
      </c>
      <c r="S471" s="128" t="s">
        <v>31</v>
      </c>
      <c r="T471" s="128" t="s">
        <v>31</v>
      </c>
      <c r="U471" s="128" t="s">
        <v>31</v>
      </c>
      <c r="V471" s="332" t="s">
        <v>3769</v>
      </c>
      <c r="W471" s="282"/>
      <c r="X471" s="282">
        <f t="shared" si="112"/>
        <v>0</v>
      </c>
      <c r="Y471" s="260"/>
      <c r="Z471" s="260"/>
      <c r="AA471" s="502">
        <f t="shared" si="113"/>
        <v>0</v>
      </c>
      <c r="AB471" s="282">
        <f t="shared" si="114"/>
        <v>0</v>
      </c>
      <c r="AC471" s="282">
        <f t="shared" si="115"/>
        <v>0</v>
      </c>
      <c r="AD471" s="282">
        <f t="shared" si="116"/>
        <v>0</v>
      </c>
      <c r="AE471" s="282">
        <f t="shared" si="117"/>
        <v>0</v>
      </c>
      <c r="AF471" s="282">
        <f t="shared" si="118"/>
        <v>0</v>
      </c>
      <c r="AG471" s="107">
        <f t="shared" si="119"/>
        <v>0</v>
      </c>
      <c r="AH471" s="282">
        <f t="shared" si="120"/>
        <v>0</v>
      </c>
      <c r="AI471" s="260"/>
      <c r="AJ471" s="282">
        <f t="shared" si="121"/>
        <v>0</v>
      </c>
      <c r="AK471" s="282">
        <f t="shared" si="122"/>
        <v>0</v>
      </c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495"/>
      <c r="AW471" s="495"/>
      <c r="AX471" s="495"/>
    </row>
    <row r="472" spans="2:50">
      <c r="B472" s="412">
        <v>454</v>
      </c>
      <c r="C472" s="384" t="s">
        <v>40</v>
      </c>
      <c r="D472" s="389" t="s">
        <v>215</v>
      </c>
      <c r="E472" s="389" t="s">
        <v>216</v>
      </c>
      <c r="F472" s="410" t="s">
        <v>1152</v>
      </c>
      <c r="G472" s="422" t="s">
        <v>17</v>
      </c>
      <c r="H472" s="424">
        <v>43052</v>
      </c>
      <c r="I472" s="409" t="s">
        <v>2470</v>
      </c>
      <c r="J472" s="423">
        <f t="shared" si="111"/>
        <v>42</v>
      </c>
      <c r="K472" s="423">
        <v>42</v>
      </c>
      <c r="L472" s="423">
        <v>0</v>
      </c>
      <c r="M472" s="423"/>
      <c r="N472" s="459">
        <v>0.7</v>
      </c>
      <c r="O472" s="459">
        <v>0</v>
      </c>
      <c r="P472" s="506">
        <v>1</v>
      </c>
      <c r="Q472" s="282"/>
      <c r="R472" s="128" t="s">
        <v>31</v>
      </c>
      <c r="S472" s="128" t="s">
        <v>31</v>
      </c>
      <c r="T472" s="128" t="s">
        <v>31</v>
      </c>
      <c r="U472" s="128" t="s">
        <v>31</v>
      </c>
      <c r="V472" s="332" t="s">
        <v>3769</v>
      </c>
      <c r="W472" s="282"/>
      <c r="X472" s="282">
        <f t="shared" si="112"/>
        <v>0</v>
      </c>
      <c r="Y472" s="260"/>
      <c r="Z472" s="260"/>
      <c r="AA472" s="502">
        <f t="shared" si="113"/>
        <v>0</v>
      </c>
      <c r="AB472" s="282">
        <f t="shared" si="114"/>
        <v>0</v>
      </c>
      <c r="AC472" s="282">
        <f t="shared" si="115"/>
        <v>0</v>
      </c>
      <c r="AD472" s="282">
        <f t="shared" si="116"/>
        <v>0</v>
      </c>
      <c r="AE472" s="282">
        <f t="shared" si="117"/>
        <v>0</v>
      </c>
      <c r="AF472" s="282">
        <f t="shared" si="118"/>
        <v>0</v>
      </c>
      <c r="AG472" s="107">
        <f t="shared" si="119"/>
        <v>0</v>
      </c>
      <c r="AH472" s="282">
        <f t="shared" si="120"/>
        <v>0</v>
      </c>
      <c r="AI472" s="260"/>
      <c r="AJ472" s="282">
        <f t="shared" si="121"/>
        <v>0</v>
      </c>
      <c r="AK472" s="282">
        <f t="shared" si="122"/>
        <v>0</v>
      </c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495"/>
      <c r="AW472" s="495"/>
      <c r="AX472" s="495"/>
    </row>
    <row r="473" spans="2:50">
      <c r="B473" s="412">
        <v>455</v>
      </c>
      <c r="C473" s="384" t="s">
        <v>40</v>
      </c>
      <c r="D473" s="389" t="s">
        <v>230</v>
      </c>
      <c r="E473" s="389" t="s">
        <v>231</v>
      </c>
      <c r="F473" s="410" t="s">
        <v>232</v>
      </c>
      <c r="G473" s="422" t="s">
        <v>17</v>
      </c>
      <c r="H473" s="424">
        <v>42751</v>
      </c>
      <c r="I473" s="409" t="s">
        <v>2470</v>
      </c>
      <c r="J473" s="423">
        <f t="shared" si="111"/>
        <v>12</v>
      </c>
      <c r="K473" s="423">
        <v>12</v>
      </c>
      <c r="L473" s="423">
        <v>0</v>
      </c>
      <c r="M473" s="423"/>
      <c r="N473" s="459">
        <v>0.2</v>
      </c>
      <c r="O473" s="459">
        <v>0</v>
      </c>
      <c r="P473" s="506">
        <v>1</v>
      </c>
      <c r="Q473" s="282"/>
      <c r="R473" s="128" t="s">
        <v>31</v>
      </c>
      <c r="S473" s="128" t="s">
        <v>31</v>
      </c>
      <c r="T473" s="128" t="s">
        <v>31</v>
      </c>
      <c r="U473" s="128" t="s">
        <v>31</v>
      </c>
      <c r="V473" s="332" t="s">
        <v>3769</v>
      </c>
      <c r="W473" s="282"/>
      <c r="X473" s="282">
        <f t="shared" si="112"/>
        <v>0</v>
      </c>
      <c r="Y473" s="260"/>
      <c r="Z473" s="260"/>
      <c r="AA473" s="502">
        <f t="shared" si="113"/>
        <v>0</v>
      </c>
      <c r="AB473" s="282">
        <f t="shared" si="114"/>
        <v>0</v>
      </c>
      <c r="AC473" s="282">
        <f t="shared" si="115"/>
        <v>0</v>
      </c>
      <c r="AD473" s="282">
        <f t="shared" si="116"/>
        <v>0</v>
      </c>
      <c r="AE473" s="282">
        <f t="shared" si="117"/>
        <v>0</v>
      </c>
      <c r="AF473" s="282">
        <f t="shared" si="118"/>
        <v>0</v>
      </c>
      <c r="AG473" s="107">
        <f t="shared" si="119"/>
        <v>0</v>
      </c>
      <c r="AH473" s="282">
        <f t="shared" si="120"/>
        <v>0</v>
      </c>
      <c r="AI473" s="260"/>
      <c r="AJ473" s="282">
        <f t="shared" si="121"/>
        <v>0</v>
      </c>
      <c r="AK473" s="282">
        <f t="shared" si="122"/>
        <v>0</v>
      </c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495"/>
      <c r="AW473" s="495"/>
      <c r="AX473" s="495"/>
    </row>
    <row r="474" spans="2:50">
      <c r="B474" s="412">
        <v>456</v>
      </c>
      <c r="C474" s="384" t="s">
        <v>40</v>
      </c>
      <c r="D474" s="389" t="s">
        <v>230</v>
      </c>
      <c r="E474" s="389" t="s">
        <v>231</v>
      </c>
      <c r="F474" s="410" t="s">
        <v>233</v>
      </c>
      <c r="G474" s="422" t="s">
        <v>17</v>
      </c>
      <c r="H474" s="424">
        <v>42751</v>
      </c>
      <c r="I474" s="409" t="s">
        <v>2470</v>
      </c>
      <c r="J474" s="423">
        <f t="shared" si="111"/>
        <v>12</v>
      </c>
      <c r="K474" s="423">
        <v>12</v>
      </c>
      <c r="L474" s="423">
        <v>0</v>
      </c>
      <c r="M474" s="423"/>
      <c r="N474" s="459">
        <v>0.2</v>
      </c>
      <c r="O474" s="459">
        <v>0</v>
      </c>
      <c r="P474" s="506">
        <v>1</v>
      </c>
      <c r="Q474" s="282"/>
      <c r="R474" s="128" t="s">
        <v>31</v>
      </c>
      <c r="S474" s="128" t="s">
        <v>31</v>
      </c>
      <c r="T474" s="128" t="s">
        <v>31</v>
      </c>
      <c r="U474" s="128" t="s">
        <v>31</v>
      </c>
      <c r="V474" s="332" t="s">
        <v>3769</v>
      </c>
      <c r="W474" s="282"/>
      <c r="X474" s="282">
        <f t="shared" si="112"/>
        <v>0</v>
      </c>
      <c r="Y474" s="260"/>
      <c r="Z474" s="260"/>
      <c r="AA474" s="502">
        <f t="shared" si="113"/>
        <v>0</v>
      </c>
      <c r="AB474" s="282">
        <f t="shared" si="114"/>
        <v>0</v>
      </c>
      <c r="AC474" s="282">
        <f t="shared" si="115"/>
        <v>0</v>
      </c>
      <c r="AD474" s="282">
        <f t="shared" si="116"/>
        <v>0</v>
      </c>
      <c r="AE474" s="282">
        <f t="shared" si="117"/>
        <v>0</v>
      </c>
      <c r="AF474" s="282">
        <f t="shared" si="118"/>
        <v>0</v>
      </c>
      <c r="AG474" s="107">
        <f t="shared" si="119"/>
        <v>0</v>
      </c>
      <c r="AH474" s="282">
        <f t="shared" si="120"/>
        <v>0</v>
      </c>
      <c r="AI474" s="260"/>
      <c r="AJ474" s="282">
        <f t="shared" si="121"/>
        <v>0</v>
      </c>
      <c r="AK474" s="282">
        <f t="shared" si="122"/>
        <v>0</v>
      </c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495"/>
      <c r="AW474" s="495"/>
      <c r="AX474" s="495"/>
    </row>
    <row r="475" spans="2:50">
      <c r="B475" s="412">
        <v>457</v>
      </c>
      <c r="C475" s="384" t="s">
        <v>40</v>
      </c>
      <c r="D475" s="389" t="s">
        <v>230</v>
      </c>
      <c r="E475" s="389" t="s">
        <v>234</v>
      </c>
      <c r="F475" s="410" t="s">
        <v>1153</v>
      </c>
      <c r="G475" s="422" t="s">
        <v>17</v>
      </c>
      <c r="H475" s="424">
        <v>42751</v>
      </c>
      <c r="I475" s="409" t="s">
        <v>2470</v>
      </c>
      <c r="J475" s="423">
        <f t="shared" si="111"/>
        <v>12</v>
      </c>
      <c r="K475" s="423">
        <v>12</v>
      </c>
      <c r="L475" s="423">
        <v>0</v>
      </c>
      <c r="M475" s="423"/>
      <c r="N475" s="459">
        <v>0.2</v>
      </c>
      <c r="O475" s="459">
        <v>0</v>
      </c>
      <c r="P475" s="506">
        <v>1</v>
      </c>
      <c r="Q475" s="282"/>
      <c r="R475" s="128" t="s">
        <v>31</v>
      </c>
      <c r="S475" s="128" t="s">
        <v>31</v>
      </c>
      <c r="T475" s="128" t="s">
        <v>31</v>
      </c>
      <c r="U475" s="128" t="s">
        <v>31</v>
      </c>
      <c r="V475" s="332" t="s">
        <v>3769</v>
      </c>
      <c r="W475" s="282"/>
      <c r="X475" s="282">
        <f t="shared" si="112"/>
        <v>0</v>
      </c>
      <c r="Y475" s="260"/>
      <c r="Z475" s="260"/>
      <c r="AA475" s="502">
        <f t="shared" si="113"/>
        <v>0</v>
      </c>
      <c r="AB475" s="282">
        <f t="shared" si="114"/>
        <v>0</v>
      </c>
      <c r="AC475" s="282">
        <f t="shared" si="115"/>
        <v>0</v>
      </c>
      <c r="AD475" s="282">
        <f t="shared" si="116"/>
        <v>0</v>
      </c>
      <c r="AE475" s="282">
        <f t="shared" si="117"/>
        <v>0</v>
      </c>
      <c r="AF475" s="282">
        <f t="shared" si="118"/>
        <v>0</v>
      </c>
      <c r="AG475" s="107">
        <f t="shared" si="119"/>
        <v>0</v>
      </c>
      <c r="AH475" s="282">
        <f t="shared" si="120"/>
        <v>0</v>
      </c>
      <c r="AI475" s="260"/>
      <c r="AJ475" s="282">
        <f t="shared" si="121"/>
        <v>0</v>
      </c>
      <c r="AK475" s="282">
        <f t="shared" si="122"/>
        <v>0</v>
      </c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495"/>
      <c r="AW475" s="495"/>
      <c r="AX475" s="495"/>
    </row>
    <row r="476" spans="2:50">
      <c r="B476" s="412">
        <v>458</v>
      </c>
      <c r="C476" s="384" t="s">
        <v>40</v>
      </c>
      <c r="D476" s="389" t="s">
        <v>230</v>
      </c>
      <c r="E476" s="389" t="s">
        <v>234</v>
      </c>
      <c r="F476" s="410" t="s">
        <v>1151</v>
      </c>
      <c r="G476" s="422" t="s">
        <v>17</v>
      </c>
      <c r="H476" s="424">
        <v>42751</v>
      </c>
      <c r="I476" s="409" t="s">
        <v>2470</v>
      </c>
      <c r="J476" s="423">
        <f t="shared" si="111"/>
        <v>30</v>
      </c>
      <c r="K476" s="423">
        <v>30</v>
      </c>
      <c r="L476" s="423">
        <v>0</v>
      </c>
      <c r="M476" s="423"/>
      <c r="N476" s="459">
        <v>0.5</v>
      </c>
      <c r="O476" s="459">
        <v>0</v>
      </c>
      <c r="P476" s="506">
        <v>1</v>
      </c>
      <c r="Q476" s="282"/>
      <c r="R476" s="128" t="s">
        <v>31</v>
      </c>
      <c r="S476" s="128" t="s">
        <v>31</v>
      </c>
      <c r="T476" s="128" t="s">
        <v>31</v>
      </c>
      <c r="U476" s="128" t="s">
        <v>31</v>
      </c>
      <c r="V476" s="332" t="s">
        <v>3769</v>
      </c>
      <c r="W476" s="282"/>
      <c r="X476" s="282">
        <f t="shared" si="112"/>
        <v>0</v>
      </c>
      <c r="Y476" s="260"/>
      <c r="Z476" s="260"/>
      <c r="AA476" s="502">
        <f t="shared" si="113"/>
        <v>0</v>
      </c>
      <c r="AB476" s="282">
        <f t="shared" si="114"/>
        <v>0</v>
      </c>
      <c r="AC476" s="282">
        <f t="shared" si="115"/>
        <v>0</v>
      </c>
      <c r="AD476" s="282">
        <f t="shared" si="116"/>
        <v>0</v>
      </c>
      <c r="AE476" s="282">
        <f t="shared" si="117"/>
        <v>0</v>
      </c>
      <c r="AF476" s="282">
        <f t="shared" si="118"/>
        <v>0</v>
      </c>
      <c r="AG476" s="107">
        <f t="shared" si="119"/>
        <v>0</v>
      </c>
      <c r="AH476" s="282">
        <f t="shared" si="120"/>
        <v>0</v>
      </c>
      <c r="AI476" s="260"/>
      <c r="AJ476" s="282">
        <f t="shared" si="121"/>
        <v>0</v>
      </c>
      <c r="AK476" s="282">
        <f t="shared" si="122"/>
        <v>0</v>
      </c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495"/>
      <c r="AW476" s="495"/>
      <c r="AX476" s="495"/>
    </row>
    <row r="477" spans="2:50">
      <c r="B477" s="412">
        <v>459</v>
      </c>
      <c r="C477" s="384" t="s">
        <v>40</v>
      </c>
      <c r="D477" s="389" t="s">
        <v>215</v>
      </c>
      <c r="E477" s="389" t="s">
        <v>236</v>
      </c>
      <c r="F477" s="410" t="s">
        <v>271</v>
      </c>
      <c r="G477" s="422" t="s">
        <v>17</v>
      </c>
      <c r="H477" s="424">
        <v>43052</v>
      </c>
      <c r="I477" s="409" t="s">
        <v>2470</v>
      </c>
      <c r="J477" s="423">
        <f t="shared" si="111"/>
        <v>144</v>
      </c>
      <c r="K477" s="423">
        <v>144</v>
      </c>
      <c r="L477" s="423">
        <v>0</v>
      </c>
      <c r="M477" s="423"/>
      <c r="N477" s="471">
        <v>2.4</v>
      </c>
      <c r="O477" s="461">
        <v>0</v>
      </c>
      <c r="P477" s="508">
        <v>1</v>
      </c>
      <c r="Q477" s="282"/>
      <c r="R477" s="128" t="s">
        <v>31</v>
      </c>
      <c r="S477" s="128" t="s">
        <v>31</v>
      </c>
      <c r="T477" s="128" t="s">
        <v>31</v>
      </c>
      <c r="U477" s="128" t="s">
        <v>31</v>
      </c>
      <c r="V477" s="332" t="s">
        <v>3769</v>
      </c>
      <c r="W477" s="282"/>
      <c r="X477" s="282">
        <f t="shared" si="112"/>
        <v>0</v>
      </c>
      <c r="Y477" s="260"/>
      <c r="Z477" s="260"/>
      <c r="AA477" s="502">
        <f t="shared" si="113"/>
        <v>0</v>
      </c>
      <c r="AB477" s="282">
        <f t="shared" si="114"/>
        <v>0</v>
      </c>
      <c r="AC477" s="282">
        <f t="shared" si="115"/>
        <v>0</v>
      </c>
      <c r="AD477" s="282">
        <f t="shared" si="116"/>
        <v>0</v>
      </c>
      <c r="AE477" s="282">
        <f t="shared" si="117"/>
        <v>0</v>
      </c>
      <c r="AF477" s="282">
        <f t="shared" si="118"/>
        <v>0</v>
      </c>
      <c r="AG477" s="107">
        <f t="shared" si="119"/>
        <v>0</v>
      </c>
      <c r="AH477" s="282">
        <f t="shared" si="120"/>
        <v>0</v>
      </c>
      <c r="AI477" s="260"/>
      <c r="AJ477" s="282">
        <f t="shared" si="121"/>
        <v>0</v>
      </c>
      <c r="AK477" s="282">
        <f t="shared" si="122"/>
        <v>0</v>
      </c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495"/>
      <c r="AW477" s="495"/>
      <c r="AX477" s="495"/>
    </row>
    <row r="478" spans="2:50">
      <c r="B478" s="412">
        <v>460</v>
      </c>
      <c r="C478" s="384" t="s">
        <v>40</v>
      </c>
      <c r="D478" s="389" t="s">
        <v>230</v>
      </c>
      <c r="E478" s="389" t="s">
        <v>237</v>
      </c>
      <c r="F478" s="410" t="s">
        <v>238</v>
      </c>
      <c r="G478" s="422" t="s">
        <v>131</v>
      </c>
      <c r="H478" s="424">
        <v>43347</v>
      </c>
      <c r="I478" s="409" t="s">
        <v>2470</v>
      </c>
      <c r="J478" s="423">
        <f t="shared" si="111"/>
        <v>120</v>
      </c>
      <c r="K478" s="423">
        <v>120</v>
      </c>
      <c r="L478" s="423">
        <v>0</v>
      </c>
      <c r="M478" s="423"/>
      <c r="N478" s="15">
        <v>1</v>
      </c>
      <c r="O478" s="15">
        <v>0</v>
      </c>
      <c r="P478" s="509">
        <v>1</v>
      </c>
      <c r="Q478" s="282"/>
      <c r="R478" s="128" t="s">
        <v>31</v>
      </c>
      <c r="S478" s="128" t="s">
        <v>31</v>
      </c>
      <c r="T478" s="128" t="s">
        <v>31</v>
      </c>
      <c r="U478" s="128" t="s">
        <v>31</v>
      </c>
      <c r="V478" s="332" t="s">
        <v>3769</v>
      </c>
      <c r="W478" s="282"/>
      <c r="X478" s="282">
        <f t="shared" si="112"/>
        <v>0</v>
      </c>
      <c r="Y478" s="260"/>
      <c r="Z478" s="260"/>
      <c r="AA478" s="502">
        <f t="shared" si="113"/>
        <v>0</v>
      </c>
      <c r="AB478" s="282">
        <f t="shared" si="114"/>
        <v>0</v>
      </c>
      <c r="AC478" s="282">
        <f t="shared" si="115"/>
        <v>0</v>
      </c>
      <c r="AD478" s="282">
        <f t="shared" si="116"/>
        <v>0</v>
      </c>
      <c r="AE478" s="282">
        <f t="shared" si="117"/>
        <v>0</v>
      </c>
      <c r="AF478" s="282">
        <f t="shared" si="118"/>
        <v>0</v>
      </c>
      <c r="AG478" s="107">
        <f t="shared" si="119"/>
        <v>0</v>
      </c>
      <c r="AH478" s="282">
        <f t="shared" si="120"/>
        <v>0</v>
      </c>
      <c r="AI478" s="260"/>
      <c r="AJ478" s="282">
        <f t="shared" si="121"/>
        <v>0</v>
      </c>
      <c r="AK478" s="282">
        <f t="shared" si="122"/>
        <v>0</v>
      </c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495"/>
      <c r="AW478" s="495"/>
      <c r="AX478" s="495"/>
    </row>
    <row r="479" spans="2:50">
      <c r="B479" s="412">
        <v>461</v>
      </c>
      <c r="C479" s="384" t="s">
        <v>40</v>
      </c>
      <c r="D479" s="389" t="s">
        <v>247</v>
      </c>
      <c r="E479" s="389" t="s">
        <v>248</v>
      </c>
      <c r="F479" s="410" t="s">
        <v>249</v>
      </c>
      <c r="G479" s="422" t="s">
        <v>131</v>
      </c>
      <c r="H479" s="424">
        <v>42094</v>
      </c>
      <c r="I479" s="409" t="s">
        <v>2470</v>
      </c>
      <c r="J479" s="423">
        <f t="shared" si="111"/>
        <v>195</v>
      </c>
      <c r="K479" s="423">
        <v>195</v>
      </c>
      <c r="L479" s="423">
        <v>0</v>
      </c>
      <c r="M479" s="423"/>
      <c r="N479" s="459">
        <v>3.25</v>
      </c>
      <c r="O479" s="459">
        <v>0</v>
      </c>
      <c r="P479" s="506">
        <v>1</v>
      </c>
      <c r="Q479" s="282"/>
      <c r="R479" s="128" t="s">
        <v>31</v>
      </c>
      <c r="S479" s="128" t="s">
        <v>31</v>
      </c>
      <c r="T479" s="128" t="s">
        <v>31</v>
      </c>
      <c r="U479" s="128" t="s">
        <v>31</v>
      </c>
      <c r="V479" s="332" t="s">
        <v>3770</v>
      </c>
      <c r="W479" s="282"/>
      <c r="X479" s="282">
        <f t="shared" si="112"/>
        <v>0</v>
      </c>
      <c r="Y479" s="260"/>
      <c r="Z479" s="260"/>
      <c r="AA479" s="502">
        <f t="shared" si="113"/>
        <v>0</v>
      </c>
      <c r="AB479" s="282">
        <f t="shared" si="114"/>
        <v>0</v>
      </c>
      <c r="AC479" s="282">
        <f t="shared" si="115"/>
        <v>0</v>
      </c>
      <c r="AD479" s="282">
        <f t="shared" si="116"/>
        <v>0</v>
      </c>
      <c r="AE479" s="282">
        <f t="shared" si="117"/>
        <v>0</v>
      </c>
      <c r="AF479" s="282">
        <f t="shared" si="118"/>
        <v>0</v>
      </c>
      <c r="AG479" s="107">
        <f t="shared" si="119"/>
        <v>0</v>
      </c>
      <c r="AH479" s="282">
        <f t="shared" si="120"/>
        <v>0</v>
      </c>
      <c r="AI479" s="260"/>
      <c r="AJ479" s="282">
        <f t="shared" si="121"/>
        <v>0</v>
      </c>
      <c r="AK479" s="282">
        <f t="shared" si="122"/>
        <v>0</v>
      </c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495"/>
      <c r="AW479" s="495"/>
      <c r="AX479" s="495"/>
    </row>
    <row r="480" spans="2:50">
      <c r="B480" s="412">
        <v>462</v>
      </c>
      <c r="C480" s="384" t="s">
        <v>40</v>
      </c>
      <c r="D480" s="389" t="s">
        <v>255</v>
      </c>
      <c r="E480" s="389" t="s">
        <v>256</v>
      </c>
      <c r="F480" s="410" t="s">
        <v>882</v>
      </c>
      <c r="G480" s="422" t="s">
        <v>131</v>
      </c>
      <c r="H480" s="424">
        <v>42816</v>
      </c>
      <c r="I480" s="409" t="s">
        <v>2470</v>
      </c>
      <c r="J480" s="423">
        <f t="shared" si="111"/>
        <v>48</v>
      </c>
      <c r="K480" s="423">
        <v>18</v>
      </c>
      <c r="L480" s="423">
        <v>30</v>
      </c>
      <c r="M480" s="423"/>
      <c r="N480" s="459">
        <v>0.3</v>
      </c>
      <c r="O480" s="459">
        <v>0.5</v>
      </c>
      <c r="P480" s="506">
        <v>1</v>
      </c>
      <c r="Q480" s="282"/>
      <c r="R480" s="128" t="s">
        <v>31</v>
      </c>
      <c r="S480" s="128" t="s">
        <v>31</v>
      </c>
      <c r="T480" s="128" t="s">
        <v>31</v>
      </c>
      <c r="U480" s="128" t="s">
        <v>31</v>
      </c>
      <c r="V480" s="284" t="s">
        <v>3766</v>
      </c>
      <c r="W480" s="282"/>
      <c r="X480" s="282">
        <f t="shared" si="112"/>
        <v>0</v>
      </c>
      <c r="Y480" s="260"/>
      <c r="Z480" s="260"/>
      <c r="AA480" s="502">
        <f t="shared" si="113"/>
        <v>0</v>
      </c>
      <c r="AB480" s="282">
        <f t="shared" si="114"/>
        <v>0</v>
      </c>
      <c r="AC480" s="282">
        <f t="shared" si="115"/>
        <v>0</v>
      </c>
      <c r="AD480" s="282">
        <f t="shared" si="116"/>
        <v>0</v>
      </c>
      <c r="AE480" s="282">
        <f t="shared" si="117"/>
        <v>0</v>
      </c>
      <c r="AF480" s="282">
        <f t="shared" si="118"/>
        <v>0</v>
      </c>
      <c r="AG480" s="107">
        <f t="shared" si="119"/>
        <v>0</v>
      </c>
      <c r="AH480" s="282">
        <f t="shared" si="120"/>
        <v>0</v>
      </c>
      <c r="AI480" s="260"/>
      <c r="AJ480" s="282">
        <f t="shared" si="121"/>
        <v>0</v>
      </c>
      <c r="AK480" s="282">
        <f t="shared" si="122"/>
        <v>0</v>
      </c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495"/>
      <c r="AW480" s="495"/>
      <c r="AX480" s="495"/>
    </row>
    <row r="481" spans="2:50">
      <c r="B481" s="412">
        <v>463</v>
      </c>
      <c r="C481" s="384" t="s">
        <v>40</v>
      </c>
      <c r="D481" s="389" t="s">
        <v>255</v>
      </c>
      <c r="E481" s="389" t="s">
        <v>256</v>
      </c>
      <c r="F481" s="410" t="s">
        <v>883</v>
      </c>
      <c r="G481" s="422" t="s">
        <v>131</v>
      </c>
      <c r="H481" s="424">
        <v>42816</v>
      </c>
      <c r="I481" s="409" t="s">
        <v>2470</v>
      </c>
      <c r="J481" s="423">
        <f t="shared" si="111"/>
        <v>282</v>
      </c>
      <c r="K481" s="423">
        <v>72</v>
      </c>
      <c r="L481" s="423">
        <v>210</v>
      </c>
      <c r="M481" s="423"/>
      <c r="N481" s="472">
        <v>1.2</v>
      </c>
      <c r="O481" s="459">
        <v>3.5</v>
      </c>
      <c r="P481" s="506">
        <v>1</v>
      </c>
      <c r="Q481" s="282"/>
      <c r="R481" s="128" t="s">
        <v>31</v>
      </c>
      <c r="S481" s="128" t="s">
        <v>31</v>
      </c>
      <c r="T481" s="128" t="s">
        <v>31</v>
      </c>
      <c r="U481" s="128" t="s">
        <v>31</v>
      </c>
      <c r="V481" s="284" t="s">
        <v>3766</v>
      </c>
      <c r="W481" s="282"/>
      <c r="X481" s="282">
        <f t="shared" si="112"/>
        <v>0</v>
      </c>
      <c r="Y481" s="260"/>
      <c r="Z481" s="260"/>
      <c r="AA481" s="502">
        <f t="shared" si="113"/>
        <v>0</v>
      </c>
      <c r="AB481" s="282">
        <f t="shared" si="114"/>
        <v>0</v>
      </c>
      <c r="AC481" s="282">
        <f t="shared" si="115"/>
        <v>0</v>
      </c>
      <c r="AD481" s="282">
        <f t="shared" si="116"/>
        <v>0</v>
      </c>
      <c r="AE481" s="282">
        <f t="shared" si="117"/>
        <v>0</v>
      </c>
      <c r="AF481" s="282">
        <f t="shared" si="118"/>
        <v>0</v>
      </c>
      <c r="AG481" s="107">
        <f t="shared" si="119"/>
        <v>0</v>
      </c>
      <c r="AH481" s="282">
        <f t="shared" si="120"/>
        <v>0</v>
      </c>
      <c r="AI481" s="260"/>
      <c r="AJ481" s="282">
        <f t="shared" si="121"/>
        <v>0</v>
      </c>
      <c r="AK481" s="282">
        <f t="shared" si="122"/>
        <v>0</v>
      </c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495"/>
      <c r="AW481" s="495"/>
      <c r="AX481" s="495"/>
    </row>
    <row r="482" spans="2:50">
      <c r="B482" s="412">
        <v>464</v>
      </c>
      <c r="C482" s="384" t="s">
        <v>40</v>
      </c>
      <c r="D482" s="389" t="s">
        <v>255</v>
      </c>
      <c r="E482" s="389" t="s">
        <v>256</v>
      </c>
      <c r="F482" s="410" t="s">
        <v>884</v>
      </c>
      <c r="G482" s="422" t="s">
        <v>131</v>
      </c>
      <c r="H482" s="424">
        <v>42816</v>
      </c>
      <c r="I482" s="409" t="s">
        <v>2470</v>
      </c>
      <c r="J482" s="423">
        <f t="shared" si="111"/>
        <v>12</v>
      </c>
      <c r="K482" s="423">
        <v>12</v>
      </c>
      <c r="L482" s="423">
        <v>0</v>
      </c>
      <c r="M482" s="423"/>
      <c r="N482" s="472">
        <v>0.2</v>
      </c>
      <c r="O482" s="459">
        <v>0</v>
      </c>
      <c r="P482" s="506">
        <v>1</v>
      </c>
      <c r="Q482" s="282"/>
      <c r="R482" s="128" t="s">
        <v>31</v>
      </c>
      <c r="S482" s="128" t="s">
        <v>31</v>
      </c>
      <c r="T482" s="128" t="s">
        <v>31</v>
      </c>
      <c r="U482" s="128" t="s">
        <v>31</v>
      </c>
      <c r="V482" s="284" t="s">
        <v>3766</v>
      </c>
      <c r="W482" s="282"/>
      <c r="X482" s="282">
        <f t="shared" si="112"/>
        <v>0</v>
      </c>
      <c r="Y482" s="260"/>
      <c r="Z482" s="260"/>
      <c r="AA482" s="502">
        <f t="shared" si="113"/>
        <v>0</v>
      </c>
      <c r="AB482" s="282">
        <f t="shared" si="114"/>
        <v>0</v>
      </c>
      <c r="AC482" s="282">
        <f t="shared" si="115"/>
        <v>0</v>
      </c>
      <c r="AD482" s="282">
        <f t="shared" si="116"/>
        <v>0</v>
      </c>
      <c r="AE482" s="282">
        <f t="shared" si="117"/>
        <v>0</v>
      </c>
      <c r="AF482" s="282">
        <f t="shared" si="118"/>
        <v>0</v>
      </c>
      <c r="AG482" s="107">
        <f t="shared" si="119"/>
        <v>0</v>
      </c>
      <c r="AH482" s="282">
        <f t="shared" si="120"/>
        <v>0</v>
      </c>
      <c r="AI482" s="260"/>
      <c r="AJ482" s="282">
        <f t="shared" si="121"/>
        <v>0</v>
      </c>
      <c r="AK482" s="282">
        <f t="shared" si="122"/>
        <v>0</v>
      </c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495"/>
      <c r="AW482" s="495"/>
      <c r="AX482" s="495"/>
    </row>
    <row r="483" spans="2:50">
      <c r="B483" s="412">
        <v>465</v>
      </c>
      <c r="C483" s="384" t="s">
        <v>40</v>
      </c>
      <c r="D483" s="389" t="s">
        <v>255</v>
      </c>
      <c r="E483" s="389" t="s">
        <v>256</v>
      </c>
      <c r="F483" s="410" t="s">
        <v>884</v>
      </c>
      <c r="G483" s="422" t="s">
        <v>131</v>
      </c>
      <c r="H483" s="424">
        <v>42816</v>
      </c>
      <c r="I483" s="409" t="s">
        <v>2470</v>
      </c>
      <c r="J483" s="423">
        <f t="shared" si="111"/>
        <v>18</v>
      </c>
      <c r="K483" s="423">
        <v>18</v>
      </c>
      <c r="L483" s="423">
        <v>0</v>
      </c>
      <c r="M483" s="423"/>
      <c r="N483" s="472">
        <v>0.3</v>
      </c>
      <c r="O483" s="459">
        <v>0</v>
      </c>
      <c r="P483" s="506">
        <v>1</v>
      </c>
      <c r="Q483" s="282"/>
      <c r="R483" s="128" t="s">
        <v>31</v>
      </c>
      <c r="S483" s="128" t="s">
        <v>31</v>
      </c>
      <c r="T483" s="128" t="s">
        <v>31</v>
      </c>
      <c r="U483" s="128" t="s">
        <v>31</v>
      </c>
      <c r="V483" s="284" t="s">
        <v>3766</v>
      </c>
      <c r="W483" s="282"/>
      <c r="X483" s="282">
        <f t="shared" si="112"/>
        <v>0</v>
      </c>
      <c r="Y483" s="260"/>
      <c r="Z483" s="260"/>
      <c r="AA483" s="502">
        <f t="shared" si="113"/>
        <v>0</v>
      </c>
      <c r="AB483" s="282">
        <f t="shared" si="114"/>
        <v>0</v>
      </c>
      <c r="AC483" s="282">
        <f t="shared" si="115"/>
        <v>0</v>
      </c>
      <c r="AD483" s="282">
        <f t="shared" si="116"/>
        <v>0</v>
      </c>
      <c r="AE483" s="282">
        <f t="shared" si="117"/>
        <v>0</v>
      </c>
      <c r="AF483" s="282">
        <f t="shared" si="118"/>
        <v>0</v>
      </c>
      <c r="AG483" s="107">
        <f t="shared" si="119"/>
        <v>0</v>
      </c>
      <c r="AH483" s="282">
        <f t="shared" si="120"/>
        <v>0</v>
      </c>
      <c r="AI483" s="260"/>
      <c r="AJ483" s="282">
        <f t="shared" si="121"/>
        <v>0</v>
      </c>
      <c r="AK483" s="282">
        <f t="shared" si="122"/>
        <v>0</v>
      </c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495"/>
      <c r="AW483" s="495"/>
      <c r="AX483" s="495"/>
    </row>
    <row r="484" spans="2:50">
      <c r="B484" s="412">
        <v>466</v>
      </c>
      <c r="C484" s="384" t="s">
        <v>40</v>
      </c>
      <c r="D484" s="389" t="s">
        <v>255</v>
      </c>
      <c r="E484" s="389" t="s">
        <v>256</v>
      </c>
      <c r="F484" s="410" t="s">
        <v>885</v>
      </c>
      <c r="G484" s="422" t="s">
        <v>131</v>
      </c>
      <c r="H484" s="424">
        <v>42816</v>
      </c>
      <c r="I484" s="409" t="s">
        <v>2470</v>
      </c>
      <c r="J484" s="423">
        <f t="shared" si="111"/>
        <v>30</v>
      </c>
      <c r="K484" s="423">
        <v>30</v>
      </c>
      <c r="L484" s="423">
        <v>0</v>
      </c>
      <c r="M484" s="423"/>
      <c r="N484" s="472">
        <v>0.5</v>
      </c>
      <c r="O484" s="459">
        <v>0</v>
      </c>
      <c r="P484" s="506">
        <v>1</v>
      </c>
      <c r="Q484" s="282"/>
      <c r="R484" s="128" t="s">
        <v>31</v>
      </c>
      <c r="S484" s="128" t="s">
        <v>31</v>
      </c>
      <c r="T484" s="128" t="s">
        <v>31</v>
      </c>
      <c r="U484" s="128" t="s">
        <v>31</v>
      </c>
      <c r="V484" s="284" t="s">
        <v>3766</v>
      </c>
      <c r="W484" s="282"/>
      <c r="X484" s="282">
        <f t="shared" si="112"/>
        <v>0</v>
      </c>
      <c r="Y484" s="260"/>
      <c r="Z484" s="260"/>
      <c r="AA484" s="502">
        <f t="shared" si="113"/>
        <v>0</v>
      </c>
      <c r="AB484" s="282">
        <f t="shared" si="114"/>
        <v>0</v>
      </c>
      <c r="AC484" s="282">
        <f t="shared" si="115"/>
        <v>0</v>
      </c>
      <c r="AD484" s="282">
        <f t="shared" si="116"/>
        <v>0</v>
      </c>
      <c r="AE484" s="282">
        <f t="shared" si="117"/>
        <v>0</v>
      </c>
      <c r="AF484" s="282">
        <f t="shared" si="118"/>
        <v>0</v>
      </c>
      <c r="AG484" s="107">
        <f t="shared" si="119"/>
        <v>0</v>
      </c>
      <c r="AH484" s="282">
        <f t="shared" si="120"/>
        <v>0</v>
      </c>
      <c r="AI484" s="260"/>
      <c r="AJ484" s="282">
        <f t="shared" si="121"/>
        <v>0</v>
      </c>
      <c r="AK484" s="282">
        <f t="shared" si="122"/>
        <v>0</v>
      </c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495"/>
      <c r="AW484" s="495"/>
      <c r="AX484" s="495"/>
    </row>
    <row r="485" spans="2:50">
      <c r="B485" s="412">
        <v>467</v>
      </c>
      <c r="C485" s="384" t="s">
        <v>40</v>
      </c>
      <c r="D485" s="389" t="s">
        <v>255</v>
      </c>
      <c r="E485" s="389" t="s">
        <v>256</v>
      </c>
      <c r="F485" s="410" t="s">
        <v>817</v>
      </c>
      <c r="G485" s="422" t="s">
        <v>131</v>
      </c>
      <c r="H485" s="424">
        <v>42816</v>
      </c>
      <c r="I485" s="409" t="s">
        <v>2470</v>
      </c>
      <c r="J485" s="423">
        <f t="shared" si="111"/>
        <v>246</v>
      </c>
      <c r="K485" s="423">
        <v>6</v>
      </c>
      <c r="L485" s="423">
        <v>240</v>
      </c>
      <c r="M485" s="423"/>
      <c r="N485" s="472">
        <v>0.1</v>
      </c>
      <c r="O485" s="459">
        <v>4</v>
      </c>
      <c r="P485" s="506">
        <v>1</v>
      </c>
      <c r="Q485" s="282"/>
      <c r="R485" s="128" t="s">
        <v>31</v>
      </c>
      <c r="S485" s="128" t="s">
        <v>31</v>
      </c>
      <c r="T485" s="128" t="s">
        <v>31</v>
      </c>
      <c r="U485" s="128" t="s">
        <v>31</v>
      </c>
      <c r="V485" s="284" t="s">
        <v>3766</v>
      </c>
      <c r="W485" s="282"/>
      <c r="X485" s="282">
        <f t="shared" si="112"/>
        <v>0</v>
      </c>
      <c r="Y485" s="260"/>
      <c r="Z485" s="260"/>
      <c r="AA485" s="502">
        <f t="shared" si="113"/>
        <v>0</v>
      </c>
      <c r="AB485" s="282">
        <f t="shared" si="114"/>
        <v>0</v>
      </c>
      <c r="AC485" s="282">
        <f t="shared" si="115"/>
        <v>0</v>
      </c>
      <c r="AD485" s="282">
        <f t="shared" si="116"/>
        <v>0</v>
      </c>
      <c r="AE485" s="282">
        <f t="shared" si="117"/>
        <v>0</v>
      </c>
      <c r="AF485" s="282">
        <f t="shared" si="118"/>
        <v>0</v>
      </c>
      <c r="AG485" s="107">
        <f t="shared" si="119"/>
        <v>0</v>
      </c>
      <c r="AH485" s="282">
        <f t="shared" si="120"/>
        <v>0</v>
      </c>
      <c r="AI485" s="260"/>
      <c r="AJ485" s="282">
        <f t="shared" si="121"/>
        <v>0</v>
      </c>
      <c r="AK485" s="282">
        <f t="shared" si="122"/>
        <v>0</v>
      </c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495"/>
      <c r="AW485" s="495"/>
      <c r="AX485" s="495"/>
    </row>
    <row r="486" spans="2:50">
      <c r="B486" s="594" t="s">
        <v>4284</v>
      </c>
      <c r="C486" s="595"/>
      <c r="D486" s="595"/>
      <c r="E486" s="595"/>
      <c r="F486" s="596"/>
      <c r="G486" s="443"/>
      <c r="H486" s="443"/>
      <c r="I486" s="445" t="s">
        <v>3827</v>
      </c>
      <c r="J486" s="444">
        <f t="shared" si="111"/>
        <v>789.4</v>
      </c>
      <c r="K486" s="444">
        <f>K487/60</f>
        <v>153.85</v>
      </c>
      <c r="L486" s="444">
        <f>L487/60</f>
        <v>635.54999999999995</v>
      </c>
      <c r="M486" s="444">
        <f>M487/60</f>
        <v>0</v>
      </c>
      <c r="N486" s="444">
        <f>SUMIF($I488:$I628,"DQA",N488:N628)</f>
        <v>163.69999999999993</v>
      </c>
      <c r="O486" s="444">
        <f>SUMIF($I488:$I628,"DQA",O488:O628)</f>
        <v>635.05000000000007</v>
      </c>
      <c r="P486" s="444"/>
      <c r="Q486" s="444"/>
      <c r="R486" s="444">
        <f t="shared" ref="R486:V486" si="123">SUMIF($I488:$I628,"DQA",R488:R628)</f>
        <v>0</v>
      </c>
      <c r="S486" s="444">
        <f t="shared" si="123"/>
        <v>0</v>
      </c>
      <c r="T486" s="444">
        <f t="shared" si="123"/>
        <v>0</v>
      </c>
      <c r="U486" s="444">
        <f t="shared" si="123"/>
        <v>0</v>
      </c>
      <c r="V486" s="444">
        <f t="shared" si="123"/>
        <v>0</v>
      </c>
      <c r="W486" s="444"/>
      <c r="X486" s="444">
        <f>X487/60</f>
        <v>0</v>
      </c>
      <c r="Y486" s="444"/>
      <c r="Z486" s="444"/>
      <c r="AA486" s="444"/>
      <c r="AB486" s="444">
        <f t="shared" ref="AB486:AF486" si="124">AB487/60</f>
        <v>0</v>
      </c>
      <c r="AC486" s="444"/>
      <c r="AD486" s="444">
        <f t="shared" si="124"/>
        <v>0</v>
      </c>
      <c r="AE486" s="444"/>
      <c r="AF486" s="444">
        <f t="shared" si="124"/>
        <v>0</v>
      </c>
      <c r="AG486" s="444"/>
      <c r="AH486" s="444">
        <f>AH487/60</f>
        <v>0</v>
      </c>
      <c r="AI486" s="444"/>
      <c r="AJ486" s="444"/>
      <c r="AK486" s="444">
        <f>AK487/60</f>
        <v>0</v>
      </c>
      <c r="AL486" s="444"/>
      <c r="AM486" s="444"/>
      <c r="AN486" s="444"/>
      <c r="AO486" s="444"/>
      <c r="AP486" s="444"/>
      <c r="AQ486" s="444"/>
      <c r="AR486" s="444"/>
      <c r="AS486" s="444"/>
      <c r="AT486" s="444"/>
      <c r="AU486" s="444"/>
      <c r="AV486" s="444"/>
      <c r="AW486" s="444"/>
      <c r="AX486" s="444">
        <f>AX487/60</f>
        <v>0</v>
      </c>
    </row>
    <row r="487" spans="2:50">
      <c r="B487" s="597"/>
      <c r="C487" s="598"/>
      <c r="D487" s="598"/>
      <c r="E487" s="598"/>
      <c r="F487" s="599"/>
      <c r="G487" s="443"/>
      <c r="H487" s="443"/>
      <c r="I487" s="446" t="s">
        <v>4021</v>
      </c>
      <c r="J487" s="444">
        <f t="shared" si="111"/>
        <v>47364</v>
      </c>
      <c r="K487" s="444">
        <f>SUMIF($I488:$I628,"DQA",K488:K628)</f>
        <v>9231</v>
      </c>
      <c r="L487" s="444">
        <f>SUMIF($I488:$I628,"DQA",L488:L628)</f>
        <v>38133</v>
      </c>
      <c r="M487" s="444">
        <f>SUMIF($I488:$I628,"DQA",M488:M628)</f>
        <v>0</v>
      </c>
      <c r="N487" s="444">
        <f>N486*60</f>
        <v>9821.9999999999964</v>
      </c>
      <c r="O487" s="444">
        <f>O486*60</f>
        <v>38103.000000000007</v>
      </c>
      <c r="P487" s="444"/>
      <c r="Q487" s="444"/>
      <c r="R487" s="444">
        <f t="shared" ref="R487:V487" si="125">R486*60</f>
        <v>0</v>
      </c>
      <c r="S487" s="444">
        <f t="shared" si="125"/>
        <v>0</v>
      </c>
      <c r="T487" s="444">
        <f t="shared" si="125"/>
        <v>0</v>
      </c>
      <c r="U487" s="444">
        <f t="shared" si="125"/>
        <v>0</v>
      </c>
      <c r="V487" s="444">
        <f t="shared" si="125"/>
        <v>0</v>
      </c>
      <c r="W487" s="444"/>
      <c r="X487" s="444">
        <f>SUM(X488:X628)</f>
        <v>0</v>
      </c>
      <c r="Y487" s="444"/>
      <c r="Z487" s="444"/>
      <c r="AA487" s="444"/>
      <c r="AB487" s="444">
        <f t="shared" ref="AB487:AK487" si="126">SUM(AB488:AB628)</f>
        <v>0</v>
      </c>
      <c r="AC487" s="444"/>
      <c r="AD487" s="444">
        <f t="shared" si="126"/>
        <v>0</v>
      </c>
      <c r="AE487" s="444"/>
      <c r="AF487" s="444">
        <f t="shared" si="126"/>
        <v>0</v>
      </c>
      <c r="AG487" s="444"/>
      <c r="AH487" s="444">
        <f t="shared" si="126"/>
        <v>0</v>
      </c>
      <c r="AI487" s="444"/>
      <c r="AJ487" s="444"/>
      <c r="AK487" s="444">
        <f t="shared" si="126"/>
        <v>0</v>
      </c>
      <c r="AL487" s="444"/>
      <c r="AM487" s="444"/>
      <c r="AN487" s="444"/>
      <c r="AO487" s="444"/>
      <c r="AP487" s="444"/>
      <c r="AQ487" s="444"/>
      <c r="AR487" s="444"/>
      <c r="AS487" s="444"/>
      <c r="AT487" s="444"/>
      <c r="AU487" s="444"/>
      <c r="AV487" s="444"/>
      <c r="AW487" s="444"/>
      <c r="AX487" s="444">
        <f>SUM(AX488:AX628)</f>
        <v>0</v>
      </c>
    </row>
    <row r="488" spans="2:50">
      <c r="B488" s="412">
        <v>468</v>
      </c>
      <c r="C488" s="38" t="s">
        <v>4284</v>
      </c>
      <c r="D488" s="38" t="s">
        <v>259</v>
      </c>
      <c r="E488" s="38" t="s">
        <v>260</v>
      </c>
      <c r="F488" s="397" t="s">
        <v>1154</v>
      </c>
      <c r="G488" s="422" t="s">
        <v>262</v>
      </c>
      <c r="H488" s="53">
        <v>42984</v>
      </c>
      <c r="I488" s="409" t="s">
        <v>2470</v>
      </c>
      <c r="J488" s="423">
        <f t="shared" si="111"/>
        <v>24</v>
      </c>
      <c r="K488" s="423">
        <v>24</v>
      </c>
      <c r="L488" s="423">
        <v>0</v>
      </c>
      <c r="M488" s="423"/>
      <c r="N488" s="473">
        <v>0.4</v>
      </c>
      <c r="O488" s="473">
        <v>0</v>
      </c>
      <c r="P488" s="507">
        <v>1</v>
      </c>
      <c r="Q488" s="282"/>
      <c r="R488" s="128" t="s">
        <v>31</v>
      </c>
      <c r="S488" s="128" t="s">
        <v>31</v>
      </c>
      <c r="T488" s="128" t="s">
        <v>31</v>
      </c>
      <c r="U488" s="128" t="s">
        <v>31</v>
      </c>
      <c r="V488" s="333" t="s">
        <v>3771</v>
      </c>
      <c r="W488" s="282"/>
      <c r="X488" s="282">
        <f t="shared" ref="X488:X551" si="127">SUMIF(W488,"Y",K488)</f>
        <v>0</v>
      </c>
      <c r="Y488" s="260"/>
      <c r="Z488" s="260"/>
      <c r="AA488" s="502">
        <f t="shared" ref="AA488:AA551" si="128">(COUNTA(AL488:AU488)-COUNTIF(AL488:AU488, "X"))</f>
        <v>0</v>
      </c>
      <c r="AB488" s="282">
        <f t="shared" ref="AB488:AB551" si="129">(COUNTA(AL488:AU488)-COUNTIF(AL488:AU488, "X"))*P488*K488</f>
        <v>0</v>
      </c>
      <c r="AC488" s="282">
        <f t="shared" ref="AC488:AC551" si="130">COUNTIF(AL488:AU488,"A")</f>
        <v>0</v>
      </c>
      <c r="AD488" s="282">
        <f t="shared" ref="AD488:AD551" si="131">COUNTIF(AL488:AU488,"V")*P488*M488</f>
        <v>0</v>
      </c>
      <c r="AE488" s="282">
        <f t="shared" ref="AE488:AE551" si="132">COUNTIF(AL488:AU488,"L")</f>
        <v>0</v>
      </c>
      <c r="AF488" s="282">
        <f t="shared" ref="AF488:AF551" si="133">COUNTIF(AL488:AU488,"L")*K488*P488</f>
        <v>0</v>
      </c>
      <c r="AG488" s="107">
        <f t="shared" ref="AG488:AG551" si="134">IF(Q488="Y",1,0)</f>
        <v>0</v>
      </c>
      <c r="AH488" s="282">
        <f t="shared" ref="AH488:AH551" si="135">IF(Q488="Y", AA488, 0)*K488*P488/2</f>
        <v>0</v>
      </c>
      <c r="AI488" s="260"/>
      <c r="AJ488" s="282">
        <f t="shared" ref="AJ488:AJ551" si="136">COUNTIF(AL488:AU488, "V")</f>
        <v>0</v>
      </c>
      <c r="AK488" s="282">
        <f t="shared" ref="AK488:AK551" si="137">AB488-AD488-AF488-AH488</f>
        <v>0</v>
      </c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495"/>
      <c r="AW488" s="495"/>
      <c r="AX488" s="495"/>
    </row>
    <row r="489" spans="2:50">
      <c r="B489" s="412">
        <v>469</v>
      </c>
      <c r="C489" s="38" t="s">
        <v>24</v>
      </c>
      <c r="D489" s="38" t="s">
        <v>259</v>
      </c>
      <c r="E489" s="38" t="s">
        <v>265</v>
      </c>
      <c r="F489" s="397" t="s">
        <v>1155</v>
      </c>
      <c r="G489" s="422" t="s">
        <v>262</v>
      </c>
      <c r="H489" s="53">
        <v>43299</v>
      </c>
      <c r="I489" s="409" t="s">
        <v>2470</v>
      </c>
      <c r="J489" s="423">
        <f t="shared" si="111"/>
        <v>24</v>
      </c>
      <c r="K489" s="423">
        <v>24</v>
      </c>
      <c r="L489" s="423">
        <v>0</v>
      </c>
      <c r="M489" s="423"/>
      <c r="N489" s="473">
        <v>0.4</v>
      </c>
      <c r="O489" s="474">
        <v>0</v>
      </c>
      <c r="P489" s="507">
        <v>1</v>
      </c>
      <c r="Q489" s="282"/>
      <c r="R489" s="128" t="s">
        <v>31</v>
      </c>
      <c r="S489" s="128" t="s">
        <v>31</v>
      </c>
      <c r="T489" s="128" t="s">
        <v>31</v>
      </c>
      <c r="U489" s="128" t="s">
        <v>31</v>
      </c>
      <c r="V489" s="333" t="s">
        <v>3771</v>
      </c>
      <c r="W489" s="282"/>
      <c r="X489" s="282">
        <f t="shared" si="127"/>
        <v>0</v>
      </c>
      <c r="Y489" s="260"/>
      <c r="Z489" s="260"/>
      <c r="AA489" s="502">
        <f t="shared" si="128"/>
        <v>0</v>
      </c>
      <c r="AB489" s="282">
        <f t="shared" si="129"/>
        <v>0</v>
      </c>
      <c r="AC489" s="282">
        <f t="shared" si="130"/>
        <v>0</v>
      </c>
      <c r="AD489" s="282">
        <f t="shared" si="131"/>
        <v>0</v>
      </c>
      <c r="AE489" s="282">
        <f t="shared" si="132"/>
        <v>0</v>
      </c>
      <c r="AF489" s="282">
        <f t="shared" si="133"/>
        <v>0</v>
      </c>
      <c r="AG489" s="107">
        <f t="shared" si="134"/>
        <v>0</v>
      </c>
      <c r="AH489" s="282">
        <f t="shared" si="135"/>
        <v>0</v>
      </c>
      <c r="AI489" s="260"/>
      <c r="AJ489" s="282">
        <f t="shared" si="136"/>
        <v>0</v>
      </c>
      <c r="AK489" s="282">
        <f t="shared" si="137"/>
        <v>0</v>
      </c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495"/>
      <c r="AW489" s="495"/>
      <c r="AX489" s="495"/>
    </row>
    <row r="490" spans="2:50">
      <c r="B490" s="412">
        <v>470</v>
      </c>
      <c r="C490" s="38" t="s">
        <v>24</v>
      </c>
      <c r="D490" s="38" t="s">
        <v>259</v>
      </c>
      <c r="E490" s="38" t="s">
        <v>265</v>
      </c>
      <c r="F490" s="397" t="s">
        <v>520</v>
      </c>
      <c r="G490" s="422" t="s">
        <v>262</v>
      </c>
      <c r="H490" s="53">
        <v>42471</v>
      </c>
      <c r="I490" s="409" t="s">
        <v>2470</v>
      </c>
      <c r="J490" s="425">
        <f t="shared" si="111"/>
        <v>2958</v>
      </c>
      <c r="K490" s="425">
        <v>78</v>
      </c>
      <c r="L490" s="425">
        <v>2880</v>
      </c>
      <c r="M490" s="425"/>
      <c r="N490" s="473">
        <v>1.3</v>
      </c>
      <c r="O490" s="474">
        <v>48</v>
      </c>
      <c r="P490" s="507">
        <v>1</v>
      </c>
      <c r="Q490" s="282"/>
      <c r="R490" s="128" t="s">
        <v>31</v>
      </c>
      <c r="S490" s="128" t="s">
        <v>31</v>
      </c>
      <c r="T490" s="128" t="s">
        <v>31</v>
      </c>
      <c r="U490" s="128" t="s">
        <v>31</v>
      </c>
      <c r="V490" s="333" t="s">
        <v>3771</v>
      </c>
      <c r="W490" s="282"/>
      <c r="X490" s="282">
        <f t="shared" si="127"/>
        <v>0</v>
      </c>
      <c r="Y490" s="260"/>
      <c r="Z490" s="260"/>
      <c r="AA490" s="502">
        <f t="shared" si="128"/>
        <v>0</v>
      </c>
      <c r="AB490" s="282">
        <f t="shared" si="129"/>
        <v>0</v>
      </c>
      <c r="AC490" s="282">
        <f t="shared" si="130"/>
        <v>0</v>
      </c>
      <c r="AD490" s="282">
        <f t="shared" si="131"/>
        <v>0</v>
      </c>
      <c r="AE490" s="282">
        <f t="shared" si="132"/>
        <v>0</v>
      </c>
      <c r="AF490" s="282">
        <f t="shared" si="133"/>
        <v>0</v>
      </c>
      <c r="AG490" s="107">
        <f t="shared" si="134"/>
        <v>0</v>
      </c>
      <c r="AH490" s="282">
        <f t="shared" si="135"/>
        <v>0</v>
      </c>
      <c r="AI490" s="260"/>
      <c r="AJ490" s="282">
        <f t="shared" si="136"/>
        <v>0</v>
      </c>
      <c r="AK490" s="282">
        <f t="shared" si="137"/>
        <v>0</v>
      </c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495"/>
      <c r="AW490" s="495"/>
      <c r="AX490" s="495"/>
    </row>
    <row r="491" spans="2:50">
      <c r="B491" s="412">
        <v>471</v>
      </c>
      <c r="C491" s="38" t="s">
        <v>24</v>
      </c>
      <c r="D491" s="38" t="s">
        <v>259</v>
      </c>
      <c r="E491" s="33" t="s">
        <v>270</v>
      </c>
      <c r="F491" s="397" t="s">
        <v>3910</v>
      </c>
      <c r="G491" s="422" t="s">
        <v>262</v>
      </c>
      <c r="H491" s="426">
        <v>43000</v>
      </c>
      <c r="I491" s="409" t="s">
        <v>2470</v>
      </c>
      <c r="J491" s="425">
        <f t="shared" si="111"/>
        <v>60</v>
      </c>
      <c r="K491" s="425">
        <v>60</v>
      </c>
      <c r="L491" s="425">
        <v>0</v>
      </c>
      <c r="M491" s="425"/>
      <c r="N491" s="475">
        <v>0.8</v>
      </c>
      <c r="O491" s="475">
        <v>0</v>
      </c>
      <c r="P491" s="517">
        <v>1</v>
      </c>
      <c r="Q491" s="282"/>
      <c r="R491" s="128" t="s">
        <v>31</v>
      </c>
      <c r="S491" s="128" t="s">
        <v>31</v>
      </c>
      <c r="T491" s="128" t="s">
        <v>31</v>
      </c>
      <c r="U491" s="128" t="s">
        <v>31</v>
      </c>
      <c r="V491" s="333" t="s">
        <v>3771</v>
      </c>
      <c r="W491" s="282"/>
      <c r="X491" s="282">
        <f t="shared" si="127"/>
        <v>0</v>
      </c>
      <c r="Y491" s="260"/>
      <c r="Z491" s="260"/>
      <c r="AA491" s="502">
        <f t="shared" si="128"/>
        <v>0</v>
      </c>
      <c r="AB491" s="282">
        <f t="shared" si="129"/>
        <v>0</v>
      </c>
      <c r="AC491" s="282">
        <f t="shared" si="130"/>
        <v>0</v>
      </c>
      <c r="AD491" s="282">
        <f t="shared" si="131"/>
        <v>0</v>
      </c>
      <c r="AE491" s="282">
        <f t="shared" si="132"/>
        <v>0</v>
      </c>
      <c r="AF491" s="282">
        <f t="shared" si="133"/>
        <v>0</v>
      </c>
      <c r="AG491" s="107">
        <f t="shared" si="134"/>
        <v>0</v>
      </c>
      <c r="AH491" s="282">
        <f t="shared" si="135"/>
        <v>0</v>
      </c>
      <c r="AI491" s="260"/>
      <c r="AJ491" s="282">
        <f t="shared" si="136"/>
        <v>0</v>
      </c>
      <c r="AK491" s="282">
        <f t="shared" si="137"/>
        <v>0</v>
      </c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495"/>
      <c r="AW491" s="495"/>
      <c r="AX491" s="495"/>
    </row>
    <row r="492" spans="2:50">
      <c r="B492" s="412">
        <v>472</v>
      </c>
      <c r="C492" s="38" t="s">
        <v>24</v>
      </c>
      <c r="D492" s="38" t="s">
        <v>259</v>
      </c>
      <c r="E492" s="33" t="s">
        <v>270</v>
      </c>
      <c r="F492" s="397" t="s">
        <v>3911</v>
      </c>
      <c r="G492" s="422" t="s">
        <v>262</v>
      </c>
      <c r="H492" s="426">
        <v>43641</v>
      </c>
      <c r="I492" s="409" t="s">
        <v>2470</v>
      </c>
      <c r="J492" s="425">
        <f t="shared" si="111"/>
        <v>48</v>
      </c>
      <c r="K492" s="425">
        <v>48</v>
      </c>
      <c r="L492" s="425">
        <v>0</v>
      </c>
      <c r="M492" s="425"/>
      <c r="N492" s="475">
        <v>0.7</v>
      </c>
      <c r="O492" s="475">
        <v>0</v>
      </c>
      <c r="P492" s="517">
        <v>1</v>
      </c>
      <c r="Q492" s="282"/>
      <c r="R492" s="128" t="s">
        <v>31</v>
      </c>
      <c r="S492" s="128" t="s">
        <v>31</v>
      </c>
      <c r="T492" s="128" t="s">
        <v>31</v>
      </c>
      <c r="U492" s="128" t="s">
        <v>31</v>
      </c>
      <c r="V492" s="333" t="s">
        <v>3771</v>
      </c>
      <c r="W492" s="282"/>
      <c r="X492" s="282">
        <f t="shared" si="127"/>
        <v>0</v>
      </c>
      <c r="Y492" s="260"/>
      <c r="Z492" s="260"/>
      <c r="AA492" s="502">
        <f t="shared" si="128"/>
        <v>0</v>
      </c>
      <c r="AB492" s="282">
        <f t="shared" si="129"/>
        <v>0</v>
      </c>
      <c r="AC492" s="282">
        <f t="shared" si="130"/>
        <v>0</v>
      </c>
      <c r="AD492" s="282">
        <f t="shared" si="131"/>
        <v>0</v>
      </c>
      <c r="AE492" s="282">
        <f t="shared" si="132"/>
        <v>0</v>
      </c>
      <c r="AF492" s="282">
        <f t="shared" si="133"/>
        <v>0</v>
      </c>
      <c r="AG492" s="107">
        <f t="shared" si="134"/>
        <v>0</v>
      </c>
      <c r="AH492" s="282">
        <f t="shared" si="135"/>
        <v>0</v>
      </c>
      <c r="AI492" s="260"/>
      <c r="AJ492" s="282">
        <f t="shared" si="136"/>
        <v>0</v>
      </c>
      <c r="AK492" s="282">
        <f t="shared" si="137"/>
        <v>0</v>
      </c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495"/>
      <c r="AW492" s="495"/>
      <c r="AX492" s="495"/>
    </row>
    <row r="493" spans="2:50">
      <c r="B493" s="412">
        <v>473</v>
      </c>
      <c r="C493" s="38" t="s">
        <v>24</v>
      </c>
      <c r="D493" s="38" t="s">
        <v>259</v>
      </c>
      <c r="E493" s="33" t="s">
        <v>270</v>
      </c>
      <c r="F493" s="397" t="s">
        <v>3912</v>
      </c>
      <c r="G493" s="422" t="s">
        <v>262</v>
      </c>
      <c r="H493" s="53">
        <v>43000</v>
      </c>
      <c r="I493" s="409" t="s">
        <v>2470</v>
      </c>
      <c r="J493" s="425">
        <f t="shared" si="111"/>
        <v>48</v>
      </c>
      <c r="K493" s="425">
        <v>48</v>
      </c>
      <c r="L493" s="425">
        <v>0</v>
      </c>
      <c r="M493" s="425"/>
      <c r="N493" s="476">
        <v>0.5</v>
      </c>
      <c r="O493" s="476">
        <v>0</v>
      </c>
      <c r="P493" s="518">
        <v>1</v>
      </c>
      <c r="Q493" s="282"/>
      <c r="R493" s="128" t="s">
        <v>31</v>
      </c>
      <c r="S493" s="128" t="s">
        <v>31</v>
      </c>
      <c r="T493" s="128" t="s">
        <v>31</v>
      </c>
      <c r="U493" s="128" t="s">
        <v>31</v>
      </c>
      <c r="V493" s="333" t="s">
        <v>3771</v>
      </c>
      <c r="W493" s="282"/>
      <c r="X493" s="282">
        <f t="shared" si="127"/>
        <v>0</v>
      </c>
      <c r="Y493" s="260"/>
      <c r="Z493" s="260"/>
      <c r="AA493" s="502">
        <f t="shared" si="128"/>
        <v>0</v>
      </c>
      <c r="AB493" s="282">
        <f t="shared" si="129"/>
        <v>0</v>
      </c>
      <c r="AC493" s="282">
        <f t="shared" si="130"/>
        <v>0</v>
      </c>
      <c r="AD493" s="282">
        <f t="shared" si="131"/>
        <v>0</v>
      </c>
      <c r="AE493" s="282">
        <f t="shared" si="132"/>
        <v>0</v>
      </c>
      <c r="AF493" s="282">
        <f t="shared" si="133"/>
        <v>0</v>
      </c>
      <c r="AG493" s="107">
        <f t="shared" si="134"/>
        <v>0</v>
      </c>
      <c r="AH493" s="282">
        <f t="shared" si="135"/>
        <v>0</v>
      </c>
      <c r="AI493" s="260"/>
      <c r="AJ493" s="282">
        <f t="shared" si="136"/>
        <v>0</v>
      </c>
      <c r="AK493" s="282">
        <f t="shared" si="137"/>
        <v>0</v>
      </c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495"/>
      <c r="AW493" s="495"/>
      <c r="AX493" s="495"/>
    </row>
    <row r="494" spans="2:50">
      <c r="B494" s="412">
        <v>474</v>
      </c>
      <c r="C494" s="38" t="s">
        <v>24</v>
      </c>
      <c r="D494" s="38" t="s">
        <v>259</v>
      </c>
      <c r="E494" s="33" t="s">
        <v>270</v>
      </c>
      <c r="F494" s="397" t="s">
        <v>3913</v>
      </c>
      <c r="G494" s="422" t="s">
        <v>262</v>
      </c>
      <c r="H494" s="53">
        <v>43788</v>
      </c>
      <c r="I494" s="409" t="s">
        <v>2470</v>
      </c>
      <c r="J494" s="425">
        <f t="shared" si="111"/>
        <v>90</v>
      </c>
      <c r="K494" s="425">
        <v>48</v>
      </c>
      <c r="L494" s="425">
        <v>42</v>
      </c>
      <c r="M494" s="425"/>
      <c r="N494" s="26">
        <v>0.7</v>
      </c>
      <c r="O494" s="26">
        <v>0.7</v>
      </c>
      <c r="P494" s="507">
        <v>1</v>
      </c>
      <c r="Q494" s="282"/>
      <c r="R494" s="128" t="s">
        <v>31</v>
      </c>
      <c r="S494" s="128" t="s">
        <v>31</v>
      </c>
      <c r="T494" s="128" t="s">
        <v>31</v>
      </c>
      <c r="U494" s="128" t="s">
        <v>31</v>
      </c>
      <c r="V494" s="333" t="s">
        <v>3771</v>
      </c>
      <c r="W494" s="282"/>
      <c r="X494" s="282">
        <f t="shared" si="127"/>
        <v>0</v>
      </c>
      <c r="Y494" s="260"/>
      <c r="Z494" s="260"/>
      <c r="AA494" s="502">
        <f t="shared" si="128"/>
        <v>0</v>
      </c>
      <c r="AB494" s="282">
        <f t="shared" si="129"/>
        <v>0</v>
      </c>
      <c r="AC494" s="282">
        <f t="shared" si="130"/>
        <v>0</v>
      </c>
      <c r="AD494" s="282">
        <f t="shared" si="131"/>
        <v>0</v>
      </c>
      <c r="AE494" s="282">
        <f t="shared" si="132"/>
        <v>0</v>
      </c>
      <c r="AF494" s="282">
        <f t="shared" si="133"/>
        <v>0</v>
      </c>
      <c r="AG494" s="107">
        <f t="shared" si="134"/>
        <v>0</v>
      </c>
      <c r="AH494" s="282">
        <f t="shared" si="135"/>
        <v>0</v>
      </c>
      <c r="AI494" s="260"/>
      <c r="AJ494" s="282">
        <f t="shared" si="136"/>
        <v>0</v>
      </c>
      <c r="AK494" s="282">
        <f t="shared" si="137"/>
        <v>0</v>
      </c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495"/>
      <c r="AW494" s="495"/>
      <c r="AX494" s="495"/>
    </row>
    <row r="495" spans="2:50">
      <c r="B495" s="412">
        <v>475</v>
      </c>
      <c r="C495" s="38" t="s">
        <v>24</v>
      </c>
      <c r="D495" s="38" t="s">
        <v>259</v>
      </c>
      <c r="E495" s="33" t="s">
        <v>270</v>
      </c>
      <c r="F495" s="397" t="s">
        <v>3914</v>
      </c>
      <c r="G495" s="422" t="s">
        <v>262</v>
      </c>
      <c r="H495" s="53">
        <v>43712</v>
      </c>
      <c r="I495" s="409" t="s">
        <v>2470</v>
      </c>
      <c r="J495" s="425">
        <f t="shared" si="111"/>
        <v>48</v>
      </c>
      <c r="K495" s="425">
        <v>30</v>
      </c>
      <c r="L495" s="425">
        <v>18</v>
      </c>
      <c r="M495" s="425"/>
      <c r="N495" s="25">
        <v>0.5</v>
      </c>
      <c r="O495" s="26">
        <v>0.30000000000000004</v>
      </c>
      <c r="P495" s="507">
        <v>1</v>
      </c>
      <c r="Q495" s="282"/>
      <c r="R495" s="128" t="s">
        <v>31</v>
      </c>
      <c r="S495" s="128" t="s">
        <v>31</v>
      </c>
      <c r="T495" s="128" t="s">
        <v>31</v>
      </c>
      <c r="U495" s="128" t="s">
        <v>31</v>
      </c>
      <c r="V495" s="333" t="s">
        <v>3771</v>
      </c>
      <c r="W495" s="282"/>
      <c r="X495" s="282">
        <f t="shared" si="127"/>
        <v>0</v>
      </c>
      <c r="Y495" s="260"/>
      <c r="Z495" s="260"/>
      <c r="AA495" s="502">
        <f t="shared" si="128"/>
        <v>0</v>
      </c>
      <c r="AB495" s="282">
        <f t="shared" si="129"/>
        <v>0</v>
      </c>
      <c r="AC495" s="282">
        <f t="shared" si="130"/>
        <v>0</v>
      </c>
      <c r="AD495" s="282">
        <f t="shared" si="131"/>
        <v>0</v>
      </c>
      <c r="AE495" s="282">
        <f t="shared" si="132"/>
        <v>0</v>
      </c>
      <c r="AF495" s="282">
        <f t="shared" si="133"/>
        <v>0</v>
      </c>
      <c r="AG495" s="107">
        <f t="shared" si="134"/>
        <v>0</v>
      </c>
      <c r="AH495" s="282">
        <f t="shared" si="135"/>
        <v>0</v>
      </c>
      <c r="AI495" s="260"/>
      <c r="AJ495" s="282">
        <f t="shared" si="136"/>
        <v>0</v>
      </c>
      <c r="AK495" s="282">
        <f t="shared" si="137"/>
        <v>0</v>
      </c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495"/>
      <c r="AW495" s="495"/>
      <c r="AX495" s="495"/>
    </row>
    <row r="496" spans="2:50">
      <c r="B496" s="412">
        <v>476</v>
      </c>
      <c r="C496" s="38" t="s">
        <v>24</v>
      </c>
      <c r="D496" s="38" t="s">
        <v>259</v>
      </c>
      <c r="E496" s="33" t="s">
        <v>270</v>
      </c>
      <c r="F496" s="397" t="s">
        <v>3915</v>
      </c>
      <c r="G496" s="422" t="s">
        <v>262</v>
      </c>
      <c r="H496" s="53">
        <v>43712</v>
      </c>
      <c r="I496" s="409" t="s">
        <v>2470</v>
      </c>
      <c r="J496" s="425">
        <f t="shared" si="111"/>
        <v>60</v>
      </c>
      <c r="K496" s="425">
        <v>42</v>
      </c>
      <c r="L496" s="425">
        <v>18</v>
      </c>
      <c r="M496" s="425"/>
      <c r="N496" s="476">
        <v>0.7</v>
      </c>
      <c r="O496" s="476">
        <v>0.30000000000000004</v>
      </c>
      <c r="P496" s="518">
        <v>1</v>
      </c>
      <c r="Q496" s="282"/>
      <c r="R496" s="128" t="s">
        <v>31</v>
      </c>
      <c r="S496" s="128" t="s">
        <v>31</v>
      </c>
      <c r="T496" s="128" t="s">
        <v>31</v>
      </c>
      <c r="U496" s="128" t="s">
        <v>31</v>
      </c>
      <c r="V496" s="333" t="s">
        <v>3771</v>
      </c>
      <c r="W496" s="282"/>
      <c r="X496" s="282">
        <f t="shared" si="127"/>
        <v>0</v>
      </c>
      <c r="Y496" s="260"/>
      <c r="Z496" s="260"/>
      <c r="AA496" s="502">
        <f t="shared" si="128"/>
        <v>0</v>
      </c>
      <c r="AB496" s="282">
        <f t="shared" si="129"/>
        <v>0</v>
      </c>
      <c r="AC496" s="282">
        <f t="shared" si="130"/>
        <v>0</v>
      </c>
      <c r="AD496" s="282">
        <f t="shared" si="131"/>
        <v>0</v>
      </c>
      <c r="AE496" s="282">
        <f t="shared" si="132"/>
        <v>0</v>
      </c>
      <c r="AF496" s="282">
        <f t="shared" si="133"/>
        <v>0</v>
      </c>
      <c r="AG496" s="107">
        <f t="shared" si="134"/>
        <v>0</v>
      </c>
      <c r="AH496" s="282">
        <f t="shared" si="135"/>
        <v>0</v>
      </c>
      <c r="AI496" s="260"/>
      <c r="AJ496" s="282">
        <f t="shared" si="136"/>
        <v>0</v>
      </c>
      <c r="AK496" s="282">
        <f t="shared" si="137"/>
        <v>0</v>
      </c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495"/>
      <c r="AW496" s="495"/>
      <c r="AX496" s="495"/>
    </row>
    <row r="497" spans="2:50">
      <c r="B497" s="412">
        <v>477</v>
      </c>
      <c r="C497" s="38" t="s">
        <v>24</v>
      </c>
      <c r="D497" s="38" t="s">
        <v>259</v>
      </c>
      <c r="E497" s="33" t="s">
        <v>270</v>
      </c>
      <c r="F497" s="397" t="s">
        <v>3916</v>
      </c>
      <c r="G497" s="422" t="s">
        <v>262</v>
      </c>
      <c r="H497" s="53">
        <v>43000</v>
      </c>
      <c r="I497" s="409" t="s">
        <v>2470</v>
      </c>
      <c r="J497" s="425">
        <f t="shared" si="111"/>
        <v>84</v>
      </c>
      <c r="K497" s="425">
        <v>48</v>
      </c>
      <c r="L497" s="425">
        <v>36</v>
      </c>
      <c r="M497" s="425"/>
      <c r="N497" s="476">
        <v>0.60000000000000009</v>
      </c>
      <c r="O497" s="476">
        <v>0.60000000000000009</v>
      </c>
      <c r="P497" s="518">
        <v>1</v>
      </c>
      <c r="Q497" s="282"/>
      <c r="R497" s="128" t="s">
        <v>31</v>
      </c>
      <c r="S497" s="128" t="s">
        <v>31</v>
      </c>
      <c r="T497" s="128" t="s">
        <v>31</v>
      </c>
      <c r="U497" s="128" t="s">
        <v>31</v>
      </c>
      <c r="V497" s="333" t="s">
        <v>3771</v>
      </c>
      <c r="W497" s="282"/>
      <c r="X497" s="282">
        <f t="shared" si="127"/>
        <v>0</v>
      </c>
      <c r="Y497" s="260"/>
      <c r="Z497" s="260"/>
      <c r="AA497" s="502">
        <f t="shared" si="128"/>
        <v>0</v>
      </c>
      <c r="AB497" s="282">
        <f t="shared" si="129"/>
        <v>0</v>
      </c>
      <c r="AC497" s="282">
        <f t="shared" si="130"/>
        <v>0</v>
      </c>
      <c r="AD497" s="282">
        <f t="shared" si="131"/>
        <v>0</v>
      </c>
      <c r="AE497" s="282">
        <f t="shared" si="132"/>
        <v>0</v>
      </c>
      <c r="AF497" s="282">
        <f t="shared" si="133"/>
        <v>0</v>
      </c>
      <c r="AG497" s="107">
        <f t="shared" si="134"/>
        <v>0</v>
      </c>
      <c r="AH497" s="282">
        <f t="shared" si="135"/>
        <v>0</v>
      </c>
      <c r="AI497" s="260"/>
      <c r="AJ497" s="282">
        <f t="shared" si="136"/>
        <v>0</v>
      </c>
      <c r="AK497" s="282">
        <f t="shared" si="137"/>
        <v>0</v>
      </c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495"/>
      <c r="AW497" s="495"/>
      <c r="AX497" s="495"/>
    </row>
    <row r="498" spans="2:50">
      <c r="B498" s="412">
        <v>478</v>
      </c>
      <c r="C498" s="38" t="s">
        <v>24</v>
      </c>
      <c r="D498" s="38" t="s">
        <v>259</v>
      </c>
      <c r="E498" s="33" t="s">
        <v>270</v>
      </c>
      <c r="F498" s="397" t="s">
        <v>3917</v>
      </c>
      <c r="G498" s="422" t="s">
        <v>262</v>
      </c>
      <c r="H498" s="53">
        <v>43341</v>
      </c>
      <c r="I498" s="409" t="s">
        <v>2470</v>
      </c>
      <c r="J498" s="425">
        <f t="shared" si="111"/>
        <v>90</v>
      </c>
      <c r="K498" s="425">
        <v>84</v>
      </c>
      <c r="L498" s="425">
        <v>6</v>
      </c>
      <c r="M498" s="425"/>
      <c r="N498" s="476">
        <v>0.7</v>
      </c>
      <c r="O498" s="476">
        <v>0.1</v>
      </c>
      <c r="P498" s="518">
        <v>1</v>
      </c>
      <c r="Q498" s="282"/>
      <c r="R498" s="128" t="s">
        <v>31</v>
      </c>
      <c r="S498" s="128" t="s">
        <v>31</v>
      </c>
      <c r="T498" s="128" t="s">
        <v>31</v>
      </c>
      <c r="U498" s="128" t="s">
        <v>31</v>
      </c>
      <c r="V498" s="333" t="s">
        <v>3771</v>
      </c>
      <c r="W498" s="282"/>
      <c r="X498" s="282">
        <f t="shared" si="127"/>
        <v>0</v>
      </c>
      <c r="Y498" s="260"/>
      <c r="Z498" s="260"/>
      <c r="AA498" s="502">
        <f t="shared" si="128"/>
        <v>0</v>
      </c>
      <c r="AB498" s="282">
        <f t="shared" si="129"/>
        <v>0</v>
      </c>
      <c r="AC498" s="282">
        <f t="shared" si="130"/>
        <v>0</v>
      </c>
      <c r="AD498" s="282">
        <f t="shared" si="131"/>
        <v>0</v>
      </c>
      <c r="AE498" s="282">
        <f t="shared" si="132"/>
        <v>0</v>
      </c>
      <c r="AF498" s="282">
        <f t="shared" si="133"/>
        <v>0</v>
      </c>
      <c r="AG498" s="107">
        <f t="shared" si="134"/>
        <v>0</v>
      </c>
      <c r="AH498" s="282">
        <f t="shared" si="135"/>
        <v>0</v>
      </c>
      <c r="AI498" s="260"/>
      <c r="AJ498" s="282">
        <f t="shared" si="136"/>
        <v>0</v>
      </c>
      <c r="AK498" s="282">
        <f t="shared" si="137"/>
        <v>0</v>
      </c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495"/>
      <c r="AW498" s="495"/>
      <c r="AX498" s="495"/>
    </row>
    <row r="499" spans="2:50">
      <c r="B499" s="412">
        <v>479</v>
      </c>
      <c r="C499" s="38" t="s">
        <v>24</v>
      </c>
      <c r="D499" s="38" t="s">
        <v>259</v>
      </c>
      <c r="E499" s="33" t="s">
        <v>270</v>
      </c>
      <c r="F499" s="397" t="s">
        <v>904</v>
      </c>
      <c r="G499" s="422" t="s">
        <v>262</v>
      </c>
      <c r="H499" s="53">
        <v>43000</v>
      </c>
      <c r="I499" s="409" t="s">
        <v>2470</v>
      </c>
      <c r="J499" s="425">
        <f t="shared" si="111"/>
        <v>36</v>
      </c>
      <c r="K499" s="425">
        <v>24</v>
      </c>
      <c r="L499" s="425">
        <v>12</v>
      </c>
      <c r="M499" s="425"/>
      <c r="N499" s="476">
        <v>0.2</v>
      </c>
      <c r="O499" s="476">
        <v>0.2</v>
      </c>
      <c r="P499" s="518">
        <v>1</v>
      </c>
      <c r="Q499" s="282"/>
      <c r="R499" s="128" t="s">
        <v>31</v>
      </c>
      <c r="S499" s="128" t="s">
        <v>31</v>
      </c>
      <c r="T499" s="128" t="s">
        <v>31</v>
      </c>
      <c r="U499" s="128" t="s">
        <v>31</v>
      </c>
      <c r="V499" s="333" t="s">
        <v>3771</v>
      </c>
      <c r="W499" s="282"/>
      <c r="X499" s="282">
        <f t="shared" si="127"/>
        <v>0</v>
      </c>
      <c r="Y499" s="260"/>
      <c r="Z499" s="260"/>
      <c r="AA499" s="502">
        <f t="shared" si="128"/>
        <v>0</v>
      </c>
      <c r="AB499" s="282">
        <f t="shared" si="129"/>
        <v>0</v>
      </c>
      <c r="AC499" s="282">
        <f t="shared" si="130"/>
        <v>0</v>
      </c>
      <c r="AD499" s="282">
        <f t="shared" si="131"/>
        <v>0</v>
      </c>
      <c r="AE499" s="282">
        <f t="shared" si="132"/>
        <v>0</v>
      </c>
      <c r="AF499" s="282">
        <f t="shared" si="133"/>
        <v>0</v>
      </c>
      <c r="AG499" s="107">
        <f t="shared" si="134"/>
        <v>0</v>
      </c>
      <c r="AH499" s="282">
        <f t="shared" si="135"/>
        <v>0</v>
      </c>
      <c r="AI499" s="260"/>
      <c r="AJ499" s="282">
        <f t="shared" si="136"/>
        <v>0</v>
      </c>
      <c r="AK499" s="282">
        <f t="shared" si="137"/>
        <v>0</v>
      </c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495"/>
      <c r="AW499" s="495"/>
      <c r="AX499" s="495"/>
    </row>
    <row r="500" spans="2:50">
      <c r="B500" s="412">
        <v>480</v>
      </c>
      <c r="C500" s="38" t="s">
        <v>24</v>
      </c>
      <c r="D500" s="38" t="s">
        <v>259</v>
      </c>
      <c r="E500" s="33" t="s">
        <v>271</v>
      </c>
      <c r="F500" s="38" t="s">
        <v>271</v>
      </c>
      <c r="G500" s="422" t="s">
        <v>262</v>
      </c>
      <c r="H500" s="426">
        <v>43712</v>
      </c>
      <c r="I500" s="409" t="s">
        <v>2470</v>
      </c>
      <c r="J500" s="425">
        <f t="shared" si="111"/>
        <v>192</v>
      </c>
      <c r="K500" s="425">
        <v>96</v>
      </c>
      <c r="L500" s="425">
        <v>96</v>
      </c>
      <c r="M500" s="425"/>
      <c r="N500" s="477">
        <v>1.6</v>
      </c>
      <c r="O500" s="477">
        <v>1.6</v>
      </c>
      <c r="P500" s="519">
        <v>1</v>
      </c>
      <c r="Q500" s="282"/>
      <c r="R500" s="128" t="s">
        <v>31</v>
      </c>
      <c r="S500" s="128" t="s">
        <v>31</v>
      </c>
      <c r="T500" s="128" t="s">
        <v>31</v>
      </c>
      <c r="U500" s="128" t="s">
        <v>31</v>
      </c>
      <c r="V500" s="333" t="s">
        <v>3771</v>
      </c>
      <c r="W500" s="282"/>
      <c r="X500" s="282">
        <f t="shared" si="127"/>
        <v>0</v>
      </c>
      <c r="Y500" s="260"/>
      <c r="Z500" s="260"/>
      <c r="AA500" s="502">
        <f t="shared" si="128"/>
        <v>0</v>
      </c>
      <c r="AB500" s="282">
        <f t="shared" si="129"/>
        <v>0</v>
      </c>
      <c r="AC500" s="282">
        <f t="shared" si="130"/>
        <v>0</v>
      </c>
      <c r="AD500" s="282">
        <f t="shared" si="131"/>
        <v>0</v>
      </c>
      <c r="AE500" s="282">
        <f t="shared" si="132"/>
        <v>0</v>
      </c>
      <c r="AF500" s="282">
        <f t="shared" si="133"/>
        <v>0</v>
      </c>
      <c r="AG500" s="107">
        <f t="shared" si="134"/>
        <v>0</v>
      </c>
      <c r="AH500" s="282">
        <f t="shared" si="135"/>
        <v>0</v>
      </c>
      <c r="AI500" s="260"/>
      <c r="AJ500" s="282">
        <f t="shared" si="136"/>
        <v>0</v>
      </c>
      <c r="AK500" s="282">
        <f t="shared" si="137"/>
        <v>0</v>
      </c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495"/>
      <c r="AW500" s="495"/>
      <c r="AX500" s="495"/>
    </row>
    <row r="501" spans="2:50">
      <c r="B501" s="412">
        <v>481</v>
      </c>
      <c r="C501" s="38" t="s">
        <v>24</v>
      </c>
      <c r="D501" s="38" t="s">
        <v>259</v>
      </c>
      <c r="E501" s="33" t="s">
        <v>272</v>
      </c>
      <c r="F501" s="38" t="s">
        <v>272</v>
      </c>
      <c r="G501" s="422" t="s">
        <v>274</v>
      </c>
      <c r="H501" s="426">
        <v>43299</v>
      </c>
      <c r="I501" s="409" t="s">
        <v>2470</v>
      </c>
      <c r="J501" s="425">
        <f t="shared" si="111"/>
        <v>1854</v>
      </c>
      <c r="K501" s="425">
        <v>138</v>
      </c>
      <c r="L501" s="425">
        <v>1716</v>
      </c>
      <c r="M501" s="425"/>
      <c r="N501" s="477">
        <v>2.3000000000000003</v>
      </c>
      <c r="O501" s="477">
        <v>28.6</v>
      </c>
      <c r="P501" s="519">
        <v>1</v>
      </c>
      <c r="Q501" s="282"/>
      <c r="R501" s="128" t="s">
        <v>31</v>
      </c>
      <c r="S501" s="128" t="s">
        <v>31</v>
      </c>
      <c r="T501" s="128" t="s">
        <v>31</v>
      </c>
      <c r="U501" s="128" t="s">
        <v>31</v>
      </c>
      <c r="V501" s="333" t="s">
        <v>3771</v>
      </c>
      <c r="W501" s="282"/>
      <c r="X501" s="282">
        <f t="shared" si="127"/>
        <v>0</v>
      </c>
      <c r="Y501" s="260"/>
      <c r="Z501" s="260"/>
      <c r="AA501" s="502">
        <f t="shared" si="128"/>
        <v>0</v>
      </c>
      <c r="AB501" s="282">
        <f t="shared" si="129"/>
        <v>0</v>
      </c>
      <c r="AC501" s="282">
        <f t="shared" si="130"/>
        <v>0</v>
      </c>
      <c r="AD501" s="282">
        <f t="shared" si="131"/>
        <v>0</v>
      </c>
      <c r="AE501" s="282">
        <f t="shared" si="132"/>
        <v>0</v>
      </c>
      <c r="AF501" s="282">
        <f t="shared" si="133"/>
        <v>0</v>
      </c>
      <c r="AG501" s="107">
        <f t="shared" si="134"/>
        <v>0</v>
      </c>
      <c r="AH501" s="282">
        <f t="shared" si="135"/>
        <v>0</v>
      </c>
      <c r="AI501" s="260"/>
      <c r="AJ501" s="282">
        <f t="shared" si="136"/>
        <v>0</v>
      </c>
      <c r="AK501" s="282">
        <f t="shared" si="137"/>
        <v>0</v>
      </c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495"/>
      <c r="AW501" s="495"/>
      <c r="AX501" s="495"/>
    </row>
    <row r="502" spans="2:50">
      <c r="B502" s="412">
        <v>482</v>
      </c>
      <c r="C502" s="38" t="s">
        <v>24</v>
      </c>
      <c r="D502" s="38" t="s">
        <v>259</v>
      </c>
      <c r="E502" s="33" t="s">
        <v>279</v>
      </c>
      <c r="F502" s="397" t="s">
        <v>280</v>
      </c>
      <c r="G502" s="422" t="s">
        <v>262</v>
      </c>
      <c r="H502" s="426">
        <v>42985</v>
      </c>
      <c r="I502" s="409" t="s">
        <v>2470</v>
      </c>
      <c r="J502" s="425">
        <f t="shared" si="111"/>
        <v>1704</v>
      </c>
      <c r="K502" s="425">
        <v>264</v>
      </c>
      <c r="L502" s="425">
        <v>1440</v>
      </c>
      <c r="M502" s="425"/>
      <c r="N502" s="25">
        <v>4.4000000000000004</v>
      </c>
      <c r="O502" s="26">
        <v>24</v>
      </c>
      <c r="P502" s="507">
        <v>1</v>
      </c>
      <c r="Q502" s="282"/>
      <c r="R502" s="128" t="s">
        <v>31</v>
      </c>
      <c r="S502" s="128" t="s">
        <v>31</v>
      </c>
      <c r="T502" s="128" t="s">
        <v>31</v>
      </c>
      <c r="U502" s="128" t="s">
        <v>31</v>
      </c>
      <c r="V502" s="333" t="s">
        <v>3772</v>
      </c>
      <c r="W502" s="282"/>
      <c r="X502" s="282">
        <f t="shared" si="127"/>
        <v>0</v>
      </c>
      <c r="Y502" s="260"/>
      <c r="Z502" s="260"/>
      <c r="AA502" s="502">
        <f t="shared" si="128"/>
        <v>0</v>
      </c>
      <c r="AB502" s="282">
        <f t="shared" si="129"/>
        <v>0</v>
      </c>
      <c r="AC502" s="282">
        <f t="shared" si="130"/>
        <v>0</v>
      </c>
      <c r="AD502" s="282">
        <f t="shared" si="131"/>
        <v>0</v>
      </c>
      <c r="AE502" s="282">
        <f t="shared" si="132"/>
        <v>0</v>
      </c>
      <c r="AF502" s="282">
        <f t="shared" si="133"/>
        <v>0</v>
      </c>
      <c r="AG502" s="107">
        <f t="shared" si="134"/>
        <v>0</v>
      </c>
      <c r="AH502" s="282">
        <f t="shared" si="135"/>
        <v>0</v>
      </c>
      <c r="AI502" s="260"/>
      <c r="AJ502" s="282">
        <f t="shared" si="136"/>
        <v>0</v>
      </c>
      <c r="AK502" s="282">
        <f t="shared" si="137"/>
        <v>0</v>
      </c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495"/>
      <c r="AW502" s="495"/>
      <c r="AX502" s="495"/>
    </row>
    <row r="503" spans="2:50">
      <c r="B503" s="412">
        <v>483</v>
      </c>
      <c r="C503" s="38" t="s">
        <v>24</v>
      </c>
      <c r="D503" s="38" t="s">
        <v>259</v>
      </c>
      <c r="E503" s="33" t="s">
        <v>279</v>
      </c>
      <c r="F503" s="397" t="s">
        <v>288</v>
      </c>
      <c r="G503" s="422" t="s">
        <v>262</v>
      </c>
      <c r="H503" s="426">
        <v>42985</v>
      </c>
      <c r="I503" s="409" t="s">
        <v>2470</v>
      </c>
      <c r="J503" s="425">
        <f t="shared" si="111"/>
        <v>1722</v>
      </c>
      <c r="K503" s="425">
        <v>162</v>
      </c>
      <c r="L503" s="425">
        <v>1560</v>
      </c>
      <c r="M503" s="425"/>
      <c r="N503" s="25">
        <v>2.7</v>
      </c>
      <c r="O503" s="26">
        <v>26</v>
      </c>
      <c r="P503" s="507">
        <v>1</v>
      </c>
      <c r="Q503" s="282"/>
      <c r="R503" s="128" t="s">
        <v>31</v>
      </c>
      <c r="S503" s="128" t="s">
        <v>31</v>
      </c>
      <c r="T503" s="128" t="s">
        <v>31</v>
      </c>
      <c r="U503" s="128" t="s">
        <v>31</v>
      </c>
      <c r="V503" s="333" t="s">
        <v>3772</v>
      </c>
      <c r="W503" s="282"/>
      <c r="X503" s="282">
        <f t="shared" si="127"/>
        <v>0</v>
      </c>
      <c r="Y503" s="260"/>
      <c r="Z503" s="260"/>
      <c r="AA503" s="502">
        <f t="shared" si="128"/>
        <v>0</v>
      </c>
      <c r="AB503" s="282">
        <f t="shared" si="129"/>
        <v>0</v>
      </c>
      <c r="AC503" s="282">
        <f t="shared" si="130"/>
        <v>0</v>
      </c>
      <c r="AD503" s="282">
        <f t="shared" si="131"/>
        <v>0</v>
      </c>
      <c r="AE503" s="282">
        <f t="shared" si="132"/>
        <v>0</v>
      </c>
      <c r="AF503" s="282">
        <f t="shared" si="133"/>
        <v>0</v>
      </c>
      <c r="AG503" s="107">
        <f t="shared" si="134"/>
        <v>0</v>
      </c>
      <c r="AH503" s="282">
        <f t="shared" si="135"/>
        <v>0</v>
      </c>
      <c r="AI503" s="260"/>
      <c r="AJ503" s="282">
        <f t="shared" si="136"/>
        <v>0</v>
      </c>
      <c r="AK503" s="282">
        <f t="shared" si="137"/>
        <v>0</v>
      </c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495"/>
      <c r="AW503" s="495"/>
      <c r="AX503" s="495"/>
    </row>
    <row r="504" spans="2:50">
      <c r="B504" s="412">
        <v>484</v>
      </c>
      <c r="C504" s="38" t="s">
        <v>24</v>
      </c>
      <c r="D504" s="38" t="s">
        <v>259</v>
      </c>
      <c r="E504" s="33" t="s">
        <v>279</v>
      </c>
      <c r="F504" s="397" t="s">
        <v>293</v>
      </c>
      <c r="G504" s="422" t="s">
        <v>262</v>
      </c>
      <c r="H504" s="426">
        <v>43712</v>
      </c>
      <c r="I504" s="409" t="s">
        <v>2470</v>
      </c>
      <c r="J504" s="425">
        <f t="shared" si="111"/>
        <v>120</v>
      </c>
      <c r="K504" s="425">
        <v>120</v>
      </c>
      <c r="L504" s="425">
        <v>0</v>
      </c>
      <c r="M504" s="425"/>
      <c r="N504" s="25">
        <v>2</v>
      </c>
      <c r="O504" s="26">
        <v>0</v>
      </c>
      <c r="P504" s="507">
        <v>1</v>
      </c>
      <c r="Q504" s="282"/>
      <c r="R504" s="128" t="s">
        <v>31</v>
      </c>
      <c r="S504" s="128" t="s">
        <v>31</v>
      </c>
      <c r="T504" s="128" t="s">
        <v>31</v>
      </c>
      <c r="U504" s="128" t="s">
        <v>31</v>
      </c>
      <c r="V504" s="333" t="s">
        <v>3772</v>
      </c>
      <c r="W504" s="282"/>
      <c r="X504" s="282">
        <f t="shared" si="127"/>
        <v>0</v>
      </c>
      <c r="Y504" s="260"/>
      <c r="Z504" s="260"/>
      <c r="AA504" s="502">
        <f t="shared" si="128"/>
        <v>0</v>
      </c>
      <c r="AB504" s="282">
        <f t="shared" si="129"/>
        <v>0</v>
      </c>
      <c r="AC504" s="282">
        <f t="shared" si="130"/>
        <v>0</v>
      </c>
      <c r="AD504" s="282">
        <f t="shared" si="131"/>
        <v>0</v>
      </c>
      <c r="AE504" s="282">
        <f t="shared" si="132"/>
        <v>0</v>
      </c>
      <c r="AF504" s="282">
        <f t="shared" si="133"/>
        <v>0</v>
      </c>
      <c r="AG504" s="107">
        <f t="shared" si="134"/>
        <v>0</v>
      </c>
      <c r="AH504" s="282">
        <f t="shared" si="135"/>
        <v>0</v>
      </c>
      <c r="AI504" s="260"/>
      <c r="AJ504" s="282">
        <f t="shared" si="136"/>
        <v>0</v>
      </c>
      <c r="AK504" s="282">
        <f t="shared" si="137"/>
        <v>0</v>
      </c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495"/>
      <c r="AW504" s="495"/>
      <c r="AX504" s="495"/>
    </row>
    <row r="505" spans="2:50">
      <c r="B505" s="412">
        <v>485</v>
      </c>
      <c r="C505" s="38" t="s">
        <v>24</v>
      </c>
      <c r="D505" s="38" t="s">
        <v>298</v>
      </c>
      <c r="E505" s="38" t="s">
        <v>299</v>
      </c>
      <c r="F505" s="397" t="s">
        <v>1164</v>
      </c>
      <c r="G505" s="422" t="s">
        <v>262</v>
      </c>
      <c r="H505" s="53">
        <v>43713</v>
      </c>
      <c r="I505" s="409" t="s">
        <v>2470</v>
      </c>
      <c r="J505" s="425">
        <f t="shared" si="111"/>
        <v>42</v>
      </c>
      <c r="K505" s="425">
        <v>42</v>
      </c>
      <c r="L505" s="425">
        <v>0</v>
      </c>
      <c r="M505" s="425"/>
      <c r="N505" s="476">
        <v>0.7</v>
      </c>
      <c r="O505" s="476">
        <v>0</v>
      </c>
      <c r="P505" s="518">
        <v>1</v>
      </c>
      <c r="Q505" s="282"/>
      <c r="R505" s="128" t="s">
        <v>31</v>
      </c>
      <c r="S505" s="128" t="s">
        <v>31</v>
      </c>
      <c r="T505" s="128" t="s">
        <v>31</v>
      </c>
      <c r="U505" s="128" t="s">
        <v>31</v>
      </c>
      <c r="V505" s="333" t="s">
        <v>3773</v>
      </c>
      <c r="W505" s="282"/>
      <c r="X505" s="282">
        <f t="shared" si="127"/>
        <v>0</v>
      </c>
      <c r="Y505" s="260"/>
      <c r="Z505" s="260"/>
      <c r="AA505" s="502">
        <f t="shared" si="128"/>
        <v>0</v>
      </c>
      <c r="AB505" s="282">
        <f t="shared" si="129"/>
        <v>0</v>
      </c>
      <c r="AC505" s="282">
        <f t="shared" si="130"/>
        <v>0</v>
      </c>
      <c r="AD505" s="282">
        <f t="shared" si="131"/>
        <v>0</v>
      </c>
      <c r="AE505" s="282">
        <f t="shared" si="132"/>
        <v>0</v>
      </c>
      <c r="AF505" s="282">
        <f t="shared" si="133"/>
        <v>0</v>
      </c>
      <c r="AG505" s="107">
        <f t="shared" si="134"/>
        <v>0</v>
      </c>
      <c r="AH505" s="282">
        <f t="shared" si="135"/>
        <v>0</v>
      </c>
      <c r="AI505" s="260"/>
      <c r="AJ505" s="282">
        <f t="shared" si="136"/>
        <v>0</v>
      </c>
      <c r="AK505" s="282">
        <f t="shared" si="137"/>
        <v>0</v>
      </c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495"/>
      <c r="AW505" s="495"/>
      <c r="AX505" s="495"/>
    </row>
    <row r="506" spans="2:50">
      <c r="B506" s="412">
        <v>486</v>
      </c>
      <c r="C506" s="38" t="s">
        <v>24</v>
      </c>
      <c r="D506" s="38" t="s">
        <v>298</v>
      </c>
      <c r="E506" s="38" t="s">
        <v>299</v>
      </c>
      <c r="F506" s="397" t="s">
        <v>1165</v>
      </c>
      <c r="G506" s="422" t="s">
        <v>262</v>
      </c>
      <c r="H506" s="53">
        <v>42334</v>
      </c>
      <c r="I506" s="409" t="s">
        <v>2470</v>
      </c>
      <c r="J506" s="425">
        <f t="shared" si="111"/>
        <v>30</v>
      </c>
      <c r="K506" s="425">
        <v>30</v>
      </c>
      <c r="L506" s="425">
        <v>0</v>
      </c>
      <c r="M506" s="425"/>
      <c r="N506" s="476">
        <v>0.35000000000000003</v>
      </c>
      <c r="O506" s="476">
        <v>0</v>
      </c>
      <c r="P506" s="518">
        <v>1</v>
      </c>
      <c r="Q506" s="282"/>
      <c r="R506" s="128" t="s">
        <v>31</v>
      </c>
      <c r="S506" s="128" t="s">
        <v>31</v>
      </c>
      <c r="T506" s="128" t="s">
        <v>31</v>
      </c>
      <c r="U506" s="128" t="s">
        <v>31</v>
      </c>
      <c r="V506" s="333" t="s">
        <v>3773</v>
      </c>
      <c r="W506" s="282"/>
      <c r="X506" s="282">
        <f t="shared" si="127"/>
        <v>0</v>
      </c>
      <c r="Y506" s="260"/>
      <c r="Z506" s="260"/>
      <c r="AA506" s="502">
        <f t="shared" si="128"/>
        <v>0</v>
      </c>
      <c r="AB506" s="282">
        <f t="shared" si="129"/>
        <v>0</v>
      </c>
      <c r="AC506" s="282">
        <f t="shared" si="130"/>
        <v>0</v>
      </c>
      <c r="AD506" s="282">
        <f t="shared" si="131"/>
        <v>0</v>
      </c>
      <c r="AE506" s="282">
        <f t="shared" si="132"/>
        <v>0</v>
      </c>
      <c r="AF506" s="282">
        <f t="shared" si="133"/>
        <v>0</v>
      </c>
      <c r="AG506" s="107">
        <f t="shared" si="134"/>
        <v>0</v>
      </c>
      <c r="AH506" s="282">
        <f t="shared" si="135"/>
        <v>0</v>
      </c>
      <c r="AI506" s="260"/>
      <c r="AJ506" s="282">
        <f t="shared" si="136"/>
        <v>0</v>
      </c>
      <c r="AK506" s="282">
        <f t="shared" si="137"/>
        <v>0</v>
      </c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495"/>
      <c r="AW506" s="495"/>
      <c r="AX506" s="495"/>
    </row>
    <row r="507" spans="2:50">
      <c r="B507" s="412">
        <v>487</v>
      </c>
      <c r="C507" s="38" t="s">
        <v>24</v>
      </c>
      <c r="D507" s="38" t="s">
        <v>298</v>
      </c>
      <c r="E507" s="38" t="s">
        <v>299</v>
      </c>
      <c r="F507" s="397" t="s">
        <v>1166</v>
      </c>
      <c r="G507" s="422" t="s">
        <v>262</v>
      </c>
      <c r="H507" s="426">
        <v>42983</v>
      </c>
      <c r="I507" s="409" t="s">
        <v>2470</v>
      </c>
      <c r="J507" s="425">
        <f t="shared" si="111"/>
        <v>198</v>
      </c>
      <c r="K507" s="425">
        <v>18</v>
      </c>
      <c r="L507" s="425">
        <v>180</v>
      </c>
      <c r="M507" s="425"/>
      <c r="N507" s="477">
        <v>0.3</v>
      </c>
      <c r="O507" s="477">
        <v>3</v>
      </c>
      <c r="P507" s="519">
        <v>1</v>
      </c>
      <c r="Q507" s="282"/>
      <c r="R507" s="128" t="s">
        <v>31</v>
      </c>
      <c r="S507" s="128" t="s">
        <v>31</v>
      </c>
      <c r="T507" s="128" t="s">
        <v>31</v>
      </c>
      <c r="U507" s="128" t="s">
        <v>31</v>
      </c>
      <c r="V507" s="333" t="s">
        <v>3773</v>
      </c>
      <c r="W507" s="282"/>
      <c r="X507" s="282">
        <f t="shared" si="127"/>
        <v>0</v>
      </c>
      <c r="Y507" s="260"/>
      <c r="Z507" s="260"/>
      <c r="AA507" s="502">
        <f t="shared" si="128"/>
        <v>0</v>
      </c>
      <c r="AB507" s="282">
        <f t="shared" si="129"/>
        <v>0</v>
      </c>
      <c r="AC507" s="282">
        <f t="shared" si="130"/>
        <v>0</v>
      </c>
      <c r="AD507" s="282">
        <f t="shared" si="131"/>
        <v>0</v>
      </c>
      <c r="AE507" s="282">
        <f t="shared" si="132"/>
        <v>0</v>
      </c>
      <c r="AF507" s="282">
        <f t="shared" si="133"/>
        <v>0</v>
      </c>
      <c r="AG507" s="107">
        <f t="shared" si="134"/>
        <v>0</v>
      </c>
      <c r="AH507" s="282">
        <f t="shared" si="135"/>
        <v>0</v>
      </c>
      <c r="AI507" s="260"/>
      <c r="AJ507" s="282">
        <f t="shared" si="136"/>
        <v>0</v>
      </c>
      <c r="AK507" s="282">
        <f t="shared" si="137"/>
        <v>0</v>
      </c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495"/>
      <c r="AW507" s="495"/>
      <c r="AX507" s="495"/>
    </row>
    <row r="508" spans="2:50">
      <c r="B508" s="412">
        <v>488</v>
      </c>
      <c r="C508" s="38" t="s">
        <v>24</v>
      </c>
      <c r="D508" s="38" t="s">
        <v>298</v>
      </c>
      <c r="E508" s="38" t="s">
        <v>299</v>
      </c>
      <c r="F508" s="397" t="s">
        <v>1167</v>
      </c>
      <c r="G508" s="422" t="s">
        <v>262</v>
      </c>
      <c r="H508" s="53">
        <v>43766</v>
      </c>
      <c r="I508" s="409" t="s">
        <v>2470</v>
      </c>
      <c r="J508" s="425">
        <f t="shared" si="111"/>
        <v>42</v>
      </c>
      <c r="K508" s="425">
        <v>42</v>
      </c>
      <c r="L508" s="425">
        <v>0</v>
      </c>
      <c r="M508" s="425"/>
      <c r="N508" s="476">
        <v>0.7</v>
      </c>
      <c r="O508" s="476">
        <v>0</v>
      </c>
      <c r="P508" s="518">
        <v>1</v>
      </c>
      <c r="Q508" s="282"/>
      <c r="R508" s="128" t="s">
        <v>31</v>
      </c>
      <c r="S508" s="128" t="s">
        <v>31</v>
      </c>
      <c r="T508" s="128" t="s">
        <v>31</v>
      </c>
      <c r="U508" s="128" t="s">
        <v>31</v>
      </c>
      <c r="V508" s="333" t="s">
        <v>3773</v>
      </c>
      <c r="W508" s="282"/>
      <c r="X508" s="282">
        <f t="shared" si="127"/>
        <v>0</v>
      </c>
      <c r="Y508" s="260"/>
      <c r="Z508" s="260"/>
      <c r="AA508" s="502">
        <f t="shared" si="128"/>
        <v>0</v>
      </c>
      <c r="AB508" s="282">
        <f t="shared" si="129"/>
        <v>0</v>
      </c>
      <c r="AC508" s="282">
        <f t="shared" si="130"/>
        <v>0</v>
      </c>
      <c r="AD508" s="282">
        <f t="shared" si="131"/>
        <v>0</v>
      </c>
      <c r="AE508" s="282">
        <f t="shared" si="132"/>
        <v>0</v>
      </c>
      <c r="AF508" s="282">
        <f t="shared" si="133"/>
        <v>0</v>
      </c>
      <c r="AG508" s="107">
        <f t="shared" si="134"/>
        <v>0</v>
      </c>
      <c r="AH508" s="282">
        <f t="shared" si="135"/>
        <v>0</v>
      </c>
      <c r="AI508" s="260"/>
      <c r="AJ508" s="282">
        <f t="shared" si="136"/>
        <v>0</v>
      </c>
      <c r="AK508" s="282">
        <f t="shared" si="137"/>
        <v>0</v>
      </c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495"/>
      <c r="AW508" s="495"/>
      <c r="AX508" s="495"/>
    </row>
    <row r="509" spans="2:50">
      <c r="B509" s="412">
        <v>489</v>
      </c>
      <c r="C509" s="38" t="s">
        <v>24</v>
      </c>
      <c r="D509" s="38" t="s">
        <v>298</v>
      </c>
      <c r="E509" s="38" t="s">
        <v>299</v>
      </c>
      <c r="F509" s="397" t="s">
        <v>307</v>
      </c>
      <c r="G509" s="422" t="s">
        <v>262</v>
      </c>
      <c r="H509" s="53">
        <v>43713</v>
      </c>
      <c r="I509" s="409" t="s">
        <v>2470</v>
      </c>
      <c r="J509" s="425">
        <f t="shared" si="111"/>
        <v>2184</v>
      </c>
      <c r="K509" s="425">
        <v>24</v>
      </c>
      <c r="L509" s="425">
        <v>2160</v>
      </c>
      <c r="M509" s="425"/>
      <c r="N509" s="476">
        <v>0.4</v>
      </c>
      <c r="O509" s="476">
        <v>36</v>
      </c>
      <c r="P509" s="518">
        <v>1</v>
      </c>
      <c r="Q509" s="282"/>
      <c r="R509" s="128" t="s">
        <v>31</v>
      </c>
      <c r="S509" s="128" t="s">
        <v>31</v>
      </c>
      <c r="T509" s="128" t="s">
        <v>31</v>
      </c>
      <c r="U509" s="128" t="s">
        <v>31</v>
      </c>
      <c r="V509" s="333" t="s">
        <v>3773</v>
      </c>
      <c r="W509" s="282"/>
      <c r="X509" s="282">
        <f t="shared" si="127"/>
        <v>0</v>
      </c>
      <c r="Y509" s="260"/>
      <c r="Z509" s="260"/>
      <c r="AA509" s="502">
        <f t="shared" si="128"/>
        <v>0</v>
      </c>
      <c r="AB509" s="282">
        <f t="shared" si="129"/>
        <v>0</v>
      </c>
      <c r="AC509" s="282">
        <f t="shared" si="130"/>
        <v>0</v>
      </c>
      <c r="AD509" s="282">
        <f t="shared" si="131"/>
        <v>0</v>
      </c>
      <c r="AE509" s="282">
        <f t="shared" si="132"/>
        <v>0</v>
      </c>
      <c r="AF509" s="282">
        <f t="shared" si="133"/>
        <v>0</v>
      </c>
      <c r="AG509" s="107">
        <f t="shared" si="134"/>
        <v>0</v>
      </c>
      <c r="AH509" s="282">
        <f t="shared" si="135"/>
        <v>0</v>
      </c>
      <c r="AI509" s="260"/>
      <c r="AJ509" s="282">
        <f t="shared" si="136"/>
        <v>0</v>
      </c>
      <c r="AK509" s="282">
        <f t="shared" si="137"/>
        <v>0</v>
      </c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495"/>
      <c r="AW509" s="495"/>
      <c r="AX509" s="495"/>
    </row>
    <row r="510" spans="2:50">
      <c r="B510" s="412">
        <v>490</v>
      </c>
      <c r="C510" s="38" t="s">
        <v>24</v>
      </c>
      <c r="D510" s="38" t="s">
        <v>298</v>
      </c>
      <c r="E510" s="38" t="s">
        <v>310</v>
      </c>
      <c r="F510" s="397" t="s">
        <v>1168</v>
      </c>
      <c r="G510" s="422" t="s">
        <v>262</v>
      </c>
      <c r="H510" s="53">
        <v>42983</v>
      </c>
      <c r="I510" s="409" t="s">
        <v>2470</v>
      </c>
      <c r="J510" s="425">
        <f t="shared" si="111"/>
        <v>60</v>
      </c>
      <c r="K510" s="425">
        <v>60</v>
      </c>
      <c r="L510" s="425">
        <v>0</v>
      </c>
      <c r="M510" s="425"/>
      <c r="N510" s="476">
        <v>1</v>
      </c>
      <c r="O510" s="476">
        <v>0</v>
      </c>
      <c r="P510" s="518">
        <v>1</v>
      </c>
      <c r="Q510" s="282"/>
      <c r="R510" s="128" t="s">
        <v>31</v>
      </c>
      <c r="S510" s="128" t="s">
        <v>31</v>
      </c>
      <c r="T510" s="128" t="s">
        <v>31</v>
      </c>
      <c r="U510" s="128" t="s">
        <v>31</v>
      </c>
      <c r="V510" s="333" t="s">
        <v>3774</v>
      </c>
      <c r="W510" s="282"/>
      <c r="X510" s="282">
        <f t="shared" si="127"/>
        <v>0</v>
      </c>
      <c r="Y510" s="260"/>
      <c r="Z510" s="260"/>
      <c r="AA510" s="502">
        <f t="shared" si="128"/>
        <v>0</v>
      </c>
      <c r="AB510" s="282">
        <f t="shared" si="129"/>
        <v>0</v>
      </c>
      <c r="AC510" s="282">
        <f t="shared" si="130"/>
        <v>0</v>
      </c>
      <c r="AD510" s="282">
        <f t="shared" si="131"/>
        <v>0</v>
      </c>
      <c r="AE510" s="282">
        <f t="shared" si="132"/>
        <v>0</v>
      </c>
      <c r="AF510" s="282">
        <f t="shared" si="133"/>
        <v>0</v>
      </c>
      <c r="AG510" s="107">
        <f t="shared" si="134"/>
        <v>0</v>
      </c>
      <c r="AH510" s="282">
        <f t="shared" si="135"/>
        <v>0</v>
      </c>
      <c r="AI510" s="260"/>
      <c r="AJ510" s="282">
        <f t="shared" si="136"/>
        <v>0</v>
      </c>
      <c r="AK510" s="282">
        <f t="shared" si="137"/>
        <v>0</v>
      </c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495"/>
      <c r="AW510" s="495"/>
      <c r="AX510" s="495"/>
    </row>
    <row r="511" spans="2:50">
      <c r="B511" s="412">
        <v>491</v>
      </c>
      <c r="C511" s="38" t="s">
        <v>24</v>
      </c>
      <c r="D511" s="38" t="s">
        <v>298</v>
      </c>
      <c r="E511" s="38" t="s">
        <v>310</v>
      </c>
      <c r="F511" s="397" t="s">
        <v>1169</v>
      </c>
      <c r="G511" s="422" t="s">
        <v>262</v>
      </c>
      <c r="H511" s="53">
        <v>43789</v>
      </c>
      <c r="I511" s="409" t="s">
        <v>2470</v>
      </c>
      <c r="J511" s="425">
        <f t="shared" si="111"/>
        <v>18</v>
      </c>
      <c r="K511" s="425">
        <v>18</v>
      </c>
      <c r="L511" s="425">
        <v>0</v>
      </c>
      <c r="M511" s="425"/>
      <c r="N511" s="476">
        <v>0.3</v>
      </c>
      <c r="O511" s="476">
        <v>0</v>
      </c>
      <c r="P511" s="518">
        <v>1</v>
      </c>
      <c r="Q511" s="282"/>
      <c r="R511" s="128" t="s">
        <v>31</v>
      </c>
      <c r="S511" s="128" t="s">
        <v>31</v>
      </c>
      <c r="T511" s="128" t="s">
        <v>31</v>
      </c>
      <c r="U511" s="128" t="s">
        <v>31</v>
      </c>
      <c r="V511" s="333" t="s">
        <v>3774</v>
      </c>
      <c r="W511" s="282"/>
      <c r="X511" s="282">
        <f t="shared" si="127"/>
        <v>0</v>
      </c>
      <c r="Y511" s="260"/>
      <c r="Z511" s="260"/>
      <c r="AA511" s="502">
        <f t="shared" si="128"/>
        <v>0</v>
      </c>
      <c r="AB511" s="282">
        <f t="shared" si="129"/>
        <v>0</v>
      </c>
      <c r="AC511" s="282">
        <f t="shared" si="130"/>
        <v>0</v>
      </c>
      <c r="AD511" s="282">
        <f t="shared" si="131"/>
        <v>0</v>
      </c>
      <c r="AE511" s="282">
        <f t="shared" si="132"/>
        <v>0</v>
      </c>
      <c r="AF511" s="282">
        <f t="shared" si="133"/>
        <v>0</v>
      </c>
      <c r="AG511" s="107">
        <f t="shared" si="134"/>
        <v>0</v>
      </c>
      <c r="AH511" s="282">
        <f t="shared" si="135"/>
        <v>0</v>
      </c>
      <c r="AI511" s="260"/>
      <c r="AJ511" s="282">
        <f t="shared" si="136"/>
        <v>0</v>
      </c>
      <c r="AK511" s="282">
        <f t="shared" si="137"/>
        <v>0</v>
      </c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495"/>
      <c r="AW511" s="495"/>
      <c r="AX511" s="495"/>
    </row>
    <row r="512" spans="2:50">
      <c r="B512" s="412">
        <v>492</v>
      </c>
      <c r="C512" s="38" t="s">
        <v>24</v>
      </c>
      <c r="D512" s="374" t="s">
        <v>298</v>
      </c>
      <c r="E512" s="388" t="s">
        <v>3775</v>
      </c>
      <c r="F512" s="388" t="s">
        <v>313</v>
      </c>
      <c r="G512" s="422" t="s">
        <v>262</v>
      </c>
      <c r="H512" s="427">
        <v>43340</v>
      </c>
      <c r="I512" s="409" t="s">
        <v>2470</v>
      </c>
      <c r="J512" s="425">
        <f t="shared" si="111"/>
        <v>36</v>
      </c>
      <c r="K512" s="425">
        <v>36</v>
      </c>
      <c r="L512" s="425">
        <v>0</v>
      </c>
      <c r="M512" s="425"/>
      <c r="N512" s="25">
        <v>0.6</v>
      </c>
      <c r="O512" s="26">
        <v>0</v>
      </c>
      <c r="P512" s="507">
        <v>1</v>
      </c>
      <c r="Q512" s="282"/>
      <c r="R512" s="128" t="s">
        <v>31</v>
      </c>
      <c r="S512" s="128" t="s">
        <v>31</v>
      </c>
      <c r="T512" s="128" t="s">
        <v>31</v>
      </c>
      <c r="U512" s="128" t="s">
        <v>31</v>
      </c>
      <c r="V512" s="333" t="s">
        <v>3774</v>
      </c>
      <c r="W512" s="282"/>
      <c r="X512" s="282">
        <f t="shared" si="127"/>
        <v>0</v>
      </c>
      <c r="Y512" s="260"/>
      <c r="Z512" s="260"/>
      <c r="AA512" s="502">
        <f t="shared" si="128"/>
        <v>0</v>
      </c>
      <c r="AB512" s="282">
        <f t="shared" si="129"/>
        <v>0</v>
      </c>
      <c r="AC512" s="282">
        <f t="shared" si="130"/>
        <v>0</v>
      </c>
      <c r="AD512" s="282">
        <f t="shared" si="131"/>
        <v>0</v>
      </c>
      <c r="AE512" s="282">
        <f t="shared" si="132"/>
        <v>0</v>
      </c>
      <c r="AF512" s="282">
        <f t="shared" si="133"/>
        <v>0</v>
      </c>
      <c r="AG512" s="107">
        <f t="shared" si="134"/>
        <v>0</v>
      </c>
      <c r="AH512" s="282">
        <f t="shared" si="135"/>
        <v>0</v>
      </c>
      <c r="AI512" s="260"/>
      <c r="AJ512" s="282">
        <f t="shared" si="136"/>
        <v>0</v>
      </c>
      <c r="AK512" s="282">
        <f t="shared" si="137"/>
        <v>0</v>
      </c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495"/>
      <c r="AW512" s="495"/>
      <c r="AX512" s="495"/>
    </row>
    <row r="513" spans="2:50">
      <c r="B513" s="412">
        <v>493</v>
      </c>
      <c r="C513" s="38" t="s">
        <v>24</v>
      </c>
      <c r="D513" s="374" t="s">
        <v>298</v>
      </c>
      <c r="E513" s="388" t="s">
        <v>3775</v>
      </c>
      <c r="F513" s="388" t="s">
        <v>317</v>
      </c>
      <c r="G513" s="422" t="s">
        <v>262</v>
      </c>
      <c r="H513" s="427">
        <v>43340</v>
      </c>
      <c r="I513" s="409" t="s">
        <v>2470</v>
      </c>
      <c r="J513" s="425">
        <f t="shared" si="111"/>
        <v>198</v>
      </c>
      <c r="K513" s="425">
        <v>18</v>
      </c>
      <c r="L513" s="425">
        <v>180</v>
      </c>
      <c r="M513" s="425"/>
      <c r="N513" s="26">
        <v>0.30000000000000004</v>
      </c>
      <c r="O513" s="26">
        <v>3</v>
      </c>
      <c r="P513" s="507">
        <v>1</v>
      </c>
      <c r="Q513" s="282"/>
      <c r="R513" s="128" t="s">
        <v>31</v>
      </c>
      <c r="S513" s="128" t="s">
        <v>31</v>
      </c>
      <c r="T513" s="128" t="s">
        <v>31</v>
      </c>
      <c r="U513" s="128" t="s">
        <v>31</v>
      </c>
      <c r="V513" s="333" t="s">
        <v>3774</v>
      </c>
      <c r="W513" s="282"/>
      <c r="X513" s="282">
        <f t="shared" si="127"/>
        <v>0</v>
      </c>
      <c r="Y513" s="260"/>
      <c r="Z513" s="260"/>
      <c r="AA513" s="502">
        <f t="shared" si="128"/>
        <v>0</v>
      </c>
      <c r="AB513" s="282">
        <f t="shared" si="129"/>
        <v>0</v>
      </c>
      <c r="AC513" s="282">
        <f t="shared" si="130"/>
        <v>0</v>
      </c>
      <c r="AD513" s="282">
        <f t="shared" si="131"/>
        <v>0</v>
      </c>
      <c r="AE513" s="282">
        <f t="shared" si="132"/>
        <v>0</v>
      </c>
      <c r="AF513" s="282">
        <f t="shared" si="133"/>
        <v>0</v>
      </c>
      <c r="AG513" s="107">
        <f t="shared" si="134"/>
        <v>0</v>
      </c>
      <c r="AH513" s="282">
        <f t="shared" si="135"/>
        <v>0</v>
      </c>
      <c r="AI513" s="260"/>
      <c r="AJ513" s="282">
        <f t="shared" si="136"/>
        <v>0</v>
      </c>
      <c r="AK513" s="282">
        <f t="shared" si="137"/>
        <v>0</v>
      </c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495"/>
      <c r="AW513" s="495"/>
      <c r="AX513" s="495"/>
    </row>
    <row r="514" spans="2:50">
      <c r="B514" s="412">
        <v>494</v>
      </c>
      <c r="C514" s="38" t="s">
        <v>24</v>
      </c>
      <c r="D514" s="374" t="s">
        <v>298</v>
      </c>
      <c r="E514" s="545" t="s">
        <v>320</v>
      </c>
      <c r="F514" s="545" t="s">
        <v>321</v>
      </c>
      <c r="G514" s="422" t="s">
        <v>262</v>
      </c>
      <c r="H514" s="546">
        <v>43789</v>
      </c>
      <c r="I514" s="452" t="s">
        <v>2470</v>
      </c>
      <c r="J514" s="423">
        <f t="shared" si="111"/>
        <v>6</v>
      </c>
      <c r="K514" s="423">
        <v>6</v>
      </c>
      <c r="L514" s="423">
        <v>0</v>
      </c>
      <c r="M514" s="423"/>
      <c r="N514" s="547">
        <v>0.1</v>
      </c>
      <c r="O514" s="462">
        <v>0</v>
      </c>
      <c r="P514" s="510">
        <v>1</v>
      </c>
      <c r="Q514" s="131"/>
      <c r="R514" s="128" t="s">
        <v>31</v>
      </c>
      <c r="S514" s="128" t="s">
        <v>31</v>
      </c>
      <c r="T514" s="128" t="s">
        <v>31</v>
      </c>
      <c r="U514" s="128" t="s">
        <v>31</v>
      </c>
      <c r="V514" s="333" t="s">
        <v>3774</v>
      </c>
      <c r="W514" s="282"/>
      <c r="X514" s="282">
        <f t="shared" si="127"/>
        <v>0</v>
      </c>
      <c r="Y514" s="260"/>
      <c r="Z514" s="260"/>
      <c r="AA514" s="502">
        <f t="shared" si="128"/>
        <v>0</v>
      </c>
      <c r="AB514" s="282">
        <f t="shared" si="129"/>
        <v>0</v>
      </c>
      <c r="AC514" s="282">
        <f t="shared" si="130"/>
        <v>0</v>
      </c>
      <c r="AD514" s="282">
        <f t="shared" si="131"/>
        <v>0</v>
      </c>
      <c r="AE514" s="282">
        <f t="shared" si="132"/>
        <v>0</v>
      </c>
      <c r="AF514" s="282">
        <f t="shared" si="133"/>
        <v>0</v>
      </c>
      <c r="AG514" s="107">
        <f t="shared" si="134"/>
        <v>0</v>
      </c>
      <c r="AH514" s="282">
        <f t="shared" si="135"/>
        <v>0</v>
      </c>
      <c r="AI514" s="260"/>
      <c r="AJ514" s="282">
        <f t="shared" si="136"/>
        <v>0</v>
      </c>
      <c r="AK514" s="282">
        <f t="shared" si="137"/>
        <v>0</v>
      </c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495"/>
      <c r="AW514" s="495"/>
      <c r="AX514" s="495"/>
    </row>
    <row r="515" spans="2:50">
      <c r="B515" s="412">
        <v>495</v>
      </c>
      <c r="C515" s="38" t="s">
        <v>24</v>
      </c>
      <c r="D515" s="374" t="s">
        <v>298</v>
      </c>
      <c r="E515" s="545" t="s">
        <v>320</v>
      </c>
      <c r="F515" s="545" t="s">
        <v>323</v>
      </c>
      <c r="G515" s="422" t="s">
        <v>262</v>
      </c>
      <c r="H515" s="546">
        <v>43789</v>
      </c>
      <c r="I515" s="452" t="s">
        <v>2470</v>
      </c>
      <c r="J515" s="423">
        <f t="shared" si="111"/>
        <v>18</v>
      </c>
      <c r="K515" s="423">
        <v>18</v>
      </c>
      <c r="L515" s="423">
        <v>0</v>
      </c>
      <c r="M515" s="423"/>
      <c r="N515" s="547">
        <v>0.30000000000000004</v>
      </c>
      <c r="O515" s="462">
        <v>0</v>
      </c>
      <c r="P515" s="510">
        <v>1</v>
      </c>
      <c r="Q515" s="131"/>
      <c r="R515" s="128" t="s">
        <v>31</v>
      </c>
      <c r="S515" s="128" t="s">
        <v>31</v>
      </c>
      <c r="T515" s="128" t="s">
        <v>31</v>
      </c>
      <c r="U515" s="128" t="s">
        <v>31</v>
      </c>
      <c r="V515" s="333" t="s">
        <v>3774</v>
      </c>
      <c r="W515" s="282"/>
      <c r="X515" s="282">
        <f t="shared" si="127"/>
        <v>0</v>
      </c>
      <c r="Y515" s="260"/>
      <c r="Z515" s="260"/>
      <c r="AA515" s="502">
        <f t="shared" si="128"/>
        <v>0</v>
      </c>
      <c r="AB515" s="282">
        <f t="shared" si="129"/>
        <v>0</v>
      </c>
      <c r="AC515" s="282">
        <f t="shared" si="130"/>
        <v>0</v>
      </c>
      <c r="AD515" s="282">
        <f t="shared" si="131"/>
        <v>0</v>
      </c>
      <c r="AE515" s="282">
        <f t="shared" si="132"/>
        <v>0</v>
      </c>
      <c r="AF515" s="282">
        <f t="shared" si="133"/>
        <v>0</v>
      </c>
      <c r="AG515" s="107">
        <f t="shared" si="134"/>
        <v>0</v>
      </c>
      <c r="AH515" s="282">
        <f t="shared" si="135"/>
        <v>0</v>
      </c>
      <c r="AI515" s="260"/>
      <c r="AJ515" s="282">
        <f t="shared" si="136"/>
        <v>0</v>
      </c>
      <c r="AK515" s="282">
        <f t="shared" si="137"/>
        <v>0</v>
      </c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495"/>
      <c r="AW515" s="495"/>
      <c r="AX515" s="495"/>
    </row>
    <row r="516" spans="2:50">
      <c r="B516" s="412">
        <v>496</v>
      </c>
      <c r="C516" s="38" t="s">
        <v>24</v>
      </c>
      <c r="D516" s="374" t="s">
        <v>298</v>
      </c>
      <c r="E516" s="38" t="s">
        <v>327</v>
      </c>
      <c r="F516" s="397" t="s">
        <v>1170</v>
      </c>
      <c r="G516" s="422" t="s">
        <v>262</v>
      </c>
      <c r="H516" s="53">
        <v>42984</v>
      </c>
      <c r="I516" s="409" t="s">
        <v>2470</v>
      </c>
      <c r="J516" s="425">
        <f t="shared" si="111"/>
        <v>432</v>
      </c>
      <c r="K516" s="425">
        <v>66</v>
      </c>
      <c r="L516" s="425">
        <v>366</v>
      </c>
      <c r="M516" s="425"/>
      <c r="N516" s="476">
        <v>1.1000000000000001</v>
      </c>
      <c r="O516" s="476">
        <v>6.1</v>
      </c>
      <c r="P516" s="518">
        <v>1</v>
      </c>
      <c r="Q516" s="282"/>
      <c r="R516" s="128" t="s">
        <v>31</v>
      </c>
      <c r="S516" s="128" t="s">
        <v>31</v>
      </c>
      <c r="T516" s="128" t="s">
        <v>31</v>
      </c>
      <c r="U516" s="128" t="s">
        <v>31</v>
      </c>
      <c r="V516" s="333" t="s">
        <v>3774</v>
      </c>
      <c r="W516" s="282"/>
      <c r="X516" s="282">
        <f t="shared" si="127"/>
        <v>0</v>
      </c>
      <c r="Y516" s="260"/>
      <c r="Z516" s="260"/>
      <c r="AA516" s="502">
        <f t="shared" si="128"/>
        <v>0</v>
      </c>
      <c r="AB516" s="282">
        <f t="shared" si="129"/>
        <v>0</v>
      </c>
      <c r="AC516" s="282">
        <f t="shared" si="130"/>
        <v>0</v>
      </c>
      <c r="AD516" s="282">
        <f t="shared" si="131"/>
        <v>0</v>
      </c>
      <c r="AE516" s="282">
        <f t="shared" si="132"/>
        <v>0</v>
      </c>
      <c r="AF516" s="282">
        <f t="shared" si="133"/>
        <v>0</v>
      </c>
      <c r="AG516" s="107">
        <f t="shared" si="134"/>
        <v>0</v>
      </c>
      <c r="AH516" s="282">
        <f t="shared" si="135"/>
        <v>0</v>
      </c>
      <c r="AI516" s="260"/>
      <c r="AJ516" s="282">
        <f t="shared" si="136"/>
        <v>0</v>
      </c>
      <c r="AK516" s="282">
        <f t="shared" si="137"/>
        <v>0</v>
      </c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495"/>
      <c r="AW516" s="495"/>
      <c r="AX516" s="495"/>
    </row>
    <row r="517" spans="2:50">
      <c r="B517" s="412">
        <v>497</v>
      </c>
      <c r="C517" s="38" t="s">
        <v>24</v>
      </c>
      <c r="D517" s="374" t="s">
        <v>298</v>
      </c>
      <c r="E517" s="38" t="s">
        <v>334</v>
      </c>
      <c r="F517" s="397" t="s">
        <v>1171</v>
      </c>
      <c r="G517" s="422" t="s">
        <v>262</v>
      </c>
      <c r="H517" s="53">
        <v>42984</v>
      </c>
      <c r="I517" s="409" t="s">
        <v>2470</v>
      </c>
      <c r="J517" s="425">
        <f t="shared" si="111"/>
        <v>414</v>
      </c>
      <c r="K517" s="425">
        <v>48</v>
      </c>
      <c r="L517" s="425">
        <v>366</v>
      </c>
      <c r="M517" s="425"/>
      <c r="N517" s="476">
        <v>0.8</v>
      </c>
      <c r="O517" s="476">
        <v>6.1</v>
      </c>
      <c r="P517" s="518">
        <v>1</v>
      </c>
      <c r="Q517" s="282"/>
      <c r="R517" s="128" t="s">
        <v>31</v>
      </c>
      <c r="S517" s="128" t="s">
        <v>31</v>
      </c>
      <c r="T517" s="128" t="s">
        <v>31</v>
      </c>
      <c r="U517" s="128" t="s">
        <v>31</v>
      </c>
      <c r="V517" s="333" t="s">
        <v>3774</v>
      </c>
      <c r="W517" s="282"/>
      <c r="X517" s="282">
        <f t="shared" si="127"/>
        <v>0</v>
      </c>
      <c r="Y517" s="260"/>
      <c r="Z517" s="260"/>
      <c r="AA517" s="502">
        <f t="shared" si="128"/>
        <v>0</v>
      </c>
      <c r="AB517" s="282">
        <f t="shared" si="129"/>
        <v>0</v>
      </c>
      <c r="AC517" s="282">
        <f t="shared" si="130"/>
        <v>0</v>
      </c>
      <c r="AD517" s="282">
        <f t="shared" si="131"/>
        <v>0</v>
      </c>
      <c r="AE517" s="282">
        <f t="shared" si="132"/>
        <v>0</v>
      </c>
      <c r="AF517" s="282">
        <f t="shared" si="133"/>
        <v>0</v>
      </c>
      <c r="AG517" s="107">
        <f t="shared" si="134"/>
        <v>0</v>
      </c>
      <c r="AH517" s="282">
        <f t="shared" si="135"/>
        <v>0</v>
      </c>
      <c r="AI517" s="260"/>
      <c r="AJ517" s="282">
        <f t="shared" si="136"/>
        <v>0</v>
      </c>
      <c r="AK517" s="282">
        <f t="shared" si="137"/>
        <v>0</v>
      </c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495"/>
      <c r="AW517" s="495"/>
      <c r="AX517" s="495"/>
    </row>
    <row r="518" spans="2:50">
      <c r="B518" s="412">
        <v>498</v>
      </c>
      <c r="C518" s="38" t="s">
        <v>24</v>
      </c>
      <c r="D518" s="374" t="s">
        <v>298</v>
      </c>
      <c r="E518" s="33" t="s">
        <v>335</v>
      </c>
      <c r="F518" s="397" t="s">
        <v>1172</v>
      </c>
      <c r="G518" s="422" t="s">
        <v>262</v>
      </c>
      <c r="H518" s="53">
        <v>42984</v>
      </c>
      <c r="I518" s="409" t="s">
        <v>2470</v>
      </c>
      <c r="J518" s="425">
        <f t="shared" si="111"/>
        <v>414</v>
      </c>
      <c r="K518" s="425">
        <v>48</v>
      </c>
      <c r="L518" s="425">
        <v>366</v>
      </c>
      <c r="M518" s="425"/>
      <c r="N518" s="476">
        <v>0.8</v>
      </c>
      <c r="O518" s="476">
        <v>6.1</v>
      </c>
      <c r="P518" s="518">
        <v>1</v>
      </c>
      <c r="Q518" s="282"/>
      <c r="R518" s="128" t="s">
        <v>31</v>
      </c>
      <c r="S518" s="128" t="s">
        <v>31</v>
      </c>
      <c r="T518" s="128" t="s">
        <v>31</v>
      </c>
      <c r="U518" s="128" t="s">
        <v>31</v>
      </c>
      <c r="V518" s="333" t="s">
        <v>3774</v>
      </c>
      <c r="W518" s="282"/>
      <c r="X518" s="282">
        <f t="shared" si="127"/>
        <v>0</v>
      </c>
      <c r="Y518" s="260"/>
      <c r="Z518" s="260"/>
      <c r="AA518" s="502">
        <f t="shared" si="128"/>
        <v>0</v>
      </c>
      <c r="AB518" s="282">
        <f t="shared" si="129"/>
        <v>0</v>
      </c>
      <c r="AC518" s="282">
        <f t="shared" si="130"/>
        <v>0</v>
      </c>
      <c r="AD518" s="282">
        <f t="shared" si="131"/>
        <v>0</v>
      </c>
      <c r="AE518" s="282">
        <f t="shared" si="132"/>
        <v>0</v>
      </c>
      <c r="AF518" s="282">
        <f t="shared" si="133"/>
        <v>0</v>
      </c>
      <c r="AG518" s="107">
        <f t="shared" si="134"/>
        <v>0</v>
      </c>
      <c r="AH518" s="282">
        <f t="shared" si="135"/>
        <v>0</v>
      </c>
      <c r="AI518" s="260"/>
      <c r="AJ518" s="282">
        <f t="shared" si="136"/>
        <v>0</v>
      </c>
      <c r="AK518" s="282">
        <f t="shared" si="137"/>
        <v>0</v>
      </c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495"/>
      <c r="AW518" s="495"/>
      <c r="AX518" s="495"/>
    </row>
    <row r="519" spans="2:50">
      <c r="B519" s="412">
        <v>499</v>
      </c>
      <c r="C519" s="38" t="s">
        <v>24</v>
      </c>
      <c r="D519" s="374" t="s">
        <v>298</v>
      </c>
      <c r="E519" s="38" t="s">
        <v>336</v>
      </c>
      <c r="F519" s="397" t="s">
        <v>1089</v>
      </c>
      <c r="G519" s="422" t="s">
        <v>262</v>
      </c>
      <c r="H519" s="53">
        <v>42984</v>
      </c>
      <c r="I519" s="409" t="s">
        <v>2470</v>
      </c>
      <c r="J519" s="425">
        <f t="shared" si="111"/>
        <v>414</v>
      </c>
      <c r="K519" s="425">
        <v>48</v>
      </c>
      <c r="L519" s="425">
        <v>366</v>
      </c>
      <c r="M519" s="425"/>
      <c r="N519" s="476">
        <v>0.8</v>
      </c>
      <c r="O519" s="476">
        <v>6.1</v>
      </c>
      <c r="P519" s="518">
        <v>1</v>
      </c>
      <c r="Q519" s="282"/>
      <c r="R519" s="128" t="s">
        <v>31</v>
      </c>
      <c r="S519" s="128" t="s">
        <v>31</v>
      </c>
      <c r="T519" s="128" t="s">
        <v>31</v>
      </c>
      <c r="U519" s="128" t="s">
        <v>31</v>
      </c>
      <c r="V519" s="333" t="s">
        <v>3774</v>
      </c>
      <c r="W519" s="282"/>
      <c r="X519" s="282">
        <f t="shared" si="127"/>
        <v>0</v>
      </c>
      <c r="Y519" s="260"/>
      <c r="Z519" s="260"/>
      <c r="AA519" s="502">
        <f t="shared" si="128"/>
        <v>0</v>
      </c>
      <c r="AB519" s="282">
        <f t="shared" si="129"/>
        <v>0</v>
      </c>
      <c r="AC519" s="282">
        <f t="shared" si="130"/>
        <v>0</v>
      </c>
      <c r="AD519" s="282">
        <f t="shared" si="131"/>
        <v>0</v>
      </c>
      <c r="AE519" s="282">
        <f t="shared" si="132"/>
        <v>0</v>
      </c>
      <c r="AF519" s="282">
        <f t="shared" si="133"/>
        <v>0</v>
      </c>
      <c r="AG519" s="107">
        <f t="shared" si="134"/>
        <v>0</v>
      </c>
      <c r="AH519" s="282">
        <f t="shared" si="135"/>
        <v>0</v>
      </c>
      <c r="AI519" s="260"/>
      <c r="AJ519" s="282">
        <f t="shared" si="136"/>
        <v>0</v>
      </c>
      <c r="AK519" s="282">
        <f t="shared" si="137"/>
        <v>0</v>
      </c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495"/>
      <c r="AW519" s="495"/>
      <c r="AX519" s="495"/>
    </row>
    <row r="520" spans="2:50">
      <c r="B520" s="412">
        <v>500</v>
      </c>
      <c r="C520" s="38" t="s">
        <v>24</v>
      </c>
      <c r="D520" s="374" t="s">
        <v>298</v>
      </c>
      <c r="E520" s="38" t="s">
        <v>337</v>
      </c>
      <c r="F520" s="397" t="s">
        <v>1173</v>
      </c>
      <c r="G520" s="422" t="s">
        <v>262</v>
      </c>
      <c r="H520" s="53">
        <v>42984</v>
      </c>
      <c r="I520" s="409" t="s">
        <v>2470</v>
      </c>
      <c r="J520" s="425">
        <f t="shared" si="111"/>
        <v>6</v>
      </c>
      <c r="K520" s="425">
        <v>6</v>
      </c>
      <c r="L520" s="425">
        <v>0</v>
      </c>
      <c r="M520" s="425"/>
      <c r="N520" s="476">
        <v>0.1</v>
      </c>
      <c r="O520" s="476">
        <v>0</v>
      </c>
      <c r="P520" s="518">
        <v>1</v>
      </c>
      <c r="Q520" s="282"/>
      <c r="R520" s="128" t="s">
        <v>31</v>
      </c>
      <c r="S520" s="128" t="s">
        <v>31</v>
      </c>
      <c r="T520" s="128" t="s">
        <v>31</v>
      </c>
      <c r="U520" s="128" t="s">
        <v>31</v>
      </c>
      <c r="V520" s="333" t="s">
        <v>3774</v>
      </c>
      <c r="W520" s="282"/>
      <c r="X520" s="282">
        <f t="shared" si="127"/>
        <v>0</v>
      </c>
      <c r="Y520" s="260"/>
      <c r="Z520" s="260"/>
      <c r="AA520" s="502">
        <f t="shared" si="128"/>
        <v>0</v>
      </c>
      <c r="AB520" s="282">
        <f t="shared" si="129"/>
        <v>0</v>
      </c>
      <c r="AC520" s="282">
        <f t="shared" si="130"/>
        <v>0</v>
      </c>
      <c r="AD520" s="282">
        <f t="shared" si="131"/>
        <v>0</v>
      </c>
      <c r="AE520" s="282">
        <f t="shared" si="132"/>
        <v>0</v>
      </c>
      <c r="AF520" s="282">
        <f t="shared" si="133"/>
        <v>0</v>
      </c>
      <c r="AG520" s="107">
        <f t="shared" si="134"/>
        <v>0</v>
      </c>
      <c r="AH520" s="282">
        <f t="shared" si="135"/>
        <v>0</v>
      </c>
      <c r="AI520" s="260"/>
      <c r="AJ520" s="282">
        <f t="shared" si="136"/>
        <v>0</v>
      </c>
      <c r="AK520" s="282">
        <f t="shared" si="137"/>
        <v>0</v>
      </c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495"/>
      <c r="AW520" s="495"/>
      <c r="AX520" s="495"/>
    </row>
    <row r="521" spans="2:50">
      <c r="B521" s="412">
        <v>501</v>
      </c>
      <c r="C521" s="38" t="s">
        <v>24</v>
      </c>
      <c r="D521" s="374" t="s">
        <v>298</v>
      </c>
      <c r="E521" s="38" t="s">
        <v>339</v>
      </c>
      <c r="F521" s="397" t="s">
        <v>1174</v>
      </c>
      <c r="G521" s="422" t="s">
        <v>262</v>
      </c>
      <c r="H521" s="53">
        <v>41995</v>
      </c>
      <c r="I521" s="409" t="s">
        <v>2470</v>
      </c>
      <c r="J521" s="425">
        <f t="shared" si="111"/>
        <v>48</v>
      </c>
      <c r="K521" s="425">
        <v>24</v>
      </c>
      <c r="L521" s="425">
        <v>24</v>
      </c>
      <c r="M521" s="425"/>
      <c r="N521" s="476">
        <v>0.4</v>
      </c>
      <c r="O521" s="476">
        <v>0.4</v>
      </c>
      <c r="P521" s="518">
        <v>1</v>
      </c>
      <c r="Q521" s="282"/>
      <c r="R521" s="128" t="s">
        <v>31</v>
      </c>
      <c r="S521" s="128" t="s">
        <v>31</v>
      </c>
      <c r="T521" s="128" t="s">
        <v>31</v>
      </c>
      <c r="U521" s="128" t="s">
        <v>31</v>
      </c>
      <c r="V521" s="333" t="s">
        <v>3774</v>
      </c>
      <c r="W521" s="282"/>
      <c r="X521" s="282">
        <f t="shared" si="127"/>
        <v>0</v>
      </c>
      <c r="Y521" s="260"/>
      <c r="Z521" s="260"/>
      <c r="AA521" s="502">
        <f t="shared" si="128"/>
        <v>0</v>
      </c>
      <c r="AB521" s="282">
        <f t="shared" si="129"/>
        <v>0</v>
      </c>
      <c r="AC521" s="282">
        <f t="shared" si="130"/>
        <v>0</v>
      </c>
      <c r="AD521" s="282">
        <f t="shared" si="131"/>
        <v>0</v>
      </c>
      <c r="AE521" s="282">
        <f t="shared" si="132"/>
        <v>0</v>
      </c>
      <c r="AF521" s="282">
        <f t="shared" si="133"/>
        <v>0</v>
      </c>
      <c r="AG521" s="107">
        <f t="shared" si="134"/>
        <v>0</v>
      </c>
      <c r="AH521" s="282">
        <f t="shared" si="135"/>
        <v>0</v>
      </c>
      <c r="AI521" s="260"/>
      <c r="AJ521" s="282">
        <f t="shared" si="136"/>
        <v>0</v>
      </c>
      <c r="AK521" s="282">
        <f t="shared" si="137"/>
        <v>0</v>
      </c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495"/>
      <c r="AW521" s="495"/>
      <c r="AX521" s="495"/>
    </row>
    <row r="522" spans="2:50">
      <c r="B522" s="412">
        <v>502</v>
      </c>
      <c r="C522" s="38" t="s">
        <v>24</v>
      </c>
      <c r="D522" s="374" t="s">
        <v>298</v>
      </c>
      <c r="E522" s="38" t="s">
        <v>340</v>
      </c>
      <c r="F522" s="397" t="s">
        <v>340</v>
      </c>
      <c r="G522" s="422" t="s">
        <v>262</v>
      </c>
      <c r="H522" s="53">
        <v>43298</v>
      </c>
      <c r="I522" s="409" t="s">
        <v>2470</v>
      </c>
      <c r="J522" s="425">
        <f t="shared" si="111"/>
        <v>1920</v>
      </c>
      <c r="K522" s="425">
        <v>150</v>
      </c>
      <c r="L522" s="425">
        <v>1770</v>
      </c>
      <c r="M522" s="425"/>
      <c r="N522" s="25">
        <v>2.5000000000000004</v>
      </c>
      <c r="O522" s="26">
        <v>29.5</v>
      </c>
      <c r="P522" s="507">
        <v>1</v>
      </c>
      <c r="Q522" s="282"/>
      <c r="R522" s="128" t="s">
        <v>31</v>
      </c>
      <c r="S522" s="128" t="s">
        <v>31</v>
      </c>
      <c r="T522" s="128" t="s">
        <v>31</v>
      </c>
      <c r="U522" s="128" t="s">
        <v>31</v>
      </c>
      <c r="V522" s="333" t="s">
        <v>3776</v>
      </c>
      <c r="W522" s="282"/>
      <c r="X522" s="282">
        <f t="shared" si="127"/>
        <v>0</v>
      </c>
      <c r="Y522" s="260"/>
      <c r="Z522" s="260"/>
      <c r="AA522" s="502">
        <f t="shared" si="128"/>
        <v>0</v>
      </c>
      <c r="AB522" s="282">
        <f t="shared" si="129"/>
        <v>0</v>
      </c>
      <c r="AC522" s="282">
        <f t="shared" si="130"/>
        <v>0</v>
      </c>
      <c r="AD522" s="282">
        <f t="shared" si="131"/>
        <v>0</v>
      </c>
      <c r="AE522" s="282">
        <f t="shared" si="132"/>
        <v>0</v>
      </c>
      <c r="AF522" s="282">
        <f t="shared" si="133"/>
        <v>0</v>
      </c>
      <c r="AG522" s="107">
        <f t="shared" si="134"/>
        <v>0</v>
      </c>
      <c r="AH522" s="282">
        <f t="shared" si="135"/>
        <v>0</v>
      </c>
      <c r="AI522" s="260"/>
      <c r="AJ522" s="282">
        <f t="shared" si="136"/>
        <v>0</v>
      </c>
      <c r="AK522" s="282">
        <f t="shared" si="137"/>
        <v>0</v>
      </c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495"/>
      <c r="AW522" s="495"/>
      <c r="AX522" s="495"/>
    </row>
    <row r="523" spans="2:50">
      <c r="B523" s="412">
        <v>503</v>
      </c>
      <c r="C523" s="38" t="s">
        <v>24</v>
      </c>
      <c r="D523" s="374" t="s">
        <v>298</v>
      </c>
      <c r="E523" s="38" t="s">
        <v>345</v>
      </c>
      <c r="F523" s="397" t="s">
        <v>346</v>
      </c>
      <c r="G523" s="422" t="s">
        <v>262</v>
      </c>
      <c r="H523" s="53">
        <v>42979</v>
      </c>
      <c r="I523" s="409" t="s">
        <v>2470</v>
      </c>
      <c r="J523" s="425">
        <f t="shared" ref="J523:J586" si="138">SUM(K523:L523)</f>
        <v>66</v>
      </c>
      <c r="K523" s="425">
        <v>12</v>
      </c>
      <c r="L523" s="425">
        <v>54</v>
      </c>
      <c r="M523" s="425"/>
      <c r="N523" s="476">
        <v>0.2</v>
      </c>
      <c r="O523" s="476">
        <v>0.9</v>
      </c>
      <c r="P523" s="518">
        <v>1</v>
      </c>
      <c r="Q523" s="282"/>
      <c r="R523" s="128" t="s">
        <v>31</v>
      </c>
      <c r="S523" s="128" t="s">
        <v>31</v>
      </c>
      <c r="T523" s="128" t="s">
        <v>31</v>
      </c>
      <c r="U523" s="128" t="s">
        <v>31</v>
      </c>
      <c r="V523" s="333" t="s">
        <v>3777</v>
      </c>
      <c r="W523" s="282"/>
      <c r="X523" s="282">
        <f t="shared" si="127"/>
        <v>0</v>
      </c>
      <c r="Y523" s="260"/>
      <c r="Z523" s="260"/>
      <c r="AA523" s="502">
        <f t="shared" si="128"/>
        <v>0</v>
      </c>
      <c r="AB523" s="282">
        <f t="shared" si="129"/>
        <v>0</v>
      </c>
      <c r="AC523" s="282">
        <f t="shared" si="130"/>
        <v>0</v>
      </c>
      <c r="AD523" s="282">
        <f t="shared" si="131"/>
        <v>0</v>
      </c>
      <c r="AE523" s="282">
        <f t="shared" si="132"/>
        <v>0</v>
      </c>
      <c r="AF523" s="282">
        <f t="shared" si="133"/>
        <v>0</v>
      </c>
      <c r="AG523" s="107">
        <f t="shared" si="134"/>
        <v>0</v>
      </c>
      <c r="AH523" s="282">
        <f t="shared" si="135"/>
        <v>0</v>
      </c>
      <c r="AI523" s="260"/>
      <c r="AJ523" s="282">
        <f t="shared" si="136"/>
        <v>0</v>
      </c>
      <c r="AK523" s="282">
        <f t="shared" si="137"/>
        <v>0</v>
      </c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495"/>
      <c r="AW523" s="495"/>
      <c r="AX523" s="495"/>
    </row>
    <row r="524" spans="2:50">
      <c r="B524" s="412">
        <v>504</v>
      </c>
      <c r="C524" s="38" t="s">
        <v>24</v>
      </c>
      <c r="D524" s="374" t="s">
        <v>298</v>
      </c>
      <c r="E524" s="38" t="s">
        <v>345</v>
      </c>
      <c r="F524" s="397" t="s">
        <v>348</v>
      </c>
      <c r="G524" s="422" t="s">
        <v>262</v>
      </c>
      <c r="H524" s="53">
        <v>43713</v>
      </c>
      <c r="I524" s="409" t="s">
        <v>2470</v>
      </c>
      <c r="J524" s="425">
        <f t="shared" si="138"/>
        <v>18</v>
      </c>
      <c r="K524" s="425">
        <v>18</v>
      </c>
      <c r="L524" s="425">
        <v>0</v>
      </c>
      <c r="M524" s="425"/>
      <c r="N524" s="476">
        <v>0.3</v>
      </c>
      <c r="O524" s="476">
        <v>0</v>
      </c>
      <c r="P524" s="518">
        <v>1</v>
      </c>
      <c r="Q524" s="282"/>
      <c r="R524" s="128" t="s">
        <v>31</v>
      </c>
      <c r="S524" s="128" t="s">
        <v>31</v>
      </c>
      <c r="T524" s="128" t="s">
        <v>31</v>
      </c>
      <c r="U524" s="128" t="s">
        <v>31</v>
      </c>
      <c r="V524" s="333" t="s">
        <v>3777</v>
      </c>
      <c r="W524" s="282"/>
      <c r="X524" s="282">
        <f t="shared" si="127"/>
        <v>0</v>
      </c>
      <c r="Y524" s="260"/>
      <c r="Z524" s="260"/>
      <c r="AA524" s="502">
        <f t="shared" si="128"/>
        <v>0</v>
      </c>
      <c r="AB524" s="282">
        <f t="shared" si="129"/>
        <v>0</v>
      </c>
      <c r="AC524" s="282">
        <f t="shared" si="130"/>
        <v>0</v>
      </c>
      <c r="AD524" s="282">
        <f t="shared" si="131"/>
        <v>0</v>
      </c>
      <c r="AE524" s="282">
        <f t="shared" si="132"/>
        <v>0</v>
      </c>
      <c r="AF524" s="282">
        <f t="shared" si="133"/>
        <v>0</v>
      </c>
      <c r="AG524" s="107">
        <f t="shared" si="134"/>
        <v>0</v>
      </c>
      <c r="AH524" s="282">
        <f t="shared" si="135"/>
        <v>0</v>
      </c>
      <c r="AI524" s="260"/>
      <c r="AJ524" s="282">
        <f t="shared" si="136"/>
        <v>0</v>
      </c>
      <c r="AK524" s="282">
        <f t="shared" si="137"/>
        <v>0</v>
      </c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495"/>
      <c r="AW524" s="495"/>
      <c r="AX524" s="495"/>
    </row>
    <row r="525" spans="2:50">
      <c r="B525" s="412">
        <v>505</v>
      </c>
      <c r="C525" s="38" t="s">
        <v>24</v>
      </c>
      <c r="D525" s="374" t="s">
        <v>298</v>
      </c>
      <c r="E525" s="38" t="s">
        <v>345</v>
      </c>
      <c r="F525" s="397" t="s">
        <v>276</v>
      </c>
      <c r="G525" s="422" t="s">
        <v>262</v>
      </c>
      <c r="H525" s="53">
        <v>43788</v>
      </c>
      <c r="I525" s="409" t="s">
        <v>2470</v>
      </c>
      <c r="J525" s="425">
        <f t="shared" si="138"/>
        <v>24</v>
      </c>
      <c r="K525" s="425">
        <v>6</v>
      </c>
      <c r="L525" s="425">
        <v>18</v>
      </c>
      <c r="M525" s="425"/>
      <c r="N525" s="476">
        <v>0.1</v>
      </c>
      <c r="O525" s="476">
        <v>0.3</v>
      </c>
      <c r="P525" s="518">
        <v>1</v>
      </c>
      <c r="Q525" s="282"/>
      <c r="R525" s="128" t="s">
        <v>31</v>
      </c>
      <c r="S525" s="128" t="s">
        <v>31</v>
      </c>
      <c r="T525" s="128" t="s">
        <v>31</v>
      </c>
      <c r="U525" s="128" t="s">
        <v>31</v>
      </c>
      <c r="V525" s="333" t="s">
        <v>3777</v>
      </c>
      <c r="W525" s="282"/>
      <c r="X525" s="282">
        <f t="shared" si="127"/>
        <v>0</v>
      </c>
      <c r="Y525" s="260"/>
      <c r="Z525" s="260"/>
      <c r="AA525" s="502">
        <f t="shared" si="128"/>
        <v>0</v>
      </c>
      <c r="AB525" s="282">
        <f t="shared" si="129"/>
        <v>0</v>
      </c>
      <c r="AC525" s="282">
        <f t="shared" si="130"/>
        <v>0</v>
      </c>
      <c r="AD525" s="282">
        <f t="shared" si="131"/>
        <v>0</v>
      </c>
      <c r="AE525" s="282">
        <f t="shared" si="132"/>
        <v>0</v>
      </c>
      <c r="AF525" s="282">
        <f t="shared" si="133"/>
        <v>0</v>
      </c>
      <c r="AG525" s="107">
        <f t="shared" si="134"/>
        <v>0</v>
      </c>
      <c r="AH525" s="282">
        <f t="shared" si="135"/>
        <v>0</v>
      </c>
      <c r="AI525" s="260"/>
      <c r="AJ525" s="282">
        <f t="shared" si="136"/>
        <v>0</v>
      </c>
      <c r="AK525" s="282">
        <f t="shared" si="137"/>
        <v>0</v>
      </c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495"/>
      <c r="AW525" s="495"/>
      <c r="AX525" s="495"/>
    </row>
    <row r="526" spans="2:50">
      <c r="B526" s="412">
        <v>506</v>
      </c>
      <c r="C526" s="38" t="s">
        <v>24</v>
      </c>
      <c r="D526" s="374" t="s">
        <v>298</v>
      </c>
      <c r="E526" s="38" t="s">
        <v>345</v>
      </c>
      <c r="F526" s="397" t="s">
        <v>413</v>
      </c>
      <c r="G526" s="422" t="s">
        <v>262</v>
      </c>
      <c r="H526" s="53">
        <v>43713</v>
      </c>
      <c r="I526" s="409" t="s">
        <v>2470</v>
      </c>
      <c r="J526" s="425">
        <f t="shared" si="138"/>
        <v>2664</v>
      </c>
      <c r="K526" s="425">
        <v>24</v>
      </c>
      <c r="L526" s="425">
        <v>2640</v>
      </c>
      <c r="M526" s="425"/>
      <c r="N526" s="476">
        <v>0.4</v>
      </c>
      <c r="O526" s="476">
        <v>44</v>
      </c>
      <c r="P526" s="518">
        <v>1</v>
      </c>
      <c r="Q526" s="282"/>
      <c r="R526" s="128" t="s">
        <v>31</v>
      </c>
      <c r="S526" s="128" t="s">
        <v>31</v>
      </c>
      <c r="T526" s="128" t="s">
        <v>31</v>
      </c>
      <c r="U526" s="128" t="s">
        <v>31</v>
      </c>
      <c r="V526" s="333" t="s">
        <v>3777</v>
      </c>
      <c r="W526" s="282"/>
      <c r="X526" s="282">
        <f t="shared" si="127"/>
        <v>0</v>
      </c>
      <c r="Y526" s="260"/>
      <c r="Z526" s="260"/>
      <c r="AA526" s="502">
        <f t="shared" si="128"/>
        <v>0</v>
      </c>
      <c r="AB526" s="282">
        <f t="shared" si="129"/>
        <v>0</v>
      </c>
      <c r="AC526" s="282">
        <f t="shared" si="130"/>
        <v>0</v>
      </c>
      <c r="AD526" s="282">
        <f t="shared" si="131"/>
        <v>0</v>
      </c>
      <c r="AE526" s="282">
        <f t="shared" si="132"/>
        <v>0</v>
      </c>
      <c r="AF526" s="282">
        <f t="shared" si="133"/>
        <v>0</v>
      </c>
      <c r="AG526" s="107">
        <f t="shared" si="134"/>
        <v>0</v>
      </c>
      <c r="AH526" s="282">
        <f t="shared" si="135"/>
        <v>0</v>
      </c>
      <c r="AI526" s="260"/>
      <c r="AJ526" s="282">
        <f t="shared" si="136"/>
        <v>0</v>
      </c>
      <c r="AK526" s="282">
        <f t="shared" si="137"/>
        <v>0</v>
      </c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495"/>
      <c r="AW526" s="495"/>
      <c r="AX526" s="495"/>
    </row>
    <row r="527" spans="2:50">
      <c r="B527" s="412">
        <v>507</v>
      </c>
      <c r="C527" s="38" t="s">
        <v>24</v>
      </c>
      <c r="D527" s="374" t="s">
        <v>298</v>
      </c>
      <c r="E527" s="38" t="s">
        <v>345</v>
      </c>
      <c r="F527" s="397" t="s">
        <v>352</v>
      </c>
      <c r="G527" s="422" t="s">
        <v>262</v>
      </c>
      <c r="H527" s="53">
        <v>43789</v>
      </c>
      <c r="I527" s="409" t="s">
        <v>2470</v>
      </c>
      <c r="J527" s="425">
        <f t="shared" si="138"/>
        <v>1806</v>
      </c>
      <c r="K527" s="425">
        <v>90</v>
      </c>
      <c r="L527" s="425">
        <v>1716</v>
      </c>
      <c r="M527" s="425"/>
      <c r="N527" s="476">
        <v>1.5</v>
      </c>
      <c r="O527" s="476">
        <v>28.6</v>
      </c>
      <c r="P527" s="518">
        <v>1</v>
      </c>
      <c r="Q527" s="282"/>
      <c r="R527" s="128" t="s">
        <v>31</v>
      </c>
      <c r="S527" s="128" t="s">
        <v>31</v>
      </c>
      <c r="T527" s="128" t="s">
        <v>31</v>
      </c>
      <c r="U527" s="128" t="s">
        <v>31</v>
      </c>
      <c r="V527" s="333" t="s">
        <v>3777</v>
      </c>
      <c r="W527" s="282"/>
      <c r="X527" s="282">
        <f t="shared" si="127"/>
        <v>0</v>
      </c>
      <c r="Y527" s="260"/>
      <c r="Z527" s="260"/>
      <c r="AA527" s="502">
        <f t="shared" si="128"/>
        <v>0</v>
      </c>
      <c r="AB527" s="282">
        <f t="shared" si="129"/>
        <v>0</v>
      </c>
      <c r="AC527" s="282">
        <f t="shared" si="130"/>
        <v>0</v>
      </c>
      <c r="AD527" s="282">
        <f t="shared" si="131"/>
        <v>0</v>
      </c>
      <c r="AE527" s="282">
        <f t="shared" si="132"/>
        <v>0</v>
      </c>
      <c r="AF527" s="282">
        <f t="shared" si="133"/>
        <v>0</v>
      </c>
      <c r="AG527" s="107">
        <f t="shared" si="134"/>
        <v>0</v>
      </c>
      <c r="AH527" s="282">
        <f t="shared" si="135"/>
        <v>0</v>
      </c>
      <c r="AI527" s="260"/>
      <c r="AJ527" s="282">
        <f t="shared" si="136"/>
        <v>0</v>
      </c>
      <c r="AK527" s="282">
        <f t="shared" si="137"/>
        <v>0</v>
      </c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495"/>
      <c r="AW527" s="495"/>
      <c r="AX527" s="495"/>
    </row>
    <row r="528" spans="2:50">
      <c r="B528" s="412">
        <v>508</v>
      </c>
      <c r="C528" s="38" t="s">
        <v>24</v>
      </c>
      <c r="D528" s="374" t="s">
        <v>298</v>
      </c>
      <c r="E528" s="38" t="s">
        <v>345</v>
      </c>
      <c r="F528" s="397" t="s">
        <v>359</v>
      </c>
      <c r="G528" s="422" t="s">
        <v>262</v>
      </c>
      <c r="H528" s="53">
        <v>43720</v>
      </c>
      <c r="I528" s="409" t="s">
        <v>2470</v>
      </c>
      <c r="J528" s="425">
        <f t="shared" si="138"/>
        <v>1692</v>
      </c>
      <c r="K528" s="425">
        <v>12</v>
      </c>
      <c r="L528" s="425">
        <v>1680</v>
      </c>
      <c r="M528" s="425"/>
      <c r="N528" s="476">
        <v>0.2</v>
      </c>
      <c r="O528" s="476">
        <v>28</v>
      </c>
      <c r="P528" s="518">
        <v>1</v>
      </c>
      <c r="Q528" s="282"/>
      <c r="R528" s="128" t="s">
        <v>31</v>
      </c>
      <c r="S528" s="128" t="s">
        <v>31</v>
      </c>
      <c r="T528" s="128" t="s">
        <v>31</v>
      </c>
      <c r="U528" s="128" t="s">
        <v>31</v>
      </c>
      <c r="V528" s="333" t="s">
        <v>3777</v>
      </c>
      <c r="W528" s="282"/>
      <c r="X528" s="282">
        <f t="shared" si="127"/>
        <v>0</v>
      </c>
      <c r="Y528" s="260"/>
      <c r="Z528" s="260"/>
      <c r="AA528" s="502">
        <f t="shared" si="128"/>
        <v>0</v>
      </c>
      <c r="AB528" s="282">
        <f t="shared" si="129"/>
        <v>0</v>
      </c>
      <c r="AC528" s="282">
        <f t="shared" si="130"/>
        <v>0</v>
      </c>
      <c r="AD528" s="282">
        <f t="shared" si="131"/>
        <v>0</v>
      </c>
      <c r="AE528" s="282">
        <f t="shared" si="132"/>
        <v>0</v>
      </c>
      <c r="AF528" s="282">
        <f t="shared" si="133"/>
        <v>0</v>
      </c>
      <c r="AG528" s="107">
        <f t="shared" si="134"/>
        <v>0</v>
      </c>
      <c r="AH528" s="282">
        <f t="shared" si="135"/>
        <v>0</v>
      </c>
      <c r="AI528" s="260"/>
      <c r="AJ528" s="282">
        <f t="shared" si="136"/>
        <v>0</v>
      </c>
      <c r="AK528" s="282">
        <f t="shared" si="137"/>
        <v>0</v>
      </c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495"/>
      <c r="AW528" s="495"/>
      <c r="AX528" s="495"/>
    </row>
    <row r="529" spans="2:50">
      <c r="B529" s="412">
        <v>509</v>
      </c>
      <c r="C529" s="38" t="s">
        <v>24</v>
      </c>
      <c r="D529" s="374" t="s">
        <v>298</v>
      </c>
      <c r="E529" s="38" t="s">
        <v>345</v>
      </c>
      <c r="F529" s="397" t="s">
        <v>361</v>
      </c>
      <c r="G529" s="422" t="s">
        <v>262</v>
      </c>
      <c r="H529" s="53">
        <v>43298</v>
      </c>
      <c r="I529" s="409" t="s">
        <v>2470</v>
      </c>
      <c r="J529" s="425">
        <f t="shared" si="138"/>
        <v>1920</v>
      </c>
      <c r="K529" s="425">
        <v>150</v>
      </c>
      <c r="L529" s="425">
        <v>1770</v>
      </c>
      <c r="M529" s="425"/>
      <c r="N529" s="25">
        <v>2.5000000000000004</v>
      </c>
      <c r="O529" s="26">
        <v>29.5</v>
      </c>
      <c r="P529" s="507">
        <v>1</v>
      </c>
      <c r="Q529" s="282"/>
      <c r="R529" s="128" t="s">
        <v>31</v>
      </c>
      <c r="S529" s="128" t="s">
        <v>31</v>
      </c>
      <c r="T529" s="128" t="s">
        <v>31</v>
      </c>
      <c r="U529" s="128" t="s">
        <v>31</v>
      </c>
      <c r="V529" s="333" t="s">
        <v>3777</v>
      </c>
      <c r="W529" s="282"/>
      <c r="X529" s="282">
        <f t="shared" si="127"/>
        <v>0</v>
      </c>
      <c r="Y529" s="260"/>
      <c r="Z529" s="260"/>
      <c r="AA529" s="502">
        <f t="shared" si="128"/>
        <v>0</v>
      </c>
      <c r="AB529" s="282">
        <f t="shared" si="129"/>
        <v>0</v>
      </c>
      <c r="AC529" s="282">
        <f t="shared" si="130"/>
        <v>0</v>
      </c>
      <c r="AD529" s="282">
        <f t="shared" si="131"/>
        <v>0</v>
      </c>
      <c r="AE529" s="282">
        <f t="shared" si="132"/>
        <v>0</v>
      </c>
      <c r="AF529" s="282">
        <f t="shared" si="133"/>
        <v>0</v>
      </c>
      <c r="AG529" s="107">
        <f t="shared" si="134"/>
        <v>0</v>
      </c>
      <c r="AH529" s="282">
        <f t="shared" si="135"/>
        <v>0</v>
      </c>
      <c r="AI529" s="260"/>
      <c r="AJ529" s="282">
        <f t="shared" si="136"/>
        <v>0</v>
      </c>
      <c r="AK529" s="282">
        <f t="shared" si="137"/>
        <v>0</v>
      </c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495"/>
      <c r="AW529" s="495"/>
      <c r="AX529" s="495"/>
    </row>
    <row r="530" spans="2:50">
      <c r="B530" s="412">
        <v>510</v>
      </c>
      <c r="C530" s="38" t="s">
        <v>24</v>
      </c>
      <c r="D530" s="38" t="s">
        <v>364</v>
      </c>
      <c r="E530" s="38" t="s">
        <v>365</v>
      </c>
      <c r="F530" s="397" t="s">
        <v>1175</v>
      </c>
      <c r="G530" s="422" t="s">
        <v>262</v>
      </c>
      <c r="H530" s="53">
        <v>43713</v>
      </c>
      <c r="I530" s="409" t="s">
        <v>2470</v>
      </c>
      <c r="J530" s="425">
        <f t="shared" si="138"/>
        <v>102</v>
      </c>
      <c r="K530" s="425">
        <v>72</v>
      </c>
      <c r="L530" s="425">
        <v>30</v>
      </c>
      <c r="M530" s="425"/>
      <c r="N530" s="478">
        <v>1.2</v>
      </c>
      <c r="O530" s="476">
        <v>0.5</v>
      </c>
      <c r="P530" s="518">
        <v>1</v>
      </c>
      <c r="Q530" s="282"/>
      <c r="R530" s="128" t="s">
        <v>31</v>
      </c>
      <c r="S530" s="128" t="s">
        <v>31</v>
      </c>
      <c r="T530" s="128" t="s">
        <v>31</v>
      </c>
      <c r="U530" s="128" t="s">
        <v>31</v>
      </c>
      <c r="V530" s="333" t="s">
        <v>3778</v>
      </c>
      <c r="W530" s="282"/>
      <c r="X530" s="282">
        <f t="shared" si="127"/>
        <v>0</v>
      </c>
      <c r="Y530" s="260"/>
      <c r="Z530" s="260"/>
      <c r="AA530" s="502">
        <f t="shared" si="128"/>
        <v>0</v>
      </c>
      <c r="AB530" s="282">
        <f t="shared" si="129"/>
        <v>0</v>
      </c>
      <c r="AC530" s="282">
        <f t="shared" si="130"/>
        <v>0</v>
      </c>
      <c r="AD530" s="282">
        <f t="shared" si="131"/>
        <v>0</v>
      </c>
      <c r="AE530" s="282">
        <f t="shared" si="132"/>
        <v>0</v>
      </c>
      <c r="AF530" s="282">
        <f t="shared" si="133"/>
        <v>0</v>
      </c>
      <c r="AG530" s="107">
        <f t="shared" si="134"/>
        <v>0</v>
      </c>
      <c r="AH530" s="282">
        <f t="shared" si="135"/>
        <v>0</v>
      </c>
      <c r="AI530" s="260"/>
      <c r="AJ530" s="282">
        <f t="shared" si="136"/>
        <v>0</v>
      </c>
      <c r="AK530" s="282">
        <f t="shared" si="137"/>
        <v>0</v>
      </c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495"/>
      <c r="AW530" s="495"/>
      <c r="AX530" s="495"/>
    </row>
    <row r="531" spans="2:50">
      <c r="B531" s="412">
        <v>511</v>
      </c>
      <c r="C531" s="38" t="s">
        <v>24</v>
      </c>
      <c r="D531" s="38" t="s">
        <v>364</v>
      </c>
      <c r="E531" s="38" t="s">
        <v>368</v>
      </c>
      <c r="F531" s="38" t="s">
        <v>1176</v>
      </c>
      <c r="G531" s="422" t="s">
        <v>262</v>
      </c>
      <c r="H531" s="53">
        <v>43713</v>
      </c>
      <c r="I531" s="409" t="s">
        <v>2470</v>
      </c>
      <c r="J531" s="425">
        <f t="shared" si="138"/>
        <v>228</v>
      </c>
      <c r="K531" s="425">
        <v>168</v>
      </c>
      <c r="L531" s="425">
        <v>60</v>
      </c>
      <c r="M531" s="425"/>
      <c r="N531" s="25">
        <v>2.8</v>
      </c>
      <c r="O531" s="26">
        <v>1</v>
      </c>
      <c r="P531" s="507">
        <v>1</v>
      </c>
      <c r="Q531" s="282"/>
      <c r="R531" s="128" t="s">
        <v>31</v>
      </c>
      <c r="S531" s="128" t="s">
        <v>31</v>
      </c>
      <c r="T531" s="128" t="s">
        <v>31</v>
      </c>
      <c r="U531" s="128" t="s">
        <v>31</v>
      </c>
      <c r="V531" s="333" t="s">
        <v>3778</v>
      </c>
      <c r="W531" s="282"/>
      <c r="X531" s="282">
        <f t="shared" si="127"/>
        <v>0</v>
      </c>
      <c r="Y531" s="260"/>
      <c r="Z531" s="260"/>
      <c r="AA531" s="502">
        <f t="shared" si="128"/>
        <v>0</v>
      </c>
      <c r="AB531" s="282">
        <f t="shared" si="129"/>
        <v>0</v>
      </c>
      <c r="AC531" s="282">
        <f t="shared" si="130"/>
        <v>0</v>
      </c>
      <c r="AD531" s="282">
        <f t="shared" si="131"/>
        <v>0</v>
      </c>
      <c r="AE531" s="282">
        <f t="shared" si="132"/>
        <v>0</v>
      </c>
      <c r="AF531" s="282">
        <f t="shared" si="133"/>
        <v>0</v>
      </c>
      <c r="AG531" s="107">
        <f t="shared" si="134"/>
        <v>0</v>
      </c>
      <c r="AH531" s="282">
        <f t="shared" si="135"/>
        <v>0</v>
      </c>
      <c r="AI531" s="260"/>
      <c r="AJ531" s="282">
        <f t="shared" si="136"/>
        <v>0</v>
      </c>
      <c r="AK531" s="282">
        <f t="shared" si="137"/>
        <v>0</v>
      </c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495"/>
      <c r="AW531" s="495"/>
      <c r="AX531" s="495"/>
    </row>
    <row r="532" spans="2:50">
      <c r="B532" s="412">
        <v>512</v>
      </c>
      <c r="C532" s="38" t="s">
        <v>24</v>
      </c>
      <c r="D532" s="38" t="s">
        <v>364</v>
      </c>
      <c r="E532" s="38" t="s">
        <v>371</v>
      </c>
      <c r="F532" s="38" t="s">
        <v>372</v>
      </c>
      <c r="G532" s="422" t="s">
        <v>262</v>
      </c>
      <c r="H532" s="53">
        <v>43713</v>
      </c>
      <c r="I532" s="409" t="s">
        <v>2470</v>
      </c>
      <c r="J532" s="425">
        <f t="shared" si="138"/>
        <v>228</v>
      </c>
      <c r="K532" s="425">
        <v>168</v>
      </c>
      <c r="L532" s="425">
        <v>60</v>
      </c>
      <c r="M532" s="425"/>
      <c r="N532" s="25">
        <v>2.8</v>
      </c>
      <c r="O532" s="26">
        <v>1</v>
      </c>
      <c r="P532" s="507">
        <v>1</v>
      </c>
      <c r="Q532" s="282"/>
      <c r="R532" s="128" t="s">
        <v>31</v>
      </c>
      <c r="S532" s="128" t="s">
        <v>31</v>
      </c>
      <c r="T532" s="128" t="s">
        <v>31</v>
      </c>
      <c r="U532" s="128" t="s">
        <v>31</v>
      </c>
      <c r="V532" s="333" t="s">
        <v>3778</v>
      </c>
      <c r="W532" s="282"/>
      <c r="X532" s="282">
        <f t="shared" si="127"/>
        <v>0</v>
      </c>
      <c r="Y532" s="260"/>
      <c r="Z532" s="260"/>
      <c r="AA532" s="502">
        <f t="shared" si="128"/>
        <v>0</v>
      </c>
      <c r="AB532" s="282">
        <f t="shared" si="129"/>
        <v>0</v>
      </c>
      <c r="AC532" s="282">
        <f t="shared" si="130"/>
        <v>0</v>
      </c>
      <c r="AD532" s="282">
        <f t="shared" si="131"/>
        <v>0</v>
      </c>
      <c r="AE532" s="282">
        <f t="shared" si="132"/>
        <v>0</v>
      </c>
      <c r="AF532" s="282">
        <f t="shared" si="133"/>
        <v>0</v>
      </c>
      <c r="AG532" s="107">
        <f t="shared" si="134"/>
        <v>0</v>
      </c>
      <c r="AH532" s="282">
        <f t="shared" si="135"/>
        <v>0</v>
      </c>
      <c r="AI532" s="260"/>
      <c r="AJ532" s="282">
        <f t="shared" si="136"/>
        <v>0</v>
      </c>
      <c r="AK532" s="282">
        <f t="shared" si="137"/>
        <v>0</v>
      </c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495"/>
      <c r="AW532" s="495"/>
      <c r="AX532" s="495"/>
    </row>
    <row r="533" spans="2:50">
      <c r="B533" s="412">
        <v>513</v>
      </c>
      <c r="C533" s="38" t="s">
        <v>24</v>
      </c>
      <c r="D533" s="38" t="s">
        <v>364</v>
      </c>
      <c r="E533" s="38" t="s">
        <v>373</v>
      </c>
      <c r="F533" s="38" t="s">
        <v>1177</v>
      </c>
      <c r="G533" s="422" t="s">
        <v>262</v>
      </c>
      <c r="H533" s="53">
        <v>43713</v>
      </c>
      <c r="I533" s="409" t="s">
        <v>2470</v>
      </c>
      <c r="J533" s="425">
        <f t="shared" si="138"/>
        <v>228</v>
      </c>
      <c r="K533" s="425">
        <v>168</v>
      </c>
      <c r="L533" s="425">
        <v>60</v>
      </c>
      <c r="M533" s="425"/>
      <c r="N533" s="25">
        <v>2.8</v>
      </c>
      <c r="O533" s="26">
        <v>1</v>
      </c>
      <c r="P533" s="507">
        <v>1</v>
      </c>
      <c r="Q533" s="282"/>
      <c r="R533" s="128" t="s">
        <v>31</v>
      </c>
      <c r="S533" s="128" t="s">
        <v>31</v>
      </c>
      <c r="T533" s="128" t="s">
        <v>31</v>
      </c>
      <c r="U533" s="128" t="s">
        <v>31</v>
      </c>
      <c r="V533" s="333" t="s">
        <v>3778</v>
      </c>
      <c r="W533" s="282"/>
      <c r="X533" s="282">
        <f t="shared" si="127"/>
        <v>0</v>
      </c>
      <c r="Y533" s="260"/>
      <c r="Z533" s="260"/>
      <c r="AA533" s="502">
        <f t="shared" si="128"/>
        <v>0</v>
      </c>
      <c r="AB533" s="282">
        <f t="shared" si="129"/>
        <v>0</v>
      </c>
      <c r="AC533" s="282">
        <f t="shared" si="130"/>
        <v>0</v>
      </c>
      <c r="AD533" s="282">
        <f t="shared" si="131"/>
        <v>0</v>
      </c>
      <c r="AE533" s="282">
        <f t="shared" si="132"/>
        <v>0</v>
      </c>
      <c r="AF533" s="282">
        <f t="shared" si="133"/>
        <v>0</v>
      </c>
      <c r="AG533" s="107">
        <f t="shared" si="134"/>
        <v>0</v>
      </c>
      <c r="AH533" s="282">
        <f t="shared" si="135"/>
        <v>0</v>
      </c>
      <c r="AI533" s="260"/>
      <c r="AJ533" s="282">
        <f t="shared" si="136"/>
        <v>0</v>
      </c>
      <c r="AK533" s="282">
        <f t="shared" si="137"/>
        <v>0</v>
      </c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495"/>
      <c r="AW533" s="495"/>
      <c r="AX533" s="495"/>
    </row>
    <row r="534" spans="2:50">
      <c r="B534" s="412">
        <v>514</v>
      </c>
      <c r="C534" s="38" t="s">
        <v>24</v>
      </c>
      <c r="D534" s="38" t="s">
        <v>374</v>
      </c>
      <c r="E534" s="38" t="s">
        <v>375</v>
      </c>
      <c r="F534" s="397" t="s">
        <v>376</v>
      </c>
      <c r="G534" s="422" t="s">
        <v>262</v>
      </c>
      <c r="H534" s="53">
        <v>43350</v>
      </c>
      <c r="I534" s="409" t="s">
        <v>2470</v>
      </c>
      <c r="J534" s="425">
        <f t="shared" si="138"/>
        <v>822</v>
      </c>
      <c r="K534" s="425">
        <v>42</v>
      </c>
      <c r="L534" s="425">
        <v>780</v>
      </c>
      <c r="M534" s="425"/>
      <c r="N534" s="25">
        <v>0.7</v>
      </c>
      <c r="O534" s="26">
        <v>13</v>
      </c>
      <c r="P534" s="507">
        <v>1</v>
      </c>
      <c r="Q534" s="282"/>
      <c r="R534" s="128" t="s">
        <v>31</v>
      </c>
      <c r="S534" s="128" t="s">
        <v>31</v>
      </c>
      <c r="T534" s="128" t="s">
        <v>31</v>
      </c>
      <c r="U534" s="128" t="s">
        <v>31</v>
      </c>
      <c r="V534" s="333" t="s">
        <v>3796</v>
      </c>
      <c r="W534" s="282"/>
      <c r="X534" s="282">
        <f t="shared" si="127"/>
        <v>0</v>
      </c>
      <c r="Y534" s="260"/>
      <c r="Z534" s="260"/>
      <c r="AA534" s="502">
        <f t="shared" si="128"/>
        <v>0</v>
      </c>
      <c r="AB534" s="282">
        <f t="shared" si="129"/>
        <v>0</v>
      </c>
      <c r="AC534" s="282">
        <f t="shared" si="130"/>
        <v>0</v>
      </c>
      <c r="AD534" s="282">
        <f t="shared" si="131"/>
        <v>0</v>
      </c>
      <c r="AE534" s="282">
        <f t="shared" si="132"/>
        <v>0</v>
      </c>
      <c r="AF534" s="282">
        <f t="shared" si="133"/>
        <v>0</v>
      </c>
      <c r="AG534" s="107">
        <f t="shared" si="134"/>
        <v>0</v>
      </c>
      <c r="AH534" s="282">
        <f t="shared" si="135"/>
        <v>0</v>
      </c>
      <c r="AI534" s="260"/>
      <c r="AJ534" s="282">
        <f t="shared" si="136"/>
        <v>0</v>
      </c>
      <c r="AK534" s="282">
        <f t="shared" si="137"/>
        <v>0</v>
      </c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495"/>
      <c r="AW534" s="495"/>
      <c r="AX534" s="495"/>
    </row>
    <row r="535" spans="2:50">
      <c r="B535" s="412">
        <v>515</v>
      </c>
      <c r="C535" s="38" t="s">
        <v>24</v>
      </c>
      <c r="D535" s="38" t="s">
        <v>374</v>
      </c>
      <c r="E535" s="38" t="s">
        <v>375</v>
      </c>
      <c r="F535" s="398" t="s">
        <v>379</v>
      </c>
      <c r="G535" s="422" t="s">
        <v>262</v>
      </c>
      <c r="H535" s="56">
        <v>43789</v>
      </c>
      <c r="I535" s="409" t="s">
        <v>2470</v>
      </c>
      <c r="J535" s="425">
        <f t="shared" si="138"/>
        <v>30</v>
      </c>
      <c r="K535" s="425">
        <v>30</v>
      </c>
      <c r="L535" s="425">
        <v>0</v>
      </c>
      <c r="M535" s="425"/>
      <c r="N535" s="25">
        <v>0.5</v>
      </c>
      <c r="O535" s="26">
        <v>0</v>
      </c>
      <c r="P535" s="507">
        <v>1</v>
      </c>
      <c r="Q535" s="282"/>
      <c r="R535" s="128" t="s">
        <v>31</v>
      </c>
      <c r="S535" s="128" t="s">
        <v>31</v>
      </c>
      <c r="T535" s="128" t="s">
        <v>31</v>
      </c>
      <c r="U535" s="128" t="s">
        <v>31</v>
      </c>
      <c r="V535" s="333" t="s">
        <v>3796</v>
      </c>
      <c r="W535" s="282"/>
      <c r="X535" s="282">
        <f t="shared" si="127"/>
        <v>0</v>
      </c>
      <c r="Y535" s="260"/>
      <c r="Z535" s="260"/>
      <c r="AA535" s="502">
        <f t="shared" si="128"/>
        <v>0</v>
      </c>
      <c r="AB535" s="282">
        <f t="shared" si="129"/>
        <v>0</v>
      </c>
      <c r="AC535" s="282">
        <f t="shared" si="130"/>
        <v>0</v>
      </c>
      <c r="AD535" s="282">
        <f t="shared" si="131"/>
        <v>0</v>
      </c>
      <c r="AE535" s="282">
        <f t="shared" si="132"/>
        <v>0</v>
      </c>
      <c r="AF535" s="282">
        <f t="shared" si="133"/>
        <v>0</v>
      </c>
      <c r="AG535" s="107">
        <f t="shared" si="134"/>
        <v>0</v>
      </c>
      <c r="AH535" s="282">
        <f t="shared" si="135"/>
        <v>0</v>
      </c>
      <c r="AI535" s="260"/>
      <c r="AJ535" s="282">
        <f t="shared" si="136"/>
        <v>0</v>
      </c>
      <c r="AK535" s="282">
        <f t="shared" si="137"/>
        <v>0</v>
      </c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495"/>
      <c r="AW535" s="495"/>
      <c r="AX535" s="495"/>
    </row>
    <row r="536" spans="2:50">
      <c r="B536" s="412">
        <v>516</v>
      </c>
      <c r="C536" s="38" t="s">
        <v>24</v>
      </c>
      <c r="D536" s="38" t="s">
        <v>374</v>
      </c>
      <c r="E536" s="38" t="s">
        <v>375</v>
      </c>
      <c r="F536" s="397" t="s">
        <v>1178</v>
      </c>
      <c r="G536" s="422" t="s">
        <v>262</v>
      </c>
      <c r="H536" s="53">
        <v>43118</v>
      </c>
      <c r="I536" s="409" t="s">
        <v>2470</v>
      </c>
      <c r="J536" s="425">
        <f t="shared" si="138"/>
        <v>276</v>
      </c>
      <c r="K536" s="425">
        <v>6</v>
      </c>
      <c r="L536" s="425">
        <v>270</v>
      </c>
      <c r="M536" s="425"/>
      <c r="N536" s="476">
        <v>0.1</v>
      </c>
      <c r="O536" s="476">
        <v>4.5</v>
      </c>
      <c r="P536" s="518">
        <v>1</v>
      </c>
      <c r="Q536" s="282"/>
      <c r="R536" s="128" t="s">
        <v>31</v>
      </c>
      <c r="S536" s="128" t="s">
        <v>31</v>
      </c>
      <c r="T536" s="128" t="s">
        <v>31</v>
      </c>
      <c r="U536" s="128" t="s">
        <v>31</v>
      </c>
      <c r="V536" s="333" t="s">
        <v>3796</v>
      </c>
      <c r="W536" s="282"/>
      <c r="X536" s="282">
        <f t="shared" si="127"/>
        <v>0</v>
      </c>
      <c r="Y536" s="260"/>
      <c r="Z536" s="260"/>
      <c r="AA536" s="502">
        <f t="shared" si="128"/>
        <v>0</v>
      </c>
      <c r="AB536" s="282">
        <f t="shared" si="129"/>
        <v>0</v>
      </c>
      <c r="AC536" s="282">
        <f t="shared" si="130"/>
        <v>0</v>
      </c>
      <c r="AD536" s="282">
        <f t="shared" si="131"/>
        <v>0</v>
      </c>
      <c r="AE536" s="282">
        <f t="shared" si="132"/>
        <v>0</v>
      </c>
      <c r="AF536" s="282">
        <f t="shared" si="133"/>
        <v>0</v>
      </c>
      <c r="AG536" s="107">
        <f t="shared" si="134"/>
        <v>0</v>
      </c>
      <c r="AH536" s="282">
        <f t="shared" si="135"/>
        <v>0</v>
      </c>
      <c r="AI536" s="260"/>
      <c r="AJ536" s="282">
        <f t="shared" si="136"/>
        <v>0</v>
      </c>
      <c r="AK536" s="282">
        <f t="shared" si="137"/>
        <v>0</v>
      </c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495"/>
      <c r="AW536" s="495"/>
      <c r="AX536" s="495"/>
    </row>
    <row r="537" spans="2:50">
      <c r="B537" s="412">
        <v>517</v>
      </c>
      <c r="C537" s="38" t="s">
        <v>24</v>
      </c>
      <c r="D537" s="38" t="s">
        <v>374</v>
      </c>
      <c r="E537" s="38" t="s">
        <v>375</v>
      </c>
      <c r="F537" s="399" t="s">
        <v>382</v>
      </c>
      <c r="G537" s="422" t="s">
        <v>262</v>
      </c>
      <c r="H537" s="53">
        <v>43790</v>
      </c>
      <c r="I537" s="409" t="s">
        <v>2470</v>
      </c>
      <c r="J537" s="425">
        <f t="shared" si="138"/>
        <v>7410</v>
      </c>
      <c r="K537" s="425">
        <v>210</v>
      </c>
      <c r="L537" s="425">
        <v>7200</v>
      </c>
      <c r="M537" s="425"/>
      <c r="N537" s="25">
        <v>3.5</v>
      </c>
      <c r="O537" s="26">
        <v>120</v>
      </c>
      <c r="P537" s="507">
        <v>1</v>
      </c>
      <c r="Q537" s="282"/>
      <c r="R537" s="128" t="s">
        <v>31</v>
      </c>
      <c r="S537" s="128" t="s">
        <v>31</v>
      </c>
      <c r="T537" s="128" t="s">
        <v>31</v>
      </c>
      <c r="U537" s="128" t="s">
        <v>31</v>
      </c>
      <c r="V537" s="333" t="s">
        <v>3796</v>
      </c>
      <c r="W537" s="282"/>
      <c r="X537" s="282">
        <f t="shared" si="127"/>
        <v>0</v>
      </c>
      <c r="Y537" s="260"/>
      <c r="Z537" s="260"/>
      <c r="AA537" s="502">
        <f t="shared" si="128"/>
        <v>0</v>
      </c>
      <c r="AB537" s="282">
        <f t="shared" si="129"/>
        <v>0</v>
      </c>
      <c r="AC537" s="282">
        <f t="shared" si="130"/>
        <v>0</v>
      </c>
      <c r="AD537" s="282">
        <f t="shared" si="131"/>
        <v>0</v>
      </c>
      <c r="AE537" s="282">
        <f t="shared" si="132"/>
        <v>0</v>
      </c>
      <c r="AF537" s="282">
        <f t="shared" si="133"/>
        <v>0</v>
      </c>
      <c r="AG537" s="107">
        <f t="shared" si="134"/>
        <v>0</v>
      </c>
      <c r="AH537" s="282">
        <f t="shared" si="135"/>
        <v>0</v>
      </c>
      <c r="AI537" s="260"/>
      <c r="AJ537" s="282">
        <f t="shared" si="136"/>
        <v>0</v>
      </c>
      <c r="AK537" s="282">
        <f t="shared" si="137"/>
        <v>0</v>
      </c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495"/>
      <c r="AW537" s="495"/>
      <c r="AX537" s="495"/>
    </row>
    <row r="538" spans="2:50">
      <c r="B538" s="412">
        <v>518</v>
      </c>
      <c r="C538" s="38" t="s">
        <v>24</v>
      </c>
      <c r="D538" s="38" t="s">
        <v>374</v>
      </c>
      <c r="E538" s="38" t="s">
        <v>384</v>
      </c>
      <c r="F538" s="397" t="s">
        <v>384</v>
      </c>
      <c r="G538" s="422" t="s">
        <v>262</v>
      </c>
      <c r="H538" s="53">
        <v>43571</v>
      </c>
      <c r="I538" s="409" t="s">
        <v>2470</v>
      </c>
      <c r="J538" s="425">
        <f t="shared" si="138"/>
        <v>12</v>
      </c>
      <c r="K538" s="425">
        <v>12</v>
      </c>
      <c r="L538" s="425">
        <v>0</v>
      </c>
      <c r="M538" s="425"/>
      <c r="N538" s="476">
        <v>0.2</v>
      </c>
      <c r="O538" s="476">
        <v>0</v>
      </c>
      <c r="P538" s="518">
        <v>1</v>
      </c>
      <c r="Q538" s="282"/>
      <c r="R538" s="128" t="s">
        <v>31</v>
      </c>
      <c r="S538" s="128" t="s">
        <v>31</v>
      </c>
      <c r="T538" s="128" t="s">
        <v>31</v>
      </c>
      <c r="U538" s="128" t="s">
        <v>31</v>
      </c>
      <c r="V538" s="333" t="s">
        <v>3796</v>
      </c>
      <c r="W538" s="282"/>
      <c r="X538" s="282">
        <f t="shared" si="127"/>
        <v>0</v>
      </c>
      <c r="Y538" s="260"/>
      <c r="Z538" s="260"/>
      <c r="AA538" s="502">
        <f t="shared" si="128"/>
        <v>0</v>
      </c>
      <c r="AB538" s="282">
        <f t="shared" si="129"/>
        <v>0</v>
      </c>
      <c r="AC538" s="282">
        <f t="shared" si="130"/>
        <v>0</v>
      </c>
      <c r="AD538" s="282">
        <f t="shared" si="131"/>
        <v>0</v>
      </c>
      <c r="AE538" s="282">
        <f t="shared" si="132"/>
        <v>0</v>
      </c>
      <c r="AF538" s="282">
        <f t="shared" si="133"/>
        <v>0</v>
      </c>
      <c r="AG538" s="107">
        <f t="shared" si="134"/>
        <v>0</v>
      </c>
      <c r="AH538" s="282">
        <f t="shared" si="135"/>
        <v>0</v>
      </c>
      <c r="AI538" s="260"/>
      <c r="AJ538" s="282">
        <f t="shared" si="136"/>
        <v>0</v>
      </c>
      <c r="AK538" s="282">
        <f t="shared" si="137"/>
        <v>0</v>
      </c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495"/>
      <c r="AW538" s="495"/>
      <c r="AX538" s="495"/>
    </row>
    <row r="539" spans="2:50">
      <c r="B539" s="412">
        <v>519</v>
      </c>
      <c r="C539" s="38" t="s">
        <v>24</v>
      </c>
      <c r="D539" s="38" t="s">
        <v>386</v>
      </c>
      <c r="E539" s="38" t="s">
        <v>387</v>
      </c>
      <c r="F539" s="397" t="s">
        <v>388</v>
      </c>
      <c r="G539" s="422" t="s">
        <v>262</v>
      </c>
      <c r="H539" s="53">
        <v>43224</v>
      </c>
      <c r="I539" s="409" t="s">
        <v>2470</v>
      </c>
      <c r="J539" s="425">
        <f t="shared" si="138"/>
        <v>132</v>
      </c>
      <c r="K539" s="425">
        <v>12</v>
      </c>
      <c r="L539" s="425">
        <v>120</v>
      </c>
      <c r="M539" s="425"/>
      <c r="N539" s="25">
        <v>0.2</v>
      </c>
      <c r="O539" s="26">
        <v>2</v>
      </c>
      <c r="P539" s="507">
        <v>1</v>
      </c>
      <c r="Q539" s="282"/>
      <c r="R539" s="128" t="s">
        <v>31</v>
      </c>
      <c r="S539" s="128" t="s">
        <v>31</v>
      </c>
      <c r="T539" s="128" t="s">
        <v>31</v>
      </c>
      <c r="U539" s="128" t="s">
        <v>31</v>
      </c>
      <c r="V539" s="333" t="s">
        <v>3789</v>
      </c>
      <c r="W539" s="282"/>
      <c r="X539" s="282">
        <f t="shared" si="127"/>
        <v>0</v>
      </c>
      <c r="Y539" s="260"/>
      <c r="Z539" s="260"/>
      <c r="AA539" s="502">
        <f t="shared" si="128"/>
        <v>0</v>
      </c>
      <c r="AB539" s="282">
        <f t="shared" si="129"/>
        <v>0</v>
      </c>
      <c r="AC539" s="282">
        <f t="shared" si="130"/>
        <v>0</v>
      </c>
      <c r="AD539" s="282">
        <f t="shared" si="131"/>
        <v>0</v>
      </c>
      <c r="AE539" s="282">
        <f t="shared" si="132"/>
        <v>0</v>
      </c>
      <c r="AF539" s="282">
        <f t="shared" si="133"/>
        <v>0</v>
      </c>
      <c r="AG539" s="107">
        <f t="shared" si="134"/>
        <v>0</v>
      </c>
      <c r="AH539" s="282">
        <f t="shared" si="135"/>
        <v>0</v>
      </c>
      <c r="AI539" s="260"/>
      <c r="AJ539" s="282">
        <f t="shared" si="136"/>
        <v>0</v>
      </c>
      <c r="AK539" s="282">
        <f t="shared" si="137"/>
        <v>0</v>
      </c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495"/>
      <c r="AW539" s="495"/>
      <c r="AX539" s="495"/>
    </row>
    <row r="540" spans="2:50">
      <c r="B540" s="412">
        <v>520</v>
      </c>
      <c r="C540" s="38" t="s">
        <v>24</v>
      </c>
      <c r="D540" s="38" t="s">
        <v>386</v>
      </c>
      <c r="E540" s="38" t="s">
        <v>387</v>
      </c>
      <c r="F540" s="400" t="s">
        <v>390</v>
      </c>
      <c r="G540" s="422" t="s">
        <v>262</v>
      </c>
      <c r="H540" s="428">
        <v>43340</v>
      </c>
      <c r="I540" s="409" t="s">
        <v>2470</v>
      </c>
      <c r="J540" s="425">
        <f t="shared" si="138"/>
        <v>252</v>
      </c>
      <c r="K540" s="425">
        <v>12</v>
      </c>
      <c r="L540" s="425">
        <v>240</v>
      </c>
      <c r="M540" s="425"/>
      <c r="N540" s="25">
        <v>0.2</v>
      </c>
      <c r="O540" s="26">
        <v>4</v>
      </c>
      <c r="P540" s="507">
        <v>1</v>
      </c>
      <c r="Q540" s="282"/>
      <c r="R540" s="128" t="s">
        <v>31</v>
      </c>
      <c r="S540" s="128" t="s">
        <v>31</v>
      </c>
      <c r="T540" s="128" t="s">
        <v>31</v>
      </c>
      <c r="U540" s="128" t="s">
        <v>31</v>
      </c>
      <c r="V540" s="333" t="s">
        <v>3789</v>
      </c>
      <c r="W540" s="282"/>
      <c r="X540" s="282">
        <f t="shared" si="127"/>
        <v>0</v>
      </c>
      <c r="Y540" s="260"/>
      <c r="Z540" s="260"/>
      <c r="AA540" s="502">
        <f t="shared" si="128"/>
        <v>0</v>
      </c>
      <c r="AB540" s="282">
        <f t="shared" si="129"/>
        <v>0</v>
      </c>
      <c r="AC540" s="282">
        <f t="shared" si="130"/>
        <v>0</v>
      </c>
      <c r="AD540" s="282">
        <f t="shared" si="131"/>
        <v>0</v>
      </c>
      <c r="AE540" s="282">
        <f t="shared" si="132"/>
        <v>0</v>
      </c>
      <c r="AF540" s="282">
        <f t="shared" si="133"/>
        <v>0</v>
      </c>
      <c r="AG540" s="107">
        <f t="shared" si="134"/>
        <v>0</v>
      </c>
      <c r="AH540" s="282">
        <f t="shared" si="135"/>
        <v>0</v>
      </c>
      <c r="AI540" s="260"/>
      <c r="AJ540" s="282">
        <f t="shared" si="136"/>
        <v>0</v>
      </c>
      <c r="AK540" s="282">
        <f t="shared" si="137"/>
        <v>0</v>
      </c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495"/>
      <c r="AW540" s="495"/>
      <c r="AX540" s="495"/>
    </row>
    <row r="541" spans="2:50">
      <c r="B541" s="412">
        <v>521</v>
      </c>
      <c r="C541" s="38" t="s">
        <v>24</v>
      </c>
      <c r="D541" s="38" t="s">
        <v>386</v>
      </c>
      <c r="E541" s="38" t="s">
        <v>3812</v>
      </c>
      <c r="F541" s="397" t="s">
        <v>1174</v>
      </c>
      <c r="G541" s="422" t="s">
        <v>262</v>
      </c>
      <c r="H541" s="426">
        <v>43724</v>
      </c>
      <c r="I541" s="409" t="s">
        <v>2470</v>
      </c>
      <c r="J541" s="425">
        <f t="shared" si="138"/>
        <v>48</v>
      </c>
      <c r="K541" s="425">
        <v>48</v>
      </c>
      <c r="L541" s="425">
        <v>0</v>
      </c>
      <c r="M541" s="425"/>
      <c r="N541" s="477">
        <v>0.8</v>
      </c>
      <c r="O541" s="477">
        <v>0</v>
      </c>
      <c r="P541" s="519">
        <v>1</v>
      </c>
      <c r="Q541" s="282"/>
      <c r="R541" s="128" t="s">
        <v>31</v>
      </c>
      <c r="S541" s="128" t="s">
        <v>31</v>
      </c>
      <c r="T541" s="128" t="s">
        <v>31</v>
      </c>
      <c r="U541" s="128" t="s">
        <v>31</v>
      </c>
      <c r="V541" s="333" t="s">
        <v>3813</v>
      </c>
      <c r="W541" s="282"/>
      <c r="X541" s="282">
        <f t="shared" si="127"/>
        <v>0</v>
      </c>
      <c r="Y541" s="260"/>
      <c r="Z541" s="260"/>
      <c r="AA541" s="502">
        <f t="shared" si="128"/>
        <v>0</v>
      </c>
      <c r="AB541" s="282">
        <f t="shared" si="129"/>
        <v>0</v>
      </c>
      <c r="AC541" s="282">
        <f t="shared" si="130"/>
        <v>0</v>
      </c>
      <c r="AD541" s="282">
        <f t="shared" si="131"/>
        <v>0</v>
      </c>
      <c r="AE541" s="282">
        <f t="shared" si="132"/>
        <v>0</v>
      </c>
      <c r="AF541" s="282">
        <f t="shared" si="133"/>
        <v>0</v>
      </c>
      <c r="AG541" s="107">
        <f t="shared" si="134"/>
        <v>0</v>
      </c>
      <c r="AH541" s="282">
        <f t="shared" si="135"/>
        <v>0</v>
      </c>
      <c r="AI541" s="260"/>
      <c r="AJ541" s="282">
        <f t="shared" si="136"/>
        <v>0</v>
      </c>
      <c r="AK541" s="282">
        <f t="shared" si="137"/>
        <v>0</v>
      </c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495"/>
      <c r="AW541" s="495"/>
      <c r="AX541" s="495"/>
    </row>
    <row r="542" spans="2:50">
      <c r="B542" s="412">
        <v>522</v>
      </c>
      <c r="C542" s="38" t="s">
        <v>24</v>
      </c>
      <c r="D542" s="38" t="s">
        <v>386</v>
      </c>
      <c r="E542" s="38" t="s">
        <v>3812</v>
      </c>
      <c r="F542" s="400" t="s">
        <v>392</v>
      </c>
      <c r="G542" s="422" t="s">
        <v>262</v>
      </c>
      <c r="H542" s="428">
        <v>43340</v>
      </c>
      <c r="I542" s="409" t="s">
        <v>2470</v>
      </c>
      <c r="J542" s="425">
        <f t="shared" si="138"/>
        <v>252</v>
      </c>
      <c r="K542" s="425">
        <v>12</v>
      </c>
      <c r="L542" s="425">
        <v>240</v>
      </c>
      <c r="M542" s="425"/>
      <c r="N542" s="25">
        <v>0.2</v>
      </c>
      <c r="O542" s="26">
        <v>4</v>
      </c>
      <c r="P542" s="507">
        <v>1</v>
      </c>
      <c r="Q542" s="282"/>
      <c r="R542" s="128" t="s">
        <v>31</v>
      </c>
      <c r="S542" s="128" t="s">
        <v>31</v>
      </c>
      <c r="T542" s="128" t="s">
        <v>31</v>
      </c>
      <c r="U542" s="128" t="s">
        <v>31</v>
      </c>
      <c r="V542" s="333" t="s">
        <v>3813</v>
      </c>
      <c r="W542" s="282"/>
      <c r="X542" s="282">
        <f t="shared" si="127"/>
        <v>0</v>
      </c>
      <c r="Y542" s="260"/>
      <c r="Z542" s="260"/>
      <c r="AA542" s="502">
        <f t="shared" si="128"/>
        <v>0</v>
      </c>
      <c r="AB542" s="282">
        <f t="shared" si="129"/>
        <v>0</v>
      </c>
      <c r="AC542" s="282">
        <f t="shared" si="130"/>
        <v>0</v>
      </c>
      <c r="AD542" s="282">
        <f t="shared" si="131"/>
        <v>0</v>
      </c>
      <c r="AE542" s="282">
        <f t="shared" si="132"/>
        <v>0</v>
      </c>
      <c r="AF542" s="282">
        <f t="shared" si="133"/>
        <v>0</v>
      </c>
      <c r="AG542" s="107">
        <f t="shared" si="134"/>
        <v>0</v>
      </c>
      <c r="AH542" s="282">
        <f t="shared" si="135"/>
        <v>0</v>
      </c>
      <c r="AI542" s="260"/>
      <c r="AJ542" s="282">
        <f t="shared" si="136"/>
        <v>0</v>
      </c>
      <c r="AK542" s="282">
        <f t="shared" si="137"/>
        <v>0</v>
      </c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495"/>
      <c r="AW542" s="495"/>
      <c r="AX542" s="495"/>
    </row>
    <row r="543" spans="2:50">
      <c r="B543" s="412">
        <v>523</v>
      </c>
      <c r="C543" s="38" t="s">
        <v>24</v>
      </c>
      <c r="D543" s="38" t="s">
        <v>386</v>
      </c>
      <c r="E543" s="38" t="s">
        <v>394</v>
      </c>
      <c r="F543" s="397" t="s">
        <v>1179</v>
      </c>
      <c r="G543" s="422" t="s">
        <v>262</v>
      </c>
      <c r="H543" s="53">
        <v>42758</v>
      </c>
      <c r="I543" s="409" t="s">
        <v>2470</v>
      </c>
      <c r="J543" s="425">
        <f t="shared" si="138"/>
        <v>30</v>
      </c>
      <c r="K543" s="425">
        <v>30</v>
      </c>
      <c r="L543" s="425">
        <v>0</v>
      </c>
      <c r="M543" s="425"/>
      <c r="N543" s="476">
        <v>0.5</v>
      </c>
      <c r="O543" s="476">
        <v>0</v>
      </c>
      <c r="P543" s="518">
        <v>1</v>
      </c>
      <c r="Q543" s="282"/>
      <c r="R543" s="128" t="s">
        <v>31</v>
      </c>
      <c r="S543" s="128" t="s">
        <v>31</v>
      </c>
      <c r="T543" s="128" t="s">
        <v>31</v>
      </c>
      <c r="U543" s="128" t="s">
        <v>31</v>
      </c>
      <c r="V543" s="333" t="s">
        <v>3814</v>
      </c>
      <c r="W543" s="282"/>
      <c r="X543" s="282">
        <f t="shared" si="127"/>
        <v>0</v>
      </c>
      <c r="Y543" s="260"/>
      <c r="Z543" s="260"/>
      <c r="AA543" s="502">
        <f t="shared" si="128"/>
        <v>0</v>
      </c>
      <c r="AB543" s="282">
        <f t="shared" si="129"/>
        <v>0</v>
      </c>
      <c r="AC543" s="282">
        <f t="shared" si="130"/>
        <v>0</v>
      </c>
      <c r="AD543" s="282">
        <f t="shared" si="131"/>
        <v>0</v>
      </c>
      <c r="AE543" s="282">
        <f t="shared" si="132"/>
        <v>0</v>
      </c>
      <c r="AF543" s="282">
        <f t="shared" si="133"/>
        <v>0</v>
      </c>
      <c r="AG543" s="107">
        <f t="shared" si="134"/>
        <v>0</v>
      </c>
      <c r="AH543" s="282">
        <f t="shared" si="135"/>
        <v>0</v>
      </c>
      <c r="AI543" s="260"/>
      <c r="AJ543" s="282">
        <f t="shared" si="136"/>
        <v>0</v>
      </c>
      <c r="AK543" s="282">
        <f t="shared" si="137"/>
        <v>0</v>
      </c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495"/>
      <c r="AW543" s="495"/>
      <c r="AX543" s="495"/>
    </row>
    <row r="544" spans="2:50">
      <c r="B544" s="412">
        <v>524</v>
      </c>
      <c r="C544" s="38" t="s">
        <v>24</v>
      </c>
      <c r="D544" s="38" t="s">
        <v>386</v>
      </c>
      <c r="E544" s="38" t="s">
        <v>394</v>
      </c>
      <c r="F544" s="397" t="s">
        <v>1180</v>
      </c>
      <c r="G544" s="422" t="s">
        <v>262</v>
      </c>
      <c r="H544" s="53">
        <v>42758</v>
      </c>
      <c r="I544" s="409" t="s">
        <v>2470</v>
      </c>
      <c r="J544" s="425">
        <f t="shared" si="138"/>
        <v>126</v>
      </c>
      <c r="K544" s="425">
        <v>6</v>
      </c>
      <c r="L544" s="425">
        <v>120</v>
      </c>
      <c r="M544" s="425"/>
      <c r="N544" s="476">
        <v>0.1</v>
      </c>
      <c r="O544" s="476">
        <v>2</v>
      </c>
      <c r="P544" s="518">
        <v>1</v>
      </c>
      <c r="Q544" s="282"/>
      <c r="R544" s="128" t="s">
        <v>31</v>
      </c>
      <c r="S544" s="128" t="s">
        <v>31</v>
      </c>
      <c r="T544" s="128" t="s">
        <v>31</v>
      </c>
      <c r="U544" s="128" t="s">
        <v>31</v>
      </c>
      <c r="V544" s="333" t="s">
        <v>3814</v>
      </c>
      <c r="W544" s="282"/>
      <c r="X544" s="282">
        <f t="shared" si="127"/>
        <v>0</v>
      </c>
      <c r="Y544" s="260"/>
      <c r="Z544" s="260"/>
      <c r="AA544" s="502">
        <f t="shared" si="128"/>
        <v>0</v>
      </c>
      <c r="AB544" s="282">
        <f t="shared" si="129"/>
        <v>0</v>
      </c>
      <c r="AC544" s="282">
        <f t="shared" si="130"/>
        <v>0</v>
      </c>
      <c r="AD544" s="282">
        <f t="shared" si="131"/>
        <v>0</v>
      </c>
      <c r="AE544" s="282">
        <f t="shared" si="132"/>
        <v>0</v>
      </c>
      <c r="AF544" s="282">
        <f t="shared" si="133"/>
        <v>0</v>
      </c>
      <c r="AG544" s="107">
        <f t="shared" si="134"/>
        <v>0</v>
      </c>
      <c r="AH544" s="282">
        <f t="shared" si="135"/>
        <v>0</v>
      </c>
      <c r="AI544" s="260"/>
      <c r="AJ544" s="282">
        <f t="shared" si="136"/>
        <v>0</v>
      </c>
      <c r="AK544" s="282">
        <f t="shared" si="137"/>
        <v>0</v>
      </c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495"/>
      <c r="AW544" s="495"/>
      <c r="AX544" s="495"/>
    </row>
    <row r="545" spans="2:50">
      <c r="B545" s="412">
        <v>525</v>
      </c>
      <c r="C545" s="38" t="s">
        <v>24</v>
      </c>
      <c r="D545" s="38" t="s">
        <v>386</v>
      </c>
      <c r="E545" s="38" t="s">
        <v>399</v>
      </c>
      <c r="F545" s="397" t="s">
        <v>1181</v>
      </c>
      <c r="G545" s="422" t="s">
        <v>262</v>
      </c>
      <c r="H545" s="53">
        <v>42170</v>
      </c>
      <c r="I545" s="409" t="s">
        <v>2470</v>
      </c>
      <c r="J545" s="425">
        <f t="shared" si="138"/>
        <v>156</v>
      </c>
      <c r="K545" s="425">
        <v>36</v>
      </c>
      <c r="L545" s="425">
        <v>120</v>
      </c>
      <c r="M545" s="425"/>
      <c r="N545" s="476">
        <v>0.6</v>
      </c>
      <c r="O545" s="476">
        <v>2</v>
      </c>
      <c r="P545" s="518">
        <v>1</v>
      </c>
      <c r="Q545" s="282"/>
      <c r="R545" s="128" t="s">
        <v>31</v>
      </c>
      <c r="S545" s="128" t="s">
        <v>31</v>
      </c>
      <c r="T545" s="128" t="s">
        <v>31</v>
      </c>
      <c r="U545" s="128" t="s">
        <v>31</v>
      </c>
      <c r="V545" s="333" t="s">
        <v>3797</v>
      </c>
      <c r="W545" s="282"/>
      <c r="X545" s="282">
        <f t="shared" si="127"/>
        <v>0</v>
      </c>
      <c r="Y545" s="260"/>
      <c r="Z545" s="260"/>
      <c r="AA545" s="502">
        <f t="shared" si="128"/>
        <v>0</v>
      </c>
      <c r="AB545" s="282">
        <f t="shared" si="129"/>
        <v>0</v>
      </c>
      <c r="AC545" s="282">
        <f t="shared" si="130"/>
        <v>0</v>
      </c>
      <c r="AD545" s="282">
        <f t="shared" si="131"/>
        <v>0</v>
      </c>
      <c r="AE545" s="282">
        <f t="shared" si="132"/>
        <v>0</v>
      </c>
      <c r="AF545" s="282">
        <f t="shared" si="133"/>
        <v>0</v>
      </c>
      <c r="AG545" s="107">
        <f t="shared" si="134"/>
        <v>0</v>
      </c>
      <c r="AH545" s="282">
        <f t="shared" si="135"/>
        <v>0</v>
      </c>
      <c r="AI545" s="260"/>
      <c r="AJ545" s="282">
        <f t="shared" si="136"/>
        <v>0</v>
      </c>
      <c r="AK545" s="282">
        <f t="shared" si="137"/>
        <v>0</v>
      </c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495"/>
      <c r="AW545" s="495"/>
      <c r="AX545" s="495"/>
    </row>
    <row r="546" spans="2:50">
      <c r="B546" s="412">
        <v>526</v>
      </c>
      <c r="C546" s="38" t="s">
        <v>24</v>
      </c>
      <c r="D546" s="38" t="s">
        <v>386</v>
      </c>
      <c r="E546" s="38" t="s">
        <v>399</v>
      </c>
      <c r="F546" s="397" t="s">
        <v>1174</v>
      </c>
      <c r="G546" s="422" t="s">
        <v>262</v>
      </c>
      <c r="H546" s="53">
        <v>42304</v>
      </c>
      <c r="I546" s="409" t="s">
        <v>2470</v>
      </c>
      <c r="J546" s="425">
        <f t="shared" si="138"/>
        <v>36</v>
      </c>
      <c r="K546" s="425">
        <v>36</v>
      </c>
      <c r="L546" s="425">
        <v>0</v>
      </c>
      <c r="M546" s="425"/>
      <c r="N546" s="476">
        <v>0.60000000000000009</v>
      </c>
      <c r="O546" s="476">
        <v>0</v>
      </c>
      <c r="P546" s="518">
        <v>1</v>
      </c>
      <c r="Q546" s="282"/>
      <c r="R546" s="128" t="s">
        <v>31</v>
      </c>
      <c r="S546" s="128" t="s">
        <v>31</v>
      </c>
      <c r="T546" s="128" t="s">
        <v>31</v>
      </c>
      <c r="U546" s="128" t="s">
        <v>31</v>
      </c>
      <c r="V546" s="333" t="s">
        <v>3797</v>
      </c>
      <c r="W546" s="282"/>
      <c r="X546" s="282">
        <f t="shared" si="127"/>
        <v>0</v>
      </c>
      <c r="Y546" s="260"/>
      <c r="Z546" s="260"/>
      <c r="AA546" s="502">
        <f t="shared" si="128"/>
        <v>0</v>
      </c>
      <c r="AB546" s="282">
        <f t="shared" si="129"/>
        <v>0</v>
      </c>
      <c r="AC546" s="282">
        <f t="shared" si="130"/>
        <v>0</v>
      </c>
      <c r="AD546" s="282">
        <f t="shared" si="131"/>
        <v>0</v>
      </c>
      <c r="AE546" s="282">
        <f t="shared" si="132"/>
        <v>0</v>
      </c>
      <c r="AF546" s="282">
        <f t="shared" si="133"/>
        <v>0</v>
      </c>
      <c r="AG546" s="107">
        <f t="shared" si="134"/>
        <v>0</v>
      </c>
      <c r="AH546" s="282">
        <f t="shared" si="135"/>
        <v>0</v>
      </c>
      <c r="AI546" s="260"/>
      <c r="AJ546" s="282">
        <f t="shared" si="136"/>
        <v>0</v>
      </c>
      <c r="AK546" s="282">
        <f t="shared" si="137"/>
        <v>0</v>
      </c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495"/>
      <c r="AW546" s="495"/>
      <c r="AX546" s="495"/>
    </row>
    <row r="547" spans="2:50">
      <c r="B547" s="412">
        <v>527</v>
      </c>
      <c r="C547" s="38" t="s">
        <v>24</v>
      </c>
      <c r="D547" s="38" t="s">
        <v>386</v>
      </c>
      <c r="E547" s="38" t="s">
        <v>401</v>
      </c>
      <c r="F547" s="397" t="s">
        <v>1182</v>
      </c>
      <c r="G547" s="422" t="s">
        <v>262</v>
      </c>
      <c r="H547" s="53">
        <v>43347</v>
      </c>
      <c r="I547" s="409" t="s">
        <v>2470</v>
      </c>
      <c r="J547" s="425">
        <f t="shared" si="138"/>
        <v>18</v>
      </c>
      <c r="K547" s="425">
        <v>18</v>
      </c>
      <c r="L547" s="425">
        <v>0</v>
      </c>
      <c r="M547" s="425"/>
      <c r="N547" s="476">
        <v>0.30000000000000004</v>
      </c>
      <c r="O547" s="476">
        <v>0</v>
      </c>
      <c r="P547" s="518">
        <v>1</v>
      </c>
      <c r="Q547" s="282"/>
      <c r="R547" s="128" t="s">
        <v>31</v>
      </c>
      <c r="S547" s="128" t="s">
        <v>31</v>
      </c>
      <c r="T547" s="128" t="s">
        <v>31</v>
      </c>
      <c r="U547" s="128" t="s">
        <v>31</v>
      </c>
      <c r="V547" s="333" t="s">
        <v>3798</v>
      </c>
      <c r="W547" s="282"/>
      <c r="X547" s="282">
        <f t="shared" si="127"/>
        <v>0</v>
      </c>
      <c r="Y547" s="260"/>
      <c r="Z547" s="260"/>
      <c r="AA547" s="502">
        <f t="shared" si="128"/>
        <v>0</v>
      </c>
      <c r="AB547" s="282">
        <f t="shared" si="129"/>
        <v>0</v>
      </c>
      <c r="AC547" s="282">
        <f t="shared" si="130"/>
        <v>0</v>
      </c>
      <c r="AD547" s="282">
        <f t="shared" si="131"/>
        <v>0</v>
      </c>
      <c r="AE547" s="282">
        <f t="shared" si="132"/>
        <v>0</v>
      </c>
      <c r="AF547" s="282">
        <f t="shared" si="133"/>
        <v>0</v>
      </c>
      <c r="AG547" s="107">
        <f t="shared" si="134"/>
        <v>0</v>
      </c>
      <c r="AH547" s="282">
        <f t="shared" si="135"/>
        <v>0</v>
      </c>
      <c r="AI547" s="260"/>
      <c r="AJ547" s="282">
        <f t="shared" si="136"/>
        <v>0</v>
      </c>
      <c r="AK547" s="282">
        <f t="shared" si="137"/>
        <v>0</v>
      </c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495"/>
      <c r="AW547" s="495"/>
      <c r="AX547" s="495"/>
    </row>
    <row r="548" spans="2:50">
      <c r="B548" s="412">
        <v>528</v>
      </c>
      <c r="C548" s="38" t="s">
        <v>24</v>
      </c>
      <c r="D548" s="38" t="s">
        <v>404</v>
      </c>
      <c r="E548" s="38" t="s">
        <v>405</v>
      </c>
      <c r="F548" s="397" t="s">
        <v>409</v>
      </c>
      <c r="G548" s="422" t="s">
        <v>274</v>
      </c>
      <c r="H548" s="53">
        <v>43558</v>
      </c>
      <c r="I548" s="409" t="s">
        <v>2470</v>
      </c>
      <c r="J548" s="425">
        <f t="shared" si="138"/>
        <v>12</v>
      </c>
      <c r="K548" s="425">
        <v>12</v>
      </c>
      <c r="L548" s="425">
        <v>0</v>
      </c>
      <c r="M548" s="425"/>
      <c r="N548" s="476">
        <v>0.2</v>
      </c>
      <c r="O548" s="476">
        <v>0</v>
      </c>
      <c r="P548" s="518">
        <v>1</v>
      </c>
      <c r="Q548" s="282"/>
      <c r="R548" s="128" t="s">
        <v>31</v>
      </c>
      <c r="S548" s="128" t="s">
        <v>31</v>
      </c>
      <c r="T548" s="128" t="s">
        <v>31</v>
      </c>
      <c r="U548" s="128" t="s">
        <v>31</v>
      </c>
      <c r="V548" s="333" t="s">
        <v>3800</v>
      </c>
      <c r="W548" s="282"/>
      <c r="X548" s="282">
        <f t="shared" si="127"/>
        <v>0</v>
      </c>
      <c r="Y548" s="260"/>
      <c r="Z548" s="260"/>
      <c r="AA548" s="502">
        <f t="shared" si="128"/>
        <v>0</v>
      </c>
      <c r="AB548" s="282">
        <f t="shared" si="129"/>
        <v>0</v>
      </c>
      <c r="AC548" s="282">
        <f t="shared" si="130"/>
        <v>0</v>
      </c>
      <c r="AD548" s="282">
        <f t="shared" si="131"/>
        <v>0</v>
      </c>
      <c r="AE548" s="282">
        <f t="shared" si="132"/>
        <v>0</v>
      </c>
      <c r="AF548" s="282">
        <f t="shared" si="133"/>
        <v>0</v>
      </c>
      <c r="AG548" s="107">
        <f t="shared" si="134"/>
        <v>0</v>
      </c>
      <c r="AH548" s="282">
        <f t="shared" si="135"/>
        <v>0</v>
      </c>
      <c r="AI548" s="260"/>
      <c r="AJ548" s="282">
        <f t="shared" si="136"/>
        <v>0</v>
      </c>
      <c r="AK548" s="282">
        <f t="shared" si="137"/>
        <v>0</v>
      </c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495"/>
      <c r="AW548" s="495"/>
      <c r="AX548" s="495"/>
    </row>
    <row r="549" spans="2:50">
      <c r="B549" s="412">
        <v>529</v>
      </c>
      <c r="C549" s="38" t="s">
        <v>24</v>
      </c>
      <c r="D549" s="38" t="s">
        <v>404</v>
      </c>
      <c r="E549" s="38" t="s">
        <v>405</v>
      </c>
      <c r="F549" s="397" t="s">
        <v>1183</v>
      </c>
      <c r="G549" s="422" t="s">
        <v>274</v>
      </c>
      <c r="H549" s="53">
        <v>42969</v>
      </c>
      <c r="I549" s="409" t="s">
        <v>2470</v>
      </c>
      <c r="J549" s="425">
        <f t="shared" si="138"/>
        <v>168</v>
      </c>
      <c r="K549" s="425">
        <v>18</v>
      </c>
      <c r="L549" s="425">
        <v>150</v>
      </c>
      <c r="M549" s="425"/>
      <c r="N549" s="476">
        <v>0.3</v>
      </c>
      <c r="O549" s="476">
        <v>2.5</v>
      </c>
      <c r="P549" s="518">
        <v>2</v>
      </c>
      <c r="Q549" s="282" t="s">
        <v>4380</v>
      </c>
      <c r="R549" s="128" t="s">
        <v>31</v>
      </c>
      <c r="S549" s="128" t="s">
        <v>31</v>
      </c>
      <c r="T549" s="128" t="s">
        <v>31</v>
      </c>
      <c r="U549" s="128" t="s">
        <v>31</v>
      </c>
      <c r="V549" s="333" t="s">
        <v>3800</v>
      </c>
      <c r="W549" s="282"/>
      <c r="X549" s="282">
        <f t="shared" si="127"/>
        <v>0</v>
      </c>
      <c r="Y549" s="260"/>
      <c r="Z549" s="260"/>
      <c r="AA549" s="502">
        <f t="shared" si="128"/>
        <v>0</v>
      </c>
      <c r="AB549" s="282">
        <f t="shared" si="129"/>
        <v>0</v>
      </c>
      <c r="AC549" s="282">
        <f t="shared" si="130"/>
        <v>0</v>
      </c>
      <c r="AD549" s="282">
        <f t="shared" si="131"/>
        <v>0</v>
      </c>
      <c r="AE549" s="282">
        <f t="shared" si="132"/>
        <v>0</v>
      </c>
      <c r="AF549" s="282">
        <f t="shared" si="133"/>
        <v>0</v>
      </c>
      <c r="AG549" s="107">
        <f t="shared" si="134"/>
        <v>1</v>
      </c>
      <c r="AH549" s="282">
        <f t="shared" si="135"/>
        <v>0</v>
      </c>
      <c r="AI549" s="260"/>
      <c r="AJ549" s="282">
        <f t="shared" si="136"/>
        <v>0</v>
      </c>
      <c r="AK549" s="282">
        <f t="shared" si="137"/>
        <v>0</v>
      </c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495"/>
      <c r="AW549" s="495"/>
      <c r="AX549" s="495"/>
    </row>
    <row r="550" spans="2:50">
      <c r="B550" s="412">
        <v>530</v>
      </c>
      <c r="C550" s="38" t="s">
        <v>24</v>
      </c>
      <c r="D550" s="38" t="s">
        <v>404</v>
      </c>
      <c r="E550" s="38" t="s">
        <v>405</v>
      </c>
      <c r="F550" s="399" t="s">
        <v>406</v>
      </c>
      <c r="G550" s="422" t="s">
        <v>274</v>
      </c>
      <c r="H550" s="53">
        <v>43713</v>
      </c>
      <c r="I550" s="409" t="s">
        <v>2470</v>
      </c>
      <c r="J550" s="425">
        <f t="shared" si="138"/>
        <v>21</v>
      </c>
      <c r="K550" s="425">
        <v>6</v>
      </c>
      <c r="L550" s="425">
        <v>15</v>
      </c>
      <c r="M550" s="425"/>
      <c r="N550" s="25">
        <v>0.1</v>
      </c>
      <c r="O550" s="26">
        <v>0.25</v>
      </c>
      <c r="P550" s="507">
        <v>2</v>
      </c>
      <c r="Q550" s="282"/>
      <c r="R550" s="128" t="s">
        <v>31</v>
      </c>
      <c r="S550" s="128" t="s">
        <v>31</v>
      </c>
      <c r="T550" s="128" t="s">
        <v>31</v>
      </c>
      <c r="U550" s="128" t="s">
        <v>31</v>
      </c>
      <c r="V550" s="333" t="s">
        <v>3799</v>
      </c>
      <c r="W550" s="282"/>
      <c r="X550" s="282">
        <f t="shared" si="127"/>
        <v>0</v>
      </c>
      <c r="Y550" s="260"/>
      <c r="Z550" s="260"/>
      <c r="AA550" s="502">
        <f t="shared" si="128"/>
        <v>0</v>
      </c>
      <c r="AB550" s="282">
        <f t="shared" si="129"/>
        <v>0</v>
      </c>
      <c r="AC550" s="282">
        <f t="shared" si="130"/>
        <v>0</v>
      </c>
      <c r="AD550" s="282">
        <f t="shared" si="131"/>
        <v>0</v>
      </c>
      <c r="AE550" s="282">
        <f t="shared" si="132"/>
        <v>0</v>
      </c>
      <c r="AF550" s="282">
        <f t="shared" si="133"/>
        <v>0</v>
      </c>
      <c r="AG550" s="107">
        <f t="shared" si="134"/>
        <v>0</v>
      </c>
      <c r="AH550" s="282">
        <f t="shared" si="135"/>
        <v>0</v>
      </c>
      <c r="AI550" s="260"/>
      <c r="AJ550" s="282">
        <f t="shared" si="136"/>
        <v>0</v>
      </c>
      <c r="AK550" s="282">
        <f t="shared" si="137"/>
        <v>0</v>
      </c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495"/>
      <c r="AW550" s="495"/>
      <c r="AX550" s="495"/>
    </row>
    <row r="551" spans="2:50">
      <c r="B551" s="412">
        <v>531</v>
      </c>
      <c r="C551" s="38" t="s">
        <v>24</v>
      </c>
      <c r="D551" s="38" t="s">
        <v>404</v>
      </c>
      <c r="E551" s="38" t="s">
        <v>405</v>
      </c>
      <c r="F551" s="397" t="s">
        <v>1140</v>
      </c>
      <c r="G551" s="422" t="s">
        <v>274</v>
      </c>
      <c r="H551" s="53">
        <v>42334</v>
      </c>
      <c r="I551" s="409" t="s">
        <v>2470</v>
      </c>
      <c r="J551" s="425">
        <f t="shared" si="138"/>
        <v>198</v>
      </c>
      <c r="K551" s="425">
        <v>78</v>
      </c>
      <c r="L551" s="425">
        <v>120</v>
      </c>
      <c r="M551" s="425"/>
      <c r="N551" s="476">
        <v>1.3</v>
      </c>
      <c r="O551" s="476">
        <v>2</v>
      </c>
      <c r="P551" s="518">
        <v>2</v>
      </c>
      <c r="Q551" s="282" t="s">
        <v>4380</v>
      </c>
      <c r="R551" s="128" t="s">
        <v>31</v>
      </c>
      <c r="S551" s="128" t="s">
        <v>31</v>
      </c>
      <c r="T551" s="128" t="s">
        <v>31</v>
      </c>
      <c r="U551" s="128" t="s">
        <v>31</v>
      </c>
      <c r="V551" s="333" t="s">
        <v>3800</v>
      </c>
      <c r="W551" s="282"/>
      <c r="X551" s="282">
        <f t="shared" si="127"/>
        <v>0</v>
      </c>
      <c r="Y551" s="260"/>
      <c r="Z551" s="260"/>
      <c r="AA551" s="502">
        <f t="shared" si="128"/>
        <v>0</v>
      </c>
      <c r="AB551" s="282">
        <f t="shared" si="129"/>
        <v>0</v>
      </c>
      <c r="AC551" s="282">
        <f t="shared" si="130"/>
        <v>0</v>
      </c>
      <c r="AD551" s="282">
        <f t="shared" si="131"/>
        <v>0</v>
      </c>
      <c r="AE551" s="282">
        <f t="shared" si="132"/>
        <v>0</v>
      </c>
      <c r="AF551" s="282">
        <f t="shared" si="133"/>
        <v>0</v>
      </c>
      <c r="AG551" s="107">
        <f t="shared" si="134"/>
        <v>1</v>
      </c>
      <c r="AH551" s="282">
        <f t="shared" si="135"/>
        <v>0</v>
      </c>
      <c r="AI551" s="260"/>
      <c r="AJ551" s="282">
        <f t="shared" si="136"/>
        <v>0</v>
      </c>
      <c r="AK551" s="282">
        <f t="shared" si="137"/>
        <v>0</v>
      </c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495"/>
      <c r="AW551" s="495"/>
      <c r="AX551" s="495"/>
    </row>
    <row r="552" spans="2:50">
      <c r="B552" s="412">
        <v>532</v>
      </c>
      <c r="C552" s="38" t="s">
        <v>24</v>
      </c>
      <c r="D552" s="38" t="s">
        <v>404</v>
      </c>
      <c r="E552" s="38" t="s">
        <v>405</v>
      </c>
      <c r="F552" s="399" t="s">
        <v>408</v>
      </c>
      <c r="G552" s="422" t="s">
        <v>274</v>
      </c>
      <c r="H552" s="53">
        <v>43347</v>
      </c>
      <c r="I552" s="409" t="s">
        <v>2470</v>
      </c>
      <c r="J552" s="425">
        <f t="shared" si="138"/>
        <v>75</v>
      </c>
      <c r="K552" s="425">
        <v>60</v>
      </c>
      <c r="L552" s="425">
        <v>15</v>
      </c>
      <c r="M552" s="425"/>
      <c r="N552" s="25">
        <v>1</v>
      </c>
      <c r="O552" s="26">
        <v>0</v>
      </c>
      <c r="P552" s="507">
        <v>2</v>
      </c>
      <c r="Q552" s="282"/>
      <c r="R552" s="128" t="s">
        <v>31</v>
      </c>
      <c r="S552" s="128" t="s">
        <v>31</v>
      </c>
      <c r="T552" s="128" t="s">
        <v>31</v>
      </c>
      <c r="U552" s="128" t="s">
        <v>31</v>
      </c>
      <c r="V552" s="333" t="s">
        <v>3800</v>
      </c>
      <c r="W552" s="282"/>
      <c r="X552" s="282">
        <f t="shared" ref="X552:X615" si="139">SUMIF(W552,"Y",K552)</f>
        <v>0</v>
      </c>
      <c r="Y552" s="260"/>
      <c r="Z552" s="260"/>
      <c r="AA552" s="502">
        <f t="shared" ref="AA552:AA615" si="140">(COUNTA(AL552:AU552)-COUNTIF(AL552:AU552, "X"))</f>
        <v>0</v>
      </c>
      <c r="AB552" s="282">
        <f t="shared" ref="AB552:AB615" si="141">(COUNTA(AL552:AU552)-COUNTIF(AL552:AU552, "X"))*P552*K552</f>
        <v>0</v>
      </c>
      <c r="AC552" s="282">
        <f t="shared" ref="AC552:AC615" si="142">COUNTIF(AL552:AU552,"A")</f>
        <v>0</v>
      </c>
      <c r="AD552" s="282">
        <f t="shared" ref="AD552:AD615" si="143">COUNTIF(AL552:AU552,"V")*P552*M552</f>
        <v>0</v>
      </c>
      <c r="AE552" s="282">
        <f t="shared" ref="AE552:AE615" si="144">COUNTIF(AL552:AU552,"L")</f>
        <v>0</v>
      </c>
      <c r="AF552" s="282">
        <f t="shared" ref="AF552:AF615" si="145">COUNTIF(AL552:AU552,"L")*K552*P552</f>
        <v>0</v>
      </c>
      <c r="AG552" s="107">
        <f t="shared" ref="AG552:AG615" si="146">IF(Q552="Y",1,0)</f>
        <v>0</v>
      </c>
      <c r="AH552" s="282">
        <f t="shared" ref="AH552:AH615" si="147">IF(Q552="Y", AA552, 0)*K552*P552/2</f>
        <v>0</v>
      </c>
      <c r="AI552" s="260"/>
      <c r="AJ552" s="282">
        <f t="shared" ref="AJ552:AJ615" si="148">COUNTIF(AL552:AU552, "V")</f>
        <v>0</v>
      </c>
      <c r="AK552" s="282">
        <f t="shared" ref="AK552:AK615" si="149">AB552-AD552-AF552-AH552</f>
        <v>0</v>
      </c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495"/>
      <c r="AW552" s="495"/>
      <c r="AX552" s="495"/>
    </row>
    <row r="553" spans="2:50">
      <c r="B553" s="412">
        <v>533</v>
      </c>
      <c r="C553" s="38" t="s">
        <v>24</v>
      </c>
      <c r="D553" s="38" t="s">
        <v>404</v>
      </c>
      <c r="E553" s="38" t="s">
        <v>414</v>
      </c>
      <c r="F553" s="397" t="s">
        <v>409</v>
      </c>
      <c r="G553" s="422" t="s">
        <v>274</v>
      </c>
      <c r="H553" s="53">
        <v>42334</v>
      </c>
      <c r="I553" s="409" t="s">
        <v>2470</v>
      </c>
      <c r="J553" s="425">
        <f t="shared" si="138"/>
        <v>6</v>
      </c>
      <c r="K553" s="425">
        <v>6</v>
      </c>
      <c r="L553" s="425">
        <v>0</v>
      </c>
      <c r="M553" s="425"/>
      <c r="N553" s="476">
        <v>0.1</v>
      </c>
      <c r="O553" s="476">
        <v>0</v>
      </c>
      <c r="P553" s="518">
        <v>1</v>
      </c>
      <c r="Q553" s="282" t="s">
        <v>4380</v>
      </c>
      <c r="R553" s="128" t="s">
        <v>31</v>
      </c>
      <c r="S553" s="128" t="s">
        <v>31</v>
      </c>
      <c r="T553" s="128" t="s">
        <v>31</v>
      </c>
      <c r="U553" s="128" t="s">
        <v>31</v>
      </c>
      <c r="V553" s="333" t="s">
        <v>3779</v>
      </c>
      <c r="W553" s="282"/>
      <c r="X553" s="282">
        <f t="shared" si="139"/>
        <v>0</v>
      </c>
      <c r="Y553" s="260"/>
      <c r="Z553" s="260"/>
      <c r="AA553" s="502">
        <f t="shared" si="140"/>
        <v>0</v>
      </c>
      <c r="AB553" s="282">
        <f t="shared" si="141"/>
        <v>0</v>
      </c>
      <c r="AC553" s="282">
        <f t="shared" si="142"/>
        <v>0</v>
      </c>
      <c r="AD553" s="282">
        <f t="shared" si="143"/>
        <v>0</v>
      </c>
      <c r="AE553" s="282">
        <f t="shared" si="144"/>
        <v>0</v>
      </c>
      <c r="AF553" s="282">
        <f t="shared" si="145"/>
        <v>0</v>
      </c>
      <c r="AG553" s="107">
        <f t="shared" si="146"/>
        <v>1</v>
      </c>
      <c r="AH553" s="282">
        <f t="shared" si="147"/>
        <v>0</v>
      </c>
      <c r="AI553" s="260"/>
      <c r="AJ553" s="282">
        <f t="shared" si="148"/>
        <v>0</v>
      </c>
      <c r="AK553" s="282">
        <f t="shared" si="149"/>
        <v>0</v>
      </c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495"/>
      <c r="AW553" s="495"/>
      <c r="AX553" s="495"/>
    </row>
    <row r="554" spans="2:50">
      <c r="B554" s="412">
        <v>534</v>
      </c>
      <c r="C554" s="38" t="s">
        <v>24</v>
      </c>
      <c r="D554" s="38" t="s">
        <v>404</v>
      </c>
      <c r="E554" s="38" t="s">
        <v>414</v>
      </c>
      <c r="F554" s="397" t="s">
        <v>1183</v>
      </c>
      <c r="G554" s="422" t="s">
        <v>274</v>
      </c>
      <c r="H554" s="53">
        <v>42713</v>
      </c>
      <c r="I554" s="409" t="s">
        <v>2470</v>
      </c>
      <c r="J554" s="425">
        <f t="shared" si="138"/>
        <v>120</v>
      </c>
      <c r="K554" s="425">
        <v>120</v>
      </c>
      <c r="L554" s="425">
        <v>0</v>
      </c>
      <c r="M554" s="425"/>
      <c r="N554" s="476">
        <v>2</v>
      </c>
      <c r="O554" s="476">
        <v>0</v>
      </c>
      <c r="P554" s="518">
        <v>2</v>
      </c>
      <c r="Q554" s="282" t="s">
        <v>4380</v>
      </c>
      <c r="R554" s="128" t="s">
        <v>31</v>
      </c>
      <c r="S554" s="128" t="s">
        <v>31</v>
      </c>
      <c r="T554" s="128" t="s">
        <v>31</v>
      </c>
      <c r="U554" s="128" t="s">
        <v>31</v>
      </c>
      <c r="V554" s="333" t="s">
        <v>3779</v>
      </c>
      <c r="W554" s="282"/>
      <c r="X554" s="282">
        <f t="shared" si="139"/>
        <v>0</v>
      </c>
      <c r="Y554" s="260"/>
      <c r="Z554" s="260"/>
      <c r="AA554" s="502">
        <f t="shared" si="140"/>
        <v>0</v>
      </c>
      <c r="AB554" s="282">
        <f t="shared" si="141"/>
        <v>0</v>
      </c>
      <c r="AC554" s="282">
        <f t="shared" si="142"/>
        <v>0</v>
      </c>
      <c r="AD554" s="282">
        <f t="shared" si="143"/>
        <v>0</v>
      </c>
      <c r="AE554" s="282">
        <f t="shared" si="144"/>
        <v>0</v>
      </c>
      <c r="AF554" s="282">
        <f t="shared" si="145"/>
        <v>0</v>
      </c>
      <c r="AG554" s="107">
        <f t="shared" si="146"/>
        <v>1</v>
      </c>
      <c r="AH554" s="282">
        <f t="shared" si="147"/>
        <v>0</v>
      </c>
      <c r="AI554" s="260"/>
      <c r="AJ554" s="282">
        <f t="shared" si="148"/>
        <v>0</v>
      </c>
      <c r="AK554" s="282">
        <f t="shared" si="149"/>
        <v>0</v>
      </c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495"/>
      <c r="AW554" s="495"/>
      <c r="AX554" s="495"/>
    </row>
    <row r="555" spans="2:50">
      <c r="B555" s="412">
        <v>535</v>
      </c>
      <c r="C555" s="38" t="s">
        <v>24</v>
      </c>
      <c r="D555" s="38" t="s">
        <v>404</v>
      </c>
      <c r="E555" s="38" t="s">
        <v>414</v>
      </c>
      <c r="F555" s="397" t="s">
        <v>921</v>
      </c>
      <c r="G555" s="422" t="s">
        <v>274</v>
      </c>
      <c r="H555" s="53">
        <v>43188</v>
      </c>
      <c r="I555" s="409" t="s">
        <v>2470</v>
      </c>
      <c r="J555" s="425">
        <f t="shared" si="138"/>
        <v>6</v>
      </c>
      <c r="K555" s="425">
        <v>6</v>
      </c>
      <c r="L555" s="425">
        <v>0</v>
      </c>
      <c r="M555" s="425"/>
      <c r="N555" s="476">
        <v>0.1</v>
      </c>
      <c r="O555" s="476">
        <v>0</v>
      </c>
      <c r="P555" s="518">
        <v>2</v>
      </c>
      <c r="Q555" s="282" t="s">
        <v>4380</v>
      </c>
      <c r="R555" s="128" t="s">
        <v>31</v>
      </c>
      <c r="S555" s="128" t="s">
        <v>31</v>
      </c>
      <c r="T555" s="128" t="s">
        <v>31</v>
      </c>
      <c r="U555" s="128" t="s">
        <v>31</v>
      </c>
      <c r="V555" s="333" t="s">
        <v>3779</v>
      </c>
      <c r="W555" s="282"/>
      <c r="X555" s="282">
        <f t="shared" si="139"/>
        <v>0</v>
      </c>
      <c r="Y555" s="260"/>
      <c r="Z555" s="260"/>
      <c r="AA555" s="502">
        <f t="shared" si="140"/>
        <v>0</v>
      </c>
      <c r="AB555" s="282">
        <f t="shared" si="141"/>
        <v>0</v>
      </c>
      <c r="AC555" s="282">
        <f t="shared" si="142"/>
        <v>0</v>
      </c>
      <c r="AD555" s="282">
        <f t="shared" si="143"/>
        <v>0</v>
      </c>
      <c r="AE555" s="282">
        <f t="shared" si="144"/>
        <v>0</v>
      </c>
      <c r="AF555" s="282">
        <f t="shared" si="145"/>
        <v>0</v>
      </c>
      <c r="AG555" s="107">
        <f t="shared" si="146"/>
        <v>1</v>
      </c>
      <c r="AH555" s="282">
        <f t="shared" si="147"/>
        <v>0</v>
      </c>
      <c r="AI555" s="260"/>
      <c r="AJ555" s="282">
        <f t="shared" si="148"/>
        <v>0</v>
      </c>
      <c r="AK555" s="282">
        <f t="shared" si="149"/>
        <v>0</v>
      </c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495"/>
      <c r="AW555" s="495"/>
      <c r="AX555" s="495"/>
    </row>
    <row r="556" spans="2:50">
      <c r="B556" s="412">
        <v>536</v>
      </c>
      <c r="C556" s="38" t="s">
        <v>24</v>
      </c>
      <c r="D556" s="38" t="s">
        <v>404</v>
      </c>
      <c r="E556" s="38" t="s">
        <v>414</v>
      </c>
      <c r="F556" s="397" t="s">
        <v>1184</v>
      </c>
      <c r="G556" s="422" t="s">
        <v>274</v>
      </c>
      <c r="H556" s="53">
        <v>43728</v>
      </c>
      <c r="I556" s="409" t="s">
        <v>2470</v>
      </c>
      <c r="J556" s="425">
        <f t="shared" si="138"/>
        <v>60</v>
      </c>
      <c r="K556" s="425">
        <v>60</v>
      </c>
      <c r="L556" s="425">
        <v>0</v>
      </c>
      <c r="M556" s="425"/>
      <c r="N556" s="476">
        <v>1</v>
      </c>
      <c r="O556" s="476">
        <v>0</v>
      </c>
      <c r="P556" s="518">
        <v>2</v>
      </c>
      <c r="Q556" s="282" t="s">
        <v>4380</v>
      </c>
      <c r="R556" s="128" t="s">
        <v>31</v>
      </c>
      <c r="S556" s="128" t="s">
        <v>31</v>
      </c>
      <c r="T556" s="128" t="s">
        <v>31</v>
      </c>
      <c r="U556" s="128" t="s">
        <v>31</v>
      </c>
      <c r="V556" s="333" t="s">
        <v>3779</v>
      </c>
      <c r="W556" s="282"/>
      <c r="X556" s="282">
        <f t="shared" si="139"/>
        <v>0</v>
      </c>
      <c r="Y556" s="260"/>
      <c r="Z556" s="260"/>
      <c r="AA556" s="502">
        <f t="shared" si="140"/>
        <v>0</v>
      </c>
      <c r="AB556" s="282">
        <f t="shared" si="141"/>
        <v>0</v>
      </c>
      <c r="AC556" s="282">
        <f t="shared" si="142"/>
        <v>0</v>
      </c>
      <c r="AD556" s="282">
        <f t="shared" si="143"/>
        <v>0</v>
      </c>
      <c r="AE556" s="282">
        <f t="shared" si="144"/>
        <v>0</v>
      </c>
      <c r="AF556" s="282">
        <f t="shared" si="145"/>
        <v>0</v>
      </c>
      <c r="AG556" s="107">
        <f t="shared" si="146"/>
        <v>1</v>
      </c>
      <c r="AH556" s="282">
        <f t="shared" si="147"/>
        <v>0</v>
      </c>
      <c r="AI556" s="260"/>
      <c r="AJ556" s="282">
        <f t="shared" si="148"/>
        <v>0</v>
      </c>
      <c r="AK556" s="282">
        <f t="shared" si="149"/>
        <v>0</v>
      </c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495"/>
      <c r="AW556" s="495"/>
      <c r="AX556" s="495"/>
    </row>
    <row r="557" spans="2:50">
      <c r="B557" s="412">
        <v>537</v>
      </c>
      <c r="C557" s="38" t="s">
        <v>24</v>
      </c>
      <c r="D557" s="38" t="s">
        <v>404</v>
      </c>
      <c r="E557" s="38" t="s">
        <v>414</v>
      </c>
      <c r="F557" s="399" t="s">
        <v>415</v>
      </c>
      <c r="G557" s="422" t="s">
        <v>274</v>
      </c>
      <c r="H557" s="56">
        <v>43577</v>
      </c>
      <c r="I557" s="409" t="s">
        <v>2470</v>
      </c>
      <c r="J557" s="425">
        <f t="shared" si="138"/>
        <v>27</v>
      </c>
      <c r="K557" s="425">
        <v>12</v>
      </c>
      <c r="L557" s="425">
        <v>15</v>
      </c>
      <c r="M557" s="425"/>
      <c r="N557" s="26">
        <v>0.2</v>
      </c>
      <c r="O557" s="26">
        <v>0</v>
      </c>
      <c r="P557" s="507">
        <v>2</v>
      </c>
      <c r="Q557" s="282"/>
      <c r="R557" s="128" t="s">
        <v>31</v>
      </c>
      <c r="S557" s="128" t="s">
        <v>31</v>
      </c>
      <c r="T557" s="128" t="s">
        <v>31</v>
      </c>
      <c r="U557" s="128" t="s">
        <v>31</v>
      </c>
      <c r="V557" s="333" t="s">
        <v>3779</v>
      </c>
      <c r="W557" s="282"/>
      <c r="X557" s="282">
        <f t="shared" si="139"/>
        <v>0</v>
      </c>
      <c r="Y557" s="260"/>
      <c r="Z557" s="260"/>
      <c r="AA557" s="502">
        <f t="shared" si="140"/>
        <v>0</v>
      </c>
      <c r="AB557" s="282">
        <f t="shared" si="141"/>
        <v>0</v>
      </c>
      <c r="AC557" s="282">
        <f t="shared" si="142"/>
        <v>0</v>
      </c>
      <c r="AD557" s="282">
        <f t="shared" si="143"/>
        <v>0</v>
      </c>
      <c r="AE557" s="282">
        <f t="shared" si="144"/>
        <v>0</v>
      </c>
      <c r="AF557" s="282">
        <f t="shared" si="145"/>
        <v>0</v>
      </c>
      <c r="AG557" s="107">
        <f t="shared" si="146"/>
        <v>0</v>
      </c>
      <c r="AH557" s="282">
        <f t="shared" si="147"/>
        <v>0</v>
      </c>
      <c r="AI557" s="260"/>
      <c r="AJ557" s="282">
        <f t="shared" si="148"/>
        <v>0</v>
      </c>
      <c r="AK557" s="282">
        <f t="shared" si="149"/>
        <v>0</v>
      </c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495"/>
      <c r="AW557" s="495"/>
      <c r="AX557" s="495"/>
    </row>
    <row r="558" spans="2:50">
      <c r="B558" s="412">
        <v>538</v>
      </c>
      <c r="C558" s="38" t="s">
        <v>24</v>
      </c>
      <c r="D558" s="38" t="s">
        <v>404</v>
      </c>
      <c r="E558" s="38" t="s">
        <v>416</v>
      </c>
      <c r="F558" s="397" t="s">
        <v>673</v>
      </c>
      <c r="G558" s="422" t="s">
        <v>417</v>
      </c>
      <c r="H558" s="53">
        <v>42334</v>
      </c>
      <c r="I558" s="409" t="s">
        <v>2470</v>
      </c>
      <c r="J558" s="425">
        <f t="shared" si="138"/>
        <v>108</v>
      </c>
      <c r="K558" s="425">
        <v>18</v>
      </c>
      <c r="L558" s="425">
        <v>90</v>
      </c>
      <c r="M558" s="425"/>
      <c r="N558" s="476">
        <v>0.3</v>
      </c>
      <c r="O558" s="476">
        <v>1.5</v>
      </c>
      <c r="P558" s="518">
        <v>1</v>
      </c>
      <c r="Q558" s="282" t="s">
        <v>4380</v>
      </c>
      <c r="R558" s="128" t="s">
        <v>31</v>
      </c>
      <c r="S558" s="128" t="s">
        <v>31</v>
      </c>
      <c r="T558" s="128" t="s">
        <v>31</v>
      </c>
      <c r="U558" s="128" t="s">
        <v>31</v>
      </c>
      <c r="V558" s="333" t="s">
        <v>3780</v>
      </c>
      <c r="W558" s="282"/>
      <c r="X558" s="282">
        <f t="shared" si="139"/>
        <v>0</v>
      </c>
      <c r="Y558" s="260"/>
      <c r="Z558" s="260"/>
      <c r="AA558" s="502">
        <f t="shared" si="140"/>
        <v>0</v>
      </c>
      <c r="AB558" s="282">
        <f t="shared" si="141"/>
        <v>0</v>
      </c>
      <c r="AC558" s="282">
        <f t="shared" si="142"/>
        <v>0</v>
      </c>
      <c r="AD558" s="282">
        <f t="shared" si="143"/>
        <v>0</v>
      </c>
      <c r="AE558" s="282">
        <f t="shared" si="144"/>
        <v>0</v>
      </c>
      <c r="AF558" s="282">
        <f t="shared" si="145"/>
        <v>0</v>
      </c>
      <c r="AG558" s="107">
        <f t="shared" si="146"/>
        <v>1</v>
      </c>
      <c r="AH558" s="282">
        <f t="shared" si="147"/>
        <v>0</v>
      </c>
      <c r="AI558" s="260"/>
      <c r="AJ558" s="282">
        <f t="shared" si="148"/>
        <v>0</v>
      </c>
      <c r="AK558" s="282">
        <f t="shared" si="149"/>
        <v>0</v>
      </c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495"/>
      <c r="AW558" s="495"/>
      <c r="AX558" s="495"/>
    </row>
    <row r="559" spans="2:50">
      <c r="B559" s="412">
        <v>539</v>
      </c>
      <c r="C559" s="38" t="s">
        <v>24</v>
      </c>
      <c r="D559" s="38" t="s">
        <v>404</v>
      </c>
      <c r="E559" s="38" t="s">
        <v>416</v>
      </c>
      <c r="F559" s="397" t="s">
        <v>1185</v>
      </c>
      <c r="G559" s="422" t="s">
        <v>417</v>
      </c>
      <c r="H559" s="53">
        <v>43728</v>
      </c>
      <c r="I559" s="409" t="s">
        <v>2470</v>
      </c>
      <c r="J559" s="425">
        <f t="shared" si="138"/>
        <v>60</v>
      </c>
      <c r="K559" s="425">
        <v>60</v>
      </c>
      <c r="L559" s="425">
        <v>0</v>
      </c>
      <c r="M559" s="425"/>
      <c r="N559" s="476">
        <v>1</v>
      </c>
      <c r="O559" s="476">
        <v>0</v>
      </c>
      <c r="P559" s="518">
        <v>1</v>
      </c>
      <c r="Q559" s="282" t="s">
        <v>4380</v>
      </c>
      <c r="R559" s="128" t="s">
        <v>31</v>
      </c>
      <c r="S559" s="128" t="s">
        <v>31</v>
      </c>
      <c r="T559" s="128" t="s">
        <v>31</v>
      </c>
      <c r="U559" s="128" t="s">
        <v>31</v>
      </c>
      <c r="V559" s="333" t="s">
        <v>3780</v>
      </c>
      <c r="W559" s="282"/>
      <c r="X559" s="282">
        <f t="shared" si="139"/>
        <v>0</v>
      </c>
      <c r="Y559" s="260"/>
      <c r="Z559" s="260"/>
      <c r="AA559" s="502">
        <f t="shared" si="140"/>
        <v>0</v>
      </c>
      <c r="AB559" s="282">
        <f t="shared" si="141"/>
        <v>0</v>
      </c>
      <c r="AC559" s="282">
        <f t="shared" si="142"/>
        <v>0</v>
      </c>
      <c r="AD559" s="282">
        <f t="shared" si="143"/>
        <v>0</v>
      </c>
      <c r="AE559" s="282">
        <f t="shared" si="144"/>
        <v>0</v>
      </c>
      <c r="AF559" s="282">
        <f t="shared" si="145"/>
        <v>0</v>
      </c>
      <c r="AG559" s="107">
        <f t="shared" si="146"/>
        <v>1</v>
      </c>
      <c r="AH559" s="282">
        <f t="shared" si="147"/>
        <v>0</v>
      </c>
      <c r="AI559" s="260"/>
      <c r="AJ559" s="282">
        <f t="shared" si="148"/>
        <v>0</v>
      </c>
      <c r="AK559" s="282">
        <f t="shared" si="149"/>
        <v>0</v>
      </c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495"/>
      <c r="AW559" s="495"/>
      <c r="AX559" s="495"/>
    </row>
    <row r="560" spans="2:50">
      <c r="B560" s="412">
        <v>540</v>
      </c>
      <c r="C560" s="38" t="s">
        <v>24</v>
      </c>
      <c r="D560" s="38" t="s">
        <v>404</v>
      </c>
      <c r="E560" s="38" t="s">
        <v>418</v>
      </c>
      <c r="F560" s="397" t="s">
        <v>641</v>
      </c>
      <c r="G560" s="422" t="s">
        <v>274</v>
      </c>
      <c r="H560" s="53">
        <v>42334</v>
      </c>
      <c r="I560" s="409" t="s">
        <v>2470</v>
      </c>
      <c r="J560" s="425">
        <f t="shared" si="138"/>
        <v>48</v>
      </c>
      <c r="K560" s="425">
        <v>48</v>
      </c>
      <c r="L560" s="425">
        <v>0</v>
      </c>
      <c r="M560" s="425"/>
      <c r="N560" s="476">
        <v>0.8</v>
      </c>
      <c r="O560" s="476">
        <v>0</v>
      </c>
      <c r="P560" s="518">
        <v>1</v>
      </c>
      <c r="Q560" s="282"/>
      <c r="R560" s="128" t="s">
        <v>31</v>
      </c>
      <c r="S560" s="128" t="s">
        <v>31</v>
      </c>
      <c r="T560" s="128" t="s">
        <v>31</v>
      </c>
      <c r="U560" s="128" t="s">
        <v>31</v>
      </c>
      <c r="V560" s="333" t="s">
        <v>3781</v>
      </c>
      <c r="W560" s="282"/>
      <c r="X560" s="282">
        <f t="shared" si="139"/>
        <v>0</v>
      </c>
      <c r="Y560" s="260"/>
      <c r="Z560" s="260"/>
      <c r="AA560" s="502">
        <f t="shared" si="140"/>
        <v>0</v>
      </c>
      <c r="AB560" s="282">
        <f t="shared" si="141"/>
        <v>0</v>
      </c>
      <c r="AC560" s="282">
        <f t="shared" si="142"/>
        <v>0</v>
      </c>
      <c r="AD560" s="282">
        <f t="shared" si="143"/>
        <v>0</v>
      </c>
      <c r="AE560" s="282">
        <f t="shared" si="144"/>
        <v>0</v>
      </c>
      <c r="AF560" s="282">
        <f t="shared" si="145"/>
        <v>0</v>
      </c>
      <c r="AG560" s="107">
        <f t="shared" si="146"/>
        <v>0</v>
      </c>
      <c r="AH560" s="282">
        <f t="shared" si="147"/>
        <v>0</v>
      </c>
      <c r="AI560" s="260"/>
      <c r="AJ560" s="282">
        <f t="shared" si="148"/>
        <v>0</v>
      </c>
      <c r="AK560" s="282">
        <f t="shared" si="149"/>
        <v>0</v>
      </c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495"/>
      <c r="AW560" s="495"/>
      <c r="AX560" s="495"/>
    </row>
    <row r="561" spans="2:50">
      <c r="B561" s="412">
        <v>541</v>
      </c>
      <c r="C561" s="38" t="s">
        <v>24</v>
      </c>
      <c r="D561" s="38" t="s">
        <v>404</v>
      </c>
      <c r="E561" s="38" t="s">
        <v>419</v>
      </c>
      <c r="F561" s="397" t="s">
        <v>641</v>
      </c>
      <c r="G561" s="422" t="s">
        <v>274</v>
      </c>
      <c r="H561" s="53">
        <v>42334</v>
      </c>
      <c r="I561" s="409" t="s">
        <v>2470</v>
      </c>
      <c r="J561" s="425">
        <f t="shared" si="138"/>
        <v>36</v>
      </c>
      <c r="K561" s="425">
        <v>6</v>
      </c>
      <c r="L561" s="425">
        <v>30</v>
      </c>
      <c r="M561" s="425"/>
      <c r="N561" s="476">
        <v>0.1</v>
      </c>
      <c r="O561" s="476">
        <v>0.5</v>
      </c>
      <c r="P561" s="518">
        <v>1</v>
      </c>
      <c r="Q561" s="282"/>
      <c r="R561" s="128" t="s">
        <v>31</v>
      </c>
      <c r="S561" s="128" t="s">
        <v>31</v>
      </c>
      <c r="T561" s="128" t="s">
        <v>31</v>
      </c>
      <c r="U561" s="128" t="s">
        <v>31</v>
      </c>
      <c r="V561" s="333" t="s">
        <v>3784</v>
      </c>
      <c r="W561" s="282"/>
      <c r="X561" s="282">
        <f t="shared" si="139"/>
        <v>0</v>
      </c>
      <c r="Y561" s="260"/>
      <c r="Z561" s="260"/>
      <c r="AA561" s="502">
        <f t="shared" si="140"/>
        <v>0</v>
      </c>
      <c r="AB561" s="282">
        <f t="shared" si="141"/>
        <v>0</v>
      </c>
      <c r="AC561" s="282">
        <f t="shared" si="142"/>
        <v>0</v>
      </c>
      <c r="AD561" s="282">
        <f t="shared" si="143"/>
        <v>0</v>
      </c>
      <c r="AE561" s="282">
        <f t="shared" si="144"/>
        <v>0</v>
      </c>
      <c r="AF561" s="282">
        <f t="shared" si="145"/>
        <v>0</v>
      </c>
      <c r="AG561" s="107">
        <f t="shared" si="146"/>
        <v>0</v>
      </c>
      <c r="AH561" s="282">
        <f t="shared" si="147"/>
        <v>0</v>
      </c>
      <c r="AI561" s="260"/>
      <c r="AJ561" s="282">
        <f t="shared" si="148"/>
        <v>0</v>
      </c>
      <c r="AK561" s="282">
        <f t="shared" si="149"/>
        <v>0</v>
      </c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495"/>
      <c r="AW561" s="495"/>
      <c r="AX561" s="495"/>
    </row>
    <row r="562" spans="2:50">
      <c r="B562" s="412">
        <v>542</v>
      </c>
      <c r="C562" s="38" t="s">
        <v>24</v>
      </c>
      <c r="D562" s="38" t="s">
        <v>404</v>
      </c>
      <c r="E562" s="38" t="s">
        <v>419</v>
      </c>
      <c r="F562" s="397" t="s">
        <v>1183</v>
      </c>
      <c r="G562" s="422" t="s">
        <v>274</v>
      </c>
      <c r="H562" s="53">
        <v>42334</v>
      </c>
      <c r="I562" s="409" t="s">
        <v>2470</v>
      </c>
      <c r="J562" s="425">
        <f t="shared" si="138"/>
        <v>42</v>
      </c>
      <c r="K562" s="425">
        <v>42</v>
      </c>
      <c r="L562" s="425">
        <v>0</v>
      </c>
      <c r="M562" s="425"/>
      <c r="N562" s="476">
        <v>0.7</v>
      </c>
      <c r="O562" s="476">
        <v>0</v>
      </c>
      <c r="P562" s="518">
        <v>1</v>
      </c>
      <c r="Q562" s="282"/>
      <c r="R562" s="128" t="s">
        <v>31</v>
      </c>
      <c r="S562" s="128" t="s">
        <v>31</v>
      </c>
      <c r="T562" s="128" t="s">
        <v>31</v>
      </c>
      <c r="U562" s="128" t="s">
        <v>31</v>
      </c>
      <c r="V562" s="333" t="s">
        <v>3784</v>
      </c>
      <c r="W562" s="282"/>
      <c r="X562" s="282">
        <f t="shared" si="139"/>
        <v>0</v>
      </c>
      <c r="Y562" s="260"/>
      <c r="Z562" s="260"/>
      <c r="AA562" s="502">
        <f t="shared" si="140"/>
        <v>0</v>
      </c>
      <c r="AB562" s="282">
        <f t="shared" si="141"/>
        <v>0</v>
      </c>
      <c r="AC562" s="282">
        <f t="shared" si="142"/>
        <v>0</v>
      </c>
      <c r="AD562" s="282">
        <f t="shared" si="143"/>
        <v>0</v>
      </c>
      <c r="AE562" s="282">
        <f t="shared" si="144"/>
        <v>0</v>
      </c>
      <c r="AF562" s="282">
        <f t="shared" si="145"/>
        <v>0</v>
      </c>
      <c r="AG562" s="107">
        <f t="shared" si="146"/>
        <v>0</v>
      </c>
      <c r="AH562" s="282">
        <f t="shared" si="147"/>
        <v>0</v>
      </c>
      <c r="AI562" s="260"/>
      <c r="AJ562" s="282">
        <f t="shared" si="148"/>
        <v>0</v>
      </c>
      <c r="AK562" s="282">
        <f t="shared" si="149"/>
        <v>0</v>
      </c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495"/>
      <c r="AW562" s="495"/>
      <c r="AX562" s="495"/>
    </row>
    <row r="563" spans="2:50">
      <c r="B563" s="412">
        <v>543</v>
      </c>
      <c r="C563" s="38" t="s">
        <v>24</v>
      </c>
      <c r="D563" s="38" t="s">
        <v>404</v>
      </c>
      <c r="E563" s="38" t="s">
        <v>420</v>
      </c>
      <c r="F563" s="397" t="s">
        <v>682</v>
      </c>
      <c r="G563" s="422" t="s">
        <v>274</v>
      </c>
      <c r="H563" s="53">
        <v>42929</v>
      </c>
      <c r="I563" s="409" t="s">
        <v>2470</v>
      </c>
      <c r="J563" s="425">
        <f t="shared" si="138"/>
        <v>12</v>
      </c>
      <c r="K563" s="425">
        <v>12</v>
      </c>
      <c r="L563" s="425">
        <v>0</v>
      </c>
      <c r="M563" s="425"/>
      <c r="N563" s="476">
        <v>0.2</v>
      </c>
      <c r="O563" s="476">
        <v>0</v>
      </c>
      <c r="P563" s="518">
        <v>1</v>
      </c>
      <c r="Q563" s="282" t="s">
        <v>4380</v>
      </c>
      <c r="R563" s="128" t="s">
        <v>31</v>
      </c>
      <c r="S563" s="128" t="s">
        <v>31</v>
      </c>
      <c r="T563" s="128" t="s">
        <v>31</v>
      </c>
      <c r="U563" s="128" t="s">
        <v>31</v>
      </c>
      <c r="V563" s="333" t="s">
        <v>3782</v>
      </c>
      <c r="W563" s="282"/>
      <c r="X563" s="282">
        <f t="shared" si="139"/>
        <v>0</v>
      </c>
      <c r="Y563" s="260"/>
      <c r="Z563" s="260"/>
      <c r="AA563" s="502">
        <f t="shared" si="140"/>
        <v>0</v>
      </c>
      <c r="AB563" s="282">
        <f t="shared" si="141"/>
        <v>0</v>
      </c>
      <c r="AC563" s="282">
        <f t="shared" si="142"/>
        <v>0</v>
      </c>
      <c r="AD563" s="282">
        <f t="shared" si="143"/>
        <v>0</v>
      </c>
      <c r="AE563" s="282">
        <f t="shared" si="144"/>
        <v>0</v>
      </c>
      <c r="AF563" s="282">
        <f t="shared" si="145"/>
        <v>0</v>
      </c>
      <c r="AG563" s="107">
        <f t="shared" si="146"/>
        <v>1</v>
      </c>
      <c r="AH563" s="282">
        <f t="shared" si="147"/>
        <v>0</v>
      </c>
      <c r="AI563" s="260"/>
      <c r="AJ563" s="282">
        <f t="shared" si="148"/>
        <v>0</v>
      </c>
      <c r="AK563" s="282">
        <f t="shared" si="149"/>
        <v>0</v>
      </c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495"/>
      <c r="AW563" s="495"/>
      <c r="AX563" s="495"/>
    </row>
    <row r="564" spans="2:50">
      <c r="B564" s="412">
        <v>544</v>
      </c>
      <c r="C564" s="38" t="s">
        <v>24</v>
      </c>
      <c r="D564" s="38" t="s">
        <v>404</v>
      </c>
      <c r="E564" s="38" t="s">
        <v>420</v>
      </c>
      <c r="F564" s="397" t="s">
        <v>1186</v>
      </c>
      <c r="G564" s="422" t="s">
        <v>274</v>
      </c>
      <c r="H564" s="53">
        <v>43761</v>
      </c>
      <c r="I564" s="409" t="s">
        <v>2470</v>
      </c>
      <c r="J564" s="425">
        <f t="shared" si="138"/>
        <v>30</v>
      </c>
      <c r="K564" s="425">
        <v>30</v>
      </c>
      <c r="L564" s="425">
        <v>0</v>
      </c>
      <c r="M564" s="425"/>
      <c r="N564" s="476">
        <v>0.5</v>
      </c>
      <c r="O564" s="476">
        <v>0</v>
      </c>
      <c r="P564" s="518">
        <v>1</v>
      </c>
      <c r="Q564" s="282" t="s">
        <v>4380</v>
      </c>
      <c r="R564" s="128" t="s">
        <v>31</v>
      </c>
      <c r="S564" s="128" t="s">
        <v>31</v>
      </c>
      <c r="T564" s="128" t="s">
        <v>31</v>
      </c>
      <c r="U564" s="128" t="s">
        <v>31</v>
      </c>
      <c r="V564" s="333" t="s">
        <v>3782</v>
      </c>
      <c r="W564" s="282"/>
      <c r="X564" s="282">
        <f t="shared" si="139"/>
        <v>0</v>
      </c>
      <c r="Y564" s="260"/>
      <c r="Z564" s="260"/>
      <c r="AA564" s="502">
        <f t="shared" si="140"/>
        <v>0</v>
      </c>
      <c r="AB564" s="282">
        <f t="shared" si="141"/>
        <v>0</v>
      </c>
      <c r="AC564" s="282">
        <f t="shared" si="142"/>
        <v>0</v>
      </c>
      <c r="AD564" s="282">
        <f t="shared" si="143"/>
        <v>0</v>
      </c>
      <c r="AE564" s="282">
        <f t="shared" si="144"/>
        <v>0</v>
      </c>
      <c r="AF564" s="282">
        <f t="shared" si="145"/>
        <v>0</v>
      </c>
      <c r="AG564" s="107">
        <f t="shared" si="146"/>
        <v>1</v>
      </c>
      <c r="AH564" s="282">
        <f t="shared" si="147"/>
        <v>0</v>
      </c>
      <c r="AI564" s="260"/>
      <c r="AJ564" s="282">
        <f t="shared" si="148"/>
        <v>0</v>
      </c>
      <c r="AK564" s="282">
        <f t="shared" si="149"/>
        <v>0</v>
      </c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495"/>
      <c r="AW564" s="495"/>
      <c r="AX564" s="495"/>
    </row>
    <row r="565" spans="2:50">
      <c r="B565" s="412">
        <v>545</v>
      </c>
      <c r="C565" s="38" t="s">
        <v>24</v>
      </c>
      <c r="D565" s="38" t="s">
        <v>404</v>
      </c>
      <c r="E565" s="38" t="s">
        <v>420</v>
      </c>
      <c r="F565" s="397" t="s">
        <v>1187</v>
      </c>
      <c r="G565" s="422" t="s">
        <v>274</v>
      </c>
      <c r="H565" s="53">
        <v>43728</v>
      </c>
      <c r="I565" s="409" t="s">
        <v>2470</v>
      </c>
      <c r="J565" s="425">
        <f t="shared" si="138"/>
        <v>60</v>
      </c>
      <c r="K565" s="425">
        <v>60</v>
      </c>
      <c r="L565" s="425">
        <v>0</v>
      </c>
      <c r="M565" s="425"/>
      <c r="N565" s="476">
        <v>1</v>
      </c>
      <c r="O565" s="476">
        <v>0</v>
      </c>
      <c r="P565" s="518">
        <v>1</v>
      </c>
      <c r="Q565" s="282" t="s">
        <v>4380</v>
      </c>
      <c r="R565" s="128" t="s">
        <v>31</v>
      </c>
      <c r="S565" s="128" t="s">
        <v>31</v>
      </c>
      <c r="T565" s="128" t="s">
        <v>31</v>
      </c>
      <c r="U565" s="128" t="s">
        <v>31</v>
      </c>
      <c r="V565" s="333" t="s">
        <v>3782</v>
      </c>
      <c r="W565" s="282"/>
      <c r="X565" s="282">
        <f t="shared" si="139"/>
        <v>0</v>
      </c>
      <c r="Y565" s="260"/>
      <c r="Z565" s="260"/>
      <c r="AA565" s="502">
        <f t="shared" si="140"/>
        <v>0</v>
      </c>
      <c r="AB565" s="282">
        <f t="shared" si="141"/>
        <v>0</v>
      </c>
      <c r="AC565" s="282">
        <f t="shared" si="142"/>
        <v>0</v>
      </c>
      <c r="AD565" s="282">
        <f t="shared" si="143"/>
        <v>0</v>
      </c>
      <c r="AE565" s="282">
        <f t="shared" si="144"/>
        <v>0</v>
      </c>
      <c r="AF565" s="282">
        <f t="shared" si="145"/>
        <v>0</v>
      </c>
      <c r="AG565" s="107">
        <f t="shared" si="146"/>
        <v>1</v>
      </c>
      <c r="AH565" s="282">
        <f t="shared" si="147"/>
        <v>0</v>
      </c>
      <c r="AI565" s="260"/>
      <c r="AJ565" s="282">
        <f t="shared" si="148"/>
        <v>0</v>
      </c>
      <c r="AK565" s="282">
        <f t="shared" si="149"/>
        <v>0</v>
      </c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495"/>
      <c r="AW565" s="495"/>
      <c r="AX565" s="495"/>
    </row>
    <row r="566" spans="2:50">
      <c r="B566" s="412">
        <v>546</v>
      </c>
      <c r="C566" s="38" t="s">
        <v>24</v>
      </c>
      <c r="D566" s="38" t="s">
        <v>404</v>
      </c>
      <c r="E566" s="38" t="s">
        <v>420</v>
      </c>
      <c r="F566" s="397" t="s">
        <v>1188</v>
      </c>
      <c r="G566" s="422" t="s">
        <v>274</v>
      </c>
      <c r="H566" s="53">
        <v>42233</v>
      </c>
      <c r="I566" s="409" t="s">
        <v>2470</v>
      </c>
      <c r="J566" s="425">
        <f t="shared" si="138"/>
        <v>210</v>
      </c>
      <c r="K566" s="425">
        <v>60</v>
      </c>
      <c r="L566" s="425">
        <v>150</v>
      </c>
      <c r="M566" s="425"/>
      <c r="N566" s="476">
        <v>1</v>
      </c>
      <c r="O566" s="476">
        <v>2.5</v>
      </c>
      <c r="P566" s="518">
        <v>1</v>
      </c>
      <c r="Q566" s="282" t="s">
        <v>4380</v>
      </c>
      <c r="R566" s="128" t="s">
        <v>31</v>
      </c>
      <c r="S566" s="128" t="s">
        <v>31</v>
      </c>
      <c r="T566" s="128" t="s">
        <v>31</v>
      </c>
      <c r="U566" s="128" t="s">
        <v>31</v>
      </c>
      <c r="V566" s="333" t="s">
        <v>3782</v>
      </c>
      <c r="W566" s="282"/>
      <c r="X566" s="282">
        <f t="shared" si="139"/>
        <v>0</v>
      </c>
      <c r="Y566" s="260"/>
      <c r="Z566" s="260"/>
      <c r="AA566" s="502">
        <f t="shared" si="140"/>
        <v>0</v>
      </c>
      <c r="AB566" s="282">
        <f t="shared" si="141"/>
        <v>0</v>
      </c>
      <c r="AC566" s="282">
        <f t="shared" si="142"/>
        <v>0</v>
      </c>
      <c r="AD566" s="282">
        <f t="shared" si="143"/>
        <v>0</v>
      </c>
      <c r="AE566" s="282">
        <f t="shared" si="144"/>
        <v>0</v>
      </c>
      <c r="AF566" s="282">
        <f t="shared" si="145"/>
        <v>0</v>
      </c>
      <c r="AG566" s="107">
        <f t="shared" si="146"/>
        <v>1</v>
      </c>
      <c r="AH566" s="282">
        <f t="shared" si="147"/>
        <v>0</v>
      </c>
      <c r="AI566" s="260"/>
      <c r="AJ566" s="282">
        <f t="shared" si="148"/>
        <v>0</v>
      </c>
      <c r="AK566" s="282">
        <f t="shared" si="149"/>
        <v>0</v>
      </c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495"/>
      <c r="AW566" s="495"/>
      <c r="AX566" s="495"/>
    </row>
    <row r="567" spans="2:50">
      <c r="B567" s="412">
        <v>547</v>
      </c>
      <c r="C567" s="38" t="s">
        <v>24</v>
      </c>
      <c r="D567" s="38" t="s">
        <v>404</v>
      </c>
      <c r="E567" s="38" t="s">
        <v>420</v>
      </c>
      <c r="F567" s="397" t="s">
        <v>1189</v>
      </c>
      <c r="G567" s="422" t="s">
        <v>274</v>
      </c>
      <c r="H567" s="53">
        <v>42233</v>
      </c>
      <c r="I567" s="409" t="s">
        <v>2470</v>
      </c>
      <c r="J567" s="425">
        <f t="shared" si="138"/>
        <v>12</v>
      </c>
      <c r="K567" s="425">
        <v>12</v>
      </c>
      <c r="L567" s="425">
        <v>0</v>
      </c>
      <c r="M567" s="425"/>
      <c r="N567" s="476">
        <v>0.2</v>
      </c>
      <c r="O567" s="476">
        <v>0</v>
      </c>
      <c r="P567" s="518">
        <v>1</v>
      </c>
      <c r="Q567" s="282" t="s">
        <v>4380</v>
      </c>
      <c r="R567" s="128" t="s">
        <v>31</v>
      </c>
      <c r="S567" s="128" t="s">
        <v>31</v>
      </c>
      <c r="T567" s="128" t="s">
        <v>31</v>
      </c>
      <c r="U567" s="128" t="s">
        <v>31</v>
      </c>
      <c r="V567" s="333" t="s">
        <v>3782</v>
      </c>
      <c r="W567" s="282"/>
      <c r="X567" s="282">
        <f t="shared" si="139"/>
        <v>0</v>
      </c>
      <c r="Y567" s="260"/>
      <c r="Z567" s="260"/>
      <c r="AA567" s="502">
        <f t="shared" si="140"/>
        <v>0</v>
      </c>
      <c r="AB567" s="282">
        <f t="shared" si="141"/>
        <v>0</v>
      </c>
      <c r="AC567" s="282">
        <f t="shared" si="142"/>
        <v>0</v>
      </c>
      <c r="AD567" s="282">
        <f t="shared" si="143"/>
        <v>0</v>
      </c>
      <c r="AE567" s="282">
        <f t="shared" si="144"/>
        <v>0</v>
      </c>
      <c r="AF567" s="282">
        <f t="shared" si="145"/>
        <v>0</v>
      </c>
      <c r="AG567" s="107">
        <f t="shared" si="146"/>
        <v>1</v>
      </c>
      <c r="AH567" s="282">
        <f t="shared" si="147"/>
        <v>0</v>
      </c>
      <c r="AI567" s="260"/>
      <c r="AJ567" s="282">
        <f t="shared" si="148"/>
        <v>0</v>
      </c>
      <c r="AK567" s="282">
        <f t="shared" si="149"/>
        <v>0</v>
      </c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495"/>
      <c r="AW567" s="495"/>
      <c r="AX567" s="495"/>
    </row>
    <row r="568" spans="2:50">
      <c r="B568" s="412">
        <v>548</v>
      </c>
      <c r="C568" s="38" t="s">
        <v>24</v>
      </c>
      <c r="D568" s="38" t="s">
        <v>404</v>
      </c>
      <c r="E568" s="38" t="s">
        <v>420</v>
      </c>
      <c r="F568" s="397" t="s">
        <v>1190</v>
      </c>
      <c r="G568" s="422" t="s">
        <v>274</v>
      </c>
      <c r="H568" s="53">
        <v>42233</v>
      </c>
      <c r="I568" s="409" t="s">
        <v>2470</v>
      </c>
      <c r="J568" s="425">
        <f t="shared" si="138"/>
        <v>30</v>
      </c>
      <c r="K568" s="425">
        <v>30</v>
      </c>
      <c r="L568" s="425">
        <v>0</v>
      </c>
      <c r="M568" s="425"/>
      <c r="N568" s="476">
        <v>0.5</v>
      </c>
      <c r="O568" s="476">
        <v>0</v>
      </c>
      <c r="P568" s="518">
        <v>1</v>
      </c>
      <c r="Q568" s="282" t="s">
        <v>4380</v>
      </c>
      <c r="R568" s="128" t="s">
        <v>31</v>
      </c>
      <c r="S568" s="128" t="s">
        <v>31</v>
      </c>
      <c r="T568" s="128" t="s">
        <v>31</v>
      </c>
      <c r="U568" s="128" t="s">
        <v>31</v>
      </c>
      <c r="V568" s="333" t="s">
        <v>3782</v>
      </c>
      <c r="W568" s="282"/>
      <c r="X568" s="282">
        <f t="shared" si="139"/>
        <v>0</v>
      </c>
      <c r="Y568" s="260"/>
      <c r="Z568" s="260"/>
      <c r="AA568" s="502">
        <f t="shared" si="140"/>
        <v>0</v>
      </c>
      <c r="AB568" s="282">
        <f t="shared" si="141"/>
        <v>0</v>
      </c>
      <c r="AC568" s="282">
        <f t="shared" si="142"/>
        <v>0</v>
      </c>
      <c r="AD568" s="282">
        <f t="shared" si="143"/>
        <v>0</v>
      </c>
      <c r="AE568" s="282">
        <f t="shared" si="144"/>
        <v>0</v>
      </c>
      <c r="AF568" s="282">
        <f t="shared" si="145"/>
        <v>0</v>
      </c>
      <c r="AG568" s="107">
        <f t="shared" si="146"/>
        <v>1</v>
      </c>
      <c r="AH568" s="282">
        <f t="shared" si="147"/>
        <v>0</v>
      </c>
      <c r="AI568" s="260"/>
      <c r="AJ568" s="282">
        <f t="shared" si="148"/>
        <v>0</v>
      </c>
      <c r="AK568" s="282">
        <f t="shared" si="149"/>
        <v>0</v>
      </c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495"/>
      <c r="AW568" s="495"/>
      <c r="AX568" s="495"/>
    </row>
    <row r="569" spans="2:50">
      <c r="B569" s="412">
        <v>549</v>
      </c>
      <c r="C569" s="38" t="s">
        <v>24</v>
      </c>
      <c r="D569" s="38" t="s">
        <v>404</v>
      </c>
      <c r="E569" s="38" t="s">
        <v>420</v>
      </c>
      <c r="F569" s="397" t="s">
        <v>1191</v>
      </c>
      <c r="G569" s="422" t="s">
        <v>274</v>
      </c>
      <c r="H569" s="53">
        <v>42936</v>
      </c>
      <c r="I569" s="409" t="s">
        <v>2470</v>
      </c>
      <c r="J569" s="425">
        <f t="shared" si="138"/>
        <v>270</v>
      </c>
      <c r="K569" s="425">
        <v>270</v>
      </c>
      <c r="L569" s="425">
        <v>0</v>
      </c>
      <c r="M569" s="425"/>
      <c r="N569" s="476">
        <v>4.5</v>
      </c>
      <c r="O569" s="476">
        <v>0</v>
      </c>
      <c r="P569" s="518">
        <v>1</v>
      </c>
      <c r="Q569" s="282" t="s">
        <v>4380</v>
      </c>
      <c r="R569" s="128" t="s">
        <v>31</v>
      </c>
      <c r="S569" s="128" t="s">
        <v>31</v>
      </c>
      <c r="T569" s="128" t="s">
        <v>31</v>
      </c>
      <c r="U569" s="128" t="s">
        <v>31</v>
      </c>
      <c r="V569" s="333" t="s">
        <v>3782</v>
      </c>
      <c r="W569" s="282"/>
      <c r="X569" s="282">
        <f t="shared" si="139"/>
        <v>0</v>
      </c>
      <c r="Y569" s="260"/>
      <c r="Z569" s="260"/>
      <c r="AA569" s="502">
        <f t="shared" si="140"/>
        <v>0</v>
      </c>
      <c r="AB569" s="282">
        <f t="shared" si="141"/>
        <v>0</v>
      </c>
      <c r="AC569" s="282">
        <f t="shared" si="142"/>
        <v>0</v>
      </c>
      <c r="AD569" s="282">
        <f t="shared" si="143"/>
        <v>0</v>
      </c>
      <c r="AE569" s="282">
        <f t="shared" si="144"/>
        <v>0</v>
      </c>
      <c r="AF569" s="282">
        <f t="shared" si="145"/>
        <v>0</v>
      </c>
      <c r="AG569" s="107">
        <f t="shared" si="146"/>
        <v>1</v>
      </c>
      <c r="AH569" s="282">
        <f t="shared" si="147"/>
        <v>0</v>
      </c>
      <c r="AI569" s="260"/>
      <c r="AJ569" s="282">
        <f t="shared" si="148"/>
        <v>0</v>
      </c>
      <c r="AK569" s="282">
        <f t="shared" si="149"/>
        <v>0</v>
      </c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495"/>
      <c r="AW569" s="495"/>
      <c r="AX569" s="495"/>
    </row>
    <row r="570" spans="2:50">
      <c r="B570" s="412">
        <v>550</v>
      </c>
      <c r="C570" s="38" t="s">
        <v>24</v>
      </c>
      <c r="D570" s="38" t="s">
        <v>404</v>
      </c>
      <c r="E570" s="38" t="s">
        <v>420</v>
      </c>
      <c r="F570" s="397" t="s">
        <v>421</v>
      </c>
      <c r="G570" s="422" t="s">
        <v>274</v>
      </c>
      <c r="H570" s="53">
        <v>42685</v>
      </c>
      <c r="I570" s="409" t="s">
        <v>2470</v>
      </c>
      <c r="J570" s="425">
        <f t="shared" si="138"/>
        <v>60</v>
      </c>
      <c r="K570" s="425">
        <v>30</v>
      </c>
      <c r="L570" s="425">
        <v>30</v>
      </c>
      <c r="M570" s="425"/>
      <c r="N570" s="476">
        <v>0.5</v>
      </c>
      <c r="O570" s="476">
        <v>0.5</v>
      </c>
      <c r="P570" s="518">
        <v>1</v>
      </c>
      <c r="Q570" s="282" t="s">
        <v>4380</v>
      </c>
      <c r="R570" s="128" t="s">
        <v>31</v>
      </c>
      <c r="S570" s="128" t="s">
        <v>31</v>
      </c>
      <c r="T570" s="128" t="s">
        <v>31</v>
      </c>
      <c r="U570" s="128" t="s">
        <v>31</v>
      </c>
      <c r="V570" s="333" t="s">
        <v>3782</v>
      </c>
      <c r="W570" s="282"/>
      <c r="X570" s="282">
        <f t="shared" si="139"/>
        <v>0</v>
      </c>
      <c r="Y570" s="260"/>
      <c r="Z570" s="260"/>
      <c r="AA570" s="502">
        <f t="shared" si="140"/>
        <v>0</v>
      </c>
      <c r="AB570" s="282">
        <f t="shared" si="141"/>
        <v>0</v>
      </c>
      <c r="AC570" s="282">
        <f t="shared" si="142"/>
        <v>0</v>
      </c>
      <c r="AD570" s="282">
        <f t="shared" si="143"/>
        <v>0</v>
      </c>
      <c r="AE570" s="282">
        <f t="shared" si="144"/>
        <v>0</v>
      </c>
      <c r="AF570" s="282">
        <f t="shared" si="145"/>
        <v>0</v>
      </c>
      <c r="AG570" s="107">
        <f t="shared" si="146"/>
        <v>1</v>
      </c>
      <c r="AH570" s="282">
        <f t="shared" si="147"/>
        <v>0</v>
      </c>
      <c r="AI570" s="260"/>
      <c r="AJ570" s="282">
        <f t="shared" si="148"/>
        <v>0</v>
      </c>
      <c r="AK570" s="282">
        <f t="shared" si="149"/>
        <v>0</v>
      </c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495"/>
      <c r="AW570" s="495"/>
      <c r="AX570" s="495"/>
    </row>
    <row r="571" spans="2:50">
      <c r="B571" s="412">
        <v>551</v>
      </c>
      <c r="C571" s="38" t="s">
        <v>24</v>
      </c>
      <c r="D571" s="38" t="s">
        <v>404</v>
      </c>
      <c r="E571" s="38" t="s">
        <v>420</v>
      </c>
      <c r="F571" s="397" t="s">
        <v>422</v>
      </c>
      <c r="G571" s="422" t="s">
        <v>274</v>
      </c>
      <c r="H571" s="53">
        <v>42685</v>
      </c>
      <c r="I571" s="409" t="s">
        <v>2470</v>
      </c>
      <c r="J571" s="425">
        <f t="shared" si="138"/>
        <v>60</v>
      </c>
      <c r="K571" s="425">
        <v>30</v>
      </c>
      <c r="L571" s="425">
        <v>30</v>
      </c>
      <c r="M571" s="425"/>
      <c r="N571" s="476">
        <v>0.5</v>
      </c>
      <c r="O571" s="476">
        <v>0.5</v>
      </c>
      <c r="P571" s="518">
        <v>1</v>
      </c>
      <c r="Q571" s="282" t="s">
        <v>4380</v>
      </c>
      <c r="R571" s="128" t="s">
        <v>31</v>
      </c>
      <c r="S571" s="128" t="s">
        <v>31</v>
      </c>
      <c r="T571" s="128" t="s">
        <v>31</v>
      </c>
      <c r="U571" s="128" t="s">
        <v>31</v>
      </c>
      <c r="V571" s="333" t="s">
        <v>3782</v>
      </c>
      <c r="W571" s="282"/>
      <c r="X571" s="282">
        <f t="shared" si="139"/>
        <v>0</v>
      </c>
      <c r="Y571" s="260"/>
      <c r="Z571" s="260"/>
      <c r="AA571" s="502">
        <f t="shared" si="140"/>
        <v>0</v>
      </c>
      <c r="AB571" s="282">
        <f t="shared" si="141"/>
        <v>0</v>
      </c>
      <c r="AC571" s="282">
        <f t="shared" si="142"/>
        <v>0</v>
      </c>
      <c r="AD571" s="282">
        <f t="shared" si="143"/>
        <v>0</v>
      </c>
      <c r="AE571" s="282">
        <f t="shared" si="144"/>
        <v>0</v>
      </c>
      <c r="AF571" s="282">
        <f t="shared" si="145"/>
        <v>0</v>
      </c>
      <c r="AG571" s="107">
        <f t="shared" si="146"/>
        <v>1</v>
      </c>
      <c r="AH571" s="282">
        <f t="shared" si="147"/>
        <v>0</v>
      </c>
      <c r="AI571" s="260"/>
      <c r="AJ571" s="282">
        <f t="shared" si="148"/>
        <v>0</v>
      </c>
      <c r="AK571" s="282">
        <f t="shared" si="149"/>
        <v>0</v>
      </c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495"/>
      <c r="AW571" s="495"/>
      <c r="AX571" s="495"/>
    </row>
    <row r="572" spans="2:50">
      <c r="B572" s="412">
        <v>552</v>
      </c>
      <c r="C572" s="38" t="s">
        <v>24</v>
      </c>
      <c r="D572" s="38" t="s">
        <v>404</v>
      </c>
      <c r="E572" s="38" t="s">
        <v>420</v>
      </c>
      <c r="F572" s="399" t="s">
        <v>423</v>
      </c>
      <c r="G572" s="422" t="s">
        <v>274</v>
      </c>
      <c r="H572" s="53">
        <v>43577</v>
      </c>
      <c r="I572" s="409" t="s">
        <v>2470</v>
      </c>
      <c r="J572" s="425">
        <f t="shared" si="138"/>
        <v>12</v>
      </c>
      <c r="K572" s="425">
        <v>12</v>
      </c>
      <c r="L572" s="425">
        <v>0</v>
      </c>
      <c r="M572" s="425"/>
      <c r="N572" s="25">
        <v>0.2</v>
      </c>
      <c r="O572" s="26">
        <v>0</v>
      </c>
      <c r="P572" s="507">
        <v>1</v>
      </c>
      <c r="Q572" s="282" t="s">
        <v>4380</v>
      </c>
      <c r="R572" s="128" t="s">
        <v>31</v>
      </c>
      <c r="S572" s="128" t="s">
        <v>31</v>
      </c>
      <c r="T572" s="128" t="s">
        <v>31</v>
      </c>
      <c r="U572" s="128" t="s">
        <v>31</v>
      </c>
      <c r="V572" s="333" t="s">
        <v>3782</v>
      </c>
      <c r="W572" s="282"/>
      <c r="X572" s="282">
        <f t="shared" si="139"/>
        <v>0</v>
      </c>
      <c r="Y572" s="260"/>
      <c r="Z572" s="260"/>
      <c r="AA572" s="502">
        <f t="shared" si="140"/>
        <v>0</v>
      </c>
      <c r="AB572" s="282">
        <f t="shared" si="141"/>
        <v>0</v>
      </c>
      <c r="AC572" s="282">
        <f t="shared" si="142"/>
        <v>0</v>
      </c>
      <c r="AD572" s="282">
        <f t="shared" si="143"/>
        <v>0</v>
      </c>
      <c r="AE572" s="282">
        <f t="shared" si="144"/>
        <v>0</v>
      </c>
      <c r="AF572" s="282">
        <f t="shared" si="145"/>
        <v>0</v>
      </c>
      <c r="AG572" s="107">
        <f t="shared" si="146"/>
        <v>1</v>
      </c>
      <c r="AH572" s="282">
        <f t="shared" si="147"/>
        <v>0</v>
      </c>
      <c r="AI572" s="260"/>
      <c r="AJ572" s="282">
        <f t="shared" si="148"/>
        <v>0</v>
      </c>
      <c r="AK572" s="282">
        <f t="shared" si="149"/>
        <v>0</v>
      </c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495"/>
      <c r="AW572" s="495"/>
      <c r="AX572" s="495"/>
    </row>
    <row r="573" spans="2:50">
      <c r="B573" s="412">
        <v>553</v>
      </c>
      <c r="C573" s="38" t="s">
        <v>24</v>
      </c>
      <c r="D573" s="38" t="s">
        <v>404</v>
      </c>
      <c r="E573" s="38" t="s">
        <v>424</v>
      </c>
      <c r="F573" s="397" t="s">
        <v>1192</v>
      </c>
      <c r="G573" s="422" t="s">
        <v>417</v>
      </c>
      <c r="H573" s="53">
        <v>43728</v>
      </c>
      <c r="I573" s="409" t="s">
        <v>2470</v>
      </c>
      <c r="J573" s="425">
        <f t="shared" si="138"/>
        <v>30</v>
      </c>
      <c r="K573" s="425">
        <v>30</v>
      </c>
      <c r="L573" s="425">
        <v>0</v>
      </c>
      <c r="M573" s="425"/>
      <c r="N573" s="476">
        <v>0.5</v>
      </c>
      <c r="O573" s="476">
        <v>0</v>
      </c>
      <c r="P573" s="518">
        <v>1</v>
      </c>
      <c r="Q573" s="282" t="s">
        <v>4380</v>
      </c>
      <c r="R573" s="128" t="s">
        <v>31</v>
      </c>
      <c r="S573" s="128" t="s">
        <v>31</v>
      </c>
      <c r="T573" s="128" t="s">
        <v>31</v>
      </c>
      <c r="U573" s="128" t="s">
        <v>31</v>
      </c>
      <c r="V573" s="333" t="s">
        <v>3783</v>
      </c>
      <c r="W573" s="282"/>
      <c r="X573" s="282">
        <f t="shared" si="139"/>
        <v>0</v>
      </c>
      <c r="Y573" s="260"/>
      <c r="Z573" s="260"/>
      <c r="AA573" s="502">
        <f t="shared" si="140"/>
        <v>0</v>
      </c>
      <c r="AB573" s="282">
        <f t="shared" si="141"/>
        <v>0</v>
      </c>
      <c r="AC573" s="282">
        <f t="shared" si="142"/>
        <v>0</v>
      </c>
      <c r="AD573" s="282">
        <f t="shared" si="143"/>
        <v>0</v>
      </c>
      <c r="AE573" s="282">
        <f t="shared" si="144"/>
        <v>0</v>
      </c>
      <c r="AF573" s="282">
        <f t="shared" si="145"/>
        <v>0</v>
      </c>
      <c r="AG573" s="107">
        <f t="shared" si="146"/>
        <v>1</v>
      </c>
      <c r="AH573" s="282">
        <f t="shared" si="147"/>
        <v>0</v>
      </c>
      <c r="AI573" s="260"/>
      <c r="AJ573" s="282">
        <f t="shared" si="148"/>
        <v>0</v>
      </c>
      <c r="AK573" s="282">
        <f t="shared" si="149"/>
        <v>0</v>
      </c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495"/>
      <c r="AW573" s="495"/>
      <c r="AX573" s="495"/>
    </row>
    <row r="574" spans="2:50">
      <c r="B574" s="412">
        <v>554</v>
      </c>
      <c r="C574" s="38" t="s">
        <v>24</v>
      </c>
      <c r="D574" s="38" t="s">
        <v>404</v>
      </c>
      <c r="E574" s="38" t="s">
        <v>424</v>
      </c>
      <c r="F574" s="397" t="s">
        <v>682</v>
      </c>
      <c r="G574" s="422" t="s">
        <v>417</v>
      </c>
      <c r="H574" s="53">
        <v>41995</v>
      </c>
      <c r="I574" s="409" t="s">
        <v>2470</v>
      </c>
      <c r="J574" s="425">
        <f t="shared" si="138"/>
        <v>12</v>
      </c>
      <c r="K574" s="425">
        <v>12</v>
      </c>
      <c r="L574" s="425">
        <v>0</v>
      </c>
      <c r="M574" s="425"/>
      <c r="N574" s="476">
        <v>0.2</v>
      </c>
      <c r="O574" s="476">
        <v>0</v>
      </c>
      <c r="P574" s="518">
        <v>1</v>
      </c>
      <c r="Q574" s="282" t="s">
        <v>4380</v>
      </c>
      <c r="R574" s="128" t="s">
        <v>31</v>
      </c>
      <c r="S574" s="128" t="s">
        <v>31</v>
      </c>
      <c r="T574" s="128" t="s">
        <v>31</v>
      </c>
      <c r="U574" s="128" t="s">
        <v>31</v>
      </c>
      <c r="V574" s="333" t="s">
        <v>3783</v>
      </c>
      <c r="W574" s="282"/>
      <c r="X574" s="282">
        <f t="shared" si="139"/>
        <v>0</v>
      </c>
      <c r="Y574" s="260"/>
      <c r="Z574" s="260"/>
      <c r="AA574" s="502">
        <f t="shared" si="140"/>
        <v>0</v>
      </c>
      <c r="AB574" s="282">
        <f t="shared" si="141"/>
        <v>0</v>
      </c>
      <c r="AC574" s="282">
        <f t="shared" si="142"/>
        <v>0</v>
      </c>
      <c r="AD574" s="282">
        <f t="shared" si="143"/>
        <v>0</v>
      </c>
      <c r="AE574" s="282">
        <f t="shared" si="144"/>
        <v>0</v>
      </c>
      <c r="AF574" s="282">
        <f t="shared" si="145"/>
        <v>0</v>
      </c>
      <c r="AG574" s="107">
        <f t="shared" si="146"/>
        <v>1</v>
      </c>
      <c r="AH574" s="282">
        <f t="shared" si="147"/>
        <v>0</v>
      </c>
      <c r="AI574" s="260"/>
      <c r="AJ574" s="282">
        <f t="shared" si="148"/>
        <v>0</v>
      </c>
      <c r="AK574" s="282">
        <f t="shared" si="149"/>
        <v>0</v>
      </c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495"/>
      <c r="AW574" s="495"/>
      <c r="AX574" s="495"/>
    </row>
    <row r="575" spans="2:50">
      <c r="B575" s="412">
        <v>555</v>
      </c>
      <c r="C575" s="38" t="s">
        <v>24</v>
      </c>
      <c r="D575" s="38" t="s">
        <v>404</v>
      </c>
      <c r="E575" s="38" t="s">
        <v>424</v>
      </c>
      <c r="F575" s="397" t="s">
        <v>3918</v>
      </c>
      <c r="G575" s="422" t="s">
        <v>417</v>
      </c>
      <c r="H575" s="53">
        <v>42019</v>
      </c>
      <c r="I575" s="409" t="s">
        <v>2470</v>
      </c>
      <c r="J575" s="425">
        <f t="shared" si="138"/>
        <v>84</v>
      </c>
      <c r="K575" s="425">
        <v>84</v>
      </c>
      <c r="L575" s="425">
        <v>0</v>
      </c>
      <c r="M575" s="425"/>
      <c r="N575" s="476">
        <v>1.4</v>
      </c>
      <c r="O575" s="476">
        <v>0</v>
      </c>
      <c r="P575" s="518">
        <v>1</v>
      </c>
      <c r="Q575" s="282"/>
      <c r="R575" s="128" t="s">
        <v>31</v>
      </c>
      <c r="S575" s="128" t="s">
        <v>31</v>
      </c>
      <c r="T575" s="128" t="s">
        <v>31</v>
      </c>
      <c r="U575" s="128" t="s">
        <v>31</v>
      </c>
      <c r="V575" s="333" t="s">
        <v>3783</v>
      </c>
      <c r="W575" s="282"/>
      <c r="X575" s="282">
        <f t="shared" si="139"/>
        <v>0</v>
      </c>
      <c r="Y575" s="260"/>
      <c r="Z575" s="260"/>
      <c r="AA575" s="502">
        <f t="shared" si="140"/>
        <v>0</v>
      </c>
      <c r="AB575" s="282">
        <f t="shared" si="141"/>
        <v>0</v>
      </c>
      <c r="AC575" s="282">
        <f t="shared" si="142"/>
        <v>0</v>
      </c>
      <c r="AD575" s="282">
        <f t="shared" si="143"/>
        <v>0</v>
      </c>
      <c r="AE575" s="282">
        <f t="shared" si="144"/>
        <v>0</v>
      </c>
      <c r="AF575" s="282">
        <f t="shared" si="145"/>
        <v>0</v>
      </c>
      <c r="AG575" s="107">
        <f t="shared" si="146"/>
        <v>0</v>
      </c>
      <c r="AH575" s="282">
        <f t="shared" si="147"/>
        <v>0</v>
      </c>
      <c r="AI575" s="260"/>
      <c r="AJ575" s="282">
        <f t="shared" si="148"/>
        <v>0</v>
      </c>
      <c r="AK575" s="282">
        <f t="shared" si="149"/>
        <v>0</v>
      </c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495"/>
      <c r="AW575" s="495"/>
      <c r="AX575" s="495"/>
    </row>
    <row r="576" spans="2:50">
      <c r="B576" s="412">
        <v>556</v>
      </c>
      <c r="C576" s="38" t="s">
        <v>24</v>
      </c>
      <c r="D576" s="38" t="s">
        <v>404</v>
      </c>
      <c r="E576" s="38" t="s">
        <v>424</v>
      </c>
      <c r="F576" s="397" t="s">
        <v>426</v>
      </c>
      <c r="G576" s="422" t="s">
        <v>417</v>
      </c>
      <c r="H576" s="53">
        <v>42936</v>
      </c>
      <c r="I576" s="409" t="s">
        <v>2470</v>
      </c>
      <c r="J576" s="425">
        <f t="shared" si="138"/>
        <v>18</v>
      </c>
      <c r="K576" s="425">
        <v>12</v>
      </c>
      <c r="L576" s="425">
        <v>6</v>
      </c>
      <c r="M576" s="425"/>
      <c r="N576" s="476">
        <v>0.2</v>
      </c>
      <c r="O576" s="476">
        <v>0.1</v>
      </c>
      <c r="P576" s="518">
        <v>1</v>
      </c>
      <c r="Q576" s="282"/>
      <c r="R576" s="128" t="s">
        <v>31</v>
      </c>
      <c r="S576" s="128" t="s">
        <v>31</v>
      </c>
      <c r="T576" s="128" t="s">
        <v>31</v>
      </c>
      <c r="U576" s="128" t="s">
        <v>31</v>
      </c>
      <c r="V576" s="333" t="s">
        <v>3783</v>
      </c>
      <c r="W576" s="282"/>
      <c r="X576" s="282">
        <f t="shared" si="139"/>
        <v>0</v>
      </c>
      <c r="Y576" s="260"/>
      <c r="Z576" s="260"/>
      <c r="AA576" s="502">
        <f t="shared" si="140"/>
        <v>0</v>
      </c>
      <c r="AB576" s="282">
        <f t="shared" si="141"/>
        <v>0</v>
      </c>
      <c r="AC576" s="282">
        <f t="shared" si="142"/>
        <v>0</v>
      </c>
      <c r="AD576" s="282">
        <f t="shared" si="143"/>
        <v>0</v>
      </c>
      <c r="AE576" s="282">
        <f t="shared" si="144"/>
        <v>0</v>
      </c>
      <c r="AF576" s="282">
        <f t="shared" si="145"/>
        <v>0</v>
      </c>
      <c r="AG576" s="107">
        <f t="shared" si="146"/>
        <v>0</v>
      </c>
      <c r="AH576" s="282">
        <f t="shared" si="147"/>
        <v>0</v>
      </c>
      <c r="AI576" s="260"/>
      <c r="AJ576" s="282">
        <f t="shared" si="148"/>
        <v>0</v>
      </c>
      <c r="AK576" s="282">
        <f t="shared" si="149"/>
        <v>0</v>
      </c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495"/>
      <c r="AW576" s="495"/>
      <c r="AX576" s="495"/>
    </row>
    <row r="577" spans="2:50">
      <c r="B577" s="412">
        <v>557</v>
      </c>
      <c r="C577" s="38" t="s">
        <v>24</v>
      </c>
      <c r="D577" s="38" t="s">
        <v>404</v>
      </c>
      <c r="E577" s="38" t="s">
        <v>424</v>
      </c>
      <c r="F577" s="397" t="s">
        <v>317</v>
      </c>
      <c r="G577" s="422" t="s">
        <v>417</v>
      </c>
      <c r="H577" s="53">
        <v>43728</v>
      </c>
      <c r="I577" s="409" t="s">
        <v>2470</v>
      </c>
      <c r="J577" s="425">
        <f t="shared" si="138"/>
        <v>60</v>
      </c>
      <c r="K577" s="425">
        <v>30</v>
      </c>
      <c r="L577" s="425">
        <v>30</v>
      </c>
      <c r="M577" s="425"/>
      <c r="N577" s="476">
        <v>0.5</v>
      </c>
      <c r="O577" s="476">
        <v>0.5</v>
      </c>
      <c r="P577" s="518">
        <v>1</v>
      </c>
      <c r="Q577" s="282"/>
      <c r="R577" s="128" t="s">
        <v>31</v>
      </c>
      <c r="S577" s="128" t="s">
        <v>31</v>
      </c>
      <c r="T577" s="128" t="s">
        <v>31</v>
      </c>
      <c r="U577" s="128" t="s">
        <v>31</v>
      </c>
      <c r="V577" s="333" t="s">
        <v>3783</v>
      </c>
      <c r="W577" s="282"/>
      <c r="X577" s="282">
        <f t="shared" si="139"/>
        <v>0</v>
      </c>
      <c r="Y577" s="260"/>
      <c r="Z577" s="260"/>
      <c r="AA577" s="502">
        <f t="shared" si="140"/>
        <v>0</v>
      </c>
      <c r="AB577" s="282">
        <f t="shared" si="141"/>
        <v>0</v>
      </c>
      <c r="AC577" s="282">
        <f t="shared" si="142"/>
        <v>0</v>
      </c>
      <c r="AD577" s="282">
        <f t="shared" si="143"/>
        <v>0</v>
      </c>
      <c r="AE577" s="282">
        <f t="shared" si="144"/>
        <v>0</v>
      </c>
      <c r="AF577" s="282">
        <f t="shared" si="145"/>
        <v>0</v>
      </c>
      <c r="AG577" s="107">
        <f t="shared" si="146"/>
        <v>0</v>
      </c>
      <c r="AH577" s="282">
        <f t="shared" si="147"/>
        <v>0</v>
      </c>
      <c r="AI577" s="260"/>
      <c r="AJ577" s="282">
        <f t="shared" si="148"/>
        <v>0</v>
      </c>
      <c r="AK577" s="282">
        <f t="shared" si="149"/>
        <v>0</v>
      </c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495"/>
      <c r="AW577" s="495"/>
      <c r="AX577" s="495"/>
    </row>
    <row r="578" spans="2:50">
      <c r="B578" s="412">
        <v>558</v>
      </c>
      <c r="C578" s="38" t="s">
        <v>24</v>
      </c>
      <c r="D578" s="38" t="s">
        <v>404</v>
      </c>
      <c r="E578" s="38" t="s">
        <v>424</v>
      </c>
      <c r="F578" s="399" t="s">
        <v>429</v>
      </c>
      <c r="G578" s="422" t="s">
        <v>417</v>
      </c>
      <c r="H578" s="56">
        <v>43577</v>
      </c>
      <c r="I578" s="409" t="s">
        <v>2470</v>
      </c>
      <c r="J578" s="425">
        <f t="shared" si="138"/>
        <v>12</v>
      </c>
      <c r="K578" s="425">
        <v>12</v>
      </c>
      <c r="L578" s="425">
        <v>0</v>
      </c>
      <c r="M578" s="425"/>
      <c r="N578" s="25">
        <v>0.2</v>
      </c>
      <c r="O578" s="26">
        <v>0</v>
      </c>
      <c r="P578" s="507">
        <v>1</v>
      </c>
      <c r="Q578" s="282"/>
      <c r="R578" s="128" t="s">
        <v>31</v>
      </c>
      <c r="S578" s="128" t="s">
        <v>31</v>
      </c>
      <c r="T578" s="128" t="s">
        <v>31</v>
      </c>
      <c r="U578" s="128" t="s">
        <v>31</v>
      </c>
      <c r="V578" s="333" t="s">
        <v>3783</v>
      </c>
      <c r="W578" s="282"/>
      <c r="X578" s="282">
        <f t="shared" si="139"/>
        <v>0</v>
      </c>
      <c r="Y578" s="260"/>
      <c r="Z578" s="260"/>
      <c r="AA578" s="502">
        <f t="shared" si="140"/>
        <v>0</v>
      </c>
      <c r="AB578" s="282">
        <f t="shared" si="141"/>
        <v>0</v>
      </c>
      <c r="AC578" s="282">
        <f t="shared" si="142"/>
        <v>0</v>
      </c>
      <c r="AD578" s="282">
        <f t="shared" si="143"/>
        <v>0</v>
      </c>
      <c r="AE578" s="282">
        <f t="shared" si="144"/>
        <v>0</v>
      </c>
      <c r="AF578" s="282">
        <f t="shared" si="145"/>
        <v>0</v>
      </c>
      <c r="AG578" s="107">
        <f t="shared" si="146"/>
        <v>0</v>
      </c>
      <c r="AH578" s="282">
        <f t="shared" si="147"/>
        <v>0</v>
      </c>
      <c r="AI578" s="260"/>
      <c r="AJ578" s="282">
        <f t="shared" si="148"/>
        <v>0</v>
      </c>
      <c r="AK578" s="282">
        <f t="shared" si="149"/>
        <v>0</v>
      </c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495"/>
      <c r="AW578" s="495"/>
      <c r="AX578" s="495"/>
    </row>
    <row r="579" spans="2:50">
      <c r="B579" s="412">
        <v>559</v>
      </c>
      <c r="C579" s="38" t="s">
        <v>24</v>
      </c>
      <c r="D579" s="38" t="s">
        <v>404</v>
      </c>
      <c r="E579" s="38" t="s">
        <v>3785</v>
      </c>
      <c r="F579" s="397" t="s">
        <v>1194</v>
      </c>
      <c r="G579" s="422" t="s">
        <v>274</v>
      </c>
      <c r="H579" s="53">
        <v>42334</v>
      </c>
      <c r="I579" s="409" t="s">
        <v>2470</v>
      </c>
      <c r="J579" s="425">
        <f t="shared" si="138"/>
        <v>36</v>
      </c>
      <c r="K579" s="425">
        <v>36</v>
      </c>
      <c r="L579" s="425">
        <v>0</v>
      </c>
      <c r="M579" s="425"/>
      <c r="N579" s="476">
        <v>0.60000000000000009</v>
      </c>
      <c r="O579" s="476">
        <v>0</v>
      </c>
      <c r="P579" s="518">
        <v>1</v>
      </c>
      <c r="Q579" s="282"/>
      <c r="R579" s="128" t="s">
        <v>31</v>
      </c>
      <c r="S579" s="128" t="s">
        <v>31</v>
      </c>
      <c r="T579" s="128" t="s">
        <v>31</v>
      </c>
      <c r="U579" s="128" t="s">
        <v>31</v>
      </c>
      <c r="V579" s="333" t="s">
        <v>3789</v>
      </c>
      <c r="W579" s="282"/>
      <c r="X579" s="282">
        <f t="shared" si="139"/>
        <v>0</v>
      </c>
      <c r="Y579" s="260"/>
      <c r="Z579" s="260"/>
      <c r="AA579" s="502">
        <f t="shared" si="140"/>
        <v>0</v>
      </c>
      <c r="AB579" s="282">
        <f t="shared" si="141"/>
        <v>0</v>
      </c>
      <c r="AC579" s="282">
        <f t="shared" si="142"/>
        <v>0</v>
      </c>
      <c r="AD579" s="282">
        <f t="shared" si="143"/>
        <v>0</v>
      </c>
      <c r="AE579" s="282">
        <f t="shared" si="144"/>
        <v>0</v>
      </c>
      <c r="AF579" s="282">
        <f t="shared" si="145"/>
        <v>0</v>
      </c>
      <c r="AG579" s="107">
        <f t="shared" si="146"/>
        <v>0</v>
      </c>
      <c r="AH579" s="282">
        <f t="shared" si="147"/>
        <v>0</v>
      </c>
      <c r="AI579" s="260"/>
      <c r="AJ579" s="282">
        <f t="shared" si="148"/>
        <v>0</v>
      </c>
      <c r="AK579" s="282">
        <f t="shared" si="149"/>
        <v>0</v>
      </c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495"/>
      <c r="AW579" s="495"/>
      <c r="AX579" s="495"/>
    </row>
    <row r="580" spans="2:50">
      <c r="B580" s="412">
        <v>560</v>
      </c>
      <c r="C580" s="38" t="s">
        <v>24</v>
      </c>
      <c r="D580" s="38" t="s">
        <v>404</v>
      </c>
      <c r="E580" s="38" t="s">
        <v>3785</v>
      </c>
      <c r="F580" s="397" t="s">
        <v>1183</v>
      </c>
      <c r="G580" s="422" t="s">
        <v>274</v>
      </c>
      <c r="H580" s="53">
        <v>42334</v>
      </c>
      <c r="I580" s="409" t="s">
        <v>2470</v>
      </c>
      <c r="J580" s="425">
        <f t="shared" si="138"/>
        <v>180</v>
      </c>
      <c r="K580" s="425">
        <v>180</v>
      </c>
      <c r="L580" s="425">
        <v>0</v>
      </c>
      <c r="M580" s="425"/>
      <c r="N580" s="476">
        <v>3</v>
      </c>
      <c r="O580" s="476">
        <v>0</v>
      </c>
      <c r="P580" s="518">
        <v>1</v>
      </c>
      <c r="Q580" s="282"/>
      <c r="R580" s="128" t="s">
        <v>31</v>
      </c>
      <c r="S580" s="128" t="s">
        <v>31</v>
      </c>
      <c r="T580" s="128" t="s">
        <v>31</v>
      </c>
      <c r="U580" s="128" t="s">
        <v>31</v>
      </c>
      <c r="V580" s="333" t="s">
        <v>3789</v>
      </c>
      <c r="W580" s="282"/>
      <c r="X580" s="282">
        <f t="shared" si="139"/>
        <v>0</v>
      </c>
      <c r="Y580" s="260"/>
      <c r="Z580" s="260"/>
      <c r="AA580" s="502">
        <f t="shared" si="140"/>
        <v>0</v>
      </c>
      <c r="AB580" s="282">
        <f t="shared" si="141"/>
        <v>0</v>
      </c>
      <c r="AC580" s="282">
        <f t="shared" si="142"/>
        <v>0</v>
      </c>
      <c r="AD580" s="282">
        <f t="shared" si="143"/>
        <v>0</v>
      </c>
      <c r="AE580" s="282">
        <f t="shared" si="144"/>
        <v>0</v>
      </c>
      <c r="AF580" s="282">
        <f t="shared" si="145"/>
        <v>0</v>
      </c>
      <c r="AG580" s="107">
        <f t="shared" si="146"/>
        <v>0</v>
      </c>
      <c r="AH580" s="282">
        <f t="shared" si="147"/>
        <v>0</v>
      </c>
      <c r="AI580" s="260"/>
      <c r="AJ580" s="282">
        <f t="shared" si="148"/>
        <v>0</v>
      </c>
      <c r="AK580" s="282">
        <f t="shared" si="149"/>
        <v>0</v>
      </c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495"/>
      <c r="AW580" s="495"/>
      <c r="AX580" s="495"/>
    </row>
    <row r="581" spans="2:50">
      <c r="B581" s="412">
        <v>561</v>
      </c>
      <c r="C581" s="38" t="s">
        <v>24</v>
      </c>
      <c r="D581" s="38" t="s">
        <v>404</v>
      </c>
      <c r="E581" s="38" t="s">
        <v>3785</v>
      </c>
      <c r="F581" s="397" t="s">
        <v>1195</v>
      </c>
      <c r="G581" s="422" t="s">
        <v>274</v>
      </c>
      <c r="H581" s="53">
        <v>42334</v>
      </c>
      <c r="I581" s="409" t="s">
        <v>2470</v>
      </c>
      <c r="J581" s="425">
        <f t="shared" si="138"/>
        <v>270</v>
      </c>
      <c r="K581" s="425">
        <v>270</v>
      </c>
      <c r="L581" s="425">
        <v>0</v>
      </c>
      <c r="M581" s="425"/>
      <c r="N581" s="476">
        <v>4.5</v>
      </c>
      <c r="O581" s="476">
        <v>0</v>
      </c>
      <c r="P581" s="518">
        <v>1</v>
      </c>
      <c r="Q581" s="282"/>
      <c r="R581" s="128" t="s">
        <v>31</v>
      </c>
      <c r="S581" s="128" t="s">
        <v>31</v>
      </c>
      <c r="T581" s="128" t="s">
        <v>31</v>
      </c>
      <c r="U581" s="128" t="s">
        <v>31</v>
      </c>
      <c r="V581" s="333" t="s">
        <v>3789</v>
      </c>
      <c r="W581" s="282"/>
      <c r="X581" s="282">
        <f t="shared" si="139"/>
        <v>0</v>
      </c>
      <c r="Y581" s="260"/>
      <c r="Z581" s="260"/>
      <c r="AA581" s="502">
        <f t="shared" si="140"/>
        <v>0</v>
      </c>
      <c r="AB581" s="282">
        <f t="shared" si="141"/>
        <v>0</v>
      </c>
      <c r="AC581" s="282">
        <f t="shared" si="142"/>
        <v>0</v>
      </c>
      <c r="AD581" s="282">
        <f t="shared" si="143"/>
        <v>0</v>
      </c>
      <c r="AE581" s="282">
        <f t="shared" si="144"/>
        <v>0</v>
      </c>
      <c r="AF581" s="282">
        <f t="shared" si="145"/>
        <v>0</v>
      </c>
      <c r="AG581" s="107">
        <f t="shared" si="146"/>
        <v>0</v>
      </c>
      <c r="AH581" s="282">
        <f t="shared" si="147"/>
        <v>0</v>
      </c>
      <c r="AI581" s="260"/>
      <c r="AJ581" s="282">
        <f t="shared" si="148"/>
        <v>0</v>
      </c>
      <c r="AK581" s="282">
        <f t="shared" si="149"/>
        <v>0</v>
      </c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495"/>
      <c r="AW581" s="495"/>
      <c r="AX581" s="495"/>
    </row>
    <row r="582" spans="2:50">
      <c r="B582" s="412">
        <v>562</v>
      </c>
      <c r="C582" s="38" t="s">
        <v>24</v>
      </c>
      <c r="D582" s="38" t="s">
        <v>404</v>
      </c>
      <c r="E582" s="38" t="s">
        <v>3785</v>
      </c>
      <c r="F582" s="397" t="s">
        <v>3919</v>
      </c>
      <c r="G582" s="422" t="s">
        <v>274</v>
      </c>
      <c r="H582" s="53">
        <v>42334</v>
      </c>
      <c r="I582" s="409" t="s">
        <v>2470</v>
      </c>
      <c r="J582" s="425">
        <f t="shared" si="138"/>
        <v>12</v>
      </c>
      <c r="K582" s="425">
        <v>12</v>
      </c>
      <c r="L582" s="425">
        <v>0</v>
      </c>
      <c r="M582" s="425"/>
      <c r="N582" s="476">
        <v>0.2</v>
      </c>
      <c r="O582" s="476">
        <v>0</v>
      </c>
      <c r="P582" s="518">
        <v>1</v>
      </c>
      <c r="Q582" s="282"/>
      <c r="R582" s="128" t="s">
        <v>31</v>
      </c>
      <c r="S582" s="128" t="s">
        <v>31</v>
      </c>
      <c r="T582" s="128" t="s">
        <v>31</v>
      </c>
      <c r="U582" s="128" t="s">
        <v>31</v>
      </c>
      <c r="V582" s="333" t="s">
        <v>3789</v>
      </c>
      <c r="W582" s="282"/>
      <c r="X582" s="282">
        <f t="shared" si="139"/>
        <v>0</v>
      </c>
      <c r="Y582" s="260"/>
      <c r="Z582" s="260"/>
      <c r="AA582" s="502">
        <f t="shared" si="140"/>
        <v>0</v>
      </c>
      <c r="AB582" s="282">
        <f t="shared" si="141"/>
        <v>0</v>
      </c>
      <c r="AC582" s="282">
        <f t="shared" si="142"/>
        <v>0</v>
      </c>
      <c r="AD582" s="282">
        <f t="shared" si="143"/>
        <v>0</v>
      </c>
      <c r="AE582" s="282">
        <f t="shared" si="144"/>
        <v>0</v>
      </c>
      <c r="AF582" s="282">
        <f t="shared" si="145"/>
        <v>0</v>
      </c>
      <c r="AG582" s="107">
        <f t="shared" si="146"/>
        <v>0</v>
      </c>
      <c r="AH582" s="282">
        <f t="shared" si="147"/>
        <v>0</v>
      </c>
      <c r="AI582" s="260"/>
      <c r="AJ582" s="282">
        <f t="shared" si="148"/>
        <v>0</v>
      </c>
      <c r="AK582" s="282">
        <f t="shared" si="149"/>
        <v>0</v>
      </c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495"/>
      <c r="AW582" s="495"/>
      <c r="AX582" s="495"/>
    </row>
    <row r="583" spans="2:50">
      <c r="B583" s="412">
        <v>563</v>
      </c>
      <c r="C583" s="38" t="s">
        <v>24</v>
      </c>
      <c r="D583" s="38" t="s">
        <v>404</v>
      </c>
      <c r="E583" s="38" t="s">
        <v>3787</v>
      </c>
      <c r="F583" s="397" t="s">
        <v>1197</v>
      </c>
      <c r="G583" s="422" t="s">
        <v>274</v>
      </c>
      <c r="H583" s="53">
        <v>41995</v>
      </c>
      <c r="I583" s="409" t="s">
        <v>2470</v>
      </c>
      <c r="J583" s="425">
        <f t="shared" si="138"/>
        <v>6</v>
      </c>
      <c r="K583" s="425">
        <v>6</v>
      </c>
      <c r="L583" s="425">
        <v>0</v>
      </c>
      <c r="M583" s="425"/>
      <c r="N583" s="476">
        <v>0.1</v>
      </c>
      <c r="O583" s="476">
        <v>0</v>
      </c>
      <c r="P583" s="518">
        <v>1</v>
      </c>
      <c r="Q583" s="282"/>
      <c r="R583" s="128" t="s">
        <v>31</v>
      </c>
      <c r="S583" s="128" t="s">
        <v>31</v>
      </c>
      <c r="T583" s="128" t="s">
        <v>31</v>
      </c>
      <c r="U583" s="128" t="s">
        <v>31</v>
      </c>
      <c r="V583" s="333" t="s">
        <v>3788</v>
      </c>
      <c r="W583" s="282"/>
      <c r="X583" s="282">
        <f t="shared" si="139"/>
        <v>0</v>
      </c>
      <c r="Y583" s="260"/>
      <c r="Z583" s="260"/>
      <c r="AA583" s="502">
        <f t="shared" si="140"/>
        <v>0</v>
      </c>
      <c r="AB583" s="282">
        <f t="shared" si="141"/>
        <v>0</v>
      </c>
      <c r="AC583" s="282">
        <f t="shared" si="142"/>
        <v>0</v>
      </c>
      <c r="AD583" s="282">
        <f t="shared" si="143"/>
        <v>0</v>
      </c>
      <c r="AE583" s="282">
        <f t="shared" si="144"/>
        <v>0</v>
      </c>
      <c r="AF583" s="282">
        <f t="shared" si="145"/>
        <v>0</v>
      </c>
      <c r="AG583" s="107">
        <f t="shared" si="146"/>
        <v>0</v>
      </c>
      <c r="AH583" s="282">
        <f t="shared" si="147"/>
        <v>0</v>
      </c>
      <c r="AI583" s="260"/>
      <c r="AJ583" s="282">
        <f t="shared" si="148"/>
        <v>0</v>
      </c>
      <c r="AK583" s="282">
        <f t="shared" si="149"/>
        <v>0</v>
      </c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495"/>
      <c r="AW583" s="495"/>
      <c r="AX583" s="495"/>
    </row>
    <row r="584" spans="2:50">
      <c r="B584" s="412">
        <v>564</v>
      </c>
      <c r="C584" s="38" t="s">
        <v>24</v>
      </c>
      <c r="D584" s="38" t="s">
        <v>404</v>
      </c>
      <c r="E584" s="38" t="s">
        <v>3787</v>
      </c>
      <c r="F584" s="397" t="s">
        <v>1198</v>
      </c>
      <c r="G584" s="422" t="s">
        <v>274</v>
      </c>
      <c r="H584" s="53">
        <v>41995</v>
      </c>
      <c r="I584" s="409" t="s">
        <v>2470</v>
      </c>
      <c r="J584" s="425">
        <f t="shared" si="138"/>
        <v>36</v>
      </c>
      <c r="K584" s="425">
        <v>36</v>
      </c>
      <c r="L584" s="425">
        <v>0</v>
      </c>
      <c r="M584" s="425"/>
      <c r="N584" s="476">
        <v>0.6</v>
      </c>
      <c r="O584" s="476">
        <v>0</v>
      </c>
      <c r="P584" s="518">
        <v>1</v>
      </c>
      <c r="Q584" s="282"/>
      <c r="R584" s="128" t="s">
        <v>31</v>
      </c>
      <c r="S584" s="128" t="s">
        <v>31</v>
      </c>
      <c r="T584" s="128" t="s">
        <v>31</v>
      </c>
      <c r="U584" s="128" t="s">
        <v>31</v>
      </c>
      <c r="V584" s="333" t="s">
        <v>3788</v>
      </c>
      <c r="W584" s="282"/>
      <c r="X584" s="282">
        <f t="shared" si="139"/>
        <v>0</v>
      </c>
      <c r="Y584" s="260"/>
      <c r="Z584" s="260"/>
      <c r="AA584" s="502">
        <f t="shared" si="140"/>
        <v>0</v>
      </c>
      <c r="AB584" s="282">
        <f t="shared" si="141"/>
        <v>0</v>
      </c>
      <c r="AC584" s="282">
        <f t="shared" si="142"/>
        <v>0</v>
      </c>
      <c r="AD584" s="282">
        <f t="shared" si="143"/>
        <v>0</v>
      </c>
      <c r="AE584" s="282">
        <f t="shared" si="144"/>
        <v>0</v>
      </c>
      <c r="AF584" s="282">
        <f t="shared" si="145"/>
        <v>0</v>
      </c>
      <c r="AG584" s="107">
        <f t="shared" si="146"/>
        <v>0</v>
      </c>
      <c r="AH584" s="282">
        <f t="shared" si="147"/>
        <v>0</v>
      </c>
      <c r="AI584" s="260"/>
      <c r="AJ584" s="282">
        <f t="shared" si="148"/>
        <v>0</v>
      </c>
      <c r="AK584" s="282">
        <f t="shared" si="149"/>
        <v>0</v>
      </c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495"/>
      <c r="AW584" s="495"/>
      <c r="AX584" s="495"/>
    </row>
    <row r="585" spans="2:50">
      <c r="B585" s="412">
        <v>565</v>
      </c>
      <c r="C585" s="38" t="s">
        <v>24</v>
      </c>
      <c r="D585" s="38" t="s">
        <v>404</v>
      </c>
      <c r="E585" s="38" t="s">
        <v>3787</v>
      </c>
      <c r="F585" s="397" t="s">
        <v>1199</v>
      </c>
      <c r="G585" s="422" t="s">
        <v>274</v>
      </c>
      <c r="H585" s="53">
        <v>41995</v>
      </c>
      <c r="I585" s="409" t="s">
        <v>2470</v>
      </c>
      <c r="J585" s="425">
        <f t="shared" si="138"/>
        <v>30</v>
      </c>
      <c r="K585" s="425">
        <v>30</v>
      </c>
      <c r="L585" s="425">
        <v>0</v>
      </c>
      <c r="M585" s="425"/>
      <c r="N585" s="476">
        <v>0.5</v>
      </c>
      <c r="O585" s="476">
        <v>0</v>
      </c>
      <c r="P585" s="518">
        <v>1</v>
      </c>
      <c r="Q585" s="282"/>
      <c r="R585" s="128" t="s">
        <v>31</v>
      </c>
      <c r="S585" s="128" t="s">
        <v>31</v>
      </c>
      <c r="T585" s="128" t="s">
        <v>31</v>
      </c>
      <c r="U585" s="128" t="s">
        <v>31</v>
      </c>
      <c r="V585" s="333" t="s">
        <v>3788</v>
      </c>
      <c r="W585" s="282"/>
      <c r="X585" s="282">
        <f t="shared" si="139"/>
        <v>0</v>
      </c>
      <c r="Y585" s="260"/>
      <c r="Z585" s="260"/>
      <c r="AA585" s="502">
        <f t="shared" si="140"/>
        <v>0</v>
      </c>
      <c r="AB585" s="282">
        <f t="shared" si="141"/>
        <v>0</v>
      </c>
      <c r="AC585" s="282">
        <f t="shared" si="142"/>
        <v>0</v>
      </c>
      <c r="AD585" s="282">
        <f t="shared" si="143"/>
        <v>0</v>
      </c>
      <c r="AE585" s="282">
        <f t="shared" si="144"/>
        <v>0</v>
      </c>
      <c r="AF585" s="282">
        <f t="shared" si="145"/>
        <v>0</v>
      </c>
      <c r="AG585" s="107">
        <f t="shared" si="146"/>
        <v>0</v>
      </c>
      <c r="AH585" s="282">
        <f t="shared" si="147"/>
        <v>0</v>
      </c>
      <c r="AI585" s="260"/>
      <c r="AJ585" s="282">
        <f t="shared" si="148"/>
        <v>0</v>
      </c>
      <c r="AK585" s="282">
        <f t="shared" si="149"/>
        <v>0</v>
      </c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495"/>
      <c r="AW585" s="495"/>
      <c r="AX585" s="495"/>
    </row>
    <row r="586" spans="2:50">
      <c r="B586" s="412">
        <v>566</v>
      </c>
      <c r="C586" s="38" t="s">
        <v>24</v>
      </c>
      <c r="D586" s="38" t="s">
        <v>404</v>
      </c>
      <c r="E586" s="38" t="s">
        <v>3787</v>
      </c>
      <c r="F586" s="397" t="s">
        <v>175</v>
      </c>
      <c r="G586" s="422" t="s">
        <v>274</v>
      </c>
      <c r="H586" s="53">
        <v>41995</v>
      </c>
      <c r="I586" s="409" t="s">
        <v>2470</v>
      </c>
      <c r="J586" s="425">
        <f t="shared" si="138"/>
        <v>36</v>
      </c>
      <c r="K586" s="425">
        <v>36</v>
      </c>
      <c r="L586" s="425">
        <v>0</v>
      </c>
      <c r="M586" s="425"/>
      <c r="N586" s="476">
        <v>0.6</v>
      </c>
      <c r="O586" s="476">
        <v>0</v>
      </c>
      <c r="P586" s="518">
        <v>1</v>
      </c>
      <c r="Q586" s="282"/>
      <c r="R586" s="128" t="s">
        <v>31</v>
      </c>
      <c r="S586" s="128" t="s">
        <v>31</v>
      </c>
      <c r="T586" s="128" t="s">
        <v>31</v>
      </c>
      <c r="U586" s="128" t="s">
        <v>31</v>
      </c>
      <c r="V586" s="333" t="s">
        <v>3788</v>
      </c>
      <c r="W586" s="282"/>
      <c r="X586" s="282">
        <f t="shared" si="139"/>
        <v>0</v>
      </c>
      <c r="Y586" s="260"/>
      <c r="Z586" s="260"/>
      <c r="AA586" s="502">
        <f t="shared" si="140"/>
        <v>0</v>
      </c>
      <c r="AB586" s="282">
        <f t="shared" si="141"/>
        <v>0</v>
      </c>
      <c r="AC586" s="282">
        <f t="shared" si="142"/>
        <v>0</v>
      </c>
      <c r="AD586" s="282">
        <f t="shared" si="143"/>
        <v>0</v>
      </c>
      <c r="AE586" s="282">
        <f t="shared" si="144"/>
        <v>0</v>
      </c>
      <c r="AF586" s="282">
        <f t="shared" si="145"/>
        <v>0</v>
      </c>
      <c r="AG586" s="107">
        <f t="shared" si="146"/>
        <v>0</v>
      </c>
      <c r="AH586" s="282">
        <f t="shared" si="147"/>
        <v>0</v>
      </c>
      <c r="AI586" s="260"/>
      <c r="AJ586" s="282">
        <f t="shared" si="148"/>
        <v>0</v>
      </c>
      <c r="AK586" s="282">
        <f t="shared" si="149"/>
        <v>0</v>
      </c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495"/>
      <c r="AW586" s="495"/>
      <c r="AX586" s="495"/>
    </row>
    <row r="587" spans="2:50">
      <c r="B587" s="412">
        <v>567</v>
      </c>
      <c r="C587" s="38" t="s">
        <v>24</v>
      </c>
      <c r="D587" s="38" t="s">
        <v>404</v>
      </c>
      <c r="E587" s="38" t="s">
        <v>440</v>
      </c>
      <c r="F587" s="397" t="s">
        <v>1183</v>
      </c>
      <c r="G587" s="422" t="s">
        <v>274</v>
      </c>
      <c r="H587" s="53">
        <v>42334</v>
      </c>
      <c r="I587" s="409" t="s">
        <v>2470</v>
      </c>
      <c r="J587" s="425">
        <f t="shared" ref="J587:J650" si="150">SUM(K587:L587)</f>
        <v>138</v>
      </c>
      <c r="K587" s="425">
        <v>138</v>
      </c>
      <c r="L587" s="425">
        <v>0</v>
      </c>
      <c r="M587" s="425"/>
      <c r="N587" s="476">
        <v>2.3000000000000003</v>
      </c>
      <c r="O587" s="476">
        <v>0</v>
      </c>
      <c r="P587" s="518">
        <v>1</v>
      </c>
      <c r="Q587" s="282" t="s">
        <v>4380</v>
      </c>
      <c r="R587" s="128" t="s">
        <v>31</v>
      </c>
      <c r="S587" s="128" t="s">
        <v>31</v>
      </c>
      <c r="T587" s="128" t="s">
        <v>31</v>
      </c>
      <c r="U587" s="128" t="s">
        <v>31</v>
      </c>
      <c r="V587" s="333" t="s">
        <v>3786</v>
      </c>
      <c r="W587" s="282"/>
      <c r="X587" s="282">
        <f t="shared" si="139"/>
        <v>0</v>
      </c>
      <c r="Y587" s="260"/>
      <c r="Z587" s="260"/>
      <c r="AA587" s="502">
        <f t="shared" si="140"/>
        <v>0</v>
      </c>
      <c r="AB587" s="282">
        <f t="shared" si="141"/>
        <v>0</v>
      </c>
      <c r="AC587" s="282">
        <f t="shared" si="142"/>
        <v>0</v>
      </c>
      <c r="AD587" s="282">
        <f t="shared" si="143"/>
        <v>0</v>
      </c>
      <c r="AE587" s="282">
        <f t="shared" si="144"/>
        <v>0</v>
      </c>
      <c r="AF587" s="282">
        <f t="shared" si="145"/>
        <v>0</v>
      </c>
      <c r="AG587" s="107">
        <f t="shared" si="146"/>
        <v>1</v>
      </c>
      <c r="AH587" s="282">
        <f t="shared" si="147"/>
        <v>0</v>
      </c>
      <c r="AI587" s="260"/>
      <c r="AJ587" s="282">
        <f t="shared" si="148"/>
        <v>0</v>
      </c>
      <c r="AK587" s="282">
        <f t="shared" si="149"/>
        <v>0</v>
      </c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495"/>
      <c r="AW587" s="495"/>
      <c r="AX587" s="495"/>
    </row>
    <row r="588" spans="2:50">
      <c r="B588" s="412">
        <v>568</v>
      </c>
      <c r="C588" s="38" t="s">
        <v>24</v>
      </c>
      <c r="D588" s="38" t="s">
        <v>404</v>
      </c>
      <c r="E588" s="38" t="s">
        <v>440</v>
      </c>
      <c r="F588" s="397" t="s">
        <v>1200</v>
      </c>
      <c r="G588" s="422" t="s">
        <v>274</v>
      </c>
      <c r="H588" s="53">
        <v>42334</v>
      </c>
      <c r="I588" s="409" t="s">
        <v>2470</v>
      </c>
      <c r="J588" s="425">
        <f t="shared" si="150"/>
        <v>180</v>
      </c>
      <c r="K588" s="425">
        <v>120</v>
      </c>
      <c r="L588" s="425">
        <v>60</v>
      </c>
      <c r="M588" s="425"/>
      <c r="N588" s="476">
        <v>2</v>
      </c>
      <c r="O588" s="476">
        <v>1</v>
      </c>
      <c r="P588" s="518">
        <v>1</v>
      </c>
      <c r="Q588" s="282" t="s">
        <v>4380</v>
      </c>
      <c r="R588" s="128" t="s">
        <v>31</v>
      </c>
      <c r="S588" s="128" t="s">
        <v>31</v>
      </c>
      <c r="T588" s="128" t="s">
        <v>31</v>
      </c>
      <c r="U588" s="128" t="s">
        <v>31</v>
      </c>
      <c r="V588" s="333" t="s">
        <v>3786</v>
      </c>
      <c r="W588" s="282"/>
      <c r="X588" s="282">
        <f t="shared" si="139"/>
        <v>0</v>
      </c>
      <c r="Y588" s="260"/>
      <c r="Z588" s="260"/>
      <c r="AA588" s="502">
        <f t="shared" si="140"/>
        <v>0</v>
      </c>
      <c r="AB588" s="282">
        <f t="shared" si="141"/>
        <v>0</v>
      </c>
      <c r="AC588" s="282">
        <f t="shared" si="142"/>
        <v>0</v>
      </c>
      <c r="AD588" s="282">
        <f t="shared" si="143"/>
        <v>0</v>
      </c>
      <c r="AE588" s="282">
        <f t="shared" si="144"/>
        <v>0</v>
      </c>
      <c r="AF588" s="282">
        <f t="shared" si="145"/>
        <v>0</v>
      </c>
      <c r="AG588" s="107">
        <f t="shared" si="146"/>
        <v>1</v>
      </c>
      <c r="AH588" s="282">
        <f t="shared" si="147"/>
        <v>0</v>
      </c>
      <c r="AI588" s="260"/>
      <c r="AJ588" s="282">
        <f t="shared" si="148"/>
        <v>0</v>
      </c>
      <c r="AK588" s="282">
        <f t="shared" si="149"/>
        <v>0</v>
      </c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495"/>
      <c r="AW588" s="495"/>
      <c r="AX588" s="495"/>
    </row>
    <row r="589" spans="2:50">
      <c r="B589" s="412">
        <v>569</v>
      </c>
      <c r="C589" s="38" t="s">
        <v>24</v>
      </c>
      <c r="D589" s="38" t="s">
        <v>404</v>
      </c>
      <c r="E589" s="38" t="s">
        <v>3790</v>
      </c>
      <c r="F589" s="397" t="s">
        <v>1201</v>
      </c>
      <c r="G589" s="422" t="s">
        <v>274</v>
      </c>
      <c r="H589" s="53">
        <v>41995</v>
      </c>
      <c r="I589" s="409" t="s">
        <v>2470</v>
      </c>
      <c r="J589" s="425">
        <f t="shared" si="150"/>
        <v>174</v>
      </c>
      <c r="K589" s="425">
        <v>54</v>
      </c>
      <c r="L589" s="425">
        <v>120</v>
      </c>
      <c r="M589" s="425"/>
      <c r="N589" s="476">
        <v>0.89999999999999991</v>
      </c>
      <c r="O589" s="476">
        <v>2</v>
      </c>
      <c r="P589" s="518">
        <v>1</v>
      </c>
      <c r="Q589" s="282"/>
      <c r="R589" s="128" t="s">
        <v>31</v>
      </c>
      <c r="S589" s="128" t="s">
        <v>31</v>
      </c>
      <c r="T589" s="128" t="s">
        <v>31</v>
      </c>
      <c r="U589" s="128" t="s">
        <v>31</v>
      </c>
      <c r="V589" s="333" t="s">
        <v>3791</v>
      </c>
      <c r="W589" s="282"/>
      <c r="X589" s="282">
        <f t="shared" si="139"/>
        <v>0</v>
      </c>
      <c r="Y589" s="260"/>
      <c r="Z589" s="260"/>
      <c r="AA589" s="502">
        <f t="shared" si="140"/>
        <v>0</v>
      </c>
      <c r="AB589" s="282">
        <f t="shared" si="141"/>
        <v>0</v>
      </c>
      <c r="AC589" s="282">
        <f t="shared" si="142"/>
        <v>0</v>
      </c>
      <c r="AD589" s="282">
        <f t="shared" si="143"/>
        <v>0</v>
      </c>
      <c r="AE589" s="282">
        <f t="shared" si="144"/>
        <v>0</v>
      </c>
      <c r="AF589" s="282">
        <f t="shared" si="145"/>
        <v>0</v>
      </c>
      <c r="AG589" s="107">
        <f t="shared" si="146"/>
        <v>0</v>
      </c>
      <c r="AH589" s="282">
        <f t="shared" si="147"/>
        <v>0</v>
      </c>
      <c r="AI589" s="260"/>
      <c r="AJ589" s="282">
        <f t="shared" si="148"/>
        <v>0</v>
      </c>
      <c r="AK589" s="282">
        <f t="shared" si="149"/>
        <v>0</v>
      </c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495"/>
      <c r="AW589" s="495"/>
      <c r="AX589" s="495"/>
    </row>
    <row r="590" spans="2:50">
      <c r="B590" s="412">
        <v>570</v>
      </c>
      <c r="C590" s="38" t="s">
        <v>24</v>
      </c>
      <c r="D590" s="38" t="s">
        <v>404</v>
      </c>
      <c r="E590" s="38" t="s">
        <v>3790</v>
      </c>
      <c r="F590" s="397" t="s">
        <v>317</v>
      </c>
      <c r="G590" s="422" t="s">
        <v>274</v>
      </c>
      <c r="H590" s="53">
        <v>41995</v>
      </c>
      <c r="I590" s="409" t="s">
        <v>2470</v>
      </c>
      <c r="J590" s="425">
        <f t="shared" si="150"/>
        <v>540</v>
      </c>
      <c r="K590" s="425">
        <v>540</v>
      </c>
      <c r="L590" s="425">
        <v>0</v>
      </c>
      <c r="M590" s="425"/>
      <c r="N590" s="476">
        <v>9</v>
      </c>
      <c r="O590" s="476">
        <v>0</v>
      </c>
      <c r="P590" s="518">
        <v>1</v>
      </c>
      <c r="Q590" s="282"/>
      <c r="R590" s="128" t="s">
        <v>31</v>
      </c>
      <c r="S590" s="128" t="s">
        <v>31</v>
      </c>
      <c r="T590" s="128" t="s">
        <v>31</v>
      </c>
      <c r="U590" s="128" t="s">
        <v>31</v>
      </c>
      <c r="V590" s="333" t="s">
        <v>3791</v>
      </c>
      <c r="W590" s="282"/>
      <c r="X590" s="282">
        <f t="shared" si="139"/>
        <v>0</v>
      </c>
      <c r="Y590" s="260"/>
      <c r="Z590" s="260"/>
      <c r="AA590" s="502">
        <f t="shared" si="140"/>
        <v>0</v>
      </c>
      <c r="AB590" s="282">
        <f t="shared" si="141"/>
        <v>0</v>
      </c>
      <c r="AC590" s="282">
        <f t="shared" si="142"/>
        <v>0</v>
      </c>
      <c r="AD590" s="282">
        <f t="shared" si="143"/>
        <v>0</v>
      </c>
      <c r="AE590" s="282">
        <f t="shared" si="144"/>
        <v>0</v>
      </c>
      <c r="AF590" s="282">
        <f t="shared" si="145"/>
        <v>0</v>
      </c>
      <c r="AG590" s="107">
        <f t="shared" si="146"/>
        <v>0</v>
      </c>
      <c r="AH590" s="282">
        <f t="shared" si="147"/>
        <v>0</v>
      </c>
      <c r="AI590" s="260"/>
      <c r="AJ590" s="282">
        <f t="shared" si="148"/>
        <v>0</v>
      </c>
      <c r="AK590" s="282">
        <f t="shared" si="149"/>
        <v>0</v>
      </c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495"/>
      <c r="AW590" s="495"/>
      <c r="AX590" s="495"/>
    </row>
    <row r="591" spans="2:50">
      <c r="B591" s="412">
        <v>571</v>
      </c>
      <c r="C591" s="38" t="s">
        <v>24</v>
      </c>
      <c r="D591" s="38" t="s">
        <v>404</v>
      </c>
      <c r="E591" s="38" t="s">
        <v>3790</v>
      </c>
      <c r="F591" s="397" t="s">
        <v>510</v>
      </c>
      <c r="G591" s="422" t="s">
        <v>274</v>
      </c>
      <c r="H591" s="53">
        <v>41995</v>
      </c>
      <c r="I591" s="409" t="s">
        <v>2470</v>
      </c>
      <c r="J591" s="425">
        <f t="shared" si="150"/>
        <v>1704</v>
      </c>
      <c r="K591" s="425">
        <v>24</v>
      </c>
      <c r="L591" s="425">
        <v>1680</v>
      </c>
      <c r="M591" s="425"/>
      <c r="N591" s="476">
        <v>0.4</v>
      </c>
      <c r="O591" s="476">
        <v>28</v>
      </c>
      <c r="P591" s="518">
        <v>1</v>
      </c>
      <c r="Q591" s="282"/>
      <c r="R591" s="128" t="s">
        <v>31</v>
      </c>
      <c r="S591" s="128" t="s">
        <v>31</v>
      </c>
      <c r="T591" s="128" t="s">
        <v>31</v>
      </c>
      <c r="U591" s="128" t="s">
        <v>31</v>
      </c>
      <c r="V591" s="333" t="s">
        <v>3791</v>
      </c>
      <c r="W591" s="282"/>
      <c r="X591" s="282">
        <f t="shared" si="139"/>
        <v>0</v>
      </c>
      <c r="Y591" s="260"/>
      <c r="Z591" s="260"/>
      <c r="AA591" s="502">
        <f t="shared" si="140"/>
        <v>0</v>
      </c>
      <c r="AB591" s="282">
        <f t="shared" si="141"/>
        <v>0</v>
      </c>
      <c r="AC591" s="282">
        <f t="shared" si="142"/>
        <v>0</v>
      </c>
      <c r="AD591" s="282">
        <f t="shared" si="143"/>
        <v>0</v>
      </c>
      <c r="AE591" s="282">
        <f t="shared" si="144"/>
        <v>0</v>
      </c>
      <c r="AF591" s="282">
        <f t="shared" si="145"/>
        <v>0</v>
      </c>
      <c r="AG591" s="107">
        <f t="shared" si="146"/>
        <v>0</v>
      </c>
      <c r="AH591" s="282">
        <f t="shared" si="147"/>
        <v>0</v>
      </c>
      <c r="AI591" s="260"/>
      <c r="AJ591" s="282">
        <f t="shared" si="148"/>
        <v>0</v>
      </c>
      <c r="AK591" s="282">
        <f t="shared" si="149"/>
        <v>0</v>
      </c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495"/>
      <c r="AW591" s="495"/>
      <c r="AX591" s="495"/>
    </row>
    <row r="592" spans="2:50">
      <c r="B592" s="412">
        <v>572</v>
      </c>
      <c r="C592" s="38" t="s">
        <v>24</v>
      </c>
      <c r="D592" s="38" t="s">
        <v>404</v>
      </c>
      <c r="E592" s="38" t="s">
        <v>441</v>
      </c>
      <c r="F592" s="397" t="s">
        <v>1202</v>
      </c>
      <c r="G592" s="422" t="s">
        <v>274</v>
      </c>
      <c r="H592" s="53">
        <v>41995</v>
      </c>
      <c r="I592" s="409" t="s">
        <v>2470</v>
      </c>
      <c r="J592" s="425">
        <f t="shared" si="150"/>
        <v>12</v>
      </c>
      <c r="K592" s="425">
        <v>12</v>
      </c>
      <c r="L592" s="425">
        <v>0</v>
      </c>
      <c r="M592" s="425"/>
      <c r="N592" s="476">
        <v>0.2</v>
      </c>
      <c r="O592" s="476">
        <v>0</v>
      </c>
      <c r="P592" s="518">
        <v>1</v>
      </c>
      <c r="Q592" s="282"/>
      <c r="R592" s="128" t="s">
        <v>31</v>
      </c>
      <c r="S592" s="128" t="s">
        <v>31</v>
      </c>
      <c r="T592" s="128" t="s">
        <v>31</v>
      </c>
      <c r="U592" s="128" t="s">
        <v>31</v>
      </c>
      <c r="V592" s="333" t="s">
        <v>3792</v>
      </c>
      <c r="W592" s="282"/>
      <c r="X592" s="282">
        <f t="shared" si="139"/>
        <v>0</v>
      </c>
      <c r="Y592" s="260"/>
      <c r="Z592" s="260"/>
      <c r="AA592" s="502">
        <f t="shared" si="140"/>
        <v>0</v>
      </c>
      <c r="AB592" s="282">
        <f t="shared" si="141"/>
        <v>0</v>
      </c>
      <c r="AC592" s="282">
        <f t="shared" si="142"/>
        <v>0</v>
      </c>
      <c r="AD592" s="282">
        <f t="shared" si="143"/>
        <v>0</v>
      </c>
      <c r="AE592" s="282">
        <f t="shared" si="144"/>
        <v>0</v>
      </c>
      <c r="AF592" s="282">
        <f t="shared" si="145"/>
        <v>0</v>
      </c>
      <c r="AG592" s="107">
        <f t="shared" si="146"/>
        <v>0</v>
      </c>
      <c r="AH592" s="282">
        <f t="shared" si="147"/>
        <v>0</v>
      </c>
      <c r="AI592" s="260"/>
      <c r="AJ592" s="282">
        <f t="shared" si="148"/>
        <v>0</v>
      </c>
      <c r="AK592" s="282">
        <f t="shared" si="149"/>
        <v>0</v>
      </c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495"/>
      <c r="AW592" s="495"/>
      <c r="AX592" s="495"/>
    </row>
    <row r="593" spans="2:50">
      <c r="B593" s="412">
        <v>573</v>
      </c>
      <c r="C593" s="38" t="s">
        <v>24</v>
      </c>
      <c r="D593" s="38" t="s">
        <v>404</v>
      </c>
      <c r="E593" s="38" t="s">
        <v>441</v>
      </c>
      <c r="F593" s="397" t="s">
        <v>1203</v>
      </c>
      <c r="G593" s="422" t="s">
        <v>274</v>
      </c>
      <c r="H593" s="53">
        <v>41995</v>
      </c>
      <c r="I593" s="409" t="s">
        <v>2470</v>
      </c>
      <c r="J593" s="425">
        <f t="shared" si="150"/>
        <v>18</v>
      </c>
      <c r="K593" s="425">
        <v>18</v>
      </c>
      <c r="L593" s="425">
        <v>0</v>
      </c>
      <c r="M593" s="425"/>
      <c r="N593" s="476">
        <v>0.3</v>
      </c>
      <c r="O593" s="476">
        <v>0</v>
      </c>
      <c r="P593" s="518">
        <v>1</v>
      </c>
      <c r="Q593" s="282"/>
      <c r="R593" s="128" t="s">
        <v>31</v>
      </c>
      <c r="S593" s="128" t="s">
        <v>31</v>
      </c>
      <c r="T593" s="128" t="s">
        <v>31</v>
      </c>
      <c r="U593" s="128" t="s">
        <v>31</v>
      </c>
      <c r="V593" s="333" t="s">
        <v>3792</v>
      </c>
      <c r="W593" s="282"/>
      <c r="X593" s="282">
        <f t="shared" si="139"/>
        <v>0</v>
      </c>
      <c r="Y593" s="260"/>
      <c r="Z593" s="260"/>
      <c r="AA593" s="502">
        <f t="shared" si="140"/>
        <v>0</v>
      </c>
      <c r="AB593" s="282">
        <f t="shared" si="141"/>
        <v>0</v>
      </c>
      <c r="AC593" s="282">
        <f t="shared" si="142"/>
        <v>0</v>
      </c>
      <c r="AD593" s="282">
        <f t="shared" si="143"/>
        <v>0</v>
      </c>
      <c r="AE593" s="282">
        <f t="shared" si="144"/>
        <v>0</v>
      </c>
      <c r="AF593" s="282">
        <f t="shared" si="145"/>
        <v>0</v>
      </c>
      <c r="AG593" s="107">
        <f t="shared" si="146"/>
        <v>0</v>
      </c>
      <c r="AH593" s="282">
        <f t="shared" si="147"/>
        <v>0</v>
      </c>
      <c r="AI593" s="260"/>
      <c r="AJ593" s="282">
        <f t="shared" si="148"/>
        <v>0</v>
      </c>
      <c r="AK593" s="282">
        <f t="shared" si="149"/>
        <v>0</v>
      </c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495"/>
      <c r="AW593" s="495"/>
      <c r="AX593" s="495"/>
    </row>
    <row r="594" spans="2:50">
      <c r="B594" s="412">
        <v>574</v>
      </c>
      <c r="C594" s="38" t="s">
        <v>24</v>
      </c>
      <c r="D594" s="38" t="s">
        <v>404</v>
      </c>
      <c r="E594" s="38" t="s">
        <v>441</v>
      </c>
      <c r="F594" s="397" t="s">
        <v>1204</v>
      </c>
      <c r="G594" s="422" t="s">
        <v>274</v>
      </c>
      <c r="H594" s="53">
        <v>41995</v>
      </c>
      <c r="I594" s="409" t="s">
        <v>2470</v>
      </c>
      <c r="J594" s="425">
        <f t="shared" si="150"/>
        <v>12</v>
      </c>
      <c r="K594" s="425">
        <v>12</v>
      </c>
      <c r="L594" s="425">
        <v>0</v>
      </c>
      <c r="M594" s="425"/>
      <c r="N594" s="476">
        <v>0.2</v>
      </c>
      <c r="O594" s="476">
        <v>0</v>
      </c>
      <c r="P594" s="518">
        <v>1</v>
      </c>
      <c r="Q594" s="282"/>
      <c r="R594" s="128" t="s">
        <v>31</v>
      </c>
      <c r="S594" s="128" t="s">
        <v>31</v>
      </c>
      <c r="T594" s="128" t="s">
        <v>31</v>
      </c>
      <c r="U594" s="128" t="s">
        <v>31</v>
      </c>
      <c r="V594" s="333" t="s">
        <v>3792</v>
      </c>
      <c r="W594" s="282"/>
      <c r="X594" s="282">
        <f t="shared" si="139"/>
        <v>0</v>
      </c>
      <c r="Y594" s="260"/>
      <c r="Z594" s="260"/>
      <c r="AA594" s="502">
        <f t="shared" si="140"/>
        <v>0</v>
      </c>
      <c r="AB594" s="282">
        <f t="shared" si="141"/>
        <v>0</v>
      </c>
      <c r="AC594" s="282">
        <f t="shared" si="142"/>
        <v>0</v>
      </c>
      <c r="AD594" s="282">
        <f t="shared" si="143"/>
        <v>0</v>
      </c>
      <c r="AE594" s="282">
        <f t="shared" si="144"/>
        <v>0</v>
      </c>
      <c r="AF594" s="282">
        <f t="shared" si="145"/>
        <v>0</v>
      </c>
      <c r="AG594" s="107">
        <f t="shared" si="146"/>
        <v>0</v>
      </c>
      <c r="AH594" s="282">
        <f t="shared" si="147"/>
        <v>0</v>
      </c>
      <c r="AI594" s="260"/>
      <c r="AJ594" s="282">
        <f t="shared" si="148"/>
        <v>0</v>
      </c>
      <c r="AK594" s="282">
        <f t="shared" si="149"/>
        <v>0</v>
      </c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495"/>
      <c r="AW594" s="495"/>
      <c r="AX594" s="495"/>
    </row>
    <row r="595" spans="2:50">
      <c r="B595" s="412">
        <v>575</v>
      </c>
      <c r="C595" s="38" t="s">
        <v>24</v>
      </c>
      <c r="D595" s="38" t="s">
        <v>404</v>
      </c>
      <c r="E595" s="38" t="s">
        <v>441</v>
      </c>
      <c r="F595" s="397" t="s">
        <v>1205</v>
      </c>
      <c r="G595" s="422" t="s">
        <v>274</v>
      </c>
      <c r="H595" s="53">
        <v>41995</v>
      </c>
      <c r="I595" s="409" t="s">
        <v>2470</v>
      </c>
      <c r="J595" s="425">
        <f t="shared" si="150"/>
        <v>984</v>
      </c>
      <c r="K595" s="425">
        <v>264</v>
      </c>
      <c r="L595" s="425">
        <v>720</v>
      </c>
      <c r="M595" s="425"/>
      <c r="N595" s="476">
        <v>4.4000000000000004</v>
      </c>
      <c r="O595" s="476">
        <v>12</v>
      </c>
      <c r="P595" s="518">
        <v>1</v>
      </c>
      <c r="Q595" s="282"/>
      <c r="R595" s="128" t="s">
        <v>31</v>
      </c>
      <c r="S595" s="128" t="s">
        <v>31</v>
      </c>
      <c r="T595" s="128" t="s">
        <v>31</v>
      </c>
      <c r="U595" s="128" t="s">
        <v>31</v>
      </c>
      <c r="V595" s="333" t="s">
        <v>3792</v>
      </c>
      <c r="W595" s="282"/>
      <c r="X595" s="282">
        <f t="shared" si="139"/>
        <v>0</v>
      </c>
      <c r="Y595" s="260"/>
      <c r="Z595" s="260"/>
      <c r="AA595" s="502">
        <f t="shared" si="140"/>
        <v>0</v>
      </c>
      <c r="AB595" s="282">
        <f t="shared" si="141"/>
        <v>0</v>
      </c>
      <c r="AC595" s="282">
        <f t="shared" si="142"/>
        <v>0</v>
      </c>
      <c r="AD595" s="282">
        <f t="shared" si="143"/>
        <v>0</v>
      </c>
      <c r="AE595" s="282">
        <f t="shared" si="144"/>
        <v>0</v>
      </c>
      <c r="AF595" s="282">
        <f t="shared" si="145"/>
        <v>0</v>
      </c>
      <c r="AG595" s="107">
        <f t="shared" si="146"/>
        <v>0</v>
      </c>
      <c r="AH595" s="282">
        <f t="shared" si="147"/>
        <v>0</v>
      </c>
      <c r="AI595" s="260"/>
      <c r="AJ595" s="282">
        <f t="shared" si="148"/>
        <v>0</v>
      </c>
      <c r="AK595" s="282">
        <f t="shared" si="149"/>
        <v>0</v>
      </c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495"/>
      <c r="AW595" s="495"/>
      <c r="AX595" s="495"/>
    </row>
    <row r="596" spans="2:50">
      <c r="B596" s="412">
        <v>576</v>
      </c>
      <c r="C596" s="38" t="s">
        <v>24</v>
      </c>
      <c r="D596" s="38" t="s">
        <v>404</v>
      </c>
      <c r="E596" s="38" t="s">
        <v>441</v>
      </c>
      <c r="F596" s="397" t="s">
        <v>1206</v>
      </c>
      <c r="G596" s="422" t="s">
        <v>274</v>
      </c>
      <c r="H596" s="53">
        <v>41995</v>
      </c>
      <c r="I596" s="409" t="s">
        <v>2470</v>
      </c>
      <c r="J596" s="425">
        <f t="shared" si="150"/>
        <v>66</v>
      </c>
      <c r="K596" s="425">
        <v>66</v>
      </c>
      <c r="L596" s="425">
        <v>0</v>
      </c>
      <c r="M596" s="425"/>
      <c r="N596" s="476">
        <v>1.1000000000000001</v>
      </c>
      <c r="O596" s="476">
        <v>0</v>
      </c>
      <c r="P596" s="518">
        <v>1</v>
      </c>
      <c r="Q596" s="282"/>
      <c r="R596" s="128" t="s">
        <v>31</v>
      </c>
      <c r="S596" s="128" t="s">
        <v>31</v>
      </c>
      <c r="T596" s="128" t="s">
        <v>31</v>
      </c>
      <c r="U596" s="128" t="s">
        <v>31</v>
      </c>
      <c r="V596" s="333" t="s">
        <v>3792</v>
      </c>
      <c r="W596" s="282"/>
      <c r="X596" s="282">
        <f t="shared" si="139"/>
        <v>0</v>
      </c>
      <c r="Y596" s="260"/>
      <c r="Z596" s="260"/>
      <c r="AA596" s="502">
        <f t="shared" si="140"/>
        <v>0</v>
      </c>
      <c r="AB596" s="282">
        <f t="shared" si="141"/>
        <v>0</v>
      </c>
      <c r="AC596" s="282">
        <f t="shared" si="142"/>
        <v>0</v>
      </c>
      <c r="AD596" s="282">
        <f t="shared" si="143"/>
        <v>0</v>
      </c>
      <c r="AE596" s="282">
        <f t="shared" si="144"/>
        <v>0</v>
      </c>
      <c r="AF596" s="282">
        <f t="shared" si="145"/>
        <v>0</v>
      </c>
      <c r="AG596" s="107">
        <f t="shared" si="146"/>
        <v>0</v>
      </c>
      <c r="AH596" s="282">
        <f t="shared" si="147"/>
        <v>0</v>
      </c>
      <c r="AI596" s="260"/>
      <c r="AJ596" s="282">
        <f t="shared" si="148"/>
        <v>0</v>
      </c>
      <c r="AK596" s="282">
        <f t="shared" si="149"/>
        <v>0</v>
      </c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495"/>
      <c r="AW596" s="495"/>
      <c r="AX596" s="495"/>
    </row>
    <row r="597" spans="2:50">
      <c r="B597" s="412">
        <v>577</v>
      </c>
      <c r="C597" s="38" t="s">
        <v>24</v>
      </c>
      <c r="D597" s="38" t="s">
        <v>404</v>
      </c>
      <c r="E597" s="38" t="s">
        <v>458</v>
      </c>
      <c r="F597" s="38" t="s">
        <v>459</v>
      </c>
      <c r="G597" s="422" t="s">
        <v>274</v>
      </c>
      <c r="H597" s="53">
        <v>42234</v>
      </c>
      <c r="I597" s="409" t="s">
        <v>2470</v>
      </c>
      <c r="J597" s="425">
        <f t="shared" si="150"/>
        <v>240</v>
      </c>
      <c r="K597" s="425">
        <v>240</v>
      </c>
      <c r="L597" s="425">
        <v>0</v>
      </c>
      <c r="M597" s="425"/>
      <c r="N597" s="479">
        <v>4</v>
      </c>
      <c r="O597" s="479">
        <v>0</v>
      </c>
      <c r="P597" s="520">
        <v>1</v>
      </c>
      <c r="Q597" s="282"/>
      <c r="R597" s="128" t="s">
        <v>31</v>
      </c>
      <c r="S597" s="128" t="s">
        <v>31</v>
      </c>
      <c r="T597" s="128" t="s">
        <v>31</v>
      </c>
      <c r="U597" s="128" t="s">
        <v>31</v>
      </c>
      <c r="V597" s="333" t="s">
        <v>3794</v>
      </c>
      <c r="W597" s="282"/>
      <c r="X597" s="282">
        <f t="shared" si="139"/>
        <v>0</v>
      </c>
      <c r="Y597" s="260"/>
      <c r="Z597" s="260"/>
      <c r="AA597" s="502">
        <f t="shared" si="140"/>
        <v>0</v>
      </c>
      <c r="AB597" s="282">
        <f t="shared" si="141"/>
        <v>0</v>
      </c>
      <c r="AC597" s="282">
        <f t="shared" si="142"/>
        <v>0</v>
      </c>
      <c r="AD597" s="282">
        <f t="shared" si="143"/>
        <v>0</v>
      </c>
      <c r="AE597" s="282">
        <f t="shared" si="144"/>
        <v>0</v>
      </c>
      <c r="AF597" s="282">
        <f t="shared" si="145"/>
        <v>0</v>
      </c>
      <c r="AG597" s="107">
        <f t="shared" si="146"/>
        <v>0</v>
      </c>
      <c r="AH597" s="282">
        <f t="shared" si="147"/>
        <v>0</v>
      </c>
      <c r="AI597" s="260"/>
      <c r="AJ597" s="282">
        <f t="shared" si="148"/>
        <v>0</v>
      </c>
      <c r="AK597" s="282">
        <f t="shared" si="149"/>
        <v>0</v>
      </c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495"/>
      <c r="AW597" s="495"/>
      <c r="AX597" s="495"/>
    </row>
    <row r="598" spans="2:50">
      <c r="B598" s="412">
        <v>578</v>
      </c>
      <c r="C598" s="38" t="s">
        <v>24</v>
      </c>
      <c r="D598" s="38" t="s">
        <v>404</v>
      </c>
      <c r="E598" s="38" t="s">
        <v>460</v>
      </c>
      <c r="F598" s="38" t="s">
        <v>971</v>
      </c>
      <c r="G598" s="422" t="s">
        <v>274</v>
      </c>
      <c r="H598" s="53">
        <v>42338</v>
      </c>
      <c r="I598" s="409" t="s">
        <v>2470</v>
      </c>
      <c r="J598" s="425">
        <f t="shared" si="150"/>
        <v>264</v>
      </c>
      <c r="K598" s="425">
        <v>264</v>
      </c>
      <c r="L598" s="425">
        <v>0</v>
      </c>
      <c r="M598" s="425"/>
      <c r="N598" s="476">
        <v>4.3999999999999995</v>
      </c>
      <c r="O598" s="476">
        <v>0</v>
      </c>
      <c r="P598" s="518">
        <v>1</v>
      </c>
      <c r="Q598" s="282"/>
      <c r="R598" s="128" t="s">
        <v>31</v>
      </c>
      <c r="S598" s="128" t="s">
        <v>31</v>
      </c>
      <c r="T598" s="128" t="s">
        <v>31</v>
      </c>
      <c r="U598" s="128" t="s">
        <v>31</v>
      </c>
      <c r="V598" s="333" t="s">
        <v>3795</v>
      </c>
      <c r="W598" s="282"/>
      <c r="X598" s="282">
        <f t="shared" si="139"/>
        <v>0</v>
      </c>
      <c r="Y598" s="260"/>
      <c r="Z598" s="260"/>
      <c r="AA598" s="502">
        <f t="shared" si="140"/>
        <v>0</v>
      </c>
      <c r="AB598" s="282">
        <f t="shared" si="141"/>
        <v>0</v>
      </c>
      <c r="AC598" s="282">
        <f t="shared" si="142"/>
        <v>0</v>
      </c>
      <c r="AD598" s="282">
        <f t="shared" si="143"/>
        <v>0</v>
      </c>
      <c r="AE598" s="282">
        <f t="shared" si="144"/>
        <v>0</v>
      </c>
      <c r="AF598" s="282">
        <f t="shared" si="145"/>
        <v>0</v>
      </c>
      <c r="AG598" s="107">
        <f t="shared" si="146"/>
        <v>0</v>
      </c>
      <c r="AH598" s="282">
        <f t="shared" si="147"/>
        <v>0</v>
      </c>
      <c r="AI598" s="260"/>
      <c r="AJ598" s="282">
        <f t="shared" si="148"/>
        <v>0</v>
      </c>
      <c r="AK598" s="282">
        <f t="shared" si="149"/>
        <v>0</v>
      </c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495"/>
      <c r="AW598" s="495"/>
      <c r="AX598" s="495"/>
    </row>
    <row r="599" spans="2:50">
      <c r="B599" s="412">
        <v>579</v>
      </c>
      <c r="C599" s="38" t="s">
        <v>24</v>
      </c>
      <c r="D599" s="38" t="s">
        <v>404</v>
      </c>
      <c r="E599" s="38" t="s">
        <v>460</v>
      </c>
      <c r="F599" s="397" t="s">
        <v>983</v>
      </c>
      <c r="G599" s="422" t="s">
        <v>274</v>
      </c>
      <c r="H599" s="53">
        <v>42338</v>
      </c>
      <c r="I599" s="409" t="s">
        <v>2470</v>
      </c>
      <c r="J599" s="425">
        <f t="shared" si="150"/>
        <v>144</v>
      </c>
      <c r="K599" s="425">
        <v>144</v>
      </c>
      <c r="L599" s="425">
        <v>0</v>
      </c>
      <c r="M599" s="425"/>
      <c r="N599" s="479">
        <v>2.4000000000000004</v>
      </c>
      <c r="O599" s="476">
        <v>0</v>
      </c>
      <c r="P599" s="518">
        <v>1</v>
      </c>
      <c r="Q599" s="282"/>
      <c r="R599" s="128" t="s">
        <v>31</v>
      </c>
      <c r="S599" s="128" t="s">
        <v>31</v>
      </c>
      <c r="T599" s="128" t="s">
        <v>31</v>
      </c>
      <c r="U599" s="128" t="s">
        <v>31</v>
      </c>
      <c r="V599" s="333" t="s">
        <v>3795</v>
      </c>
      <c r="W599" s="282"/>
      <c r="X599" s="282">
        <f t="shared" si="139"/>
        <v>0</v>
      </c>
      <c r="Y599" s="260"/>
      <c r="Z599" s="260"/>
      <c r="AA599" s="502">
        <f t="shared" si="140"/>
        <v>0</v>
      </c>
      <c r="AB599" s="282">
        <f t="shared" si="141"/>
        <v>0</v>
      </c>
      <c r="AC599" s="282">
        <f t="shared" si="142"/>
        <v>0</v>
      </c>
      <c r="AD599" s="282">
        <f t="shared" si="143"/>
        <v>0</v>
      </c>
      <c r="AE599" s="282">
        <f t="shared" si="144"/>
        <v>0</v>
      </c>
      <c r="AF599" s="282">
        <f t="shared" si="145"/>
        <v>0</v>
      </c>
      <c r="AG599" s="107">
        <f t="shared" si="146"/>
        <v>0</v>
      </c>
      <c r="AH599" s="282">
        <f t="shared" si="147"/>
        <v>0</v>
      </c>
      <c r="AI599" s="260"/>
      <c r="AJ599" s="282">
        <f t="shared" si="148"/>
        <v>0</v>
      </c>
      <c r="AK599" s="282">
        <f t="shared" si="149"/>
        <v>0</v>
      </c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495"/>
      <c r="AW599" s="495"/>
      <c r="AX599" s="495"/>
    </row>
    <row r="600" spans="2:50">
      <c r="B600" s="412">
        <v>580</v>
      </c>
      <c r="C600" s="38" t="s">
        <v>24</v>
      </c>
      <c r="D600" s="38" t="s">
        <v>404</v>
      </c>
      <c r="E600" s="38" t="s">
        <v>460</v>
      </c>
      <c r="F600" s="397" t="s">
        <v>987</v>
      </c>
      <c r="G600" s="422" t="s">
        <v>274</v>
      </c>
      <c r="H600" s="53">
        <v>42338</v>
      </c>
      <c r="I600" s="409" t="s">
        <v>2470</v>
      </c>
      <c r="J600" s="425">
        <f t="shared" si="150"/>
        <v>354</v>
      </c>
      <c r="K600" s="425">
        <v>354</v>
      </c>
      <c r="L600" s="425">
        <v>0</v>
      </c>
      <c r="M600" s="425"/>
      <c r="N600" s="480">
        <v>5.9</v>
      </c>
      <c r="O600" s="476">
        <v>0</v>
      </c>
      <c r="P600" s="518">
        <v>1</v>
      </c>
      <c r="Q600" s="282"/>
      <c r="R600" s="128" t="s">
        <v>31</v>
      </c>
      <c r="S600" s="128" t="s">
        <v>31</v>
      </c>
      <c r="T600" s="128" t="s">
        <v>31</v>
      </c>
      <c r="U600" s="128" t="s">
        <v>31</v>
      </c>
      <c r="V600" s="333" t="s">
        <v>3795</v>
      </c>
      <c r="W600" s="282"/>
      <c r="X600" s="282">
        <f t="shared" si="139"/>
        <v>0</v>
      </c>
      <c r="Y600" s="260"/>
      <c r="Z600" s="260"/>
      <c r="AA600" s="502">
        <f t="shared" si="140"/>
        <v>0</v>
      </c>
      <c r="AB600" s="282">
        <f t="shared" si="141"/>
        <v>0</v>
      </c>
      <c r="AC600" s="282">
        <f t="shared" si="142"/>
        <v>0</v>
      </c>
      <c r="AD600" s="282">
        <f t="shared" si="143"/>
        <v>0</v>
      </c>
      <c r="AE600" s="282">
        <f t="shared" si="144"/>
        <v>0</v>
      </c>
      <c r="AF600" s="282">
        <f t="shared" si="145"/>
        <v>0</v>
      </c>
      <c r="AG600" s="107">
        <f t="shared" si="146"/>
        <v>0</v>
      </c>
      <c r="AH600" s="282">
        <f t="shared" si="147"/>
        <v>0</v>
      </c>
      <c r="AI600" s="260"/>
      <c r="AJ600" s="282">
        <f t="shared" si="148"/>
        <v>0</v>
      </c>
      <c r="AK600" s="282">
        <f t="shared" si="149"/>
        <v>0</v>
      </c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495"/>
      <c r="AW600" s="495"/>
      <c r="AX600" s="495"/>
    </row>
    <row r="601" spans="2:50">
      <c r="B601" s="412">
        <v>581</v>
      </c>
      <c r="C601" s="38" t="s">
        <v>24</v>
      </c>
      <c r="D601" s="38" t="s">
        <v>404</v>
      </c>
      <c r="E601" s="38" t="s">
        <v>460</v>
      </c>
      <c r="F601" s="397" t="s">
        <v>998</v>
      </c>
      <c r="G601" s="422" t="s">
        <v>274</v>
      </c>
      <c r="H601" s="53">
        <v>42415</v>
      </c>
      <c r="I601" s="409" t="s">
        <v>2470</v>
      </c>
      <c r="J601" s="425">
        <f t="shared" si="150"/>
        <v>120</v>
      </c>
      <c r="K601" s="425">
        <v>120</v>
      </c>
      <c r="L601" s="425">
        <v>0</v>
      </c>
      <c r="M601" s="425"/>
      <c r="N601" s="479">
        <v>2</v>
      </c>
      <c r="O601" s="476">
        <v>0</v>
      </c>
      <c r="P601" s="518">
        <v>1</v>
      </c>
      <c r="Q601" s="282"/>
      <c r="R601" s="128" t="s">
        <v>31</v>
      </c>
      <c r="S601" s="128" t="s">
        <v>31</v>
      </c>
      <c r="T601" s="128" t="s">
        <v>31</v>
      </c>
      <c r="U601" s="128" t="s">
        <v>31</v>
      </c>
      <c r="V601" s="333" t="s">
        <v>3795</v>
      </c>
      <c r="W601" s="282"/>
      <c r="X601" s="282">
        <f t="shared" si="139"/>
        <v>0</v>
      </c>
      <c r="Y601" s="260"/>
      <c r="Z601" s="260"/>
      <c r="AA601" s="502">
        <f t="shared" si="140"/>
        <v>0</v>
      </c>
      <c r="AB601" s="282">
        <f t="shared" si="141"/>
        <v>0</v>
      </c>
      <c r="AC601" s="282">
        <f t="shared" si="142"/>
        <v>0</v>
      </c>
      <c r="AD601" s="282">
        <f t="shared" si="143"/>
        <v>0</v>
      </c>
      <c r="AE601" s="282">
        <f t="shared" si="144"/>
        <v>0</v>
      </c>
      <c r="AF601" s="282">
        <f t="shared" si="145"/>
        <v>0</v>
      </c>
      <c r="AG601" s="107">
        <f t="shared" si="146"/>
        <v>0</v>
      </c>
      <c r="AH601" s="282">
        <f t="shared" si="147"/>
        <v>0</v>
      </c>
      <c r="AI601" s="260"/>
      <c r="AJ601" s="282">
        <f t="shared" si="148"/>
        <v>0</v>
      </c>
      <c r="AK601" s="282">
        <f t="shared" si="149"/>
        <v>0</v>
      </c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495"/>
      <c r="AW601" s="495"/>
      <c r="AX601" s="495"/>
    </row>
    <row r="602" spans="2:50">
      <c r="B602" s="412">
        <v>582</v>
      </c>
      <c r="C602" s="38" t="s">
        <v>24</v>
      </c>
      <c r="D602" s="38" t="s">
        <v>404</v>
      </c>
      <c r="E602" s="38" t="s">
        <v>460</v>
      </c>
      <c r="F602" s="397" t="s">
        <v>1003</v>
      </c>
      <c r="G602" s="422" t="s">
        <v>274</v>
      </c>
      <c r="H602" s="53">
        <v>42338</v>
      </c>
      <c r="I602" s="409" t="s">
        <v>2470</v>
      </c>
      <c r="J602" s="425">
        <f t="shared" si="150"/>
        <v>120</v>
      </c>
      <c r="K602" s="425">
        <v>120</v>
      </c>
      <c r="L602" s="425">
        <v>0</v>
      </c>
      <c r="M602" s="425"/>
      <c r="N602" s="479">
        <v>2</v>
      </c>
      <c r="O602" s="476">
        <v>0</v>
      </c>
      <c r="P602" s="518">
        <v>1</v>
      </c>
      <c r="Q602" s="282"/>
      <c r="R602" s="128" t="s">
        <v>31</v>
      </c>
      <c r="S602" s="128" t="s">
        <v>31</v>
      </c>
      <c r="T602" s="128" t="s">
        <v>31</v>
      </c>
      <c r="U602" s="128" t="s">
        <v>31</v>
      </c>
      <c r="V602" s="333" t="s">
        <v>3795</v>
      </c>
      <c r="W602" s="282"/>
      <c r="X602" s="282">
        <f t="shared" si="139"/>
        <v>0</v>
      </c>
      <c r="Y602" s="260"/>
      <c r="Z602" s="260"/>
      <c r="AA602" s="502">
        <f t="shared" si="140"/>
        <v>0</v>
      </c>
      <c r="AB602" s="282">
        <f t="shared" si="141"/>
        <v>0</v>
      </c>
      <c r="AC602" s="282">
        <f t="shared" si="142"/>
        <v>0</v>
      </c>
      <c r="AD602" s="282">
        <f t="shared" si="143"/>
        <v>0</v>
      </c>
      <c r="AE602" s="282">
        <f t="shared" si="144"/>
        <v>0</v>
      </c>
      <c r="AF602" s="282">
        <f t="shared" si="145"/>
        <v>0</v>
      </c>
      <c r="AG602" s="107">
        <f t="shared" si="146"/>
        <v>0</v>
      </c>
      <c r="AH602" s="282">
        <f t="shared" si="147"/>
        <v>0</v>
      </c>
      <c r="AI602" s="260"/>
      <c r="AJ602" s="282">
        <f t="shared" si="148"/>
        <v>0</v>
      </c>
      <c r="AK602" s="282">
        <f t="shared" si="149"/>
        <v>0</v>
      </c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495"/>
      <c r="AW602" s="495"/>
      <c r="AX602" s="495"/>
    </row>
    <row r="603" spans="2:50">
      <c r="B603" s="412">
        <v>583</v>
      </c>
      <c r="C603" s="38" t="s">
        <v>24</v>
      </c>
      <c r="D603" s="38" t="s">
        <v>404</v>
      </c>
      <c r="E603" s="38" t="s">
        <v>460</v>
      </c>
      <c r="F603" s="397" t="s">
        <v>1007</v>
      </c>
      <c r="G603" s="422" t="s">
        <v>274</v>
      </c>
      <c r="H603" s="53">
        <v>42338</v>
      </c>
      <c r="I603" s="409" t="s">
        <v>2470</v>
      </c>
      <c r="J603" s="425">
        <f t="shared" si="150"/>
        <v>1452</v>
      </c>
      <c r="K603" s="425">
        <v>12</v>
      </c>
      <c r="L603" s="425">
        <v>1440</v>
      </c>
      <c r="M603" s="425"/>
      <c r="N603" s="480">
        <v>0.2</v>
      </c>
      <c r="O603" s="476">
        <v>24</v>
      </c>
      <c r="P603" s="518">
        <v>1</v>
      </c>
      <c r="Q603" s="282"/>
      <c r="R603" s="128" t="s">
        <v>31</v>
      </c>
      <c r="S603" s="128" t="s">
        <v>31</v>
      </c>
      <c r="T603" s="128" t="s">
        <v>31</v>
      </c>
      <c r="U603" s="128" t="s">
        <v>31</v>
      </c>
      <c r="V603" s="333" t="s">
        <v>3795</v>
      </c>
      <c r="W603" s="282"/>
      <c r="X603" s="282">
        <f t="shared" si="139"/>
        <v>0</v>
      </c>
      <c r="Y603" s="260"/>
      <c r="Z603" s="260"/>
      <c r="AA603" s="502">
        <f t="shared" si="140"/>
        <v>0</v>
      </c>
      <c r="AB603" s="282">
        <f t="shared" si="141"/>
        <v>0</v>
      </c>
      <c r="AC603" s="282">
        <f t="shared" si="142"/>
        <v>0</v>
      </c>
      <c r="AD603" s="282">
        <f t="shared" si="143"/>
        <v>0</v>
      </c>
      <c r="AE603" s="282">
        <f t="shared" si="144"/>
        <v>0</v>
      </c>
      <c r="AF603" s="282">
        <f t="shared" si="145"/>
        <v>0</v>
      </c>
      <c r="AG603" s="107">
        <f t="shared" si="146"/>
        <v>0</v>
      </c>
      <c r="AH603" s="282">
        <f t="shared" si="147"/>
        <v>0</v>
      </c>
      <c r="AI603" s="260"/>
      <c r="AJ603" s="282">
        <f t="shared" si="148"/>
        <v>0</v>
      </c>
      <c r="AK603" s="282">
        <f t="shared" si="149"/>
        <v>0</v>
      </c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495"/>
      <c r="AW603" s="495"/>
      <c r="AX603" s="495"/>
    </row>
    <row r="604" spans="2:50">
      <c r="B604" s="412">
        <v>584</v>
      </c>
      <c r="C604" s="38" t="s">
        <v>24</v>
      </c>
      <c r="D604" s="38" t="s">
        <v>404</v>
      </c>
      <c r="E604" s="38" t="s">
        <v>460</v>
      </c>
      <c r="F604" s="397" t="s">
        <v>1010</v>
      </c>
      <c r="G604" s="422" t="s">
        <v>274</v>
      </c>
      <c r="H604" s="53">
        <v>42338</v>
      </c>
      <c r="I604" s="409" t="s">
        <v>2470</v>
      </c>
      <c r="J604" s="425">
        <f t="shared" si="150"/>
        <v>222</v>
      </c>
      <c r="K604" s="425">
        <v>222</v>
      </c>
      <c r="L604" s="425">
        <v>0</v>
      </c>
      <c r="M604" s="425"/>
      <c r="N604" s="479">
        <v>3.7</v>
      </c>
      <c r="O604" s="476">
        <v>0</v>
      </c>
      <c r="P604" s="518">
        <v>1</v>
      </c>
      <c r="Q604" s="282"/>
      <c r="R604" s="128" t="s">
        <v>31</v>
      </c>
      <c r="S604" s="128" t="s">
        <v>31</v>
      </c>
      <c r="T604" s="128" t="s">
        <v>31</v>
      </c>
      <c r="U604" s="128" t="s">
        <v>31</v>
      </c>
      <c r="V604" s="333" t="s">
        <v>3795</v>
      </c>
      <c r="W604" s="282"/>
      <c r="X604" s="282">
        <f t="shared" si="139"/>
        <v>0</v>
      </c>
      <c r="Y604" s="260"/>
      <c r="Z604" s="260"/>
      <c r="AA604" s="502">
        <f t="shared" si="140"/>
        <v>0</v>
      </c>
      <c r="AB604" s="282">
        <f t="shared" si="141"/>
        <v>0</v>
      </c>
      <c r="AC604" s="282">
        <f t="shared" si="142"/>
        <v>0</v>
      </c>
      <c r="AD604" s="282">
        <f t="shared" si="143"/>
        <v>0</v>
      </c>
      <c r="AE604" s="282">
        <f t="shared" si="144"/>
        <v>0</v>
      </c>
      <c r="AF604" s="282">
        <f t="shared" si="145"/>
        <v>0</v>
      </c>
      <c r="AG604" s="107">
        <f t="shared" si="146"/>
        <v>0</v>
      </c>
      <c r="AH604" s="282">
        <f t="shared" si="147"/>
        <v>0</v>
      </c>
      <c r="AI604" s="260"/>
      <c r="AJ604" s="282">
        <f t="shared" si="148"/>
        <v>0</v>
      </c>
      <c r="AK604" s="282">
        <f t="shared" si="149"/>
        <v>0</v>
      </c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495"/>
      <c r="AW604" s="495"/>
      <c r="AX604" s="495"/>
    </row>
    <row r="605" spans="2:50">
      <c r="B605" s="412">
        <v>585</v>
      </c>
      <c r="C605" s="38" t="s">
        <v>24</v>
      </c>
      <c r="D605" s="38" t="s">
        <v>404</v>
      </c>
      <c r="E605" s="38" t="s">
        <v>1014</v>
      </c>
      <c r="F605" s="38" t="s">
        <v>1015</v>
      </c>
      <c r="G605" s="422" t="s">
        <v>274</v>
      </c>
      <c r="H605" s="53">
        <v>42425</v>
      </c>
      <c r="I605" s="409" t="s">
        <v>2470</v>
      </c>
      <c r="J605" s="425">
        <f t="shared" si="150"/>
        <v>162</v>
      </c>
      <c r="K605" s="425">
        <v>42</v>
      </c>
      <c r="L605" s="425">
        <v>120</v>
      </c>
      <c r="M605" s="425"/>
      <c r="N605" s="479">
        <v>0.7</v>
      </c>
      <c r="O605" s="479">
        <v>2</v>
      </c>
      <c r="P605" s="520">
        <v>1</v>
      </c>
      <c r="Q605" s="282"/>
      <c r="R605" s="128" t="s">
        <v>31</v>
      </c>
      <c r="S605" s="128" t="s">
        <v>31</v>
      </c>
      <c r="T605" s="128" t="s">
        <v>31</v>
      </c>
      <c r="U605" s="128" t="s">
        <v>31</v>
      </c>
      <c r="V605" s="333" t="s">
        <v>3801</v>
      </c>
      <c r="W605" s="282"/>
      <c r="X605" s="282">
        <f t="shared" si="139"/>
        <v>0</v>
      </c>
      <c r="Y605" s="260"/>
      <c r="Z605" s="260"/>
      <c r="AA605" s="502">
        <f t="shared" si="140"/>
        <v>0</v>
      </c>
      <c r="AB605" s="282">
        <f t="shared" si="141"/>
        <v>0</v>
      </c>
      <c r="AC605" s="282">
        <f t="shared" si="142"/>
        <v>0</v>
      </c>
      <c r="AD605" s="282">
        <f t="shared" si="143"/>
        <v>0</v>
      </c>
      <c r="AE605" s="282">
        <f t="shared" si="144"/>
        <v>0</v>
      </c>
      <c r="AF605" s="282">
        <f t="shared" si="145"/>
        <v>0</v>
      </c>
      <c r="AG605" s="107">
        <f t="shared" si="146"/>
        <v>0</v>
      </c>
      <c r="AH605" s="282">
        <f t="shared" si="147"/>
        <v>0</v>
      </c>
      <c r="AI605" s="260"/>
      <c r="AJ605" s="282">
        <f t="shared" si="148"/>
        <v>0</v>
      </c>
      <c r="AK605" s="282">
        <f t="shared" si="149"/>
        <v>0</v>
      </c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495"/>
      <c r="AW605" s="495"/>
      <c r="AX605" s="495"/>
    </row>
    <row r="606" spans="2:50">
      <c r="B606" s="412">
        <v>586</v>
      </c>
      <c r="C606" s="38" t="s">
        <v>24</v>
      </c>
      <c r="D606" s="38" t="s">
        <v>404</v>
      </c>
      <c r="E606" s="565" t="s">
        <v>4298</v>
      </c>
      <c r="F606" s="566" t="s">
        <v>4299</v>
      </c>
      <c r="G606" s="422" t="s">
        <v>274</v>
      </c>
      <c r="H606" s="567">
        <v>42473</v>
      </c>
      <c r="I606" s="452" t="s">
        <v>2470</v>
      </c>
      <c r="J606" s="423">
        <f t="shared" si="150"/>
        <v>12</v>
      </c>
      <c r="K606" s="423">
        <v>12</v>
      </c>
      <c r="L606" s="423">
        <v>0</v>
      </c>
      <c r="M606" s="423"/>
      <c r="N606" s="568">
        <v>0.2</v>
      </c>
      <c r="O606" s="568">
        <v>0</v>
      </c>
      <c r="P606" s="569">
        <v>1</v>
      </c>
      <c r="Q606" s="131"/>
      <c r="R606" s="128" t="s">
        <v>31</v>
      </c>
      <c r="S606" s="128" t="s">
        <v>31</v>
      </c>
      <c r="T606" s="128" t="s">
        <v>31</v>
      </c>
      <c r="U606" s="128" t="s">
        <v>31</v>
      </c>
      <c r="V606" s="332" t="s">
        <v>3801</v>
      </c>
      <c r="W606" s="282"/>
      <c r="X606" s="131">
        <f t="shared" si="139"/>
        <v>0</v>
      </c>
      <c r="Y606" s="260"/>
      <c r="Z606" s="260"/>
      <c r="AA606" s="502">
        <f t="shared" si="140"/>
        <v>0</v>
      </c>
      <c r="AB606" s="282">
        <f t="shared" si="141"/>
        <v>0</v>
      </c>
      <c r="AC606" s="282">
        <f t="shared" si="142"/>
        <v>0</v>
      </c>
      <c r="AD606" s="282">
        <f t="shared" si="143"/>
        <v>0</v>
      </c>
      <c r="AE606" s="282">
        <f t="shared" si="144"/>
        <v>0</v>
      </c>
      <c r="AF606" s="282">
        <f t="shared" si="145"/>
        <v>0</v>
      </c>
      <c r="AG606" s="107">
        <f t="shared" si="146"/>
        <v>0</v>
      </c>
      <c r="AH606" s="282">
        <f t="shared" si="147"/>
        <v>0</v>
      </c>
      <c r="AI606" s="260"/>
      <c r="AJ606" s="282">
        <f t="shared" si="148"/>
        <v>0</v>
      </c>
      <c r="AK606" s="282">
        <f t="shared" si="149"/>
        <v>0</v>
      </c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495"/>
      <c r="AW606" s="495"/>
      <c r="AX606" s="495"/>
    </row>
    <row r="607" spans="2:50">
      <c r="B607" s="412">
        <v>587</v>
      </c>
      <c r="C607" s="38" t="s">
        <v>24</v>
      </c>
      <c r="D607" s="38" t="s">
        <v>404</v>
      </c>
      <c r="E607" s="565" t="s">
        <v>4298</v>
      </c>
      <c r="F607" s="566" t="s">
        <v>4300</v>
      </c>
      <c r="G607" s="422" t="s">
        <v>274</v>
      </c>
      <c r="H607" s="567">
        <v>43104</v>
      </c>
      <c r="I607" s="452" t="s">
        <v>2470</v>
      </c>
      <c r="J607" s="423">
        <f t="shared" si="150"/>
        <v>270</v>
      </c>
      <c r="K607" s="423">
        <v>30</v>
      </c>
      <c r="L607" s="423">
        <v>240</v>
      </c>
      <c r="M607" s="423"/>
      <c r="N607" s="568">
        <v>0.5</v>
      </c>
      <c r="O607" s="568">
        <v>4</v>
      </c>
      <c r="P607" s="569">
        <v>1</v>
      </c>
      <c r="Q607" s="131"/>
      <c r="R607" s="128" t="s">
        <v>31</v>
      </c>
      <c r="S607" s="128" t="s">
        <v>31</v>
      </c>
      <c r="T607" s="128" t="s">
        <v>31</v>
      </c>
      <c r="U607" s="128" t="s">
        <v>31</v>
      </c>
      <c r="V607" s="332" t="s">
        <v>3801</v>
      </c>
      <c r="W607" s="282"/>
      <c r="X607" s="131">
        <f t="shared" si="139"/>
        <v>0</v>
      </c>
      <c r="Y607" s="260"/>
      <c r="Z607" s="260"/>
      <c r="AA607" s="502">
        <f t="shared" si="140"/>
        <v>0</v>
      </c>
      <c r="AB607" s="282">
        <f t="shared" si="141"/>
        <v>0</v>
      </c>
      <c r="AC607" s="282">
        <f t="shared" si="142"/>
        <v>0</v>
      </c>
      <c r="AD607" s="282">
        <f t="shared" si="143"/>
        <v>0</v>
      </c>
      <c r="AE607" s="282">
        <f t="shared" si="144"/>
        <v>0</v>
      </c>
      <c r="AF607" s="282">
        <f t="shared" si="145"/>
        <v>0</v>
      </c>
      <c r="AG607" s="107">
        <f t="shared" si="146"/>
        <v>0</v>
      </c>
      <c r="AH607" s="282">
        <f t="shared" si="147"/>
        <v>0</v>
      </c>
      <c r="AI607" s="260"/>
      <c r="AJ607" s="282">
        <f t="shared" si="148"/>
        <v>0</v>
      </c>
      <c r="AK607" s="282">
        <f t="shared" si="149"/>
        <v>0</v>
      </c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495"/>
      <c r="AW607" s="495"/>
      <c r="AX607" s="495"/>
    </row>
    <row r="608" spans="2:50">
      <c r="B608" s="412">
        <v>588</v>
      </c>
      <c r="C608" s="38" t="s">
        <v>24</v>
      </c>
      <c r="D608" s="38" t="s">
        <v>404</v>
      </c>
      <c r="E608" s="565" t="s">
        <v>4298</v>
      </c>
      <c r="F608" s="566" t="s">
        <v>4301</v>
      </c>
      <c r="G608" s="422" t="s">
        <v>274</v>
      </c>
      <c r="H608" s="567">
        <v>43104</v>
      </c>
      <c r="I608" s="452" t="s">
        <v>2470</v>
      </c>
      <c r="J608" s="423">
        <f t="shared" si="150"/>
        <v>282</v>
      </c>
      <c r="K608" s="423">
        <v>42</v>
      </c>
      <c r="L608" s="423">
        <v>240</v>
      </c>
      <c r="M608" s="423"/>
      <c r="N608" s="568">
        <v>0.7</v>
      </c>
      <c r="O608" s="568">
        <v>4</v>
      </c>
      <c r="P608" s="569">
        <v>1</v>
      </c>
      <c r="Q608" s="131"/>
      <c r="R608" s="128" t="s">
        <v>31</v>
      </c>
      <c r="S608" s="128" t="s">
        <v>31</v>
      </c>
      <c r="T608" s="128" t="s">
        <v>31</v>
      </c>
      <c r="U608" s="128" t="s">
        <v>31</v>
      </c>
      <c r="V608" s="332" t="s">
        <v>3801</v>
      </c>
      <c r="W608" s="282"/>
      <c r="X608" s="131">
        <f t="shared" si="139"/>
        <v>0</v>
      </c>
      <c r="Y608" s="260"/>
      <c r="Z608" s="260"/>
      <c r="AA608" s="502">
        <f t="shared" si="140"/>
        <v>0</v>
      </c>
      <c r="AB608" s="282">
        <f t="shared" si="141"/>
        <v>0</v>
      </c>
      <c r="AC608" s="282">
        <f t="shared" si="142"/>
        <v>0</v>
      </c>
      <c r="AD608" s="282">
        <f t="shared" si="143"/>
        <v>0</v>
      </c>
      <c r="AE608" s="282">
        <f t="shared" si="144"/>
        <v>0</v>
      </c>
      <c r="AF608" s="282">
        <f t="shared" si="145"/>
        <v>0</v>
      </c>
      <c r="AG608" s="107">
        <f t="shared" si="146"/>
        <v>0</v>
      </c>
      <c r="AH608" s="282">
        <f t="shared" si="147"/>
        <v>0</v>
      </c>
      <c r="AI608" s="260"/>
      <c r="AJ608" s="282">
        <f t="shared" si="148"/>
        <v>0</v>
      </c>
      <c r="AK608" s="282">
        <f t="shared" si="149"/>
        <v>0</v>
      </c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495"/>
      <c r="AW608" s="495"/>
      <c r="AX608" s="495"/>
    </row>
    <row r="609" spans="2:50">
      <c r="B609" s="412">
        <v>589</v>
      </c>
      <c r="C609" s="38" t="s">
        <v>24</v>
      </c>
      <c r="D609" s="38" t="s">
        <v>404</v>
      </c>
      <c r="E609" s="565" t="s">
        <v>4298</v>
      </c>
      <c r="F609" s="566" t="s">
        <v>4302</v>
      </c>
      <c r="G609" s="422" t="s">
        <v>274</v>
      </c>
      <c r="H609" s="567">
        <v>43104</v>
      </c>
      <c r="I609" s="452" t="s">
        <v>2470</v>
      </c>
      <c r="J609" s="423">
        <f t="shared" si="150"/>
        <v>276</v>
      </c>
      <c r="K609" s="423">
        <v>36</v>
      </c>
      <c r="L609" s="423">
        <v>240</v>
      </c>
      <c r="M609" s="423"/>
      <c r="N609" s="568">
        <v>0.60000000000000009</v>
      </c>
      <c r="O609" s="568">
        <v>4</v>
      </c>
      <c r="P609" s="569">
        <v>1</v>
      </c>
      <c r="Q609" s="131"/>
      <c r="R609" s="128" t="s">
        <v>31</v>
      </c>
      <c r="S609" s="128" t="s">
        <v>31</v>
      </c>
      <c r="T609" s="128" t="s">
        <v>31</v>
      </c>
      <c r="U609" s="128" t="s">
        <v>31</v>
      </c>
      <c r="V609" s="332" t="s">
        <v>3801</v>
      </c>
      <c r="W609" s="282"/>
      <c r="X609" s="131">
        <f t="shared" si="139"/>
        <v>0</v>
      </c>
      <c r="Y609" s="260"/>
      <c r="Z609" s="260"/>
      <c r="AA609" s="502">
        <f t="shared" si="140"/>
        <v>0</v>
      </c>
      <c r="AB609" s="282">
        <f t="shared" si="141"/>
        <v>0</v>
      </c>
      <c r="AC609" s="282">
        <f t="shared" si="142"/>
        <v>0</v>
      </c>
      <c r="AD609" s="282">
        <f t="shared" si="143"/>
        <v>0</v>
      </c>
      <c r="AE609" s="282">
        <f t="shared" si="144"/>
        <v>0</v>
      </c>
      <c r="AF609" s="282">
        <f t="shared" si="145"/>
        <v>0</v>
      </c>
      <c r="AG609" s="107">
        <f t="shared" si="146"/>
        <v>0</v>
      </c>
      <c r="AH609" s="282">
        <f t="shared" si="147"/>
        <v>0</v>
      </c>
      <c r="AI609" s="260"/>
      <c r="AJ609" s="282">
        <f t="shared" si="148"/>
        <v>0</v>
      </c>
      <c r="AK609" s="282">
        <f t="shared" si="149"/>
        <v>0</v>
      </c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495"/>
      <c r="AW609" s="495"/>
      <c r="AX609" s="495"/>
    </row>
    <row r="610" spans="2:50">
      <c r="B610" s="412">
        <v>590</v>
      </c>
      <c r="C610" s="38" t="s">
        <v>24</v>
      </c>
      <c r="D610" s="38" t="s">
        <v>404</v>
      </c>
      <c r="E610" s="565" t="s">
        <v>4298</v>
      </c>
      <c r="F610" s="545" t="s">
        <v>4303</v>
      </c>
      <c r="G610" s="422" t="s">
        <v>274</v>
      </c>
      <c r="H610" s="546">
        <v>43754</v>
      </c>
      <c r="I610" s="452" t="s">
        <v>2470</v>
      </c>
      <c r="J610" s="423">
        <f t="shared" si="150"/>
        <v>12</v>
      </c>
      <c r="K610" s="423">
        <v>12</v>
      </c>
      <c r="L610" s="423">
        <v>0</v>
      </c>
      <c r="M610" s="423"/>
      <c r="N610" s="547">
        <v>12</v>
      </c>
      <c r="O610" s="462">
        <v>0</v>
      </c>
      <c r="P610" s="510">
        <v>1</v>
      </c>
      <c r="Q610" s="131"/>
      <c r="R610" s="128" t="s">
        <v>31</v>
      </c>
      <c r="S610" s="128" t="s">
        <v>31</v>
      </c>
      <c r="T610" s="128" t="s">
        <v>31</v>
      </c>
      <c r="U610" s="128" t="s">
        <v>31</v>
      </c>
      <c r="V610" s="332" t="s">
        <v>3801</v>
      </c>
      <c r="W610" s="282"/>
      <c r="X610" s="131">
        <f t="shared" si="139"/>
        <v>0</v>
      </c>
      <c r="Y610" s="260"/>
      <c r="Z610" s="260"/>
      <c r="AA610" s="502">
        <f t="shared" si="140"/>
        <v>0</v>
      </c>
      <c r="AB610" s="282">
        <f t="shared" si="141"/>
        <v>0</v>
      </c>
      <c r="AC610" s="282">
        <f t="shared" si="142"/>
        <v>0</v>
      </c>
      <c r="AD610" s="282">
        <f t="shared" si="143"/>
        <v>0</v>
      </c>
      <c r="AE610" s="282">
        <f t="shared" si="144"/>
        <v>0</v>
      </c>
      <c r="AF610" s="282">
        <f t="shared" si="145"/>
        <v>0</v>
      </c>
      <c r="AG610" s="107">
        <f t="shared" si="146"/>
        <v>0</v>
      </c>
      <c r="AH610" s="282">
        <f t="shared" si="147"/>
        <v>0</v>
      </c>
      <c r="AI610" s="260"/>
      <c r="AJ610" s="282">
        <f t="shared" si="148"/>
        <v>0</v>
      </c>
      <c r="AK610" s="282">
        <f t="shared" si="149"/>
        <v>0</v>
      </c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495"/>
      <c r="AW610" s="495"/>
      <c r="AX610" s="495"/>
    </row>
    <row r="611" spans="2:50">
      <c r="B611" s="412">
        <v>591</v>
      </c>
      <c r="C611" s="38" t="s">
        <v>24</v>
      </c>
      <c r="D611" s="38" t="s">
        <v>404</v>
      </c>
      <c r="E611" s="565" t="s">
        <v>467</v>
      </c>
      <c r="F611" s="565" t="s">
        <v>183</v>
      </c>
      <c r="G611" s="422" t="s">
        <v>274</v>
      </c>
      <c r="H611" s="567">
        <v>42936</v>
      </c>
      <c r="I611" s="452" t="s">
        <v>2470</v>
      </c>
      <c r="J611" s="423">
        <f t="shared" si="150"/>
        <v>12</v>
      </c>
      <c r="K611" s="423">
        <v>6</v>
      </c>
      <c r="L611" s="423">
        <v>6</v>
      </c>
      <c r="M611" s="423"/>
      <c r="N611" s="568">
        <v>0.1</v>
      </c>
      <c r="O611" s="568">
        <v>0.1</v>
      </c>
      <c r="P611" s="569">
        <v>1</v>
      </c>
      <c r="Q611" s="131"/>
      <c r="R611" s="128" t="s">
        <v>31</v>
      </c>
      <c r="S611" s="128" t="s">
        <v>31</v>
      </c>
      <c r="T611" s="128" t="s">
        <v>31</v>
      </c>
      <c r="U611" s="128" t="s">
        <v>31</v>
      </c>
      <c r="V611" s="332" t="s">
        <v>3801</v>
      </c>
      <c r="W611" s="282"/>
      <c r="X611" s="131">
        <f t="shared" si="139"/>
        <v>0</v>
      </c>
      <c r="Y611" s="260"/>
      <c r="Z611" s="260"/>
      <c r="AA611" s="502">
        <f t="shared" si="140"/>
        <v>0</v>
      </c>
      <c r="AB611" s="282">
        <f t="shared" si="141"/>
        <v>0</v>
      </c>
      <c r="AC611" s="282">
        <f t="shared" si="142"/>
        <v>0</v>
      </c>
      <c r="AD611" s="282">
        <f t="shared" si="143"/>
        <v>0</v>
      </c>
      <c r="AE611" s="282">
        <f t="shared" si="144"/>
        <v>0</v>
      </c>
      <c r="AF611" s="282">
        <f t="shared" si="145"/>
        <v>0</v>
      </c>
      <c r="AG611" s="107">
        <f t="shared" si="146"/>
        <v>0</v>
      </c>
      <c r="AH611" s="282">
        <f t="shared" si="147"/>
        <v>0</v>
      </c>
      <c r="AI611" s="260"/>
      <c r="AJ611" s="282">
        <f t="shared" si="148"/>
        <v>0</v>
      </c>
      <c r="AK611" s="282">
        <f t="shared" si="149"/>
        <v>0</v>
      </c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495"/>
      <c r="AW611" s="495"/>
      <c r="AX611" s="495"/>
    </row>
    <row r="612" spans="2:50">
      <c r="B612" s="412">
        <v>592</v>
      </c>
      <c r="C612" s="38" t="s">
        <v>24</v>
      </c>
      <c r="D612" s="38" t="s">
        <v>404</v>
      </c>
      <c r="E612" s="565" t="s">
        <v>467</v>
      </c>
      <c r="F612" s="566" t="s">
        <v>4304</v>
      </c>
      <c r="G612" s="422" t="s">
        <v>274</v>
      </c>
      <c r="H612" s="567">
        <v>42936</v>
      </c>
      <c r="I612" s="452" t="s">
        <v>2470</v>
      </c>
      <c r="J612" s="423">
        <f t="shared" si="150"/>
        <v>18</v>
      </c>
      <c r="K612" s="423">
        <v>12</v>
      </c>
      <c r="L612" s="423">
        <v>6</v>
      </c>
      <c r="M612" s="423"/>
      <c r="N612" s="568">
        <v>0.2</v>
      </c>
      <c r="O612" s="568">
        <v>0.1</v>
      </c>
      <c r="P612" s="569">
        <v>1</v>
      </c>
      <c r="Q612" s="131"/>
      <c r="R612" s="128" t="s">
        <v>31</v>
      </c>
      <c r="S612" s="128" t="s">
        <v>31</v>
      </c>
      <c r="T612" s="128" t="s">
        <v>31</v>
      </c>
      <c r="U612" s="128" t="s">
        <v>31</v>
      </c>
      <c r="V612" s="332" t="s">
        <v>3801</v>
      </c>
      <c r="W612" s="282"/>
      <c r="X612" s="131">
        <f t="shared" si="139"/>
        <v>0</v>
      </c>
      <c r="Y612" s="260"/>
      <c r="Z612" s="260"/>
      <c r="AA612" s="502">
        <f t="shared" si="140"/>
        <v>0</v>
      </c>
      <c r="AB612" s="282">
        <f t="shared" si="141"/>
        <v>0</v>
      </c>
      <c r="AC612" s="282">
        <f t="shared" si="142"/>
        <v>0</v>
      </c>
      <c r="AD612" s="282">
        <f t="shared" si="143"/>
        <v>0</v>
      </c>
      <c r="AE612" s="282">
        <f t="shared" si="144"/>
        <v>0</v>
      </c>
      <c r="AF612" s="282">
        <f t="shared" si="145"/>
        <v>0</v>
      </c>
      <c r="AG612" s="107">
        <f t="shared" si="146"/>
        <v>0</v>
      </c>
      <c r="AH612" s="282">
        <f t="shared" si="147"/>
        <v>0</v>
      </c>
      <c r="AI612" s="260"/>
      <c r="AJ612" s="282">
        <f t="shared" si="148"/>
        <v>0</v>
      </c>
      <c r="AK612" s="282">
        <f t="shared" si="149"/>
        <v>0</v>
      </c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495"/>
      <c r="AW612" s="495"/>
      <c r="AX612" s="495"/>
    </row>
    <row r="613" spans="2:50">
      <c r="B613" s="412">
        <v>593</v>
      </c>
      <c r="C613" s="38" t="s">
        <v>24</v>
      </c>
      <c r="D613" s="38" t="s">
        <v>404</v>
      </c>
      <c r="E613" s="565" t="s">
        <v>467</v>
      </c>
      <c r="F613" s="566" t="s">
        <v>317</v>
      </c>
      <c r="G613" s="422" t="s">
        <v>274</v>
      </c>
      <c r="H613" s="567">
        <v>42936</v>
      </c>
      <c r="I613" s="452" t="s">
        <v>2470</v>
      </c>
      <c r="J613" s="423">
        <f t="shared" si="150"/>
        <v>6</v>
      </c>
      <c r="K613" s="423">
        <v>6</v>
      </c>
      <c r="L613" s="423">
        <v>0</v>
      </c>
      <c r="M613" s="423"/>
      <c r="N613" s="568">
        <v>0.1</v>
      </c>
      <c r="O613" s="568">
        <v>0</v>
      </c>
      <c r="P613" s="569">
        <v>1</v>
      </c>
      <c r="Q613" s="131"/>
      <c r="R613" s="128" t="s">
        <v>31</v>
      </c>
      <c r="S613" s="128" t="s">
        <v>31</v>
      </c>
      <c r="T613" s="128" t="s">
        <v>31</v>
      </c>
      <c r="U613" s="128" t="s">
        <v>31</v>
      </c>
      <c r="V613" s="332" t="s">
        <v>3801</v>
      </c>
      <c r="W613" s="282"/>
      <c r="X613" s="131">
        <f t="shared" si="139"/>
        <v>0</v>
      </c>
      <c r="Y613" s="260"/>
      <c r="Z613" s="260"/>
      <c r="AA613" s="502">
        <f t="shared" si="140"/>
        <v>0</v>
      </c>
      <c r="AB613" s="282">
        <f t="shared" si="141"/>
        <v>0</v>
      </c>
      <c r="AC613" s="282">
        <f t="shared" si="142"/>
        <v>0</v>
      </c>
      <c r="AD613" s="282">
        <f t="shared" si="143"/>
        <v>0</v>
      </c>
      <c r="AE613" s="282">
        <f t="shared" si="144"/>
        <v>0</v>
      </c>
      <c r="AF613" s="282">
        <f t="shared" si="145"/>
        <v>0</v>
      </c>
      <c r="AG613" s="107">
        <f t="shared" si="146"/>
        <v>0</v>
      </c>
      <c r="AH613" s="282">
        <f t="shared" si="147"/>
        <v>0</v>
      </c>
      <c r="AI613" s="260"/>
      <c r="AJ613" s="282">
        <f t="shared" si="148"/>
        <v>0</v>
      </c>
      <c r="AK613" s="282">
        <f t="shared" si="149"/>
        <v>0</v>
      </c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495"/>
      <c r="AW613" s="495"/>
      <c r="AX613" s="495"/>
    </row>
    <row r="614" spans="2:50">
      <c r="B614" s="412">
        <v>594</v>
      </c>
      <c r="C614" s="38" t="s">
        <v>24</v>
      </c>
      <c r="D614" s="38" t="s">
        <v>404</v>
      </c>
      <c r="E614" s="565" t="s">
        <v>467</v>
      </c>
      <c r="F614" s="566" t="s">
        <v>469</v>
      </c>
      <c r="G614" s="422" t="s">
        <v>274</v>
      </c>
      <c r="H614" s="567">
        <v>43017</v>
      </c>
      <c r="I614" s="452" t="s">
        <v>2470</v>
      </c>
      <c r="J614" s="423">
        <f t="shared" si="150"/>
        <v>240</v>
      </c>
      <c r="K614" s="423">
        <v>180</v>
      </c>
      <c r="L614" s="423">
        <v>60</v>
      </c>
      <c r="M614" s="423"/>
      <c r="N614" s="568">
        <v>3</v>
      </c>
      <c r="O614" s="568">
        <v>1</v>
      </c>
      <c r="P614" s="569">
        <v>1</v>
      </c>
      <c r="Q614" s="131"/>
      <c r="R614" s="128" t="s">
        <v>31</v>
      </c>
      <c r="S614" s="128" t="s">
        <v>31</v>
      </c>
      <c r="T614" s="128" t="s">
        <v>31</v>
      </c>
      <c r="U614" s="128" t="s">
        <v>31</v>
      </c>
      <c r="V614" s="332" t="s">
        <v>3801</v>
      </c>
      <c r="W614" s="282"/>
      <c r="X614" s="131">
        <f t="shared" si="139"/>
        <v>0</v>
      </c>
      <c r="Y614" s="260"/>
      <c r="Z614" s="260"/>
      <c r="AA614" s="502">
        <f t="shared" si="140"/>
        <v>0</v>
      </c>
      <c r="AB614" s="282">
        <f t="shared" si="141"/>
        <v>0</v>
      </c>
      <c r="AC614" s="282">
        <f t="shared" si="142"/>
        <v>0</v>
      </c>
      <c r="AD614" s="282">
        <f t="shared" si="143"/>
        <v>0</v>
      </c>
      <c r="AE614" s="282">
        <f t="shared" si="144"/>
        <v>0</v>
      </c>
      <c r="AF614" s="282">
        <f t="shared" si="145"/>
        <v>0</v>
      </c>
      <c r="AG614" s="107">
        <f t="shared" si="146"/>
        <v>0</v>
      </c>
      <c r="AH614" s="282">
        <f t="shared" si="147"/>
        <v>0</v>
      </c>
      <c r="AI614" s="260"/>
      <c r="AJ614" s="282">
        <f t="shared" si="148"/>
        <v>0</v>
      </c>
      <c r="AK614" s="282">
        <f t="shared" si="149"/>
        <v>0</v>
      </c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495"/>
      <c r="AW614" s="495"/>
      <c r="AX614" s="495"/>
    </row>
    <row r="615" spans="2:50">
      <c r="B615" s="412">
        <v>595</v>
      </c>
      <c r="C615" s="38" t="s">
        <v>24</v>
      </c>
      <c r="D615" s="38" t="s">
        <v>404</v>
      </c>
      <c r="E615" s="565" t="s">
        <v>467</v>
      </c>
      <c r="F615" s="566" t="s">
        <v>4305</v>
      </c>
      <c r="G615" s="422" t="s">
        <v>274</v>
      </c>
      <c r="H615" s="567">
        <v>43017</v>
      </c>
      <c r="I615" s="452" t="s">
        <v>2470</v>
      </c>
      <c r="J615" s="423">
        <f t="shared" si="150"/>
        <v>24</v>
      </c>
      <c r="K615" s="423">
        <v>18</v>
      </c>
      <c r="L615" s="423">
        <v>6</v>
      </c>
      <c r="M615" s="423"/>
      <c r="N615" s="568">
        <v>0.3</v>
      </c>
      <c r="O615" s="568">
        <v>0.1</v>
      </c>
      <c r="P615" s="569">
        <v>1</v>
      </c>
      <c r="Q615" s="131"/>
      <c r="R615" s="128" t="s">
        <v>31</v>
      </c>
      <c r="S615" s="128" t="s">
        <v>31</v>
      </c>
      <c r="T615" s="128" t="s">
        <v>31</v>
      </c>
      <c r="U615" s="128" t="s">
        <v>31</v>
      </c>
      <c r="V615" s="332" t="s">
        <v>3801</v>
      </c>
      <c r="W615" s="282"/>
      <c r="X615" s="131">
        <f t="shared" si="139"/>
        <v>0</v>
      </c>
      <c r="Y615" s="260"/>
      <c r="Z615" s="260"/>
      <c r="AA615" s="502">
        <f t="shared" si="140"/>
        <v>0</v>
      </c>
      <c r="AB615" s="282">
        <f t="shared" si="141"/>
        <v>0</v>
      </c>
      <c r="AC615" s="282">
        <f t="shared" si="142"/>
        <v>0</v>
      </c>
      <c r="AD615" s="282">
        <f t="shared" si="143"/>
        <v>0</v>
      </c>
      <c r="AE615" s="282">
        <f t="shared" si="144"/>
        <v>0</v>
      </c>
      <c r="AF615" s="282">
        <f t="shared" si="145"/>
        <v>0</v>
      </c>
      <c r="AG615" s="107">
        <f t="shared" si="146"/>
        <v>0</v>
      </c>
      <c r="AH615" s="282">
        <f t="shared" si="147"/>
        <v>0</v>
      </c>
      <c r="AI615" s="260"/>
      <c r="AJ615" s="282">
        <f t="shared" si="148"/>
        <v>0</v>
      </c>
      <c r="AK615" s="282">
        <f t="shared" si="149"/>
        <v>0</v>
      </c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495"/>
      <c r="AW615" s="495"/>
      <c r="AX615" s="495"/>
    </row>
    <row r="616" spans="2:50">
      <c r="B616" s="412">
        <v>596</v>
      </c>
      <c r="C616" s="38" t="s">
        <v>24</v>
      </c>
      <c r="D616" s="38" t="s">
        <v>404</v>
      </c>
      <c r="E616" s="565" t="s">
        <v>470</v>
      </c>
      <c r="F616" s="565" t="s">
        <v>471</v>
      </c>
      <c r="G616" s="422" t="s">
        <v>274</v>
      </c>
      <c r="H616" s="570">
        <v>43305</v>
      </c>
      <c r="I616" s="452" t="s">
        <v>2470</v>
      </c>
      <c r="J616" s="423">
        <f t="shared" si="150"/>
        <v>36</v>
      </c>
      <c r="K616" s="423">
        <v>36</v>
      </c>
      <c r="L616" s="423">
        <v>0</v>
      </c>
      <c r="M616" s="423"/>
      <c r="N616" s="571">
        <v>0.6</v>
      </c>
      <c r="O616" s="571">
        <v>0</v>
      </c>
      <c r="P616" s="572">
        <v>1</v>
      </c>
      <c r="Q616" s="131"/>
      <c r="R616" s="128" t="s">
        <v>31</v>
      </c>
      <c r="S616" s="128" t="s">
        <v>31</v>
      </c>
      <c r="T616" s="128" t="s">
        <v>31</v>
      </c>
      <c r="U616" s="128" t="s">
        <v>31</v>
      </c>
      <c r="V616" s="332" t="s">
        <v>3802</v>
      </c>
      <c r="W616" s="282"/>
      <c r="X616" s="131">
        <f t="shared" ref="X616:X628" si="151">SUMIF(W616,"Y",K616)</f>
        <v>0</v>
      </c>
      <c r="Y616" s="260"/>
      <c r="Z616" s="260"/>
      <c r="AA616" s="502">
        <f t="shared" ref="AA616:AA628" si="152">(COUNTA(AL616:AU616)-COUNTIF(AL616:AU616, "X"))</f>
        <v>0</v>
      </c>
      <c r="AB616" s="282">
        <f t="shared" ref="AB616:AB628" si="153">(COUNTA(AL616:AU616)-COUNTIF(AL616:AU616, "X"))*P616*K616</f>
        <v>0</v>
      </c>
      <c r="AC616" s="282">
        <f t="shared" ref="AC616:AC628" si="154">COUNTIF(AL616:AU616,"A")</f>
        <v>0</v>
      </c>
      <c r="AD616" s="282">
        <f t="shared" ref="AD616:AD628" si="155">COUNTIF(AL616:AU616,"V")*P616*M616</f>
        <v>0</v>
      </c>
      <c r="AE616" s="282">
        <f t="shared" ref="AE616:AE628" si="156">COUNTIF(AL616:AU616,"L")</f>
        <v>0</v>
      </c>
      <c r="AF616" s="282">
        <f t="shared" ref="AF616:AF628" si="157">COUNTIF(AL616:AU616,"L")*K616*P616</f>
        <v>0</v>
      </c>
      <c r="AG616" s="107">
        <f t="shared" ref="AG616:AG628" si="158">IF(Q616="Y",1,0)</f>
        <v>0</v>
      </c>
      <c r="AH616" s="282">
        <f t="shared" ref="AH616:AH628" si="159">IF(Q616="Y", AA616, 0)*K616*P616/2</f>
        <v>0</v>
      </c>
      <c r="AI616" s="260"/>
      <c r="AJ616" s="282">
        <f t="shared" ref="AJ616:AJ628" si="160">COUNTIF(AL616:AU616, "V")</f>
        <v>0</v>
      </c>
      <c r="AK616" s="282">
        <f t="shared" ref="AK616:AK628" si="161">AB616-AD616-AF616-AH616</f>
        <v>0</v>
      </c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495"/>
      <c r="AW616" s="495"/>
      <c r="AX616" s="495"/>
    </row>
    <row r="617" spans="2:50">
      <c r="B617" s="412">
        <v>597</v>
      </c>
      <c r="C617" s="38" t="s">
        <v>24</v>
      </c>
      <c r="D617" s="38" t="s">
        <v>404</v>
      </c>
      <c r="E617" s="565" t="s">
        <v>470</v>
      </c>
      <c r="F617" s="573" t="s">
        <v>473</v>
      </c>
      <c r="G617" s="422" t="s">
        <v>274</v>
      </c>
      <c r="H617" s="567">
        <v>43017</v>
      </c>
      <c r="I617" s="452" t="s">
        <v>2470</v>
      </c>
      <c r="J617" s="423">
        <f t="shared" si="150"/>
        <v>42</v>
      </c>
      <c r="K617" s="423">
        <v>42</v>
      </c>
      <c r="L617" s="423">
        <v>0</v>
      </c>
      <c r="M617" s="423"/>
      <c r="N617" s="568">
        <v>0.7</v>
      </c>
      <c r="O617" s="568">
        <v>0</v>
      </c>
      <c r="P617" s="569">
        <v>1</v>
      </c>
      <c r="Q617" s="131"/>
      <c r="R617" s="128" t="s">
        <v>31</v>
      </c>
      <c r="S617" s="128" t="s">
        <v>31</v>
      </c>
      <c r="T617" s="128" t="s">
        <v>31</v>
      </c>
      <c r="U617" s="128" t="s">
        <v>31</v>
      </c>
      <c r="V617" s="332" t="s">
        <v>3802</v>
      </c>
      <c r="W617" s="282"/>
      <c r="X617" s="131">
        <f t="shared" si="151"/>
        <v>0</v>
      </c>
      <c r="Y617" s="260"/>
      <c r="Z617" s="260"/>
      <c r="AA617" s="502">
        <f t="shared" si="152"/>
        <v>0</v>
      </c>
      <c r="AB617" s="282">
        <f t="shared" si="153"/>
        <v>0</v>
      </c>
      <c r="AC617" s="282">
        <f t="shared" si="154"/>
        <v>0</v>
      </c>
      <c r="AD617" s="282">
        <f t="shared" si="155"/>
        <v>0</v>
      </c>
      <c r="AE617" s="282">
        <f t="shared" si="156"/>
        <v>0</v>
      </c>
      <c r="AF617" s="282">
        <f t="shared" si="157"/>
        <v>0</v>
      </c>
      <c r="AG617" s="107">
        <f t="shared" si="158"/>
        <v>0</v>
      </c>
      <c r="AH617" s="282">
        <f t="shared" si="159"/>
        <v>0</v>
      </c>
      <c r="AI617" s="260"/>
      <c r="AJ617" s="282">
        <f t="shared" si="160"/>
        <v>0</v>
      </c>
      <c r="AK617" s="282">
        <f t="shared" si="161"/>
        <v>0</v>
      </c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495"/>
      <c r="AW617" s="495"/>
      <c r="AX617" s="495"/>
    </row>
    <row r="618" spans="2:50">
      <c r="B618" s="412">
        <v>598</v>
      </c>
      <c r="C618" s="38" t="s">
        <v>24</v>
      </c>
      <c r="D618" s="38" t="s">
        <v>404</v>
      </c>
      <c r="E618" s="565" t="s">
        <v>470</v>
      </c>
      <c r="F618" s="573" t="s">
        <v>476</v>
      </c>
      <c r="G618" s="422" t="s">
        <v>274</v>
      </c>
      <c r="H618" s="567">
        <v>43017</v>
      </c>
      <c r="I618" s="452" t="s">
        <v>2470</v>
      </c>
      <c r="J618" s="423">
        <f t="shared" si="150"/>
        <v>54</v>
      </c>
      <c r="K618" s="423">
        <v>54</v>
      </c>
      <c r="L618" s="423">
        <v>0</v>
      </c>
      <c r="M618" s="423"/>
      <c r="N618" s="568">
        <v>0.89999999999999991</v>
      </c>
      <c r="O618" s="568">
        <v>0</v>
      </c>
      <c r="P618" s="569">
        <v>1</v>
      </c>
      <c r="Q618" s="131"/>
      <c r="R618" s="128" t="s">
        <v>31</v>
      </c>
      <c r="S618" s="128" t="s">
        <v>31</v>
      </c>
      <c r="T618" s="128" t="s">
        <v>31</v>
      </c>
      <c r="U618" s="128" t="s">
        <v>31</v>
      </c>
      <c r="V618" s="332" t="s">
        <v>3802</v>
      </c>
      <c r="W618" s="282"/>
      <c r="X618" s="131">
        <f t="shared" si="151"/>
        <v>0</v>
      </c>
      <c r="Y618" s="260"/>
      <c r="Z618" s="260"/>
      <c r="AA618" s="502">
        <f t="shared" si="152"/>
        <v>0</v>
      </c>
      <c r="AB618" s="282">
        <f t="shared" si="153"/>
        <v>0</v>
      </c>
      <c r="AC618" s="282">
        <f t="shared" si="154"/>
        <v>0</v>
      </c>
      <c r="AD618" s="282">
        <f t="shared" si="155"/>
        <v>0</v>
      </c>
      <c r="AE618" s="282">
        <f t="shared" si="156"/>
        <v>0</v>
      </c>
      <c r="AF618" s="282">
        <f t="shared" si="157"/>
        <v>0</v>
      </c>
      <c r="AG618" s="107">
        <f t="shared" si="158"/>
        <v>0</v>
      </c>
      <c r="AH618" s="282">
        <f t="shared" si="159"/>
        <v>0</v>
      </c>
      <c r="AI618" s="260"/>
      <c r="AJ618" s="282">
        <f t="shared" si="160"/>
        <v>0</v>
      </c>
      <c r="AK618" s="282">
        <f t="shared" si="161"/>
        <v>0</v>
      </c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495"/>
      <c r="AW618" s="495"/>
      <c r="AX618" s="495"/>
    </row>
    <row r="619" spans="2:50">
      <c r="B619" s="412">
        <v>599</v>
      </c>
      <c r="C619" s="38" t="s">
        <v>24</v>
      </c>
      <c r="D619" s="38" t="s">
        <v>404</v>
      </c>
      <c r="E619" s="565" t="s">
        <v>470</v>
      </c>
      <c r="F619" s="573" t="s">
        <v>478</v>
      </c>
      <c r="G619" s="422" t="s">
        <v>274</v>
      </c>
      <c r="H619" s="567">
        <v>43017</v>
      </c>
      <c r="I619" s="452" t="s">
        <v>2470</v>
      </c>
      <c r="J619" s="423">
        <f t="shared" si="150"/>
        <v>192</v>
      </c>
      <c r="K619" s="423">
        <v>192</v>
      </c>
      <c r="L619" s="423">
        <v>0</v>
      </c>
      <c r="M619" s="423"/>
      <c r="N619" s="568">
        <v>3.1999999999999997</v>
      </c>
      <c r="O619" s="568">
        <v>0</v>
      </c>
      <c r="P619" s="569">
        <v>1</v>
      </c>
      <c r="Q619" s="131"/>
      <c r="R619" s="128" t="s">
        <v>31</v>
      </c>
      <c r="S619" s="128" t="s">
        <v>31</v>
      </c>
      <c r="T619" s="128" t="s">
        <v>31</v>
      </c>
      <c r="U619" s="128" t="s">
        <v>31</v>
      </c>
      <c r="V619" s="332" t="s">
        <v>3802</v>
      </c>
      <c r="W619" s="282"/>
      <c r="X619" s="131">
        <f t="shared" si="151"/>
        <v>0</v>
      </c>
      <c r="Y619" s="260"/>
      <c r="Z619" s="260"/>
      <c r="AA619" s="502">
        <f t="shared" si="152"/>
        <v>0</v>
      </c>
      <c r="AB619" s="282">
        <f t="shared" si="153"/>
        <v>0</v>
      </c>
      <c r="AC619" s="282">
        <f t="shared" si="154"/>
        <v>0</v>
      </c>
      <c r="AD619" s="282">
        <f t="shared" si="155"/>
        <v>0</v>
      </c>
      <c r="AE619" s="282">
        <f t="shared" si="156"/>
        <v>0</v>
      </c>
      <c r="AF619" s="282">
        <f t="shared" si="157"/>
        <v>0</v>
      </c>
      <c r="AG619" s="107">
        <f t="shared" si="158"/>
        <v>0</v>
      </c>
      <c r="AH619" s="282">
        <f t="shared" si="159"/>
        <v>0</v>
      </c>
      <c r="AI619" s="260"/>
      <c r="AJ619" s="282">
        <f t="shared" si="160"/>
        <v>0</v>
      </c>
      <c r="AK619" s="282">
        <f t="shared" si="161"/>
        <v>0</v>
      </c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495"/>
      <c r="AW619" s="495"/>
      <c r="AX619" s="495"/>
    </row>
    <row r="620" spans="2:50">
      <c r="B620" s="412">
        <v>600</v>
      </c>
      <c r="C620" s="38" t="s">
        <v>24</v>
      </c>
      <c r="D620" s="38" t="s">
        <v>404</v>
      </c>
      <c r="E620" s="565" t="s">
        <v>470</v>
      </c>
      <c r="F620" s="573" t="s">
        <v>276</v>
      </c>
      <c r="G620" s="422" t="s">
        <v>274</v>
      </c>
      <c r="H620" s="567">
        <v>43017</v>
      </c>
      <c r="I620" s="452" t="s">
        <v>2470</v>
      </c>
      <c r="J620" s="423">
        <f t="shared" si="150"/>
        <v>240</v>
      </c>
      <c r="K620" s="423">
        <v>156</v>
      </c>
      <c r="L620" s="423">
        <v>84</v>
      </c>
      <c r="M620" s="423"/>
      <c r="N620" s="568">
        <v>2.6</v>
      </c>
      <c r="O620" s="568">
        <v>1.4</v>
      </c>
      <c r="P620" s="569">
        <v>1</v>
      </c>
      <c r="Q620" s="131"/>
      <c r="R620" s="128" t="s">
        <v>31</v>
      </c>
      <c r="S620" s="128" t="s">
        <v>31</v>
      </c>
      <c r="T620" s="128" t="s">
        <v>31</v>
      </c>
      <c r="U620" s="128" t="s">
        <v>31</v>
      </c>
      <c r="V620" s="332" t="s">
        <v>3802</v>
      </c>
      <c r="W620" s="282"/>
      <c r="X620" s="131">
        <f t="shared" si="151"/>
        <v>0</v>
      </c>
      <c r="Y620" s="260"/>
      <c r="Z620" s="260"/>
      <c r="AA620" s="502">
        <f t="shared" si="152"/>
        <v>0</v>
      </c>
      <c r="AB620" s="282">
        <f t="shared" si="153"/>
        <v>0</v>
      </c>
      <c r="AC620" s="282">
        <f t="shared" si="154"/>
        <v>0</v>
      </c>
      <c r="AD620" s="282">
        <f t="shared" si="155"/>
        <v>0</v>
      </c>
      <c r="AE620" s="282">
        <f t="shared" si="156"/>
        <v>0</v>
      </c>
      <c r="AF620" s="282">
        <f t="shared" si="157"/>
        <v>0</v>
      </c>
      <c r="AG620" s="107">
        <f t="shared" si="158"/>
        <v>0</v>
      </c>
      <c r="AH620" s="282">
        <f t="shared" si="159"/>
        <v>0</v>
      </c>
      <c r="AI620" s="260"/>
      <c r="AJ620" s="282">
        <f t="shared" si="160"/>
        <v>0</v>
      </c>
      <c r="AK620" s="282">
        <f t="shared" si="161"/>
        <v>0</v>
      </c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495"/>
      <c r="AW620" s="495"/>
      <c r="AX620" s="495"/>
    </row>
    <row r="621" spans="2:50">
      <c r="B621" s="412">
        <v>601</v>
      </c>
      <c r="C621" s="38" t="s">
        <v>24</v>
      </c>
      <c r="D621" s="38" t="s">
        <v>404</v>
      </c>
      <c r="E621" s="565" t="s">
        <v>470</v>
      </c>
      <c r="F621" s="573" t="s">
        <v>1207</v>
      </c>
      <c r="G621" s="422" t="s">
        <v>274</v>
      </c>
      <c r="H621" s="567">
        <v>43017</v>
      </c>
      <c r="I621" s="452" t="s">
        <v>2470</v>
      </c>
      <c r="J621" s="423">
        <f t="shared" si="150"/>
        <v>54</v>
      </c>
      <c r="K621" s="423">
        <v>54</v>
      </c>
      <c r="L621" s="423">
        <v>0</v>
      </c>
      <c r="M621" s="423"/>
      <c r="N621" s="568">
        <v>0.90000000000000013</v>
      </c>
      <c r="O621" s="568">
        <v>0</v>
      </c>
      <c r="P621" s="569">
        <v>1</v>
      </c>
      <c r="Q621" s="131"/>
      <c r="R621" s="128" t="s">
        <v>31</v>
      </c>
      <c r="S621" s="128" t="s">
        <v>31</v>
      </c>
      <c r="T621" s="128" t="s">
        <v>31</v>
      </c>
      <c r="U621" s="128" t="s">
        <v>31</v>
      </c>
      <c r="V621" s="332" t="s">
        <v>3802</v>
      </c>
      <c r="W621" s="282"/>
      <c r="X621" s="131">
        <f t="shared" si="151"/>
        <v>0</v>
      </c>
      <c r="Y621" s="260"/>
      <c r="Z621" s="260"/>
      <c r="AA621" s="502">
        <f t="shared" si="152"/>
        <v>0</v>
      </c>
      <c r="AB621" s="282">
        <f t="shared" si="153"/>
        <v>0</v>
      </c>
      <c r="AC621" s="282">
        <f t="shared" si="154"/>
        <v>0</v>
      </c>
      <c r="AD621" s="282">
        <f t="shared" si="155"/>
        <v>0</v>
      </c>
      <c r="AE621" s="282">
        <f t="shared" si="156"/>
        <v>0</v>
      </c>
      <c r="AF621" s="282">
        <f t="shared" si="157"/>
        <v>0</v>
      </c>
      <c r="AG621" s="107">
        <f t="shared" si="158"/>
        <v>0</v>
      </c>
      <c r="AH621" s="282">
        <f t="shared" si="159"/>
        <v>0</v>
      </c>
      <c r="AI621" s="260"/>
      <c r="AJ621" s="282">
        <f t="shared" si="160"/>
        <v>0</v>
      </c>
      <c r="AK621" s="282">
        <f t="shared" si="161"/>
        <v>0</v>
      </c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495"/>
      <c r="AW621" s="495"/>
      <c r="AX621" s="495"/>
    </row>
    <row r="622" spans="2:50">
      <c r="B622" s="412">
        <v>602</v>
      </c>
      <c r="C622" s="38" t="s">
        <v>24</v>
      </c>
      <c r="D622" s="38" t="s">
        <v>404</v>
      </c>
      <c r="E622" s="565" t="s">
        <v>470</v>
      </c>
      <c r="F622" s="573" t="s">
        <v>1208</v>
      </c>
      <c r="G622" s="422" t="s">
        <v>274</v>
      </c>
      <c r="H622" s="567">
        <v>43728</v>
      </c>
      <c r="I622" s="452" t="s">
        <v>2470</v>
      </c>
      <c r="J622" s="423">
        <f t="shared" si="150"/>
        <v>1626</v>
      </c>
      <c r="K622" s="423">
        <v>66</v>
      </c>
      <c r="L622" s="423">
        <v>1560</v>
      </c>
      <c r="M622" s="423"/>
      <c r="N622" s="568">
        <v>1.1000000000000001</v>
      </c>
      <c r="O622" s="568">
        <v>26</v>
      </c>
      <c r="P622" s="569">
        <v>1</v>
      </c>
      <c r="Q622" s="131"/>
      <c r="R622" s="128" t="s">
        <v>31</v>
      </c>
      <c r="S622" s="128" t="s">
        <v>31</v>
      </c>
      <c r="T622" s="128" t="s">
        <v>31</v>
      </c>
      <c r="U622" s="128" t="s">
        <v>31</v>
      </c>
      <c r="V622" s="332" t="s">
        <v>3802</v>
      </c>
      <c r="W622" s="282"/>
      <c r="X622" s="131">
        <f t="shared" si="151"/>
        <v>0</v>
      </c>
      <c r="Y622" s="260"/>
      <c r="Z622" s="260"/>
      <c r="AA622" s="502">
        <f t="shared" si="152"/>
        <v>0</v>
      </c>
      <c r="AB622" s="282">
        <f t="shared" si="153"/>
        <v>0</v>
      </c>
      <c r="AC622" s="282">
        <f t="shared" si="154"/>
        <v>0</v>
      </c>
      <c r="AD622" s="282">
        <f t="shared" si="155"/>
        <v>0</v>
      </c>
      <c r="AE622" s="282">
        <f t="shared" si="156"/>
        <v>0</v>
      </c>
      <c r="AF622" s="282">
        <f t="shared" si="157"/>
        <v>0</v>
      </c>
      <c r="AG622" s="107">
        <f t="shared" si="158"/>
        <v>0</v>
      </c>
      <c r="AH622" s="282">
        <f t="shared" si="159"/>
        <v>0</v>
      </c>
      <c r="AI622" s="260"/>
      <c r="AJ622" s="282">
        <f t="shared" si="160"/>
        <v>0</v>
      </c>
      <c r="AK622" s="282">
        <f t="shared" si="161"/>
        <v>0</v>
      </c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495"/>
      <c r="AW622" s="495"/>
      <c r="AX622" s="495"/>
    </row>
    <row r="623" spans="2:50">
      <c r="B623" s="412">
        <v>603</v>
      </c>
      <c r="C623" s="38" t="s">
        <v>24</v>
      </c>
      <c r="D623" s="38" t="s">
        <v>404</v>
      </c>
      <c r="E623" s="565" t="s">
        <v>497</v>
      </c>
      <c r="F623" s="565" t="s">
        <v>498</v>
      </c>
      <c r="G623" s="422" t="s">
        <v>274</v>
      </c>
      <c r="H623" s="567">
        <v>43062</v>
      </c>
      <c r="I623" s="452" t="s">
        <v>2470</v>
      </c>
      <c r="J623" s="423">
        <f t="shared" si="150"/>
        <v>42</v>
      </c>
      <c r="K623" s="423">
        <v>42</v>
      </c>
      <c r="L623" s="423">
        <v>0</v>
      </c>
      <c r="M623" s="423"/>
      <c r="N623" s="568">
        <v>0.7</v>
      </c>
      <c r="O623" s="568">
        <v>0</v>
      </c>
      <c r="P623" s="569">
        <v>1</v>
      </c>
      <c r="Q623" s="131"/>
      <c r="R623" s="128" t="s">
        <v>31</v>
      </c>
      <c r="S623" s="128" t="s">
        <v>31</v>
      </c>
      <c r="T623" s="128" t="s">
        <v>31</v>
      </c>
      <c r="U623" s="128" t="s">
        <v>31</v>
      </c>
      <c r="V623" s="332" t="s">
        <v>3803</v>
      </c>
      <c r="W623" s="282"/>
      <c r="X623" s="131">
        <f t="shared" si="151"/>
        <v>0</v>
      </c>
      <c r="Y623" s="260"/>
      <c r="Z623" s="260"/>
      <c r="AA623" s="502">
        <f t="shared" si="152"/>
        <v>0</v>
      </c>
      <c r="AB623" s="282">
        <f t="shared" si="153"/>
        <v>0</v>
      </c>
      <c r="AC623" s="282">
        <f t="shared" si="154"/>
        <v>0</v>
      </c>
      <c r="AD623" s="282">
        <f t="shared" si="155"/>
        <v>0</v>
      </c>
      <c r="AE623" s="282">
        <f t="shared" si="156"/>
        <v>0</v>
      </c>
      <c r="AF623" s="282">
        <f t="shared" si="157"/>
        <v>0</v>
      </c>
      <c r="AG623" s="107">
        <f t="shared" si="158"/>
        <v>0</v>
      </c>
      <c r="AH623" s="282">
        <f t="shared" si="159"/>
        <v>0</v>
      </c>
      <c r="AI623" s="260"/>
      <c r="AJ623" s="282">
        <f t="shared" si="160"/>
        <v>0</v>
      </c>
      <c r="AK623" s="282">
        <f t="shared" si="161"/>
        <v>0</v>
      </c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495"/>
      <c r="AW623" s="495"/>
      <c r="AX623" s="495"/>
    </row>
    <row r="624" spans="2:50">
      <c r="B624" s="412">
        <v>604</v>
      </c>
      <c r="C624" s="38" t="s">
        <v>24</v>
      </c>
      <c r="D624" s="38" t="s">
        <v>404</v>
      </c>
      <c r="E624" s="545" t="s">
        <v>501</v>
      </c>
      <c r="F624" s="545" t="s">
        <v>502</v>
      </c>
      <c r="G624" s="422" t="s">
        <v>274</v>
      </c>
      <c r="H624" s="546">
        <v>43737</v>
      </c>
      <c r="I624" s="452" t="s">
        <v>2470</v>
      </c>
      <c r="J624" s="423">
        <f t="shared" si="150"/>
        <v>36</v>
      </c>
      <c r="K624" s="423">
        <v>36</v>
      </c>
      <c r="L624" s="423">
        <v>0</v>
      </c>
      <c r="M624" s="423"/>
      <c r="N624" s="547">
        <v>0.6</v>
      </c>
      <c r="O624" s="462">
        <v>0</v>
      </c>
      <c r="P624" s="510">
        <v>1</v>
      </c>
      <c r="Q624" s="131"/>
      <c r="R624" s="128" t="s">
        <v>31</v>
      </c>
      <c r="S624" s="128" t="s">
        <v>31</v>
      </c>
      <c r="T624" s="128" t="s">
        <v>31</v>
      </c>
      <c r="U624" s="128" t="s">
        <v>31</v>
      </c>
      <c r="V624" s="332" t="s">
        <v>3804</v>
      </c>
      <c r="W624" s="282"/>
      <c r="X624" s="131">
        <f t="shared" si="151"/>
        <v>0</v>
      </c>
      <c r="Y624" s="260"/>
      <c r="Z624" s="260"/>
      <c r="AA624" s="502">
        <f t="shared" si="152"/>
        <v>0</v>
      </c>
      <c r="AB624" s="282">
        <f t="shared" si="153"/>
        <v>0</v>
      </c>
      <c r="AC624" s="282">
        <f t="shared" si="154"/>
        <v>0</v>
      </c>
      <c r="AD624" s="282">
        <f t="shared" si="155"/>
        <v>0</v>
      </c>
      <c r="AE624" s="282">
        <f t="shared" si="156"/>
        <v>0</v>
      </c>
      <c r="AF624" s="282">
        <f t="shared" si="157"/>
        <v>0</v>
      </c>
      <c r="AG624" s="107">
        <f t="shared" si="158"/>
        <v>0</v>
      </c>
      <c r="AH624" s="282">
        <f t="shared" si="159"/>
        <v>0</v>
      </c>
      <c r="AI624" s="260"/>
      <c r="AJ624" s="282">
        <f t="shared" si="160"/>
        <v>0</v>
      </c>
      <c r="AK624" s="282">
        <f t="shared" si="161"/>
        <v>0</v>
      </c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495"/>
      <c r="AW624" s="495"/>
      <c r="AX624" s="495"/>
    </row>
    <row r="625" spans="2:50">
      <c r="B625" s="412">
        <v>605</v>
      </c>
      <c r="C625" s="38" t="s">
        <v>24</v>
      </c>
      <c r="D625" s="38" t="s">
        <v>404</v>
      </c>
      <c r="E625" s="545" t="s">
        <v>501</v>
      </c>
      <c r="F625" s="545" t="s">
        <v>503</v>
      </c>
      <c r="G625" s="422" t="s">
        <v>274</v>
      </c>
      <c r="H625" s="546">
        <v>43737</v>
      </c>
      <c r="I625" s="452" t="s">
        <v>2470</v>
      </c>
      <c r="J625" s="423">
        <f t="shared" si="150"/>
        <v>36</v>
      </c>
      <c r="K625" s="423">
        <v>36</v>
      </c>
      <c r="L625" s="423">
        <v>0</v>
      </c>
      <c r="M625" s="423"/>
      <c r="N625" s="547">
        <v>0.60000000000000009</v>
      </c>
      <c r="O625" s="462">
        <v>0</v>
      </c>
      <c r="P625" s="510">
        <v>1</v>
      </c>
      <c r="Q625" s="131"/>
      <c r="R625" s="128" t="s">
        <v>31</v>
      </c>
      <c r="S625" s="128" t="s">
        <v>31</v>
      </c>
      <c r="T625" s="128" t="s">
        <v>31</v>
      </c>
      <c r="U625" s="128" t="s">
        <v>31</v>
      </c>
      <c r="V625" s="332" t="s">
        <v>3804</v>
      </c>
      <c r="W625" s="282"/>
      <c r="X625" s="131">
        <f t="shared" si="151"/>
        <v>0</v>
      </c>
      <c r="Y625" s="260"/>
      <c r="Z625" s="260"/>
      <c r="AA625" s="502">
        <f t="shared" si="152"/>
        <v>0</v>
      </c>
      <c r="AB625" s="282">
        <f t="shared" si="153"/>
        <v>0</v>
      </c>
      <c r="AC625" s="282">
        <f t="shared" si="154"/>
        <v>0</v>
      </c>
      <c r="AD625" s="282">
        <f t="shared" si="155"/>
        <v>0</v>
      </c>
      <c r="AE625" s="282">
        <f t="shared" si="156"/>
        <v>0</v>
      </c>
      <c r="AF625" s="282">
        <f t="shared" si="157"/>
        <v>0</v>
      </c>
      <c r="AG625" s="107">
        <f t="shared" si="158"/>
        <v>0</v>
      </c>
      <c r="AH625" s="282">
        <f t="shared" si="159"/>
        <v>0</v>
      </c>
      <c r="AI625" s="260"/>
      <c r="AJ625" s="282">
        <f t="shared" si="160"/>
        <v>0</v>
      </c>
      <c r="AK625" s="282">
        <f t="shared" si="161"/>
        <v>0</v>
      </c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495"/>
      <c r="AW625" s="495"/>
      <c r="AX625" s="495"/>
    </row>
    <row r="626" spans="2:50">
      <c r="B626" s="412">
        <v>606</v>
      </c>
      <c r="C626" s="38" t="s">
        <v>24</v>
      </c>
      <c r="D626" s="38" t="s">
        <v>404</v>
      </c>
      <c r="E626" s="545" t="s">
        <v>501</v>
      </c>
      <c r="F626" s="545" t="s">
        <v>507</v>
      </c>
      <c r="G626" s="422" t="s">
        <v>274</v>
      </c>
      <c r="H626" s="546">
        <v>43737</v>
      </c>
      <c r="I626" s="452" t="s">
        <v>2470</v>
      </c>
      <c r="J626" s="423">
        <f t="shared" si="150"/>
        <v>60</v>
      </c>
      <c r="K626" s="423">
        <v>60</v>
      </c>
      <c r="L626" s="423">
        <v>0</v>
      </c>
      <c r="M626" s="423"/>
      <c r="N626" s="547">
        <v>1</v>
      </c>
      <c r="O626" s="462">
        <v>0</v>
      </c>
      <c r="P626" s="510">
        <v>1</v>
      </c>
      <c r="Q626" s="131"/>
      <c r="R626" s="128" t="s">
        <v>31</v>
      </c>
      <c r="S626" s="128" t="s">
        <v>31</v>
      </c>
      <c r="T626" s="128" t="s">
        <v>31</v>
      </c>
      <c r="U626" s="128" t="s">
        <v>31</v>
      </c>
      <c r="V626" s="332" t="s">
        <v>3804</v>
      </c>
      <c r="W626" s="282"/>
      <c r="X626" s="131">
        <f t="shared" si="151"/>
        <v>0</v>
      </c>
      <c r="Y626" s="260"/>
      <c r="Z626" s="260"/>
      <c r="AA626" s="502">
        <f t="shared" si="152"/>
        <v>0</v>
      </c>
      <c r="AB626" s="282">
        <f t="shared" si="153"/>
        <v>0</v>
      </c>
      <c r="AC626" s="282">
        <f t="shared" si="154"/>
        <v>0</v>
      </c>
      <c r="AD626" s="282">
        <f t="shared" si="155"/>
        <v>0</v>
      </c>
      <c r="AE626" s="282">
        <f t="shared" si="156"/>
        <v>0</v>
      </c>
      <c r="AF626" s="282">
        <f t="shared" si="157"/>
        <v>0</v>
      </c>
      <c r="AG626" s="107">
        <f t="shared" si="158"/>
        <v>0</v>
      </c>
      <c r="AH626" s="282">
        <f t="shared" si="159"/>
        <v>0</v>
      </c>
      <c r="AI626" s="260"/>
      <c r="AJ626" s="282">
        <f t="shared" si="160"/>
        <v>0</v>
      </c>
      <c r="AK626" s="282">
        <f t="shared" si="161"/>
        <v>0</v>
      </c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495"/>
      <c r="AW626" s="495"/>
      <c r="AX626" s="495"/>
    </row>
    <row r="627" spans="2:50">
      <c r="B627" s="412">
        <v>607</v>
      </c>
      <c r="C627" s="38" t="s">
        <v>24</v>
      </c>
      <c r="D627" s="38" t="s">
        <v>404</v>
      </c>
      <c r="E627" s="545" t="s">
        <v>501</v>
      </c>
      <c r="F627" s="545" t="s">
        <v>508</v>
      </c>
      <c r="G627" s="422" t="s">
        <v>274</v>
      </c>
      <c r="H627" s="546">
        <v>43737</v>
      </c>
      <c r="I627" s="452" t="s">
        <v>2470</v>
      </c>
      <c r="J627" s="423">
        <f t="shared" si="150"/>
        <v>9</v>
      </c>
      <c r="K627" s="423">
        <v>9</v>
      </c>
      <c r="L627" s="423">
        <v>0</v>
      </c>
      <c r="M627" s="423"/>
      <c r="N627" s="547">
        <v>0.15</v>
      </c>
      <c r="O627" s="462">
        <v>0</v>
      </c>
      <c r="P627" s="510">
        <v>1</v>
      </c>
      <c r="Q627" s="131"/>
      <c r="R627" s="128" t="s">
        <v>31</v>
      </c>
      <c r="S627" s="128" t="s">
        <v>31</v>
      </c>
      <c r="T627" s="128" t="s">
        <v>31</v>
      </c>
      <c r="U627" s="128" t="s">
        <v>31</v>
      </c>
      <c r="V627" s="332" t="s">
        <v>3804</v>
      </c>
      <c r="W627" s="282"/>
      <c r="X627" s="131">
        <f t="shared" si="151"/>
        <v>0</v>
      </c>
      <c r="Y627" s="260"/>
      <c r="Z627" s="260"/>
      <c r="AA627" s="502">
        <f t="shared" si="152"/>
        <v>0</v>
      </c>
      <c r="AB627" s="282">
        <f t="shared" si="153"/>
        <v>0</v>
      </c>
      <c r="AC627" s="282">
        <f t="shared" si="154"/>
        <v>0</v>
      </c>
      <c r="AD627" s="282">
        <f t="shared" si="155"/>
        <v>0</v>
      </c>
      <c r="AE627" s="282">
        <f t="shared" si="156"/>
        <v>0</v>
      </c>
      <c r="AF627" s="282">
        <f t="shared" si="157"/>
        <v>0</v>
      </c>
      <c r="AG627" s="107">
        <f t="shared" si="158"/>
        <v>0</v>
      </c>
      <c r="AH627" s="282">
        <f t="shared" si="159"/>
        <v>0</v>
      </c>
      <c r="AI627" s="260"/>
      <c r="AJ627" s="282">
        <f t="shared" si="160"/>
        <v>0</v>
      </c>
      <c r="AK627" s="282">
        <f t="shared" si="161"/>
        <v>0</v>
      </c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495"/>
      <c r="AW627" s="495"/>
      <c r="AX627" s="495"/>
    </row>
    <row r="628" spans="2:50">
      <c r="B628" s="412">
        <v>608</v>
      </c>
      <c r="C628" s="38" t="s">
        <v>24</v>
      </c>
      <c r="D628" s="38" t="s">
        <v>404</v>
      </c>
      <c r="E628" s="545" t="s">
        <v>501</v>
      </c>
      <c r="F628" s="545" t="s">
        <v>510</v>
      </c>
      <c r="G628" s="422" t="s">
        <v>274</v>
      </c>
      <c r="H628" s="546">
        <v>43737</v>
      </c>
      <c r="I628" s="452" t="s">
        <v>2470</v>
      </c>
      <c r="J628" s="423">
        <f t="shared" si="150"/>
        <v>96</v>
      </c>
      <c r="K628" s="423">
        <v>6</v>
      </c>
      <c r="L628" s="423">
        <v>90</v>
      </c>
      <c r="M628" s="423"/>
      <c r="N628" s="547">
        <v>0.1</v>
      </c>
      <c r="O628" s="462">
        <v>1.5</v>
      </c>
      <c r="P628" s="510">
        <v>1</v>
      </c>
      <c r="Q628" s="131"/>
      <c r="R628" s="128" t="s">
        <v>31</v>
      </c>
      <c r="S628" s="128" t="s">
        <v>31</v>
      </c>
      <c r="T628" s="128" t="s">
        <v>31</v>
      </c>
      <c r="U628" s="128" t="s">
        <v>31</v>
      </c>
      <c r="V628" s="332" t="s">
        <v>3804</v>
      </c>
      <c r="W628" s="282"/>
      <c r="X628" s="131">
        <f t="shared" si="151"/>
        <v>0</v>
      </c>
      <c r="Y628" s="260"/>
      <c r="Z628" s="260"/>
      <c r="AA628" s="502">
        <f t="shared" si="152"/>
        <v>0</v>
      </c>
      <c r="AB628" s="282">
        <f t="shared" si="153"/>
        <v>0</v>
      </c>
      <c r="AC628" s="282">
        <f t="shared" si="154"/>
        <v>0</v>
      </c>
      <c r="AD628" s="282">
        <f t="shared" si="155"/>
        <v>0</v>
      </c>
      <c r="AE628" s="282">
        <f t="shared" si="156"/>
        <v>0</v>
      </c>
      <c r="AF628" s="282">
        <f t="shared" si="157"/>
        <v>0</v>
      </c>
      <c r="AG628" s="107">
        <f t="shared" si="158"/>
        <v>0</v>
      </c>
      <c r="AH628" s="282">
        <f t="shared" si="159"/>
        <v>0</v>
      </c>
      <c r="AI628" s="260"/>
      <c r="AJ628" s="282">
        <f t="shared" si="160"/>
        <v>0</v>
      </c>
      <c r="AK628" s="282">
        <f t="shared" si="161"/>
        <v>0</v>
      </c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495"/>
      <c r="AW628" s="495"/>
      <c r="AX628" s="495"/>
    </row>
    <row r="629" spans="2:50">
      <c r="B629" s="594" t="s">
        <v>4306</v>
      </c>
      <c r="C629" s="595"/>
      <c r="D629" s="595"/>
      <c r="E629" s="595"/>
      <c r="F629" s="596"/>
      <c r="G629" s="443"/>
      <c r="H629" s="443"/>
      <c r="I629" s="445" t="s">
        <v>3827</v>
      </c>
      <c r="J629" s="444">
        <f t="shared" si="150"/>
        <v>527.04</v>
      </c>
      <c r="K629" s="444">
        <f>K630/60</f>
        <v>105.09</v>
      </c>
      <c r="L629" s="444">
        <f>L630/60</f>
        <v>421.95</v>
      </c>
      <c r="M629" s="444">
        <f>M630/60</f>
        <v>0</v>
      </c>
      <c r="N629" s="444">
        <f>SUMIF($I631:$I765,"DQA",N631:N765)</f>
        <v>97.27</v>
      </c>
      <c r="O629" s="444">
        <f>SUMIF($I631:$I765,"DQA",O631:O765)</f>
        <v>419.34999999999997</v>
      </c>
      <c r="P629" s="444"/>
      <c r="Q629" s="444"/>
      <c r="R629" s="444">
        <f t="shared" ref="R629:V629" si="162">SUMIF($I631:$I765,"DQA",R631:R765)</f>
        <v>0</v>
      </c>
      <c r="S629" s="444">
        <f t="shared" si="162"/>
        <v>0</v>
      </c>
      <c r="T629" s="444">
        <f t="shared" si="162"/>
        <v>0</v>
      </c>
      <c r="U629" s="444">
        <f t="shared" si="162"/>
        <v>0</v>
      </c>
      <c r="V629" s="444">
        <f t="shared" si="162"/>
        <v>0</v>
      </c>
      <c r="W629" s="444"/>
      <c r="X629" s="444">
        <f>X630/60</f>
        <v>0</v>
      </c>
      <c r="Y629" s="444"/>
      <c r="Z629" s="444"/>
      <c r="AA629" s="444"/>
      <c r="AB629" s="444">
        <f t="shared" ref="AB629:AF629" si="163">AB630/60</f>
        <v>0</v>
      </c>
      <c r="AC629" s="444"/>
      <c r="AD629" s="444">
        <f t="shared" si="163"/>
        <v>0</v>
      </c>
      <c r="AE629" s="444"/>
      <c r="AF629" s="444">
        <f t="shared" si="163"/>
        <v>0</v>
      </c>
      <c r="AG629" s="444"/>
      <c r="AH629" s="444">
        <f>AH630/60</f>
        <v>0</v>
      </c>
      <c r="AI629" s="444"/>
      <c r="AJ629" s="444"/>
      <c r="AK629" s="444">
        <f>AK630/60</f>
        <v>0</v>
      </c>
      <c r="AL629" s="444"/>
      <c r="AM629" s="444"/>
      <c r="AN629" s="444"/>
      <c r="AO629" s="444"/>
      <c r="AP629" s="444"/>
      <c r="AQ629" s="444"/>
      <c r="AR629" s="444"/>
      <c r="AS629" s="444"/>
      <c r="AT629" s="444"/>
      <c r="AU629" s="444"/>
      <c r="AV629" s="444"/>
      <c r="AW629" s="444"/>
      <c r="AX629" s="444">
        <f>AX630/60</f>
        <v>0</v>
      </c>
    </row>
    <row r="630" spans="2:50">
      <c r="B630" s="597"/>
      <c r="C630" s="598"/>
      <c r="D630" s="598"/>
      <c r="E630" s="598"/>
      <c r="F630" s="599"/>
      <c r="G630" s="443"/>
      <c r="H630" s="443"/>
      <c r="I630" s="446" t="s">
        <v>4021</v>
      </c>
      <c r="J630" s="444">
        <f t="shared" si="150"/>
        <v>31622.400000000001</v>
      </c>
      <c r="K630" s="444">
        <f>SUMIF($I631:$I765,"DQA",K631:K765)</f>
        <v>6305.4000000000005</v>
      </c>
      <c r="L630" s="444">
        <f>SUMIF($I631:$I765,"DQA",L631:L765)</f>
        <v>25317</v>
      </c>
      <c r="M630" s="444">
        <f>SUMIF($I631:$I765,"DQA",M631:M765)</f>
        <v>0</v>
      </c>
      <c r="N630" s="444">
        <f>N629*60</f>
        <v>5836.2</v>
      </c>
      <c r="O630" s="444">
        <f>O629*60</f>
        <v>25160.999999999996</v>
      </c>
      <c r="P630" s="444"/>
      <c r="Q630" s="444"/>
      <c r="R630" s="444">
        <f t="shared" ref="R630:V630" si="164">R629*60</f>
        <v>0</v>
      </c>
      <c r="S630" s="444">
        <f t="shared" si="164"/>
        <v>0</v>
      </c>
      <c r="T630" s="444">
        <f t="shared" si="164"/>
        <v>0</v>
      </c>
      <c r="U630" s="444">
        <f t="shared" si="164"/>
        <v>0</v>
      </c>
      <c r="V630" s="444">
        <f t="shared" si="164"/>
        <v>0</v>
      </c>
      <c r="W630" s="444"/>
      <c r="X630" s="444">
        <f>SUM(X631:X765)</f>
        <v>0</v>
      </c>
      <c r="Y630" s="444"/>
      <c r="Z630" s="444"/>
      <c r="AA630" s="444"/>
      <c r="AB630" s="444">
        <f t="shared" ref="AB630:AK630" si="165">SUM(AB631:AB765)</f>
        <v>0</v>
      </c>
      <c r="AC630" s="444"/>
      <c r="AD630" s="444">
        <f t="shared" si="165"/>
        <v>0</v>
      </c>
      <c r="AE630" s="444"/>
      <c r="AF630" s="444">
        <f t="shared" si="165"/>
        <v>0</v>
      </c>
      <c r="AG630" s="444"/>
      <c r="AH630" s="444">
        <f t="shared" si="165"/>
        <v>0</v>
      </c>
      <c r="AI630" s="444"/>
      <c r="AJ630" s="444"/>
      <c r="AK630" s="444">
        <f t="shared" si="165"/>
        <v>0</v>
      </c>
      <c r="AL630" s="444"/>
      <c r="AM630" s="444"/>
      <c r="AN630" s="444"/>
      <c r="AO630" s="444"/>
      <c r="AP630" s="444"/>
      <c r="AQ630" s="444"/>
      <c r="AR630" s="444"/>
      <c r="AS630" s="444"/>
      <c r="AT630" s="444"/>
      <c r="AU630" s="444"/>
      <c r="AV630" s="444"/>
      <c r="AW630" s="444"/>
      <c r="AX630" s="444">
        <f>SUM(AX631:AX765)</f>
        <v>0</v>
      </c>
    </row>
    <row r="631" spans="2:50">
      <c r="B631" s="412">
        <v>609</v>
      </c>
      <c r="C631" s="376" t="s">
        <v>4306</v>
      </c>
      <c r="D631" s="375" t="s">
        <v>512</v>
      </c>
      <c r="E631" s="375" t="s">
        <v>513</v>
      </c>
      <c r="F631" s="401" t="s">
        <v>514</v>
      </c>
      <c r="G631" s="422" t="s">
        <v>515</v>
      </c>
      <c r="H631" s="429">
        <v>42632</v>
      </c>
      <c r="I631" s="409" t="s">
        <v>2470</v>
      </c>
      <c r="J631" s="425">
        <f t="shared" si="150"/>
        <v>84</v>
      </c>
      <c r="K631" s="425">
        <v>84</v>
      </c>
      <c r="L631" s="425">
        <v>0</v>
      </c>
      <c r="M631" s="425"/>
      <c r="N631" s="481">
        <v>1.4000000000000001</v>
      </c>
      <c r="O631" s="481">
        <v>0</v>
      </c>
      <c r="P631" s="521">
        <v>1</v>
      </c>
      <c r="Q631" s="282"/>
      <c r="R631" s="128" t="s">
        <v>31</v>
      </c>
      <c r="S631" s="128" t="s">
        <v>31</v>
      </c>
      <c r="T631" s="128" t="s">
        <v>31</v>
      </c>
      <c r="U631" s="128" t="s">
        <v>31</v>
      </c>
      <c r="V631" s="333" t="s">
        <v>3805</v>
      </c>
      <c r="W631" s="282"/>
      <c r="X631" s="282">
        <f t="shared" ref="X631:X694" si="166">SUMIF(W631,"Y",K631)</f>
        <v>0</v>
      </c>
      <c r="Y631" s="260"/>
      <c r="Z631" s="260"/>
      <c r="AA631" s="502">
        <f t="shared" ref="AA631:AA694" si="167">(COUNTA(AL631:AU631)-COUNTIF(AL631:AU631, "X"))</f>
        <v>0</v>
      </c>
      <c r="AB631" s="282">
        <f t="shared" ref="AB631:AB694" si="168">(COUNTA(AL631:AU631)-COUNTIF(AL631:AU631, "X"))*P631*K631</f>
        <v>0</v>
      </c>
      <c r="AC631" s="282">
        <f t="shared" ref="AC631:AC694" si="169">COUNTIF(AL631:AU631,"A")</f>
        <v>0</v>
      </c>
      <c r="AD631" s="282">
        <f t="shared" ref="AD631:AD694" si="170">COUNTIF(AL631:AU631,"V")*P631*M631</f>
        <v>0</v>
      </c>
      <c r="AE631" s="282">
        <f t="shared" ref="AE631:AE694" si="171">COUNTIF(AL631:AU631,"L")</f>
        <v>0</v>
      </c>
      <c r="AF631" s="282">
        <f t="shared" ref="AF631:AF694" si="172">COUNTIF(AL631:AU631,"L")*K631*P631</f>
        <v>0</v>
      </c>
      <c r="AG631" s="107">
        <f t="shared" ref="AG631:AG694" si="173">IF(Q631="Y",1,0)</f>
        <v>0</v>
      </c>
      <c r="AH631" s="282">
        <f t="shared" ref="AH631:AH694" si="174">IF(Q631="Y", AA631, 0)*K631*P631/2</f>
        <v>0</v>
      </c>
      <c r="AI631" s="260"/>
      <c r="AJ631" s="282">
        <f t="shared" ref="AJ631:AJ694" si="175">COUNTIF(AL631:AU631, "V")</f>
        <v>0</v>
      </c>
      <c r="AK631" s="282">
        <f t="shared" ref="AK631:AK694" si="176">AB631-AD631-AF631-AH631</f>
        <v>0</v>
      </c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495"/>
      <c r="AW631" s="495"/>
      <c r="AX631" s="495"/>
    </row>
    <row r="632" spans="2:50">
      <c r="B632" s="412">
        <v>610</v>
      </c>
      <c r="C632" s="376" t="s">
        <v>25</v>
      </c>
      <c r="D632" s="375" t="s">
        <v>512</v>
      </c>
      <c r="E632" s="375" t="s">
        <v>513</v>
      </c>
      <c r="F632" s="401" t="s">
        <v>610</v>
      </c>
      <c r="G632" s="422" t="s">
        <v>515</v>
      </c>
      <c r="H632" s="429">
        <v>43612</v>
      </c>
      <c r="I632" s="409" t="s">
        <v>2470</v>
      </c>
      <c r="J632" s="423">
        <f t="shared" si="150"/>
        <v>510</v>
      </c>
      <c r="K632" s="423">
        <v>30</v>
      </c>
      <c r="L632" s="423">
        <v>480</v>
      </c>
      <c r="M632" s="423"/>
      <c r="N632" s="481">
        <v>0.3</v>
      </c>
      <c r="O632" s="481">
        <v>8</v>
      </c>
      <c r="P632" s="521">
        <v>1</v>
      </c>
      <c r="Q632" s="282"/>
      <c r="R632" s="128" t="s">
        <v>31</v>
      </c>
      <c r="S632" s="128" t="s">
        <v>31</v>
      </c>
      <c r="T632" s="128" t="s">
        <v>31</v>
      </c>
      <c r="U632" s="128" t="s">
        <v>31</v>
      </c>
      <c r="V632" s="333" t="s">
        <v>3805</v>
      </c>
      <c r="W632" s="282"/>
      <c r="X632" s="282">
        <f t="shared" si="166"/>
        <v>0</v>
      </c>
      <c r="Y632" s="260"/>
      <c r="Z632" s="260"/>
      <c r="AA632" s="502">
        <f t="shared" si="167"/>
        <v>0</v>
      </c>
      <c r="AB632" s="282">
        <f t="shared" si="168"/>
        <v>0</v>
      </c>
      <c r="AC632" s="282">
        <f t="shared" si="169"/>
        <v>0</v>
      </c>
      <c r="AD632" s="282">
        <f t="shared" si="170"/>
        <v>0</v>
      </c>
      <c r="AE632" s="282">
        <f t="shared" si="171"/>
        <v>0</v>
      </c>
      <c r="AF632" s="282">
        <f t="shared" si="172"/>
        <v>0</v>
      </c>
      <c r="AG632" s="107">
        <f t="shared" si="173"/>
        <v>0</v>
      </c>
      <c r="AH632" s="282">
        <f t="shared" si="174"/>
        <v>0</v>
      </c>
      <c r="AI632" s="260"/>
      <c r="AJ632" s="282">
        <f t="shared" si="175"/>
        <v>0</v>
      </c>
      <c r="AK632" s="282">
        <f t="shared" si="176"/>
        <v>0</v>
      </c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495"/>
      <c r="AW632" s="495"/>
      <c r="AX632" s="495"/>
    </row>
    <row r="633" spans="2:50">
      <c r="B633" s="412">
        <v>611</v>
      </c>
      <c r="C633" s="376" t="s">
        <v>25</v>
      </c>
      <c r="D633" s="375" t="s">
        <v>512</v>
      </c>
      <c r="E633" s="375" t="s">
        <v>513</v>
      </c>
      <c r="F633" s="401" t="s">
        <v>1209</v>
      </c>
      <c r="G633" s="422" t="s">
        <v>515</v>
      </c>
      <c r="H633" s="429">
        <v>42369</v>
      </c>
      <c r="I633" s="409" t="s">
        <v>2470</v>
      </c>
      <c r="J633" s="425">
        <f t="shared" si="150"/>
        <v>42</v>
      </c>
      <c r="K633" s="425">
        <v>42</v>
      </c>
      <c r="L633" s="425">
        <v>0</v>
      </c>
      <c r="M633" s="425"/>
      <c r="N633" s="481">
        <v>0.7</v>
      </c>
      <c r="O633" s="481">
        <v>0</v>
      </c>
      <c r="P633" s="521">
        <v>1</v>
      </c>
      <c r="Q633" s="282"/>
      <c r="R633" s="128" t="s">
        <v>31</v>
      </c>
      <c r="S633" s="128" t="s">
        <v>31</v>
      </c>
      <c r="T633" s="128" t="s">
        <v>31</v>
      </c>
      <c r="U633" s="128" t="s">
        <v>31</v>
      </c>
      <c r="V633" s="333" t="s">
        <v>3805</v>
      </c>
      <c r="W633" s="282"/>
      <c r="X633" s="282">
        <f t="shared" si="166"/>
        <v>0</v>
      </c>
      <c r="Y633" s="260"/>
      <c r="Z633" s="260"/>
      <c r="AA633" s="502">
        <f t="shared" si="167"/>
        <v>0</v>
      </c>
      <c r="AB633" s="282">
        <f t="shared" si="168"/>
        <v>0</v>
      </c>
      <c r="AC633" s="282">
        <f t="shared" si="169"/>
        <v>0</v>
      </c>
      <c r="AD633" s="282">
        <f t="shared" si="170"/>
        <v>0</v>
      </c>
      <c r="AE633" s="282">
        <f t="shared" si="171"/>
        <v>0</v>
      </c>
      <c r="AF633" s="282">
        <f t="shared" si="172"/>
        <v>0</v>
      </c>
      <c r="AG633" s="107">
        <f t="shared" si="173"/>
        <v>0</v>
      </c>
      <c r="AH633" s="282">
        <f t="shared" si="174"/>
        <v>0</v>
      </c>
      <c r="AI633" s="260"/>
      <c r="AJ633" s="282">
        <f t="shared" si="175"/>
        <v>0</v>
      </c>
      <c r="AK633" s="282">
        <f t="shared" si="176"/>
        <v>0</v>
      </c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495"/>
      <c r="AW633" s="495"/>
      <c r="AX633" s="495"/>
    </row>
    <row r="634" spans="2:50">
      <c r="B634" s="412">
        <v>612</v>
      </c>
      <c r="C634" s="376" t="s">
        <v>25</v>
      </c>
      <c r="D634" s="375" t="s">
        <v>512</v>
      </c>
      <c r="E634" s="375" t="s">
        <v>513</v>
      </c>
      <c r="F634" s="401" t="s">
        <v>518</v>
      </c>
      <c r="G634" s="422" t="s">
        <v>515</v>
      </c>
      <c r="H634" s="429">
        <v>42986</v>
      </c>
      <c r="I634" s="409" t="s">
        <v>2470</v>
      </c>
      <c r="J634" s="423">
        <f t="shared" si="150"/>
        <v>12</v>
      </c>
      <c r="K634" s="423">
        <v>12</v>
      </c>
      <c r="L634" s="423">
        <v>0</v>
      </c>
      <c r="M634" s="423"/>
      <c r="N634" s="481">
        <v>0.2</v>
      </c>
      <c r="O634" s="481">
        <v>0</v>
      </c>
      <c r="P634" s="521">
        <v>1</v>
      </c>
      <c r="Q634" s="282"/>
      <c r="R634" s="128" t="s">
        <v>31</v>
      </c>
      <c r="S634" s="128" t="s">
        <v>31</v>
      </c>
      <c r="T634" s="128" t="s">
        <v>31</v>
      </c>
      <c r="U634" s="128" t="s">
        <v>31</v>
      </c>
      <c r="V634" s="333" t="s">
        <v>3805</v>
      </c>
      <c r="W634" s="282"/>
      <c r="X634" s="282">
        <f t="shared" si="166"/>
        <v>0</v>
      </c>
      <c r="Y634" s="260"/>
      <c r="Z634" s="260"/>
      <c r="AA634" s="502">
        <f t="shared" si="167"/>
        <v>0</v>
      </c>
      <c r="AB634" s="282">
        <f t="shared" si="168"/>
        <v>0</v>
      </c>
      <c r="AC634" s="282">
        <f t="shared" si="169"/>
        <v>0</v>
      </c>
      <c r="AD634" s="282">
        <f t="shared" si="170"/>
        <v>0</v>
      </c>
      <c r="AE634" s="282">
        <f t="shared" si="171"/>
        <v>0</v>
      </c>
      <c r="AF634" s="282">
        <f t="shared" si="172"/>
        <v>0</v>
      </c>
      <c r="AG634" s="107">
        <f t="shared" si="173"/>
        <v>0</v>
      </c>
      <c r="AH634" s="282">
        <f t="shared" si="174"/>
        <v>0</v>
      </c>
      <c r="AI634" s="260"/>
      <c r="AJ634" s="282">
        <f t="shared" si="175"/>
        <v>0</v>
      </c>
      <c r="AK634" s="282">
        <f t="shared" si="176"/>
        <v>0</v>
      </c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495"/>
      <c r="AW634" s="495"/>
      <c r="AX634" s="495"/>
    </row>
    <row r="635" spans="2:50">
      <c r="B635" s="412">
        <v>613</v>
      </c>
      <c r="C635" s="376" t="s">
        <v>25</v>
      </c>
      <c r="D635" s="375" t="s">
        <v>512</v>
      </c>
      <c r="E635" s="375" t="s">
        <v>513</v>
      </c>
      <c r="F635" s="401" t="s">
        <v>520</v>
      </c>
      <c r="G635" s="422" t="s">
        <v>515</v>
      </c>
      <c r="H635" s="429">
        <v>43712</v>
      </c>
      <c r="I635" s="409" t="s">
        <v>2470</v>
      </c>
      <c r="J635" s="425">
        <f t="shared" si="150"/>
        <v>2904</v>
      </c>
      <c r="K635" s="425">
        <v>24</v>
      </c>
      <c r="L635" s="425">
        <v>2880</v>
      </c>
      <c r="M635" s="425"/>
      <c r="N635" s="481">
        <v>0.4</v>
      </c>
      <c r="O635" s="481">
        <v>48</v>
      </c>
      <c r="P635" s="521">
        <v>1</v>
      </c>
      <c r="Q635" s="282"/>
      <c r="R635" s="128" t="s">
        <v>31</v>
      </c>
      <c r="S635" s="128" t="s">
        <v>31</v>
      </c>
      <c r="T635" s="128" t="s">
        <v>31</v>
      </c>
      <c r="U635" s="128" t="s">
        <v>31</v>
      </c>
      <c r="V635" s="333" t="s">
        <v>3805</v>
      </c>
      <c r="W635" s="282"/>
      <c r="X635" s="282">
        <f t="shared" si="166"/>
        <v>0</v>
      </c>
      <c r="Y635" s="260"/>
      <c r="Z635" s="260"/>
      <c r="AA635" s="502">
        <f t="shared" si="167"/>
        <v>0</v>
      </c>
      <c r="AB635" s="282">
        <f t="shared" si="168"/>
        <v>0</v>
      </c>
      <c r="AC635" s="282">
        <f t="shared" si="169"/>
        <v>0</v>
      </c>
      <c r="AD635" s="282">
        <f t="shared" si="170"/>
        <v>0</v>
      </c>
      <c r="AE635" s="282">
        <f t="shared" si="171"/>
        <v>0</v>
      </c>
      <c r="AF635" s="282">
        <f t="shared" si="172"/>
        <v>0</v>
      </c>
      <c r="AG635" s="107">
        <f t="shared" si="173"/>
        <v>0</v>
      </c>
      <c r="AH635" s="282">
        <f t="shared" si="174"/>
        <v>0</v>
      </c>
      <c r="AI635" s="260"/>
      <c r="AJ635" s="282">
        <f t="shared" si="175"/>
        <v>0</v>
      </c>
      <c r="AK635" s="282">
        <f t="shared" si="176"/>
        <v>0</v>
      </c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495"/>
      <c r="AW635" s="495"/>
      <c r="AX635" s="495"/>
    </row>
    <row r="636" spans="2:50">
      <c r="B636" s="412">
        <v>614</v>
      </c>
      <c r="C636" s="376" t="s">
        <v>25</v>
      </c>
      <c r="D636" s="375" t="s">
        <v>512</v>
      </c>
      <c r="E636" s="375" t="s">
        <v>513</v>
      </c>
      <c r="F636" s="401" t="s">
        <v>525</v>
      </c>
      <c r="G636" s="422" t="s">
        <v>515</v>
      </c>
      <c r="H636" s="429">
        <v>43052</v>
      </c>
      <c r="I636" s="409" t="s">
        <v>2470</v>
      </c>
      <c r="J636" s="425">
        <f t="shared" si="150"/>
        <v>582</v>
      </c>
      <c r="K636" s="425">
        <v>102</v>
      </c>
      <c r="L636" s="425">
        <v>480</v>
      </c>
      <c r="M636" s="425"/>
      <c r="N636" s="25">
        <v>1.7000000000000002</v>
      </c>
      <c r="O636" s="26">
        <v>8</v>
      </c>
      <c r="P636" s="507">
        <v>1</v>
      </c>
      <c r="Q636" s="282"/>
      <c r="R636" s="128" t="s">
        <v>31</v>
      </c>
      <c r="S636" s="128" t="s">
        <v>31</v>
      </c>
      <c r="T636" s="128" t="s">
        <v>31</v>
      </c>
      <c r="U636" s="128" t="s">
        <v>31</v>
      </c>
      <c r="V636" s="333" t="s">
        <v>3805</v>
      </c>
      <c r="W636" s="282"/>
      <c r="X636" s="282">
        <f t="shared" si="166"/>
        <v>0</v>
      </c>
      <c r="Y636" s="260"/>
      <c r="Z636" s="260"/>
      <c r="AA636" s="502">
        <f t="shared" si="167"/>
        <v>0</v>
      </c>
      <c r="AB636" s="282">
        <f t="shared" si="168"/>
        <v>0</v>
      </c>
      <c r="AC636" s="282">
        <f t="shared" si="169"/>
        <v>0</v>
      </c>
      <c r="AD636" s="282">
        <f t="shared" si="170"/>
        <v>0</v>
      </c>
      <c r="AE636" s="282">
        <f t="shared" si="171"/>
        <v>0</v>
      </c>
      <c r="AF636" s="282">
        <f t="shared" si="172"/>
        <v>0</v>
      </c>
      <c r="AG636" s="107">
        <f t="shared" si="173"/>
        <v>0</v>
      </c>
      <c r="AH636" s="282">
        <f t="shared" si="174"/>
        <v>0</v>
      </c>
      <c r="AI636" s="260"/>
      <c r="AJ636" s="282">
        <f t="shared" si="175"/>
        <v>0</v>
      </c>
      <c r="AK636" s="282">
        <f t="shared" si="176"/>
        <v>0</v>
      </c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495"/>
      <c r="AW636" s="495"/>
      <c r="AX636" s="495"/>
    </row>
    <row r="637" spans="2:50">
      <c r="B637" s="412">
        <v>615</v>
      </c>
      <c r="C637" s="376" t="s">
        <v>25</v>
      </c>
      <c r="D637" s="375" t="s">
        <v>512</v>
      </c>
      <c r="E637" s="375" t="s">
        <v>513</v>
      </c>
      <c r="F637" s="401" t="s">
        <v>532</v>
      </c>
      <c r="G637" s="422" t="s">
        <v>515</v>
      </c>
      <c r="H637" s="429">
        <v>42517</v>
      </c>
      <c r="I637" s="409" t="s">
        <v>2470</v>
      </c>
      <c r="J637" s="425">
        <f t="shared" si="150"/>
        <v>558</v>
      </c>
      <c r="K637" s="425">
        <v>489</v>
      </c>
      <c r="L637" s="425">
        <v>69</v>
      </c>
      <c r="M637" s="425"/>
      <c r="N637" s="25">
        <v>5.75</v>
      </c>
      <c r="O637" s="26">
        <v>1.1499999999999999</v>
      </c>
      <c r="P637" s="507">
        <v>1</v>
      </c>
      <c r="Q637" s="282"/>
      <c r="R637" s="128" t="s">
        <v>31</v>
      </c>
      <c r="S637" s="128" t="s">
        <v>31</v>
      </c>
      <c r="T637" s="128" t="s">
        <v>31</v>
      </c>
      <c r="U637" s="128" t="s">
        <v>31</v>
      </c>
      <c r="V637" s="333" t="s">
        <v>3805</v>
      </c>
      <c r="W637" s="282"/>
      <c r="X637" s="282">
        <f t="shared" si="166"/>
        <v>0</v>
      </c>
      <c r="Y637" s="260"/>
      <c r="Z637" s="260"/>
      <c r="AA637" s="502">
        <f t="shared" si="167"/>
        <v>0</v>
      </c>
      <c r="AB637" s="282">
        <f t="shared" si="168"/>
        <v>0</v>
      </c>
      <c r="AC637" s="282">
        <f t="shared" si="169"/>
        <v>0</v>
      </c>
      <c r="AD637" s="282">
        <f t="shared" si="170"/>
        <v>0</v>
      </c>
      <c r="AE637" s="282">
        <f t="shared" si="171"/>
        <v>0</v>
      </c>
      <c r="AF637" s="282">
        <f t="shared" si="172"/>
        <v>0</v>
      </c>
      <c r="AG637" s="107">
        <f t="shared" si="173"/>
        <v>0</v>
      </c>
      <c r="AH637" s="282">
        <f t="shared" si="174"/>
        <v>0</v>
      </c>
      <c r="AI637" s="260"/>
      <c r="AJ637" s="282">
        <f t="shared" si="175"/>
        <v>0</v>
      </c>
      <c r="AK637" s="282">
        <f t="shared" si="176"/>
        <v>0</v>
      </c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495"/>
      <c r="AW637" s="495"/>
      <c r="AX637" s="495"/>
    </row>
    <row r="638" spans="2:50">
      <c r="B638" s="412">
        <v>616</v>
      </c>
      <c r="C638" s="376" t="s">
        <v>25</v>
      </c>
      <c r="D638" s="375" t="s">
        <v>512</v>
      </c>
      <c r="E638" s="375" t="s">
        <v>513</v>
      </c>
      <c r="F638" s="401" t="s">
        <v>1033</v>
      </c>
      <c r="G638" s="422" t="s">
        <v>515</v>
      </c>
      <c r="H638" s="429">
        <v>43298</v>
      </c>
      <c r="I638" s="409" t="s">
        <v>2470</v>
      </c>
      <c r="J638" s="425">
        <f t="shared" si="150"/>
        <v>48</v>
      </c>
      <c r="K638" s="425">
        <v>48</v>
      </c>
      <c r="L638" s="425">
        <v>0</v>
      </c>
      <c r="M638" s="425"/>
      <c r="N638" s="481">
        <v>0.8</v>
      </c>
      <c r="O638" s="481">
        <v>0</v>
      </c>
      <c r="P638" s="521">
        <v>1</v>
      </c>
      <c r="Q638" s="282"/>
      <c r="R638" s="128" t="s">
        <v>31</v>
      </c>
      <c r="S638" s="128" t="s">
        <v>31</v>
      </c>
      <c r="T638" s="128" t="s">
        <v>31</v>
      </c>
      <c r="U638" s="128" t="s">
        <v>31</v>
      </c>
      <c r="V638" s="333" t="s">
        <v>3805</v>
      </c>
      <c r="W638" s="282"/>
      <c r="X638" s="282">
        <f t="shared" si="166"/>
        <v>0</v>
      </c>
      <c r="Y638" s="260"/>
      <c r="Z638" s="260"/>
      <c r="AA638" s="502">
        <f t="shared" si="167"/>
        <v>0</v>
      </c>
      <c r="AB638" s="282">
        <f t="shared" si="168"/>
        <v>0</v>
      </c>
      <c r="AC638" s="282">
        <f t="shared" si="169"/>
        <v>0</v>
      </c>
      <c r="AD638" s="282">
        <f t="shared" si="170"/>
        <v>0</v>
      </c>
      <c r="AE638" s="282">
        <f t="shared" si="171"/>
        <v>0</v>
      </c>
      <c r="AF638" s="282">
        <f t="shared" si="172"/>
        <v>0</v>
      </c>
      <c r="AG638" s="107">
        <f t="shared" si="173"/>
        <v>0</v>
      </c>
      <c r="AH638" s="282">
        <f t="shared" si="174"/>
        <v>0</v>
      </c>
      <c r="AI638" s="260"/>
      <c r="AJ638" s="282">
        <f t="shared" si="175"/>
        <v>0</v>
      </c>
      <c r="AK638" s="282">
        <f t="shared" si="176"/>
        <v>0</v>
      </c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495"/>
      <c r="AW638" s="495"/>
      <c r="AX638" s="495"/>
    </row>
    <row r="639" spans="2:50">
      <c r="B639" s="412">
        <v>617</v>
      </c>
      <c r="C639" s="376" t="s">
        <v>25</v>
      </c>
      <c r="D639" s="375" t="s">
        <v>512</v>
      </c>
      <c r="E639" s="389" t="s">
        <v>1034</v>
      </c>
      <c r="F639" s="401" t="s">
        <v>541</v>
      </c>
      <c r="G639" s="422" t="s">
        <v>515</v>
      </c>
      <c r="H639" s="429">
        <v>43689</v>
      </c>
      <c r="I639" s="409" t="s">
        <v>2470</v>
      </c>
      <c r="J639" s="425">
        <f t="shared" si="150"/>
        <v>30</v>
      </c>
      <c r="K639" s="425">
        <v>30</v>
      </c>
      <c r="L639" s="425">
        <v>0</v>
      </c>
      <c r="M639" s="425"/>
      <c r="N639" s="481">
        <v>0.30000000000000004</v>
      </c>
      <c r="O639" s="481">
        <v>0</v>
      </c>
      <c r="P639" s="521">
        <v>1</v>
      </c>
      <c r="Q639" s="282"/>
      <c r="R639" s="128" t="s">
        <v>31</v>
      </c>
      <c r="S639" s="128" t="s">
        <v>31</v>
      </c>
      <c r="T639" s="128" t="s">
        <v>31</v>
      </c>
      <c r="U639" s="128" t="s">
        <v>31</v>
      </c>
      <c r="V639" s="333" t="s">
        <v>3805</v>
      </c>
      <c r="W639" s="282"/>
      <c r="X639" s="282">
        <f t="shared" si="166"/>
        <v>0</v>
      </c>
      <c r="Y639" s="260"/>
      <c r="Z639" s="260"/>
      <c r="AA639" s="502">
        <f t="shared" si="167"/>
        <v>0</v>
      </c>
      <c r="AB639" s="282">
        <f t="shared" si="168"/>
        <v>0</v>
      </c>
      <c r="AC639" s="282">
        <f t="shared" si="169"/>
        <v>0</v>
      </c>
      <c r="AD639" s="282">
        <f t="shared" si="170"/>
        <v>0</v>
      </c>
      <c r="AE639" s="282">
        <f t="shared" si="171"/>
        <v>0</v>
      </c>
      <c r="AF639" s="282">
        <f t="shared" si="172"/>
        <v>0</v>
      </c>
      <c r="AG639" s="107">
        <f t="shared" si="173"/>
        <v>0</v>
      </c>
      <c r="AH639" s="282">
        <f t="shared" si="174"/>
        <v>0</v>
      </c>
      <c r="AI639" s="260"/>
      <c r="AJ639" s="282">
        <f t="shared" si="175"/>
        <v>0</v>
      </c>
      <c r="AK639" s="282">
        <f t="shared" si="176"/>
        <v>0</v>
      </c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495"/>
      <c r="AW639" s="495"/>
      <c r="AX639" s="495"/>
    </row>
    <row r="640" spans="2:50">
      <c r="B640" s="412">
        <v>618</v>
      </c>
      <c r="C640" s="376" t="s">
        <v>25</v>
      </c>
      <c r="D640" s="375" t="s">
        <v>512</v>
      </c>
      <c r="E640" s="389" t="s">
        <v>1034</v>
      </c>
      <c r="F640" s="401" t="s">
        <v>544</v>
      </c>
      <c r="G640" s="422" t="s">
        <v>515</v>
      </c>
      <c r="H640" s="429">
        <v>43328</v>
      </c>
      <c r="I640" s="409" t="s">
        <v>2470</v>
      </c>
      <c r="J640" s="425">
        <f t="shared" si="150"/>
        <v>54</v>
      </c>
      <c r="K640" s="425">
        <v>54</v>
      </c>
      <c r="L640" s="425">
        <v>0</v>
      </c>
      <c r="M640" s="425"/>
      <c r="N640" s="25">
        <v>0.9</v>
      </c>
      <c r="O640" s="26">
        <v>0</v>
      </c>
      <c r="P640" s="507">
        <v>1</v>
      </c>
      <c r="Q640" s="282"/>
      <c r="R640" s="128" t="s">
        <v>31</v>
      </c>
      <c r="S640" s="128" t="s">
        <v>31</v>
      </c>
      <c r="T640" s="128" t="s">
        <v>31</v>
      </c>
      <c r="U640" s="128" t="s">
        <v>31</v>
      </c>
      <c r="V640" s="333" t="s">
        <v>3805</v>
      </c>
      <c r="W640" s="282"/>
      <c r="X640" s="282">
        <f t="shared" si="166"/>
        <v>0</v>
      </c>
      <c r="Y640" s="260"/>
      <c r="Z640" s="260"/>
      <c r="AA640" s="502">
        <f t="shared" si="167"/>
        <v>0</v>
      </c>
      <c r="AB640" s="282">
        <f t="shared" si="168"/>
        <v>0</v>
      </c>
      <c r="AC640" s="282">
        <f t="shared" si="169"/>
        <v>0</v>
      </c>
      <c r="AD640" s="282">
        <f t="shared" si="170"/>
        <v>0</v>
      </c>
      <c r="AE640" s="282">
        <f t="shared" si="171"/>
        <v>0</v>
      </c>
      <c r="AF640" s="282">
        <f t="shared" si="172"/>
        <v>0</v>
      </c>
      <c r="AG640" s="107">
        <f t="shared" si="173"/>
        <v>0</v>
      </c>
      <c r="AH640" s="282">
        <f t="shared" si="174"/>
        <v>0</v>
      </c>
      <c r="AI640" s="260"/>
      <c r="AJ640" s="282">
        <f t="shared" si="175"/>
        <v>0</v>
      </c>
      <c r="AK640" s="282">
        <f t="shared" si="176"/>
        <v>0</v>
      </c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495"/>
      <c r="AW640" s="495"/>
      <c r="AX640" s="495"/>
    </row>
    <row r="641" spans="2:50">
      <c r="B641" s="412">
        <v>619</v>
      </c>
      <c r="C641" s="376" t="s">
        <v>25</v>
      </c>
      <c r="D641" s="375" t="s">
        <v>512</v>
      </c>
      <c r="E641" s="389" t="s">
        <v>1034</v>
      </c>
      <c r="F641" s="401" t="s">
        <v>551</v>
      </c>
      <c r="G641" s="422" t="s">
        <v>515</v>
      </c>
      <c r="H641" s="429">
        <v>43328</v>
      </c>
      <c r="I641" s="409" t="s">
        <v>2470</v>
      </c>
      <c r="J641" s="425">
        <f t="shared" si="150"/>
        <v>60</v>
      </c>
      <c r="K641" s="425">
        <v>60</v>
      </c>
      <c r="L641" s="425">
        <v>0</v>
      </c>
      <c r="M641" s="425"/>
      <c r="N641" s="25">
        <v>1.0000000000000002</v>
      </c>
      <c r="O641" s="26">
        <v>0</v>
      </c>
      <c r="P641" s="507">
        <v>1</v>
      </c>
      <c r="Q641" s="282"/>
      <c r="R641" s="128" t="s">
        <v>31</v>
      </c>
      <c r="S641" s="128" t="s">
        <v>31</v>
      </c>
      <c r="T641" s="128" t="s">
        <v>31</v>
      </c>
      <c r="U641" s="128" t="s">
        <v>31</v>
      </c>
      <c r="V641" s="333" t="s">
        <v>3805</v>
      </c>
      <c r="W641" s="282"/>
      <c r="X641" s="282">
        <f t="shared" si="166"/>
        <v>0</v>
      </c>
      <c r="Y641" s="260"/>
      <c r="Z641" s="260"/>
      <c r="AA641" s="502">
        <f t="shared" si="167"/>
        <v>0</v>
      </c>
      <c r="AB641" s="282">
        <f t="shared" si="168"/>
        <v>0</v>
      </c>
      <c r="AC641" s="282">
        <f t="shared" si="169"/>
        <v>0</v>
      </c>
      <c r="AD641" s="282">
        <f t="shared" si="170"/>
        <v>0</v>
      </c>
      <c r="AE641" s="282">
        <f t="shared" si="171"/>
        <v>0</v>
      </c>
      <c r="AF641" s="282">
        <f t="shared" si="172"/>
        <v>0</v>
      </c>
      <c r="AG641" s="107">
        <f t="shared" si="173"/>
        <v>0</v>
      </c>
      <c r="AH641" s="282">
        <f t="shared" si="174"/>
        <v>0</v>
      </c>
      <c r="AI641" s="260"/>
      <c r="AJ641" s="282">
        <f t="shared" si="175"/>
        <v>0</v>
      </c>
      <c r="AK641" s="282">
        <f t="shared" si="176"/>
        <v>0</v>
      </c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495"/>
      <c r="AW641" s="495"/>
      <c r="AX641" s="495"/>
    </row>
    <row r="642" spans="2:50">
      <c r="B642" s="412">
        <v>620</v>
      </c>
      <c r="C642" s="376" t="s">
        <v>25</v>
      </c>
      <c r="D642" s="375" t="s">
        <v>512</v>
      </c>
      <c r="E642" s="389" t="s">
        <v>1034</v>
      </c>
      <c r="F642" s="401" t="s">
        <v>557</v>
      </c>
      <c r="G642" s="422" t="s">
        <v>515</v>
      </c>
      <c r="H642" s="429">
        <v>43328</v>
      </c>
      <c r="I642" s="409" t="s">
        <v>2470</v>
      </c>
      <c r="J642" s="425">
        <f t="shared" si="150"/>
        <v>24</v>
      </c>
      <c r="K642" s="425">
        <v>24</v>
      </c>
      <c r="L642" s="425">
        <v>0</v>
      </c>
      <c r="M642" s="425"/>
      <c r="N642" s="25">
        <v>0.4</v>
      </c>
      <c r="O642" s="26">
        <v>0</v>
      </c>
      <c r="P642" s="507">
        <v>1</v>
      </c>
      <c r="Q642" s="282"/>
      <c r="R642" s="128" t="s">
        <v>31</v>
      </c>
      <c r="S642" s="128" t="s">
        <v>31</v>
      </c>
      <c r="T642" s="128" t="s">
        <v>31</v>
      </c>
      <c r="U642" s="128" t="s">
        <v>31</v>
      </c>
      <c r="V642" s="333" t="s">
        <v>3805</v>
      </c>
      <c r="W642" s="282"/>
      <c r="X642" s="282">
        <f t="shared" si="166"/>
        <v>0</v>
      </c>
      <c r="Y642" s="260"/>
      <c r="Z642" s="260"/>
      <c r="AA642" s="502">
        <f t="shared" si="167"/>
        <v>0</v>
      </c>
      <c r="AB642" s="282">
        <f t="shared" si="168"/>
        <v>0</v>
      </c>
      <c r="AC642" s="282">
        <f t="shared" si="169"/>
        <v>0</v>
      </c>
      <c r="AD642" s="282">
        <f t="shared" si="170"/>
        <v>0</v>
      </c>
      <c r="AE642" s="282">
        <f t="shared" si="171"/>
        <v>0</v>
      </c>
      <c r="AF642" s="282">
        <f t="shared" si="172"/>
        <v>0</v>
      </c>
      <c r="AG642" s="107">
        <f t="shared" si="173"/>
        <v>0</v>
      </c>
      <c r="AH642" s="282">
        <f t="shared" si="174"/>
        <v>0</v>
      </c>
      <c r="AI642" s="260"/>
      <c r="AJ642" s="282">
        <f t="shared" si="175"/>
        <v>0</v>
      </c>
      <c r="AK642" s="282">
        <f t="shared" si="176"/>
        <v>0</v>
      </c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495"/>
      <c r="AW642" s="495"/>
      <c r="AX642" s="495"/>
    </row>
    <row r="643" spans="2:50">
      <c r="B643" s="412">
        <v>621</v>
      </c>
      <c r="C643" s="376" t="s">
        <v>25</v>
      </c>
      <c r="D643" s="375" t="s">
        <v>512</v>
      </c>
      <c r="E643" s="389" t="s">
        <v>1034</v>
      </c>
      <c r="F643" s="401" t="s">
        <v>560</v>
      </c>
      <c r="G643" s="422" t="s">
        <v>515</v>
      </c>
      <c r="H643" s="429">
        <v>43328</v>
      </c>
      <c r="I643" s="409" t="s">
        <v>2470</v>
      </c>
      <c r="J643" s="425">
        <f t="shared" si="150"/>
        <v>48</v>
      </c>
      <c r="K643" s="425">
        <v>48</v>
      </c>
      <c r="L643" s="425">
        <v>0</v>
      </c>
      <c r="M643" s="425"/>
      <c r="N643" s="25">
        <v>0.79999999999999993</v>
      </c>
      <c r="O643" s="26">
        <v>0</v>
      </c>
      <c r="P643" s="507">
        <v>1</v>
      </c>
      <c r="Q643" s="282"/>
      <c r="R643" s="128" t="s">
        <v>31</v>
      </c>
      <c r="S643" s="128" t="s">
        <v>31</v>
      </c>
      <c r="T643" s="128" t="s">
        <v>31</v>
      </c>
      <c r="U643" s="128" t="s">
        <v>31</v>
      </c>
      <c r="V643" s="333" t="s">
        <v>3805</v>
      </c>
      <c r="W643" s="282"/>
      <c r="X643" s="282">
        <f t="shared" si="166"/>
        <v>0</v>
      </c>
      <c r="Y643" s="260"/>
      <c r="Z643" s="260"/>
      <c r="AA643" s="502">
        <f t="shared" si="167"/>
        <v>0</v>
      </c>
      <c r="AB643" s="282">
        <f t="shared" si="168"/>
        <v>0</v>
      </c>
      <c r="AC643" s="282">
        <f t="shared" si="169"/>
        <v>0</v>
      </c>
      <c r="AD643" s="282">
        <f t="shared" si="170"/>
        <v>0</v>
      </c>
      <c r="AE643" s="282">
        <f t="shared" si="171"/>
        <v>0</v>
      </c>
      <c r="AF643" s="282">
        <f t="shared" si="172"/>
        <v>0</v>
      </c>
      <c r="AG643" s="107">
        <f t="shared" si="173"/>
        <v>0</v>
      </c>
      <c r="AH643" s="282">
        <f t="shared" si="174"/>
        <v>0</v>
      </c>
      <c r="AI643" s="260"/>
      <c r="AJ643" s="282">
        <f t="shared" si="175"/>
        <v>0</v>
      </c>
      <c r="AK643" s="282">
        <f t="shared" si="176"/>
        <v>0</v>
      </c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495"/>
      <c r="AW643" s="495"/>
      <c r="AX643" s="495"/>
    </row>
    <row r="644" spans="2:50">
      <c r="B644" s="412">
        <v>622</v>
      </c>
      <c r="C644" s="376" t="s">
        <v>25</v>
      </c>
      <c r="D644" s="375" t="s">
        <v>512</v>
      </c>
      <c r="E644" s="375" t="s">
        <v>1035</v>
      </c>
      <c r="F644" s="401" t="s">
        <v>1210</v>
      </c>
      <c r="G644" s="422" t="s">
        <v>515</v>
      </c>
      <c r="H644" s="429">
        <v>41995</v>
      </c>
      <c r="I644" s="409" t="s">
        <v>2470</v>
      </c>
      <c r="J644" s="425">
        <f t="shared" si="150"/>
        <v>258</v>
      </c>
      <c r="K644" s="425">
        <v>258</v>
      </c>
      <c r="L644" s="425">
        <v>0</v>
      </c>
      <c r="M644" s="425"/>
      <c r="N644" s="481">
        <v>4.3</v>
      </c>
      <c r="O644" s="481">
        <v>0</v>
      </c>
      <c r="P644" s="521">
        <v>1</v>
      </c>
      <c r="Q644" s="282"/>
      <c r="R644" s="128" t="s">
        <v>31</v>
      </c>
      <c r="S644" s="128" t="s">
        <v>31</v>
      </c>
      <c r="T644" s="128" t="s">
        <v>31</v>
      </c>
      <c r="U644" s="128" t="s">
        <v>31</v>
      </c>
      <c r="V644" s="333" t="s">
        <v>3805</v>
      </c>
      <c r="W644" s="282"/>
      <c r="X644" s="282">
        <f t="shared" si="166"/>
        <v>0</v>
      </c>
      <c r="Y644" s="260"/>
      <c r="Z644" s="260"/>
      <c r="AA644" s="502">
        <f t="shared" si="167"/>
        <v>0</v>
      </c>
      <c r="AB644" s="282">
        <f t="shared" si="168"/>
        <v>0</v>
      </c>
      <c r="AC644" s="282">
        <f t="shared" si="169"/>
        <v>0</v>
      </c>
      <c r="AD644" s="282">
        <f t="shared" si="170"/>
        <v>0</v>
      </c>
      <c r="AE644" s="282">
        <f t="shared" si="171"/>
        <v>0</v>
      </c>
      <c r="AF644" s="282">
        <f t="shared" si="172"/>
        <v>0</v>
      </c>
      <c r="AG644" s="107">
        <f t="shared" si="173"/>
        <v>0</v>
      </c>
      <c r="AH644" s="282">
        <f t="shared" si="174"/>
        <v>0</v>
      </c>
      <c r="AI644" s="260"/>
      <c r="AJ644" s="282">
        <f t="shared" si="175"/>
        <v>0</v>
      </c>
      <c r="AK644" s="282">
        <f t="shared" si="176"/>
        <v>0</v>
      </c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495"/>
      <c r="AW644" s="495"/>
      <c r="AX644" s="495"/>
    </row>
    <row r="645" spans="2:50">
      <c r="B645" s="412">
        <v>623</v>
      </c>
      <c r="C645" s="376" t="s">
        <v>25</v>
      </c>
      <c r="D645" s="375" t="s">
        <v>512</v>
      </c>
      <c r="E645" s="375" t="s">
        <v>581</v>
      </c>
      <c r="F645" s="401" t="s">
        <v>1036</v>
      </c>
      <c r="G645" s="422" t="s">
        <v>515</v>
      </c>
      <c r="H645" s="429">
        <v>42612</v>
      </c>
      <c r="I645" s="409" t="s">
        <v>2470</v>
      </c>
      <c r="J645" s="425">
        <f t="shared" si="150"/>
        <v>246</v>
      </c>
      <c r="K645" s="425">
        <v>114</v>
      </c>
      <c r="L645" s="425">
        <v>132</v>
      </c>
      <c r="M645" s="425"/>
      <c r="N645" s="481">
        <v>1.9</v>
      </c>
      <c r="O645" s="481">
        <v>2.2000000000000002</v>
      </c>
      <c r="P645" s="521">
        <v>1</v>
      </c>
      <c r="Q645" s="282"/>
      <c r="R645" s="128" t="s">
        <v>31</v>
      </c>
      <c r="S645" s="128" t="s">
        <v>31</v>
      </c>
      <c r="T645" s="128" t="s">
        <v>31</v>
      </c>
      <c r="U645" s="128" t="s">
        <v>31</v>
      </c>
      <c r="V645" s="333" t="s">
        <v>3805</v>
      </c>
      <c r="W645" s="282"/>
      <c r="X645" s="282">
        <f t="shared" si="166"/>
        <v>0</v>
      </c>
      <c r="Y645" s="260"/>
      <c r="Z645" s="260"/>
      <c r="AA645" s="502">
        <f t="shared" si="167"/>
        <v>0</v>
      </c>
      <c r="AB645" s="282">
        <f t="shared" si="168"/>
        <v>0</v>
      </c>
      <c r="AC645" s="282">
        <f t="shared" si="169"/>
        <v>0</v>
      </c>
      <c r="AD645" s="282">
        <f t="shared" si="170"/>
        <v>0</v>
      </c>
      <c r="AE645" s="282">
        <f t="shared" si="171"/>
        <v>0</v>
      </c>
      <c r="AF645" s="282">
        <f t="shared" si="172"/>
        <v>0</v>
      </c>
      <c r="AG645" s="107">
        <f t="shared" si="173"/>
        <v>0</v>
      </c>
      <c r="AH645" s="282">
        <f t="shared" si="174"/>
        <v>0</v>
      </c>
      <c r="AI645" s="260"/>
      <c r="AJ645" s="282">
        <f t="shared" si="175"/>
        <v>0</v>
      </c>
      <c r="AK645" s="282">
        <f t="shared" si="176"/>
        <v>0</v>
      </c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495"/>
      <c r="AW645" s="495"/>
      <c r="AX645" s="495"/>
    </row>
    <row r="646" spans="2:50">
      <c r="B646" s="412">
        <v>624</v>
      </c>
      <c r="C646" s="376" t="s">
        <v>25</v>
      </c>
      <c r="D646" s="375" t="s">
        <v>512</v>
      </c>
      <c r="E646" s="375" t="s">
        <v>581</v>
      </c>
      <c r="F646" s="402" t="s">
        <v>582</v>
      </c>
      <c r="G646" s="422" t="s">
        <v>515</v>
      </c>
      <c r="H646" s="429">
        <v>43298</v>
      </c>
      <c r="I646" s="409" t="s">
        <v>2470</v>
      </c>
      <c r="J646" s="425">
        <f t="shared" si="150"/>
        <v>204</v>
      </c>
      <c r="K646" s="425">
        <v>84</v>
      </c>
      <c r="L646" s="425">
        <v>120</v>
      </c>
      <c r="M646" s="425"/>
      <c r="N646" s="481">
        <v>1.4</v>
      </c>
      <c r="O646" s="481">
        <v>2</v>
      </c>
      <c r="P646" s="521">
        <v>1</v>
      </c>
      <c r="Q646" s="282"/>
      <c r="R646" s="128" t="s">
        <v>31</v>
      </c>
      <c r="S646" s="128" t="s">
        <v>31</v>
      </c>
      <c r="T646" s="128" t="s">
        <v>31</v>
      </c>
      <c r="U646" s="128" t="s">
        <v>31</v>
      </c>
      <c r="V646" s="333" t="s">
        <v>3805</v>
      </c>
      <c r="W646" s="282"/>
      <c r="X646" s="282">
        <f t="shared" si="166"/>
        <v>0</v>
      </c>
      <c r="Y646" s="260"/>
      <c r="Z646" s="260"/>
      <c r="AA646" s="502">
        <f t="shared" si="167"/>
        <v>0</v>
      </c>
      <c r="AB646" s="282">
        <f t="shared" si="168"/>
        <v>0</v>
      </c>
      <c r="AC646" s="282">
        <f t="shared" si="169"/>
        <v>0</v>
      </c>
      <c r="AD646" s="282">
        <f t="shared" si="170"/>
        <v>0</v>
      </c>
      <c r="AE646" s="282">
        <f t="shared" si="171"/>
        <v>0</v>
      </c>
      <c r="AF646" s="282">
        <f t="shared" si="172"/>
        <v>0</v>
      </c>
      <c r="AG646" s="107">
        <f t="shared" si="173"/>
        <v>0</v>
      </c>
      <c r="AH646" s="282">
        <f t="shared" si="174"/>
        <v>0</v>
      </c>
      <c r="AI646" s="260"/>
      <c r="AJ646" s="282">
        <f t="shared" si="175"/>
        <v>0</v>
      </c>
      <c r="AK646" s="282">
        <f t="shared" si="176"/>
        <v>0</v>
      </c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495"/>
      <c r="AW646" s="495"/>
      <c r="AX646" s="495"/>
    </row>
    <row r="647" spans="2:50">
      <c r="B647" s="412">
        <v>625</v>
      </c>
      <c r="C647" s="376" t="s">
        <v>25</v>
      </c>
      <c r="D647" s="375" t="s">
        <v>586</v>
      </c>
      <c r="E647" s="375" t="s">
        <v>587</v>
      </c>
      <c r="F647" s="401" t="s">
        <v>588</v>
      </c>
      <c r="G647" s="422" t="s">
        <v>515</v>
      </c>
      <c r="H647" s="429">
        <v>42334</v>
      </c>
      <c r="I647" s="409" t="s">
        <v>2470</v>
      </c>
      <c r="J647" s="425">
        <f t="shared" si="150"/>
        <v>12</v>
      </c>
      <c r="K647" s="425">
        <v>12</v>
      </c>
      <c r="L647" s="425">
        <v>0</v>
      </c>
      <c r="M647" s="425"/>
      <c r="N647" s="481">
        <v>0.2</v>
      </c>
      <c r="O647" s="481">
        <v>0</v>
      </c>
      <c r="P647" s="521">
        <v>2</v>
      </c>
      <c r="Q647" s="282"/>
      <c r="R647" s="128" t="s">
        <v>31</v>
      </c>
      <c r="S647" s="128" t="s">
        <v>31</v>
      </c>
      <c r="T647" s="128" t="s">
        <v>31</v>
      </c>
      <c r="U647" s="128" t="s">
        <v>31</v>
      </c>
      <c r="V647" s="333" t="s">
        <v>3806</v>
      </c>
      <c r="W647" s="282"/>
      <c r="X647" s="282">
        <f t="shared" si="166"/>
        <v>0</v>
      </c>
      <c r="Y647" s="260"/>
      <c r="Z647" s="260"/>
      <c r="AA647" s="502">
        <f t="shared" si="167"/>
        <v>0</v>
      </c>
      <c r="AB647" s="282">
        <f t="shared" si="168"/>
        <v>0</v>
      </c>
      <c r="AC647" s="282">
        <f t="shared" si="169"/>
        <v>0</v>
      </c>
      <c r="AD647" s="282">
        <f t="shared" si="170"/>
        <v>0</v>
      </c>
      <c r="AE647" s="282">
        <f t="shared" si="171"/>
        <v>0</v>
      </c>
      <c r="AF647" s="282">
        <f t="shared" si="172"/>
        <v>0</v>
      </c>
      <c r="AG647" s="107">
        <f t="shared" si="173"/>
        <v>0</v>
      </c>
      <c r="AH647" s="282">
        <f t="shared" si="174"/>
        <v>0</v>
      </c>
      <c r="AI647" s="260"/>
      <c r="AJ647" s="282">
        <f t="shared" si="175"/>
        <v>0</v>
      </c>
      <c r="AK647" s="282">
        <f t="shared" si="176"/>
        <v>0</v>
      </c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495"/>
      <c r="AW647" s="495"/>
      <c r="AX647" s="495"/>
    </row>
    <row r="648" spans="2:50">
      <c r="B648" s="412">
        <v>626</v>
      </c>
      <c r="C648" s="376" t="s">
        <v>25</v>
      </c>
      <c r="D648" s="375" t="s">
        <v>586</v>
      </c>
      <c r="E648" s="375" t="s">
        <v>591</v>
      </c>
      <c r="F648" s="401" t="s">
        <v>1211</v>
      </c>
      <c r="G648" s="422" t="s">
        <v>515</v>
      </c>
      <c r="H648" s="429">
        <v>43172</v>
      </c>
      <c r="I648" s="409" t="s">
        <v>2470</v>
      </c>
      <c r="J648" s="425">
        <f t="shared" si="150"/>
        <v>96</v>
      </c>
      <c r="K648" s="425">
        <v>96</v>
      </c>
      <c r="L648" s="425">
        <v>0</v>
      </c>
      <c r="M648" s="425"/>
      <c r="N648" s="481">
        <v>1.6</v>
      </c>
      <c r="O648" s="481">
        <v>0</v>
      </c>
      <c r="P648" s="521">
        <v>2</v>
      </c>
      <c r="Q648" s="282" t="s">
        <v>4380</v>
      </c>
      <c r="R648" s="128" t="s">
        <v>31</v>
      </c>
      <c r="S648" s="128" t="s">
        <v>31</v>
      </c>
      <c r="T648" s="128" t="s">
        <v>31</v>
      </c>
      <c r="U648" s="128" t="s">
        <v>31</v>
      </c>
      <c r="V648" s="333" t="s">
        <v>3806</v>
      </c>
      <c r="W648" s="282"/>
      <c r="X648" s="282">
        <f t="shared" si="166"/>
        <v>0</v>
      </c>
      <c r="Y648" s="260"/>
      <c r="Z648" s="260"/>
      <c r="AA648" s="502">
        <f t="shared" si="167"/>
        <v>0</v>
      </c>
      <c r="AB648" s="282">
        <f t="shared" si="168"/>
        <v>0</v>
      </c>
      <c r="AC648" s="282">
        <f t="shared" si="169"/>
        <v>0</v>
      </c>
      <c r="AD648" s="282">
        <f t="shared" si="170"/>
        <v>0</v>
      </c>
      <c r="AE648" s="282">
        <f t="shared" si="171"/>
        <v>0</v>
      </c>
      <c r="AF648" s="282">
        <f t="shared" si="172"/>
        <v>0</v>
      </c>
      <c r="AG648" s="107">
        <f t="shared" si="173"/>
        <v>1</v>
      </c>
      <c r="AH648" s="282">
        <f t="shared" si="174"/>
        <v>0</v>
      </c>
      <c r="AI648" s="260"/>
      <c r="AJ648" s="282">
        <f t="shared" si="175"/>
        <v>0</v>
      </c>
      <c r="AK648" s="282">
        <f t="shared" si="176"/>
        <v>0</v>
      </c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495"/>
      <c r="AW648" s="495"/>
      <c r="AX648" s="495"/>
    </row>
    <row r="649" spans="2:50">
      <c r="B649" s="412">
        <v>627</v>
      </c>
      <c r="C649" s="376" t="s">
        <v>25</v>
      </c>
      <c r="D649" s="375" t="s">
        <v>586</v>
      </c>
      <c r="E649" s="375" t="s">
        <v>591</v>
      </c>
      <c r="F649" s="401" t="s">
        <v>1212</v>
      </c>
      <c r="G649" s="422" t="s">
        <v>515</v>
      </c>
      <c r="H649" s="429">
        <v>42452</v>
      </c>
      <c r="I649" s="409" t="s">
        <v>2470</v>
      </c>
      <c r="J649" s="425">
        <f t="shared" si="150"/>
        <v>159</v>
      </c>
      <c r="K649" s="425">
        <v>159</v>
      </c>
      <c r="L649" s="425">
        <v>0</v>
      </c>
      <c r="M649" s="425"/>
      <c r="N649" s="481">
        <v>2.65</v>
      </c>
      <c r="O649" s="481">
        <v>0</v>
      </c>
      <c r="P649" s="521">
        <v>2</v>
      </c>
      <c r="Q649" s="282"/>
      <c r="R649" s="128" t="s">
        <v>31</v>
      </c>
      <c r="S649" s="128" t="s">
        <v>31</v>
      </c>
      <c r="T649" s="128" t="s">
        <v>31</v>
      </c>
      <c r="U649" s="128" t="s">
        <v>31</v>
      </c>
      <c r="V649" s="333" t="s">
        <v>3806</v>
      </c>
      <c r="W649" s="282"/>
      <c r="X649" s="282">
        <f t="shared" si="166"/>
        <v>0</v>
      </c>
      <c r="Y649" s="260"/>
      <c r="Z649" s="260"/>
      <c r="AA649" s="502">
        <f t="shared" si="167"/>
        <v>0</v>
      </c>
      <c r="AB649" s="282">
        <f t="shared" si="168"/>
        <v>0</v>
      </c>
      <c r="AC649" s="282">
        <f t="shared" si="169"/>
        <v>0</v>
      </c>
      <c r="AD649" s="282">
        <f t="shared" si="170"/>
        <v>0</v>
      </c>
      <c r="AE649" s="282">
        <f t="shared" si="171"/>
        <v>0</v>
      </c>
      <c r="AF649" s="282">
        <f t="shared" si="172"/>
        <v>0</v>
      </c>
      <c r="AG649" s="107">
        <f t="shared" si="173"/>
        <v>0</v>
      </c>
      <c r="AH649" s="282">
        <f t="shared" si="174"/>
        <v>0</v>
      </c>
      <c r="AI649" s="260"/>
      <c r="AJ649" s="282">
        <f t="shared" si="175"/>
        <v>0</v>
      </c>
      <c r="AK649" s="282">
        <f t="shared" si="176"/>
        <v>0</v>
      </c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495"/>
      <c r="AW649" s="495"/>
      <c r="AX649" s="495"/>
    </row>
    <row r="650" spans="2:50">
      <c r="B650" s="412">
        <v>628</v>
      </c>
      <c r="C650" s="376" t="s">
        <v>25</v>
      </c>
      <c r="D650" s="375" t="s">
        <v>586</v>
      </c>
      <c r="E650" s="375" t="s">
        <v>591</v>
      </c>
      <c r="F650" s="401" t="s">
        <v>175</v>
      </c>
      <c r="G650" s="422" t="s">
        <v>515</v>
      </c>
      <c r="H650" s="429">
        <v>43017</v>
      </c>
      <c r="I650" s="409" t="s">
        <v>2470</v>
      </c>
      <c r="J650" s="425">
        <f t="shared" si="150"/>
        <v>54</v>
      </c>
      <c r="K650" s="425">
        <v>54</v>
      </c>
      <c r="L650" s="425">
        <v>0</v>
      </c>
      <c r="M650" s="425"/>
      <c r="N650" s="481">
        <v>0.89999999999999991</v>
      </c>
      <c r="O650" s="481">
        <v>0</v>
      </c>
      <c r="P650" s="521">
        <v>2</v>
      </c>
      <c r="Q650" s="282"/>
      <c r="R650" s="128" t="s">
        <v>31</v>
      </c>
      <c r="S650" s="128" t="s">
        <v>31</v>
      </c>
      <c r="T650" s="128" t="s">
        <v>31</v>
      </c>
      <c r="U650" s="128" t="s">
        <v>31</v>
      </c>
      <c r="V650" s="333" t="s">
        <v>3806</v>
      </c>
      <c r="W650" s="282"/>
      <c r="X650" s="282">
        <f t="shared" si="166"/>
        <v>0</v>
      </c>
      <c r="Y650" s="260"/>
      <c r="Z650" s="260"/>
      <c r="AA650" s="502">
        <f t="shared" si="167"/>
        <v>0</v>
      </c>
      <c r="AB650" s="282">
        <f t="shared" si="168"/>
        <v>0</v>
      </c>
      <c r="AC650" s="282">
        <f t="shared" si="169"/>
        <v>0</v>
      </c>
      <c r="AD650" s="282">
        <f t="shared" si="170"/>
        <v>0</v>
      </c>
      <c r="AE650" s="282">
        <f t="shared" si="171"/>
        <v>0</v>
      </c>
      <c r="AF650" s="282">
        <f t="shared" si="172"/>
        <v>0</v>
      </c>
      <c r="AG650" s="107">
        <f t="shared" si="173"/>
        <v>0</v>
      </c>
      <c r="AH650" s="282">
        <f t="shared" si="174"/>
        <v>0</v>
      </c>
      <c r="AI650" s="260"/>
      <c r="AJ650" s="282">
        <f t="shared" si="175"/>
        <v>0</v>
      </c>
      <c r="AK650" s="282">
        <f t="shared" si="176"/>
        <v>0</v>
      </c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495"/>
      <c r="AW650" s="495"/>
      <c r="AX650" s="495"/>
    </row>
    <row r="651" spans="2:50">
      <c r="B651" s="412">
        <v>629</v>
      </c>
      <c r="C651" s="376" t="s">
        <v>25</v>
      </c>
      <c r="D651" s="375" t="s">
        <v>586</v>
      </c>
      <c r="E651" s="375" t="s">
        <v>601</v>
      </c>
      <c r="F651" s="401" t="s">
        <v>603</v>
      </c>
      <c r="G651" s="422" t="s">
        <v>515</v>
      </c>
      <c r="H651" s="429">
        <v>42227</v>
      </c>
      <c r="I651" s="409" t="s">
        <v>2470</v>
      </c>
      <c r="J651" s="425">
        <f t="shared" ref="J651:J714" si="177">SUM(K651:L651)</f>
        <v>258</v>
      </c>
      <c r="K651" s="425">
        <v>18</v>
      </c>
      <c r="L651" s="425">
        <v>240</v>
      </c>
      <c r="M651" s="425"/>
      <c r="N651" s="481">
        <v>0.3</v>
      </c>
      <c r="O651" s="481">
        <v>4</v>
      </c>
      <c r="P651" s="521">
        <v>2</v>
      </c>
      <c r="Q651" s="282"/>
      <c r="R651" s="128" t="s">
        <v>31</v>
      </c>
      <c r="S651" s="128" t="s">
        <v>31</v>
      </c>
      <c r="T651" s="128" t="s">
        <v>31</v>
      </c>
      <c r="U651" s="128" t="s">
        <v>31</v>
      </c>
      <c r="V651" s="333" t="s">
        <v>3806</v>
      </c>
      <c r="W651" s="282"/>
      <c r="X651" s="282">
        <f t="shared" si="166"/>
        <v>0</v>
      </c>
      <c r="Y651" s="260"/>
      <c r="Z651" s="260"/>
      <c r="AA651" s="502">
        <f t="shared" si="167"/>
        <v>0</v>
      </c>
      <c r="AB651" s="282">
        <f t="shared" si="168"/>
        <v>0</v>
      </c>
      <c r="AC651" s="282">
        <f t="shared" si="169"/>
        <v>0</v>
      </c>
      <c r="AD651" s="282">
        <f t="shared" si="170"/>
        <v>0</v>
      </c>
      <c r="AE651" s="282">
        <f t="shared" si="171"/>
        <v>0</v>
      </c>
      <c r="AF651" s="282">
        <f t="shared" si="172"/>
        <v>0</v>
      </c>
      <c r="AG651" s="107">
        <f t="shared" si="173"/>
        <v>0</v>
      </c>
      <c r="AH651" s="282">
        <f t="shared" si="174"/>
        <v>0</v>
      </c>
      <c r="AI651" s="260"/>
      <c r="AJ651" s="282">
        <f t="shared" si="175"/>
        <v>0</v>
      </c>
      <c r="AK651" s="282">
        <f t="shared" si="176"/>
        <v>0</v>
      </c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495"/>
      <c r="AW651" s="495"/>
      <c r="AX651" s="495"/>
    </row>
    <row r="652" spans="2:50">
      <c r="B652" s="412">
        <v>630</v>
      </c>
      <c r="C652" s="376" t="s">
        <v>25</v>
      </c>
      <c r="D652" s="375" t="s">
        <v>586</v>
      </c>
      <c r="E652" s="375" t="s">
        <v>601</v>
      </c>
      <c r="F652" s="401" t="s">
        <v>1213</v>
      </c>
      <c r="G652" s="422" t="s">
        <v>515</v>
      </c>
      <c r="H652" s="429">
        <v>42789</v>
      </c>
      <c r="I652" s="409" t="s">
        <v>2470</v>
      </c>
      <c r="J652" s="425">
        <f t="shared" si="177"/>
        <v>36</v>
      </c>
      <c r="K652" s="425">
        <v>36</v>
      </c>
      <c r="L652" s="425">
        <v>0</v>
      </c>
      <c r="M652" s="425"/>
      <c r="N652" s="481">
        <v>0.6</v>
      </c>
      <c r="O652" s="481">
        <v>0</v>
      </c>
      <c r="P652" s="521">
        <v>2</v>
      </c>
      <c r="Q652" s="282"/>
      <c r="R652" s="128" t="s">
        <v>31</v>
      </c>
      <c r="S652" s="128" t="s">
        <v>31</v>
      </c>
      <c r="T652" s="128" t="s">
        <v>31</v>
      </c>
      <c r="U652" s="128" t="s">
        <v>31</v>
      </c>
      <c r="V652" s="333" t="s">
        <v>3806</v>
      </c>
      <c r="W652" s="282"/>
      <c r="X652" s="282">
        <f t="shared" si="166"/>
        <v>0</v>
      </c>
      <c r="Y652" s="260"/>
      <c r="Z652" s="260"/>
      <c r="AA652" s="502">
        <f t="shared" si="167"/>
        <v>0</v>
      </c>
      <c r="AB652" s="282">
        <f t="shared" si="168"/>
        <v>0</v>
      </c>
      <c r="AC652" s="282">
        <f t="shared" si="169"/>
        <v>0</v>
      </c>
      <c r="AD652" s="282">
        <f t="shared" si="170"/>
        <v>0</v>
      </c>
      <c r="AE652" s="282">
        <f t="shared" si="171"/>
        <v>0</v>
      </c>
      <c r="AF652" s="282">
        <f t="shared" si="172"/>
        <v>0</v>
      </c>
      <c r="AG652" s="107">
        <f t="shared" si="173"/>
        <v>0</v>
      </c>
      <c r="AH652" s="282">
        <f t="shared" si="174"/>
        <v>0</v>
      </c>
      <c r="AI652" s="260"/>
      <c r="AJ652" s="282">
        <f t="shared" si="175"/>
        <v>0</v>
      </c>
      <c r="AK652" s="282">
        <f t="shared" si="176"/>
        <v>0</v>
      </c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495"/>
      <c r="AW652" s="495"/>
      <c r="AX652" s="495"/>
    </row>
    <row r="653" spans="2:50">
      <c r="B653" s="412">
        <v>631</v>
      </c>
      <c r="C653" s="376" t="s">
        <v>25</v>
      </c>
      <c r="D653" s="375" t="s">
        <v>586</v>
      </c>
      <c r="E653" s="375" t="s">
        <v>601</v>
      </c>
      <c r="F653" s="401" t="s">
        <v>606</v>
      </c>
      <c r="G653" s="422" t="s">
        <v>515</v>
      </c>
      <c r="H653" s="429">
        <v>43795</v>
      </c>
      <c r="I653" s="409" t="s">
        <v>2470</v>
      </c>
      <c r="J653" s="425">
        <f t="shared" si="177"/>
        <v>48</v>
      </c>
      <c r="K653" s="425">
        <v>48</v>
      </c>
      <c r="L653" s="425">
        <v>0</v>
      </c>
      <c r="M653" s="425"/>
      <c r="N653" s="25">
        <v>0.5</v>
      </c>
      <c r="O653" s="26">
        <v>0</v>
      </c>
      <c r="P653" s="507">
        <v>1</v>
      </c>
      <c r="Q653" s="282"/>
      <c r="R653" s="128" t="s">
        <v>31</v>
      </c>
      <c r="S653" s="128" t="s">
        <v>31</v>
      </c>
      <c r="T653" s="128" t="s">
        <v>31</v>
      </c>
      <c r="U653" s="128" t="s">
        <v>31</v>
      </c>
      <c r="V653" s="333" t="s">
        <v>3806</v>
      </c>
      <c r="W653" s="282"/>
      <c r="X653" s="282">
        <f t="shared" si="166"/>
        <v>0</v>
      </c>
      <c r="Y653" s="260"/>
      <c r="Z653" s="260"/>
      <c r="AA653" s="502">
        <f t="shared" si="167"/>
        <v>0</v>
      </c>
      <c r="AB653" s="282">
        <f t="shared" si="168"/>
        <v>0</v>
      </c>
      <c r="AC653" s="282">
        <f t="shared" si="169"/>
        <v>0</v>
      </c>
      <c r="AD653" s="282">
        <f t="shared" si="170"/>
        <v>0</v>
      </c>
      <c r="AE653" s="282">
        <f t="shared" si="171"/>
        <v>0</v>
      </c>
      <c r="AF653" s="282">
        <f t="shared" si="172"/>
        <v>0</v>
      </c>
      <c r="AG653" s="107">
        <f t="shared" si="173"/>
        <v>0</v>
      </c>
      <c r="AH653" s="282">
        <f t="shared" si="174"/>
        <v>0</v>
      </c>
      <c r="AI653" s="260"/>
      <c r="AJ653" s="282">
        <f t="shared" si="175"/>
        <v>0</v>
      </c>
      <c r="AK653" s="282">
        <f t="shared" si="176"/>
        <v>0</v>
      </c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495"/>
      <c r="AW653" s="495"/>
      <c r="AX653" s="495"/>
    </row>
    <row r="654" spans="2:50">
      <c r="B654" s="412">
        <v>632</v>
      </c>
      <c r="C654" s="376" t="s">
        <v>25</v>
      </c>
      <c r="D654" s="375" t="s">
        <v>586</v>
      </c>
      <c r="E654" s="375" t="s">
        <v>607</v>
      </c>
      <c r="F654" s="401" t="s">
        <v>603</v>
      </c>
      <c r="G654" s="422" t="s">
        <v>515</v>
      </c>
      <c r="H654" s="429">
        <v>42227</v>
      </c>
      <c r="I654" s="409" t="s">
        <v>2470</v>
      </c>
      <c r="J654" s="425">
        <f t="shared" si="177"/>
        <v>270</v>
      </c>
      <c r="K654" s="425">
        <v>30</v>
      </c>
      <c r="L654" s="425">
        <v>240</v>
      </c>
      <c r="M654" s="425"/>
      <c r="N654" s="481">
        <v>0.5</v>
      </c>
      <c r="O654" s="481">
        <v>4</v>
      </c>
      <c r="P654" s="521">
        <v>2</v>
      </c>
      <c r="Q654" s="282"/>
      <c r="R654" s="128" t="s">
        <v>31</v>
      </c>
      <c r="S654" s="128" t="s">
        <v>31</v>
      </c>
      <c r="T654" s="128" t="s">
        <v>31</v>
      </c>
      <c r="U654" s="128" t="s">
        <v>31</v>
      </c>
      <c r="V654" s="333" t="s">
        <v>3806</v>
      </c>
      <c r="W654" s="282"/>
      <c r="X654" s="282">
        <f t="shared" si="166"/>
        <v>0</v>
      </c>
      <c r="Y654" s="260"/>
      <c r="Z654" s="260"/>
      <c r="AA654" s="502">
        <f t="shared" si="167"/>
        <v>0</v>
      </c>
      <c r="AB654" s="282">
        <f t="shared" si="168"/>
        <v>0</v>
      </c>
      <c r="AC654" s="282">
        <f t="shared" si="169"/>
        <v>0</v>
      </c>
      <c r="AD654" s="282">
        <f t="shared" si="170"/>
        <v>0</v>
      </c>
      <c r="AE654" s="282">
        <f t="shared" si="171"/>
        <v>0</v>
      </c>
      <c r="AF654" s="282">
        <f t="shared" si="172"/>
        <v>0</v>
      </c>
      <c r="AG654" s="107">
        <f t="shared" si="173"/>
        <v>0</v>
      </c>
      <c r="AH654" s="282">
        <f t="shared" si="174"/>
        <v>0</v>
      </c>
      <c r="AI654" s="260"/>
      <c r="AJ654" s="282">
        <f t="shared" si="175"/>
        <v>0</v>
      </c>
      <c r="AK654" s="282">
        <f t="shared" si="176"/>
        <v>0</v>
      </c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495"/>
      <c r="AW654" s="495"/>
      <c r="AX654" s="495"/>
    </row>
    <row r="655" spans="2:50">
      <c r="B655" s="412">
        <v>633</v>
      </c>
      <c r="C655" s="376" t="s">
        <v>25</v>
      </c>
      <c r="D655" s="375" t="s">
        <v>586</v>
      </c>
      <c r="E655" s="375" t="s">
        <v>607</v>
      </c>
      <c r="F655" s="401" t="s">
        <v>608</v>
      </c>
      <c r="G655" s="422" t="s">
        <v>515</v>
      </c>
      <c r="H655" s="429">
        <v>42230</v>
      </c>
      <c r="I655" s="409" t="s">
        <v>2470</v>
      </c>
      <c r="J655" s="425">
        <f t="shared" si="177"/>
        <v>18</v>
      </c>
      <c r="K655" s="425">
        <v>18</v>
      </c>
      <c r="L655" s="425">
        <v>0</v>
      </c>
      <c r="M655" s="425"/>
      <c r="N655" s="481">
        <v>0.3</v>
      </c>
      <c r="O655" s="481">
        <v>0</v>
      </c>
      <c r="P655" s="521">
        <v>2</v>
      </c>
      <c r="Q655" s="282"/>
      <c r="R655" s="128" t="s">
        <v>31</v>
      </c>
      <c r="S655" s="128" t="s">
        <v>31</v>
      </c>
      <c r="T655" s="128" t="s">
        <v>31</v>
      </c>
      <c r="U655" s="128" t="s">
        <v>31</v>
      </c>
      <c r="V655" s="333" t="s">
        <v>3806</v>
      </c>
      <c r="W655" s="282"/>
      <c r="X655" s="282">
        <f t="shared" si="166"/>
        <v>0</v>
      </c>
      <c r="Y655" s="260"/>
      <c r="Z655" s="260"/>
      <c r="AA655" s="502">
        <f t="shared" si="167"/>
        <v>0</v>
      </c>
      <c r="AB655" s="282">
        <f t="shared" si="168"/>
        <v>0</v>
      </c>
      <c r="AC655" s="282">
        <f t="shared" si="169"/>
        <v>0</v>
      </c>
      <c r="AD655" s="282">
        <f t="shared" si="170"/>
        <v>0</v>
      </c>
      <c r="AE655" s="282">
        <f t="shared" si="171"/>
        <v>0</v>
      </c>
      <c r="AF655" s="282">
        <f t="shared" si="172"/>
        <v>0</v>
      </c>
      <c r="AG655" s="107">
        <f t="shared" si="173"/>
        <v>0</v>
      </c>
      <c r="AH655" s="282">
        <f t="shared" si="174"/>
        <v>0</v>
      </c>
      <c r="AI655" s="260"/>
      <c r="AJ655" s="282">
        <f t="shared" si="175"/>
        <v>0</v>
      </c>
      <c r="AK655" s="282">
        <f t="shared" si="176"/>
        <v>0</v>
      </c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495"/>
      <c r="AW655" s="495"/>
      <c r="AX655" s="495"/>
    </row>
    <row r="656" spans="2:50">
      <c r="B656" s="412">
        <v>634</v>
      </c>
      <c r="C656" s="376" t="s">
        <v>25</v>
      </c>
      <c r="D656" s="375" t="s">
        <v>586</v>
      </c>
      <c r="E656" s="375" t="s">
        <v>607</v>
      </c>
      <c r="F656" s="401" t="s">
        <v>508</v>
      </c>
      <c r="G656" s="422" t="s">
        <v>515</v>
      </c>
      <c r="H656" s="429">
        <v>43712</v>
      </c>
      <c r="I656" s="409" t="s">
        <v>2470</v>
      </c>
      <c r="J656" s="425">
        <f t="shared" si="177"/>
        <v>42</v>
      </c>
      <c r="K656" s="425">
        <v>42</v>
      </c>
      <c r="L656" s="425">
        <v>0</v>
      </c>
      <c r="M656" s="425"/>
      <c r="N656" s="481">
        <v>0.7</v>
      </c>
      <c r="O656" s="481">
        <v>0</v>
      </c>
      <c r="P656" s="521">
        <v>2</v>
      </c>
      <c r="Q656" s="282"/>
      <c r="R656" s="128" t="s">
        <v>31</v>
      </c>
      <c r="S656" s="128" t="s">
        <v>31</v>
      </c>
      <c r="T656" s="128" t="s">
        <v>31</v>
      </c>
      <c r="U656" s="128" t="s">
        <v>31</v>
      </c>
      <c r="V656" s="333" t="s">
        <v>3806</v>
      </c>
      <c r="W656" s="282"/>
      <c r="X656" s="282">
        <f t="shared" si="166"/>
        <v>0</v>
      </c>
      <c r="Y656" s="260"/>
      <c r="Z656" s="260"/>
      <c r="AA656" s="502">
        <f t="shared" si="167"/>
        <v>0</v>
      </c>
      <c r="AB656" s="282">
        <f t="shared" si="168"/>
        <v>0</v>
      </c>
      <c r="AC656" s="282">
        <f t="shared" si="169"/>
        <v>0</v>
      </c>
      <c r="AD656" s="282">
        <f t="shared" si="170"/>
        <v>0</v>
      </c>
      <c r="AE656" s="282">
        <f t="shared" si="171"/>
        <v>0</v>
      </c>
      <c r="AF656" s="282">
        <f t="shared" si="172"/>
        <v>0</v>
      </c>
      <c r="AG656" s="107">
        <f t="shared" si="173"/>
        <v>0</v>
      </c>
      <c r="AH656" s="282">
        <f t="shared" si="174"/>
        <v>0</v>
      </c>
      <c r="AI656" s="260"/>
      <c r="AJ656" s="282">
        <f t="shared" si="175"/>
        <v>0</v>
      </c>
      <c r="AK656" s="282">
        <f t="shared" si="176"/>
        <v>0</v>
      </c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495"/>
      <c r="AW656" s="495"/>
      <c r="AX656" s="495"/>
    </row>
    <row r="657" spans="2:50">
      <c r="B657" s="412">
        <v>635</v>
      </c>
      <c r="C657" s="376" t="s">
        <v>25</v>
      </c>
      <c r="D657" s="375" t="s">
        <v>586</v>
      </c>
      <c r="E657" s="375" t="s">
        <v>607</v>
      </c>
      <c r="F657" s="401" t="s">
        <v>606</v>
      </c>
      <c r="G657" s="422" t="s">
        <v>515</v>
      </c>
      <c r="H657" s="429">
        <v>43795</v>
      </c>
      <c r="I657" s="409" t="s">
        <v>2470</v>
      </c>
      <c r="J657" s="425">
        <f t="shared" si="177"/>
        <v>30</v>
      </c>
      <c r="K657" s="425">
        <v>30</v>
      </c>
      <c r="L657" s="425">
        <v>0</v>
      </c>
      <c r="M657" s="425"/>
      <c r="N657" s="481">
        <v>0.5</v>
      </c>
      <c r="O657" s="481">
        <v>0</v>
      </c>
      <c r="P657" s="521">
        <v>2</v>
      </c>
      <c r="Q657" s="282"/>
      <c r="R657" s="128" t="s">
        <v>31</v>
      </c>
      <c r="S657" s="128" t="s">
        <v>31</v>
      </c>
      <c r="T657" s="128" t="s">
        <v>31</v>
      </c>
      <c r="U657" s="128" t="s">
        <v>31</v>
      </c>
      <c r="V657" s="333" t="s">
        <v>3806</v>
      </c>
      <c r="W657" s="282"/>
      <c r="X657" s="282">
        <f t="shared" si="166"/>
        <v>0</v>
      </c>
      <c r="Y657" s="260"/>
      <c r="Z657" s="260"/>
      <c r="AA657" s="502">
        <f t="shared" si="167"/>
        <v>0</v>
      </c>
      <c r="AB657" s="282">
        <f t="shared" si="168"/>
        <v>0</v>
      </c>
      <c r="AC657" s="282">
        <f t="shared" si="169"/>
        <v>0</v>
      </c>
      <c r="AD657" s="282">
        <f t="shared" si="170"/>
        <v>0</v>
      </c>
      <c r="AE657" s="282">
        <f t="shared" si="171"/>
        <v>0</v>
      </c>
      <c r="AF657" s="282">
        <f t="shared" si="172"/>
        <v>0</v>
      </c>
      <c r="AG657" s="107">
        <f t="shared" si="173"/>
        <v>0</v>
      </c>
      <c r="AH657" s="282">
        <f t="shared" si="174"/>
        <v>0</v>
      </c>
      <c r="AI657" s="260"/>
      <c r="AJ657" s="282">
        <f t="shared" si="175"/>
        <v>0</v>
      </c>
      <c r="AK657" s="282">
        <f t="shared" si="176"/>
        <v>0</v>
      </c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495"/>
      <c r="AW657" s="495"/>
      <c r="AX657" s="495"/>
    </row>
    <row r="658" spans="2:50">
      <c r="B658" s="412">
        <v>636</v>
      </c>
      <c r="C658" s="376" t="s">
        <v>25</v>
      </c>
      <c r="D658" s="375" t="s">
        <v>586</v>
      </c>
      <c r="E658" s="375" t="s">
        <v>607</v>
      </c>
      <c r="F658" s="401" t="s">
        <v>516</v>
      </c>
      <c r="G658" s="422" t="s">
        <v>515</v>
      </c>
      <c r="H658" s="429">
        <v>43194</v>
      </c>
      <c r="I658" s="409" t="s">
        <v>2470</v>
      </c>
      <c r="J658" s="425">
        <f t="shared" si="177"/>
        <v>60</v>
      </c>
      <c r="K658" s="425">
        <v>60</v>
      </c>
      <c r="L658" s="425">
        <v>0</v>
      </c>
      <c r="M658" s="425"/>
      <c r="N658" s="481">
        <v>1</v>
      </c>
      <c r="O658" s="481">
        <v>0</v>
      </c>
      <c r="P658" s="521">
        <v>2</v>
      </c>
      <c r="Q658" s="282"/>
      <c r="R658" s="128" t="s">
        <v>31</v>
      </c>
      <c r="S658" s="128" t="s">
        <v>31</v>
      </c>
      <c r="T658" s="128" t="s">
        <v>31</v>
      </c>
      <c r="U658" s="128" t="s">
        <v>31</v>
      </c>
      <c r="V658" s="333" t="s">
        <v>3806</v>
      </c>
      <c r="W658" s="282"/>
      <c r="X658" s="282">
        <f t="shared" si="166"/>
        <v>0</v>
      </c>
      <c r="Y658" s="260"/>
      <c r="Z658" s="260"/>
      <c r="AA658" s="502">
        <f t="shared" si="167"/>
        <v>0</v>
      </c>
      <c r="AB658" s="282">
        <f t="shared" si="168"/>
        <v>0</v>
      </c>
      <c r="AC658" s="282">
        <f t="shared" si="169"/>
        <v>0</v>
      </c>
      <c r="AD658" s="282">
        <f t="shared" si="170"/>
        <v>0</v>
      </c>
      <c r="AE658" s="282">
        <f t="shared" si="171"/>
        <v>0</v>
      </c>
      <c r="AF658" s="282">
        <f t="shared" si="172"/>
        <v>0</v>
      </c>
      <c r="AG658" s="107">
        <f t="shared" si="173"/>
        <v>0</v>
      </c>
      <c r="AH658" s="282">
        <f t="shared" si="174"/>
        <v>0</v>
      </c>
      <c r="AI658" s="260"/>
      <c r="AJ658" s="282">
        <f t="shared" si="175"/>
        <v>0</v>
      </c>
      <c r="AK658" s="282">
        <f t="shared" si="176"/>
        <v>0</v>
      </c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495"/>
      <c r="AW658" s="495"/>
      <c r="AX658" s="495"/>
    </row>
    <row r="659" spans="2:50">
      <c r="B659" s="412">
        <v>637</v>
      </c>
      <c r="C659" s="376" t="s">
        <v>25</v>
      </c>
      <c r="D659" s="375" t="s">
        <v>586</v>
      </c>
      <c r="E659" s="375" t="s">
        <v>607</v>
      </c>
      <c r="F659" s="401" t="s">
        <v>1214</v>
      </c>
      <c r="G659" s="422" t="s">
        <v>515</v>
      </c>
      <c r="H659" s="429">
        <v>43606</v>
      </c>
      <c r="I659" s="409" t="s">
        <v>2470</v>
      </c>
      <c r="J659" s="425">
        <f t="shared" si="177"/>
        <v>1002</v>
      </c>
      <c r="K659" s="425">
        <v>42</v>
      </c>
      <c r="L659" s="425">
        <v>960</v>
      </c>
      <c r="M659" s="425"/>
      <c r="N659" s="481">
        <v>0.7</v>
      </c>
      <c r="O659" s="481">
        <v>16</v>
      </c>
      <c r="P659" s="521">
        <v>2</v>
      </c>
      <c r="Q659" s="282"/>
      <c r="R659" s="128" t="s">
        <v>31</v>
      </c>
      <c r="S659" s="128" t="s">
        <v>31</v>
      </c>
      <c r="T659" s="128" t="s">
        <v>31</v>
      </c>
      <c r="U659" s="128" t="s">
        <v>31</v>
      </c>
      <c r="V659" s="333" t="s">
        <v>3806</v>
      </c>
      <c r="W659" s="282"/>
      <c r="X659" s="282">
        <f t="shared" si="166"/>
        <v>0</v>
      </c>
      <c r="Y659" s="260"/>
      <c r="Z659" s="260"/>
      <c r="AA659" s="502">
        <f t="shared" si="167"/>
        <v>0</v>
      </c>
      <c r="AB659" s="282">
        <f t="shared" si="168"/>
        <v>0</v>
      </c>
      <c r="AC659" s="282">
        <f t="shared" si="169"/>
        <v>0</v>
      </c>
      <c r="AD659" s="282">
        <f t="shared" si="170"/>
        <v>0</v>
      </c>
      <c r="AE659" s="282">
        <f t="shared" si="171"/>
        <v>0</v>
      </c>
      <c r="AF659" s="282">
        <f t="shared" si="172"/>
        <v>0</v>
      </c>
      <c r="AG659" s="107">
        <f t="shared" si="173"/>
        <v>0</v>
      </c>
      <c r="AH659" s="282">
        <f t="shared" si="174"/>
        <v>0</v>
      </c>
      <c r="AI659" s="260"/>
      <c r="AJ659" s="282">
        <f t="shared" si="175"/>
        <v>0</v>
      </c>
      <c r="AK659" s="282">
        <f t="shared" si="176"/>
        <v>0</v>
      </c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495"/>
      <c r="AW659" s="495"/>
      <c r="AX659" s="495"/>
    </row>
    <row r="660" spans="2:50">
      <c r="B660" s="412">
        <v>638</v>
      </c>
      <c r="C660" s="376" t="s">
        <v>25</v>
      </c>
      <c r="D660" s="375" t="s">
        <v>586</v>
      </c>
      <c r="E660" s="375" t="s">
        <v>611</v>
      </c>
      <c r="F660" s="401" t="s">
        <v>516</v>
      </c>
      <c r="G660" s="422" t="s">
        <v>515</v>
      </c>
      <c r="H660" s="429">
        <v>42789</v>
      </c>
      <c r="I660" s="409" t="s">
        <v>2470</v>
      </c>
      <c r="J660" s="425">
        <f t="shared" si="177"/>
        <v>330</v>
      </c>
      <c r="K660" s="425">
        <v>270</v>
      </c>
      <c r="L660" s="425">
        <v>60</v>
      </c>
      <c r="M660" s="425"/>
      <c r="N660" s="481">
        <v>4.5</v>
      </c>
      <c r="O660" s="481">
        <v>1</v>
      </c>
      <c r="P660" s="521">
        <v>2</v>
      </c>
      <c r="Q660" s="282"/>
      <c r="R660" s="128" t="s">
        <v>31</v>
      </c>
      <c r="S660" s="128" t="s">
        <v>31</v>
      </c>
      <c r="T660" s="128" t="s">
        <v>31</v>
      </c>
      <c r="U660" s="128" t="s">
        <v>31</v>
      </c>
      <c r="V660" s="333" t="s">
        <v>3806</v>
      </c>
      <c r="W660" s="282"/>
      <c r="X660" s="282">
        <f t="shared" si="166"/>
        <v>0</v>
      </c>
      <c r="Y660" s="260"/>
      <c r="Z660" s="260"/>
      <c r="AA660" s="502">
        <f t="shared" si="167"/>
        <v>0</v>
      </c>
      <c r="AB660" s="282">
        <f t="shared" si="168"/>
        <v>0</v>
      </c>
      <c r="AC660" s="282">
        <f t="shared" si="169"/>
        <v>0</v>
      </c>
      <c r="AD660" s="282">
        <f t="shared" si="170"/>
        <v>0</v>
      </c>
      <c r="AE660" s="282">
        <f t="shared" si="171"/>
        <v>0</v>
      </c>
      <c r="AF660" s="282">
        <f t="shared" si="172"/>
        <v>0</v>
      </c>
      <c r="AG660" s="107">
        <f t="shared" si="173"/>
        <v>0</v>
      </c>
      <c r="AH660" s="282">
        <f t="shared" si="174"/>
        <v>0</v>
      </c>
      <c r="AI660" s="260"/>
      <c r="AJ660" s="282">
        <f t="shared" si="175"/>
        <v>0</v>
      </c>
      <c r="AK660" s="282">
        <f t="shared" si="176"/>
        <v>0</v>
      </c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495"/>
      <c r="AW660" s="495"/>
      <c r="AX660" s="495"/>
    </row>
    <row r="661" spans="2:50">
      <c r="B661" s="412">
        <v>639</v>
      </c>
      <c r="C661" s="376" t="s">
        <v>25</v>
      </c>
      <c r="D661" s="375" t="s">
        <v>586</v>
      </c>
      <c r="E661" s="375" t="s">
        <v>611</v>
      </c>
      <c r="F661" s="401" t="s">
        <v>603</v>
      </c>
      <c r="G661" s="422" t="s">
        <v>515</v>
      </c>
      <c r="H661" s="429">
        <v>42227</v>
      </c>
      <c r="I661" s="409" t="s">
        <v>2470</v>
      </c>
      <c r="J661" s="425">
        <f t="shared" si="177"/>
        <v>270</v>
      </c>
      <c r="K661" s="425">
        <v>30</v>
      </c>
      <c r="L661" s="425">
        <v>240</v>
      </c>
      <c r="M661" s="425"/>
      <c r="N661" s="481">
        <v>0.5</v>
      </c>
      <c r="O661" s="481">
        <v>4</v>
      </c>
      <c r="P661" s="521">
        <v>2</v>
      </c>
      <c r="Q661" s="282"/>
      <c r="R661" s="128" t="s">
        <v>31</v>
      </c>
      <c r="S661" s="128" t="s">
        <v>31</v>
      </c>
      <c r="T661" s="128" t="s">
        <v>31</v>
      </c>
      <c r="U661" s="128" t="s">
        <v>31</v>
      </c>
      <c r="V661" s="333" t="s">
        <v>3806</v>
      </c>
      <c r="W661" s="282"/>
      <c r="X661" s="282">
        <f t="shared" si="166"/>
        <v>0</v>
      </c>
      <c r="Y661" s="260"/>
      <c r="Z661" s="260"/>
      <c r="AA661" s="502">
        <f t="shared" si="167"/>
        <v>0</v>
      </c>
      <c r="AB661" s="282">
        <f t="shared" si="168"/>
        <v>0</v>
      </c>
      <c r="AC661" s="282">
        <f t="shared" si="169"/>
        <v>0</v>
      </c>
      <c r="AD661" s="282">
        <f t="shared" si="170"/>
        <v>0</v>
      </c>
      <c r="AE661" s="282">
        <f t="shared" si="171"/>
        <v>0</v>
      </c>
      <c r="AF661" s="282">
        <f t="shared" si="172"/>
        <v>0</v>
      </c>
      <c r="AG661" s="107">
        <f t="shared" si="173"/>
        <v>0</v>
      </c>
      <c r="AH661" s="282">
        <f t="shared" si="174"/>
        <v>0</v>
      </c>
      <c r="AI661" s="260"/>
      <c r="AJ661" s="282">
        <f t="shared" si="175"/>
        <v>0</v>
      </c>
      <c r="AK661" s="282">
        <f t="shared" si="176"/>
        <v>0</v>
      </c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495"/>
      <c r="AW661" s="495"/>
      <c r="AX661" s="495"/>
    </row>
    <row r="662" spans="2:50">
      <c r="B662" s="412">
        <v>640</v>
      </c>
      <c r="C662" s="376" t="s">
        <v>25</v>
      </c>
      <c r="D662" s="375" t="s">
        <v>586</v>
      </c>
      <c r="E662" s="375" t="s">
        <v>611</v>
      </c>
      <c r="F662" s="401" t="s">
        <v>608</v>
      </c>
      <c r="G662" s="422" t="s">
        <v>515</v>
      </c>
      <c r="H662" s="429">
        <v>42230</v>
      </c>
      <c r="I662" s="409" t="s">
        <v>2470</v>
      </c>
      <c r="J662" s="425">
        <f t="shared" si="177"/>
        <v>18</v>
      </c>
      <c r="K662" s="425">
        <v>18</v>
      </c>
      <c r="L662" s="425">
        <v>0</v>
      </c>
      <c r="M662" s="425"/>
      <c r="N662" s="481">
        <v>0.3</v>
      </c>
      <c r="O662" s="481">
        <v>0</v>
      </c>
      <c r="P662" s="521">
        <v>2</v>
      </c>
      <c r="Q662" s="282"/>
      <c r="R662" s="128" t="s">
        <v>31</v>
      </c>
      <c r="S662" s="128" t="s">
        <v>31</v>
      </c>
      <c r="T662" s="128" t="s">
        <v>31</v>
      </c>
      <c r="U662" s="128" t="s">
        <v>31</v>
      </c>
      <c r="V662" s="333" t="s">
        <v>3806</v>
      </c>
      <c r="W662" s="282"/>
      <c r="X662" s="282">
        <f t="shared" si="166"/>
        <v>0</v>
      </c>
      <c r="Y662" s="260"/>
      <c r="Z662" s="260"/>
      <c r="AA662" s="502">
        <f t="shared" si="167"/>
        <v>0</v>
      </c>
      <c r="AB662" s="282">
        <f t="shared" si="168"/>
        <v>0</v>
      </c>
      <c r="AC662" s="282">
        <f t="shared" si="169"/>
        <v>0</v>
      </c>
      <c r="AD662" s="282">
        <f t="shared" si="170"/>
        <v>0</v>
      </c>
      <c r="AE662" s="282">
        <f t="shared" si="171"/>
        <v>0</v>
      </c>
      <c r="AF662" s="282">
        <f t="shared" si="172"/>
        <v>0</v>
      </c>
      <c r="AG662" s="107">
        <f t="shared" si="173"/>
        <v>0</v>
      </c>
      <c r="AH662" s="282">
        <f t="shared" si="174"/>
        <v>0</v>
      </c>
      <c r="AI662" s="260"/>
      <c r="AJ662" s="282">
        <f t="shared" si="175"/>
        <v>0</v>
      </c>
      <c r="AK662" s="282">
        <f t="shared" si="176"/>
        <v>0</v>
      </c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495"/>
      <c r="AW662" s="495"/>
      <c r="AX662" s="495"/>
    </row>
    <row r="663" spans="2:50">
      <c r="B663" s="412">
        <v>641</v>
      </c>
      <c r="C663" s="376" t="s">
        <v>25</v>
      </c>
      <c r="D663" s="375" t="s">
        <v>586</v>
      </c>
      <c r="E663" s="375" t="s">
        <v>611</v>
      </c>
      <c r="F663" s="401" t="s">
        <v>508</v>
      </c>
      <c r="G663" s="422" t="s">
        <v>515</v>
      </c>
      <c r="H663" s="429">
        <v>43712</v>
      </c>
      <c r="I663" s="409" t="s">
        <v>2470</v>
      </c>
      <c r="J663" s="425">
        <f t="shared" si="177"/>
        <v>42</v>
      </c>
      <c r="K663" s="425">
        <v>42</v>
      </c>
      <c r="L663" s="425">
        <v>0</v>
      </c>
      <c r="M663" s="425"/>
      <c r="N663" s="481">
        <v>0.5</v>
      </c>
      <c r="O663" s="481">
        <v>0</v>
      </c>
      <c r="P663" s="521">
        <v>2</v>
      </c>
      <c r="Q663" s="282"/>
      <c r="R663" s="128" t="s">
        <v>31</v>
      </c>
      <c r="S663" s="128" t="s">
        <v>31</v>
      </c>
      <c r="T663" s="128" t="s">
        <v>31</v>
      </c>
      <c r="U663" s="128" t="s">
        <v>31</v>
      </c>
      <c r="V663" s="333" t="s">
        <v>3806</v>
      </c>
      <c r="W663" s="282"/>
      <c r="X663" s="282">
        <f t="shared" si="166"/>
        <v>0</v>
      </c>
      <c r="Y663" s="260"/>
      <c r="Z663" s="260"/>
      <c r="AA663" s="502">
        <f t="shared" si="167"/>
        <v>0</v>
      </c>
      <c r="AB663" s="282">
        <f t="shared" si="168"/>
        <v>0</v>
      </c>
      <c r="AC663" s="282">
        <f t="shared" si="169"/>
        <v>0</v>
      </c>
      <c r="AD663" s="282">
        <f t="shared" si="170"/>
        <v>0</v>
      </c>
      <c r="AE663" s="282">
        <f t="shared" si="171"/>
        <v>0</v>
      </c>
      <c r="AF663" s="282">
        <f t="shared" si="172"/>
        <v>0</v>
      </c>
      <c r="AG663" s="107">
        <f t="shared" si="173"/>
        <v>0</v>
      </c>
      <c r="AH663" s="282">
        <f t="shared" si="174"/>
        <v>0</v>
      </c>
      <c r="AI663" s="260"/>
      <c r="AJ663" s="282">
        <f t="shared" si="175"/>
        <v>0</v>
      </c>
      <c r="AK663" s="282">
        <f t="shared" si="176"/>
        <v>0</v>
      </c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495"/>
      <c r="AW663" s="495"/>
      <c r="AX663" s="495"/>
    </row>
    <row r="664" spans="2:50">
      <c r="B664" s="412">
        <v>642</v>
      </c>
      <c r="C664" s="376" t="s">
        <v>25</v>
      </c>
      <c r="D664" s="375" t="s">
        <v>586</v>
      </c>
      <c r="E664" s="375" t="s">
        <v>611</v>
      </c>
      <c r="F664" s="401" t="s">
        <v>606</v>
      </c>
      <c r="G664" s="422" t="s">
        <v>515</v>
      </c>
      <c r="H664" s="429">
        <v>43795</v>
      </c>
      <c r="I664" s="409" t="s">
        <v>2470</v>
      </c>
      <c r="J664" s="425">
        <f t="shared" si="177"/>
        <v>30</v>
      </c>
      <c r="K664" s="425">
        <v>30</v>
      </c>
      <c r="L664" s="425">
        <v>0</v>
      </c>
      <c r="M664" s="425"/>
      <c r="N664" s="481">
        <v>0.5</v>
      </c>
      <c r="O664" s="481">
        <v>0</v>
      </c>
      <c r="P664" s="521">
        <v>2</v>
      </c>
      <c r="Q664" s="282"/>
      <c r="R664" s="128" t="s">
        <v>31</v>
      </c>
      <c r="S664" s="128" t="s">
        <v>31</v>
      </c>
      <c r="T664" s="128" t="s">
        <v>31</v>
      </c>
      <c r="U664" s="128" t="s">
        <v>31</v>
      </c>
      <c r="V664" s="333" t="s">
        <v>3806</v>
      </c>
      <c r="W664" s="282"/>
      <c r="X664" s="282">
        <f t="shared" si="166"/>
        <v>0</v>
      </c>
      <c r="Y664" s="260"/>
      <c r="Z664" s="260"/>
      <c r="AA664" s="502">
        <f t="shared" si="167"/>
        <v>0</v>
      </c>
      <c r="AB664" s="282">
        <f t="shared" si="168"/>
        <v>0</v>
      </c>
      <c r="AC664" s="282">
        <f t="shared" si="169"/>
        <v>0</v>
      </c>
      <c r="AD664" s="282">
        <f t="shared" si="170"/>
        <v>0</v>
      </c>
      <c r="AE664" s="282">
        <f t="shared" si="171"/>
        <v>0</v>
      </c>
      <c r="AF664" s="282">
        <f t="shared" si="172"/>
        <v>0</v>
      </c>
      <c r="AG664" s="107">
        <f t="shared" si="173"/>
        <v>0</v>
      </c>
      <c r="AH664" s="282">
        <f t="shared" si="174"/>
        <v>0</v>
      </c>
      <c r="AI664" s="260"/>
      <c r="AJ664" s="282">
        <f t="shared" si="175"/>
        <v>0</v>
      </c>
      <c r="AK664" s="282">
        <f t="shared" si="176"/>
        <v>0</v>
      </c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495"/>
      <c r="AW664" s="495"/>
      <c r="AX664" s="495"/>
    </row>
    <row r="665" spans="2:50">
      <c r="B665" s="412">
        <v>643</v>
      </c>
      <c r="C665" s="376" t="s">
        <v>25</v>
      </c>
      <c r="D665" s="375" t="s">
        <v>586</v>
      </c>
      <c r="E665" s="375" t="s">
        <v>611</v>
      </c>
      <c r="F665" s="401" t="s">
        <v>1215</v>
      </c>
      <c r="G665" s="422" t="s">
        <v>515</v>
      </c>
      <c r="H665" s="429">
        <v>43606</v>
      </c>
      <c r="I665" s="409" t="s">
        <v>2470</v>
      </c>
      <c r="J665" s="425">
        <f t="shared" si="177"/>
        <v>486</v>
      </c>
      <c r="K665" s="425">
        <v>6</v>
      </c>
      <c r="L665" s="425">
        <v>480</v>
      </c>
      <c r="M665" s="425"/>
      <c r="N665" s="481">
        <v>0.1</v>
      </c>
      <c r="O665" s="481">
        <v>8</v>
      </c>
      <c r="P665" s="521">
        <v>2</v>
      </c>
      <c r="Q665" s="282"/>
      <c r="R665" s="128" t="s">
        <v>31</v>
      </c>
      <c r="S665" s="128" t="s">
        <v>31</v>
      </c>
      <c r="T665" s="128" t="s">
        <v>31</v>
      </c>
      <c r="U665" s="128" t="s">
        <v>31</v>
      </c>
      <c r="V665" s="333" t="s">
        <v>3806</v>
      </c>
      <c r="W665" s="282"/>
      <c r="X665" s="282">
        <f t="shared" si="166"/>
        <v>0</v>
      </c>
      <c r="Y665" s="260"/>
      <c r="Z665" s="260"/>
      <c r="AA665" s="502">
        <f t="shared" si="167"/>
        <v>0</v>
      </c>
      <c r="AB665" s="282">
        <f t="shared" si="168"/>
        <v>0</v>
      </c>
      <c r="AC665" s="282">
        <f t="shared" si="169"/>
        <v>0</v>
      </c>
      <c r="AD665" s="282">
        <f t="shared" si="170"/>
        <v>0</v>
      </c>
      <c r="AE665" s="282">
        <f t="shared" si="171"/>
        <v>0</v>
      </c>
      <c r="AF665" s="282">
        <f t="shared" si="172"/>
        <v>0</v>
      </c>
      <c r="AG665" s="107">
        <f t="shared" si="173"/>
        <v>0</v>
      </c>
      <c r="AH665" s="282">
        <f t="shared" si="174"/>
        <v>0</v>
      </c>
      <c r="AI665" s="260"/>
      <c r="AJ665" s="282">
        <f t="shared" si="175"/>
        <v>0</v>
      </c>
      <c r="AK665" s="282">
        <f t="shared" si="176"/>
        <v>0</v>
      </c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495"/>
      <c r="AW665" s="495"/>
      <c r="AX665" s="495"/>
    </row>
    <row r="666" spans="2:50">
      <c r="B666" s="412">
        <v>644</v>
      </c>
      <c r="C666" s="376" t="s">
        <v>25</v>
      </c>
      <c r="D666" s="375" t="s">
        <v>586</v>
      </c>
      <c r="E666" s="375" t="s">
        <v>611</v>
      </c>
      <c r="F666" s="401" t="s">
        <v>1216</v>
      </c>
      <c r="G666" s="422" t="s">
        <v>515</v>
      </c>
      <c r="H666" s="429">
        <v>43076</v>
      </c>
      <c r="I666" s="409" t="s">
        <v>2470</v>
      </c>
      <c r="J666" s="425">
        <f t="shared" si="177"/>
        <v>510</v>
      </c>
      <c r="K666" s="425">
        <v>30</v>
      </c>
      <c r="L666" s="425">
        <v>480</v>
      </c>
      <c r="M666" s="425"/>
      <c r="N666" s="481">
        <v>0.5</v>
      </c>
      <c r="O666" s="481">
        <v>8</v>
      </c>
      <c r="P666" s="521">
        <v>2</v>
      </c>
      <c r="Q666" s="282"/>
      <c r="R666" s="128" t="s">
        <v>31</v>
      </c>
      <c r="S666" s="128" t="s">
        <v>31</v>
      </c>
      <c r="T666" s="128" t="s">
        <v>31</v>
      </c>
      <c r="U666" s="128" t="s">
        <v>31</v>
      </c>
      <c r="V666" s="333" t="s">
        <v>3806</v>
      </c>
      <c r="W666" s="282"/>
      <c r="X666" s="282">
        <f t="shared" si="166"/>
        <v>0</v>
      </c>
      <c r="Y666" s="260"/>
      <c r="Z666" s="260"/>
      <c r="AA666" s="502">
        <f t="shared" si="167"/>
        <v>0</v>
      </c>
      <c r="AB666" s="282">
        <f t="shared" si="168"/>
        <v>0</v>
      </c>
      <c r="AC666" s="282">
        <f t="shared" si="169"/>
        <v>0</v>
      </c>
      <c r="AD666" s="282">
        <f t="shared" si="170"/>
        <v>0</v>
      </c>
      <c r="AE666" s="282">
        <f t="shared" si="171"/>
        <v>0</v>
      </c>
      <c r="AF666" s="282">
        <f t="shared" si="172"/>
        <v>0</v>
      </c>
      <c r="AG666" s="107">
        <f t="shared" si="173"/>
        <v>0</v>
      </c>
      <c r="AH666" s="282">
        <f t="shared" si="174"/>
        <v>0</v>
      </c>
      <c r="AI666" s="260"/>
      <c r="AJ666" s="282">
        <f t="shared" si="175"/>
        <v>0</v>
      </c>
      <c r="AK666" s="282">
        <f t="shared" si="176"/>
        <v>0</v>
      </c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495"/>
      <c r="AW666" s="495"/>
      <c r="AX666" s="495"/>
    </row>
    <row r="667" spans="2:50">
      <c r="B667" s="412">
        <v>645</v>
      </c>
      <c r="C667" s="376" t="s">
        <v>25</v>
      </c>
      <c r="D667" s="375" t="s">
        <v>586</v>
      </c>
      <c r="E667" s="375" t="s">
        <v>611</v>
      </c>
      <c r="F667" s="401" t="s">
        <v>612</v>
      </c>
      <c r="G667" s="422" t="s">
        <v>515</v>
      </c>
      <c r="H667" s="429">
        <v>43643</v>
      </c>
      <c r="I667" s="409" t="s">
        <v>2470</v>
      </c>
      <c r="J667" s="425">
        <f t="shared" si="177"/>
        <v>30</v>
      </c>
      <c r="K667" s="425">
        <v>30</v>
      </c>
      <c r="L667" s="425">
        <v>0</v>
      </c>
      <c r="M667" s="425"/>
      <c r="N667" s="79">
        <v>0.5</v>
      </c>
      <c r="O667" s="482">
        <v>0</v>
      </c>
      <c r="P667" s="522">
        <v>2</v>
      </c>
      <c r="Q667" s="282"/>
      <c r="R667" s="128" t="s">
        <v>31</v>
      </c>
      <c r="S667" s="128" t="s">
        <v>31</v>
      </c>
      <c r="T667" s="128" t="s">
        <v>31</v>
      </c>
      <c r="U667" s="128" t="s">
        <v>31</v>
      </c>
      <c r="V667" s="333" t="s">
        <v>3806</v>
      </c>
      <c r="W667" s="282"/>
      <c r="X667" s="282">
        <f t="shared" si="166"/>
        <v>0</v>
      </c>
      <c r="Y667" s="260"/>
      <c r="Z667" s="260"/>
      <c r="AA667" s="502">
        <f t="shared" si="167"/>
        <v>0</v>
      </c>
      <c r="AB667" s="282">
        <f t="shared" si="168"/>
        <v>0</v>
      </c>
      <c r="AC667" s="282">
        <f t="shared" si="169"/>
        <v>0</v>
      </c>
      <c r="AD667" s="282">
        <f t="shared" si="170"/>
        <v>0</v>
      </c>
      <c r="AE667" s="282">
        <f t="shared" si="171"/>
        <v>0</v>
      </c>
      <c r="AF667" s="282">
        <f t="shared" si="172"/>
        <v>0</v>
      </c>
      <c r="AG667" s="107">
        <f t="shared" si="173"/>
        <v>0</v>
      </c>
      <c r="AH667" s="282">
        <f t="shared" si="174"/>
        <v>0</v>
      </c>
      <c r="AI667" s="260"/>
      <c r="AJ667" s="282">
        <f t="shared" si="175"/>
        <v>0</v>
      </c>
      <c r="AK667" s="282">
        <f t="shared" si="176"/>
        <v>0</v>
      </c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495"/>
      <c r="AW667" s="495"/>
      <c r="AX667" s="495"/>
    </row>
    <row r="668" spans="2:50">
      <c r="B668" s="412">
        <v>646</v>
      </c>
      <c r="C668" s="376" t="s">
        <v>25</v>
      </c>
      <c r="D668" s="375" t="s">
        <v>586</v>
      </c>
      <c r="E668" s="249" t="s">
        <v>614</v>
      </c>
      <c r="F668" s="402" t="s">
        <v>516</v>
      </c>
      <c r="G668" s="422" t="s">
        <v>515</v>
      </c>
      <c r="H668" s="429">
        <v>43713</v>
      </c>
      <c r="I668" s="409" t="s">
        <v>2470</v>
      </c>
      <c r="J668" s="425">
        <f t="shared" si="177"/>
        <v>60</v>
      </c>
      <c r="K668" s="425">
        <v>60</v>
      </c>
      <c r="L668" s="425">
        <v>0</v>
      </c>
      <c r="M668" s="425"/>
      <c r="N668" s="483">
        <v>1</v>
      </c>
      <c r="O668" s="483">
        <v>0</v>
      </c>
      <c r="P668" s="523">
        <v>2</v>
      </c>
      <c r="Q668" s="282"/>
      <c r="R668" s="128" t="s">
        <v>31</v>
      </c>
      <c r="S668" s="128" t="s">
        <v>31</v>
      </c>
      <c r="T668" s="128" t="s">
        <v>31</v>
      </c>
      <c r="U668" s="128" t="s">
        <v>31</v>
      </c>
      <c r="V668" s="333" t="s">
        <v>3806</v>
      </c>
      <c r="W668" s="282"/>
      <c r="X668" s="282">
        <f t="shared" si="166"/>
        <v>0</v>
      </c>
      <c r="Y668" s="260"/>
      <c r="Z668" s="260"/>
      <c r="AA668" s="502">
        <f t="shared" si="167"/>
        <v>0</v>
      </c>
      <c r="AB668" s="282">
        <f t="shared" si="168"/>
        <v>0</v>
      </c>
      <c r="AC668" s="282">
        <f t="shared" si="169"/>
        <v>0</v>
      </c>
      <c r="AD668" s="282">
        <f t="shared" si="170"/>
        <v>0</v>
      </c>
      <c r="AE668" s="282">
        <f t="shared" si="171"/>
        <v>0</v>
      </c>
      <c r="AF668" s="282">
        <f t="shared" si="172"/>
        <v>0</v>
      </c>
      <c r="AG668" s="107">
        <f t="shared" si="173"/>
        <v>0</v>
      </c>
      <c r="AH668" s="282">
        <f t="shared" si="174"/>
        <v>0</v>
      </c>
      <c r="AI668" s="260"/>
      <c r="AJ668" s="282">
        <f t="shared" si="175"/>
        <v>0</v>
      </c>
      <c r="AK668" s="282">
        <f t="shared" si="176"/>
        <v>0</v>
      </c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495"/>
      <c r="AW668" s="495"/>
      <c r="AX668" s="495"/>
    </row>
    <row r="669" spans="2:50">
      <c r="B669" s="412">
        <v>647</v>
      </c>
      <c r="C669" s="376" t="s">
        <v>25</v>
      </c>
      <c r="D669" s="375" t="s">
        <v>586</v>
      </c>
      <c r="E669" s="249" t="s">
        <v>614</v>
      </c>
      <c r="F669" s="402" t="s">
        <v>603</v>
      </c>
      <c r="G669" s="422" t="s">
        <v>515</v>
      </c>
      <c r="H669" s="429">
        <v>43713</v>
      </c>
      <c r="I669" s="409" t="s">
        <v>2470</v>
      </c>
      <c r="J669" s="425">
        <f t="shared" si="177"/>
        <v>492</v>
      </c>
      <c r="K669" s="425">
        <v>12</v>
      </c>
      <c r="L669" s="425">
        <v>480</v>
      </c>
      <c r="M669" s="425"/>
      <c r="N669" s="483">
        <v>0.2</v>
      </c>
      <c r="O669" s="483">
        <v>8</v>
      </c>
      <c r="P669" s="523">
        <v>2</v>
      </c>
      <c r="Q669" s="282"/>
      <c r="R669" s="128" t="s">
        <v>31</v>
      </c>
      <c r="S669" s="128" t="s">
        <v>31</v>
      </c>
      <c r="T669" s="128" t="s">
        <v>31</v>
      </c>
      <c r="U669" s="128" t="s">
        <v>31</v>
      </c>
      <c r="V669" s="333" t="s">
        <v>3806</v>
      </c>
      <c r="W669" s="282"/>
      <c r="X669" s="282">
        <f t="shared" si="166"/>
        <v>0</v>
      </c>
      <c r="Y669" s="260"/>
      <c r="Z669" s="260"/>
      <c r="AA669" s="502">
        <f t="shared" si="167"/>
        <v>0</v>
      </c>
      <c r="AB669" s="282">
        <f t="shared" si="168"/>
        <v>0</v>
      </c>
      <c r="AC669" s="282">
        <f t="shared" si="169"/>
        <v>0</v>
      </c>
      <c r="AD669" s="282">
        <f t="shared" si="170"/>
        <v>0</v>
      </c>
      <c r="AE669" s="282">
        <f t="shared" si="171"/>
        <v>0</v>
      </c>
      <c r="AF669" s="282">
        <f t="shared" si="172"/>
        <v>0</v>
      </c>
      <c r="AG669" s="107">
        <f t="shared" si="173"/>
        <v>0</v>
      </c>
      <c r="AH669" s="282">
        <f t="shared" si="174"/>
        <v>0</v>
      </c>
      <c r="AI669" s="260"/>
      <c r="AJ669" s="282">
        <f t="shared" si="175"/>
        <v>0</v>
      </c>
      <c r="AK669" s="282">
        <f t="shared" si="176"/>
        <v>0</v>
      </c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495"/>
      <c r="AW669" s="495"/>
      <c r="AX669" s="495"/>
    </row>
    <row r="670" spans="2:50">
      <c r="B670" s="412">
        <v>648</v>
      </c>
      <c r="C670" s="376" t="s">
        <v>25</v>
      </c>
      <c r="D670" s="375" t="s">
        <v>586</v>
      </c>
      <c r="E670" s="574" t="s">
        <v>614</v>
      </c>
      <c r="F670" s="575" t="s">
        <v>608</v>
      </c>
      <c r="G670" s="422" t="s">
        <v>515</v>
      </c>
      <c r="H670" s="576">
        <v>43713</v>
      </c>
      <c r="I670" s="452" t="s">
        <v>2470</v>
      </c>
      <c r="J670" s="423">
        <f t="shared" si="177"/>
        <v>12</v>
      </c>
      <c r="K670" s="423">
        <v>12</v>
      </c>
      <c r="L670" s="423">
        <v>0</v>
      </c>
      <c r="M670" s="423"/>
      <c r="N670" s="577">
        <v>0.2</v>
      </c>
      <c r="O670" s="577">
        <v>0</v>
      </c>
      <c r="P670" s="578">
        <v>2</v>
      </c>
      <c r="Q670" s="131"/>
      <c r="R670" s="128" t="s">
        <v>31</v>
      </c>
      <c r="S670" s="128" t="s">
        <v>31</v>
      </c>
      <c r="T670" s="128" t="s">
        <v>31</v>
      </c>
      <c r="U670" s="128" t="s">
        <v>31</v>
      </c>
      <c r="V670" s="332" t="s">
        <v>3806</v>
      </c>
      <c r="W670" s="282"/>
      <c r="X670" s="131">
        <f t="shared" si="166"/>
        <v>0</v>
      </c>
      <c r="Y670" s="260"/>
      <c r="Z670" s="260"/>
      <c r="AA670" s="502">
        <f t="shared" si="167"/>
        <v>0</v>
      </c>
      <c r="AB670" s="282">
        <f t="shared" si="168"/>
        <v>0</v>
      </c>
      <c r="AC670" s="282">
        <f t="shared" si="169"/>
        <v>0</v>
      </c>
      <c r="AD670" s="282">
        <f t="shared" si="170"/>
        <v>0</v>
      </c>
      <c r="AE670" s="282">
        <f t="shared" si="171"/>
        <v>0</v>
      </c>
      <c r="AF670" s="282">
        <f t="shared" si="172"/>
        <v>0</v>
      </c>
      <c r="AG670" s="107">
        <f t="shared" si="173"/>
        <v>0</v>
      </c>
      <c r="AH670" s="282">
        <f t="shared" si="174"/>
        <v>0</v>
      </c>
      <c r="AI670" s="260"/>
      <c r="AJ670" s="282">
        <f t="shared" si="175"/>
        <v>0</v>
      </c>
      <c r="AK670" s="282">
        <f t="shared" si="176"/>
        <v>0</v>
      </c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495"/>
      <c r="AW670" s="495"/>
      <c r="AX670" s="495"/>
    </row>
    <row r="671" spans="2:50">
      <c r="B671" s="412">
        <v>649</v>
      </c>
      <c r="C671" s="376" t="s">
        <v>25</v>
      </c>
      <c r="D671" s="375" t="s">
        <v>586</v>
      </c>
      <c r="E671" s="574" t="s">
        <v>614</v>
      </c>
      <c r="F671" s="575" t="s">
        <v>508</v>
      </c>
      <c r="G671" s="422" t="s">
        <v>515</v>
      </c>
      <c r="H671" s="576">
        <v>43713</v>
      </c>
      <c r="I671" s="452" t="s">
        <v>2470</v>
      </c>
      <c r="J671" s="423">
        <f t="shared" si="177"/>
        <v>30</v>
      </c>
      <c r="K671" s="423">
        <v>30</v>
      </c>
      <c r="L671" s="423">
        <v>0</v>
      </c>
      <c r="M671" s="423"/>
      <c r="N671" s="577">
        <v>0.5</v>
      </c>
      <c r="O671" s="577">
        <v>0</v>
      </c>
      <c r="P671" s="578">
        <v>2</v>
      </c>
      <c r="Q671" s="131"/>
      <c r="R671" s="128" t="s">
        <v>31</v>
      </c>
      <c r="S671" s="128" t="s">
        <v>31</v>
      </c>
      <c r="T671" s="128" t="s">
        <v>31</v>
      </c>
      <c r="U671" s="128" t="s">
        <v>31</v>
      </c>
      <c r="V671" s="332" t="s">
        <v>3806</v>
      </c>
      <c r="W671" s="282"/>
      <c r="X671" s="131">
        <f t="shared" si="166"/>
        <v>0</v>
      </c>
      <c r="Y671" s="260"/>
      <c r="Z671" s="260"/>
      <c r="AA671" s="502">
        <f t="shared" si="167"/>
        <v>0</v>
      </c>
      <c r="AB671" s="282">
        <f t="shared" si="168"/>
        <v>0</v>
      </c>
      <c r="AC671" s="282">
        <f t="shared" si="169"/>
        <v>0</v>
      </c>
      <c r="AD671" s="282">
        <f t="shared" si="170"/>
        <v>0</v>
      </c>
      <c r="AE671" s="282">
        <f t="shared" si="171"/>
        <v>0</v>
      </c>
      <c r="AF671" s="282">
        <f t="shared" si="172"/>
        <v>0</v>
      </c>
      <c r="AG671" s="107">
        <f t="shared" si="173"/>
        <v>0</v>
      </c>
      <c r="AH671" s="282">
        <f t="shared" si="174"/>
        <v>0</v>
      </c>
      <c r="AI671" s="260"/>
      <c r="AJ671" s="282">
        <f t="shared" si="175"/>
        <v>0</v>
      </c>
      <c r="AK671" s="282">
        <f t="shared" si="176"/>
        <v>0</v>
      </c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495"/>
      <c r="AW671" s="495"/>
      <c r="AX671" s="495"/>
    </row>
    <row r="672" spans="2:50">
      <c r="B672" s="412">
        <v>650</v>
      </c>
      <c r="C672" s="376" t="s">
        <v>25</v>
      </c>
      <c r="D672" s="375" t="s">
        <v>586</v>
      </c>
      <c r="E672" s="574" t="s">
        <v>614</v>
      </c>
      <c r="F672" s="575" t="s">
        <v>606</v>
      </c>
      <c r="G672" s="422" t="s">
        <v>515</v>
      </c>
      <c r="H672" s="576">
        <v>43713</v>
      </c>
      <c r="I672" s="452" t="s">
        <v>2470</v>
      </c>
      <c r="J672" s="423">
        <f t="shared" si="177"/>
        <v>60</v>
      </c>
      <c r="K672" s="423">
        <v>60</v>
      </c>
      <c r="L672" s="423">
        <v>0</v>
      </c>
      <c r="M672" s="423"/>
      <c r="N672" s="577">
        <v>1</v>
      </c>
      <c r="O672" s="577">
        <v>0</v>
      </c>
      <c r="P672" s="578">
        <v>2</v>
      </c>
      <c r="Q672" s="131"/>
      <c r="R672" s="128" t="s">
        <v>31</v>
      </c>
      <c r="S672" s="128" t="s">
        <v>31</v>
      </c>
      <c r="T672" s="128" t="s">
        <v>31</v>
      </c>
      <c r="U672" s="128" t="s">
        <v>31</v>
      </c>
      <c r="V672" s="332" t="s">
        <v>3806</v>
      </c>
      <c r="W672" s="282"/>
      <c r="X672" s="131">
        <f t="shared" si="166"/>
        <v>0</v>
      </c>
      <c r="Y672" s="260"/>
      <c r="Z672" s="260"/>
      <c r="AA672" s="502">
        <f t="shared" si="167"/>
        <v>0</v>
      </c>
      <c r="AB672" s="282">
        <f t="shared" si="168"/>
        <v>0</v>
      </c>
      <c r="AC672" s="282">
        <f t="shared" si="169"/>
        <v>0</v>
      </c>
      <c r="AD672" s="282">
        <f t="shared" si="170"/>
        <v>0</v>
      </c>
      <c r="AE672" s="282">
        <f t="shared" si="171"/>
        <v>0</v>
      </c>
      <c r="AF672" s="282">
        <f t="shared" si="172"/>
        <v>0</v>
      </c>
      <c r="AG672" s="107">
        <f t="shared" si="173"/>
        <v>0</v>
      </c>
      <c r="AH672" s="282">
        <f t="shared" si="174"/>
        <v>0</v>
      </c>
      <c r="AI672" s="260"/>
      <c r="AJ672" s="282">
        <f t="shared" si="175"/>
        <v>0</v>
      </c>
      <c r="AK672" s="282">
        <f t="shared" si="176"/>
        <v>0</v>
      </c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495"/>
      <c r="AW672" s="495"/>
      <c r="AX672" s="495"/>
    </row>
    <row r="673" spans="2:50">
      <c r="B673" s="412">
        <v>651</v>
      </c>
      <c r="C673" s="376" t="s">
        <v>25</v>
      </c>
      <c r="D673" s="375" t="s">
        <v>586</v>
      </c>
      <c r="E673" s="574" t="s">
        <v>614</v>
      </c>
      <c r="F673" s="575" t="s">
        <v>1215</v>
      </c>
      <c r="G673" s="422" t="s">
        <v>515</v>
      </c>
      <c r="H673" s="576">
        <v>43713</v>
      </c>
      <c r="I673" s="452" t="s">
        <v>2470</v>
      </c>
      <c r="J673" s="423">
        <f t="shared" si="177"/>
        <v>486</v>
      </c>
      <c r="K673" s="423">
        <v>6</v>
      </c>
      <c r="L673" s="423">
        <v>480</v>
      </c>
      <c r="M673" s="423"/>
      <c r="N673" s="577">
        <v>0.1</v>
      </c>
      <c r="O673" s="577">
        <v>8</v>
      </c>
      <c r="P673" s="578">
        <v>2</v>
      </c>
      <c r="Q673" s="131"/>
      <c r="R673" s="128" t="s">
        <v>31</v>
      </c>
      <c r="S673" s="128" t="s">
        <v>31</v>
      </c>
      <c r="T673" s="128" t="s">
        <v>31</v>
      </c>
      <c r="U673" s="128" t="s">
        <v>31</v>
      </c>
      <c r="V673" s="332" t="s">
        <v>3806</v>
      </c>
      <c r="W673" s="282"/>
      <c r="X673" s="131">
        <f t="shared" si="166"/>
        <v>0</v>
      </c>
      <c r="Y673" s="260"/>
      <c r="Z673" s="260"/>
      <c r="AA673" s="502">
        <f t="shared" si="167"/>
        <v>0</v>
      </c>
      <c r="AB673" s="282">
        <f t="shared" si="168"/>
        <v>0</v>
      </c>
      <c r="AC673" s="282">
        <f t="shared" si="169"/>
        <v>0</v>
      </c>
      <c r="AD673" s="282">
        <f t="shared" si="170"/>
        <v>0</v>
      </c>
      <c r="AE673" s="282">
        <f t="shared" si="171"/>
        <v>0</v>
      </c>
      <c r="AF673" s="282">
        <f t="shared" si="172"/>
        <v>0</v>
      </c>
      <c r="AG673" s="107">
        <f t="shared" si="173"/>
        <v>0</v>
      </c>
      <c r="AH673" s="282">
        <f t="shared" si="174"/>
        <v>0</v>
      </c>
      <c r="AI673" s="260"/>
      <c r="AJ673" s="282">
        <f t="shared" si="175"/>
        <v>0</v>
      </c>
      <c r="AK673" s="282">
        <f t="shared" si="176"/>
        <v>0</v>
      </c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495"/>
      <c r="AW673" s="495"/>
      <c r="AX673" s="495"/>
    </row>
    <row r="674" spans="2:50">
      <c r="B674" s="412">
        <v>652</v>
      </c>
      <c r="C674" s="376" t="s">
        <v>25</v>
      </c>
      <c r="D674" s="375" t="s">
        <v>586</v>
      </c>
      <c r="E674" s="574" t="s">
        <v>614</v>
      </c>
      <c r="F674" s="575" t="s">
        <v>616</v>
      </c>
      <c r="G674" s="422" t="s">
        <v>515</v>
      </c>
      <c r="H674" s="576">
        <v>43713</v>
      </c>
      <c r="I674" s="452" t="s">
        <v>2470</v>
      </c>
      <c r="J674" s="423">
        <f t="shared" si="177"/>
        <v>120</v>
      </c>
      <c r="K674" s="423">
        <v>120</v>
      </c>
      <c r="L674" s="423">
        <v>0</v>
      </c>
      <c r="M674" s="423"/>
      <c r="N674" s="577">
        <v>2</v>
      </c>
      <c r="O674" s="577">
        <v>0</v>
      </c>
      <c r="P674" s="578">
        <v>2</v>
      </c>
      <c r="Q674" s="131"/>
      <c r="R674" s="128" t="s">
        <v>31</v>
      </c>
      <c r="S674" s="128" t="s">
        <v>31</v>
      </c>
      <c r="T674" s="128" t="s">
        <v>31</v>
      </c>
      <c r="U674" s="128" t="s">
        <v>31</v>
      </c>
      <c r="V674" s="332" t="s">
        <v>3806</v>
      </c>
      <c r="W674" s="282"/>
      <c r="X674" s="131">
        <f t="shared" si="166"/>
        <v>0</v>
      </c>
      <c r="Y674" s="260"/>
      <c r="Z674" s="260"/>
      <c r="AA674" s="502">
        <f t="shared" si="167"/>
        <v>0</v>
      </c>
      <c r="AB674" s="282">
        <f t="shared" si="168"/>
        <v>0</v>
      </c>
      <c r="AC674" s="282">
        <f t="shared" si="169"/>
        <v>0</v>
      </c>
      <c r="AD674" s="282">
        <f t="shared" si="170"/>
        <v>0</v>
      </c>
      <c r="AE674" s="282">
        <f t="shared" si="171"/>
        <v>0</v>
      </c>
      <c r="AF674" s="282">
        <f t="shared" si="172"/>
        <v>0</v>
      </c>
      <c r="AG674" s="107">
        <f t="shared" si="173"/>
        <v>0</v>
      </c>
      <c r="AH674" s="282">
        <f t="shared" si="174"/>
        <v>0</v>
      </c>
      <c r="AI674" s="260"/>
      <c r="AJ674" s="282">
        <f t="shared" si="175"/>
        <v>0</v>
      </c>
      <c r="AK674" s="282">
        <f t="shared" si="176"/>
        <v>0</v>
      </c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495"/>
      <c r="AW674" s="495"/>
      <c r="AX674" s="495"/>
    </row>
    <row r="675" spans="2:50">
      <c r="B675" s="412">
        <v>653</v>
      </c>
      <c r="C675" s="376" t="s">
        <v>25</v>
      </c>
      <c r="D675" s="375" t="s">
        <v>586</v>
      </c>
      <c r="E675" s="574" t="s">
        <v>614</v>
      </c>
      <c r="F675" s="575" t="s">
        <v>617</v>
      </c>
      <c r="G675" s="422" t="s">
        <v>515</v>
      </c>
      <c r="H675" s="576">
        <v>43714</v>
      </c>
      <c r="I675" s="452" t="s">
        <v>2470</v>
      </c>
      <c r="J675" s="423">
        <f t="shared" si="177"/>
        <v>30</v>
      </c>
      <c r="K675" s="423">
        <v>30</v>
      </c>
      <c r="L675" s="423">
        <v>0</v>
      </c>
      <c r="M675" s="423"/>
      <c r="N675" s="547">
        <v>0.5</v>
      </c>
      <c r="O675" s="462">
        <v>0</v>
      </c>
      <c r="P675" s="510">
        <v>2</v>
      </c>
      <c r="Q675" s="131"/>
      <c r="R675" s="128" t="s">
        <v>31</v>
      </c>
      <c r="S675" s="128" t="s">
        <v>31</v>
      </c>
      <c r="T675" s="128" t="s">
        <v>31</v>
      </c>
      <c r="U675" s="128" t="s">
        <v>31</v>
      </c>
      <c r="V675" s="332" t="s">
        <v>3806</v>
      </c>
      <c r="W675" s="282"/>
      <c r="X675" s="131">
        <f t="shared" si="166"/>
        <v>0</v>
      </c>
      <c r="Y675" s="260"/>
      <c r="Z675" s="260"/>
      <c r="AA675" s="502">
        <f t="shared" si="167"/>
        <v>0</v>
      </c>
      <c r="AB675" s="282">
        <f t="shared" si="168"/>
        <v>0</v>
      </c>
      <c r="AC675" s="282">
        <f t="shared" si="169"/>
        <v>0</v>
      </c>
      <c r="AD675" s="282">
        <f t="shared" si="170"/>
        <v>0</v>
      </c>
      <c r="AE675" s="282">
        <f t="shared" si="171"/>
        <v>0</v>
      </c>
      <c r="AF675" s="282">
        <f t="shared" si="172"/>
        <v>0</v>
      </c>
      <c r="AG675" s="107">
        <f t="shared" si="173"/>
        <v>0</v>
      </c>
      <c r="AH675" s="282">
        <f t="shared" si="174"/>
        <v>0</v>
      </c>
      <c r="AI675" s="260"/>
      <c r="AJ675" s="282">
        <f t="shared" si="175"/>
        <v>0</v>
      </c>
      <c r="AK675" s="282">
        <f t="shared" si="176"/>
        <v>0</v>
      </c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495"/>
      <c r="AW675" s="495"/>
      <c r="AX675" s="495"/>
    </row>
    <row r="676" spans="2:50">
      <c r="B676" s="412">
        <v>654</v>
      </c>
      <c r="C676" s="376" t="s">
        <v>25</v>
      </c>
      <c r="D676" s="375" t="s">
        <v>586</v>
      </c>
      <c r="E676" s="389" t="s">
        <v>618</v>
      </c>
      <c r="F676" s="575" t="s">
        <v>619</v>
      </c>
      <c r="G676" s="422" t="s">
        <v>515</v>
      </c>
      <c r="H676" s="576">
        <v>43712</v>
      </c>
      <c r="I676" s="452" t="s">
        <v>2470</v>
      </c>
      <c r="J676" s="423">
        <f t="shared" si="177"/>
        <v>732</v>
      </c>
      <c r="K676" s="423">
        <v>12</v>
      </c>
      <c r="L676" s="423">
        <v>720</v>
      </c>
      <c r="M676" s="423"/>
      <c r="N676" s="579">
        <v>0.3</v>
      </c>
      <c r="O676" s="579">
        <v>12</v>
      </c>
      <c r="P676" s="580">
        <v>2</v>
      </c>
      <c r="Q676" s="131"/>
      <c r="R676" s="128" t="s">
        <v>31</v>
      </c>
      <c r="S676" s="128" t="s">
        <v>31</v>
      </c>
      <c r="T676" s="128" t="s">
        <v>31</v>
      </c>
      <c r="U676" s="128" t="s">
        <v>31</v>
      </c>
      <c r="V676" s="332" t="s">
        <v>3806</v>
      </c>
      <c r="W676" s="282"/>
      <c r="X676" s="131">
        <f t="shared" si="166"/>
        <v>0</v>
      </c>
      <c r="Y676" s="260"/>
      <c r="Z676" s="260"/>
      <c r="AA676" s="502">
        <f t="shared" si="167"/>
        <v>0</v>
      </c>
      <c r="AB676" s="282">
        <f t="shared" si="168"/>
        <v>0</v>
      </c>
      <c r="AC676" s="282">
        <f t="shared" si="169"/>
        <v>0</v>
      </c>
      <c r="AD676" s="282">
        <f t="shared" si="170"/>
        <v>0</v>
      </c>
      <c r="AE676" s="282">
        <f t="shared" si="171"/>
        <v>0</v>
      </c>
      <c r="AF676" s="282">
        <f t="shared" si="172"/>
        <v>0</v>
      </c>
      <c r="AG676" s="107">
        <f t="shared" si="173"/>
        <v>0</v>
      </c>
      <c r="AH676" s="282">
        <f t="shared" si="174"/>
        <v>0</v>
      </c>
      <c r="AI676" s="260"/>
      <c r="AJ676" s="282">
        <f t="shared" si="175"/>
        <v>0</v>
      </c>
      <c r="AK676" s="282">
        <f t="shared" si="176"/>
        <v>0</v>
      </c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495"/>
      <c r="AW676" s="495"/>
      <c r="AX676" s="495"/>
    </row>
    <row r="677" spans="2:50">
      <c r="B677" s="412">
        <v>655</v>
      </c>
      <c r="C677" s="376" t="s">
        <v>25</v>
      </c>
      <c r="D677" s="375" t="s">
        <v>586</v>
      </c>
      <c r="E677" s="389" t="s">
        <v>618</v>
      </c>
      <c r="F677" s="575" t="s">
        <v>621</v>
      </c>
      <c r="G677" s="422" t="s">
        <v>515</v>
      </c>
      <c r="H677" s="576">
        <v>43794</v>
      </c>
      <c r="I677" s="452" t="s">
        <v>2470</v>
      </c>
      <c r="J677" s="423">
        <f t="shared" si="177"/>
        <v>18</v>
      </c>
      <c r="K677" s="423">
        <v>18</v>
      </c>
      <c r="L677" s="423">
        <v>0</v>
      </c>
      <c r="M677" s="423"/>
      <c r="N677" s="579">
        <v>0.2</v>
      </c>
      <c r="O677" s="579">
        <v>0</v>
      </c>
      <c r="P677" s="580">
        <v>2</v>
      </c>
      <c r="Q677" s="131"/>
      <c r="R677" s="128" t="s">
        <v>31</v>
      </c>
      <c r="S677" s="128" t="s">
        <v>31</v>
      </c>
      <c r="T677" s="128" t="s">
        <v>31</v>
      </c>
      <c r="U677" s="128" t="s">
        <v>31</v>
      </c>
      <c r="V677" s="332" t="s">
        <v>3806</v>
      </c>
      <c r="W677" s="282"/>
      <c r="X677" s="131">
        <f t="shared" si="166"/>
        <v>0</v>
      </c>
      <c r="Y677" s="260"/>
      <c r="Z677" s="260"/>
      <c r="AA677" s="502">
        <f t="shared" si="167"/>
        <v>0</v>
      </c>
      <c r="AB677" s="282">
        <f t="shared" si="168"/>
        <v>0</v>
      </c>
      <c r="AC677" s="282">
        <f t="shared" si="169"/>
        <v>0</v>
      </c>
      <c r="AD677" s="282">
        <f t="shared" si="170"/>
        <v>0</v>
      </c>
      <c r="AE677" s="282">
        <f t="shared" si="171"/>
        <v>0</v>
      </c>
      <c r="AF677" s="282">
        <f t="shared" si="172"/>
        <v>0</v>
      </c>
      <c r="AG677" s="107">
        <f t="shared" si="173"/>
        <v>0</v>
      </c>
      <c r="AH677" s="282">
        <f t="shared" si="174"/>
        <v>0</v>
      </c>
      <c r="AI677" s="260"/>
      <c r="AJ677" s="282">
        <f t="shared" si="175"/>
        <v>0</v>
      </c>
      <c r="AK677" s="282">
        <f t="shared" si="176"/>
        <v>0</v>
      </c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495"/>
      <c r="AW677" s="495"/>
      <c r="AX677" s="495"/>
    </row>
    <row r="678" spans="2:50">
      <c r="B678" s="412">
        <v>656</v>
      </c>
      <c r="C678" s="376" t="s">
        <v>25</v>
      </c>
      <c r="D678" s="375" t="s">
        <v>586</v>
      </c>
      <c r="E678" s="389" t="s">
        <v>618</v>
      </c>
      <c r="F678" s="575" t="s">
        <v>623</v>
      </c>
      <c r="G678" s="422" t="s">
        <v>515</v>
      </c>
      <c r="H678" s="576">
        <v>43020</v>
      </c>
      <c r="I678" s="452" t="s">
        <v>2470</v>
      </c>
      <c r="J678" s="423">
        <f t="shared" si="177"/>
        <v>12</v>
      </c>
      <c r="K678" s="423">
        <v>12</v>
      </c>
      <c r="L678" s="423">
        <v>0</v>
      </c>
      <c r="M678" s="423"/>
      <c r="N678" s="579">
        <v>0.2</v>
      </c>
      <c r="O678" s="579">
        <v>0</v>
      </c>
      <c r="P678" s="580">
        <v>2</v>
      </c>
      <c r="Q678" s="131"/>
      <c r="R678" s="128" t="s">
        <v>31</v>
      </c>
      <c r="S678" s="128" t="s">
        <v>31</v>
      </c>
      <c r="T678" s="128" t="s">
        <v>31</v>
      </c>
      <c r="U678" s="128" t="s">
        <v>31</v>
      </c>
      <c r="V678" s="332" t="s">
        <v>3806</v>
      </c>
      <c r="W678" s="282"/>
      <c r="X678" s="131">
        <f t="shared" si="166"/>
        <v>0</v>
      </c>
      <c r="Y678" s="260"/>
      <c r="Z678" s="260"/>
      <c r="AA678" s="502">
        <f t="shared" si="167"/>
        <v>0</v>
      </c>
      <c r="AB678" s="282">
        <f t="shared" si="168"/>
        <v>0</v>
      </c>
      <c r="AC678" s="282">
        <f t="shared" si="169"/>
        <v>0</v>
      </c>
      <c r="AD678" s="282">
        <f t="shared" si="170"/>
        <v>0</v>
      </c>
      <c r="AE678" s="282">
        <f t="shared" si="171"/>
        <v>0</v>
      </c>
      <c r="AF678" s="282">
        <f t="shared" si="172"/>
        <v>0</v>
      </c>
      <c r="AG678" s="107">
        <f t="shared" si="173"/>
        <v>0</v>
      </c>
      <c r="AH678" s="282">
        <f t="shared" si="174"/>
        <v>0</v>
      </c>
      <c r="AI678" s="260"/>
      <c r="AJ678" s="282">
        <f t="shared" si="175"/>
        <v>0</v>
      </c>
      <c r="AK678" s="282">
        <f t="shared" si="176"/>
        <v>0</v>
      </c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495"/>
      <c r="AW678" s="495"/>
      <c r="AX678" s="495"/>
    </row>
    <row r="679" spans="2:50">
      <c r="B679" s="412">
        <v>657</v>
      </c>
      <c r="C679" s="376" t="s">
        <v>25</v>
      </c>
      <c r="D679" s="375" t="s">
        <v>586</v>
      </c>
      <c r="E679" s="389" t="s">
        <v>618</v>
      </c>
      <c r="F679" s="575" t="s">
        <v>625</v>
      </c>
      <c r="G679" s="422" t="s">
        <v>515</v>
      </c>
      <c r="H679" s="576">
        <v>42137</v>
      </c>
      <c r="I679" s="452" t="s">
        <v>2470</v>
      </c>
      <c r="J679" s="423">
        <f t="shared" si="177"/>
        <v>216</v>
      </c>
      <c r="K679" s="423">
        <v>216</v>
      </c>
      <c r="L679" s="423">
        <v>0</v>
      </c>
      <c r="M679" s="423"/>
      <c r="N679" s="547">
        <v>2</v>
      </c>
      <c r="O679" s="462">
        <v>0</v>
      </c>
      <c r="P679" s="510">
        <v>2</v>
      </c>
      <c r="Q679" s="131"/>
      <c r="R679" s="128" t="s">
        <v>31</v>
      </c>
      <c r="S679" s="128" t="s">
        <v>31</v>
      </c>
      <c r="T679" s="128" t="s">
        <v>31</v>
      </c>
      <c r="U679" s="128" t="s">
        <v>31</v>
      </c>
      <c r="V679" s="332" t="s">
        <v>3806</v>
      </c>
      <c r="W679" s="282"/>
      <c r="X679" s="131">
        <f t="shared" si="166"/>
        <v>0</v>
      </c>
      <c r="Y679" s="260"/>
      <c r="Z679" s="260"/>
      <c r="AA679" s="502">
        <f t="shared" si="167"/>
        <v>0</v>
      </c>
      <c r="AB679" s="282">
        <f t="shared" si="168"/>
        <v>0</v>
      </c>
      <c r="AC679" s="282">
        <f t="shared" si="169"/>
        <v>0</v>
      </c>
      <c r="AD679" s="282">
        <f t="shared" si="170"/>
        <v>0</v>
      </c>
      <c r="AE679" s="282">
        <f t="shared" si="171"/>
        <v>0</v>
      </c>
      <c r="AF679" s="282">
        <f t="shared" si="172"/>
        <v>0</v>
      </c>
      <c r="AG679" s="107">
        <f t="shared" si="173"/>
        <v>0</v>
      </c>
      <c r="AH679" s="282">
        <f t="shared" si="174"/>
        <v>0</v>
      </c>
      <c r="AI679" s="260"/>
      <c r="AJ679" s="282">
        <f t="shared" si="175"/>
        <v>0</v>
      </c>
      <c r="AK679" s="282">
        <f t="shared" si="176"/>
        <v>0</v>
      </c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495"/>
      <c r="AW679" s="495"/>
      <c r="AX679" s="495"/>
    </row>
    <row r="680" spans="2:50">
      <c r="B680" s="412">
        <v>658</v>
      </c>
      <c r="C680" s="376" t="s">
        <v>25</v>
      </c>
      <c r="D680" s="375" t="s">
        <v>586</v>
      </c>
      <c r="E680" s="389" t="s">
        <v>627</v>
      </c>
      <c r="F680" s="575" t="s">
        <v>4307</v>
      </c>
      <c r="G680" s="422" t="s">
        <v>515</v>
      </c>
      <c r="H680" s="576">
        <v>42612</v>
      </c>
      <c r="I680" s="452" t="s">
        <v>2470</v>
      </c>
      <c r="J680" s="423">
        <f t="shared" si="177"/>
        <v>90</v>
      </c>
      <c r="K680" s="423">
        <v>60</v>
      </c>
      <c r="L680" s="423">
        <v>30</v>
      </c>
      <c r="M680" s="423"/>
      <c r="N680" s="579">
        <v>1</v>
      </c>
      <c r="O680" s="579">
        <v>0.5</v>
      </c>
      <c r="P680" s="580">
        <v>2</v>
      </c>
      <c r="Q680" s="131"/>
      <c r="R680" s="128" t="s">
        <v>31</v>
      </c>
      <c r="S680" s="128" t="s">
        <v>31</v>
      </c>
      <c r="T680" s="128" t="s">
        <v>31</v>
      </c>
      <c r="U680" s="128" t="s">
        <v>31</v>
      </c>
      <c r="V680" s="332" t="s">
        <v>3806</v>
      </c>
      <c r="W680" s="282"/>
      <c r="X680" s="131">
        <f t="shared" si="166"/>
        <v>0</v>
      </c>
      <c r="Y680" s="260"/>
      <c r="Z680" s="260"/>
      <c r="AA680" s="502">
        <f t="shared" si="167"/>
        <v>0</v>
      </c>
      <c r="AB680" s="282">
        <f t="shared" si="168"/>
        <v>0</v>
      </c>
      <c r="AC680" s="282">
        <f t="shared" si="169"/>
        <v>0</v>
      </c>
      <c r="AD680" s="282">
        <f t="shared" si="170"/>
        <v>0</v>
      </c>
      <c r="AE680" s="282">
        <f t="shared" si="171"/>
        <v>0</v>
      </c>
      <c r="AF680" s="282">
        <f t="shared" si="172"/>
        <v>0</v>
      </c>
      <c r="AG680" s="107">
        <f t="shared" si="173"/>
        <v>0</v>
      </c>
      <c r="AH680" s="282">
        <f t="shared" si="174"/>
        <v>0</v>
      </c>
      <c r="AI680" s="260"/>
      <c r="AJ680" s="282">
        <f t="shared" si="175"/>
        <v>0</v>
      </c>
      <c r="AK680" s="282">
        <f t="shared" si="176"/>
        <v>0</v>
      </c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495"/>
      <c r="AW680" s="495"/>
      <c r="AX680" s="495"/>
    </row>
    <row r="681" spans="2:50">
      <c r="B681" s="412">
        <v>659</v>
      </c>
      <c r="C681" s="376" t="s">
        <v>25</v>
      </c>
      <c r="D681" s="375" t="s">
        <v>586</v>
      </c>
      <c r="E681" s="389" t="s">
        <v>627</v>
      </c>
      <c r="F681" s="575" t="s">
        <v>4308</v>
      </c>
      <c r="G681" s="422" t="s">
        <v>515</v>
      </c>
      <c r="H681" s="576">
        <v>42612</v>
      </c>
      <c r="I681" s="452" t="s">
        <v>2470</v>
      </c>
      <c r="J681" s="423">
        <f t="shared" si="177"/>
        <v>24</v>
      </c>
      <c r="K681" s="423">
        <v>12</v>
      </c>
      <c r="L681" s="423">
        <v>12</v>
      </c>
      <c r="M681" s="423"/>
      <c r="N681" s="579">
        <v>0.2</v>
      </c>
      <c r="O681" s="579">
        <v>0.2</v>
      </c>
      <c r="P681" s="580">
        <v>2</v>
      </c>
      <c r="Q681" s="131"/>
      <c r="R681" s="128" t="s">
        <v>31</v>
      </c>
      <c r="S681" s="128" t="s">
        <v>31</v>
      </c>
      <c r="T681" s="128" t="s">
        <v>31</v>
      </c>
      <c r="U681" s="128" t="s">
        <v>31</v>
      </c>
      <c r="V681" s="332" t="s">
        <v>3806</v>
      </c>
      <c r="W681" s="282"/>
      <c r="X681" s="131">
        <f t="shared" si="166"/>
        <v>0</v>
      </c>
      <c r="Y681" s="260"/>
      <c r="Z681" s="260"/>
      <c r="AA681" s="502">
        <f t="shared" si="167"/>
        <v>0</v>
      </c>
      <c r="AB681" s="282">
        <f t="shared" si="168"/>
        <v>0</v>
      </c>
      <c r="AC681" s="282">
        <f t="shared" si="169"/>
        <v>0</v>
      </c>
      <c r="AD681" s="282">
        <f t="shared" si="170"/>
        <v>0</v>
      </c>
      <c r="AE681" s="282">
        <f t="shared" si="171"/>
        <v>0</v>
      </c>
      <c r="AF681" s="282">
        <f t="shared" si="172"/>
        <v>0</v>
      </c>
      <c r="AG681" s="107">
        <f t="shared" si="173"/>
        <v>0</v>
      </c>
      <c r="AH681" s="282">
        <f t="shared" si="174"/>
        <v>0</v>
      </c>
      <c r="AI681" s="260"/>
      <c r="AJ681" s="282">
        <f t="shared" si="175"/>
        <v>0</v>
      </c>
      <c r="AK681" s="282">
        <f t="shared" si="176"/>
        <v>0</v>
      </c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495"/>
      <c r="AW681" s="495"/>
      <c r="AX681" s="495"/>
    </row>
    <row r="682" spans="2:50">
      <c r="B682" s="412">
        <v>660</v>
      </c>
      <c r="C682" s="376" t="s">
        <v>25</v>
      </c>
      <c r="D682" s="375" t="s">
        <v>586</v>
      </c>
      <c r="E682" s="389" t="s">
        <v>627</v>
      </c>
      <c r="F682" s="575" t="s">
        <v>4309</v>
      </c>
      <c r="G682" s="422" t="s">
        <v>515</v>
      </c>
      <c r="H682" s="576">
        <v>42612</v>
      </c>
      <c r="I682" s="452" t="s">
        <v>2470</v>
      </c>
      <c r="J682" s="423">
        <f t="shared" si="177"/>
        <v>810</v>
      </c>
      <c r="K682" s="423">
        <v>90</v>
      </c>
      <c r="L682" s="423">
        <v>720</v>
      </c>
      <c r="M682" s="423"/>
      <c r="N682" s="579">
        <v>1.5</v>
      </c>
      <c r="O682" s="579">
        <v>12</v>
      </c>
      <c r="P682" s="580">
        <v>2</v>
      </c>
      <c r="Q682" s="131"/>
      <c r="R682" s="128" t="s">
        <v>31</v>
      </c>
      <c r="S682" s="128" t="s">
        <v>31</v>
      </c>
      <c r="T682" s="128" t="s">
        <v>31</v>
      </c>
      <c r="U682" s="128" t="s">
        <v>31</v>
      </c>
      <c r="V682" s="332" t="s">
        <v>3806</v>
      </c>
      <c r="W682" s="282"/>
      <c r="X682" s="131">
        <f t="shared" si="166"/>
        <v>0</v>
      </c>
      <c r="Y682" s="260"/>
      <c r="Z682" s="260"/>
      <c r="AA682" s="502">
        <f t="shared" si="167"/>
        <v>0</v>
      </c>
      <c r="AB682" s="282">
        <f t="shared" si="168"/>
        <v>0</v>
      </c>
      <c r="AC682" s="282">
        <f t="shared" si="169"/>
        <v>0</v>
      </c>
      <c r="AD682" s="282">
        <f t="shared" si="170"/>
        <v>0</v>
      </c>
      <c r="AE682" s="282">
        <f t="shared" si="171"/>
        <v>0</v>
      </c>
      <c r="AF682" s="282">
        <f t="shared" si="172"/>
        <v>0</v>
      </c>
      <c r="AG682" s="107">
        <f t="shared" si="173"/>
        <v>0</v>
      </c>
      <c r="AH682" s="282">
        <f t="shared" si="174"/>
        <v>0</v>
      </c>
      <c r="AI682" s="260"/>
      <c r="AJ682" s="282">
        <f t="shared" si="175"/>
        <v>0</v>
      </c>
      <c r="AK682" s="282">
        <f t="shared" si="176"/>
        <v>0</v>
      </c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495"/>
      <c r="AW682" s="495"/>
      <c r="AX682" s="495"/>
    </row>
    <row r="683" spans="2:50">
      <c r="B683" s="412">
        <v>661</v>
      </c>
      <c r="C683" s="376" t="s">
        <v>25</v>
      </c>
      <c r="D683" s="375" t="s">
        <v>586</v>
      </c>
      <c r="E683" s="389" t="s">
        <v>627</v>
      </c>
      <c r="F683" s="575" t="s">
        <v>520</v>
      </c>
      <c r="G683" s="422" t="s">
        <v>515</v>
      </c>
      <c r="H683" s="576">
        <v>43712</v>
      </c>
      <c r="I683" s="452" t="s">
        <v>2470</v>
      </c>
      <c r="J683" s="423">
        <f t="shared" si="177"/>
        <v>2904</v>
      </c>
      <c r="K683" s="423">
        <v>24</v>
      </c>
      <c r="L683" s="423">
        <v>2880</v>
      </c>
      <c r="M683" s="423"/>
      <c r="N683" s="579">
        <v>0.4</v>
      </c>
      <c r="O683" s="579">
        <v>48</v>
      </c>
      <c r="P683" s="580">
        <v>2</v>
      </c>
      <c r="Q683" s="131"/>
      <c r="R683" s="128" t="s">
        <v>31</v>
      </c>
      <c r="S683" s="128" t="s">
        <v>31</v>
      </c>
      <c r="T683" s="128" t="s">
        <v>31</v>
      </c>
      <c r="U683" s="128" t="s">
        <v>31</v>
      </c>
      <c r="V683" s="332" t="s">
        <v>3806</v>
      </c>
      <c r="W683" s="282"/>
      <c r="X683" s="131">
        <f t="shared" si="166"/>
        <v>0</v>
      </c>
      <c r="Y683" s="260"/>
      <c r="Z683" s="260"/>
      <c r="AA683" s="502">
        <f t="shared" si="167"/>
        <v>0</v>
      </c>
      <c r="AB683" s="282">
        <f t="shared" si="168"/>
        <v>0</v>
      </c>
      <c r="AC683" s="282">
        <f t="shared" si="169"/>
        <v>0</v>
      </c>
      <c r="AD683" s="282">
        <f t="shared" si="170"/>
        <v>0</v>
      </c>
      <c r="AE683" s="282">
        <f t="shared" si="171"/>
        <v>0</v>
      </c>
      <c r="AF683" s="282">
        <f t="shared" si="172"/>
        <v>0</v>
      </c>
      <c r="AG683" s="107">
        <f t="shared" si="173"/>
        <v>0</v>
      </c>
      <c r="AH683" s="282">
        <f t="shared" si="174"/>
        <v>0</v>
      </c>
      <c r="AI683" s="260"/>
      <c r="AJ683" s="282">
        <f t="shared" si="175"/>
        <v>0</v>
      </c>
      <c r="AK683" s="282">
        <f t="shared" si="176"/>
        <v>0</v>
      </c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495"/>
      <c r="AW683" s="495"/>
      <c r="AX683" s="495"/>
    </row>
    <row r="684" spans="2:50">
      <c r="B684" s="412">
        <v>662</v>
      </c>
      <c r="C684" s="376" t="s">
        <v>25</v>
      </c>
      <c r="D684" s="375" t="s">
        <v>586</v>
      </c>
      <c r="E684" s="389" t="s">
        <v>627</v>
      </c>
      <c r="F684" s="410" t="s">
        <v>628</v>
      </c>
      <c r="G684" s="422" t="s">
        <v>515</v>
      </c>
      <c r="H684" s="576">
        <v>43202</v>
      </c>
      <c r="I684" s="452" t="s">
        <v>2470</v>
      </c>
      <c r="J684" s="423">
        <f t="shared" si="177"/>
        <v>72</v>
      </c>
      <c r="K684" s="423">
        <v>66</v>
      </c>
      <c r="L684" s="423">
        <v>6</v>
      </c>
      <c r="M684" s="423"/>
      <c r="N684" s="579">
        <v>1.1000000000000001</v>
      </c>
      <c r="O684" s="579">
        <v>0.1</v>
      </c>
      <c r="P684" s="580">
        <v>2</v>
      </c>
      <c r="Q684" s="131"/>
      <c r="R684" s="128" t="s">
        <v>31</v>
      </c>
      <c r="S684" s="128" t="s">
        <v>31</v>
      </c>
      <c r="T684" s="128" t="s">
        <v>31</v>
      </c>
      <c r="U684" s="128" t="s">
        <v>31</v>
      </c>
      <c r="V684" s="332" t="s">
        <v>3806</v>
      </c>
      <c r="W684" s="282"/>
      <c r="X684" s="131">
        <f t="shared" si="166"/>
        <v>0</v>
      </c>
      <c r="Y684" s="260"/>
      <c r="Z684" s="260"/>
      <c r="AA684" s="502">
        <f t="shared" si="167"/>
        <v>0</v>
      </c>
      <c r="AB684" s="282">
        <f t="shared" si="168"/>
        <v>0</v>
      </c>
      <c r="AC684" s="282">
        <f t="shared" si="169"/>
        <v>0</v>
      </c>
      <c r="AD684" s="282">
        <f t="shared" si="170"/>
        <v>0</v>
      </c>
      <c r="AE684" s="282">
        <f t="shared" si="171"/>
        <v>0</v>
      </c>
      <c r="AF684" s="282">
        <f t="shared" si="172"/>
        <v>0</v>
      </c>
      <c r="AG684" s="107">
        <f t="shared" si="173"/>
        <v>0</v>
      </c>
      <c r="AH684" s="282">
        <f t="shared" si="174"/>
        <v>0</v>
      </c>
      <c r="AI684" s="260"/>
      <c r="AJ684" s="282">
        <f t="shared" si="175"/>
        <v>0</v>
      </c>
      <c r="AK684" s="282">
        <f t="shared" si="176"/>
        <v>0</v>
      </c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495"/>
      <c r="AW684" s="495"/>
      <c r="AX684" s="495"/>
    </row>
    <row r="685" spans="2:50">
      <c r="B685" s="412">
        <v>663</v>
      </c>
      <c r="C685" s="376" t="s">
        <v>25</v>
      </c>
      <c r="D685" s="375" t="s">
        <v>633</v>
      </c>
      <c r="E685" s="389" t="s">
        <v>634</v>
      </c>
      <c r="F685" s="575" t="s">
        <v>4310</v>
      </c>
      <c r="G685" s="422" t="s">
        <v>515</v>
      </c>
      <c r="H685" s="581">
        <v>41995</v>
      </c>
      <c r="I685" s="452" t="s">
        <v>2470</v>
      </c>
      <c r="J685" s="423">
        <f t="shared" si="177"/>
        <v>12</v>
      </c>
      <c r="K685" s="423">
        <v>12</v>
      </c>
      <c r="L685" s="423">
        <v>0</v>
      </c>
      <c r="M685" s="423"/>
      <c r="N685" s="579">
        <v>0.2</v>
      </c>
      <c r="O685" s="579">
        <v>0</v>
      </c>
      <c r="P685" s="580">
        <v>1</v>
      </c>
      <c r="Q685" s="131"/>
      <c r="R685" s="128" t="s">
        <v>31</v>
      </c>
      <c r="S685" s="128" t="s">
        <v>31</v>
      </c>
      <c r="T685" s="128" t="s">
        <v>31</v>
      </c>
      <c r="U685" s="128" t="s">
        <v>31</v>
      </c>
      <c r="V685" s="332" t="s">
        <v>3806</v>
      </c>
      <c r="W685" s="282"/>
      <c r="X685" s="131">
        <f t="shared" si="166"/>
        <v>0</v>
      </c>
      <c r="Y685" s="260"/>
      <c r="Z685" s="260"/>
      <c r="AA685" s="502">
        <f t="shared" si="167"/>
        <v>0</v>
      </c>
      <c r="AB685" s="282">
        <f t="shared" si="168"/>
        <v>0</v>
      </c>
      <c r="AC685" s="282">
        <f t="shared" si="169"/>
        <v>0</v>
      </c>
      <c r="AD685" s="282">
        <f t="shared" si="170"/>
        <v>0</v>
      </c>
      <c r="AE685" s="282">
        <f t="shared" si="171"/>
        <v>0</v>
      </c>
      <c r="AF685" s="282">
        <f t="shared" si="172"/>
        <v>0</v>
      </c>
      <c r="AG685" s="107">
        <f t="shared" si="173"/>
        <v>0</v>
      </c>
      <c r="AH685" s="282">
        <f t="shared" si="174"/>
        <v>0</v>
      </c>
      <c r="AI685" s="260"/>
      <c r="AJ685" s="282">
        <f t="shared" si="175"/>
        <v>0</v>
      </c>
      <c r="AK685" s="282">
        <f t="shared" si="176"/>
        <v>0</v>
      </c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495"/>
      <c r="AW685" s="495"/>
      <c r="AX685" s="495"/>
    </row>
    <row r="686" spans="2:50">
      <c r="B686" s="412">
        <v>664</v>
      </c>
      <c r="C686" s="376" t="s">
        <v>25</v>
      </c>
      <c r="D686" s="375" t="s">
        <v>633</v>
      </c>
      <c r="E686" s="389" t="s">
        <v>634</v>
      </c>
      <c r="F686" s="575" t="s">
        <v>4311</v>
      </c>
      <c r="G686" s="422" t="s">
        <v>515</v>
      </c>
      <c r="H686" s="581">
        <v>41995</v>
      </c>
      <c r="I686" s="452" t="s">
        <v>2470</v>
      </c>
      <c r="J686" s="423">
        <f t="shared" si="177"/>
        <v>30</v>
      </c>
      <c r="K686" s="423">
        <v>30</v>
      </c>
      <c r="L686" s="423">
        <v>0</v>
      </c>
      <c r="M686" s="423"/>
      <c r="N686" s="579">
        <v>0.5</v>
      </c>
      <c r="O686" s="579">
        <v>0</v>
      </c>
      <c r="P686" s="580">
        <v>1</v>
      </c>
      <c r="Q686" s="131"/>
      <c r="R686" s="128" t="s">
        <v>31</v>
      </c>
      <c r="S686" s="128" t="s">
        <v>31</v>
      </c>
      <c r="T686" s="128" t="s">
        <v>31</v>
      </c>
      <c r="U686" s="128" t="s">
        <v>31</v>
      </c>
      <c r="V686" s="332" t="s">
        <v>3806</v>
      </c>
      <c r="W686" s="282"/>
      <c r="X686" s="131">
        <f t="shared" si="166"/>
        <v>0</v>
      </c>
      <c r="Y686" s="260"/>
      <c r="Z686" s="260"/>
      <c r="AA686" s="502">
        <f t="shared" si="167"/>
        <v>0</v>
      </c>
      <c r="AB686" s="282">
        <f t="shared" si="168"/>
        <v>0</v>
      </c>
      <c r="AC686" s="282">
        <f t="shared" si="169"/>
        <v>0</v>
      </c>
      <c r="AD686" s="282">
        <f t="shared" si="170"/>
        <v>0</v>
      </c>
      <c r="AE686" s="282">
        <f t="shared" si="171"/>
        <v>0</v>
      </c>
      <c r="AF686" s="282">
        <f t="shared" si="172"/>
        <v>0</v>
      </c>
      <c r="AG686" s="107">
        <f t="shared" si="173"/>
        <v>0</v>
      </c>
      <c r="AH686" s="282">
        <f t="shared" si="174"/>
        <v>0</v>
      </c>
      <c r="AI686" s="260"/>
      <c r="AJ686" s="282">
        <f t="shared" si="175"/>
        <v>0</v>
      </c>
      <c r="AK686" s="282">
        <f t="shared" si="176"/>
        <v>0</v>
      </c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495"/>
      <c r="AW686" s="495"/>
      <c r="AX686" s="495"/>
    </row>
    <row r="687" spans="2:50">
      <c r="B687" s="412">
        <v>665</v>
      </c>
      <c r="C687" s="376" t="s">
        <v>25</v>
      </c>
      <c r="D687" s="375" t="s">
        <v>633</v>
      </c>
      <c r="E687" s="389" t="s">
        <v>634</v>
      </c>
      <c r="F687" s="575" t="s">
        <v>4312</v>
      </c>
      <c r="G687" s="422" t="s">
        <v>515</v>
      </c>
      <c r="H687" s="581">
        <v>41995</v>
      </c>
      <c r="I687" s="452" t="s">
        <v>2470</v>
      </c>
      <c r="J687" s="423">
        <f t="shared" si="177"/>
        <v>360</v>
      </c>
      <c r="K687" s="423">
        <v>360</v>
      </c>
      <c r="L687" s="423">
        <v>0</v>
      </c>
      <c r="M687" s="423"/>
      <c r="N687" s="579">
        <v>6</v>
      </c>
      <c r="O687" s="579">
        <v>0</v>
      </c>
      <c r="P687" s="580">
        <v>1</v>
      </c>
      <c r="Q687" s="131"/>
      <c r="R687" s="128" t="s">
        <v>31</v>
      </c>
      <c r="S687" s="128" t="s">
        <v>31</v>
      </c>
      <c r="T687" s="128" t="s">
        <v>31</v>
      </c>
      <c r="U687" s="128" t="s">
        <v>31</v>
      </c>
      <c r="V687" s="332" t="s">
        <v>3806</v>
      </c>
      <c r="W687" s="282"/>
      <c r="X687" s="131">
        <f t="shared" si="166"/>
        <v>0</v>
      </c>
      <c r="Y687" s="260"/>
      <c r="Z687" s="260"/>
      <c r="AA687" s="502">
        <f t="shared" si="167"/>
        <v>0</v>
      </c>
      <c r="AB687" s="282">
        <f t="shared" si="168"/>
        <v>0</v>
      </c>
      <c r="AC687" s="282">
        <f t="shared" si="169"/>
        <v>0</v>
      </c>
      <c r="AD687" s="282">
        <f t="shared" si="170"/>
        <v>0</v>
      </c>
      <c r="AE687" s="282">
        <f t="shared" si="171"/>
        <v>0</v>
      </c>
      <c r="AF687" s="282">
        <f t="shared" si="172"/>
        <v>0</v>
      </c>
      <c r="AG687" s="107">
        <f t="shared" si="173"/>
        <v>0</v>
      </c>
      <c r="AH687" s="282">
        <f t="shared" si="174"/>
        <v>0</v>
      </c>
      <c r="AI687" s="260"/>
      <c r="AJ687" s="282">
        <f t="shared" si="175"/>
        <v>0</v>
      </c>
      <c r="AK687" s="282">
        <f t="shared" si="176"/>
        <v>0</v>
      </c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495"/>
      <c r="AW687" s="495"/>
      <c r="AX687" s="495"/>
    </row>
    <row r="688" spans="2:50">
      <c r="B688" s="412">
        <v>666</v>
      </c>
      <c r="C688" s="376" t="s">
        <v>25</v>
      </c>
      <c r="D688" s="375" t="s">
        <v>633</v>
      </c>
      <c r="E688" s="389" t="s">
        <v>634</v>
      </c>
      <c r="F688" s="575" t="s">
        <v>4313</v>
      </c>
      <c r="G688" s="422" t="s">
        <v>515</v>
      </c>
      <c r="H688" s="581">
        <v>41995</v>
      </c>
      <c r="I688" s="452" t="s">
        <v>2470</v>
      </c>
      <c r="J688" s="423">
        <f t="shared" si="177"/>
        <v>30</v>
      </c>
      <c r="K688" s="423">
        <v>30</v>
      </c>
      <c r="L688" s="423">
        <v>0</v>
      </c>
      <c r="M688" s="423"/>
      <c r="N688" s="579">
        <v>0.5</v>
      </c>
      <c r="O688" s="579">
        <v>0</v>
      </c>
      <c r="P688" s="580">
        <v>1</v>
      </c>
      <c r="Q688" s="131"/>
      <c r="R688" s="128" t="s">
        <v>31</v>
      </c>
      <c r="S688" s="128" t="s">
        <v>31</v>
      </c>
      <c r="T688" s="128" t="s">
        <v>31</v>
      </c>
      <c r="U688" s="128" t="s">
        <v>31</v>
      </c>
      <c r="V688" s="332" t="s">
        <v>3806</v>
      </c>
      <c r="W688" s="282"/>
      <c r="X688" s="131">
        <f t="shared" si="166"/>
        <v>0</v>
      </c>
      <c r="Y688" s="260"/>
      <c r="Z688" s="260"/>
      <c r="AA688" s="502">
        <f t="shared" si="167"/>
        <v>0</v>
      </c>
      <c r="AB688" s="282">
        <f t="shared" si="168"/>
        <v>0</v>
      </c>
      <c r="AC688" s="282">
        <f t="shared" si="169"/>
        <v>0</v>
      </c>
      <c r="AD688" s="282">
        <f t="shared" si="170"/>
        <v>0</v>
      </c>
      <c r="AE688" s="282">
        <f t="shared" si="171"/>
        <v>0</v>
      </c>
      <c r="AF688" s="282">
        <f t="shared" si="172"/>
        <v>0</v>
      </c>
      <c r="AG688" s="107">
        <f t="shared" si="173"/>
        <v>0</v>
      </c>
      <c r="AH688" s="282">
        <f t="shared" si="174"/>
        <v>0</v>
      </c>
      <c r="AI688" s="260"/>
      <c r="AJ688" s="282">
        <f t="shared" si="175"/>
        <v>0</v>
      </c>
      <c r="AK688" s="282">
        <f t="shared" si="176"/>
        <v>0</v>
      </c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495"/>
      <c r="AW688" s="495"/>
      <c r="AX688" s="495"/>
    </row>
    <row r="689" spans="2:50">
      <c r="B689" s="412">
        <v>667</v>
      </c>
      <c r="C689" s="376" t="s">
        <v>25</v>
      </c>
      <c r="D689" s="375" t="s">
        <v>633</v>
      </c>
      <c r="E689" s="389" t="s">
        <v>634</v>
      </c>
      <c r="F689" s="575" t="s">
        <v>4314</v>
      </c>
      <c r="G689" s="422" t="s">
        <v>515</v>
      </c>
      <c r="H689" s="581">
        <v>41995</v>
      </c>
      <c r="I689" s="452" t="s">
        <v>2470</v>
      </c>
      <c r="J689" s="423">
        <f t="shared" si="177"/>
        <v>30</v>
      </c>
      <c r="K689" s="423">
        <v>30</v>
      </c>
      <c r="L689" s="423">
        <v>0</v>
      </c>
      <c r="M689" s="423"/>
      <c r="N689" s="579">
        <v>0.5</v>
      </c>
      <c r="O689" s="579">
        <v>0</v>
      </c>
      <c r="P689" s="580">
        <v>1</v>
      </c>
      <c r="Q689" s="131"/>
      <c r="R689" s="128" t="s">
        <v>31</v>
      </c>
      <c r="S689" s="128" t="s">
        <v>31</v>
      </c>
      <c r="T689" s="128" t="s">
        <v>31</v>
      </c>
      <c r="U689" s="128" t="s">
        <v>31</v>
      </c>
      <c r="V689" s="332" t="s">
        <v>3806</v>
      </c>
      <c r="W689" s="282"/>
      <c r="X689" s="131">
        <f t="shared" si="166"/>
        <v>0</v>
      </c>
      <c r="Y689" s="260"/>
      <c r="Z689" s="260"/>
      <c r="AA689" s="502">
        <f t="shared" si="167"/>
        <v>0</v>
      </c>
      <c r="AB689" s="282">
        <f t="shared" si="168"/>
        <v>0</v>
      </c>
      <c r="AC689" s="282">
        <f t="shared" si="169"/>
        <v>0</v>
      </c>
      <c r="AD689" s="282">
        <f t="shared" si="170"/>
        <v>0</v>
      </c>
      <c r="AE689" s="282">
        <f t="shared" si="171"/>
        <v>0</v>
      </c>
      <c r="AF689" s="282">
        <f t="shared" si="172"/>
        <v>0</v>
      </c>
      <c r="AG689" s="107">
        <f t="shared" si="173"/>
        <v>0</v>
      </c>
      <c r="AH689" s="282">
        <f t="shared" si="174"/>
        <v>0</v>
      </c>
      <c r="AI689" s="260"/>
      <c r="AJ689" s="282">
        <f t="shared" si="175"/>
        <v>0</v>
      </c>
      <c r="AK689" s="282">
        <f t="shared" si="176"/>
        <v>0</v>
      </c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495"/>
      <c r="AW689" s="495"/>
      <c r="AX689" s="495"/>
    </row>
    <row r="690" spans="2:50">
      <c r="B690" s="412">
        <v>668</v>
      </c>
      <c r="C690" s="376" t="s">
        <v>25</v>
      </c>
      <c r="D690" s="375" t="s">
        <v>633</v>
      </c>
      <c r="E690" s="389" t="s">
        <v>634</v>
      </c>
      <c r="F690" s="575" t="s">
        <v>4315</v>
      </c>
      <c r="G690" s="422" t="s">
        <v>515</v>
      </c>
      <c r="H690" s="581">
        <v>41995</v>
      </c>
      <c r="I690" s="452" t="s">
        <v>2470</v>
      </c>
      <c r="J690" s="423">
        <f t="shared" si="177"/>
        <v>4332</v>
      </c>
      <c r="K690" s="423">
        <v>12</v>
      </c>
      <c r="L690" s="423">
        <v>4320</v>
      </c>
      <c r="M690" s="423"/>
      <c r="N690" s="579">
        <v>0.2</v>
      </c>
      <c r="O690" s="579">
        <v>72</v>
      </c>
      <c r="P690" s="580">
        <v>1</v>
      </c>
      <c r="Q690" s="131"/>
      <c r="R690" s="128" t="s">
        <v>31</v>
      </c>
      <c r="S690" s="128" t="s">
        <v>31</v>
      </c>
      <c r="T690" s="128" t="s">
        <v>31</v>
      </c>
      <c r="U690" s="128" t="s">
        <v>31</v>
      </c>
      <c r="V690" s="332" t="s">
        <v>3806</v>
      </c>
      <c r="W690" s="282"/>
      <c r="X690" s="131">
        <f t="shared" si="166"/>
        <v>0</v>
      </c>
      <c r="Y690" s="260"/>
      <c r="Z690" s="260"/>
      <c r="AA690" s="502">
        <f t="shared" si="167"/>
        <v>0</v>
      </c>
      <c r="AB690" s="282">
        <f t="shared" si="168"/>
        <v>0</v>
      </c>
      <c r="AC690" s="282">
        <f t="shared" si="169"/>
        <v>0</v>
      </c>
      <c r="AD690" s="282">
        <f t="shared" si="170"/>
        <v>0</v>
      </c>
      <c r="AE690" s="282">
        <f t="shared" si="171"/>
        <v>0</v>
      </c>
      <c r="AF690" s="282">
        <f t="shared" si="172"/>
        <v>0</v>
      </c>
      <c r="AG690" s="107">
        <f t="shared" si="173"/>
        <v>0</v>
      </c>
      <c r="AH690" s="282">
        <f t="shared" si="174"/>
        <v>0</v>
      </c>
      <c r="AI690" s="260"/>
      <c r="AJ690" s="282">
        <f t="shared" si="175"/>
        <v>0</v>
      </c>
      <c r="AK690" s="282">
        <f t="shared" si="176"/>
        <v>0</v>
      </c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495"/>
      <c r="AW690" s="495"/>
      <c r="AX690" s="495"/>
    </row>
    <row r="691" spans="2:50">
      <c r="B691" s="412">
        <v>669</v>
      </c>
      <c r="C691" s="376" t="s">
        <v>25</v>
      </c>
      <c r="D691" s="375" t="s">
        <v>635</v>
      </c>
      <c r="E691" s="389" t="s">
        <v>4316</v>
      </c>
      <c r="F691" s="389" t="s">
        <v>636</v>
      </c>
      <c r="G691" s="422" t="s">
        <v>274</v>
      </c>
      <c r="H691" s="581">
        <v>43216</v>
      </c>
      <c r="I691" s="452" t="s">
        <v>2470</v>
      </c>
      <c r="J691" s="423">
        <f t="shared" si="177"/>
        <v>42</v>
      </c>
      <c r="K691" s="423">
        <v>42</v>
      </c>
      <c r="L691" s="423">
        <v>0</v>
      </c>
      <c r="M691" s="423"/>
      <c r="N691" s="579">
        <v>0.7</v>
      </c>
      <c r="O691" s="579">
        <v>0</v>
      </c>
      <c r="P691" s="580">
        <v>1</v>
      </c>
      <c r="Q691" s="131"/>
      <c r="R691" s="128" t="s">
        <v>31</v>
      </c>
      <c r="S691" s="128" t="s">
        <v>31</v>
      </c>
      <c r="T691" s="128" t="s">
        <v>31</v>
      </c>
      <c r="U691" s="128" t="s">
        <v>31</v>
      </c>
      <c r="V691" s="332" t="s">
        <v>3806</v>
      </c>
      <c r="W691" s="282"/>
      <c r="X691" s="131">
        <f t="shared" si="166"/>
        <v>0</v>
      </c>
      <c r="Y691" s="260"/>
      <c r="Z691" s="260"/>
      <c r="AA691" s="502">
        <f t="shared" si="167"/>
        <v>0</v>
      </c>
      <c r="AB691" s="282">
        <f t="shared" si="168"/>
        <v>0</v>
      </c>
      <c r="AC691" s="282">
        <f t="shared" si="169"/>
        <v>0</v>
      </c>
      <c r="AD691" s="282">
        <f t="shared" si="170"/>
        <v>0</v>
      </c>
      <c r="AE691" s="282">
        <f t="shared" si="171"/>
        <v>0</v>
      </c>
      <c r="AF691" s="282">
        <f t="shared" si="172"/>
        <v>0</v>
      </c>
      <c r="AG691" s="107">
        <f t="shared" si="173"/>
        <v>0</v>
      </c>
      <c r="AH691" s="282">
        <f t="shared" si="174"/>
        <v>0</v>
      </c>
      <c r="AI691" s="260"/>
      <c r="AJ691" s="282">
        <f t="shared" si="175"/>
        <v>0</v>
      </c>
      <c r="AK691" s="282">
        <f t="shared" si="176"/>
        <v>0</v>
      </c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495"/>
      <c r="AW691" s="495"/>
      <c r="AX691" s="495"/>
    </row>
    <row r="692" spans="2:50">
      <c r="B692" s="412">
        <v>670</v>
      </c>
      <c r="C692" s="376" t="s">
        <v>25</v>
      </c>
      <c r="D692" s="375" t="s">
        <v>635</v>
      </c>
      <c r="E692" s="389" t="s">
        <v>4316</v>
      </c>
      <c r="F692" s="389" t="s">
        <v>637</v>
      </c>
      <c r="G692" s="422" t="s">
        <v>274</v>
      </c>
      <c r="H692" s="581">
        <v>43712</v>
      </c>
      <c r="I692" s="452" t="s">
        <v>2470</v>
      </c>
      <c r="J692" s="423">
        <f t="shared" si="177"/>
        <v>30</v>
      </c>
      <c r="K692" s="423">
        <v>30</v>
      </c>
      <c r="L692" s="423">
        <v>0</v>
      </c>
      <c r="M692" s="423"/>
      <c r="N692" s="579">
        <v>0.5</v>
      </c>
      <c r="O692" s="579">
        <v>0</v>
      </c>
      <c r="P692" s="580">
        <v>1</v>
      </c>
      <c r="Q692" s="131"/>
      <c r="R692" s="128" t="s">
        <v>31</v>
      </c>
      <c r="S692" s="128" t="s">
        <v>31</v>
      </c>
      <c r="T692" s="128" t="s">
        <v>31</v>
      </c>
      <c r="U692" s="128" t="s">
        <v>31</v>
      </c>
      <c r="V692" s="332" t="s">
        <v>3806</v>
      </c>
      <c r="W692" s="282"/>
      <c r="X692" s="131">
        <f t="shared" si="166"/>
        <v>0</v>
      </c>
      <c r="Y692" s="260"/>
      <c r="Z692" s="260"/>
      <c r="AA692" s="502">
        <f t="shared" si="167"/>
        <v>0</v>
      </c>
      <c r="AB692" s="282">
        <f t="shared" si="168"/>
        <v>0</v>
      </c>
      <c r="AC692" s="282">
        <f t="shared" si="169"/>
        <v>0</v>
      </c>
      <c r="AD692" s="282">
        <f t="shared" si="170"/>
        <v>0</v>
      </c>
      <c r="AE692" s="282">
        <f t="shared" si="171"/>
        <v>0</v>
      </c>
      <c r="AF692" s="282">
        <f t="shared" si="172"/>
        <v>0</v>
      </c>
      <c r="AG692" s="107">
        <f t="shared" si="173"/>
        <v>0</v>
      </c>
      <c r="AH692" s="282">
        <f t="shared" si="174"/>
        <v>0</v>
      </c>
      <c r="AI692" s="260"/>
      <c r="AJ692" s="282">
        <f t="shared" si="175"/>
        <v>0</v>
      </c>
      <c r="AK692" s="282">
        <f t="shared" si="176"/>
        <v>0</v>
      </c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495"/>
      <c r="AW692" s="495"/>
      <c r="AX692" s="495"/>
    </row>
    <row r="693" spans="2:50">
      <c r="B693" s="412">
        <v>671</v>
      </c>
      <c r="C693" s="376" t="s">
        <v>25</v>
      </c>
      <c r="D693" s="375" t="s">
        <v>635</v>
      </c>
      <c r="E693" s="389" t="s">
        <v>4316</v>
      </c>
      <c r="F693" s="389" t="s">
        <v>638</v>
      </c>
      <c r="G693" s="422" t="s">
        <v>274</v>
      </c>
      <c r="H693" s="581">
        <v>43049</v>
      </c>
      <c r="I693" s="452" t="s">
        <v>2470</v>
      </c>
      <c r="J693" s="423">
        <f t="shared" si="177"/>
        <v>30</v>
      </c>
      <c r="K693" s="423">
        <v>30</v>
      </c>
      <c r="L693" s="423">
        <v>0</v>
      </c>
      <c r="M693" s="423"/>
      <c r="N693" s="579">
        <v>0.5</v>
      </c>
      <c r="O693" s="579">
        <v>0</v>
      </c>
      <c r="P693" s="580">
        <v>1</v>
      </c>
      <c r="Q693" s="131"/>
      <c r="R693" s="128" t="s">
        <v>31</v>
      </c>
      <c r="S693" s="128" t="s">
        <v>31</v>
      </c>
      <c r="T693" s="128" t="s">
        <v>31</v>
      </c>
      <c r="U693" s="128" t="s">
        <v>31</v>
      </c>
      <c r="V693" s="332" t="s">
        <v>3806</v>
      </c>
      <c r="W693" s="282"/>
      <c r="X693" s="131">
        <f t="shared" si="166"/>
        <v>0</v>
      </c>
      <c r="Y693" s="260"/>
      <c r="Z693" s="260"/>
      <c r="AA693" s="502">
        <f t="shared" si="167"/>
        <v>0</v>
      </c>
      <c r="AB693" s="282">
        <f t="shared" si="168"/>
        <v>0</v>
      </c>
      <c r="AC693" s="282">
        <f t="shared" si="169"/>
        <v>0</v>
      </c>
      <c r="AD693" s="282">
        <f t="shared" si="170"/>
        <v>0</v>
      </c>
      <c r="AE693" s="282">
        <f t="shared" si="171"/>
        <v>0</v>
      </c>
      <c r="AF693" s="282">
        <f t="shared" si="172"/>
        <v>0</v>
      </c>
      <c r="AG693" s="107">
        <f t="shared" si="173"/>
        <v>0</v>
      </c>
      <c r="AH693" s="282">
        <f t="shared" si="174"/>
        <v>0</v>
      </c>
      <c r="AI693" s="260"/>
      <c r="AJ693" s="282">
        <f t="shared" si="175"/>
        <v>0</v>
      </c>
      <c r="AK693" s="282">
        <f t="shared" si="176"/>
        <v>0</v>
      </c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495"/>
      <c r="AW693" s="495"/>
      <c r="AX693" s="495"/>
    </row>
    <row r="694" spans="2:50">
      <c r="B694" s="412">
        <v>672</v>
      </c>
      <c r="C694" s="376" t="s">
        <v>25</v>
      </c>
      <c r="D694" s="375" t="s">
        <v>635</v>
      </c>
      <c r="E694" s="389" t="s">
        <v>4316</v>
      </c>
      <c r="F694" s="389" t="s">
        <v>639</v>
      </c>
      <c r="G694" s="422" t="s">
        <v>274</v>
      </c>
      <c r="H694" s="581">
        <v>43087</v>
      </c>
      <c r="I694" s="452" t="s">
        <v>2470</v>
      </c>
      <c r="J694" s="423">
        <f t="shared" si="177"/>
        <v>222</v>
      </c>
      <c r="K694" s="423">
        <v>42</v>
      </c>
      <c r="L694" s="423">
        <v>180</v>
      </c>
      <c r="M694" s="423"/>
      <c r="N694" s="579">
        <v>0.70000000000000007</v>
      </c>
      <c r="O694" s="579">
        <v>3</v>
      </c>
      <c r="P694" s="580">
        <v>1</v>
      </c>
      <c r="Q694" s="131"/>
      <c r="R694" s="128" t="s">
        <v>31</v>
      </c>
      <c r="S694" s="128" t="s">
        <v>31</v>
      </c>
      <c r="T694" s="128" t="s">
        <v>31</v>
      </c>
      <c r="U694" s="128" t="s">
        <v>31</v>
      </c>
      <c r="V694" s="332" t="s">
        <v>3806</v>
      </c>
      <c r="W694" s="282"/>
      <c r="X694" s="131">
        <f t="shared" si="166"/>
        <v>0</v>
      </c>
      <c r="Y694" s="260"/>
      <c r="Z694" s="260"/>
      <c r="AA694" s="502">
        <f t="shared" si="167"/>
        <v>0</v>
      </c>
      <c r="AB694" s="282">
        <f t="shared" si="168"/>
        <v>0</v>
      </c>
      <c r="AC694" s="282">
        <f t="shared" si="169"/>
        <v>0</v>
      </c>
      <c r="AD694" s="282">
        <f t="shared" si="170"/>
        <v>0</v>
      </c>
      <c r="AE694" s="282">
        <f t="shared" si="171"/>
        <v>0</v>
      </c>
      <c r="AF694" s="282">
        <f t="shared" si="172"/>
        <v>0</v>
      </c>
      <c r="AG694" s="107">
        <f t="shared" si="173"/>
        <v>0</v>
      </c>
      <c r="AH694" s="282">
        <f t="shared" si="174"/>
        <v>0</v>
      </c>
      <c r="AI694" s="260"/>
      <c r="AJ694" s="282">
        <f t="shared" si="175"/>
        <v>0</v>
      </c>
      <c r="AK694" s="282">
        <f t="shared" si="176"/>
        <v>0</v>
      </c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495"/>
      <c r="AW694" s="495"/>
      <c r="AX694" s="495"/>
    </row>
    <row r="695" spans="2:50">
      <c r="B695" s="412">
        <v>673</v>
      </c>
      <c r="C695" s="376" t="s">
        <v>25</v>
      </c>
      <c r="D695" s="375" t="s">
        <v>635</v>
      </c>
      <c r="E695" s="389" t="s">
        <v>4317</v>
      </c>
      <c r="F695" s="389" t="s">
        <v>642</v>
      </c>
      <c r="G695" s="422" t="s">
        <v>274</v>
      </c>
      <c r="H695" s="581">
        <v>43731</v>
      </c>
      <c r="I695" s="452" t="s">
        <v>2470</v>
      </c>
      <c r="J695" s="423">
        <f t="shared" si="177"/>
        <v>0.6</v>
      </c>
      <c r="K695" s="423">
        <v>0.6</v>
      </c>
      <c r="L695" s="423">
        <v>0</v>
      </c>
      <c r="M695" s="423"/>
      <c r="N695" s="547">
        <v>0.01</v>
      </c>
      <c r="O695" s="462">
        <v>0</v>
      </c>
      <c r="P695" s="510">
        <v>1</v>
      </c>
      <c r="Q695" s="131"/>
      <c r="R695" s="128" t="s">
        <v>31</v>
      </c>
      <c r="S695" s="128" t="s">
        <v>31</v>
      </c>
      <c r="T695" s="128" t="s">
        <v>31</v>
      </c>
      <c r="U695" s="128" t="s">
        <v>31</v>
      </c>
      <c r="V695" s="332" t="s">
        <v>3806</v>
      </c>
      <c r="W695" s="282"/>
      <c r="X695" s="131">
        <f t="shared" ref="X695:X758" si="178">SUMIF(W695,"Y",K695)</f>
        <v>0</v>
      </c>
      <c r="Y695" s="260"/>
      <c r="Z695" s="260"/>
      <c r="AA695" s="502">
        <f t="shared" ref="AA695:AA758" si="179">(COUNTA(AL695:AU695)-COUNTIF(AL695:AU695, "X"))</f>
        <v>0</v>
      </c>
      <c r="AB695" s="282">
        <f t="shared" ref="AB695:AB758" si="180">(COUNTA(AL695:AU695)-COUNTIF(AL695:AU695, "X"))*P695*K695</f>
        <v>0</v>
      </c>
      <c r="AC695" s="282">
        <f t="shared" ref="AC695:AC758" si="181">COUNTIF(AL695:AU695,"A")</f>
        <v>0</v>
      </c>
      <c r="AD695" s="282">
        <f t="shared" ref="AD695:AD758" si="182">COUNTIF(AL695:AU695,"V")*P695*M695</f>
        <v>0</v>
      </c>
      <c r="AE695" s="282">
        <f t="shared" ref="AE695:AE758" si="183">COUNTIF(AL695:AU695,"L")</f>
        <v>0</v>
      </c>
      <c r="AF695" s="282">
        <f t="shared" ref="AF695:AF758" si="184">COUNTIF(AL695:AU695,"L")*K695*P695</f>
        <v>0</v>
      </c>
      <c r="AG695" s="107">
        <f t="shared" ref="AG695:AG758" si="185">IF(Q695="Y",1,0)</f>
        <v>0</v>
      </c>
      <c r="AH695" s="282">
        <f t="shared" ref="AH695:AH758" si="186">IF(Q695="Y", AA695, 0)*K695*P695/2</f>
        <v>0</v>
      </c>
      <c r="AI695" s="260"/>
      <c r="AJ695" s="282">
        <f t="shared" ref="AJ695:AJ758" si="187">COUNTIF(AL695:AU695, "V")</f>
        <v>0</v>
      </c>
      <c r="AK695" s="282">
        <f t="shared" ref="AK695:AK758" si="188">AB695-AD695-AF695-AH695</f>
        <v>0</v>
      </c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495"/>
      <c r="AW695" s="495"/>
      <c r="AX695" s="495"/>
    </row>
    <row r="696" spans="2:50">
      <c r="B696" s="412">
        <v>674</v>
      </c>
      <c r="C696" s="376" t="s">
        <v>25</v>
      </c>
      <c r="D696" s="375" t="s">
        <v>635</v>
      </c>
      <c r="E696" s="389" t="s">
        <v>4317</v>
      </c>
      <c r="F696" s="389" t="s">
        <v>643</v>
      </c>
      <c r="G696" s="422" t="s">
        <v>274</v>
      </c>
      <c r="H696" s="581">
        <v>43216</v>
      </c>
      <c r="I696" s="452" t="s">
        <v>2470</v>
      </c>
      <c r="J696" s="423">
        <f t="shared" si="177"/>
        <v>18</v>
      </c>
      <c r="K696" s="423">
        <v>18</v>
      </c>
      <c r="L696" s="423">
        <v>0</v>
      </c>
      <c r="M696" s="423"/>
      <c r="N696" s="579">
        <v>0.3</v>
      </c>
      <c r="O696" s="579">
        <v>0</v>
      </c>
      <c r="P696" s="580">
        <v>1</v>
      </c>
      <c r="Q696" s="131"/>
      <c r="R696" s="128" t="s">
        <v>31</v>
      </c>
      <c r="S696" s="128" t="s">
        <v>31</v>
      </c>
      <c r="T696" s="128" t="s">
        <v>31</v>
      </c>
      <c r="U696" s="128" t="s">
        <v>31</v>
      </c>
      <c r="V696" s="332" t="s">
        <v>3806</v>
      </c>
      <c r="W696" s="282"/>
      <c r="X696" s="131">
        <f t="shared" si="178"/>
        <v>0</v>
      </c>
      <c r="Y696" s="260"/>
      <c r="Z696" s="260"/>
      <c r="AA696" s="502">
        <f t="shared" si="179"/>
        <v>0</v>
      </c>
      <c r="AB696" s="282">
        <f t="shared" si="180"/>
        <v>0</v>
      </c>
      <c r="AC696" s="282">
        <f t="shared" si="181"/>
        <v>0</v>
      </c>
      <c r="AD696" s="282">
        <f t="shared" si="182"/>
        <v>0</v>
      </c>
      <c r="AE696" s="282">
        <f t="shared" si="183"/>
        <v>0</v>
      </c>
      <c r="AF696" s="282">
        <f t="shared" si="184"/>
        <v>0</v>
      </c>
      <c r="AG696" s="107">
        <f t="shared" si="185"/>
        <v>0</v>
      </c>
      <c r="AH696" s="282">
        <f t="shared" si="186"/>
        <v>0</v>
      </c>
      <c r="AI696" s="260"/>
      <c r="AJ696" s="282">
        <f t="shared" si="187"/>
        <v>0</v>
      </c>
      <c r="AK696" s="282">
        <f t="shared" si="188"/>
        <v>0</v>
      </c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495"/>
      <c r="AW696" s="495"/>
      <c r="AX696" s="495"/>
    </row>
    <row r="697" spans="2:50">
      <c r="B697" s="412">
        <v>675</v>
      </c>
      <c r="C697" s="376" t="s">
        <v>25</v>
      </c>
      <c r="D697" s="375" t="s">
        <v>635</v>
      </c>
      <c r="E697" s="389" t="s">
        <v>4317</v>
      </c>
      <c r="F697" s="389" t="s">
        <v>644</v>
      </c>
      <c r="G697" s="422" t="s">
        <v>274</v>
      </c>
      <c r="H697" s="581">
        <v>43020</v>
      </c>
      <c r="I697" s="452" t="s">
        <v>2470</v>
      </c>
      <c r="J697" s="423">
        <f t="shared" si="177"/>
        <v>30</v>
      </c>
      <c r="K697" s="423">
        <v>30</v>
      </c>
      <c r="L697" s="423">
        <v>0</v>
      </c>
      <c r="M697" s="423"/>
      <c r="N697" s="579">
        <v>0.5</v>
      </c>
      <c r="O697" s="579">
        <v>0</v>
      </c>
      <c r="P697" s="580">
        <v>1</v>
      </c>
      <c r="Q697" s="131"/>
      <c r="R697" s="128" t="s">
        <v>31</v>
      </c>
      <c r="S697" s="128" t="s">
        <v>31</v>
      </c>
      <c r="T697" s="128" t="s">
        <v>31</v>
      </c>
      <c r="U697" s="128" t="s">
        <v>31</v>
      </c>
      <c r="V697" s="332" t="s">
        <v>3806</v>
      </c>
      <c r="W697" s="282"/>
      <c r="X697" s="131">
        <f t="shared" si="178"/>
        <v>0</v>
      </c>
      <c r="Y697" s="260"/>
      <c r="Z697" s="260"/>
      <c r="AA697" s="502">
        <f t="shared" si="179"/>
        <v>0</v>
      </c>
      <c r="AB697" s="282">
        <f t="shared" si="180"/>
        <v>0</v>
      </c>
      <c r="AC697" s="282">
        <f t="shared" si="181"/>
        <v>0</v>
      </c>
      <c r="AD697" s="282">
        <f t="shared" si="182"/>
        <v>0</v>
      </c>
      <c r="AE697" s="282">
        <f t="shared" si="183"/>
        <v>0</v>
      </c>
      <c r="AF697" s="282">
        <f t="shared" si="184"/>
        <v>0</v>
      </c>
      <c r="AG697" s="107">
        <f t="shared" si="185"/>
        <v>0</v>
      </c>
      <c r="AH697" s="282">
        <f t="shared" si="186"/>
        <v>0</v>
      </c>
      <c r="AI697" s="260"/>
      <c r="AJ697" s="282">
        <f t="shared" si="187"/>
        <v>0</v>
      </c>
      <c r="AK697" s="282">
        <f t="shared" si="188"/>
        <v>0</v>
      </c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495"/>
      <c r="AW697" s="495"/>
      <c r="AX697" s="495"/>
    </row>
    <row r="698" spans="2:50">
      <c r="B698" s="412">
        <v>676</v>
      </c>
      <c r="C698" s="376" t="s">
        <v>25</v>
      </c>
      <c r="D698" s="375" t="s">
        <v>635</v>
      </c>
      <c r="E698" s="389" t="s">
        <v>4317</v>
      </c>
      <c r="F698" s="389" t="s">
        <v>645</v>
      </c>
      <c r="G698" s="422" t="s">
        <v>274</v>
      </c>
      <c r="H698" s="581">
        <v>43712</v>
      </c>
      <c r="I698" s="452" t="s">
        <v>2470</v>
      </c>
      <c r="J698" s="423">
        <f t="shared" si="177"/>
        <v>120</v>
      </c>
      <c r="K698" s="423">
        <v>120</v>
      </c>
      <c r="L698" s="423">
        <v>0</v>
      </c>
      <c r="M698" s="423"/>
      <c r="N698" s="579">
        <v>2</v>
      </c>
      <c r="O698" s="579">
        <v>0</v>
      </c>
      <c r="P698" s="580">
        <v>1</v>
      </c>
      <c r="Q698" s="131"/>
      <c r="R698" s="128" t="s">
        <v>31</v>
      </c>
      <c r="S698" s="128" t="s">
        <v>31</v>
      </c>
      <c r="T698" s="128" t="s">
        <v>31</v>
      </c>
      <c r="U698" s="128" t="s">
        <v>31</v>
      </c>
      <c r="V698" s="332" t="s">
        <v>3806</v>
      </c>
      <c r="W698" s="282"/>
      <c r="X698" s="131">
        <f t="shared" si="178"/>
        <v>0</v>
      </c>
      <c r="Y698" s="260"/>
      <c r="Z698" s="260"/>
      <c r="AA698" s="502">
        <f t="shared" si="179"/>
        <v>0</v>
      </c>
      <c r="AB698" s="282">
        <f t="shared" si="180"/>
        <v>0</v>
      </c>
      <c r="AC698" s="282">
        <f t="shared" si="181"/>
        <v>0</v>
      </c>
      <c r="AD698" s="282">
        <f t="shared" si="182"/>
        <v>0</v>
      </c>
      <c r="AE698" s="282">
        <f t="shared" si="183"/>
        <v>0</v>
      </c>
      <c r="AF698" s="282">
        <f t="shared" si="184"/>
        <v>0</v>
      </c>
      <c r="AG698" s="107">
        <f t="shared" si="185"/>
        <v>0</v>
      </c>
      <c r="AH698" s="282">
        <f t="shared" si="186"/>
        <v>0</v>
      </c>
      <c r="AI698" s="260"/>
      <c r="AJ698" s="282">
        <f t="shared" si="187"/>
        <v>0</v>
      </c>
      <c r="AK698" s="282">
        <f t="shared" si="188"/>
        <v>0</v>
      </c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495"/>
      <c r="AW698" s="495"/>
      <c r="AX698" s="495"/>
    </row>
    <row r="699" spans="2:50">
      <c r="B699" s="412">
        <v>677</v>
      </c>
      <c r="C699" s="376" t="s">
        <v>25</v>
      </c>
      <c r="D699" s="375" t="s">
        <v>635</v>
      </c>
      <c r="E699" s="389" t="s">
        <v>4317</v>
      </c>
      <c r="F699" s="389" t="s">
        <v>4318</v>
      </c>
      <c r="G699" s="422" t="s">
        <v>274</v>
      </c>
      <c r="H699" s="581">
        <v>43017</v>
      </c>
      <c r="I699" s="452" t="s">
        <v>2470</v>
      </c>
      <c r="J699" s="423">
        <f t="shared" si="177"/>
        <v>18</v>
      </c>
      <c r="K699" s="423">
        <v>18</v>
      </c>
      <c r="L699" s="423">
        <v>0</v>
      </c>
      <c r="M699" s="423"/>
      <c r="N699" s="579">
        <v>0.3</v>
      </c>
      <c r="O699" s="579">
        <v>0</v>
      </c>
      <c r="P699" s="580">
        <v>1</v>
      </c>
      <c r="Q699" s="131"/>
      <c r="R699" s="128" t="s">
        <v>31</v>
      </c>
      <c r="S699" s="128" t="s">
        <v>31</v>
      </c>
      <c r="T699" s="128" t="s">
        <v>31</v>
      </c>
      <c r="U699" s="128" t="s">
        <v>31</v>
      </c>
      <c r="V699" s="332" t="s">
        <v>3806</v>
      </c>
      <c r="W699" s="282"/>
      <c r="X699" s="131">
        <f t="shared" si="178"/>
        <v>0</v>
      </c>
      <c r="Y699" s="260"/>
      <c r="Z699" s="260"/>
      <c r="AA699" s="502">
        <f t="shared" si="179"/>
        <v>0</v>
      </c>
      <c r="AB699" s="282">
        <f t="shared" si="180"/>
        <v>0</v>
      </c>
      <c r="AC699" s="282">
        <f t="shared" si="181"/>
        <v>0</v>
      </c>
      <c r="AD699" s="282">
        <f t="shared" si="182"/>
        <v>0</v>
      </c>
      <c r="AE699" s="282">
        <f t="shared" si="183"/>
        <v>0</v>
      </c>
      <c r="AF699" s="282">
        <f t="shared" si="184"/>
        <v>0</v>
      </c>
      <c r="AG699" s="107">
        <f t="shared" si="185"/>
        <v>0</v>
      </c>
      <c r="AH699" s="282">
        <f t="shared" si="186"/>
        <v>0</v>
      </c>
      <c r="AI699" s="260"/>
      <c r="AJ699" s="282">
        <f t="shared" si="187"/>
        <v>0</v>
      </c>
      <c r="AK699" s="282">
        <f t="shared" si="188"/>
        <v>0</v>
      </c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495"/>
      <c r="AW699" s="495"/>
      <c r="AX699" s="495"/>
    </row>
    <row r="700" spans="2:50">
      <c r="B700" s="412">
        <v>678</v>
      </c>
      <c r="C700" s="376" t="s">
        <v>25</v>
      </c>
      <c r="D700" s="375" t="s">
        <v>635</v>
      </c>
      <c r="E700" s="389" t="s">
        <v>4317</v>
      </c>
      <c r="F700" s="389" t="s">
        <v>648</v>
      </c>
      <c r="G700" s="422" t="s">
        <v>274</v>
      </c>
      <c r="H700" s="581">
        <v>43020</v>
      </c>
      <c r="I700" s="452" t="s">
        <v>2470</v>
      </c>
      <c r="J700" s="423">
        <f t="shared" si="177"/>
        <v>24</v>
      </c>
      <c r="K700" s="423">
        <v>24</v>
      </c>
      <c r="L700" s="423">
        <v>0</v>
      </c>
      <c r="M700" s="423"/>
      <c r="N700" s="579">
        <v>0.4</v>
      </c>
      <c r="O700" s="579">
        <v>0</v>
      </c>
      <c r="P700" s="580">
        <v>1</v>
      </c>
      <c r="Q700" s="131"/>
      <c r="R700" s="128" t="s">
        <v>31</v>
      </c>
      <c r="S700" s="128" t="s">
        <v>31</v>
      </c>
      <c r="T700" s="128" t="s">
        <v>31</v>
      </c>
      <c r="U700" s="128" t="s">
        <v>31</v>
      </c>
      <c r="V700" s="332" t="s">
        <v>3806</v>
      </c>
      <c r="W700" s="282"/>
      <c r="X700" s="131">
        <f t="shared" si="178"/>
        <v>0</v>
      </c>
      <c r="Y700" s="260"/>
      <c r="Z700" s="260"/>
      <c r="AA700" s="502">
        <f t="shared" si="179"/>
        <v>0</v>
      </c>
      <c r="AB700" s="282">
        <f t="shared" si="180"/>
        <v>0</v>
      </c>
      <c r="AC700" s="282">
        <f t="shared" si="181"/>
        <v>0</v>
      </c>
      <c r="AD700" s="282">
        <f t="shared" si="182"/>
        <v>0</v>
      </c>
      <c r="AE700" s="282">
        <f t="shared" si="183"/>
        <v>0</v>
      </c>
      <c r="AF700" s="282">
        <f t="shared" si="184"/>
        <v>0</v>
      </c>
      <c r="AG700" s="107">
        <f t="shared" si="185"/>
        <v>0</v>
      </c>
      <c r="AH700" s="282">
        <f t="shared" si="186"/>
        <v>0</v>
      </c>
      <c r="AI700" s="260"/>
      <c r="AJ700" s="282">
        <f t="shared" si="187"/>
        <v>0</v>
      </c>
      <c r="AK700" s="282">
        <f t="shared" si="188"/>
        <v>0</v>
      </c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495"/>
      <c r="AW700" s="495"/>
      <c r="AX700" s="495"/>
    </row>
    <row r="701" spans="2:50">
      <c r="B701" s="412">
        <v>679</v>
      </c>
      <c r="C701" s="376" t="s">
        <v>25</v>
      </c>
      <c r="D701" s="375" t="s">
        <v>635</v>
      </c>
      <c r="E701" s="389" t="s">
        <v>4317</v>
      </c>
      <c r="F701" s="389" t="s">
        <v>510</v>
      </c>
      <c r="G701" s="422" t="s">
        <v>274</v>
      </c>
      <c r="H701" s="581">
        <v>43017</v>
      </c>
      <c r="I701" s="452" t="s">
        <v>2470</v>
      </c>
      <c r="J701" s="423">
        <f t="shared" si="177"/>
        <v>276</v>
      </c>
      <c r="K701" s="423">
        <v>36</v>
      </c>
      <c r="L701" s="423">
        <v>240</v>
      </c>
      <c r="M701" s="423"/>
      <c r="N701" s="547">
        <v>0.6</v>
      </c>
      <c r="O701" s="462">
        <v>4</v>
      </c>
      <c r="P701" s="510">
        <v>1</v>
      </c>
      <c r="Q701" s="131"/>
      <c r="R701" s="128" t="s">
        <v>31</v>
      </c>
      <c r="S701" s="128" t="s">
        <v>31</v>
      </c>
      <c r="T701" s="128" t="s">
        <v>31</v>
      </c>
      <c r="U701" s="128" t="s">
        <v>31</v>
      </c>
      <c r="V701" s="332" t="s">
        <v>3806</v>
      </c>
      <c r="W701" s="282"/>
      <c r="X701" s="131">
        <f t="shared" si="178"/>
        <v>0</v>
      </c>
      <c r="Y701" s="260"/>
      <c r="Z701" s="260"/>
      <c r="AA701" s="502">
        <f t="shared" si="179"/>
        <v>0</v>
      </c>
      <c r="AB701" s="282">
        <f t="shared" si="180"/>
        <v>0</v>
      </c>
      <c r="AC701" s="282">
        <f t="shared" si="181"/>
        <v>0</v>
      </c>
      <c r="AD701" s="282">
        <f t="shared" si="182"/>
        <v>0</v>
      </c>
      <c r="AE701" s="282">
        <f t="shared" si="183"/>
        <v>0</v>
      </c>
      <c r="AF701" s="282">
        <f t="shared" si="184"/>
        <v>0</v>
      </c>
      <c r="AG701" s="107">
        <f t="shared" si="185"/>
        <v>0</v>
      </c>
      <c r="AH701" s="282">
        <f t="shared" si="186"/>
        <v>0</v>
      </c>
      <c r="AI701" s="260"/>
      <c r="AJ701" s="282">
        <f t="shared" si="187"/>
        <v>0</v>
      </c>
      <c r="AK701" s="282">
        <f t="shared" si="188"/>
        <v>0</v>
      </c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495"/>
      <c r="AW701" s="495"/>
      <c r="AX701" s="495"/>
    </row>
    <row r="702" spans="2:50">
      <c r="B702" s="412">
        <v>680</v>
      </c>
      <c r="C702" s="376" t="s">
        <v>25</v>
      </c>
      <c r="D702" s="376" t="s">
        <v>635</v>
      </c>
      <c r="E702" s="384" t="s">
        <v>650</v>
      </c>
      <c r="F702" s="575" t="s">
        <v>651</v>
      </c>
      <c r="G702" s="422" t="s">
        <v>274</v>
      </c>
      <c r="H702" s="581">
        <v>42375</v>
      </c>
      <c r="I702" s="452" t="s">
        <v>2470</v>
      </c>
      <c r="J702" s="423">
        <f t="shared" si="177"/>
        <v>9</v>
      </c>
      <c r="K702" s="423">
        <v>9</v>
      </c>
      <c r="L702" s="423">
        <v>0</v>
      </c>
      <c r="M702" s="423"/>
      <c r="N702" s="579">
        <v>0.15</v>
      </c>
      <c r="O702" s="579">
        <v>0</v>
      </c>
      <c r="P702" s="580">
        <v>1</v>
      </c>
      <c r="Q702" s="131"/>
      <c r="R702" s="128" t="s">
        <v>31</v>
      </c>
      <c r="S702" s="128" t="s">
        <v>31</v>
      </c>
      <c r="T702" s="128" t="s">
        <v>31</v>
      </c>
      <c r="U702" s="128" t="s">
        <v>31</v>
      </c>
      <c r="V702" s="332" t="s">
        <v>3806</v>
      </c>
      <c r="W702" s="282"/>
      <c r="X702" s="131">
        <f t="shared" si="178"/>
        <v>0</v>
      </c>
      <c r="Y702" s="260"/>
      <c r="Z702" s="260"/>
      <c r="AA702" s="502">
        <f t="shared" si="179"/>
        <v>0</v>
      </c>
      <c r="AB702" s="282">
        <f t="shared" si="180"/>
        <v>0</v>
      </c>
      <c r="AC702" s="282">
        <f t="shared" si="181"/>
        <v>0</v>
      </c>
      <c r="AD702" s="282">
        <f t="shared" si="182"/>
        <v>0</v>
      </c>
      <c r="AE702" s="282">
        <f t="shared" si="183"/>
        <v>0</v>
      </c>
      <c r="AF702" s="282">
        <f t="shared" si="184"/>
        <v>0</v>
      </c>
      <c r="AG702" s="107">
        <f t="shared" si="185"/>
        <v>0</v>
      </c>
      <c r="AH702" s="282">
        <f t="shared" si="186"/>
        <v>0</v>
      </c>
      <c r="AI702" s="260"/>
      <c r="AJ702" s="282">
        <f t="shared" si="187"/>
        <v>0</v>
      </c>
      <c r="AK702" s="282">
        <f t="shared" si="188"/>
        <v>0</v>
      </c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495"/>
      <c r="AW702" s="495"/>
      <c r="AX702" s="495"/>
    </row>
    <row r="703" spans="2:50">
      <c r="B703" s="412">
        <v>681</v>
      </c>
      <c r="C703" s="376" t="s">
        <v>25</v>
      </c>
      <c r="D703" s="376" t="s">
        <v>635</v>
      </c>
      <c r="E703" s="384" t="s">
        <v>650</v>
      </c>
      <c r="F703" s="575" t="s">
        <v>652</v>
      </c>
      <c r="G703" s="422" t="s">
        <v>274</v>
      </c>
      <c r="H703" s="581">
        <v>42347</v>
      </c>
      <c r="I703" s="452" t="s">
        <v>2470</v>
      </c>
      <c r="J703" s="423">
        <f t="shared" si="177"/>
        <v>9</v>
      </c>
      <c r="K703" s="423">
        <v>9</v>
      </c>
      <c r="L703" s="423">
        <v>0</v>
      </c>
      <c r="M703" s="423"/>
      <c r="N703" s="579">
        <v>0.15</v>
      </c>
      <c r="O703" s="579">
        <v>0</v>
      </c>
      <c r="P703" s="580">
        <v>1</v>
      </c>
      <c r="Q703" s="131"/>
      <c r="R703" s="128" t="s">
        <v>31</v>
      </c>
      <c r="S703" s="128" t="s">
        <v>31</v>
      </c>
      <c r="T703" s="128" t="s">
        <v>31</v>
      </c>
      <c r="U703" s="128" t="s">
        <v>31</v>
      </c>
      <c r="V703" s="332" t="s">
        <v>3806</v>
      </c>
      <c r="W703" s="282"/>
      <c r="X703" s="131">
        <f t="shared" si="178"/>
        <v>0</v>
      </c>
      <c r="Y703" s="260"/>
      <c r="Z703" s="260"/>
      <c r="AA703" s="502">
        <f t="shared" si="179"/>
        <v>0</v>
      </c>
      <c r="AB703" s="282">
        <f t="shared" si="180"/>
        <v>0</v>
      </c>
      <c r="AC703" s="282">
        <f t="shared" si="181"/>
        <v>0</v>
      </c>
      <c r="AD703" s="282">
        <f t="shared" si="182"/>
        <v>0</v>
      </c>
      <c r="AE703" s="282">
        <f t="shared" si="183"/>
        <v>0</v>
      </c>
      <c r="AF703" s="282">
        <f t="shared" si="184"/>
        <v>0</v>
      </c>
      <c r="AG703" s="107">
        <f t="shared" si="185"/>
        <v>0</v>
      </c>
      <c r="AH703" s="282">
        <f t="shared" si="186"/>
        <v>0</v>
      </c>
      <c r="AI703" s="260"/>
      <c r="AJ703" s="282">
        <f t="shared" si="187"/>
        <v>0</v>
      </c>
      <c r="AK703" s="282">
        <f t="shared" si="188"/>
        <v>0</v>
      </c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495"/>
      <c r="AW703" s="495"/>
      <c r="AX703" s="495"/>
    </row>
    <row r="704" spans="2:50">
      <c r="B704" s="412">
        <v>682</v>
      </c>
      <c r="C704" s="376" t="s">
        <v>25</v>
      </c>
      <c r="D704" s="376" t="s">
        <v>635</v>
      </c>
      <c r="E704" s="376" t="s">
        <v>650</v>
      </c>
      <c r="F704" s="401" t="s">
        <v>653</v>
      </c>
      <c r="G704" s="422" t="s">
        <v>274</v>
      </c>
      <c r="H704" s="430">
        <v>42347</v>
      </c>
      <c r="I704" s="409" t="s">
        <v>2470</v>
      </c>
      <c r="J704" s="425">
        <f t="shared" si="177"/>
        <v>12</v>
      </c>
      <c r="K704" s="425">
        <v>12</v>
      </c>
      <c r="L704" s="425">
        <v>0</v>
      </c>
      <c r="M704" s="425"/>
      <c r="N704" s="481">
        <v>0.2</v>
      </c>
      <c r="O704" s="481">
        <v>0</v>
      </c>
      <c r="P704" s="521">
        <v>1</v>
      </c>
      <c r="Q704" s="282"/>
      <c r="R704" s="128" t="s">
        <v>31</v>
      </c>
      <c r="S704" s="128" t="s">
        <v>31</v>
      </c>
      <c r="T704" s="128" t="s">
        <v>31</v>
      </c>
      <c r="U704" s="128" t="s">
        <v>31</v>
      </c>
      <c r="V704" s="333" t="s">
        <v>3806</v>
      </c>
      <c r="W704" s="282"/>
      <c r="X704" s="282">
        <f t="shared" si="178"/>
        <v>0</v>
      </c>
      <c r="Y704" s="260"/>
      <c r="Z704" s="260"/>
      <c r="AA704" s="502">
        <f t="shared" si="179"/>
        <v>0</v>
      </c>
      <c r="AB704" s="282">
        <f t="shared" si="180"/>
        <v>0</v>
      </c>
      <c r="AC704" s="282">
        <f t="shared" si="181"/>
        <v>0</v>
      </c>
      <c r="AD704" s="282">
        <f t="shared" si="182"/>
        <v>0</v>
      </c>
      <c r="AE704" s="282">
        <f t="shared" si="183"/>
        <v>0</v>
      </c>
      <c r="AF704" s="282">
        <f t="shared" si="184"/>
        <v>0</v>
      </c>
      <c r="AG704" s="107">
        <f t="shared" si="185"/>
        <v>0</v>
      </c>
      <c r="AH704" s="282">
        <f t="shared" si="186"/>
        <v>0</v>
      </c>
      <c r="AI704" s="260"/>
      <c r="AJ704" s="282">
        <f t="shared" si="187"/>
        <v>0</v>
      </c>
      <c r="AK704" s="282">
        <f t="shared" si="188"/>
        <v>0</v>
      </c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495"/>
      <c r="AW704" s="495"/>
      <c r="AX704" s="495"/>
    </row>
    <row r="705" spans="2:50">
      <c r="B705" s="412">
        <v>683</v>
      </c>
      <c r="C705" s="376" t="s">
        <v>25</v>
      </c>
      <c r="D705" s="376" t="s">
        <v>635</v>
      </c>
      <c r="E705" s="376" t="s">
        <v>650</v>
      </c>
      <c r="F705" s="401" t="s">
        <v>654</v>
      </c>
      <c r="G705" s="422" t="s">
        <v>274</v>
      </c>
      <c r="H705" s="430">
        <v>42345</v>
      </c>
      <c r="I705" s="409" t="s">
        <v>2470</v>
      </c>
      <c r="J705" s="425">
        <f t="shared" si="177"/>
        <v>21</v>
      </c>
      <c r="K705" s="425">
        <v>21</v>
      </c>
      <c r="L705" s="425">
        <v>0</v>
      </c>
      <c r="M705" s="425"/>
      <c r="N705" s="481">
        <v>0.35</v>
      </c>
      <c r="O705" s="481">
        <v>0</v>
      </c>
      <c r="P705" s="521">
        <v>1</v>
      </c>
      <c r="Q705" s="282"/>
      <c r="R705" s="128" t="s">
        <v>31</v>
      </c>
      <c r="S705" s="128" t="s">
        <v>31</v>
      </c>
      <c r="T705" s="128" t="s">
        <v>31</v>
      </c>
      <c r="U705" s="128" t="s">
        <v>31</v>
      </c>
      <c r="V705" s="333" t="s">
        <v>3806</v>
      </c>
      <c r="W705" s="282"/>
      <c r="X705" s="282">
        <f t="shared" si="178"/>
        <v>0</v>
      </c>
      <c r="Y705" s="260"/>
      <c r="Z705" s="260"/>
      <c r="AA705" s="502">
        <f t="shared" si="179"/>
        <v>0</v>
      </c>
      <c r="AB705" s="282">
        <f t="shared" si="180"/>
        <v>0</v>
      </c>
      <c r="AC705" s="282">
        <f t="shared" si="181"/>
        <v>0</v>
      </c>
      <c r="AD705" s="282">
        <f t="shared" si="182"/>
        <v>0</v>
      </c>
      <c r="AE705" s="282">
        <f t="shared" si="183"/>
        <v>0</v>
      </c>
      <c r="AF705" s="282">
        <f t="shared" si="184"/>
        <v>0</v>
      </c>
      <c r="AG705" s="107">
        <f t="shared" si="185"/>
        <v>0</v>
      </c>
      <c r="AH705" s="282">
        <f t="shared" si="186"/>
        <v>0</v>
      </c>
      <c r="AI705" s="260"/>
      <c r="AJ705" s="282">
        <f t="shared" si="187"/>
        <v>0</v>
      </c>
      <c r="AK705" s="282">
        <f t="shared" si="188"/>
        <v>0</v>
      </c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495"/>
      <c r="AW705" s="495"/>
      <c r="AX705" s="495"/>
    </row>
    <row r="706" spans="2:50">
      <c r="B706" s="412">
        <v>684</v>
      </c>
      <c r="C706" s="376" t="s">
        <v>25</v>
      </c>
      <c r="D706" s="376" t="s">
        <v>635</v>
      </c>
      <c r="E706" s="376" t="s">
        <v>650</v>
      </c>
      <c r="F706" s="401" t="s">
        <v>655</v>
      </c>
      <c r="G706" s="422" t="s">
        <v>274</v>
      </c>
      <c r="H706" s="430">
        <v>42345</v>
      </c>
      <c r="I706" s="409" t="s">
        <v>2470</v>
      </c>
      <c r="J706" s="425">
        <f t="shared" si="177"/>
        <v>30</v>
      </c>
      <c r="K706" s="425">
        <v>30</v>
      </c>
      <c r="L706" s="425">
        <v>0</v>
      </c>
      <c r="M706" s="425"/>
      <c r="N706" s="481">
        <v>0.5</v>
      </c>
      <c r="O706" s="481">
        <v>0</v>
      </c>
      <c r="P706" s="521">
        <v>1</v>
      </c>
      <c r="Q706" s="282"/>
      <c r="R706" s="128" t="s">
        <v>31</v>
      </c>
      <c r="S706" s="128" t="s">
        <v>31</v>
      </c>
      <c r="T706" s="128" t="s">
        <v>31</v>
      </c>
      <c r="U706" s="128" t="s">
        <v>31</v>
      </c>
      <c r="V706" s="333" t="s">
        <v>3806</v>
      </c>
      <c r="W706" s="282"/>
      <c r="X706" s="282">
        <f t="shared" si="178"/>
        <v>0</v>
      </c>
      <c r="Y706" s="260"/>
      <c r="Z706" s="260"/>
      <c r="AA706" s="502">
        <f t="shared" si="179"/>
        <v>0</v>
      </c>
      <c r="AB706" s="282">
        <f t="shared" si="180"/>
        <v>0</v>
      </c>
      <c r="AC706" s="282">
        <f t="shared" si="181"/>
        <v>0</v>
      </c>
      <c r="AD706" s="282">
        <f t="shared" si="182"/>
        <v>0</v>
      </c>
      <c r="AE706" s="282">
        <f t="shared" si="183"/>
        <v>0</v>
      </c>
      <c r="AF706" s="282">
        <f t="shared" si="184"/>
        <v>0</v>
      </c>
      <c r="AG706" s="107">
        <f t="shared" si="185"/>
        <v>0</v>
      </c>
      <c r="AH706" s="282">
        <f t="shared" si="186"/>
        <v>0</v>
      </c>
      <c r="AI706" s="260"/>
      <c r="AJ706" s="282">
        <f t="shared" si="187"/>
        <v>0</v>
      </c>
      <c r="AK706" s="282">
        <f t="shared" si="188"/>
        <v>0</v>
      </c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495"/>
      <c r="AW706" s="495"/>
      <c r="AX706" s="495"/>
    </row>
    <row r="707" spans="2:50">
      <c r="B707" s="412">
        <v>685</v>
      </c>
      <c r="C707" s="376" t="s">
        <v>25</v>
      </c>
      <c r="D707" s="376" t="s">
        <v>635</v>
      </c>
      <c r="E707" s="376" t="s">
        <v>650</v>
      </c>
      <c r="F707" s="401" t="s">
        <v>656</v>
      </c>
      <c r="G707" s="422" t="s">
        <v>274</v>
      </c>
      <c r="H707" s="430">
        <v>42345</v>
      </c>
      <c r="I707" s="409" t="s">
        <v>2470</v>
      </c>
      <c r="J707" s="425">
        <f t="shared" si="177"/>
        <v>24</v>
      </c>
      <c r="K707" s="425">
        <v>24</v>
      </c>
      <c r="L707" s="425">
        <v>0</v>
      </c>
      <c r="M707" s="425"/>
      <c r="N707" s="481">
        <v>0.4</v>
      </c>
      <c r="O707" s="481">
        <v>0</v>
      </c>
      <c r="P707" s="521">
        <v>1</v>
      </c>
      <c r="Q707" s="282"/>
      <c r="R707" s="128" t="s">
        <v>31</v>
      </c>
      <c r="S707" s="128" t="s">
        <v>31</v>
      </c>
      <c r="T707" s="128" t="s">
        <v>31</v>
      </c>
      <c r="U707" s="128" t="s">
        <v>31</v>
      </c>
      <c r="V707" s="333" t="s">
        <v>3806</v>
      </c>
      <c r="W707" s="282"/>
      <c r="X707" s="282">
        <f t="shared" si="178"/>
        <v>0</v>
      </c>
      <c r="Y707" s="260"/>
      <c r="Z707" s="260"/>
      <c r="AA707" s="502">
        <f t="shared" si="179"/>
        <v>0</v>
      </c>
      <c r="AB707" s="282">
        <f t="shared" si="180"/>
        <v>0</v>
      </c>
      <c r="AC707" s="282">
        <f t="shared" si="181"/>
        <v>0</v>
      </c>
      <c r="AD707" s="282">
        <f t="shared" si="182"/>
        <v>0</v>
      </c>
      <c r="AE707" s="282">
        <f t="shared" si="183"/>
        <v>0</v>
      </c>
      <c r="AF707" s="282">
        <f t="shared" si="184"/>
        <v>0</v>
      </c>
      <c r="AG707" s="107">
        <f t="shared" si="185"/>
        <v>0</v>
      </c>
      <c r="AH707" s="282">
        <f t="shared" si="186"/>
        <v>0</v>
      </c>
      <c r="AI707" s="260"/>
      <c r="AJ707" s="282">
        <f t="shared" si="187"/>
        <v>0</v>
      </c>
      <c r="AK707" s="282">
        <f t="shared" si="188"/>
        <v>0</v>
      </c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495"/>
      <c r="AW707" s="495"/>
      <c r="AX707" s="495"/>
    </row>
    <row r="708" spans="2:50">
      <c r="B708" s="412">
        <v>686</v>
      </c>
      <c r="C708" s="376" t="s">
        <v>25</v>
      </c>
      <c r="D708" s="376" t="s">
        <v>635</v>
      </c>
      <c r="E708" s="376" t="s">
        <v>650</v>
      </c>
      <c r="F708" s="401" t="s">
        <v>657</v>
      </c>
      <c r="G708" s="422" t="s">
        <v>274</v>
      </c>
      <c r="H708" s="430">
        <v>42345</v>
      </c>
      <c r="I708" s="409" t="s">
        <v>2470</v>
      </c>
      <c r="J708" s="425">
        <f t="shared" si="177"/>
        <v>486</v>
      </c>
      <c r="K708" s="425">
        <v>6</v>
      </c>
      <c r="L708" s="425">
        <v>480</v>
      </c>
      <c r="M708" s="425"/>
      <c r="N708" s="481">
        <v>0.05</v>
      </c>
      <c r="O708" s="481">
        <v>8</v>
      </c>
      <c r="P708" s="521">
        <v>1</v>
      </c>
      <c r="Q708" s="282"/>
      <c r="R708" s="128" t="s">
        <v>31</v>
      </c>
      <c r="S708" s="128" t="s">
        <v>31</v>
      </c>
      <c r="T708" s="128" t="s">
        <v>31</v>
      </c>
      <c r="U708" s="128" t="s">
        <v>31</v>
      </c>
      <c r="V708" s="333" t="s">
        <v>3806</v>
      </c>
      <c r="W708" s="282"/>
      <c r="X708" s="282">
        <f t="shared" si="178"/>
        <v>0</v>
      </c>
      <c r="Y708" s="260"/>
      <c r="Z708" s="260"/>
      <c r="AA708" s="502">
        <f t="shared" si="179"/>
        <v>0</v>
      </c>
      <c r="AB708" s="282">
        <f t="shared" si="180"/>
        <v>0</v>
      </c>
      <c r="AC708" s="282">
        <f t="shared" si="181"/>
        <v>0</v>
      </c>
      <c r="AD708" s="282">
        <f t="shared" si="182"/>
        <v>0</v>
      </c>
      <c r="AE708" s="282">
        <f t="shared" si="183"/>
        <v>0</v>
      </c>
      <c r="AF708" s="282">
        <f t="shared" si="184"/>
        <v>0</v>
      </c>
      <c r="AG708" s="107">
        <f t="shared" si="185"/>
        <v>0</v>
      </c>
      <c r="AH708" s="282">
        <f t="shared" si="186"/>
        <v>0</v>
      </c>
      <c r="AI708" s="260"/>
      <c r="AJ708" s="282">
        <f t="shared" si="187"/>
        <v>0</v>
      </c>
      <c r="AK708" s="282">
        <f t="shared" si="188"/>
        <v>0</v>
      </c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495"/>
      <c r="AW708" s="495"/>
      <c r="AX708" s="495"/>
    </row>
    <row r="709" spans="2:50">
      <c r="B709" s="412">
        <v>687</v>
      </c>
      <c r="C709" s="376" t="s">
        <v>25</v>
      </c>
      <c r="D709" s="376" t="s">
        <v>635</v>
      </c>
      <c r="E709" s="376" t="s">
        <v>650</v>
      </c>
      <c r="F709" s="401" t="s">
        <v>658</v>
      </c>
      <c r="G709" s="422" t="s">
        <v>274</v>
      </c>
      <c r="H709" s="430">
        <v>42345</v>
      </c>
      <c r="I709" s="409" t="s">
        <v>2470</v>
      </c>
      <c r="J709" s="425">
        <f t="shared" si="177"/>
        <v>27</v>
      </c>
      <c r="K709" s="425">
        <v>27</v>
      </c>
      <c r="L709" s="425">
        <v>0</v>
      </c>
      <c r="M709" s="425"/>
      <c r="N709" s="481">
        <v>0.45</v>
      </c>
      <c r="O709" s="481">
        <v>0</v>
      </c>
      <c r="P709" s="521">
        <v>1</v>
      </c>
      <c r="Q709" s="282"/>
      <c r="R709" s="128" t="s">
        <v>31</v>
      </c>
      <c r="S709" s="128" t="s">
        <v>31</v>
      </c>
      <c r="T709" s="128" t="s">
        <v>31</v>
      </c>
      <c r="U709" s="128" t="s">
        <v>31</v>
      </c>
      <c r="V709" s="333" t="s">
        <v>3806</v>
      </c>
      <c r="W709" s="282"/>
      <c r="X709" s="282">
        <f t="shared" si="178"/>
        <v>0</v>
      </c>
      <c r="Y709" s="260"/>
      <c r="Z709" s="260"/>
      <c r="AA709" s="502">
        <f t="shared" si="179"/>
        <v>0</v>
      </c>
      <c r="AB709" s="282">
        <f t="shared" si="180"/>
        <v>0</v>
      </c>
      <c r="AC709" s="282">
        <f t="shared" si="181"/>
        <v>0</v>
      </c>
      <c r="AD709" s="282">
        <f t="shared" si="182"/>
        <v>0</v>
      </c>
      <c r="AE709" s="282">
        <f t="shared" si="183"/>
        <v>0</v>
      </c>
      <c r="AF709" s="282">
        <f t="shared" si="184"/>
        <v>0</v>
      </c>
      <c r="AG709" s="107">
        <f t="shared" si="185"/>
        <v>0</v>
      </c>
      <c r="AH709" s="282">
        <f t="shared" si="186"/>
        <v>0</v>
      </c>
      <c r="AI709" s="260"/>
      <c r="AJ709" s="282">
        <f t="shared" si="187"/>
        <v>0</v>
      </c>
      <c r="AK709" s="282">
        <f t="shared" si="188"/>
        <v>0</v>
      </c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495"/>
      <c r="AW709" s="495"/>
      <c r="AX709" s="495"/>
    </row>
    <row r="710" spans="2:50">
      <c r="B710" s="412">
        <v>688</v>
      </c>
      <c r="C710" s="376" t="s">
        <v>25</v>
      </c>
      <c r="D710" s="376" t="s">
        <v>635</v>
      </c>
      <c r="E710" s="376" t="s">
        <v>650</v>
      </c>
      <c r="F710" s="401" t="s">
        <v>659</v>
      </c>
      <c r="G710" s="422" t="s">
        <v>274</v>
      </c>
      <c r="H710" s="430">
        <v>42369</v>
      </c>
      <c r="I710" s="409" t="s">
        <v>2470</v>
      </c>
      <c r="J710" s="425">
        <f t="shared" si="177"/>
        <v>25.8</v>
      </c>
      <c r="K710" s="425">
        <v>25.8</v>
      </c>
      <c r="L710" s="425">
        <v>0</v>
      </c>
      <c r="M710" s="425"/>
      <c r="N710" s="481">
        <v>0.43</v>
      </c>
      <c r="O710" s="481">
        <v>0</v>
      </c>
      <c r="P710" s="521">
        <v>1</v>
      </c>
      <c r="Q710" s="282"/>
      <c r="R710" s="128" t="s">
        <v>31</v>
      </c>
      <c r="S710" s="128" t="s">
        <v>31</v>
      </c>
      <c r="T710" s="128" t="s">
        <v>31</v>
      </c>
      <c r="U710" s="128" t="s">
        <v>31</v>
      </c>
      <c r="V710" s="333" t="s">
        <v>3806</v>
      </c>
      <c r="W710" s="282"/>
      <c r="X710" s="282">
        <f t="shared" si="178"/>
        <v>0</v>
      </c>
      <c r="Y710" s="260"/>
      <c r="Z710" s="260"/>
      <c r="AA710" s="502">
        <f t="shared" si="179"/>
        <v>0</v>
      </c>
      <c r="AB710" s="282">
        <f t="shared" si="180"/>
        <v>0</v>
      </c>
      <c r="AC710" s="282">
        <f t="shared" si="181"/>
        <v>0</v>
      </c>
      <c r="AD710" s="282">
        <f t="shared" si="182"/>
        <v>0</v>
      </c>
      <c r="AE710" s="282">
        <f t="shared" si="183"/>
        <v>0</v>
      </c>
      <c r="AF710" s="282">
        <f t="shared" si="184"/>
        <v>0</v>
      </c>
      <c r="AG710" s="107">
        <f t="shared" si="185"/>
        <v>0</v>
      </c>
      <c r="AH710" s="282">
        <f t="shared" si="186"/>
        <v>0</v>
      </c>
      <c r="AI710" s="260"/>
      <c r="AJ710" s="282">
        <f t="shared" si="187"/>
        <v>0</v>
      </c>
      <c r="AK710" s="282">
        <f t="shared" si="188"/>
        <v>0</v>
      </c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495"/>
      <c r="AW710" s="495"/>
      <c r="AX710" s="495"/>
    </row>
    <row r="711" spans="2:50">
      <c r="B711" s="412">
        <v>689</v>
      </c>
      <c r="C711" s="376" t="s">
        <v>25</v>
      </c>
      <c r="D711" s="375" t="s">
        <v>660</v>
      </c>
      <c r="E711" s="375" t="s">
        <v>661</v>
      </c>
      <c r="F711" s="401" t="s">
        <v>1217</v>
      </c>
      <c r="G711" s="422" t="s">
        <v>262</v>
      </c>
      <c r="H711" s="430">
        <v>42583</v>
      </c>
      <c r="I711" s="409" t="s">
        <v>2470</v>
      </c>
      <c r="J711" s="425">
        <f t="shared" si="177"/>
        <v>78</v>
      </c>
      <c r="K711" s="425">
        <v>78</v>
      </c>
      <c r="L711" s="425">
        <v>0</v>
      </c>
      <c r="M711" s="425"/>
      <c r="N711" s="481">
        <v>1.3</v>
      </c>
      <c r="O711" s="481">
        <v>0</v>
      </c>
      <c r="P711" s="521">
        <v>1</v>
      </c>
      <c r="Q711" s="282" t="s">
        <v>4380</v>
      </c>
      <c r="R711" s="128" t="s">
        <v>31</v>
      </c>
      <c r="S711" s="128" t="s">
        <v>31</v>
      </c>
      <c r="T711" s="128" t="s">
        <v>31</v>
      </c>
      <c r="U711" s="128" t="s">
        <v>31</v>
      </c>
      <c r="V711" s="333" t="s">
        <v>3806</v>
      </c>
      <c r="W711" s="282"/>
      <c r="X711" s="282">
        <f t="shared" si="178"/>
        <v>0</v>
      </c>
      <c r="Y711" s="260"/>
      <c r="Z711" s="260"/>
      <c r="AA711" s="502">
        <f t="shared" si="179"/>
        <v>0</v>
      </c>
      <c r="AB711" s="282">
        <f t="shared" si="180"/>
        <v>0</v>
      </c>
      <c r="AC711" s="282">
        <f t="shared" si="181"/>
        <v>0</v>
      </c>
      <c r="AD711" s="282">
        <f t="shared" si="182"/>
        <v>0</v>
      </c>
      <c r="AE711" s="282">
        <f t="shared" si="183"/>
        <v>0</v>
      </c>
      <c r="AF711" s="282">
        <f t="shared" si="184"/>
        <v>0</v>
      </c>
      <c r="AG711" s="107">
        <f t="shared" si="185"/>
        <v>1</v>
      </c>
      <c r="AH711" s="282">
        <f t="shared" si="186"/>
        <v>0</v>
      </c>
      <c r="AI711" s="260"/>
      <c r="AJ711" s="282">
        <f t="shared" si="187"/>
        <v>0</v>
      </c>
      <c r="AK711" s="282">
        <f t="shared" si="188"/>
        <v>0</v>
      </c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495"/>
      <c r="AW711" s="495"/>
      <c r="AX711" s="495"/>
    </row>
    <row r="712" spans="2:50">
      <c r="B712" s="412">
        <v>690</v>
      </c>
      <c r="C712" s="376" t="s">
        <v>25</v>
      </c>
      <c r="D712" s="375" t="s">
        <v>660</v>
      </c>
      <c r="E712" s="375" t="s">
        <v>661</v>
      </c>
      <c r="F712" s="401" t="s">
        <v>1218</v>
      </c>
      <c r="G712" s="422" t="s">
        <v>262</v>
      </c>
      <c r="H712" s="430">
        <v>43202</v>
      </c>
      <c r="I712" s="409" t="s">
        <v>2470</v>
      </c>
      <c r="J712" s="425">
        <f t="shared" si="177"/>
        <v>30</v>
      </c>
      <c r="K712" s="425">
        <v>30</v>
      </c>
      <c r="L712" s="425">
        <v>0</v>
      </c>
      <c r="M712" s="425"/>
      <c r="N712" s="481">
        <v>0.5</v>
      </c>
      <c r="O712" s="481">
        <v>0</v>
      </c>
      <c r="P712" s="521">
        <v>1</v>
      </c>
      <c r="Q712" s="282"/>
      <c r="R712" s="128" t="s">
        <v>31</v>
      </c>
      <c r="S712" s="128" t="s">
        <v>31</v>
      </c>
      <c r="T712" s="128" t="s">
        <v>31</v>
      </c>
      <c r="U712" s="128" t="s">
        <v>31</v>
      </c>
      <c r="V712" s="333" t="s">
        <v>3806</v>
      </c>
      <c r="W712" s="282"/>
      <c r="X712" s="282">
        <f t="shared" si="178"/>
        <v>0</v>
      </c>
      <c r="Y712" s="260"/>
      <c r="Z712" s="260"/>
      <c r="AA712" s="502">
        <f t="shared" si="179"/>
        <v>0</v>
      </c>
      <c r="AB712" s="282">
        <f t="shared" si="180"/>
        <v>0</v>
      </c>
      <c r="AC712" s="282">
        <f t="shared" si="181"/>
        <v>0</v>
      </c>
      <c r="AD712" s="282">
        <f t="shared" si="182"/>
        <v>0</v>
      </c>
      <c r="AE712" s="282">
        <f t="shared" si="183"/>
        <v>0</v>
      </c>
      <c r="AF712" s="282">
        <f t="shared" si="184"/>
        <v>0</v>
      </c>
      <c r="AG712" s="107">
        <f t="shared" si="185"/>
        <v>0</v>
      </c>
      <c r="AH712" s="282">
        <f t="shared" si="186"/>
        <v>0</v>
      </c>
      <c r="AI712" s="260"/>
      <c r="AJ712" s="282">
        <f t="shared" si="187"/>
        <v>0</v>
      </c>
      <c r="AK712" s="282">
        <f t="shared" si="188"/>
        <v>0</v>
      </c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495"/>
      <c r="AW712" s="495"/>
      <c r="AX712" s="495"/>
    </row>
    <row r="713" spans="2:50">
      <c r="B713" s="412">
        <v>691</v>
      </c>
      <c r="C713" s="376" t="s">
        <v>25</v>
      </c>
      <c r="D713" s="375" t="s">
        <v>660</v>
      </c>
      <c r="E713" s="375" t="s">
        <v>661</v>
      </c>
      <c r="F713" s="401" t="s">
        <v>1219</v>
      </c>
      <c r="G713" s="422" t="s">
        <v>262</v>
      </c>
      <c r="H713" s="430">
        <v>42319</v>
      </c>
      <c r="I713" s="409" t="s">
        <v>2470</v>
      </c>
      <c r="J713" s="425">
        <f t="shared" si="177"/>
        <v>66</v>
      </c>
      <c r="K713" s="425">
        <v>66</v>
      </c>
      <c r="L713" s="425">
        <v>0</v>
      </c>
      <c r="M713" s="425"/>
      <c r="N713" s="481">
        <v>1.1000000000000001</v>
      </c>
      <c r="O713" s="481">
        <v>0</v>
      </c>
      <c r="P713" s="521">
        <v>1</v>
      </c>
      <c r="Q713" s="282"/>
      <c r="R713" s="128" t="s">
        <v>31</v>
      </c>
      <c r="S713" s="128" t="s">
        <v>31</v>
      </c>
      <c r="T713" s="128" t="s">
        <v>31</v>
      </c>
      <c r="U713" s="128" t="s">
        <v>31</v>
      </c>
      <c r="V713" s="333" t="s">
        <v>3806</v>
      </c>
      <c r="W713" s="282"/>
      <c r="X713" s="282">
        <f t="shared" si="178"/>
        <v>0</v>
      </c>
      <c r="Y713" s="260"/>
      <c r="Z713" s="260"/>
      <c r="AA713" s="502">
        <f t="shared" si="179"/>
        <v>0</v>
      </c>
      <c r="AB713" s="282">
        <f t="shared" si="180"/>
        <v>0</v>
      </c>
      <c r="AC713" s="282">
        <f t="shared" si="181"/>
        <v>0</v>
      </c>
      <c r="AD713" s="282">
        <f t="shared" si="182"/>
        <v>0</v>
      </c>
      <c r="AE713" s="282">
        <f t="shared" si="183"/>
        <v>0</v>
      </c>
      <c r="AF713" s="282">
        <f t="shared" si="184"/>
        <v>0</v>
      </c>
      <c r="AG713" s="107">
        <f t="shared" si="185"/>
        <v>0</v>
      </c>
      <c r="AH713" s="282">
        <f t="shared" si="186"/>
        <v>0</v>
      </c>
      <c r="AI713" s="260"/>
      <c r="AJ713" s="282">
        <f t="shared" si="187"/>
        <v>0</v>
      </c>
      <c r="AK713" s="282">
        <f t="shared" si="188"/>
        <v>0</v>
      </c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495"/>
      <c r="AW713" s="495"/>
      <c r="AX713" s="495"/>
    </row>
    <row r="714" spans="2:50">
      <c r="B714" s="412">
        <v>692</v>
      </c>
      <c r="C714" s="376" t="s">
        <v>25</v>
      </c>
      <c r="D714" s="375" t="s">
        <v>660</v>
      </c>
      <c r="E714" s="375" t="s">
        <v>661</v>
      </c>
      <c r="F714" s="401" t="s">
        <v>672</v>
      </c>
      <c r="G714" s="422" t="s">
        <v>262</v>
      </c>
      <c r="H714" s="430">
        <v>42996</v>
      </c>
      <c r="I714" s="409" t="s">
        <v>2470</v>
      </c>
      <c r="J714" s="425">
        <f t="shared" si="177"/>
        <v>144</v>
      </c>
      <c r="K714" s="425">
        <v>24</v>
      </c>
      <c r="L714" s="425">
        <v>120</v>
      </c>
      <c r="M714" s="425"/>
      <c r="N714" s="481">
        <v>0.4</v>
      </c>
      <c r="O714" s="481">
        <v>2</v>
      </c>
      <c r="P714" s="521">
        <v>1</v>
      </c>
      <c r="Q714" s="282"/>
      <c r="R714" s="128" t="s">
        <v>31</v>
      </c>
      <c r="S714" s="128" t="s">
        <v>31</v>
      </c>
      <c r="T714" s="128" t="s">
        <v>31</v>
      </c>
      <c r="U714" s="128" t="s">
        <v>31</v>
      </c>
      <c r="V714" s="333" t="s">
        <v>3806</v>
      </c>
      <c r="W714" s="282"/>
      <c r="X714" s="282">
        <f t="shared" si="178"/>
        <v>0</v>
      </c>
      <c r="Y714" s="260"/>
      <c r="Z714" s="260"/>
      <c r="AA714" s="502">
        <f t="shared" si="179"/>
        <v>0</v>
      </c>
      <c r="AB714" s="282">
        <f t="shared" si="180"/>
        <v>0</v>
      </c>
      <c r="AC714" s="282">
        <f t="shared" si="181"/>
        <v>0</v>
      </c>
      <c r="AD714" s="282">
        <f t="shared" si="182"/>
        <v>0</v>
      </c>
      <c r="AE714" s="282">
        <f t="shared" si="183"/>
        <v>0</v>
      </c>
      <c r="AF714" s="282">
        <f t="shared" si="184"/>
        <v>0</v>
      </c>
      <c r="AG714" s="107">
        <f t="shared" si="185"/>
        <v>0</v>
      </c>
      <c r="AH714" s="282">
        <f t="shared" si="186"/>
        <v>0</v>
      </c>
      <c r="AI714" s="260"/>
      <c r="AJ714" s="282">
        <f t="shared" si="187"/>
        <v>0</v>
      </c>
      <c r="AK714" s="282">
        <f t="shared" si="188"/>
        <v>0</v>
      </c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495"/>
      <c r="AW714" s="495"/>
      <c r="AX714" s="495"/>
    </row>
    <row r="715" spans="2:50">
      <c r="B715" s="412">
        <v>693</v>
      </c>
      <c r="C715" s="376" t="s">
        <v>25</v>
      </c>
      <c r="D715" s="375" t="s">
        <v>660</v>
      </c>
      <c r="E715" s="250" t="s">
        <v>674</v>
      </c>
      <c r="F715" s="403" t="s">
        <v>675</v>
      </c>
      <c r="G715" s="422" t="s">
        <v>262</v>
      </c>
      <c r="H715" s="430">
        <v>43712</v>
      </c>
      <c r="I715" s="409" t="s">
        <v>2470</v>
      </c>
      <c r="J715" s="425">
        <f t="shared" ref="J715:J778" si="189">SUM(K715:L715)</f>
        <v>60</v>
      </c>
      <c r="K715" s="425">
        <v>60</v>
      </c>
      <c r="L715" s="425">
        <v>0</v>
      </c>
      <c r="M715" s="425"/>
      <c r="N715" s="25">
        <v>0.7</v>
      </c>
      <c r="O715" s="26">
        <v>0</v>
      </c>
      <c r="P715" s="507">
        <v>1</v>
      </c>
      <c r="Q715" s="282"/>
      <c r="R715" s="128" t="s">
        <v>31</v>
      </c>
      <c r="S715" s="128" t="s">
        <v>31</v>
      </c>
      <c r="T715" s="128" t="s">
        <v>31</v>
      </c>
      <c r="U715" s="128" t="s">
        <v>31</v>
      </c>
      <c r="V715" s="333" t="s">
        <v>3806</v>
      </c>
      <c r="W715" s="282"/>
      <c r="X715" s="282">
        <f t="shared" si="178"/>
        <v>0</v>
      </c>
      <c r="Y715" s="260"/>
      <c r="Z715" s="260"/>
      <c r="AA715" s="502">
        <f t="shared" si="179"/>
        <v>0</v>
      </c>
      <c r="AB715" s="282">
        <f t="shared" si="180"/>
        <v>0</v>
      </c>
      <c r="AC715" s="282">
        <f t="shared" si="181"/>
        <v>0</v>
      </c>
      <c r="AD715" s="282">
        <f t="shared" si="182"/>
        <v>0</v>
      </c>
      <c r="AE715" s="282">
        <f t="shared" si="183"/>
        <v>0</v>
      </c>
      <c r="AF715" s="282">
        <f t="shared" si="184"/>
        <v>0</v>
      </c>
      <c r="AG715" s="107">
        <f t="shared" si="185"/>
        <v>0</v>
      </c>
      <c r="AH715" s="282">
        <f t="shared" si="186"/>
        <v>0</v>
      </c>
      <c r="AI715" s="260"/>
      <c r="AJ715" s="282">
        <f t="shared" si="187"/>
        <v>0</v>
      </c>
      <c r="AK715" s="282">
        <f t="shared" si="188"/>
        <v>0</v>
      </c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495"/>
      <c r="AW715" s="495"/>
      <c r="AX715" s="495"/>
    </row>
    <row r="716" spans="2:50">
      <c r="B716" s="412">
        <v>694</v>
      </c>
      <c r="C716" s="376" t="s">
        <v>25</v>
      </c>
      <c r="D716" s="375" t="s">
        <v>660</v>
      </c>
      <c r="E716" s="250" t="s">
        <v>674</v>
      </c>
      <c r="F716" s="403" t="s">
        <v>1057</v>
      </c>
      <c r="G716" s="422" t="s">
        <v>262</v>
      </c>
      <c r="H716" s="430">
        <v>43712</v>
      </c>
      <c r="I716" s="409" t="s">
        <v>2470</v>
      </c>
      <c r="J716" s="425">
        <f t="shared" si="189"/>
        <v>90</v>
      </c>
      <c r="K716" s="425">
        <v>90</v>
      </c>
      <c r="L716" s="425">
        <v>0</v>
      </c>
      <c r="M716" s="425"/>
      <c r="N716" s="25">
        <v>1.5</v>
      </c>
      <c r="O716" s="26">
        <v>0</v>
      </c>
      <c r="P716" s="507">
        <v>1</v>
      </c>
      <c r="Q716" s="282"/>
      <c r="R716" s="128" t="s">
        <v>31</v>
      </c>
      <c r="S716" s="128" t="s">
        <v>31</v>
      </c>
      <c r="T716" s="128" t="s">
        <v>31</v>
      </c>
      <c r="U716" s="128" t="s">
        <v>31</v>
      </c>
      <c r="V716" s="333" t="s">
        <v>3806</v>
      </c>
      <c r="W716" s="282"/>
      <c r="X716" s="282">
        <f t="shared" si="178"/>
        <v>0</v>
      </c>
      <c r="Y716" s="260"/>
      <c r="Z716" s="260"/>
      <c r="AA716" s="502">
        <f t="shared" si="179"/>
        <v>0</v>
      </c>
      <c r="AB716" s="282">
        <f t="shared" si="180"/>
        <v>0</v>
      </c>
      <c r="AC716" s="282">
        <f t="shared" si="181"/>
        <v>0</v>
      </c>
      <c r="AD716" s="282">
        <f t="shared" si="182"/>
        <v>0</v>
      </c>
      <c r="AE716" s="282">
        <f t="shared" si="183"/>
        <v>0</v>
      </c>
      <c r="AF716" s="282">
        <f t="shared" si="184"/>
        <v>0</v>
      </c>
      <c r="AG716" s="107">
        <f t="shared" si="185"/>
        <v>0</v>
      </c>
      <c r="AH716" s="282">
        <f t="shared" si="186"/>
        <v>0</v>
      </c>
      <c r="AI716" s="260"/>
      <c r="AJ716" s="282">
        <f t="shared" si="187"/>
        <v>0</v>
      </c>
      <c r="AK716" s="282">
        <f t="shared" si="188"/>
        <v>0</v>
      </c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495"/>
      <c r="AW716" s="495"/>
      <c r="AX716" s="495"/>
    </row>
    <row r="717" spans="2:50">
      <c r="B717" s="412">
        <v>695</v>
      </c>
      <c r="C717" s="376" t="s">
        <v>25</v>
      </c>
      <c r="D717" s="375" t="s">
        <v>660</v>
      </c>
      <c r="E717" s="247" t="s">
        <v>677</v>
      </c>
      <c r="F717" s="401" t="s">
        <v>1058</v>
      </c>
      <c r="G717" s="422" t="s">
        <v>262</v>
      </c>
      <c r="H717" s="430">
        <v>42825</v>
      </c>
      <c r="I717" s="409" t="s">
        <v>2470</v>
      </c>
      <c r="J717" s="425">
        <f t="shared" si="189"/>
        <v>66</v>
      </c>
      <c r="K717" s="425">
        <v>36</v>
      </c>
      <c r="L717" s="425">
        <v>30</v>
      </c>
      <c r="M717" s="425"/>
      <c r="N717" s="481">
        <v>0.6</v>
      </c>
      <c r="O717" s="481">
        <v>0.5</v>
      </c>
      <c r="P717" s="521">
        <v>1</v>
      </c>
      <c r="Q717" s="282"/>
      <c r="R717" s="128" t="s">
        <v>31</v>
      </c>
      <c r="S717" s="128" t="s">
        <v>31</v>
      </c>
      <c r="T717" s="128" t="s">
        <v>31</v>
      </c>
      <c r="U717" s="128" t="s">
        <v>31</v>
      </c>
      <c r="V717" s="333" t="s">
        <v>3806</v>
      </c>
      <c r="W717" s="282"/>
      <c r="X717" s="282">
        <f t="shared" si="178"/>
        <v>0</v>
      </c>
      <c r="Y717" s="260"/>
      <c r="Z717" s="260"/>
      <c r="AA717" s="502">
        <f t="shared" si="179"/>
        <v>0</v>
      </c>
      <c r="AB717" s="282">
        <f t="shared" si="180"/>
        <v>0</v>
      </c>
      <c r="AC717" s="282">
        <f t="shared" si="181"/>
        <v>0</v>
      </c>
      <c r="AD717" s="282">
        <f t="shared" si="182"/>
        <v>0</v>
      </c>
      <c r="AE717" s="282">
        <f t="shared" si="183"/>
        <v>0</v>
      </c>
      <c r="AF717" s="282">
        <f t="shared" si="184"/>
        <v>0</v>
      </c>
      <c r="AG717" s="107">
        <f t="shared" si="185"/>
        <v>0</v>
      </c>
      <c r="AH717" s="282">
        <f t="shared" si="186"/>
        <v>0</v>
      </c>
      <c r="AI717" s="260"/>
      <c r="AJ717" s="282">
        <f t="shared" si="187"/>
        <v>0</v>
      </c>
      <c r="AK717" s="282">
        <f t="shared" si="188"/>
        <v>0</v>
      </c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495"/>
      <c r="AW717" s="495"/>
      <c r="AX717" s="495"/>
    </row>
    <row r="718" spans="2:50">
      <c r="B718" s="412">
        <v>696</v>
      </c>
      <c r="C718" s="376" t="s">
        <v>25</v>
      </c>
      <c r="D718" s="375" t="s">
        <v>660</v>
      </c>
      <c r="E718" s="247" t="s">
        <v>678</v>
      </c>
      <c r="F718" s="401" t="s">
        <v>679</v>
      </c>
      <c r="G718" s="422" t="s">
        <v>262</v>
      </c>
      <c r="H718" s="430">
        <v>43202</v>
      </c>
      <c r="I718" s="409" t="s">
        <v>2470</v>
      </c>
      <c r="J718" s="425">
        <f t="shared" si="189"/>
        <v>18</v>
      </c>
      <c r="K718" s="425">
        <v>18</v>
      </c>
      <c r="L718" s="425">
        <v>0</v>
      </c>
      <c r="M718" s="425"/>
      <c r="N718" s="481">
        <v>0.3</v>
      </c>
      <c r="O718" s="481">
        <v>0</v>
      </c>
      <c r="P718" s="521">
        <v>1</v>
      </c>
      <c r="Q718" s="282"/>
      <c r="R718" s="128" t="s">
        <v>31</v>
      </c>
      <c r="S718" s="128" t="s">
        <v>31</v>
      </c>
      <c r="T718" s="128" t="s">
        <v>31</v>
      </c>
      <c r="U718" s="128" t="s">
        <v>31</v>
      </c>
      <c r="V718" s="333" t="s">
        <v>3806</v>
      </c>
      <c r="W718" s="282"/>
      <c r="X718" s="282">
        <f t="shared" si="178"/>
        <v>0</v>
      </c>
      <c r="Y718" s="260"/>
      <c r="Z718" s="260"/>
      <c r="AA718" s="502">
        <f t="shared" si="179"/>
        <v>0</v>
      </c>
      <c r="AB718" s="282">
        <f t="shared" si="180"/>
        <v>0</v>
      </c>
      <c r="AC718" s="282">
        <f t="shared" si="181"/>
        <v>0</v>
      </c>
      <c r="AD718" s="282">
        <f t="shared" si="182"/>
        <v>0</v>
      </c>
      <c r="AE718" s="282">
        <f t="shared" si="183"/>
        <v>0</v>
      </c>
      <c r="AF718" s="282">
        <f t="shared" si="184"/>
        <v>0</v>
      </c>
      <c r="AG718" s="107">
        <f t="shared" si="185"/>
        <v>0</v>
      </c>
      <c r="AH718" s="282">
        <f t="shared" si="186"/>
        <v>0</v>
      </c>
      <c r="AI718" s="260"/>
      <c r="AJ718" s="282">
        <f t="shared" si="187"/>
        <v>0</v>
      </c>
      <c r="AK718" s="282">
        <f t="shared" si="188"/>
        <v>0</v>
      </c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495"/>
      <c r="AW718" s="495"/>
      <c r="AX718" s="495"/>
    </row>
    <row r="719" spans="2:50">
      <c r="B719" s="412">
        <v>697</v>
      </c>
      <c r="C719" s="376" t="s">
        <v>25</v>
      </c>
      <c r="D719" s="377" t="s">
        <v>680</v>
      </c>
      <c r="E719" s="377" t="s">
        <v>681</v>
      </c>
      <c r="F719" s="377" t="s">
        <v>682</v>
      </c>
      <c r="G719" s="422" t="s">
        <v>262</v>
      </c>
      <c r="H719" s="430">
        <v>43636</v>
      </c>
      <c r="I719" s="409" t="s">
        <v>2470</v>
      </c>
      <c r="J719" s="425">
        <f t="shared" si="189"/>
        <v>66</v>
      </c>
      <c r="K719" s="425">
        <v>66</v>
      </c>
      <c r="L719" s="425">
        <v>0</v>
      </c>
      <c r="M719" s="425"/>
      <c r="N719" s="25">
        <v>1.1000000000000001</v>
      </c>
      <c r="O719" s="26">
        <v>0</v>
      </c>
      <c r="P719" s="507">
        <v>1</v>
      </c>
      <c r="Q719" s="282"/>
      <c r="R719" s="128" t="s">
        <v>31</v>
      </c>
      <c r="S719" s="128" t="s">
        <v>31</v>
      </c>
      <c r="T719" s="128" t="s">
        <v>31</v>
      </c>
      <c r="U719" s="128" t="s">
        <v>31</v>
      </c>
      <c r="V719" s="333" t="s">
        <v>3806</v>
      </c>
      <c r="W719" s="282"/>
      <c r="X719" s="282">
        <f t="shared" si="178"/>
        <v>0</v>
      </c>
      <c r="Y719" s="260"/>
      <c r="Z719" s="260"/>
      <c r="AA719" s="502">
        <f t="shared" si="179"/>
        <v>0</v>
      </c>
      <c r="AB719" s="282">
        <f t="shared" si="180"/>
        <v>0</v>
      </c>
      <c r="AC719" s="282">
        <f t="shared" si="181"/>
        <v>0</v>
      </c>
      <c r="AD719" s="282">
        <f t="shared" si="182"/>
        <v>0</v>
      </c>
      <c r="AE719" s="282">
        <f t="shared" si="183"/>
        <v>0</v>
      </c>
      <c r="AF719" s="282">
        <f t="shared" si="184"/>
        <v>0</v>
      </c>
      <c r="AG719" s="107">
        <f t="shared" si="185"/>
        <v>0</v>
      </c>
      <c r="AH719" s="282">
        <f t="shared" si="186"/>
        <v>0</v>
      </c>
      <c r="AI719" s="260"/>
      <c r="AJ719" s="282">
        <f t="shared" si="187"/>
        <v>0</v>
      </c>
      <c r="AK719" s="282">
        <f t="shared" si="188"/>
        <v>0</v>
      </c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495"/>
      <c r="AW719" s="495"/>
      <c r="AX719" s="495"/>
    </row>
    <row r="720" spans="2:50">
      <c r="B720" s="412">
        <v>698</v>
      </c>
      <c r="C720" s="376" t="s">
        <v>25</v>
      </c>
      <c r="D720" s="377" t="s">
        <v>680</v>
      </c>
      <c r="E720" s="377" t="s">
        <v>681</v>
      </c>
      <c r="F720" s="377" t="s">
        <v>685</v>
      </c>
      <c r="G720" s="422" t="s">
        <v>262</v>
      </c>
      <c r="H720" s="430">
        <v>43636</v>
      </c>
      <c r="I720" s="409" t="s">
        <v>2470</v>
      </c>
      <c r="J720" s="425">
        <f t="shared" si="189"/>
        <v>48</v>
      </c>
      <c r="K720" s="425">
        <v>48</v>
      </c>
      <c r="L720" s="425">
        <v>0</v>
      </c>
      <c r="M720" s="425"/>
      <c r="N720" s="25">
        <v>0.8</v>
      </c>
      <c r="O720" s="26">
        <v>0</v>
      </c>
      <c r="P720" s="507">
        <v>1</v>
      </c>
      <c r="Q720" s="282"/>
      <c r="R720" s="128" t="s">
        <v>31</v>
      </c>
      <c r="S720" s="128" t="s">
        <v>31</v>
      </c>
      <c r="T720" s="128" t="s">
        <v>31</v>
      </c>
      <c r="U720" s="128" t="s">
        <v>31</v>
      </c>
      <c r="V720" s="333" t="s">
        <v>3806</v>
      </c>
      <c r="W720" s="282"/>
      <c r="X720" s="282">
        <f t="shared" si="178"/>
        <v>0</v>
      </c>
      <c r="Y720" s="260"/>
      <c r="Z720" s="260"/>
      <c r="AA720" s="502">
        <f t="shared" si="179"/>
        <v>0</v>
      </c>
      <c r="AB720" s="282">
        <f t="shared" si="180"/>
        <v>0</v>
      </c>
      <c r="AC720" s="282">
        <f t="shared" si="181"/>
        <v>0</v>
      </c>
      <c r="AD720" s="282">
        <f t="shared" si="182"/>
        <v>0</v>
      </c>
      <c r="AE720" s="282">
        <f t="shared" si="183"/>
        <v>0</v>
      </c>
      <c r="AF720" s="282">
        <f t="shared" si="184"/>
        <v>0</v>
      </c>
      <c r="AG720" s="107">
        <f t="shared" si="185"/>
        <v>0</v>
      </c>
      <c r="AH720" s="282">
        <f t="shared" si="186"/>
        <v>0</v>
      </c>
      <c r="AI720" s="260"/>
      <c r="AJ720" s="282">
        <f t="shared" si="187"/>
        <v>0</v>
      </c>
      <c r="AK720" s="282">
        <f t="shared" si="188"/>
        <v>0</v>
      </c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495"/>
      <c r="AW720" s="495"/>
      <c r="AX720" s="495"/>
    </row>
    <row r="721" spans="2:50">
      <c r="B721" s="412">
        <v>699</v>
      </c>
      <c r="C721" s="376" t="s">
        <v>25</v>
      </c>
      <c r="D721" s="377" t="s">
        <v>680</v>
      </c>
      <c r="E721" s="377" t="s">
        <v>681</v>
      </c>
      <c r="F721" s="377" t="s">
        <v>688</v>
      </c>
      <c r="G721" s="422" t="s">
        <v>262</v>
      </c>
      <c r="H721" s="430">
        <v>43636</v>
      </c>
      <c r="I721" s="409" t="s">
        <v>2470</v>
      </c>
      <c r="J721" s="425">
        <f t="shared" si="189"/>
        <v>138</v>
      </c>
      <c r="K721" s="425">
        <v>138</v>
      </c>
      <c r="L721" s="425">
        <v>0</v>
      </c>
      <c r="M721" s="425"/>
      <c r="N721" s="25">
        <v>2.3000000000000003</v>
      </c>
      <c r="O721" s="26">
        <v>0</v>
      </c>
      <c r="P721" s="507">
        <v>1</v>
      </c>
      <c r="Q721" s="282"/>
      <c r="R721" s="128" t="s">
        <v>31</v>
      </c>
      <c r="S721" s="128" t="s">
        <v>31</v>
      </c>
      <c r="T721" s="128" t="s">
        <v>31</v>
      </c>
      <c r="U721" s="128" t="s">
        <v>31</v>
      </c>
      <c r="V721" s="333" t="s">
        <v>3806</v>
      </c>
      <c r="W721" s="282"/>
      <c r="X721" s="282">
        <f t="shared" si="178"/>
        <v>0</v>
      </c>
      <c r="Y721" s="260"/>
      <c r="Z721" s="260"/>
      <c r="AA721" s="502">
        <f t="shared" si="179"/>
        <v>0</v>
      </c>
      <c r="AB721" s="282">
        <f t="shared" si="180"/>
        <v>0</v>
      </c>
      <c r="AC721" s="282">
        <f t="shared" si="181"/>
        <v>0</v>
      </c>
      <c r="AD721" s="282">
        <f t="shared" si="182"/>
        <v>0</v>
      </c>
      <c r="AE721" s="282">
        <f t="shared" si="183"/>
        <v>0</v>
      </c>
      <c r="AF721" s="282">
        <f t="shared" si="184"/>
        <v>0</v>
      </c>
      <c r="AG721" s="107">
        <f t="shared" si="185"/>
        <v>0</v>
      </c>
      <c r="AH721" s="282">
        <f t="shared" si="186"/>
        <v>0</v>
      </c>
      <c r="AI721" s="260"/>
      <c r="AJ721" s="282">
        <f t="shared" si="187"/>
        <v>0</v>
      </c>
      <c r="AK721" s="282">
        <f t="shared" si="188"/>
        <v>0</v>
      </c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495"/>
      <c r="AW721" s="495"/>
      <c r="AX721" s="495"/>
    </row>
    <row r="722" spans="2:50">
      <c r="B722" s="412">
        <v>700</v>
      </c>
      <c r="C722" s="376" t="s">
        <v>25</v>
      </c>
      <c r="D722" s="377" t="s">
        <v>680</v>
      </c>
      <c r="E722" s="377" t="s">
        <v>694</v>
      </c>
      <c r="F722" s="377" t="s">
        <v>695</v>
      </c>
      <c r="G722" s="422" t="s">
        <v>262</v>
      </c>
      <c r="H722" s="430">
        <v>43636</v>
      </c>
      <c r="I722" s="409" t="s">
        <v>2470</v>
      </c>
      <c r="J722" s="425">
        <f t="shared" si="189"/>
        <v>24</v>
      </c>
      <c r="K722" s="425">
        <v>24</v>
      </c>
      <c r="L722" s="425">
        <v>0</v>
      </c>
      <c r="M722" s="425"/>
      <c r="N722" s="25">
        <v>0.4</v>
      </c>
      <c r="O722" s="26">
        <v>0</v>
      </c>
      <c r="P722" s="507">
        <v>1</v>
      </c>
      <c r="Q722" s="282"/>
      <c r="R722" s="128" t="s">
        <v>31</v>
      </c>
      <c r="S722" s="128" t="s">
        <v>31</v>
      </c>
      <c r="T722" s="128" t="s">
        <v>31</v>
      </c>
      <c r="U722" s="128" t="s">
        <v>31</v>
      </c>
      <c r="V722" s="333" t="s">
        <v>3806</v>
      </c>
      <c r="W722" s="282"/>
      <c r="X722" s="282">
        <f t="shared" si="178"/>
        <v>0</v>
      </c>
      <c r="Y722" s="260"/>
      <c r="Z722" s="260"/>
      <c r="AA722" s="502">
        <f t="shared" si="179"/>
        <v>0</v>
      </c>
      <c r="AB722" s="282">
        <f t="shared" si="180"/>
        <v>0</v>
      </c>
      <c r="AC722" s="282">
        <f t="shared" si="181"/>
        <v>0</v>
      </c>
      <c r="AD722" s="282">
        <f t="shared" si="182"/>
        <v>0</v>
      </c>
      <c r="AE722" s="282">
        <f t="shared" si="183"/>
        <v>0</v>
      </c>
      <c r="AF722" s="282">
        <f t="shared" si="184"/>
        <v>0</v>
      </c>
      <c r="AG722" s="107">
        <f t="shared" si="185"/>
        <v>0</v>
      </c>
      <c r="AH722" s="282">
        <f t="shared" si="186"/>
        <v>0</v>
      </c>
      <c r="AI722" s="260"/>
      <c r="AJ722" s="282">
        <f t="shared" si="187"/>
        <v>0</v>
      </c>
      <c r="AK722" s="282">
        <f t="shared" si="188"/>
        <v>0</v>
      </c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495"/>
      <c r="AW722" s="495"/>
      <c r="AX722" s="495"/>
    </row>
    <row r="723" spans="2:50">
      <c r="B723" s="412">
        <v>701</v>
      </c>
      <c r="C723" s="376" t="s">
        <v>25</v>
      </c>
      <c r="D723" s="377" t="s">
        <v>680</v>
      </c>
      <c r="E723" s="377" t="s">
        <v>698</v>
      </c>
      <c r="F723" s="377" t="s">
        <v>699</v>
      </c>
      <c r="G723" s="422" t="s">
        <v>262</v>
      </c>
      <c r="H723" s="430">
        <v>43636</v>
      </c>
      <c r="I723" s="409" t="s">
        <v>2470</v>
      </c>
      <c r="J723" s="425">
        <f t="shared" si="189"/>
        <v>48</v>
      </c>
      <c r="K723" s="425">
        <v>48</v>
      </c>
      <c r="L723" s="425">
        <v>0</v>
      </c>
      <c r="M723" s="425"/>
      <c r="N723" s="25">
        <v>0.8</v>
      </c>
      <c r="O723" s="26">
        <v>0</v>
      </c>
      <c r="P723" s="507">
        <v>1</v>
      </c>
      <c r="Q723" s="282"/>
      <c r="R723" s="128" t="s">
        <v>31</v>
      </c>
      <c r="S723" s="128" t="s">
        <v>31</v>
      </c>
      <c r="T723" s="128" t="s">
        <v>31</v>
      </c>
      <c r="U723" s="128" t="s">
        <v>31</v>
      </c>
      <c r="V723" s="333" t="s">
        <v>3806</v>
      </c>
      <c r="W723" s="282"/>
      <c r="X723" s="282">
        <f t="shared" si="178"/>
        <v>0</v>
      </c>
      <c r="Y723" s="260"/>
      <c r="Z723" s="260"/>
      <c r="AA723" s="502">
        <f t="shared" si="179"/>
        <v>0</v>
      </c>
      <c r="AB723" s="282">
        <f t="shared" si="180"/>
        <v>0</v>
      </c>
      <c r="AC723" s="282">
        <f t="shared" si="181"/>
        <v>0</v>
      </c>
      <c r="AD723" s="282">
        <f t="shared" si="182"/>
        <v>0</v>
      </c>
      <c r="AE723" s="282">
        <f t="shared" si="183"/>
        <v>0</v>
      </c>
      <c r="AF723" s="282">
        <f t="shared" si="184"/>
        <v>0</v>
      </c>
      <c r="AG723" s="107">
        <f t="shared" si="185"/>
        <v>0</v>
      </c>
      <c r="AH723" s="282">
        <f t="shared" si="186"/>
        <v>0</v>
      </c>
      <c r="AI723" s="260"/>
      <c r="AJ723" s="282">
        <f t="shared" si="187"/>
        <v>0</v>
      </c>
      <c r="AK723" s="282">
        <f t="shared" si="188"/>
        <v>0</v>
      </c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495"/>
      <c r="AW723" s="495"/>
      <c r="AX723" s="495"/>
    </row>
    <row r="724" spans="2:50">
      <c r="B724" s="412">
        <v>702</v>
      </c>
      <c r="C724" s="376" t="s">
        <v>25</v>
      </c>
      <c r="D724" s="377" t="s">
        <v>680</v>
      </c>
      <c r="E724" s="380" t="s">
        <v>703</v>
      </c>
      <c r="F724" s="405" t="s">
        <v>704</v>
      </c>
      <c r="G724" s="422" t="s">
        <v>262</v>
      </c>
      <c r="H724" s="430">
        <v>43636</v>
      </c>
      <c r="I724" s="409" t="s">
        <v>2470</v>
      </c>
      <c r="J724" s="425">
        <f t="shared" si="189"/>
        <v>90</v>
      </c>
      <c r="K724" s="425">
        <v>90</v>
      </c>
      <c r="L724" s="425">
        <v>0</v>
      </c>
      <c r="M724" s="425"/>
      <c r="N724" s="25">
        <v>1.5</v>
      </c>
      <c r="O724" s="26">
        <v>0</v>
      </c>
      <c r="P724" s="507">
        <v>1</v>
      </c>
      <c r="Q724" s="282"/>
      <c r="R724" s="128" t="s">
        <v>31</v>
      </c>
      <c r="S724" s="128" t="s">
        <v>31</v>
      </c>
      <c r="T724" s="128" t="s">
        <v>31</v>
      </c>
      <c r="U724" s="128" t="s">
        <v>31</v>
      </c>
      <c r="V724" s="333" t="s">
        <v>3806</v>
      </c>
      <c r="W724" s="282"/>
      <c r="X724" s="282">
        <f t="shared" si="178"/>
        <v>0</v>
      </c>
      <c r="Y724" s="260"/>
      <c r="Z724" s="260"/>
      <c r="AA724" s="502">
        <f t="shared" si="179"/>
        <v>0</v>
      </c>
      <c r="AB724" s="282">
        <f t="shared" si="180"/>
        <v>0</v>
      </c>
      <c r="AC724" s="282">
        <f t="shared" si="181"/>
        <v>0</v>
      </c>
      <c r="AD724" s="282">
        <f t="shared" si="182"/>
        <v>0</v>
      </c>
      <c r="AE724" s="282">
        <f t="shared" si="183"/>
        <v>0</v>
      </c>
      <c r="AF724" s="282">
        <f t="shared" si="184"/>
        <v>0</v>
      </c>
      <c r="AG724" s="107">
        <f t="shared" si="185"/>
        <v>0</v>
      </c>
      <c r="AH724" s="282">
        <f t="shared" si="186"/>
        <v>0</v>
      </c>
      <c r="AI724" s="260"/>
      <c r="AJ724" s="282">
        <f t="shared" si="187"/>
        <v>0</v>
      </c>
      <c r="AK724" s="282">
        <f t="shared" si="188"/>
        <v>0</v>
      </c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495"/>
      <c r="AW724" s="495"/>
      <c r="AX724" s="495"/>
    </row>
    <row r="725" spans="2:50">
      <c r="B725" s="412">
        <v>703</v>
      </c>
      <c r="C725" s="376" t="s">
        <v>25</v>
      </c>
      <c r="D725" s="377" t="s">
        <v>680</v>
      </c>
      <c r="E725" s="377" t="s">
        <v>707</v>
      </c>
      <c r="F725" s="377" t="s">
        <v>708</v>
      </c>
      <c r="G725" s="422" t="s">
        <v>262</v>
      </c>
      <c r="H725" s="430">
        <v>43636</v>
      </c>
      <c r="I725" s="409" t="s">
        <v>2470</v>
      </c>
      <c r="J725" s="425">
        <f t="shared" si="189"/>
        <v>540</v>
      </c>
      <c r="K725" s="425">
        <v>60</v>
      </c>
      <c r="L725" s="425">
        <v>480</v>
      </c>
      <c r="M725" s="425"/>
      <c r="N725" s="25">
        <v>1</v>
      </c>
      <c r="O725" s="26">
        <v>8</v>
      </c>
      <c r="P725" s="507">
        <v>1</v>
      </c>
      <c r="Q725" s="282"/>
      <c r="R725" s="128" t="s">
        <v>31</v>
      </c>
      <c r="S725" s="128" t="s">
        <v>31</v>
      </c>
      <c r="T725" s="128" t="s">
        <v>31</v>
      </c>
      <c r="U725" s="128" t="s">
        <v>31</v>
      </c>
      <c r="V725" s="333" t="s">
        <v>3806</v>
      </c>
      <c r="W725" s="282"/>
      <c r="X725" s="282">
        <f t="shared" si="178"/>
        <v>0</v>
      </c>
      <c r="Y725" s="260"/>
      <c r="Z725" s="260"/>
      <c r="AA725" s="502">
        <f t="shared" si="179"/>
        <v>0</v>
      </c>
      <c r="AB725" s="282">
        <f t="shared" si="180"/>
        <v>0</v>
      </c>
      <c r="AC725" s="282">
        <f t="shared" si="181"/>
        <v>0</v>
      </c>
      <c r="AD725" s="282">
        <f t="shared" si="182"/>
        <v>0</v>
      </c>
      <c r="AE725" s="282">
        <f t="shared" si="183"/>
        <v>0</v>
      </c>
      <c r="AF725" s="282">
        <f t="shared" si="184"/>
        <v>0</v>
      </c>
      <c r="AG725" s="107">
        <f t="shared" si="185"/>
        <v>0</v>
      </c>
      <c r="AH725" s="282">
        <f t="shared" si="186"/>
        <v>0</v>
      </c>
      <c r="AI725" s="260"/>
      <c r="AJ725" s="282">
        <f t="shared" si="187"/>
        <v>0</v>
      </c>
      <c r="AK725" s="282">
        <f t="shared" si="188"/>
        <v>0</v>
      </c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495"/>
      <c r="AW725" s="495"/>
      <c r="AX725" s="495"/>
    </row>
    <row r="726" spans="2:50">
      <c r="B726" s="412">
        <v>704</v>
      </c>
      <c r="C726" s="376" t="s">
        <v>25</v>
      </c>
      <c r="D726" s="377" t="s">
        <v>680</v>
      </c>
      <c r="E726" s="377" t="s">
        <v>709</v>
      </c>
      <c r="F726" s="377" t="s">
        <v>710</v>
      </c>
      <c r="G726" s="422" t="s">
        <v>262</v>
      </c>
      <c r="H726" s="430">
        <v>43636</v>
      </c>
      <c r="I726" s="409" t="s">
        <v>2470</v>
      </c>
      <c r="J726" s="425">
        <f t="shared" si="189"/>
        <v>2904</v>
      </c>
      <c r="K726" s="425">
        <v>24</v>
      </c>
      <c r="L726" s="425">
        <v>2880</v>
      </c>
      <c r="M726" s="425"/>
      <c r="N726" s="25">
        <v>0.4</v>
      </c>
      <c r="O726" s="26">
        <v>48</v>
      </c>
      <c r="P726" s="507">
        <v>1</v>
      </c>
      <c r="Q726" s="282"/>
      <c r="R726" s="128" t="s">
        <v>31</v>
      </c>
      <c r="S726" s="128" t="s">
        <v>31</v>
      </c>
      <c r="T726" s="128" t="s">
        <v>31</v>
      </c>
      <c r="U726" s="128" t="s">
        <v>31</v>
      </c>
      <c r="V726" s="333" t="s">
        <v>3806</v>
      </c>
      <c r="W726" s="282"/>
      <c r="X726" s="282">
        <f t="shared" si="178"/>
        <v>0</v>
      </c>
      <c r="Y726" s="260"/>
      <c r="Z726" s="260"/>
      <c r="AA726" s="502">
        <f t="shared" si="179"/>
        <v>0</v>
      </c>
      <c r="AB726" s="282">
        <f t="shared" si="180"/>
        <v>0</v>
      </c>
      <c r="AC726" s="282">
        <f t="shared" si="181"/>
        <v>0</v>
      </c>
      <c r="AD726" s="282">
        <f t="shared" si="182"/>
        <v>0</v>
      </c>
      <c r="AE726" s="282">
        <f t="shared" si="183"/>
        <v>0</v>
      </c>
      <c r="AF726" s="282">
        <f t="shared" si="184"/>
        <v>0</v>
      </c>
      <c r="AG726" s="107">
        <f t="shared" si="185"/>
        <v>0</v>
      </c>
      <c r="AH726" s="282">
        <f t="shared" si="186"/>
        <v>0</v>
      </c>
      <c r="AI726" s="260"/>
      <c r="AJ726" s="282">
        <f t="shared" si="187"/>
        <v>0</v>
      </c>
      <c r="AK726" s="282">
        <f t="shared" si="188"/>
        <v>0</v>
      </c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495"/>
      <c r="AW726" s="495"/>
      <c r="AX726" s="495"/>
    </row>
    <row r="727" spans="2:50">
      <c r="B727" s="412">
        <v>705</v>
      </c>
      <c r="C727" s="376" t="s">
        <v>25</v>
      </c>
      <c r="D727" s="375" t="s">
        <v>715</v>
      </c>
      <c r="E727" s="375" t="s">
        <v>716</v>
      </c>
      <c r="F727" s="404" t="s">
        <v>1220</v>
      </c>
      <c r="G727" s="422" t="s">
        <v>274</v>
      </c>
      <c r="H727" s="431">
        <v>42375</v>
      </c>
      <c r="I727" s="409" t="s">
        <v>2470</v>
      </c>
      <c r="J727" s="425">
        <f t="shared" si="189"/>
        <v>18</v>
      </c>
      <c r="K727" s="425">
        <v>18</v>
      </c>
      <c r="L727" s="425">
        <v>0</v>
      </c>
      <c r="M727" s="425"/>
      <c r="N727" s="484">
        <v>0.3</v>
      </c>
      <c r="O727" s="484">
        <v>0</v>
      </c>
      <c r="P727" s="524">
        <v>2</v>
      </c>
      <c r="Q727" s="282"/>
      <c r="R727" s="128" t="s">
        <v>31</v>
      </c>
      <c r="S727" s="128" t="s">
        <v>31</v>
      </c>
      <c r="T727" s="128" t="s">
        <v>31</v>
      </c>
      <c r="U727" s="128" t="s">
        <v>31</v>
      </c>
      <c r="V727" s="554" t="s">
        <v>3809</v>
      </c>
      <c r="W727" s="282"/>
      <c r="X727" s="282">
        <f t="shared" si="178"/>
        <v>0</v>
      </c>
      <c r="Y727" s="260"/>
      <c r="Z727" s="260"/>
      <c r="AA727" s="502">
        <f t="shared" si="179"/>
        <v>0</v>
      </c>
      <c r="AB727" s="282">
        <f t="shared" si="180"/>
        <v>0</v>
      </c>
      <c r="AC727" s="282">
        <f t="shared" si="181"/>
        <v>0</v>
      </c>
      <c r="AD727" s="282">
        <f t="shared" si="182"/>
        <v>0</v>
      </c>
      <c r="AE727" s="282">
        <f t="shared" si="183"/>
        <v>0</v>
      </c>
      <c r="AF727" s="282">
        <f t="shared" si="184"/>
        <v>0</v>
      </c>
      <c r="AG727" s="107">
        <f t="shared" si="185"/>
        <v>0</v>
      </c>
      <c r="AH727" s="282">
        <f t="shared" si="186"/>
        <v>0</v>
      </c>
      <c r="AI727" s="260"/>
      <c r="AJ727" s="282">
        <f t="shared" si="187"/>
        <v>0</v>
      </c>
      <c r="AK727" s="282">
        <f t="shared" si="188"/>
        <v>0</v>
      </c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495"/>
      <c r="AW727" s="495"/>
      <c r="AX727" s="495"/>
    </row>
    <row r="728" spans="2:50">
      <c r="B728" s="412">
        <v>706</v>
      </c>
      <c r="C728" s="376" t="s">
        <v>25</v>
      </c>
      <c r="D728" s="375" t="s">
        <v>715</v>
      </c>
      <c r="E728" s="375" t="s">
        <v>716</v>
      </c>
      <c r="F728" s="404" t="s">
        <v>1221</v>
      </c>
      <c r="G728" s="422" t="s">
        <v>274</v>
      </c>
      <c r="H728" s="431">
        <v>42375</v>
      </c>
      <c r="I728" s="409" t="s">
        <v>2470</v>
      </c>
      <c r="J728" s="425">
        <f t="shared" si="189"/>
        <v>18</v>
      </c>
      <c r="K728" s="425">
        <v>18</v>
      </c>
      <c r="L728" s="425">
        <v>0</v>
      </c>
      <c r="M728" s="425"/>
      <c r="N728" s="484">
        <v>0.3</v>
      </c>
      <c r="O728" s="484">
        <v>0</v>
      </c>
      <c r="P728" s="524">
        <v>2</v>
      </c>
      <c r="Q728" s="282"/>
      <c r="R728" s="128" t="s">
        <v>31</v>
      </c>
      <c r="S728" s="128" t="s">
        <v>31</v>
      </c>
      <c r="T728" s="128" t="s">
        <v>31</v>
      </c>
      <c r="U728" s="128" t="s">
        <v>31</v>
      </c>
      <c r="V728" s="554" t="s">
        <v>3809</v>
      </c>
      <c r="W728" s="282"/>
      <c r="X728" s="282">
        <f t="shared" si="178"/>
        <v>0</v>
      </c>
      <c r="Y728" s="260"/>
      <c r="Z728" s="260"/>
      <c r="AA728" s="502">
        <f t="shared" si="179"/>
        <v>0</v>
      </c>
      <c r="AB728" s="282">
        <f t="shared" si="180"/>
        <v>0</v>
      </c>
      <c r="AC728" s="282">
        <f t="shared" si="181"/>
        <v>0</v>
      </c>
      <c r="AD728" s="282">
        <f t="shared" si="182"/>
        <v>0</v>
      </c>
      <c r="AE728" s="282">
        <f t="shared" si="183"/>
        <v>0</v>
      </c>
      <c r="AF728" s="282">
        <f t="shared" si="184"/>
        <v>0</v>
      </c>
      <c r="AG728" s="107">
        <f t="shared" si="185"/>
        <v>0</v>
      </c>
      <c r="AH728" s="282">
        <f t="shared" si="186"/>
        <v>0</v>
      </c>
      <c r="AI728" s="260"/>
      <c r="AJ728" s="282">
        <f t="shared" si="187"/>
        <v>0</v>
      </c>
      <c r="AK728" s="282">
        <f t="shared" si="188"/>
        <v>0</v>
      </c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495"/>
      <c r="AW728" s="495"/>
      <c r="AX728" s="495"/>
    </row>
    <row r="729" spans="2:50">
      <c r="B729" s="412">
        <v>707</v>
      </c>
      <c r="C729" s="376" t="s">
        <v>25</v>
      </c>
      <c r="D729" s="375" t="s">
        <v>715</v>
      </c>
      <c r="E729" s="375" t="s">
        <v>716</v>
      </c>
      <c r="F729" s="404" t="s">
        <v>1222</v>
      </c>
      <c r="G729" s="422" t="s">
        <v>274</v>
      </c>
      <c r="H729" s="431">
        <v>42375</v>
      </c>
      <c r="I729" s="409" t="s">
        <v>2470</v>
      </c>
      <c r="J729" s="425">
        <f t="shared" si="189"/>
        <v>12</v>
      </c>
      <c r="K729" s="425">
        <v>12</v>
      </c>
      <c r="L729" s="425">
        <v>0</v>
      </c>
      <c r="M729" s="425"/>
      <c r="N729" s="484">
        <v>0.2</v>
      </c>
      <c r="O729" s="484">
        <v>0</v>
      </c>
      <c r="P729" s="524">
        <v>2</v>
      </c>
      <c r="Q729" s="282"/>
      <c r="R729" s="128" t="s">
        <v>31</v>
      </c>
      <c r="S729" s="128" t="s">
        <v>31</v>
      </c>
      <c r="T729" s="128" t="s">
        <v>31</v>
      </c>
      <c r="U729" s="128" t="s">
        <v>31</v>
      </c>
      <c r="V729" s="554" t="s">
        <v>3809</v>
      </c>
      <c r="W729" s="282"/>
      <c r="X729" s="282">
        <f t="shared" si="178"/>
        <v>0</v>
      </c>
      <c r="Y729" s="260"/>
      <c r="Z729" s="260"/>
      <c r="AA729" s="502">
        <f t="shared" si="179"/>
        <v>0</v>
      </c>
      <c r="AB729" s="282">
        <f t="shared" si="180"/>
        <v>0</v>
      </c>
      <c r="AC729" s="282">
        <f t="shared" si="181"/>
        <v>0</v>
      </c>
      <c r="AD729" s="282">
        <f t="shared" si="182"/>
        <v>0</v>
      </c>
      <c r="AE729" s="282">
        <f t="shared" si="183"/>
        <v>0</v>
      </c>
      <c r="AF729" s="282">
        <f t="shared" si="184"/>
        <v>0</v>
      </c>
      <c r="AG729" s="107">
        <f t="shared" si="185"/>
        <v>0</v>
      </c>
      <c r="AH729" s="282">
        <f t="shared" si="186"/>
        <v>0</v>
      </c>
      <c r="AI729" s="260"/>
      <c r="AJ729" s="282">
        <f t="shared" si="187"/>
        <v>0</v>
      </c>
      <c r="AK729" s="282">
        <f t="shared" si="188"/>
        <v>0</v>
      </c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495"/>
      <c r="AW729" s="495"/>
      <c r="AX729" s="495"/>
    </row>
    <row r="730" spans="2:50">
      <c r="B730" s="412">
        <v>708</v>
      </c>
      <c r="C730" s="376" t="s">
        <v>25</v>
      </c>
      <c r="D730" s="375" t="s">
        <v>715</v>
      </c>
      <c r="E730" s="375" t="s">
        <v>716</v>
      </c>
      <c r="F730" s="404" t="s">
        <v>1223</v>
      </c>
      <c r="G730" s="422" t="s">
        <v>274</v>
      </c>
      <c r="H730" s="431">
        <v>43249</v>
      </c>
      <c r="I730" s="409" t="s">
        <v>2470</v>
      </c>
      <c r="J730" s="425">
        <f t="shared" si="189"/>
        <v>15</v>
      </c>
      <c r="K730" s="425">
        <v>15</v>
      </c>
      <c r="L730" s="425">
        <v>0</v>
      </c>
      <c r="M730" s="425"/>
      <c r="N730" s="484">
        <v>0.25</v>
      </c>
      <c r="O730" s="484">
        <v>0</v>
      </c>
      <c r="P730" s="524">
        <v>2</v>
      </c>
      <c r="Q730" s="282"/>
      <c r="R730" s="128" t="s">
        <v>31</v>
      </c>
      <c r="S730" s="128" t="s">
        <v>31</v>
      </c>
      <c r="T730" s="128" t="s">
        <v>31</v>
      </c>
      <c r="U730" s="128" t="s">
        <v>31</v>
      </c>
      <c r="V730" s="554" t="s">
        <v>3809</v>
      </c>
      <c r="W730" s="282"/>
      <c r="X730" s="282">
        <f t="shared" si="178"/>
        <v>0</v>
      </c>
      <c r="Y730" s="260"/>
      <c r="Z730" s="260"/>
      <c r="AA730" s="502">
        <f t="shared" si="179"/>
        <v>0</v>
      </c>
      <c r="AB730" s="282">
        <f t="shared" si="180"/>
        <v>0</v>
      </c>
      <c r="AC730" s="282">
        <f t="shared" si="181"/>
        <v>0</v>
      </c>
      <c r="AD730" s="282">
        <f t="shared" si="182"/>
        <v>0</v>
      </c>
      <c r="AE730" s="282">
        <f t="shared" si="183"/>
        <v>0</v>
      </c>
      <c r="AF730" s="282">
        <f t="shared" si="184"/>
        <v>0</v>
      </c>
      <c r="AG730" s="107">
        <f t="shared" si="185"/>
        <v>0</v>
      </c>
      <c r="AH730" s="282">
        <f t="shared" si="186"/>
        <v>0</v>
      </c>
      <c r="AI730" s="260"/>
      <c r="AJ730" s="282">
        <f t="shared" si="187"/>
        <v>0</v>
      </c>
      <c r="AK730" s="282">
        <f t="shared" si="188"/>
        <v>0</v>
      </c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495"/>
      <c r="AW730" s="495"/>
      <c r="AX730" s="495"/>
    </row>
    <row r="731" spans="2:50">
      <c r="B731" s="412">
        <v>709</v>
      </c>
      <c r="C731" s="376" t="s">
        <v>25</v>
      </c>
      <c r="D731" s="375" t="s">
        <v>715</v>
      </c>
      <c r="E731" s="375" t="s">
        <v>716</v>
      </c>
      <c r="F731" s="404" t="s">
        <v>1224</v>
      </c>
      <c r="G731" s="422" t="s">
        <v>274</v>
      </c>
      <c r="H731" s="431">
        <v>43249</v>
      </c>
      <c r="I731" s="409" t="s">
        <v>2470</v>
      </c>
      <c r="J731" s="425">
        <f t="shared" si="189"/>
        <v>12</v>
      </c>
      <c r="K731" s="425">
        <v>12</v>
      </c>
      <c r="L731" s="425">
        <v>0</v>
      </c>
      <c r="M731" s="425"/>
      <c r="N731" s="484">
        <v>0.23</v>
      </c>
      <c r="O731" s="484">
        <v>0</v>
      </c>
      <c r="P731" s="524">
        <v>2</v>
      </c>
      <c r="Q731" s="282"/>
      <c r="R731" s="128" t="s">
        <v>31</v>
      </c>
      <c r="S731" s="128" t="s">
        <v>31</v>
      </c>
      <c r="T731" s="128" t="s">
        <v>31</v>
      </c>
      <c r="U731" s="128" t="s">
        <v>31</v>
      </c>
      <c r="V731" s="554" t="s">
        <v>3809</v>
      </c>
      <c r="W731" s="282"/>
      <c r="X731" s="282">
        <f t="shared" si="178"/>
        <v>0</v>
      </c>
      <c r="Y731" s="260"/>
      <c r="Z731" s="260"/>
      <c r="AA731" s="502">
        <f t="shared" si="179"/>
        <v>0</v>
      </c>
      <c r="AB731" s="282">
        <f t="shared" si="180"/>
        <v>0</v>
      </c>
      <c r="AC731" s="282">
        <f t="shared" si="181"/>
        <v>0</v>
      </c>
      <c r="AD731" s="282">
        <f t="shared" si="182"/>
        <v>0</v>
      </c>
      <c r="AE731" s="282">
        <f t="shared" si="183"/>
        <v>0</v>
      </c>
      <c r="AF731" s="282">
        <f t="shared" si="184"/>
        <v>0</v>
      </c>
      <c r="AG731" s="107">
        <f t="shared" si="185"/>
        <v>0</v>
      </c>
      <c r="AH731" s="282">
        <f t="shared" si="186"/>
        <v>0</v>
      </c>
      <c r="AI731" s="260"/>
      <c r="AJ731" s="282">
        <f t="shared" si="187"/>
        <v>0</v>
      </c>
      <c r="AK731" s="282">
        <f t="shared" si="188"/>
        <v>0</v>
      </c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495"/>
      <c r="AW731" s="495"/>
      <c r="AX731" s="495"/>
    </row>
    <row r="732" spans="2:50">
      <c r="B732" s="412">
        <v>710</v>
      </c>
      <c r="C732" s="376" t="s">
        <v>25</v>
      </c>
      <c r="D732" s="375" t="s">
        <v>715</v>
      </c>
      <c r="E732" s="375" t="s">
        <v>716</v>
      </c>
      <c r="F732" s="404" t="s">
        <v>1225</v>
      </c>
      <c r="G732" s="422" t="s">
        <v>274</v>
      </c>
      <c r="H732" s="431">
        <v>43249</v>
      </c>
      <c r="I732" s="409" t="s">
        <v>2470</v>
      </c>
      <c r="J732" s="425">
        <f t="shared" si="189"/>
        <v>24</v>
      </c>
      <c r="K732" s="425">
        <v>24</v>
      </c>
      <c r="L732" s="425">
        <v>0</v>
      </c>
      <c r="M732" s="425"/>
      <c r="N732" s="484">
        <v>0.4</v>
      </c>
      <c r="O732" s="484">
        <v>0</v>
      </c>
      <c r="P732" s="524">
        <v>2</v>
      </c>
      <c r="Q732" s="282"/>
      <c r="R732" s="128" t="s">
        <v>31</v>
      </c>
      <c r="S732" s="128" t="s">
        <v>31</v>
      </c>
      <c r="T732" s="128" t="s">
        <v>31</v>
      </c>
      <c r="U732" s="128" t="s">
        <v>31</v>
      </c>
      <c r="V732" s="554" t="s">
        <v>3809</v>
      </c>
      <c r="W732" s="282"/>
      <c r="X732" s="282">
        <f t="shared" si="178"/>
        <v>0</v>
      </c>
      <c r="Y732" s="260"/>
      <c r="Z732" s="260"/>
      <c r="AA732" s="502">
        <f t="shared" si="179"/>
        <v>0</v>
      </c>
      <c r="AB732" s="282">
        <f t="shared" si="180"/>
        <v>0</v>
      </c>
      <c r="AC732" s="282">
        <f t="shared" si="181"/>
        <v>0</v>
      </c>
      <c r="AD732" s="282">
        <f t="shared" si="182"/>
        <v>0</v>
      </c>
      <c r="AE732" s="282">
        <f t="shared" si="183"/>
        <v>0</v>
      </c>
      <c r="AF732" s="282">
        <f t="shared" si="184"/>
        <v>0</v>
      </c>
      <c r="AG732" s="107">
        <f t="shared" si="185"/>
        <v>0</v>
      </c>
      <c r="AH732" s="282">
        <f t="shared" si="186"/>
        <v>0</v>
      </c>
      <c r="AI732" s="260"/>
      <c r="AJ732" s="282">
        <f t="shared" si="187"/>
        <v>0</v>
      </c>
      <c r="AK732" s="282">
        <f t="shared" si="188"/>
        <v>0</v>
      </c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495"/>
      <c r="AW732" s="495"/>
      <c r="AX732" s="495"/>
    </row>
    <row r="733" spans="2:50">
      <c r="B733" s="412">
        <v>711</v>
      </c>
      <c r="C733" s="376" t="s">
        <v>25</v>
      </c>
      <c r="D733" s="375" t="s">
        <v>715</v>
      </c>
      <c r="E733" s="375" t="s">
        <v>716</v>
      </c>
      <c r="F733" s="404" t="s">
        <v>1226</v>
      </c>
      <c r="G733" s="422" t="s">
        <v>274</v>
      </c>
      <c r="H733" s="431">
        <v>42375</v>
      </c>
      <c r="I733" s="409" t="s">
        <v>2470</v>
      </c>
      <c r="J733" s="425">
        <f t="shared" si="189"/>
        <v>18</v>
      </c>
      <c r="K733" s="425">
        <v>18</v>
      </c>
      <c r="L733" s="425">
        <v>0</v>
      </c>
      <c r="M733" s="425"/>
      <c r="N733" s="484">
        <v>0.3</v>
      </c>
      <c r="O733" s="484">
        <v>0</v>
      </c>
      <c r="P733" s="524">
        <v>2</v>
      </c>
      <c r="Q733" s="282"/>
      <c r="R733" s="128" t="s">
        <v>31</v>
      </c>
      <c r="S733" s="128" t="s">
        <v>31</v>
      </c>
      <c r="T733" s="128" t="s">
        <v>31</v>
      </c>
      <c r="U733" s="128" t="s">
        <v>31</v>
      </c>
      <c r="V733" s="554" t="s">
        <v>3809</v>
      </c>
      <c r="W733" s="282"/>
      <c r="X733" s="282">
        <f t="shared" si="178"/>
        <v>0</v>
      </c>
      <c r="Y733" s="260"/>
      <c r="Z733" s="260"/>
      <c r="AA733" s="502">
        <f t="shared" si="179"/>
        <v>0</v>
      </c>
      <c r="AB733" s="282">
        <f t="shared" si="180"/>
        <v>0</v>
      </c>
      <c r="AC733" s="282">
        <f t="shared" si="181"/>
        <v>0</v>
      </c>
      <c r="AD733" s="282">
        <f t="shared" si="182"/>
        <v>0</v>
      </c>
      <c r="AE733" s="282">
        <f t="shared" si="183"/>
        <v>0</v>
      </c>
      <c r="AF733" s="282">
        <f t="shared" si="184"/>
        <v>0</v>
      </c>
      <c r="AG733" s="107">
        <f t="shared" si="185"/>
        <v>0</v>
      </c>
      <c r="AH733" s="282">
        <f t="shared" si="186"/>
        <v>0</v>
      </c>
      <c r="AI733" s="260"/>
      <c r="AJ733" s="282">
        <f t="shared" si="187"/>
        <v>0</v>
      </c>
      <c r="AK733" s="282">
        <f t="shared" si="188"/>
        <v>0</v>
      </c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495"/>
      <c r="AW733" s="495"/>
      <c r="AX733" s="495"/>
    </row>
    <row r="734" spans="2:50">
      <c r="B734" s="412">
        <v>712</v>
      </c>
      <c r="C734" s="376" t="s">
        <v>25</v>
      </c>
      <c r="D734" s="375" t="s">
        <v>715</v>
      </c>
      <c r="E734" s="375" t="s">
        <v>716</v>
      </c>
      <c r="F734" s="404" t="s">
        <v>1227</v>
      </c>
      <c r="G734" s="422" t="s">
        <v>274</v>
      </c>
      <c r="H734" s="431">
        <v>42375</v>
      </c>
      <c r="I734" s="409" t="s">
        <v>2470</v>
      </c>
      <c r="J734" s="425">
        <f t="shared" si="189"/>
        <v>18</v>
      </c>
      <c r="K734" s="425">
        <v>18</v>
      </c>
      <c r="L734" s="425">
        <v>0</v>
      </c>
      <c r="M734" s="425"/>
      <c r="N734" s="484">
        <v>0.3</v>
      </c>
      <c r="O734" s="484">
        <v>0</v>
      </c>
      <c r="P734" s="524">
        <v>2</v>
      </c>
      <c r="Q734" s="282"/>
      <c r="R734" s="128" t="s">
        <v>31</v>
      </c>
      <c r="S734" s="128" t="s">
        <v>31</v>
      </c>
      <c r="T734" s="128" t="s">
        <v>31</v>
      </c>
      <c r="U734" s="128" t="s">
        <v>31</v>
      </c>
      <c r="V734" s="554" t="s">
        <v>3809</v>
      </c>
      <c r="W734" s="282"/>
      <c r="X734" s="282">
        <f t="shared" si="178"/>
        <v>0</v>
      </c>
      <c r="Y734" s="260"/>
      <c r="Z734" s="260"/>
      <c r="AA734" s="502">
        <f t="shared" si="179"/>
        <v>0</v>
      </c>
      <c r="AB734" s="282">
        <f t="shared" si="180"/>
        <v>0</v>
      </c>
      <c r="AC734" s="282">
        <f t="shared" si="181"/>
        <v>0</v>
      </c>
      <c r="AD734" s="282">
        <f t="shared" si="182"/>
        <v>0</v>
      </c>
      <c r="AE734" s="282">
        <f t="shared" si="183"/>
        <v>0</v>
      </c>
      <c r="AF734" s="282">
        <f t="shared" si="184"/>
        <v>0</v>
      </c>
      <c r="AG734" s="107">
        <f t="shared" si="185"/>
        <v>0</v>
      </c>
      <c r="AH734" s="282">
        <f t="shared" si="186"/>
        <v>0</v>
      </c>
      <c r="AI734" s="260"/>
      <c r="AJ734" s="282">
        <f t="shared" si="187"/>
        <v>0</v>
      </c>
      <c r="AK734" s="282">
        <f t="shared" si="188"/>
        <v>0</v>
      </c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495"/>
      <c r="AW734" s="495"/>
      <c r="AX734" s="495"/>
    </row>
    <row r="735" spans="2:50">
      <c r="B735" s="412">
        <v>713</v>
      </c>
      <c r="C735" s="376" t="s">
        <v>25</v>
      </c>
      <c r="D735" s="375" t="s">
        <v>715</v>
      </c>
      <c r="E735" s="375" t="s">
        <v>716</v>
      </c>
      <c r="F735" s="404" t="s">
        <v>1228</v>
      </c>
      <c r="G735" s="422" t="s">
        <v>274</v>
      </c>
      <c r="H735" s="431">
        <v>42375</v>
      </c>
      <c r="I735" s="409" t="s">
        <v>2470</v>
      </c>
      <c r="J735" s="425">
        <f t="shared" si="189"/>
        <v>18</v>
      </c>
      <c r="K735" s="425">
        <v>18</v>
      </c>
      <c r="L735" s="425">
        <v>0</v>
      </c>
      <c r="M735" s="425"/>
      <c r="N735" s="484">
        <v>0.3</v>
      </c>
      <c r="O735" s="484">
        <v>0</v>
      </c>
      <c r="P735" s="524">
        <v>2</v>
      </c>
      <c r="Q735" s="282"/>
      <c r="R735" s="128" t="s">
        <v>31</v>
      </c>
      <c r="S735" s="128" t="s">
        <v>31</v>
      </c>
      <c r="T735" s="128" t="s">
        <v>31</v>
      </c>
      <c r="U735" s="128" t="s">
        <v>31</v>
      </c>
      <c r="V735" s="554" t="s">
        <v>3809</v>
      </c>
      <c r="W735" s="282"/>
      <c r="X735" s="282">
        <f t="shared" si="178"/>
        <v>0</v>
      </c>
      <c r="Y735" s="260"/>
      <c r="Z735" s="260"/>
      <c r="AA735" s="502">
        <f t="shared" si="179"/>
        <v>0</v>
      </c>
      <c r="AB735" s="282">
        <f t="shared" si="180"/>
        <v>0</v>
      </c>
      <c r="AC735" s="282">
        <f t="shared" si="181"/>
        <v>0</v>
      </c>
      <c r="AD735" s="282">
        <f t="shared" si="182"/>
        <v>0</v>
      </c>
      <c r="AE735" s="282">
        <f t="shared" si="183"/>
        <v>0</v>
      </c>
      <c r="AF735" s="282">
        <f t="shared" si="184"/>
        <v>0</v>
      </c>
      <c r="AG735" s="107">
        <f t="shared" si="185"/>
        <v>0</v>
      </c>
      <c r="AH735" s="282">
        <f t="shared" si="186"/>
        <v>0</v>
      </c>
      <c r="AI735" s="260"/>
      <c r="AJ735" s="282">
        <f t="shared" si="187"/>
        <v>0</v>
      </c>
      <c r="AK735" s="282">
        <f t="shared" si="188"/>
        <v>0</v>
      </c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495"/>
      <c r="AW735" s="495"/>
      <c r="AX735" s="495"/>
    </row>
    <row r="736" spans="2:50">
      <c r="B736" s="412">
        <v>714</v>
      </c>
      <c r="C736" s="376" t="s">
        <v>25</v>
      </c>
      <c r="D736" s="375" t="s">
        <v>715</v>
      </c>
      <c r="E736" s="375" t="s">
        <v>716</v>
      </c>
      <c r="F736" s="404" t="s">
        <v>1229</v>
      </c>
      <c r="G736" s="422" t="s">
        <v>274</v>
      </c>
      <c r="H736" s="431">
        <v>42375</v>
      </c>
      <c r="I736" s="409" t="s">
        <v>2470</v>
      </c>
      <c r="J736" s="425">
        <f t="shared" si="189"/>
        <v>48</v>
      </c>
      <c r="K736" s="425">
        <v>30</v>
      </c>
      <c r="L736" s="425">
        <v>18</v>
      </c>
      <c r="M736" s="425"/>
      <c r="N736" s="484">
        <v>0.3</v>
      </c>
      <c r="O736" s="484">
        <v>0</v>
      </c>
      <c r="P736" s="524">
        <v>2</v>
      </c>
      <c r="Q736" s="282"/>
      <c r="R736" s="128" t="s">
        <v>31</v>
      </c>
      <c r="S736" s="128" t="s">
        <v>31</v>
      </c>
      <c r="T736" s="128" t="s">
        <v>31</v>
      </c>
      <c r="U736" s="128" t="s">
        <v>31</v>
      </c>
      <c r="V736" s="554" t="s">
        <v>3809</v>
      </c>
      <c r="W736" s="282"/>
      <c r="X736" s="282">
        <f t="shared" si="178"/>
        <v>0</v>
      </c>
      <c r="Y736" s="260"/>
      <c r="Z736" s="260"/>
      <c r="AA736" s="502">
        <f t="shared" si="179"/>
        <v>0</v>
      </c>
      <c r="AB736" s="282">
        <f t="shared" si="180"/>
        <v>0</v>
      </c>
      <c r="AC736" s="282">
        <f t="shared" si="181"/>
        <v>0</v>
      </c>
      <c r="AD736" s="282">
        <f t="shared" si="182"/>
        <v>0</v>
      </c>
      <c r="AE736" s="282">
        <f t="shared" si="183"/>
        <v>0</v>
      </c>
      <c r="AF736" s="282">
        <f t="shared" si="184"/>
        <v>0</v>
      </c>
      <c r="AG736" s="107">
        <f t="shared" si="185"/>
        <v>0</v>
      </c>
      <c r="AH736" s="282">
        <f t="shared" si="186"/>
        <v>0</v>
      </c>
      <c r="AI736" s="260"/>
      <c r="AJ736" s="282">
        <f t="shared" si="187"/>
        <v>0</v>
      </c>
      <c r="AK736" s="282">
        <f t="shared" si="188"/>
        <v>0</v>
      </c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495"/>
      <c r="AW736" s="495"/>
      <c r="AX736" s="495"/>
    </row>
    <row r="737" spans="2:50">
      <c r="B737" s="412">
        <v>715</v>
      </c>
      <c r="C737" s="376" t="s">
        <v>25</v>
      </c>
      <c r="D737" s="375" t="s">
        <v>715</v>
      </c>
      <c r="E737" s="375" t="s">
        <v>716</v>
      </c>
      <c r="F737" s="404" t="s">
        <v>1230</v>
      </c>
      <c r="G737" s="422" t="s">
        <v>274</v>
      </c>
      <c r="H737" s="431">
        <v>42375</v>
      </c>
      <c r="I737" s="409" t="s">
        <v>2470</v>
      </c>
      <c r="J737" s="425">
        <f t="shared" si="189"/>
        <v>18</v>
      </c>
      <c r="K737" s="425">
        <v>18</v>
      </c>
      <c r="L737" s="425">
        <v>0</v>
      </c>
      <c r="M737" s="425"/>
      <c r="N737" s="484">
        <v>0.3</v>
      </c>
      <c r="O737" s="484">
        <v>0</v>
      </c>
      <c r="P737" s="524">
        <v>2</v>
      </c>
      <c r="Q737" s="282"/>
      <c r="R737" s="128" t="s">
        <v>31</v>
      </c>
      <c r="S737" s="128" t="s">
        <v>31</v>
      </c>
      <c r="T737" s="128" t="s">
        <v>31</v>
      </c>
      <c r="U737" s="128" t="s">
        <v>31</v>
      </c>
      <c r="V737" s="554" t="s">
        <v>3809</v>
      </c>
      <c r="W737" s="282"/>
      <c r="X737" s="282">
        <f t="shared" si="178"/>
        <v>0</v>
      </c>
      <c r="Y737" s="260"/>
      <c r="Z737" s="260"/>
      <c r="AA737" s="502">
        <f t="shared" si="179"/>
        <v>0</v>
      </c>
      <c r="AB737" s="282">
        <f t="shared" si="180"/>
        <v>0</v>
      </c>
      <c r="AC737" s="282">
        <f t="shared" si="181"/>
        <v>0</v>
      </c>
      <c r="AD737" s="282">
        <f t="shared" si="182"/>
        <v>0</v>
      </c>
      <c r="AE737" s="282">
        <f t="shared" si="183"/>
        <v>0</v>
      </c>
      <c r="AF737" s="282">
        <f t="shared" si="184"/>
        <v>0</v>
      </c>
      <c r="AG737" s="107">
        <f t="shared" si="185"/>
        <v>0</v>
      </c>
      <c r="AH737" s="282">
        <f t="shared" si="186"/>
        <v>0</v>
      </c>
      <c r="AI737" s="260"/>
      <c r="AJ737" s="282">
        <f t="shared" si="187"/>
        <v>0</v>
      </c>
      <c r="AK737" s="282">
        <f t="shared" si="188"/>
        <v>0</v>
      </c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495"/>
      <c r="AW737" s="495"/>
      <c r="AX737" s="495"/>
    </row>
    <row r="738" spans="2:50">
      <c r="B738" s="412">
        <v>716</v>
      </c>
      <c r="C738" s="376" t="s">
        <v>25</v>
      </c>
      <c r="D738" s="375" t="s">
        <v>715</v>
      </c>
      <c r="E738" s="375" t="s">
        <v>716</v>
      </c>
      <c r="F738" s="404" t="s">
        <v>1231</v>
      </c>
      <c r="G738" s="422" t="s">
        <v>274</v>
      </c>
      <c r="H738" s="431">
        <v>43657</v>
      </c>
      <c r="I738" s="409" t="s">
        <v>2470</v>
      </c>
      <c r="J738" s="425">
        <f t="shared" si="189"/>
        <v>144</v>
      </c>
      <c r="K738" s="425">
        <v>24</v>
      </c>
      <c r="L738" s="425">
        <v>120</v>
      </c>
      <c r="M738" s="425"/>
      <c r="N738" s="484">
        <v>0.4</v>
      </c>
      <c r="O738" s="484">
        <v>0</v>
      </c>
      <c r="P738" s="524">
        <v>2</v>
      </c>
      <c r="Q738" s="282"/>
      <c r="R738" s="128" t="s">
        <v>31</v>
      </c>
      <c r="S738" s="128" t="s">
        <v>31</v>
      </c>
      <c r="T738" s="128" t="s">
        <v>31</v>
      </c>
      <c r="U738" s="128" t="s">
        <v>31</v>
      </c>
      <c r="V738" s="554" t="s">
        <v>3809</v>
      </c>
      <c r="W738" s="282"/>
      <c r="X738" s="282">
        <f t="shared" si="178"/>
        <v>0</v>
      </c>
      <c r="Y738" s="260"/>
      <c r="Z738" s="260"/>
      <c r="AA738" s="502">
        <f t="shared" si="179"/>
        <v>0</v>
      </c>
      <c r="AB738" s="282">
        <f t="shared" si="180"/>
        <v>0</v>
      </c>
      <c r="AC738" s="282">
        <f t="shared" si="181"/>
        <v>0</v>
      </c>
      <c r="AD738" s="282">
        <f t="shared" si="182"/>
        <v>0</v>
      </c>
      <c r="AE738" s="282">
        <f t="shared" si="183"/>
        <v>0</v>
      </c>
      <c r="AF738" s="282">
        <f t="shared" si="184"/>
        <v>0</v>
      </c>
      <c r="AG738" s="107">
        <f t="shared" si="185"/>
        <v>0</v>
      </c>
      <c r="AH738" s="282">
        <f t="shared" si="186"/>
        <v>0</v>
      </c>
      <c r="AI738" s="260"/>
      <c r="AJ738" s="282">
        <f t="shared" si="187"/>
        <v>0</v>
      </c>
      <c r="AK738" s="282">
        <f t="shared" si="188"/>
        <v>0</v>
      </c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495"/>
      <c r="AW738" s="495"/>
      <c r="AX738" s="495"/>
    </row>
    <row r="739" spans="2:50">
      <c r="B739" s="412">
        <v>717</v>
      </c>
      <c r="C739" s="376" t="s">
        <v>25</v>
      </c>
      <c r="D739" s="375" t="s">
        <v>715</v>
      </c>
      <c r="E739" s="375" t="s">
        <v>716</v>
      </c>
      <c r="F739" s="404" t="s">
        <v>1232</v>
      </c>
      <c r="G739" s="422" t="s">
        <v>274</v>
      </c>
      <c r="H739" s="431">
        <v>42375</v>
      </c>
      <c r="I739" s="409" t="s">
        <v>2470</v>
      </c>
      <c r="J739" s="425">
        <f t="shared" si="189"/>
        <v>2166</v>
      </c>
      <c r="K739" s="425">
        <v>6</v>
      </c>
      <c r="L739" s="425">
        <v>2160</v>
      </c>
      <c r="M739" s="425"/>
      <c r="N739" s="484">
        <v>0.1</v>
      </c>
      <c r="O739" s="484">
        <v>36</v>
      </c>
      <c r="P739" s="524">
        <v>2</v>
      </c>
      <c r="Q739" s="282"/>
      <c r="R739" s="128" t="s">
        <v>31</v>
      </c>
      <c r="S739" s="128" t="s">
        <v>31</v>
      </c>
      <c r="T739" s="128" t="s">
        <v>31</v>
      </c>
      <c r="U739" s="128" t="s">
        <v>31</v>
      </c>
      <c r="V739" s="554" t="s">
        <v>3809</v>
      </c>
      <c r="W739" s="282"/>
      <c r="X739" s="282">
        <f t="shared" si="178"/>
        <v>0</v>
      </c>
      <c r="Y739" s="260"/>
      <c r="Z739" s="260"/>
      <c r="AA739" s="502">
        <f t="shared" si="179"/>
        <v>0</v>
      </c>
      <c r="AB739" s="282">
        <f t="shared" si="180"/>
        <v>0</v>
      </c>
      <c r="AC739" s="282">
        <f t="shared" si="181"/>
        <v>0</v>
      </c>
      <c r="AD739" s="282">
        <f t="shared" si="182"/>
        <v>0</v>
      </c>
      <c r="AE739" s="282">
        <f t="shared" si="183"/>
        <v>0</v>
      </c>
      <c r="AF739" s="282">
        <f t="shared" si="184"/>
        <v>0</v>
      </c>
      <c r="AG739" s="107">
        <f t="shared" si="185"/>
        <v>0</v>
      </c>
      <c r="AH739" s="282">
        <f t="shared" si="186"/>
        <v>0</v>
      </c>
      <c r="AI739" s="260"/>
      <c r="AJ739" s="282">
        <f t="shared" si="187"/>
        <v>0</v>
      </c>
      <c r="AK739" s="282">
        <f t="shared" si="188"/>
        <v>0</v>
      </c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495"/>
      <c r="AW739" s="495"/>
      <c r="AX739" s="495"/>
    </row>
    <row r="740" spans="2:50">
      <c r="B740" s="412">
        <v>718</v>
      </c>
      <c r="C740" s="376" t="s">
        <v>25</v>
      </c>
      <c r="D740" s="375" t="s">
        <v>715</v>
      </c>
      <c r="E740" s="375" t="s">
        <v>716</v>
      </c>
      <c r="F740" s="404" t="s">
        <v>1233</v>
      </c>
      <c r="G740" s="422" t="s">
        <v>274</v>
      </c>
      <c r="H740" s="431">
        <v>43052</v>
      </c>
      <c r="I740" s="409" t="s">
        <v>2470</v>
      </c>
      <c r="J740" s="425">
        <f t="shared" si="189"/>
        <v>30</v>
      </c>
      <c r="K740" s="425">
        <v>12</v>
      </c>
      <c r="L740" s="425">
        <v>18</v>
      </c>
      <c r="M740" s="425"/>
      <c r="N740" s="484">
        <v>0.2</v>
      </c>
      <c r="O740" s="484">
        <v>0</v>
      </c>
      <c r="P740" s="524">
        <v>2</v>
      </c>
      <c r="Q740" s="282"/>
      <c r="R740" s="128" t="s">
        <v>31</v>
      </c>
      <c r="S740" s="128" t="s">
        <v>31</v>
      </c>
      <c r="T740" s="128" t="s">
        <v>31</v>
      </c>
      <c r="U740" s="128" t="s">
        <v>31</v>
      </c>
      <c r="V740" s="554" t="s">
        <v>3809</v>
      </c>
      <c r="W740" s="282"/>
      <c r="X740" s="282">
        <f t="shared" si="178"/>
        <v>0</v>
      </c>
      <c r="Y740" s="260"/>
      <c r="Z740" s="260"/>
      <c r="AA740" s="502">
        <f t="shared" si="179"/>
        <v>0</v>
      </c>
      <c r="AB740" s="282">
        <f t="shared" si="180"/>
        <v>0</v>
      </c>
      <c r="AC740" s="282">
        <f t="shared" si="181"/>
        <v>0</v>
      </c>
      <c r="AD740" s="282">
        <f t="shared" si="182"/>
        <v>0</v>
      </c>
      <c r="AE740" s="282">
        <f t="shared" si="183"/>
        <v>0</v>
      </c>
      <c r="AF740" s="282">
        <f t="shared" si="184"/>
        <v>0</v>
      </c>
      <c r="AG740" s="107">
        <f t="shared" si="185"/>
        <v>0</v>
      </c>
      <c r="AH740" s="282">
        <f t="shared" si="186"/>
        <v>0</v>
      </c>
      <c r="AI740" s="260"/>
      <c r="AJ740" s="282">
        <f t="shared" si="187"/>
        <v>0</v>
      </c>
      <c r="AK740" s="282">
        <f t="shared" si="188"/>
        <v>0</v>
      </c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495"/>
      <c r="AW740" s="495"/>
      <c r="AX740" s="495"/>
    </row>
    <row r="741" spans="2:50">
      <c r="B741" s="412">
        <v>719</v>
      </c>
      <c r="C741" s="376" t="s">
        <v>25</v>
      </c>
      <c r="D741" s="375" t="s">
        <v>715</v>
      </c>
      <c r="E741" s="375" t="s">
        <v>716</v>
      </c>
      <c r="F741" s="404" t="s">
        <v>1234</v>
      </c>
      <c r="G741" s="422" t="s">
        <v>274</v>
      </c>
      <c r="H741" s="431">
        <v>42375</v>
      </c>
      <c r="I741" s="409" t="s">
        <v>2470</v>
      </c>
      <c r="J741" s="425">
        <f t="shared" si="189"/>
        <v>60</v>
      </c>
      <c r="K741" s="425">
        <v>60</v>
      </c>
      <c r="L741" s="425">
        <v>0</v>
      </c>
      <c r="M741" s="425"/>
      <c r="N741" s="484">
        <v>1</v>
      </c>
      <c r="O741" s="484">
        <v>0</v>
      </c>
      <c r="P741" s="524">
        <v>2</v>
      </c>
      <c r="Q741" s="282"/>
      <c r="R741" s="128" t="s">
        <v>31</v>
      </c>
      <c r="S741" s="128" t="s">
        <v>31</v>
      </c>
      <c r="T741" s="128" t="s">
        <v>31</v>
      </c>
      <c r="U741" s="128" t="s">
        <v>31</v>
      </c>
      <c r="V741" s="554" t="s">
        <v>3809</v>
      </c>
      <c r="W741" s="282"/>
      <c r="X741" s="282">
        <f t="shared" si="178"/>
        <v>0</v>
      </c>
      <c r="Y741" s="260"/>
      <c r="Z741" s="260"/>
      <c r="AA741" s="502">
        <f t="shared" si="179"/>
        <v>0</v>
      </c>
      <c r="AB741" s="282">
        <f t="shared" si="180"/>
        <v>0</v>
      </c>
      <c r="AC741" s="282">
        <f t="shared" si="181"/>
        <v>0</v>
      </c>
      <c r="AD741" s="282">
        <f t="shared" si="182"/>
        <v>0</v>
      </c>
      <c r="AE741" s="282">
        <f t="shared" si="183"/>
        <v>0</v>
      </c>
      <c r="AF741" s="282">
        <f t="shared" si="184"/>
        <v>0</v>
      </c>
      <c r="AG741" s="107">
        <f t="shared" si="185"/>
        <v>0</v>
      </c>
      <c r="AH741" s="282">
        <f t="shared" si="186"/>
        <v>0</v>
      </c>
      <c r="AI741" s="260"/>
      <c r="AJ741" s="282">
        <f t="shared" si="187"/>
        <v>0</v>
      </c>
      <c r="AK741" s="282">
        <f t="shared" si="188"/>
        <v>0</v>
      </c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495"/>
      <c r="AW741" s="495"/>
      <c r="AX741" s="495"/>
    </row>
    <row r="742" spans="2:50">
      <c r="B742" s="412">
        <v>720</v>
      </c>
      <c r="C742" s="376" t="s">
        <v>25</v>
      </c>
      <c r="D742" s="375" t="s">
        <v>715</v>
      </c>
      <c r="E742" s="375" t="s">
        <v>716</v>
      </c>
      <c r="F742" s="404" t="s">
        <v>1235</v>
      </c>
      <c r="G742" s="422" t="s">
        <v>274</v>
      </c>
      <c r="H742" s="431">
        <v>42375</v>
      </c>
      <c r="I742" s="409" t="s">
        <v>2470</v>
      </c>
      <c r="J742" s="425">
        <f t="shared" si="189"/>
        <v>1446</v>
      </c>
      <c r="K742" s="425">
        <v>6</v>
      </c>
      <c r="L742" s="425">
        <v>1440</v>
      </c>
      <c r="M742" s="425"/>
      <c r="N742" s="484">
        <v>0.1</v>
      </c>
      <c r="O742" s="484">
        <v>24</v>
      </c>
      <c r="P742" s="524">
        <v>2</v>
      </c>
      <c r="Q742" s="282"/>
      <c r="R742" s="128" t="s">
        <v>31</v>
      </c>
      <c r="S742" s="128" t="s">
        <v>31</v>
      </c>
      <c r="T742" s="128" t="s">
        <v>31</v>
      </c>
      <c r="U742" s="128" t="s">
        <v>31</v>
      </c>
      <c r="V742" s="554" t="s">
        <v>3809</v>
      </c>
      <c r="W742" s="282"/>
      <c r="X742" s="282">
        <f t="shared" si="178"/>
        <v>0</v>
      </c>
      <c r="Y742" s="260"/>
      <c r="Z742" s="260"/>
      <c r="AA742" s="502">
        <f t="shared" si="179"/>
        <v>0</v>
      </c>
      <c r="AB742" s="282">
        <f t="shared" si="180"/>
        <v>0</v>
      </c>
      <c r="AC742" s="282">
        <f t="shared" si="181"/>
        <v>0</v>
      </c>
      <c r="AD742" s="282">
        <f t="shared" si="182"/>
        <v>0</v>
      </c>
      <c r="AE742" s="282">
        <f t="shared" si="183"/>
        <v>0</v>
      </c>
      <c r="AF742" s="282">
        <f t="shared" si="184"/>
        <v>0</v>
      </c>
      <c r="AG742" s="107">
        <f t="shared" si="185"/>
        <v>0</v>
      </c>
      <c r="AH742" s="282">
        <f t="shared" si="186"/>
        <v>0</v>
      </c>
      <c r="AI742" s="260"/>
      <c r="AJ742" s="282">
        <f t="shared" si="187"/>
        <v>0</v>
      </c>
      <c r="AK742" s="282">
        <f t="shared" si="188"/>
        <v>0</v>
      </c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495"/>
      <c r="AW742" s="495"/>
      <c r="AX742" s="495"/>
    </row>
    <row r="743" spans="2:50">
      <c r="B743" s="412">
        <v>721</v>
      </c>
      <c r="C743" s="376" t="s">
        <v>25</v>
      </c>
      <c r="D743" s="375" t="s">
        <v>718</v>
      </c>
      <c r="E743" s="375" t="s">
        <v>719</v>
      </c>
      <c r="F743" s="401" t="s">
        <v>1236</v>
      </c>
      <c r="G743" s="422" t="s">
        <v>262</v>
      </c>
      <c r="H743" s="431">
        <v>42334</v>
      </c>
      <c r="I743" s="409" t="s">
        <v>2470</v>
      </c>
      <c r="J743" s="425">
        <f t="shared" si="189"/>
        <v>6</v>
      </c>
      <c r="K743" s="425">
        <v>6</v>
      </c>
      <c r="L743" s="425">
        <v>0</v>
      </c>
      <c r="M743" s="425"/>
      <c r="N743" s="481">
        <v>0.1</v>
      </c>
      <c r="O743" s="481">
        <v>0</v>
      </c>
      <c r="P743" s="521">
        <v>2</v>
      </c>
      <c r="Q743" s="282"/>
      <c r="R743" s="128" t="s">
        <v>31</v>
      </c>
      <c r="S743" s="128" t="s">
        <v>31</v>
      </c>
      <c r="T743" s="128" t="s">
        <v>31</v>
      </c>
      <c r="U743" s="128" t="s">
        <v>31</v>
      </c>
      <c r="V743" s="333" t="s">
        <v>3807</v>
      </c>
      <c r="W743" s="282"/>
      <c r="X743" s="282">
        <f t="shared" si="178"/>
        <v>0</v>
      </c>
      <c r="Y743" s="260"/>
      <c r="Z743" s="260"/>
      <c r="AA743" s="502">
        <f t="shared" si="179"/>
        <v>0</v>
      </c>
      <c r="AB743" s="282">
        <f t="shared" si="180"/>
        <v>0</v>
      </c>
      <c r="AC743" s="282">
        <f t="shared" si="181"/>
        <v>0</v>
      </c>
      <c r="AD743" s="282">
        <f t="shared" si="182"/>
        <v>0</v>
      </c>
      <c r="AE743" s="282">
        <f t="shared" si="183"/>
        <v>0</v>
      </c>
      <c r="AF743" s="282">
        <f t="shared" si="184"/>
        <v>0</v>
      </c>
      <c r="AG743" s="107">
        <f t="shared" si="185"/>
        <v>0</v>
      </c>
      <c r="AH743" s="282">
        <f t="shared" si="186"/>
        <v>0</v>
      </c>
      <c r="AI743" s="260"/>
      <c r="AJ743" s="282">
        <f t="shared" si="187"/>
        <v>0</v>
      </c>
      <c r="AK743" s="282">
        <f t="shared" si="188"/>
        <v>0</v>
      </c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495"/>
      <c r="AW743" s="495"/>
      <c r="AX743" s="495"/>
    </row>
    <row r="744" spans="2:50">
      <c r="B744" s="412">
        <v>722</v>
      </c>
      <c r="C744" s="376" t="s">
        <v>25</v>
      </c>
      <c r="D744" s="375" t="s">
        <v>718</v>
      </c>
      <c r="E744" s="375" t="s">
        <v>719</v>
      </c>
      <c r="F744" s="401" t="s">
        <v>508</v>
      </c>
      <c r="G744" s="422" t="s">
        <v>262</v>
      </c>
      <c r="H744" s="431">
        <v>42334</v>
      </c>
      <c r="I744" s="409" t="s">
        <v>2470</v>
      </c>
      <c r="J744" s="425">
        <f t="shared" si="189"/>
        <v>30</v>
      </c>
      <c r="K744" s="425">
        <v>30</v>
      </c>
      <c r="L744" s="425">
        <v>0</v>
      </c>
      <c r="M744" s="425"/>
      <c r="N744" s="481">
        <v>0.25</v>
      </c>
      <c r="O744" s="481">
        <v>0</v>
      </c>
      <c r="P744" s="521">
        <v>1</v>
      </c>
      <c r="Q744" s="282"/>
      <c r="R744" s="128" t="s">
        <v>31</v>
      </c>
      <c r="S744" s="128" t="s">
        <v>31</v>
      </c>
      <c r="T744" s="128" t="s">
        <v>31</v>
      </c>
      <c r="U744" s="128" t="s">
        <v>31</v>
      </c>
      <c r="V744" s="333" t="s">
        <v>3807</v>
      </c>
      <c r="W744" s="282"/>
      <c r="X744" s="282">
        <f t="shared" si="178"/>
        <v>0</v>
      </c>
      <c r="Y744" s="260"/>
      <c r="Z744" s="260"/>
      <c r="AA744" s="502">
        <f t="shared" si="179"/>
        <v>0</v>
      </c>
      <c r="AB744" s="282">
        <f t="shared" si="180"/>
        <v>0</v>
      </c>
      <c r="AC744" s="282">
        <f t="shared" si="181"/>
        <v>0</v>
      </c>
      <c r="AD744" s="282">
        <f t="shared" si="182"/>
        <v>0</v>
      </c>
      <c r="AE744" s="282">
        <f t="shared" si="183"/>
        <v>0</v>
      </c>
      <c r="AF744" s="282">
        <f t="shared" si="184"/>
        <v>0</v>
      </c>
      <c r="AG744" s="107">
        <f t="shared" si="185"/>
        <v>0</v>
      </c>
      <c r="AH744" s="282">
        <f t="shared" si="186"/>
        <v>0</v>
      </c>
      <c r="AI744" s="260"/>
      <c r="AJ744" s="282">
        <f t="shared" si="187"/>
        <v>0</v>
      </c>
      <c r="AK744" s="282">
        <f t="shared" si="188"/>
        <v>0</v>
      </c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495"/>
      <c r="AW744" s="495"/>
      <c r="AX744" s="495"/>
    </row>
    <row r="745" spans="2:50">
      <c r="B745" s="412">
        <v>723</v>
      </c>
      <c r="C745" s="376" t="s">
        <v>25</v>
      </c>
      <c r="D745" s="375" t="s">
        <v>718</v>
      </c>
      <c r="E745" s="375" t="s">
        <v>722</v>
      </c>
      <c r="F745" s="401" t="s">
        <v>1237</v>
      </c>
      <c r="G745" s="422" t="s">
        <v>262</v>
      </c>
      <c r="H745" s="431">
        <v>42334</v>
      </c>
      <c r="I745" s="409" t="s">
        <v>2470</v>
      </c>
      <c r="J745" s="425">
        <f t="shared" si="189"/>
        <v>48</v>
      </c>
      <c r="K745" s="425">
        <v>48</v>
      </c>
      <c r="L745" s="425">
        <v>0</v>
      </c>
      <c r="M745" s="425"/>
      <c r="N745" s="481">
        <v>0.8</v>
      </c>
      <c r="O745" s="481">
        <v>0</v>
      </c>
      <c r="P745" s="521">
        <v>1</v>
      </c>
      <c r="Q745" s="282"/>
      <c r="R745" s="128" t="s">
        <v>31</v>
      </c>
      <c r="S745" s="128" t="s">
        <v>31</v>
      </c>
      <c r="T745" s="128" t="s">
        <v>31</v>
      </c>
      <c r="U745" s="128" t="s">
        <v>31</v>
      </c>
      <c r="V745" s="333" t="s">
        <v>3807</v>
      </c>
      <c r="W745" s="282"/>
      <c r="X745" s="282">
        <f t="shared" si="178"/>
        <v>0</v>
      </c>
      <c r="Y745" s="260"/>
      <c r="Z745" s="260"/>
      <c r="AA745" s="502">
        <f t="shared" si="179"/>
        <v>0</v>
      </c>
      <c r="AB745" s="282">
        <f t="shared" si="180"/>
        <v>0</v>
      </c>
      <c r="AC745" s="282">
        <f t="shared" si="181"/>
        <v>0</v>
      </c>
      <c r="AD745" s="282">
        <f t="shared" si="182"/>
        <v>0</v>
      </c>
      <c r="AE745" s="282">
        <f t="shared" si="183"/>
        <v>0</v>
      </c>
      <c r="AF745" s="282">
        <f t="shared" si="184"/>
        <v>0</v>
      </c>
      <c r="AG745" s="107">
        <f t="shared" si="185"/>
        <v>0</v>
      </c>
      <c r="AH745" s="282">
        <f t="shared" si="186"/>
        <v>0</v>
      </c>
      <c r="AI745" s="260"/>
      <c r="AJ745" s="282">
        <f t="shared" si="187"/>
        <v>0</v>
      </c>
      <c r="AK745" s="282">
        <f t="shared" si="188"/>
        <v>0</v>
      </c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495"/>
      <c r="AW745" s="495"/>
      <c r="AX745" s="495"/>
    </row>
    <row r="746" spans="2:50">
      <c r="B746" s="412">
        <v>724</v>
      </c>
      <c r="C746" s="376" t="s">
        <v>25</v>
      </c>
      <c r="D746" s="375" t="s">
        <v>718</v>
      </c>
      <c r="E746" s="375" t="s">
        <v>722</v>
      </c>
      <c r="F746" s="401" t="s">
        <v>1238</v>
      </c>
      <c r="G746" s="422" t="s">
        <v>262</v>
      </c>
      <c r="H746" s="431">
        <v>42334</v>
      </c>
      <c r="I746" s="409" t="s">
        <v>2470</v>
      </c>
      <c r="J746" s="425">
        <f t="shared" si="189"/>
        <v>24</v>
      </c>
      <c r="K746" s="425">
        <v>24</v>
      </c>
      <c r="L746" s="425">
        <v>0</v>
      </c>
      <c r="M746" s="425"/>
      <c r="N746" s="481">
        <v>0.4</v>
      </c>
      <c r="O746" s="481">
        <v>0</v>
      </c>
      <c r="P746" s="521">
        <v>1</v>
      </c>
      <c r="Q746" s="282"/>
      <c r="R746" s="128" t="s">
        <v>31</v>
      </c>
      <c r="S746" s="128" t="s">
        <v>31</v>
      </c>
      <c r="T746" s="128" t="s">
        <v>31</v>
      </c>
      <c r="U746" s="128" t="s">
        <v>31</v>
      </c>
      <c r="V746" s="333" t="s">
        <v>3807</v>
      </c>
      <c r="W746" s="282"/>
      <c r="X746" s="282">
        <f t="shared" si="178"/>
        <v>0</v>
      </c>
      <c r="Y746" s="260"/>
      <c r="Z746" s="260"/>
      <c r="AA746" s="502">
        <f t="shared" si="179"/>
        <v>0</v>
      </c>
      <c r="AB746" s="282">
        <f t="shared" si="180"/>
        <v>0</v>
      </c>
      <c r="AC746" s="282">
        <f t="shared" si="181"/>
        <v>0</v>
      </c>
      <c r="AD746" s="282">
        <f t="shared" si="182"/>
        <v>0</v>
      </c>
      <c r="AE746" s="282">
        <f t="shared" si="183"/>
        <v>0</v>
      </c>
      <c r="AF746" s="282">
        <f t="shared" si="184"/>
        <v>0</v>
      </c>
      <c r="AG746" s="107">
        <f t="shared" si="185"/>
        <v>0</v>
      </c>
      <c r="AH746" s="282">
        <f t="shared" si="186"/>
        <v>0</v>
      </c>
      <c r="AI746" s="260"/>
      <c r="AJ746" s="282">
        <f t="shared" si="187"/>
        <v>0</v>
      </c>
      <c r="AK746" s="282">
        <f t="shared" si="188"/>
        <v>0</v>
      </c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495"/>
      <c r="AW746" s="495"/>
      <c r="AX746" s="495"/>
    </row>
    <row r="747" spans="2:50">
      <c r="B747" s="412">
        <v>725</v>
      </c>
      <c r="C747" s="376" t="s">
        <v>25</v>
      </c>
      <c r="D747" s="375" t="s">
        <v>718</v>
      </c>
      <c r="E747" s="375" t="s">
        <v>722</v>
      </c>
      <c r="F747" s="401" t="s">
        <v>1239</v>
      </c>
      <c r="G747" s="422" t="s">
        <v>262</v>
      </c>
      <c r="H747" s="431">
        <v>42334</v>
      </c>
      <c r="I747" s="409" t="s">
        <v>2470</v>
      </c>
      <c r="J747" s="425">
        <f t="shared" si="189"/>
        <v>18</v>
      </c>
      <c r="K747" s="425">
        <v>18</v>
      </c>
      <c r="L747" s="425">
        <v>0</v>
      </c>
      <c r="M747" s="425"/>
      <c r="N747" s="481">
        <v>0.2</v>
      </c>
      <c r="O747" s="481">
        <v>0</v>
      </c>
      <c r="P747" s="521">
        <v>1</v>
      </c>
      <c r="Q747" s="282"/>
      <c r="R747" s="128" t="s">
        <v>31</v>
      </c>
      <c r="S747" s="128" t="s">
        <v>31</v>
      </c>
      <c r="T747" s="128" t="s">
        <v>31</v>
      </c>
      <c r="U747" s="128" t="s">
        <v>31</v>
      </c>
      <c r="V747" s="333" t="s">
        <v>3807</v>
      </c>
      <c r="W747" s="282"/>
      <c r="X747" s="282">
        <f t="shared" si="178"/>
        <v>0</v>
      </c>
      <c r="Y747" s="260"/>
      <c r="Z747" s="260"/>
      <c r="AA747" s="502">
        <f t="shared" si="179"/>
        <v>0</v>
      </c>
      <c r="AB747" s="282">
        <f t="shared" si="180"/>
        <v>0</v>
      </c>
      <c r="AC747" s="282">
        <f t="shared" si="181"/>
        <v>0</v>
      </c>
      <c r="AD747" s="282">
        <f t="shared" si="182"/>
        <v>0</v>
      </c>
      <c r="AE747" s="282">
        <f t="shared" si="183"/>
        <v>0</v>
      </c>
      <c r="AF747" s="282">
        <f t="shared" si="184"/>
        <v>0</v>
      </c>
      <c r="AG747" s="107">
        <f t="shared" si="185"/>
        <v>0</v>
      </c>
      <c r="AH747" s="282">
        <f t="shared" si="186"/>
        <v>0</v>
      </c>
      <c r="AI747" s="260"/>
      <c r="AJ747" s="282">
        <f t="shared" si="187"/>
        <v>0</v>
      </c>
      <c r="AK747" s="282">
        <f t="shared" si="188"/>
        <v>0</v>
      </c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495"/>
      <c r="AW747" s="495"/>
      <c r="AX747" s="495"/>
    </row>
    <row r="748" spans="2:50">
      <c r="B748" s="412">
        <v>726</v>
      </c>
      <c r="C748" s="376" t="s">
        <v>25</v>
      </c>
      <c r="D748" s="375" t="s">
        <v>718</v>
      </c>
      <c r="E748" s="375" t="s">
        <v>728</v>
      </c>
      <c r="F748" s="401" t="s">
        <v>729</v>
      </c>
      <c r="G748" s="422" t="s">
        <v>262</v>
      </c>
      <c r="H748" s="431">
        <v>42334</v>
      </c>
      <c r="I748" s="409" t="s">
        <v>2470</v>
      </c>
      <c r="J748" s="425">
        <f t="shared" si="189"/>
        <v>6</v>
      </c>
      <c r="K748" s="425">
        <v>6</v>
      </c>
      <c r="L748" s="425">
        <v>0</v>
      </c>
      <c r="M748" s="425"/>
      <c r="N748" s="481">
        <v>0.05</v>
      </c>
      <c r="O748" s="481">
        <v>0</v>
      </c>
      <c r="P748" s="521">
        <v>1</v>
      </c>
      <c r="Q748" s="282"/>
      <c r="R748" s="128" t="s">
        <v>31</v>
      </c>
      <c r="S748" s="128" t="s">
        <v>31</v>
      </c>
      <c r="T748" s="128" t="s">
        <v>31</v>
      </c>
      <c r="U748" s="128" t="s">
        <v>31</v>
      </c>
      <c r="V748" s="333" t="s">
        <v>3807</v>
      </c>
      <c r="W748" s="282"/>
      <c r="X748" s="282">
        <f t="shared" si="178"/>
        <v>0</v>
      </c>
      <c r="Y748" s="260"/>
      <c r="Z748" s="260"/>
      <c r="AA748" s="502">
        <f t="shared" si="179"/>
        <v>0</v>
      </c>
      <c r="AB748" s="282">
        <f t="shared" si="180"/>
        <v>0</v>
      </c>
      <c r="AC748" s="282">
        <f t="shared" si="181"/>
        <v>0</v>
      </c>
      <c r="AD748" s="282">
        <f t="shared" si="182"/>
        <v>0</v>
      </c>
      <c r="AE748" s="282">
        <f t="shared" si="183"/>
        <v>0</v>
      </c>
      <c r="AF748" s="282">
        <f t="shared" si="184"/>
        <v>0</v>
      </c>
      <c r="AG748" s="107">
        <f t="shared" si="185"/>
        <v>0</v>
      </c>
      <c r="AH748" s="282">
        <f t="shared" si="186"/>
        <v>0</v>
      </c>
      <c r="AI748" s="260"/>
      <c r="AJ748" s="282">
        <f t="shared" si="187"/>
        <v>0</v>
      </c>
      <c r="AK748" s="282">
        <f t="shared" si="188"/>
        <v>0</v>
      </c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495"/>
      <c r="AW748" s="495"/>
      <c r="AX748" s="495"/>
    </row>
    <row r="749" spans="2:50">
      <c r="B749" s="412">
        <v>727</v>
      </c>
      <c r="C749" s="376" t="s">
        <v>25</v>
      </c>
      <c r="D749" s="375" t="s">
        <v>718</v>
      </c>
      <c r="E749" s="375" t="s">
        <v>730</v>
      </c>
      <c r="F749" s="401" t="s">
        <v>731</v>
      </c>
      <c r="G749" s="422" t="s">
        <v>262</v>
      </c>
      <c r="H749" s="431">
        <v>42334</v>
      </c>
      <c r="I749" s="409" t="s">
        <v>2470</v>
      </c>
      <c r="J749" s="425">
        <f t="shared" si="189"/>
        <v>120</v>
      </c>
      <c r="K749" s="425">
        <v>120</v>
      </c>
      <c r="L749" s="425">
        <v>0</v>
      </c>
      <c r="M749" s="425"/>
      <c r="N749" s="481">
        <v>1</v>
      </c>
      <c r="O749" s="481">
        <v>0</v>
      </c>
      <c r="P749" s="521">
        <v>1</v>
      </c>
      <c r="Q749" s="282"/>
      <c r="R749" s="128" t="s">
        <v>31</v>
      </c>
      <c r="S749" s="128" t="s">
        <v>31</v>
      </c>
      <c r="T749" s="128" t="s">
        <v>31</v>
      </c>
      <c r="U749" s="128" t="s">
        <v>31</v>
      </c>
      <c r="V749" s="333" t="s">
        <v>3807</v>
      </c>
      <c r="W749" s="282"/>
      <c r="X749" s="282">
        <f t="shared" si="178"/>
        <v>0</v>
      </c>
      <c r="Y749" s="260"/>
      <c r="Z749" s="260"/>
      <c r="AA749" s="502">
        <f t="shared" si="179"/>
        <v>0</v>
      </c>
      <c r="AB749" s="282">
        <f t="shared" si="180"/>
        <v>0</v>
      </c>
      <c r="AC749" s="282">
        <f t="shared" si="181"/>
        <v>0</v>
      </c>
      <c r="AD749" s="282">
        <f t="shared" si="182"/>
        <v>0</v>
      </c>
      <c r="AE749" s="282">
        <f t="shared" si="183"/>
        <v>0</v>
      </c>
      <c r="AF749" s="282">
        <f t="shared" si="184"/>
        <v>0</v>
      </c>
      <c r="AG749" s="107">
        <f t="shared" si="185"/>
        <v>0</v>
      </c>
      <c r="AH749" s="282">
        <f t="shared" si="186"/>
        <v>0</v>
      </c>
      <c r="AI749" s="260"/>
      <c r="AJ749" s="282">
        <f t="shared" si="187"/>
        <v>0</v>
      </c>
      <c r="AK749" s="282">
        <f t="shared" si="188"/>
        <v>0</v>
      </c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495"/>
      <c r="AW749" s="495"/>
      <c r="AX749" s="495"/>
    </row>
    <row r="750" spans="2:50">
      <c r="B750" s="412">
        <v>728</v>
      </c>
      <c r="C750" s="376" t="s">
        <v>25</v>
      </c>
      <c r="D750" s="375" t="s">
        <v>718</v>
      </c>
      <c r="E750" s="375" t="s">
        <v>730</v>
      </c>
      <c r="F750" s="401" t="s">
        <v>3920</v>
      </c>
      <c r="G750" s="422" t="s">
        <v>262</v>
      </c>
      <c r="H750" s="431">
        <v>42334</v>
      </c>
      <c r="I750" s="409" t="s">
        <v>2470</v>
      </c>
      <c r="J750" s="425">
        <f t="shared" si="189"/>
        <v>12</v>
      </c>
      <c r="K750" s="425">
        <v>12</v>
      </c>
      <c r="L750" s="425">
        <v>0</v>
      </c>
      <c r="M750" s="425"/>
      <c r="N750" s="481">
        <v>0.2</v>
      </c>
      <c r="O750" s="481">
        <v>0</v>
      </c>
      <c r="P750" s="521">
        <v>1</v>
      </c>
      <c r="Q750" s="282"/>
      <c r="R750" s="128" t="s">
        <v>31</v>
      </c>
      <c r="S750" s="128" t="s">
        <v>31</v>
      </c>
      <c r="T750" s="128" t="s">
        <v>31</v>
      </c>
      <c r="U750" s="128" t="s">
        <v>31</v>
      </c>
      <c r="V750" s="333" t="s">
        <v>3807</v>
      </c>
      <c r="W750" s="282"/>
      <c r="X750" s="282">
        <f t="shared" si="178"/>
        <v>0</v>
      </c>
      <c r="Y750" s="260"/>
      <c r="Z750" s="260"/>
      <c r="AA750" s="502">
        <f t="shared" si="179"/>
        <v>0</v>
      </c>
      <c r="AB750" s="282">
        <f t="shared" si="180"/>
        <v>0</v>
      </c>
      <c r="AC750" s="282">
        <f t="shared" si="181"/>
        <v>0</v>
      </c>
      <c r="AD750" s="282">
        <f t="shared" si="182"/>
        <v>0</v>
      </c>
      <c r="AE750" s="282">
        <f t="shared" si="183"/>
        <v>0</v>
      </c>
      <c r="AF750" s="282">
        <f t="shared" si="184"/>
        <v>0</v>
      </c>
      <c r="AG750" s="107">
        <f t="shared" si="185"/>
        <v>0</v>
      </c>
      <c r="AH750" s="282">
        <f t="shared" si="186"/>
        <v>0</v>
      </c>
      <c r="AI750" s="260"/>
      <c r="AJ750" s="282">
        <f t="shared" si="187"/>
        <v>0</v>
      </c>
      <c r="AK750" s="282">
        <f t="shared" si="188"/>
        <v>0</v>
      </c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495"/>
      <c r="AW750" s="495"/>
      <c r="AX750" s="495"/>
    </row>
    <row r="751" spans="2:50">
      <c r="B751" s="412">
        <v>729</v>
      </c>
      <c r="C751" s="376" t="s">
        <v>25</v>
      </c>
      <c r="D751" s="375" t="s">
        <v>718</v>
      </c>
      <c r="E751" s="375" t="s">
        <v>730</v>
      </c>
      <c r="F751" s="401" t="s">
        <v>3921</v>
      </c>
      <c r="G751" s="422" t="s">
        <v>262</v>
      </c>
      <c r="H751" s="431">
        <v>42334</v>
      </c>
      <c r="I751" s="409" t="s">
        <v>2470</v>
      </c>
      <c r="J751" s="425">
        <f t="shared" si="189"/>
        <v>12</v>
      </c>
      <c r="K751" s="425">
        <v>12</v>
      </c>
      <c r="L751" s="425">
        <v>0</v>
      </c>
      <c r="M751" s="425"/>
      <c r="N751" s="481">
        <v>0.2</v>
      </c>
      <c r="O751" s="481">
        <v>0</v>
      </c>
      <c r="P751" s="521">
        <v>1</v>
      </c>
      <c r="Q751" s="282"/>
      <c r="R751" s="128" t="s">
        <v>31</v>
      </c>
      <c r="S751" s="128" t="s">
        <v>31</v>
      </c>
      <c r="T751" s="128" t="s">
        <v>31</v>
      </c>
      <c r="U751" s="128" t="s">
        <v>31</v>
      </c>
      <c r="V751" s="333" t="s">
        <v>3807</v>
      </c>
      <c r="W751" s="282"/>
      <c r="X751" s="282">
        <f t="shared" si="178"/>
        <v>0</v>
      </c>
      <c r="Y751" s="260"/>
      <c r="Z751" s="260"/>
      <c r="AA751" s="502">
        <f t="shared" si="179"/>
        <v>0</v>
      </c>
      <c r="AB751" s="282">
        <f t="shared" si="180"/>
        <v>0</v>
      </c>
      <c r="AC751" s="282">
        <f t="shared" si="181"/>
        <v>0</v>
      </c>
      <c r="AD751" s="282">
        <f t="shared" si="182"/>
        <v>0</v>
      </c>
      <c r="AE751" s="282">
        <f t="shared" si="183"/>
        <v>0</v>
      </c>
      <c r="AF751" s="282">
        <f t="shared" si="184"/>
        <v>0</v>
      </c>
      <c r="AG751" s="107">
        <f t="shared" si="185"/>
        <v>0</v>
      </c>
      <c r="AH751" s="282">
        <f t="shared" si="186"/>
        <v>0</v>
      </c>
      <c r="AI751" s="260"/>
      <c r="AJ751" s="282">
        <f t="shared" si="187"/>
        <v>0</v>
      </c>
      <c r="AK751" s="282">
        <f t="shared" si="188"/>
        <v>0</v>
      </c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495"/>
      <c r="AW751" s="495"/>
      <c r="AX751" s="495"/>
    </row>
    <row r="752" spans="2:50">
      <c r="B752" s="412">
        <v>730</v>
      </c>
      <c r="C752" s="376" t="s">
        <v>25</v>
      </c>
      <c r="D752" s="375" t="s">
        <v>718</v>
      </c>
      <c r="E752" s="375" t="s">
        <v>730</v>
      </c>
      <c r="F752" s="401" t="s">
        <v>641</v>
      </c>
      <c r="G752" s="422" t="s">
        <v>262</v>
      </c>
      <c r="H752" s="431">
        <v>42334</v>
      </c>
      <c r="I752" s="409" t="s">
        <v>2470</v>
      </c>
      <c r="J752" s="425">
        <f t="shared" si="189"/>
        <v>12</v>
      </c>
      <c r="K752" s="425">
        <v>12</v>
      </c>
      <c r="L752" s="425">
        <v>0</v>
      </c>
      <c r="M752" s="425"/>
      <c r="N752" s="481">
        <v>0.2</v>
      </c>
      <c r="O752" s="481">
        <v>0</v>
      </c>
      <c r="P752" s="521">
        <v>1</v>
      </c>
      <c r="Q752" s="282"/>
      <c r="R752" s="128" t="s">
        <v>31</v>
      </c>
      <c r="S752" s="128" t="s">
        <v>31</v>
      </c>
      <c r="T752" s="128" t="s">
        <v>31</v>
      </c>
      <c r="U752" s="128" t="s">
        <v>31</v>
      </c>
      <c r="V752" s="333" t="s">
        <v>3807</v>
      </c>
      <c r="W752" s="282"/>
      <c r="X752" s="282">
        <f t="shared" si="178"/>
        <v>0</v>
      </c>
      <c r="Y752" s="260"/>
      <c r="Z752" s="260"/>
      <c r="AA752" s="502">
        <f t="shared" si="179"/>
        <v>0</v>
      </c>
      <c r="AB752" s="282">
        <f t="shared" si="180"/>
        <v>0</v>
      </c>
      <c r="AC752" s="282">
        <f t="shared" si="181"/>
        <v>0</v>
      </c>
      <c r="AD752" s="282">
        <f t="shared" si="182"/>
        <v>0</v>
      </c>
      <c r="AE752" s="282">
        <f t="shared" si="183"/>
        <v>0</v>
      </c>
      <c r="AF752" s="282">
        <f t="shared" si="184"/>
        <v>0</v>
      </c>
      <c r="AG752" s="107">
        <f t="shared" si="185"/>
        <v>0</v>
      </c>
      <c r="AH752" s="282">
        <f t="shared" si="186"/>
        <v>0</v>
      </c>
      <c r="AI752" s="260"/>
      <c r="AJ752" s="282">
        <f t="shared" si="187"/>
        <v>0</v>
      </c>
      <c r="AK752" s="282">
        <f t="shared" si="188"/>
        <v>0</v>
      </c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495"/>
      <c r="AW752" s="495"/>
      <c r="AX752" s="495"/>
    </row>
    <row r="753" spans="2:50">
      <c r="B753" s="412">
        <v>731</v>
      </c>
      <c r="C753" s="376" t="s">
        <v>25</v>
      </c>
      <c r="D753" s="375" t="s">
        <v>718</v>
      </c>
      <c r="E753" s="375" t="s">
        <v>730</v>
      </c>
      <c r="F753" s="401" t="s">
        <v>1080</v>
      </c>
      <c r="G753" s="422" t="s">
        <v>262</v>
      </c>
      <c r="H753" s="429">
        <v>41984</v>
      </c>
      <c r="I753" s="409" t="s">
        <v>2470</v>
      </c>
      <c r="J753" s="425">
        <f t="shared" si="189"/>
        <v>6</v>
      </c>
      <c r="K753" s="425">
        <v>6</v>
      </c>
      <c r="L753" s="425">
        <v>0</v>
      </c>
      <c r="M753" s="425"/>
      <c r="N753" s="481">
        <v>0.1</v>
      </c>
      <c r="O753" s="481">
        <v>0</v>
      </c>
      <c r="P753" s="521">
        <v>1</v>
      </c>
      <c r="Q753" s="282"/>
      <c r="R753" s="128" t="s">
        <v>31</v>
      </c>
      <c r="S753" s="128" t="s">
        <v>31</v>
      </c>
      <c r="T753" s="128" t="s">
        <v>31</v>
      </c>
      <c r="U753" s="128" t="s">
        <v>31</v>
      </c>
      <c r="V753" s="333" t="s">
        <v>3807</v>
      </c>
      <c r="W753" s="282"/>
      <c r="X753" s="282">
        <f t="shared" si="178"/>
        <v>0</v>
      </c>
      <c r="Y753" s="260"/>
      <c r="Z753" s="260"/>
      <c r="AA753" s="502">
        <f t="shared" si="179"/>
        <v>0</v>
      </c>
      <c r="AB753" s="282">
        <f t="shared" si="180"/>
        <v>0</v>
      </c>
      <c r="AC753" s="282">
        <f t="shared" si="181"/>
        <v>0</v>
      </c>
      <c r="AD753" s="282">
        <f t="shared" si="182"/>
        <v>0</v>
      </c>
      <c r="AE753" s="282">
        <f t="shared" si="183"/>
        <v>0</v>
      </c>
      <c r="AF753" s="282">
        <f t="shared" si="184"/>
        <v>0</v>
      </c>
      <c r="AG753" s="107">
        <f t="shared" si="185"/>
        <v>0</v>
      </c>
      <c r="AH753" s="282">
        <f t="shared" si="186"/>
        <v>0</v>
      </c>
      <c r="AI753" s="260"/>
      <c r="AJ753" s="282">
        <f t="shared" si="187"/>
        <v>0</v>
      </c>
      <c r="AK753" s="282">
        <f t="shared" si="188"/>
        <v>0</v>
      </c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495"/>
      <c r="AW753" s="495"/>
      <c r="AX753" s="495"/>
    </row>
    <row r="754" spans="2:50">
      <c r="B754" s="412">
        <v>732</v>
      </c>
      <c r="C754" s="376" t="s">
        <v>25</v>
      </c>
      <c r="D754" s="375" t="s">
        <v>3810</v>
      </c>
      <c r="E754" s="375" t="s">
        <v>732</v>
      </c>
      <c r="F754" s="401" t="s">
        <v>732</v>
      </c>
      <c r="G754" s="422" t="s">
        <v>262</v>
      </c>
      <c r="H754" s="432">
        <v>43552</v>
      </c>
      <c r="I754" s="409" t="s">
        <v>2470</v>
      </c>
      <c r="J754" s="425">
        <f t="shared" si="189"/>
        <v>300</v>
      </c>
      <c r="K754" s="425">
        <v>90</v>
      </c>
      <c r="L754" s="425">
        <v>210</v>
      </c>
      <c r="M754" s="425"/>
      <c r="N754" s="481">
        <v>0.5</v>
      </c>
      <c r="O754" s="481">
        <v>3.5</v>
      </c>
      <c r="P754" s="521">
        <v>1</v>
      </c>
      <c r="Q754" s="282"/>
      <c r="R754" s="128" t="s">
        <v>31</v>
      </c>
      <c r="S754" s="128" t="s">
        <v>31</v>
      </c>
      <c r="T754" s="128" t="s">
        <v>31</v>
      </c>
      <c r="U754" s="128" t="s">
        <v>31</v>
      </c>
      <c r="V754" s="554" t="s">
        <v>3811</v>
      </c>
      <c r="W754" s="282"/>
      <c r="X754" s="282">
        <f t="shared" si="178"/>
        <v>0</v>
      </c>
      <c r="Y754" s="260"/>
      <c r="Z754" s="260"/>
      <c r="AA754" s="502">
        <f t="shared" si="179"/>
        <v>0</v>
      </c>
      <c r="AB754" s="282">
        <f t="shared" si="180"/>
        <v>0</v>
      </c>
      <c r="AC754" s="282">
        <f t="shared" si="181"/>
        <v>0</v>
      </c>
      <c r="AD754" s="282">
        <f t="shared" si="182"/>
        <v>0</v>
      </c>
      <c r="AE754" s="282">
        <f t="shared" si="183"/>
        <v>0</v>
      </c>
      <c r="AF754" s="282">
        <f t="shared" si="184"/>
        <v>0</v>
      </c>
      <c r="AG754" s="107">
        <f t="shared" si="185"/>
        <v>0</v>
      </c>
      <c r="AH754" s="282">
        <f t="shared" si="186"/>
        <v>0</v>
      </c>
      <c r="AI754" s="260"/>
      <c r="AJ754" s="282">
        <f t="shared" si="187"/>
        <v>0</v>
      </c>
      <c r="AK754" s="282">
        <f t="shared" si="188"/>
        <v>0</v>
      </c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495"/>
      <c r="AW754" s="495"/>
      <c r="AX754" s="495"/>
    </row>
    <row r="755" spans="2:50">
      <c r="B755" s="412">
        <v>733</v>
      </c>
      <c r="C755" s="376" t="s">
        <v>25</v>
      </c>
      <c r="D755" s="375" t="s">
        <v>736</v>
      </c>
      <c r="E755" s="375" t="s">
        <v>732</v>
      </c>
      <c r="F755" s="401" t="s">
        <v>682</v>
      </c>
      <c r="G755" s="422" t="s">
        <v>262</v>
      </c>
      <c r="H755" s="431">
        <v>43172</v>
      </c>
      <c r="I755" s="409" t="s">
        <v>2470</v>
      </c>
      <c r="J755" s="425">
        <f t="shared" si="189"/>
        <v>18</v>
      </c>
      <c r="K755" s="425">
        <v>18</v>
      </c>
      <c r="L755" s="425">
        <v>0</v>
      </c>
      <c r="M755" s="425"/>
      <c r="N755" s="481">
        <v>0.30000000000000004</v>
      </c>
      <c r="O755" s="481">
        <v>0</v>
      </c>
      <c r="P755" s="521">
        <v>1</v>
      </c>
      <c r="Q755" s="282"/>
      <c r="R755" s="128" t="s">
        <v>31</v>
      </c>
      <c r="S755" s="128" t="s">
        <v>31</v>
      </c>
      <c r="T755" s="128" t="s">
        <v>31</v>
      </c>
      <c r="U755" s="128" t="s">
        <v>31</v>
      </c>
      <c r="V755" s="554" t="s">
        <v>3808</v>
      </c>
      <c r="W755" s="282"/>
      <c r="X755" s="282">
        <f t="shared" si="178"/>
        <v>0</v>
      </c>
      <c r="Y755" s="260"/>
      <c r="Z755" s="260"/>
      <c r="AA755" s="502">
        <f t="shared" si="179"/>
        <v>0</v>
      </c>
      <c r="AB755" s="282">
        <f t="shared" si="180"/>
        <v>0</v>
      </c>
      <c r="AC755" s="282">
        <f t="shared" si="181"/>
        <v>0</v>
      </c>
      <c r="AD755" s="282">
        <f t="shared" si="182"/>
        <v>0</v>
      </c>
      <c r="AE755" s="282">
        <f t="shared" si="183"/>
        <v>0</v>
      </c>
      <c r="AF755" s="282">
        <f t="shared" si="184"/>
        <v>0</v>
      </c>
      <c r="AG755" s="107">
        <f t="shared" si="185"/>
        <v>0</v>
      </c>
      <c r="AH755" s="282">
        <f t="shared" si="186"/>
        <v>0</v>
      </c>
      <c r="AI755" s="260"/>
      <c r="AJ755" s="282">
        <f t="shared" si="187"/>
        <v>0</v>
      </c>
      <c r="AK755" s="282">
        <f t="shared" si="188"/>
        <v>0</v>
      </c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495"/>
      <c r="AW755" s="495"/>
      <c r="AX755" s="495"/>
    </row>
    <row r="756" spans="2:50">
      <c r="B756" s="412">
        <v>734</v>
      </c>
      <c r="C756" s="376" t="s">
        <v>25</v>
      </c>
      <c r="D756" s="375" t="s">
        <v>736</v>
      </c>
      <c r="E756" s="375" t="s">
        <v>732</v>
      </c>
      <c r="F756" s="402" t="s">
        <v>739</v>
      </c>
      <c r="G756" s="422" t="s">
        <v>262</v>
      </c>
      <c r="H756" s="431">
        <v>43094</v>
      </c>
      <c r="I756" s="409" t="s">
        <v>2470</v>
      </c>
      <c r="J756" s="425">
        <f t="shared" si="189"/>
        <v>6</v>
      </c>
      <c r="K756" s="425">
        <v>6</v>
      </c>
      <c r="L756" s="425">
        <v>0</v>
      </c>
      <c r="M756" s="425"/>
      <c r="N756" s="481">
        <v>0.1</v>
      </c>
      <c r="O756" s="481">
        <v>0</v>
      </c>
      <c r="P756" s="521">
        <v>1</v>
      </c>
      <c r="Q756" s="282"/>
      <c r="R756" s="128" t="s">
        <v>31</v>
      </c>
      <c r="S756" s="128" t="s">
        <v>31</v>
      </c>
      <c r="T756" s="128" t="s">
        <v>31</v>
      </c>
      <c r="U756" s="128" t="s">
        <v>31</v>
      </c>
      <c r="V756" s="554" t="s">
        <v>3808</v>
      </c>
      <c r="W756" s="282"/>
      <c r="X756" s="282">
        <f t="shared" si="178"/>
        <v>0</v>
      </c>
      <c r="Y756" s="260"/>
      <c r="Z756" s="260"/>
      <c r="AA756" s="502">
        <f t="shared" si="179"/>
        <v>0</v>
      </c>
      <c r="AB756" s="282">
        <f t="shared" si="180"/>
        <v>0</v>
      </c>
      <c r="AC756" s="282">
        <f t="shared" si="181"/>
        <v>0</v>
      </c>
      <c r="AD756" s="282">
        <f t="shared" si="182"/>
        <v>0</v>
      </c>
      <c r="AE756" s="282">
        <f t="shared" si="183"/>
        <v>0</v>
      </c>
      <c r="AF756" s="282">
        <f t="shared" si="184"/>
        <v>0</v>
      </c>
      <c r="AG756" s="107">
        <f t="shared" si="185"/>
        <v>0</v>
      </c>
      <c r="AH756" s="282">
        <f t="shared" si="186"/>
        <v>0</v>
      </c>
      <c r="AI756" s="260"/>
      <c r="AJ756" s="282">
        <f t="shared" si="187"/>
        <v>0</v>
      </c>
      <c r="AK756" s="282">
        <f t="shared" si="188"/>
        <v>0</v>
      </c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495"/>
      <c r="AW756" s="495"/>
      <c r="AX756" s="495"/>
    </row>
    <row r="757" spans="2:50">
      <c r="B757" s="412">
        <v>735</v>
      </c>
      <c r="C757" s="376" t="s">
        <v>25</v>
      </c>
      <c r="D757" s="375" t="s">
        <v>736</v>
      </c>
      <c r="E757" s="375" t="s">
        <v>732</v>
      </c>
      <c r="F757" s="402" t="s">
        <v>741</v>
      </c>
      <c r="G757" s="422" t="s">
        <v>262</v>
      </c>
      <c r="H757" s="431">
        <v>43094</v>
      </c>
      <c r="I757" s="409" t="s">
        <v>2470</v>
      </c>
      <c r="J757" s="425">
        <f t="shared" si="189"/>
        <v>6</v>
      </c>
      <c r="K757" s="425">
        <v>6</v>
      </c>
      <c r="L757" s="425">
        <v>0</v>
      </c>
      <c r="M757" s="425"/>
      <c r="N757" s="481">
        <v>0.1</v>
      </c>
      <c r="O757" s="481">
        <v>0</v>
      </c>
      <c r="P757" s="521">
        <v>1</v>
      </c>
      <c r="Q757" s="282"/>
      <c r="R757" s="128" t="s">
        <v>31</v>
      </c>
      <c r="S757" s="128" t="s">
        <v>31</v>
      </c>
      <c r="T757" s="128" t="s">
        <v>31</v>
      </c>
      <c r="U757" s="128" t="s">
        <v>31</v>
      </c>
      <c r="V757" s="554" t="s">
        <v>3808</v>
      </c>
      <c r="W757" s="282"/>
      <c r="X757" s="282">
        <f t="shared" si="178"/>
        <v>0</v>
      </c>
      <c r="Y757" s="260"/>
      <c r="Z757" s="260"/>
      <c r="AA757" s="502">
        <f t="shared" si="179"/>
        <v>0</v>
      </c>
      <c r="AB757" s="282">
        <f t="shared" si="180"/>
        <v>0</v>
      </c>
      <c r="AC757" s="282">
        <f t="shared" si="181"/>
        <v>0</v>
      </c>
      <c r="AD757" s="282">
        <f t="shared" si="182"/>
        <v>0</v>
      </c>
      <c r="AE757" s="282">
        <f t="shared" si="183"/>
        <v>0</v>
      </c>
      <c r="AF757" s="282">
        <f t="shared" si="184"/>
        <v>0</v>
      </c>
      <c r="AG757" s="107">
        <f t="shared" si="185"/>
        <v>0</v>
      </c>
      <c r="AH757" s="282">
        <f t="shared" si="186"/>
        <v>0</v>
      </c>
      <c r="AI757" s="260"/>
      <c r="AJ757" s="282">
        <f t="shared" si="187"/>
        <v>0</v>
      </c>
      <c r="AK757" s="282">
        <f t="shared" si="188"/>
        <v>0</v>
      </c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495"/>
      <c r="AW757" s="495"/>
      <c r="AX757" s="495"/>
    </row>
    <row r="758" spans="2:50">
      <c r="B758" s="412">
        <v>736</v>
      </c>
      <c r="C758" s="376" t="s">
        <v>25</v>
      </c>
      <c r="D758" s="375" t="s">
        <v>736</v>
      </c>
      <c r="E758" s="375" t="s">
        <v>732</v>
      </c>
      <c r="F758" s="402" t="s">
        <v>743</v>
      </c>
      <c r="G758" s="422" t="s">
        <v>262</v>
      </c>
      <c r="H758" s="431">
        <v>43111</v>
      </c>
      <c r="I758" s="409" t="s">
        <v>2470</v>
      </c>
      <c r="J758" s="425">
        <f t="shared" si="189"/>
        <v>18</v>
      </c>
      <c r="K758" s="425">
        <v>18</v>
      </c>
      <c r="L758" s="425">
        <v>0</v>
      </c>
      <c r="M758" s="425"/>
      <c r="N758" s="481">
        <v>0.3</v>
      </c>
      <c r="O758" s="481">
        <v>0</v>
      </c>
      <c r="P758" s="521">
        <v>1</v>
      </c>
      <c r="Q758" s="282"/>
      <c r="R758" s="128" t="s">
        <v>31</v>
      </c>
      <c r="S758" s="128" t="s">
        <v>31</v>
      </c>
      <c r="T758" s="128" t="s">
        <v>31</v>
      </c>
      <c r="U758" s="128" t="s">
        <v>31</v>
      </c>
      <c r="V758" s="554" t="s">
        <v>3808</v>
      </c>
      <c r="W758" s="282"/>
      <c r="X758" s="282">
        <f t="shared" si="178"/>
        <v>0</v>
      </c>
      <c r="Y758" s="260"/>
      <c r="Z758" s="260"/>
      <c r="AA758" s="502">
        <f t="shared" si="179"/>
        <v>0</v>
      </c>
      <c r="AB758" s="282">
        <f t="shared" si="180"/>
        <v>0</v>
      </c>
      <c r="AC758" s="282">
        <f t="shared" si="181"/>
        <v>0</v>
      </c>
      <c r="AD758" s="282">
        <f t="shared" si="182"/>
        <v>0</v>
      </c>
      <c r="AE758" s="282">
        <f t="shared" si="183"/>
        <v>0</v>
      </c>
      <c r="AF758" s="282">
        <f t="shared" si="184"/>
        <v>0</v>
      </c>
      <c r="AG758" s="107">
        <f t="shared" si="185"/>
        <v>0</v>
      </c>
      <c r="AH758" s="282">
        <f t="shared" si="186"/>
        <v>0</v>
      </c>
      <c r="AI758" s="260"/>
      <c r="AJ758" s="282">
        <f t="shared" si="187"/>
        <v>0</v>
      </c>
      <c r="AK758" s="282">
        <f t="shared" si="188"/>
        <v>0</v>
      </c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495"/>
      <c r="AW758" s="495"/>
      <c r="AX758" s="495"/>
    </row>
    <row r="759" spans="2:50">
      <c r="B759" s="412">
        <v>737</v>
      </c>
      <c r="C759" s="376" t="s">
        <v>25</v>
      </c>
      <c r="D759" s="375" t="s">
        <v>736</v>
      </c>
      <c r="E759" s="375" t="s">
        <v>732</v>
      </c>
      <c r="F759" s="402" t="s">
        <v>624</v>
      </c>
      <c r="G759" s="422" t="s">
        <v>262</v>
      </c>
      <c r="H759" s="431">
        <v>43094</v>
      </c>
      <c r="I759" s="409" t="s">
        <v>2470</v>
      </c>
      <c r="J759" s="425">
        <f t="shared" si="189"/>
        <v>6</v>
      </c>
      <c r="K759" s="425">
        <v>6</v>
      </c>
      <c r="L759" s="425">
        <v>0</v>
      </c>
      <c r="M759" s="425"/>
      <c r="N759" s="481">
        <v>0.1</v>
      </c>
      <c r="O759" s="481">
        <v>0</v>
      </c>
      <c r="P759" s="521">
        <v>1</v>
      </c>
      <c r="Q759" s="282"/>
      <c r="R759" s="128" t="s">
        <v>31</v>
      </c>
      <c r="S759" s="128" t="s">
        <v>31</v>
      </c>
      <c r="T759" s="128" t="s">
        <v>31</v>
      </c>
      <c r="U759" s="128" t="s">
        <v>31</v>
      </c>
      <c r="V759" s="554" t="s">
        <v>3808</v>
      </c>
      <c r="W759" s="282"/>
      <c r="X759" s="282">
        <f t="shared" ref="X759:X765" si="190">SUMIF(W759,"Y",K759)</f>
        <v>0</v>
      </c>
      <c r="Y759" s="260"/>
      <c r="Z759" s="260"/>
      <c r="AA759" s="502">
        <f t="shared" ref="AA759:AA765" si="191">(COUNTA(AL759:AU759)-COUNTIF(AL759:AU759, "X"))</f>
        <v>0</v>
      </c>
      <c r="AB759" s="282">
        <f t="shared" ref="AB759:AB765" si="192">(COUNTA(AL759:AU759)-COUNTIF(AL759:AU759, "X"))*P759*K759</f>
        <v>0</v>
      </c>
      <c r="AC759" s="282">
        <f t="shared" ref="AC759:AC765" si="193">COUNTIF(AL759:AU759,"A")</f>
        <v>0</v>
      </c>
      <c r="AD759" s="282">
        <f t="shared" ref="AD759:AD765" si="194">COUNTIF(AL759:AU759,"V")*P759*M759</f>
        <v>0</v>
      </c>
      <c r="AE759" s="282">
        <f t="shared" ref="AE759:AE765" si="195">COUNTIF(AL759:AU759,"L")</f>
        <v>0</v>
      </c>
      <c r="AF759" s="282">
        <f t="shared" ref="AF759:AF765" si="196">COUNTIF(AL759:AU759,"L")*K759*P759</f>
        <v>0</v>
      </c>
      <c r="AG759" s="107">
        <f t="shared" ref="AG759:AG765" si="197">IF(Q759="Y",1,0)</f>
        <v>0</v>
      </c>
      <c r="AH759" s="282">
        <f t="shared" ref="AH759:AH765" si="198">IF(Q759="Y", AA759, 0)*K759*P759/2</f>
        <v>0</v>
      </c>
      <c r="AI759" s="260"/>
      <c r="AJ759" s="282">
        <f t="shared" ref="AJ759:AJ765" si="199">COUNTIF(AL759:AU759, "V")</f>
        <v>0</v>
      </c>
      <c r="AK759" s="282">
        <f t="shared" ref="AK759:AK765" si="200">AB759-AD759-AF759-AH759</f>
        <v>0</v>
      </c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495"/>
      <c r="AW759" s="495"/>
      <c r="AX759" s="495"/>
    </row>
    <row r="760" spans="2:50">
      <c r="B760" s="412">
        <v>738</v>
      </c>
      <c r="C760" s="376" t="s">
        <v>25</v>
      </c>
      <c r="D760" s="375" t="s">
        <v>736</v>
      </c>
      <c r="E760" s="375" t="s">
        <v>732</v>
      </c>
      <c r="F760" s="402" t="s">
        <v>744</v>
      </c>
      <c r="G760" s="422" t="s">
        <v>262</v>
      </c>
      <c r="H760" s="431">
        <v>43094</v>
      </c>
      <c r="I760" s="409" t="s">
        <v>2470</v>
      </c>
      <c r="J760" s="425">
        <f t="shared" si="189"/>
        <v>120</v>
      </c>
      <c r="K760" s="425">
        <v>60</v>
      </c>
      <c r="L760" s="425">
        <v>60</v>
      </c>
      <c r="M760" s="425"/>
      <c r="N760" s="481">
        <v>1</v>
      </c>
      <c r="O760" s="481">
        <v>1</v>
      </c>
      <c r="P760" s="521">
        <v>1</v>
      </c>
      <c r="Q760" s="282"/>
      <c r="R760" s="128" t="s">
        <v>31</v>
      </c>
      <c r="S760" s="128" t="s">
        <v>31</v>
      </c>
      <c r="T760" s="128" t="s">
        <v>31</v>
      </c>
      <c r="U760" s="128" t="s">
        <v>31</v>
      </c>
      <c r="V760" s="554" t="s">
        <v>3808</v>
      </c>
      <c r="W760" s="282"/>
      <c r="X760" s="282">
        <f t="shared" si="190"/>
        <v>0</v>
      </c>
      <c r="Y760" s="260"/>
      <c r="Z760" s="260"/>
      <c r="AA760" s="502">
        <f t="shared" si="191"/>
        <v>0</v>
      </c>
      <c r="AB760" s="282">
        <f t="shared" si="192"/>
        <v>0</v>
      </c>
      <c r="AC760" s="282">
        <f t="shared" si="193"/>
        <v>0</v>
      </c>
      <c r="AD760" s="282">
        <f t="shared" si="194"/>
        <v>0</v>
      </c>
      <c r="AE760" s="282">
        <f t="shared" si="195"/>
        <v>0</v>
      </c>
      <c r="AF760" s="282">
        <f t="shared" si="196"/>
        <v>0</v>
      </c>
      <c r="AG760" s="107">
        <f t="shared" si="197"/>
        <v>0</v>
      </c>
      <c r="AH760" s="282">
        <f t="shared" si="198"/>
        <v>0</v>
      </c>
      <c r="AI760" s="260"/>
      <c r="AJ760" s="282">
        <f t="shared" si="199"/>
        <v>0</v>
      </c>
      <c r="AK760" s="282">
        <f t="shared" si="200"/>
        <v>0</v>
      </c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495"/>
      <c r="AW760" s="495"/>
      <c r="AX760" s="495"/>
    </row>
    <row r="761" spans="2:50">
      <c r="B761" s="412">
        <v>739</v>
      </c>
      <c r="C761" s="376" t="s">
        <v>25</v>
      </c>
      <c r="D761" s="375" t="s">
        <v>736</v>
      </c>
      <c r="E761" s="375" t="s">
        <v>732</v>
      </c>
      <c r="F761" s="402" t="s">
        <v>637</v>
      </c>
      <c r="G761" s="422" t="s">
        <v>262</v>
      </c>
      <c r="H761" s="431">
        <v>43094</v>
      </c>
      <c r="I761" s="409" t="s">
        <v>2470</v>
      </c>
      <c r="J761" s="425">
        <f t="shared" si="189"/>
        <v>72</v>
      </c>
      <c r="K761" s="425">
        <v>12</v>
      </c>
      <c r="L761" s="425">
        <v>60</v>
      </c>
      <c r="M761" s="425"/>
      <c r="N761" s="481">
        <v>0.2</v>
      </c>
      <c r="O761" s="481">
        <v>1</v>
      </c>
      <c r="P761" s="521">
        <v>1</v>
      </c>
      <c r="Q761" s="282"/>
      <c r="R761" s="128" t="s">
        <v>31</v>
      </c>
      <c r="S761" s="128" t="s">
        <v>31</v>
      </c>
      <c r="T761" s="128" t="s">
        <v>31</v>
      </c>
      <c r="U761" s="128" t="s">
        <v>31</v>
      </c>
      <c r="V761" s="554" t="s">
        <v>3808</v>
      </c>
      <c r="W761" s="282"/>
      <c r="X761" s="282">
        <f t="shared" si="190"/>
        <v>0</v>
      </c>
      <c r="Y761" s="260"/>
      <c r="Z761" s="260"/>
      <c r="AA761" s="502">
        <f t="shared" si="191"/>
        <v>0</v>
      </c>
      <c r="AB761" s="282">
        <f t="shared" si="192"/>
        <v>0</v>
      </c>
      <c r="AC761" s="282">
        <f t="shared" si="193"/>
        <v>0</v>
      </c>
      <c r="AD761" s="282">
        <f t="shared" si="194"/>
        <v>0</v>
      </c>
      <c r="AE761" s="282">
        <f t="shared" si="195"/>
        <v>0</v>
      </c>
      <c r="AF761" s="282">
        <f t="shared" si="196"/>
        <v>0</v>
      </c>
      <c r="AG761" s="107">
        <f t="shared" si="197"/>
        <v>0</v>
      </c>
      <c r="AH761" s="282">
        <f t="shared" si="198"/>
        <v>0</v>
      </c>
      <c r="AI761" s="260"/>
      <c r="AJ761" s="282">
        <f t="shared" si="199"/>
        <v>0</v>
      </c>
      <c r="AK761" s="282">
        <f t="shared" si="200"/>
        <v>0</v>
      </c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495"/>
      <c r="AW761" s="495"/>
      <c r="AX761" s="495"/>
    </row>
    <row r="762" spans="2:50">
      <c r="B762" s="412">
        <v>740</v>
      </c>
      <c r="C762" s="376" t="s">
        <v>25</v>
      </c>
      <c r="D762" s="375" t="s">
        <v>736</v>
      </c>
      <c r="E762" s="375" t="s">
        <v>732</v>
      </c>
      <c r="F762" s="402" t="s">
        <v>746</v>
      </c>
      <c r="G762" s="422" t="s">
        <v>262</v>
      </c>
      <c r="H762" s="431">
        <v>43094</v>
      </c>
      <c r="I762" s="409" t="s">
        <v>2470</v>
      </c>
      <c r="J762" s="425">
        <f t="shared" si="189"/>
        <v>12</v>
      </c>
      <c r="K762" s="425">
        <v>12</v>
      </c>
      <c r="L762" s="425">
        <v>0</v>
      </c>
      <c r="M762" s="425"/>
      <c r="N762" s="481">
        <v>0.2</v>
      </c>
      <c r="O762" s="481">
        <v>0</v>
      </c>
      <c r="P762" s="521">
        <v>1</v>
      </c>
      <c r="Q762" s="282"/>
      <c r="R762" s="128" t="s">
        <v>31</v>
      </c>
      <c r="S762" s="128" t="s">
        <v>31</v>
      </c>
      <c r="T762" s="128" t="s">
        <v>31</v>
      </c>
      <c r="U762" s="128" t="s">
        <v>31</v>
      </c>
      <c r="V762" s="554" t="s">
        <v>3808</v>
      </c>
      <c r="W762" s="282"/>
      <c r="X762" s="282">
        <f t="shared" si="190"/>
        <v>0</v>
      </c>
      <c r="Y762" s="260"/>
      <c r="Z762" s="260"/>
      <c r="AA762" s="502">
        <f t="shared" si="191"/>
        <v>0</v>
      </c>
      <c r="AB762" s="282">
        <f t="shared" si="192"/>
        <v>0</v>
      </c>
      <c r="AC762" s="282">
        <f t="shared" si="193"/>
        <v>0</v>
      </c>
      <c r="AD762" s="282">
        <f t="shared" si="194"/>
        <v>0</v>
      </c>
      <c r="AE762" s="282">
        <f t="shared" si="195"/>
        <v>0</v>
      </c>
      <c r="AF762" s="282">
        <f t="shared" si="196"/>
        <v>0</v>
      </c>
      <c r="AG762" s="107">
        <f t="shared" si="197"/>
        <v>0</v>
      </c>
      <c r="AH762" s="282">
        <f t="shared" si="198"/>
        <v>0</v>
      </c>
      <c r="AI762" s="260"/>
      <c r="AJ762" s="282">
        <f t="shared" si="199"/>
        <v>0</v>
      </c>
      <c r="AK762" s="282">
        <f t="shared" si="200"/>
        <v>0</v>
      </c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495"/>
      <c r="AW762" s="495"/>
      <c r="AX762" s="495"/>
    </row>
    <row r="763" spans="2:50">
      <c r="B763" s="412">
        <v>741</v>
      </c>
      <c r="C763" s="376" t="s">
        <v>25</v>
      </c>
      <c r="D763" s="375" t="s">
        <v>736</v>
      </c>
      <c r="E763" s="375" t="s">
        <v>732</v>
      </c>
      <c r="F763" s="402" t="s">
        <v>673</v>
      </c>
      <c r="G763" s="422" t="s">
        <v>262</v>
      </c>
      <c r="H763" s="431">
        <v>43094</v>
      </c>
      <c r="I763" s="409" t="s">
        <v>2470</v>
      </c>
      <c r="J763" s="425">
        <f t="shared" si="189"/>
        <v>300</v>
      </c>
      <c r="K763" s="425">
        <v>60</v>
      </c>
      <c r="L763" s="425">
        <v>240</v>
      </c>
      <c r="M763" s="425"/>
      <c r="N763" s="481">
        <v>1</v>
      </c>
      <c r="O763" s="481">
        <v>4</v>
      </c>
      <c r="P763" s="521">
        <v>1</v>
      </c>
      <c r="Q763" s="282"/>
      <c r="R763" s="128" t="s">
        <v>31</v>
      </c>
      <c r="S763" s="128" t="s">
        <v>31</v>
      </c>
      <c r="T763" s="128" t="s">
        <v>31</v>
      </c>
      <c r="U763" s="128" t="s">
        <v>31</v>
      </c>
      <c r="V763" s="554" t="s">
        <v>3808</v>
      </c>
      <c r="W763" s="282"/>
      <c r="X763" s="282">
        <f t="shared" si="190"/>
        <v>0</v>
      </c>
      <c r="Y763" s="260"/>
      <c r="Z763" s="260"/>
      <c r="AA763" s="502">
        <f t="shared" si="191"/>
        <v>0</v>
      </c>
      <c r="AB763" s="282">
        <f t="shared" si="192"/>
        <v>0</v>
      </c>
      <c r="AC763" s="282">
        <f t="shared" si="193"/>
        <v>0</v>
      </c>
      <c r="AD763" s="282">
        <f t="shared" si="194"/>
        <v>0</v>
      </c>
      <c r="AE763" s="282">
        <f t="shared" si="195"/>
        <v>0</v>
      </c>
      <c r="AF763" s="282">
        <f t="shared" si="196"/>
        <v>0</v>
      </c>
      <c r="AG763" s="107">
        <f t="shared" si="197"/>
        <v>0</v>
      </c>
      <c r="AH763" s="282">
        <f t="shared" si="198"/>
        <v>0</v>
      </c>
      <c r="AI763" s="260"/>
      <c r="AJ763" s="282">
        <f t="shared" si="199"/>
        <v>0</v>
      </c>
      <c r="AK763" s="282">
        <f t="shared" si="200"/>
        <v>0</v>
      </c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495"/>
      <c r="AW763" s="495"/>
      <c r="AX763" s="495"/>
    </row>
    <row r="764" spans="2:50">
      <c r="B764" s="412">
        <v>742</v>
      </c>
      <c r="C764" s="376" t="s">
        <v>25</v>
      </c>
      <c r="D764" s="375" t="s">
        <v>736</v>
      </c>
      <c r="E764" s="249" t="s">
        <v>748</v>
      </c>
      <c r="F764" s="402" t="s">
        <v>749</v>
      </c>
      <c r="G764" s="422" t="s">
        <v>262</v>
      </c>
      <c r="H764" s="431">
        <v>43094</v>
      </c>
      <c r="I764" s="409" t="s">
        <v>2470</v>
      </c>
      <c r="J764" s="425">
        <f t="shared" si="189"/>
        <v>24</v>
      </c>
      <c r="K764" s="425">
        <v>12</v>
      </c>
      <c r="L764" s="425">
        <v>12</v>
      </c>
      <c r="M764" s="425"/>
      <c r="N764" s="481">
        <v>0.2</v>
      </c>
      <c r="O764" s="481">
        <v>0.2</v>
      </c>
      <c r="P764" s="521">
        <v>1</v>
      </c>
      <c r="Q764" s="282"/>
      <c r="R764" s="128" t="s">
        <v>31</v>
      </c>
      <c r="S764" s="128" t="s">
        <v>31</v>
      </c>
      <c r="T764" s="128" t="s">
        <v>31</v>
      </c>
      <c r="U764" s="128" t="s">
        <v>31</v>
      </c>
      <c r="V764" s="554" t="s">
        <v>3808</v>
      </c>
      <c r="W764" s="282"/>
      <c r="X764" s="282">
        <f t="shared" si="190"/>
        <v>0</v>
      </c>
      <c r="Y764" s="260"/>
      <c r="Z764" s="260"/>
      <c r="AA764" s="502">
        <f t="shared" si="191"/>
        <v>0</v>
      </c>
      <c r="AB764" s="282">
        <f t="shared" si="192"/>
        <v>0</v>
      </c>
      <c r="AC764" s="282">
        <f t="shared" si="193"/>
        <v>0</v>
      </c>
      <c r="AD764" s="282">
        <f t="shared" si="194"/>
        <v>0</v>
      </c>
      <c r="AE764" s="282">
        <f t="shared" si="195"/>
        <v>0</v>
      </c>
      <c r="AF764" s="282">
        <f t="shared" si="196"/>
        <v>0</v>
      </c>
      <c r="AG764" s="107">
        <f t="shared" si="197"/>
        <v>0</v>
      </c>
      <c r="AH764" s="282">
        <f t="shared" si="198"/>
        <v>0</v>
      </c>
      <c r="AI764" s="260"/>
      <c r="AJ764" s="282">
        <f t="shared" si="199"/>
        <v>0</v>
      </c>
      <c r="AK764" s="282">
        <f t="shared" si="200"/>
        <v>0</v>
      </c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495"/>
      <c r="AW764" s="495"/>
      <c r="AX764" s="495"/>
    </row>
    <row r="765" spans="2:50">
      <c r="B765" s="412">
        <v>743</v>
      </c>
      <c r="C765" s="376" t="s">
        <v>25</v>
      </c>
      <c r="D765" s="375" t="s">
        <v>736</v>
      </c>
      <c r="E765" s="249" t="s">
        <v>750</v>
      </c>
      <c r="F765" s="402" t="s">
        <v>751</v>
      </c>
      <c r="G765" s="422" t="s">
        <v>262</v>
      </c>
      <c r="H765" s="431">
        <v>43094</v>
      </c>
      <c r="I765" s="409" t="s">
        <v>2470</v>
      </c>
      <c r="J765" s="425">
        <f t="shared" si="189"/>
        <v>90</v>
      </c>
      <c r="K765" s="425">
        <v>30</v>
      </c>
      <c r="L765" s="425">
        <v>60</v>
      </c>
      <c r="M765" s="425"/>
      <c r="N765" s="481">
        <v>0.5</v>
      </c>
      <c r="O765" s="481">
        <v>1</v>
      </c>
      <c r="P765" s="521">
        <v>1</v>
      </c>
      <c r="Q765" s="282"/>
      <c r="R765" s="128" t="s">
        <v>31</v>
      </c>
      <c r="S765" s="128" t="s">
        <v>31</v>
      </c>
      <c r="T765" s="128" t="s">
        <v>31</v>
      </c>
      <c r="U765" s="128" t="s">
        <v>31</v>
      </c>
      <c r="V765" s="554" t="s">
        <v>3808</v>
      </c>
      <c r="W765" s="282"/>
      <c r="X765" s="282">
        <f t="shared" si="190"/>
        <v>0</v>
      </c>
      <c r="Y765" s="260"/>
      <c r="Z765" s="260"/>
      <c r="AA765" s="502">
        <f t="shared" si="191"/>
        <v>0</v>
      </c>
      <c r="AB765" s="282">
        <f t="shared" si="192"/>
        <v>0</v>
      </c>
      <c r="AC765" s="282">
        <f t="shared" si="193"/>
        <v>0</v>
      </c>
      <c r="AD765" s="282">
        <f t="shared" si="194"/>
        <v>0</v>
      </c>
      <c r="AE765" s="282">
        <f t="shared" si="195"/>
        <v>0</v>
      </c>
      <c r="AF765" s="282">
        <f t="shared" si="196"/>
        <v>0</v>
      </c>
      <c r="AG765" s="107">
        <f t="shared" si="197"/>
        <v>0</v>
      </c>
      <c r="AH765" s="282">
        <f t="shared" si="198"/>
        <v>0</v>
      </c>
      <c r="AI765" s="260"/>
      <c r="AJ765" s="282">
        <f t="shared" si="199"/>
        <v>0</v>
      </c>
      <c r="AK765" s="282">
        <f t="shared" si="200"/>
        <v>0</v>
      </c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495"/>
      <c r="AW765" s="495"/>
      <c r="AX765" s="495"/>
    </row>
    <row r="766" spans="2:50">
      <c r="B766" s="594" t="s">
        <v>4319</v>
      </c>
      <c r="C766" s="595"/>
      <c r="D766" s="595"/>
      <c r="E766" s="595"/>
      <c r="F766" s="596"/>
      <c r="G766" s="443"/>
      <c r="H766" s="443"/>
      <c r="I766" s="445" t="s">
        <v>3827</v>
      </c>
      <c r="J766" s="444">
        <f t="shared" si="189"/>
        <v>57.45</v>
      </c>
      <c r="K766" s="444">
        <f>K767/60</f>
        <v>30.8</v>
      </c>
      <c r="L766" s="444">
        <f>L767/60</f>
        <v>26.65</v>
      </c>
      <c r="M766" s="444">
        <f>M767/60</f>
        <v>0</v>
      </c>
      <c r="N766" s="447">
        <f>SUMIF(I768:I798,"DQA",N768:N798)</f>
        <v>17.82</v>
      </c>
      <c r="O766" s="447">
        <f>SUMIF(I768:I798,"DQA",O768:O798)</f>
        <v>27.750000000000004</v>
      </c>
      <c r="P766" s="447">
        <v>1</v>
      </c>
      <c r="Q766" s="447"/>
      <c r="R766" s="447">
        <f t="shared" ref="R766:V766" si="201">SUMIF(L768:L798,"DQA",R768:R798)</f>
        <v>0</v>
      </c>
      <c r="S766" s="447">
        <f t="shared" si="201"/>
        <v>0</v>
      </c>
      <c r="T766" s="447">
        <f t="shared" si="201"/>
        <v>0</v>
      </c>
      <c r="U766" s="447">
        <f t="shared" si="201"/>
        <v>0</v>
      </c>
      <c r="V766" s="447">
        <f t="shared" si="201"/>
        <v>0</v>
      </c>
      <c r="W766" s="444"/>
      <c r="X766" s="444">
        <f>X767/60</f>
        <v>0</v>
      </c>
      <c r="Y766" s="444"/>
      <c r="Z766" s="444"/>
      <c r="AA766" s="444"/>
      <c r="AB766" s="444">
        <f t="shared" ref="AB766:AF766" si="202">AB767/60</f>
        <v>0</v>
      </c>
      <c r="AC766" s="444"/>
      <c r="AD766" s="444">
        <f t="shared" si="202"/>
        <v>0</v>
      </c>
      <c r="AE766" s="444"/>
      <c r="AF766" s="444">
        <f t="shared" si="202"/>
        <v>0</v>
      </c>
      <c r="AG766" s="444"/>
      <c r="AH766" s="444">
        <f>AH767/60</f>
        <v>0</v>
      </c>
      <c r="AI766" s="444"/>
      <c r="AJ766" s="444"/>
      <c r="AK766" s="444">
        <f>AK767/60</f>
        <v>0</v>
      </c>
      <c r="AL766" s="444"/>
      <c r="AM766" s="444"/>
      <c r="AN766" s="444"/>
      <c r="AO766" s="444"/>
      <c r="AP766" s="444"/>
      <c r="AQ766" s="444"/>
      <c r="AR766" s="444"/>
      <c r="AS766" s="444"/>
      <c r="AT766" s="444"/>
      <c r="AU766" s="444"/>
      <c r="AV766" s="444"/>
      <c r="AW766" s="444"/>
      <c r="AX766" s="444">
        <f>AX767/60</f>
        <v>0</v>
      </c>
    </row>
    <row r="767" spans="2:50">
      <c r="B767" s="597"/>
      <c r="C767" s="598"/>
      <c r="D767" s="598"/>
      <c r="E767" s="598"/>
      <c r="F767" s="599"/>
      <c r="G767" s="443"/>
      <c r="H767" s="443"/>
      <c r="I767" s="446" t="s">
        <v>4021</v>
      </c>
      <c r="J767" s="444">
        <f t="shared" si="189"/>
        <v>3447</v>
      </c>
      <c r="K767" s="444">
        <f>SUMIF($I768:$I798,"DQA",K768:K798)</f>
        <v>1848</v>
      </c>
      <c r="L767" s="444">
        <f>SUMIF($I768:$I798,"DQA",L768:L798)</f>
        <v>1599</v>
      </c>
      <c r="M767" s="444">
        <f>SUMIF($I768:$I798,"DQA",M768:M798)</f>
        <v>0</v>
      </c>
      <c r="N767" s="444">
        <f>N766*60</f>
        <v>1069.2</v>
      </c>
      <c r="O767" s="444">
        <f>O766*60</f>
        <v>1665.0000000000002</v>
      </c>
      <c r="P767" s="444">
        <v>1</v>
      </c>
      <c r="Q767" s="444"/>
      <c r="R767" s="444">
        <f t="shared" ref="R767:V767" si="203">R766*60</f>
        <v>0</v>
      </c>
      <c r="S767" s="444">
        <f t="shared" si="203"/>
        <v>0</v>
      </c>
      <c r="T767" s="444">
        <f t="shared" si="203"/>
        <v>0</v>
      </c>
      <c r="U767" s="444">
        <f t="shared" si="203"/>
        <v>0</v>
      </c>
      <c r="V767" s="444">
        <f t="shared" si="203"/>
        <v>0</v>
      </c>
      <c r="W767" s="444"/>
      <c r="X767" s="444">
        <f>SUM(X768:X798)</f>
        <v>0</v>
      </c>
      <c r="Y767" s="444"/>
      <c r="Z767" s="444"/>
      <c r="AA767" s="444"/>
      <c r="AB767" s="444">
        <f t="shared" ref="AB767:AK767" si="204">SUM(AB768:AB798)</f>
        <v>0</v>
      </c>
      <c r="AC767" s="444"/>
      <c r="AD767" s="444">
        <f t="shared" si="204"/>
        <v>0</v>
      </c>
      <c r="AE767" s="444"/>
      <c r="AF767" s="444">
        <f t="shared" si="204"/>
        <v>0</v>
      </c>
      <c r="AG767" s="444"/>
      <c r="AH767" s="444">
        <f t="shared" si="204"/>
        <v>0</v>
      </c>
      <c r="AI767" s="444"/>
      <c r="AJ767" s="444"/>
      <c r="AK767" s="444">
        <f t="shared" si="204"/>
        <v>0</v>
      </c>
      <c r="AL767" s="444"/>
      <c r="AM767" s="444"/>
      <c r="AN767" s="444"/>
      <c r="AO767" s="444"/>
      <c r="AP767" s="444"/>
      <c r="AQ767" s="444"/>
      <c r="AR767" s="444"/>
      <c r="AS767" s="444"/>
      <c r="AT767" s="444"/>
      <c r="AU767" s="444"/>
      <c r="AV767" s="444"/>
      <c r="AW767" s="444"/>
      <c r="AX767" s="444">
        <f>SUM(AX768:AX798)</f>
        <v>0</v>
      </c>
    </row>
    <row r="768" spans="2:50">
      <c r="B768" s="412">
        <v>744</v>
      </c>
      <c r="C768" s="86" t="s">
        <v>1242</v>
      </c>
      <c r="D768" s="109" t="s">
        <v>1243</v>
      </c>
      <c r="E768" s="86" t="s">
        <v>1244</v>
      </c>
      <c r="F768" s="405" t="s">
        <v>3276</v>
      </c>
      <c r="G768" s="433" t="s">
        <v>1246</v>
      </c>
      <c r="H768" s="434">
        <v>42431</v>
      </c>
      <c r="I768" s="409" t="s">
        <v>2470</v>
      </c>
      <c r="J768" s="83">
        <f t="shared" si="189"/>
        <v>18</v>
      </c>
      <c r="K768" s="83">
        <v>12</v>
      </c>
      <c r="L768" s="83">
        <v>6</v>
      </c>
      <c r="M768" s="83"/>
      <c r="N768" s="83">
        <v>0.2</v>
      </c>
      <c r="O768" s="83">
        <v>0.1</v>
      </c>
      <c r="P768" s="525">
        <v>2</v>
      </c>
      <c r="Q768" s="282"/>
      <c r="R768" s="128" t="s">
        <v>31</v>
      </c>
      <c r="S768" s="128" t="s">
        <v>31</v>
      </c>
      <c r="T768" s="128" t="s">
        <v>31</v>
      </c>
      <c r="U768" s="128" t="s">
        <v>31</v>
      </c>
      <c r="V768" s="282" t="s">
        <v>4262</v>
      </c>
      <c r="W768" s="282"/>
      <c r="X768" s="282">
        <f t="shared" ref="X768:X798" si="205">SUMIF(W768,"Y",K768)</f>
        <v>0</v>
      </c>
      <c r="Y768" s="260"/>
      <c r="Z768" s="260"/>
      <c r="AA768" s="502">
        <f t="shared" ref="AA768:AA798" si="206">(COUNTA(AL768:AU768)-COUNTIF(AL768:AU768, "X"))</f>
        <v>0</v>
      </c>
      <c r="AB768" s="282">
        <f t="shared" ref="AB768:AB798" si="207">(COUNTA(AL768:AU768)-COUNTIF(AL768:AU768, "X"))*P768*K768</f>
        <v>0</v>
      </c>
      <c r="AC768" s="282">
        <f t="shared" ref="AC768:AC798" si="208">COUNTIF(AL768:AU768,"A")</f>
        <v>0</v>
      </c>
      <c r="AD768" s="282">
        <f t="shared" ref="AD768:AD798" si="209">COUNTIF(AL768:AU768,"V")*P768*M768</f>
        <v>0</v>
      </c>
      <c r="AE768" s="282">
        <f t="shared" ref="AE768:AE798" si="210">COUNTIF(AL768:AU768,"L")</f>
        <v>0</v>
      </c>
      <c r="AF768" s="282">
        <f t="shared" ref="AF768:AF798" si="211">COUNTIF(AL768:AU768,"L")*K768*P768</f>
        <v>0</v>
      </c>
      <c r="AG768" s="107">
        <f t="shared" ref="AG768:AG798" si="212">IF(Q768="Y",1,0)</f>
        <v>0</v>
      </c>
      <c r="AH768" s="282">
        <f t="shared" ref="AH768:AH798" si="213">IF(Q768="Y", AA768, 0)*K768*P768/2</f>
        <v>0</v>
      </c>
      <c r="AI768" s="260"/>
      <c r="AJ768" s="282">
        <f t="shared" ref="AJ768:AJ798" si="214">COUNTIF(AL768:AU768, "V")</f>
        <v>0</v>
      </c>
      <c r="AK768" s="282">
        <f t="shared" ref="AK768:AK798" si="215">AB768-AD768-AF768-AH768</f>
        <v>0</v>
      </c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495"/>
      <c r="AW768" s="495"/>
      <c r="AX768" s="495"/>
    </row>
    <row r="769" spans="2:50">
      <c r="B769" s="412">
        <v>745</v>
      </c>
      <c r="C769" s="86" t="s">
        <v>1242</v>
      </c>
      <c r="D769" s="109" t="s">
        <v>1243</v>
      </c>
      <c r="E769" s="86" t="s">
        <v>1244</v>
      </c>
      <c r="F769" s="405" t="s">
        <v>3277</v>
      </c>
      <c r="G769" s="433" t="s">
        <v>1246</v>
      </c>
      <c r="H769" s="434">
        <v>42431</v>
      </c>
      <c r="I769" s="409" t="s">
        <v>2470</v>
      </c>
      <c r="J769" s="83">
        <f t="shared" si="189"/>
        <v>18</v>
      </c>
      <c r="K769" s="83">
        <v>12</v>
      </c>
      <c r="L769" s="83">
        <v>6</v>
      </c>
      <c r="M769" s="83"/>
      <c r="N769" s="83">
        <v>0.2</v>
      </c>
      <c r="O769" s="83">
        <v>0.1</v>
      </c>
      <c r="P769" s="525">
        <v>2</v>
      </c>
      <c r="Q769" s="282"/>
      <c r="R769" s="128" t="s">
        <v>31</v>
      </c>
      <c r="S769" s="128" t="s">
        <v>31</v>
      </c>
      <c r="T769" s="128" t="s">
        <v>31</v>
      </c>
      <c r="U769" s="128" t="s">
        <v>31</v>
      </c>
      <c r="V769" s="282" t="s">
        <v>4262</v>
      </c>
      <c r="W769" s="282"/>
      <c r="X769" s="282">
        <f t="shared" si="205"/>
        <v>0</v>
      </c>
      <c r="Y769" s="260"/>
      <c r="Z769" s="260"/>
      <c r="AA769" s="502">
        <f t="shared" si="206"/>
        <v>0</v>
      </c>
      <c r="AB769" s="282">
        <f t="shared" si="207"/>
        <v>0</v>
      </c>
      <c r="AC769" s="282">
        <f t="shared" si="208"/>
        <v>0</v>
      </c>
      <c r="AD769" s="282">
        <f t="shared" si="209"/>
        <v>0</v>
      </c>
      <c r="AE769" s="282">
        <f t="shared" si="210"/>
        <v>0</v>
      </c>
      <c r="AF769" s="282">
        <f t="shared" si="211"/>
        <v>0</v>
      </c>
      <c r="AG769" s="107">
        <f t="shared" si="212"/>
        <v>0</v>
      </c>
      <c r="AH769" s="282">
        <f t="shared" si="213"/>
        <v>0</v>
      </c>
      <c r="AI769" s="260"/>
      <c r="AJ769" s="282">
        <f t="shared" si="214"/>
        <v>0</v>
      </c>
      <c r="AK769" s="282">
        <f t="shared" si="215"/>
        <v>0</v>
      </c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495"/>
      <c r="AW769" s="495"/>
      <c r="AX769" s="495"/>
    </row>
    <row r="770" spans="2:50">
      <c r="B770" s="412">
        <v>746</v>
      </c>
      <c r="C770" s="86" t="s">
        <v>1242</v>
      </c>
      <c r="D770" s="109" t="s">
        <v>1243</v>
      </c>
      <c r="E770" s="86" t="s">
        <v>1244</v>
      </c>
      <c r="F770" s="405" t="s">
        <v>3278</v>
      </c>
      <c r="G770" s="433" t="s">
        <v>1246</v>
      </c>
      <c r="H770" s="434">
        <v>42431</v>
      </c>
      <c r="I770" s="409" t="s">
        <v>2470</v>
      </c>
      <c r="J770" s="83">
        <f t="shared" si="189"/>
        <v>96</v>
      </c>
      <c r="K770" s="83">
        <v>72</v>
      </c>
      <c r="L770" s="83">
        <v>24</v>
      </c>
      <c r="M770" s="83"/>
      <c r="N770" s="329">
        <v>1.2</v>
      </c>
      <c r="O770" s="329">
        <v>0.4</v>
      </c>
      <c r="P770" s="502">
        <v>2</v>
      </c>
      <c r="Q770" s="282"/>
      <c r="R770" s="128" t="s">
        <v>31</v>
      </c>
      <c r="S770" s="128" t="s">
        <v>31</v>
      </c>
      <c r="T770" s="128" t="s">
        <v>31</v>
      </c>
      <c r="U770" s="128" t="s">
        <v>31</v>
      </c>
      <c r="V770" s="282" t="s">
        <v>4262</v>
      </c>
      <c r="W770" s="282"/>
      <c r="X770" s="282">
        <f t="shared" si="205"/>
        <v>0</v>
      </c>
      <c r="Y770" s="260"/>
      <c r="Z770" s="260"/>
      <c r="AA770" s="502">
        <f t="shared" si="206"/>
        <v>0</v>
      </c>
      <c r="AB770" s="282">
        <f t="shared" si="207"/>
        <v>0</v>
      </c>
      <c r="AC770" s="282">
        <f t="shared" si="208"/>
        <v>0</v>
      </c>
      <c r="AD770" s="282">
        <f t="shared" si="209"/>
        <v>0</v>
      </c>
      <c r="AE770" s="282">
        <f t="shared" si="210"/>
        <v>0</v>
      </c>
      <c r="AF770" s="282">
        <f t="shared" si="211"/>
        <v>0</v>
      </c>
      <c r="AG770" s="107">
        <f t="shared" si="212"/>
        <v>0</v>
      </c>
      <c r="AH770" s="282">
        <f t="shared" si="213"/>
        <v>0</v>
      </c>
      <c r="AI770" s="260"/>
      <c r="AJ770" s="282">
        <f t="shared" si="214"/>
        <v>0</v>
      </c>
      <c r="AK770" s="282">
        <f t="shared" si="215"/>
        <v>0</v>
      </c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495"/>
      <c r="AW770" s="495"/>
      <c r="AX770" s="495"/>
    </row>
    <row r="771" spans="2:50">
      <c r="B771" s="412">
        <v>747</v>
      </c>
      <c r="C771" s="86" t="s">
        <v>1242</v>
      </c>
      <c r="D771" s="109" t="s">
        <v>1243</v>
      </c>
      <c r="E771" s="86" t="s">
        <v>1244</v>
      </c>
      <c r="F771" s="405" t="s">
        <v>3279</v>
      </c>
      <c r="G771" s="433" t="s">
        <v>1246</v>
      </c>
      <c r="H771" s="434">
        <v>42431</v>
      </c>
      <c r="I771" s="409" t="s">
        <v>2470</v>
      </c>
      <c r="J771" s="83">
        <f t="shared" si="189"/>
        <v>1452</v>
      </c>
      <c r="K771" s="83">
        <v>12</v>
      </c>
      <c r="L771" s="83">
        <v>1440</v>
      </c>
      <c r="M771" s="83"/>
      <c r="N771" s="83">
        <v>0.2</v>
      </c>
      <c r="O771" s="83">
        <v>24</v>
      </c>
      <c r="P771" s="525">
        <v>2</v>
      </c>
      <c r="Q771" s="282"/>
      <c r="R771" s="128" t="s">
        <v>31</v>
      </c>
      <c r="S771" s="128" t="s">
        <v>31</v>
      </c>
      <c r="T771" s="128" t="s">
        <v>31</v>
      </c>
      <c r="U771" s="128" t="s">
        <v>31</v>
      </c>
      <c r="V771" s="282" t="s">
        <v>4262</v>
      </c>
      <c r="W771" s="282"/>
      <c r="X771" s="282">
        <f t="shared" si="205"/>
        <v>0</v>
      </c>
      <c r="Y771" s="260"/>
      <c r="Z771" s="260"/>
      <c r="AA771" s="502">
        <f t="shared" si="206"/>
        <v>0</v>
      </c>
      <c r="AB771" s="282">
        <f t="shared" si="207"/>
        <v>0</v>
      </c>
      <c r="AC771" s="282">
        <f t="shared" si="208"/>
        <v>0</v>
      </c>
      <c r="AD771" s="282">
        <f t="shared" si="209"/>
        <v>0</v>
      </c>
      <c r="AE771" s="282">
        <f t="shared" si="210"/>
        <v>0</v>
      </c>
      <c r="AF771" s="282">
        <f t="shared" si="211"/>
        <v>0</v>
      </c>
      <c r="AG771" s="107">
        <f t="shared" si="212"/>
        <v>0</v>
      </c>
      <c r="AH771" s="282">
        <f t="shared" si="213"/>
        <v>0</v>
      </c>
      <c r="AI771" s="260"/>
      <c r="AJ771" s="282">
        <f t="shared" si="214"/>
        <v>0</v>
      </c>
      <c r="AK771" s="282">
        <f t="shared" si="215"/>
        <v>0</v>
      </c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495"/>
      <c r="AW771" s="495"/>
      <c r="AX771" s="495"/>
    </row>
    <row r="772" spans="2:50">
      <c r="B772" s="412">
        <v>748</v>
      </c>
      <c r="C772" s="86" t="s">
        <v>1242</v>
      </c>
      <c r="D772" s="109" t="s">
        <v>1243</v>
      </c>
      <c r="E772" s="86" t="s">
        <v>1244</v>
      </c>
      <c r="F772" s="405" t="s">
        <v>3280</v>
      </c>
      <c r="G772" s="433" t="s">
        <v>1246</v>
      </c>
      <c r="H772" s="434">
        <v>42431</v>
      </c>
      <c r="I772" s="409" t="s">
        <v>2470</v>
      </c>
      <c r="J772" s="83">
        <f t="shared" si="189"/>
        <v>15</v>
      </c>
      <c r="K772" s="83">
        <v>12</v>
      </c>
      <c r="L772" s="83">
        <v>3</v>
      </c>
      <c r="M772" s="83"/>
      <c r="N772" s="83">
        <v>0.2</v>
      </c>
      <c r="O772" s="83">
        <v>0.05</v>
      </c>
      <c r="P772" s="525">
        <v>2</v>
      </c>
      <c r="Q772" s="282"/>
      <c r="R772" s="128" t="s">
        <v>31</v>
      </c>
      <c r="S772" s="128" t="s">
        <v>31</v>
      </c>
      <c r="T772" s="128" t="s">
        <v>31</v>
      </c>
      <c r="U772" s="128" t="s">
        <v>31</v>
      </c>
      <c r="V772" s="282" t="s">
        <v>4262</v>
      </c>
      <c r="W772" s="282"/>
      <c r="X772" s="282">
        <f t="shared" si="205"/>
        <v>0</v>
      </c>
      <c r="Y772" s="260"/>
      <c r="Z772" s="260"/>
      <c r="AA772" s="502">
        <f t="shared" si="206"/>
        <v>0</v>
      </c>
      <c r="AB772" s="282">
        <f t="shared" si="207"/>
        <v>0</v>
      </c>
      <c r="AC772" s="282">
        <f t="shared" si="208"/>
        <v>0</v>
      </c>
      <c r="AD772" s="282">
        <f t="shared" si="209"/>
        <v>0</v>
      </c>
      <c r="AE772" s="282">
        <f t="shared" si="210"/>
        <v>0</v>
      </c>
      <c r="AF772" s="282">
        <f t="shared" si="211"/>
        <v>0</v>
      </c>
      <c r="AG772" s="107">
        <f t="shared" si="212"/>
        <v>0</v>
      </c>
      <c r="AH772" s="282">
        <f t="shared" si="213"/>
        <v>0</v>
      </c>
      <c r="AI772" s="260"/>
      <c r="AJ772" s="282">
        <f t="shared" si="214"/>
        <v>0</v>
      </c>
      <c r="AK772" s="282">
        <f t="shared" si="215"/>
        <v>0</v>
      </c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495"/>
      <c r="AW772" s="495"/>
      <c r="AX772" s="495"/>
    </row>
    <row r="773" spans="2:50">
      <c r="B773" s="412">
        <v>749</v>
      </c>
      <c r="C773" s="86" t="s">
        <v>1242</v>
      </c>
      <c r="D773" s="109" t="s">
        <v>1243</v>
      </c>
      <c r="E773" s="86" t="s">
        <v>1244</v>
      </c>
      <c r="F773" s="405" t="s">
        <v>3281</v>
      </c>
      <c r="G773" s="433" t="s">
        <v>1246</v>
      </c>
      <c r="H773" s="434">
        <v>42431</v>
      </c>
      <c r="I773" s="409" t="s">
        <v>2470</v>
      </c>
      <c r="J773" s="83">
        <f t="shared" si="189"/>
        <v>198</v>
      </c>
      <c r="K773" s="83">
        <v>78</v>
      </c>
      <c r="L773" s="83">
        <v>120</v>
      </c>
      <c r="M773" s="83"/>
      <c r="N773" s="329">
        <v>1.3</v>
      </c>
      <c r="O773" s="329">
        <v>2</v>
      </c>
      <c r="P773" s="502">
        <v>2</v>
      </c>
      <c r="Q773" s="282"/>
      <c r="R773" s="128" t="s">
        <v>31</v>
      </c>
      <c r="S773" s="128" t="s">
        <v>31</v>
      </c>
      <c r="T773" s="128" t="s">
        <v>31</v>
      </c>
      <c r="U773" s="128" t="s">
        <v>31</v>
      </c>
      <c r="V773" s="282" t="s">
        <v>4262</v>
      </c>
      <c r="W773" s="282"/>
      <c r="X773" s="282">
        <f t="shared" si="205"/>
        <v>0</v>
      </c>
      <c r="Y773" s="260"/>
      <c r="Z773" s="260"/>
      <c r="AA773" s="502">
        <f t="shared" si="206"/>
        <v>0</v>
      </c>
      <c r="AB773" s="282">
        <f t="shared" si="207"/>
        <v>0</v>
      </c>
      <c r="AC773" s="282">
        <f t="shared" si="208"/>
        <v>0</v>
      </c>
      <c r="AD773" s="282">
        <f t="shared" si="209"/>
        <v>0</v>
      </c>
      <c r="AE773" s="282">
        <f t="shared" si="210"/>
        <v>0</v>
      </c>
      <c r="AF773" s="282">
        <f t="shared" si="211"/>
        <v>0</v>
      </c>
      <c r="AG773" s="107">
        <f t="shared" si="212"/>
        <v>0</v>
      </c>
      <c r="AH773" s="282">
        <f t="shared" si="213"/>
        <v>0</v>
      </c>
      <c r="AI773" s="260"/>
      <c r="AJ773" s="282">
        <f t="shared" si="214"/>
        <v>0</v>
      </c>
      <c r="AK773" s="282">
        <f t="shared" si="215"/>
        <v>0</v>
      </c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495"/>
      <c r="AW773" s="495"/>
      <c r="AX773" s="495"/>
    </row>
    <row r="774" spans="2:50">
      <c r="B774" s="412">
        <v>750</v>
      </c>
      <c r="C774" s="86" t="s">
        <v>1242</v>
      </c>
      <c r="D774" s="109" t="s">
        <v>1243</v>
      </c>
      <c r="E774" s="86" t="s">
        <v>1265</v>
      </c>
      <c r="F774" s="405" t="s">
        <v>3282</v>
      </c>
      <c r="G774" s="433" t="s">
        <v>1246</v>
      </c>
      <c r="H774" s="434">
        <v>42437</v>
      </c>
      <c r="I774" s="409" t="s">
        <v>2470</v>
      </c>
      <c r="J774" s="83">
        <f t="shared" si="189"/>
        <v>48</v>
      </c>
      <c r="K774" s="83">
        <v>48</v>
      </c>
      <c r="L774" s="83">
        <v>0</v>
      </c>
      <c r="M774" s="83"/>
      <c r="N774" s="329">
        <v>0.5</v>
      </c>
      <c r="O774" s="329">
        <v>0</v>
      </c>
      <c r="P774" s="502">
        <v>2</v>
      </c>
      <c r="Q774" s="282"/>
      <c r="R774" s="128" t="s">
        <v>31</v>
      </c>
      <c r="S774" s="128" t="s">
        <v>31</v>
      </c>
      <c r="T774" s="128" t="s">
        <v>31</v>
      </c>
      <c r="U774" s="128" t="s">
        <v>31</v>
      </c>
      <c r="V774" s="282" t="s">
        <v>4262</v>
      </c>
      <c r="W774" s="282"/>
      <c r="X774" s="282">
        <f t="shared" si="205"/>
        <v>0</v>
      </c>
      <c r="Y774" s="260"/>
      <c r="Z774" s="260"/>
      <c r="AA774" s="502">
        <f t="shared" si="206"/>
        <v>0</v>
      </c>
      <c r="AB774" s="282">
        <f t="shared" si="207"/>
        <v>0</v>
      </c>
      <c r="AC774" s="282">
        <f t="shared" si="208"/>
        <v>0</v>
      </c>
      <c r="AD774" s="282">
        <f t="shared" si="209"/>
        <v>0</v>
      </c>
      <c r="AE774" s="282">
        <f t="shared" si="210"/>
        <v>0</v>
      </c>
      <c r="AF774" s="282">
        <f t="shared" si="211"/>
        <v>0</v>
      </c>
      <c r="AG774" s="107">
        <f t="shared" si="212"/>
        <v>0</v>
      </c>
      <c r="AH774" s="282">
        <f t="shared" si="213"/>
        <v>0</v>
      </c>
      <c r="AI774" s="260"/>
      <c r="AJ774" s="282">
        <f t="shared" si="214"/>
        <v>0</v>
      </c>
      <c r="AK774" s="282">
        <f t="shared" si="215"/>
        <v>0</v>
      </c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495"/>
      <c r="AW774" s="495"/>
      <c r="AX774" s="495"/>
    </row>
    <row r="775" spans="2:50">
      <c r="B775" s="412">
        <v>751</v>
      </c>
      <c r="C775" s="86" t="s">
        <v>1242</v>
      </c>
      <c r="D775" s="109" t="s">
        <v>1243</v>
      </c>
      <c r="E775" s="86" t="s">
        <v>1265</v>
      </c>
      <c r="F775" s="405" t="s">
        <v>3283</v>
      </c>
      <c r="G775" s="433" t="s">
        <v>1246</v>
      </c>
      <c r="H775" s="434">
        <v>42377</v>
      </c>
      <c r="I775" s="409" t="s">
        <v>2470</v>
      </c>
      <c r="J775" s="83">
        <f t="shared" si="189"/>
        <v>102</v>
      </c>
      <c r="K775" s="83">
        <v>102</v>
      </c>
      <c r="L775" s="83">
        <v>0</v>
      </c>
      <c r="M775" s="83"/>
      <c r="N775" s="329">
        <v>0.5</v>
      </c>
      <c r="O775" s="329">
        <v>0</v>
      </c>
      <c r="P775" s="502">
        <v>2</v>
      </c>
      <c r="Q775" s="282"/>
      <c r="R775" s="128" t="s">
        <v>31</v>
      </c>
      <c r="S775" s="128" t="s">
        <v>31</v>
      </c>
      <c r="T775" s="128" t="s">
        <v>31</v>
      </c>
      <c r="U775" s="128" t="s">
        <v>31</v>
      </c>
      <c r="V775" s="282" t="s">
        <v>4262</v>
      </c>
      <c r="W775" s="282"/>
      <c r="X775" s="282">
        <f t="shared" si="205"/>
        <v>0</v>
      </c>
      <c r="Y775" s="260"/>
      <c r="Z775" s="260"/>
      <c r="AA775" s="502">
        <f t="shared" si="206"/>
        <v>0</v>
      </c>
      <c r="AB775" s="282">
        <f t="shared" si="207"/>
        <v>0</v>
      </c>
      <c r="AC775" s="282">
        <f t="shared" si="208"/>
        <v>0</v>
      </c>
      <c r="AD775" s="282">
        <f t="shared" si="209"/>
        <v>0</v>
      </c>
      <c r="AE775" s="282">
        <f t="shared" si="210"/>
        <v>0</v>
      </c>
      <c r="AF775" s="282">
        <f t="shared" si="211"/>
        <v>0</v>
      </c>
      <c r="AG775" s="107">
        <f t="shared" si="212"/>
        <v>0</v>
      </c>
      <c r="AH775" s="282">
        <f t="shared" si="213"/>
        <v>0</v>
      </c>
      <c r="AI775" s="260"/>
      <c r="AJ775" s="282">
        <f t="shared" si="214"/>
        <v>0</v>
      </c>
      <c r="AK775" s="282">
        <f t="shared" si="215"/>
        <v>0</v>
      </c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495"/>
      <c r="AW775" s="495"/>
      <c r="AX775" s="495"/>
    </row>
    <row r="776" spans="2:50">
      <c r="B776" s="412">
        <v>752</v>
      </c>
      <c r="C776" s="86" t="s">
        <v>1242</v>
      </c>
      <c r="D776" s="109" t="s">
        <v>1243</v>
      </c>
      <c r="E776" s="86" t="s">
        <v>1265</v>
      </c>
      <c r="F776" s="405" t="s">
        <v>3227</v>
      </c>
      <c r="G776" s="433" t="s">
        <v>1246</v>
      </c>
      <c r="H776" s="434">
        <v>42377</v>
      </c>
      <c r="I776" s="409" t="s">
        <v>2470</v>
      </c>
      <c r="J776" s="83">
        <f t="shared" si="189"/>
        <v>120</v>
      </c>
      <c r="K776" s="83">
        <v>120</v>
      </c>
      <c r="L776" s="83">
        <v>0</v>
      </c>
      <c r="M776" s="83"/>
      <c r="N776" s="329">
        <v>1.2</v>
      </c>
      <c r="O776" s="329">
        <v>0</v>
      </c>
      <c r="P776" s="502">
        <v>2</v>
      </c>
      <c r="Q776" s="282"/>
      <c r="R776" s="128" t="s">
        <v>31</v>
      </c>
      <c r="S776" s="128" t="s">
        <v>31</v>
      </c>
      <c r="T776" s="128" t="s">
        <v>31</v>
      </c>
      <c r="U776" s="128" t="s">
        <v>31</v>
      </c>
      <c r="V776" s="282" t="s">
        <v>4262</v>
      </c>
      <c r="W776" s="282"/>
      <c r="X776" s="282">
        <f t="shared" si="205"/>
        <v>0</v>
      </c>
      <c r="Y776" s="260"/>
      <c r="Z776" s="260"/>
      <c r="AA776" s="502">
        <f t="shared" si="206"/>
        <v>0</v>
      </c>
      <c r="AB776" s="282">
        <f t="shared" si="207"/>
        <v>0</v>
      </c>
      <c r="AC776" s="282">
        <f t="shared" si="208"/>
        <v>0</v>
      </c>
      <c r="AD776" s="282">
        <f t="shared" si="209"/>
        <v>0</v>
      </c>
      <c r="AE776" s="282">
        <f t="shared" si="210"/>
        <v>0</v>
      </c>
      <c r="AF776" s="282">
        <f t="shared" si="211"/>
        <v>0</v>
      </c>
      <c r="AG776" s="107">
        <f t="shared" si="212"/>
        <v>0</v>
      </c>
      <c r="AH776" s="282">
        <f t="shared" si="213"/>
        <v>0</v>
      </c>
      <c r="AI776" s="260"/>
      <c r="AJ776" s="282">
        <f t="shared" si="214"/>
        <v>0</v>
      </c>
      <c r="AK776" s="282">
        <f t="shared" si="215"/>
        <v>0</v>
      </c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495"/>
      <c r="AW776" s="495"/>
      <c r="AX776" s="495"/>
    </row>
    <row r="777" spans="2:50">
      <c r="B777" s="412">
        <v>753</v>
      </c>
      <c r="C777" s="86" t="s">
        <v>1242</v>
      </c>
      <c r="D777" s="109" t="s">
        <v>1243</v>
      </c>
      <c r="E777" s="86" t="s">
        <v>1265</v>
      </c>
      <c r="F777" s="405" t="s">
        <v>1140</v>
      </c>
      <c r="G777" s="433" t="s">
        <v>1246</v>
      </c>
      <c r="H777" s="434">
        <v>42377</v>
      </c>
      <c r="I777" s="409" t="s">
        <v>2470</v>
      </c>
      <c r="J777" s="83">
        <f t="shared" si="189"/>
        <v>102</v>
      </c>
      <c r="K777" s="83">
        <v>102</v>
      </c>
      <c r="L777" s="83">
        <v>0</v>
      </c>
      <c r="M777" s="83"/>
      <c r="N777" s="329">
        <v>0.5</v>
      </c>
      <c r="O777" s="329">
        <v>0</v>
      </c>
      <c r="P777" s="502">
        <v>2</v>
      </c>
      <c r="Q777" s="282"/>
      <c r="R777" s="128" t="s">
        <v>31</v>
      </c>
      <c r="S777" s="128" t="s">
        <v>31</v>
      </c>
      <c r="T777" s="128" t="s">
        <v>31</v>
      </c>
      <c r="U777" s="128" t="s">
        <v>31</v>
      </c>
      <c r="V777" s="282" t="s">
        <v>4262</v>
      </c>
      <c r="W777" s="282"/>
      <c r="X777" s="282">
        <f t="shared" si="205"/>
        <v>0</v>
      </c>
      <c r="Y777" s="260"/>
      <c r="Z777" s="260"/>
      <c r="AA777" s="502">
        <f t="shared" si="206"/>
        <v>0</v>
      </c>
      <c r="AB777" s="282">
        <f t="shared" si="207"/>
        <v>0</v>
      </c>
      <c r="AC777" s="282">
        <f t="shared" si="208"/>
        <v>0</v>
      </c>
      <c r="AD777" s="282">
        <f t="shared" si="209"/>
        <v>0</v>
      </c>
      <c r="AE777" s="282">
        <f t="shared" si="210"/>
        <v>0</v>
      </c>
      <c r="AF777" s="282">
        <f t="shared" si="211"/>
        <v>0</v>
      </c>
      <c r="AG777" s="107">
        <f t="shared" si="212"/>
        <v>0</v>
      </c>
      <c r="AH777" s="282">
        <f t="shared" si="213"/>
        <v>0</v>
      </c>
      <c r="AI777" s="260"/>
      <c r="AJ777" s="282">
        <f t="shared" si="214"/>
        <v>0</v>
      </c>
      <c r="AK777" s="282">
        <f t="shared" si="215"/>
        <v>0</v>
      </c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495"/>
      <c r="AW777" s="495"/>
      <c r="AX777" s="495"/>
    </row>
    <row r="778" spans="2:50">
      <c r="B778" s="412">
        <v>754</v>
      </c>
      <c r="C778" s="86" t="s">
        <v>1242</v>
      </c>
      <c r="D778" s="109" t="s">
        <v>1243</v>
      </c>
      <c r="E778" s="86" t="s">
        <v>1265</v>
      </c>
      <c r="F778" s="405" t="s">
        <v>1290</v>
      </c>
      <c r="G778" s="433" t="s">
        <v>1246</v>
      </c>
      <c r="H778" s="434">
        <v>42437</v>
      </c>
      <c r="I778" s="409" t="s">
        <v>2470</v>
      </c>
      <c r="J778" s="83">
        <f t="shared" si="189"/>
        <v>60</v>
      </c>
      <c r="K778" s="83">
        <v>60</v>
      </c>
      <c r="L778" s="83">
        <v>0</v>
      </c>
      <c r="M778" s="83"/>
      <c r="N778" s="329">
        <v>0.4</v>
      </c>
      <c r="O778" s="329">
        <v>0</v>
      </c>
      <c r="P778" s="502">
        <v>2</v>
      </c>
      <c r="Q778" s="282"/>
      <c r="R778" s="128" t="s">
        <v>31</v>
      </c>
      <c r="S778" s="128" t="s">
        <v>31</v>
      </c>
      <c r="T778" s="128" t="s">
        <v>31</v>
      </c>
      <c r="U778" s="128" t="s">
        <v>31</v>
      </c>
      <c r="V778" s="282" t="s">
        <v>4262</v>
      </c>
      <c r="W778" s="282"/>
      <c r="X778" s="282">
        <f t="shared" si="205"/>
        <v>0</v>
      </c>
      <c r="Y778" s="260"/>
      <c r="Z778" s="260"/>
      <c r="AA778" s="502">
        <f t="shared" si="206"/>
        <v>0</v>
      </c>
      <c r="AB778" s="282">
        <f t="shared" si="207"/>
        <v>0</v>
      </c>
      <c r="AC778" s="282">
        <f t="shared" si="208"/>
        <v>0</v>
      </c>
      <c r="AD778" s="282">
        <f t="shared" si="209"/>
        <v>0</v>
      </c>
      <c r="AE778" s="282">
        <f t="shared" si="210"/>
        <v>0</v>
      </c>
      <c r="AF778" s="282">
        <f t="shared" si="211"/>
        <v>0</v>
      </c>
      <c r="AG778" s="107">
        <f t="shared" si="212"/>
        <v>0</v>
      </c>
      <c r="AH778" s="282">
        <f t="shared" si="213"/>
        <v>0</v>
      </c>
      <c r="AI778" s="260"/>
      <c r="AJ778" s="282">
        <f t="shared" si="214"/>
        <v>0</v>
      </c>
      <c r="AK778" s="282">
        <f t="shared" si="215"/>
        <v>0</v>
      </c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495"/>
      <c r="AW778" s="495"/>
      <c r="AX778" s="495"/>
    </row>
    <row r="779" spans="2:50">
      <c r="B779" s="412">
        <v>755</v>
      </c>
      <c r="C779" s="86" t="s">
        <v>1242</v>
      </c>
      <c r="D779" s="109" t="s">
        <v>1243</v>
      </c>
      <c r="E779" s="86" t="s">
        <v>1265</v>
      </c>
      <c r="F779" s="405" t="s">
        <v>1293</v>
      </c>
      <c r="G779" s="433" t="s">
        <v>1246</v>
      </c>
      <c r="H779" s="434">
        <v>42431</v>
      </c>
      <c r="I779" s="409" t="s">
        <v>2470</v>
      </c>
      <c r="J779" s="83">
        <f t="shared" ref="J779:J842" si="216">SUM(K779:L779)</f>
        <v>30</v>
      </c>
      <c r="K779" s="83">
        <v>30</v>
      </c>
      <c r="L779" s="83">
        <v>0</v>
      </c>
      <c r="M779" s="83"/>
      <c r="N779" s="83">
        <v>0.2</v>
      </c>
      <c r="O779" s="83">
        <v>0</v>
      </c>
      <c r="P779" s="525">
        <v>2</v>
      </c>
      <c r="Q779" s="282"/>
      <c r="R779" s="128" t="s">
        <v>31</v>
      </c>
      <c r="S779" s="128" t="s">
        <v>31</v>
      </c>
      <c r="T779" s="128" t="s">
        <v>31</v>
      </c>
      <c r="U779" s="128" t="s">
        <v>31</v>
      </c>
      <c r="V779" s="282" t="s">
        <v>4262</v>
      </c>
      <c r="W779" s="282"/>
      <c r="X779" s="282">
        <f t="shared" si="205"/>
        <v>0</v>
      </c>
      <c r="Y779" s="260"/>
      <c r="Z779" s="260"/>
      <c r="AA779" s="502">
        <f t="shared" si="206"/>
        <v>0</v>
      </c>
      <c r="AB779" s="282">
        <f t="shared" si="207"/>
        <v>0</v>
      </c>
      <c r="AC779" s="282">
        <f t="shared" si="208"/>
        <v>0</v>
      </c>
      <c r="AD779" s="282">
        <f t="shared" si="209"/>
        <v>0</v>
      </c>
      <c r="AE779" s="282">
        <f t="shared" si="210"/>
        <v>0</v>
      </c>
      <c r="AF779" s="282">
        <f t="shared" si="211"/>
        <v>0</v>
      </c>
      <c r="AG779" s="107">
        <f t="shared" si="212"/>
        <v>0</v>
      </c>
      <c r="AH779" s="282">
        <f t="shared" si="213"/>
        <v>0</v>
      </c>
      <c r="AI779" s="260"/>
      <c r="AJ779" s="282">
        <f t="shared" si="214"/>
        <v>0</v>
      </c>
      <c r="AK779" s="282">
        <f t="shared" si="215"/>
        <v>0</v>
      </c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495"/>
      <c r="AW779" s="495"/>
      <c r="AX779" s="495"/>
    </row>
    <row r="780" spans="2:50">
      <c r="B780" s="412">
        <v>756</v>
      </c>
      <c r="C780" s="86" t="s">
        <v>1242</v>
      </c>
      <c r="D780" s="109" t="s">
        <v>1243</v>
      </c>
      <c r="E780" s="86" t="s">
        <v>1265</v>
      </c>
      <c r="F780" s="405" t="s">
        <v>1295</v>
      </c>
      <c r="G780" s="433" t="s">
        <v>1246</v>
      </c>
      <c r="H780" s="434">
        <v>42387</v>
      </c>
      <c r="I780" s="409" t="s">
        <v>2470</v>
      </c>
      <c r="J780" s="83">
        <f t="shared" si="216"/>
        <v>12</v>
      </c>
      <c r="K780" s="83">
        <v>12</v>
      </c>
      <c r="L780" s="83">
        <v>0</v>
      </c>
      <c r="M780" s="83"/>
      <c r="N780" s="83">
        <v>0.2</v>
      </c>
      <c r="O780" s="83">
        <v>0</v>
      </c>
      <c r="P780" s="525">
        <v>2</v>
      </c>
      <c r="Q780" s="282"/>
      <c r="R780" s="128" t="s">
        <v>31</v>
      </c>
      <c r="S780" s="128" t="s">
        <v>31</v>
      </c>
      <c r="T780" s="128" t="s">
        <v>31</v>
      </c>
      <c r="U780" s="128" t="s">
        <v>31</v>
      </c>
      <c r="V780" s="282" t="s">
        <v>4262</v>
      </c>
      <c r="W780" s="282"/>
      <c r="X780" s="282">
        <f t="shared" si="205"/>
        <v>0</v>
      </c>
      <c r="Y780" s="260"/>
      <c r="Z780" s="260"/>
      <c r="AA780" s="502">
        <f t="shared" si="206"/>
        <v>0</v>
      </c>
      <c r="AB780" s="282">
        <f t="shared" si="207"/>
        <v>0</v>
      </c>
      <c r="AC780" s="282">
        <f t="shared" si="208"/>
        <v>0</v>
      </c>
      <c r="AD780" s="282">
        <f t="shared" si="209"/>
        <v>0</v>
      </c>
      <c r="AE780" s="282">
        <f t="shared" si="210"/>
        <v>0</v>
      </c>
      <c r="AF780" s="282">
        <f t="shared" si="211"/>
        <v>0</v>
      </c>
      <c r="AG780" s="107">
        <f t="shared" si="212"/>
        <v>0</v>
      </c>
      <c r="AH780" s="282">
        <f t="shared" si="213"/>
        <v>0</v>
      </c>
      <c r="AI780" s="260"/>
      <c r="AJ780" s="282">
        <f t="shared" si="214"/>
        <v>0</v>
      </c>
      <c r="AK780" s="282">
        <f t="shared" si="215"/>
        <v>0</v>
      </c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495"/>
      <c r="AW780" s="495"/>
      <c r="AX780" s="495"/>
    </row>
    <row r="781" spans="2:50">
      <c r="B781" s="412">
        <v>757</v>
      </c>
      <c r="C781" s="86" t="s">
        <v>1242</v>
      </c>
      <c r="D781" s="109" t="s">
        <v>1243</v>
      </c>
      <c r="E781" s="86" t="s">
        <v>1265</v>
      </c>
      <c r="F781" s="406" t="s">
        <v>1297</v>
      </c>
      <c r="G781" s="433" t="s">
        <v>1246</v>
      </c>
      <c r="H781" s="434">
        <v>42387</v>
      </c>
      <c r="I781" s="409" t="s">
        <v>2470</v>
      </c>
      <c r="J781" s="83">
        <f t="shared" si="216"/>
        <v>48</v>
      </c>
      <c r="K781" s="83">
        <v>48</v>
      </c>
      <c r="L781" s="83">
        <v>0</v>
      </c>
      <c r="M781" s="83"/>
      <c r="N781" s="329">
        <v>0.35</v>
      </c>
      <c r="O781" s="329">
        <v>0</v>
      </c>
      <c r="P781" s="502">
        <v>2</v>
      </c>
      <c r="Q781" s="282"/>
      <c r="R781" s="128" t="s">
        <v>31</v>
      </c>
      <c r="S781" s="128" t="s">
        <v>31</v>
      </c>
      <c r="T781" s="128" t="s">
        <v>31</v>
      </c>
      <c r="U781" s="128" t="s">
        <v>31</v>
      </c>
      <c r="V781" s="282" t="s">
        <v>4262</v>
      </c>
      <c r="W781" s="282"/>
      <c r="X781" s="282">
        <f t="shared" si="205"/>
        <v>0</v>
      </c>
      <c r="Y781" s="260"/>
      <c r="Z781" s="260"/>
      <c r="AA781" s="502">
        <f t="shared" si="206"/>
        <v>0</v>
      </c>
      <c r="AB781" s="282">
        <f t="shared" si="207"/>
        <v>0</v>
      </c>
      <c r="AC781" s="282">
        <f t="shared" si="208"/>
        <v>0</v>
      </c>
      <c r="AD781" s="282">
        <f t="shared" si="209"/>
        <v>0</v>
      </c>
      <c r="AE781" s="282">
        <f t="shared" si="210"/>
        <v>0</v>
      </c>
      <c r="AF781" s="282">
        <f t="shared" si="211"/>
        <v>0</v>
      </c>
      <c r="AG781" s="107">
        <f t="shared" si="212"/>
        <v>0</v>
      </c>
      <c r="AH781" s="282">
        <f t="shared" si="213"/>
        <v>0</v>
      </c>
      <c r="AI781" s="260"/>
      <c r="AJ781" s="282">
        <f t="shared" si="214"/>
        <v>0</v>
      </c>
      <c r="AK781" s="282">
        <f t="shared" si="215"/>
        <v>0</v>
      </c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495"/>
      <c r="AW781" s="495"/>
      <c r="AX781" s="495"/>
    </row>
    <row r="782" spans="2:50">
      <c r="B782" s="412">
        <v>758</v>
      </c>
      <c r="C782" s="86" t="s">
        <v>1242</v>
      </c>
      <c r="D782" s="109" t="s">
        <v>1243</v>
      </c>
      <c r="E782" s="86" t="s">
        <v>1265</v>
      </c>
      <c r="F782" s="405" t="s">
        <v>3226</v>
      </c>
      <c r="G782" s="433" t="s">
        <v>1246</v>
      </c>
      <c r="H782" s="434">
        <v>42387</v>
      </c>
      <c r="I782" s="409" t="s">
        <v>2470</v>
      </c>
      <c r="J782" s="83">
        <f t="shared" si="216"/>
        <v>78</v>
      </c>
      <c r="K782" s="83">
        <v>78</v>
      </c>
      <c r="L782" s="83">
        <v>0</v>
      </c>
      <c r="M782" s="83"/>
      <c r="N782" s="329">
        <v>0.7</v>
      </c>
      <c r="O782" s="329">
        <v>0</v>
      </c>
      <c r="P782" s="502">
        <v>2</v>
      </c>
      <c r="Q782" s="282"/>
      <c r="R782" s="128" t="s">
        <v>31</v>
      </c>
      <c r="S782" s="128" t="s">
        <v>31</v>
      </c>
      <c r="T782" s="128" t="s">
        <v>31</v>
      </c>
      <c r="U782" s="128" t="s">
        <v>31</v>
      </c>
      <c r="V782" s="282" t="s">
        <v>4262</v>
      </c>
      <c r="W782" s="282"/>
      <c r="X782" s="282">
        <f t="shared" si="205"/>
        <v>0</v>
      </c>
      <c r="Y782" s="260"/>
      <c r="Z782" s="260"/>
      <c r="AA782" s="502">
        <f t="shared" si="206"/>
        <v>0</v>
      </c>
      <c r="AB782" s="282">
        <f t="shared" si="207"/>
        <v>0</v>
      </c>
      <c r="AC782" s="282">
        <f t="shared" si="208"/>
        <v>0</v>
      </c>
      <c r="AD782" s="282">
        <f t="shared" si="209"/>
        <v>0</v>
      </c>
      <c r="AE782" s="282">
        <f t="shared" si="210"/>
        <v>0</v>
      </c>
      <c r="AF782" s="282">
        <f t="shared" si="211"/>
        <v>0</v>
      </c>
      <c r="AG782" s="107">
        <f t="shared" si="212"/>
        <v>0</v>
      </c>
      <c r="AH782" s="282">
        <f t="shared" si="213"/>
        <v>0</v>
      </c>
      <c r="AI782" s="260"/>
      <c r="AJ782" s="282">
        <f t="shared" si="214"/>
        <v>0</v>
      </c>
      <c r="AK782" s="282">
        <f t="shared" si="215"/>
        <v>0</v>
      </c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495"/>
      <c r="AW782" s="495"/>
      <c r="AX782" s="495"/>
    </row>
    <row r="783" spans="2:50">
      <c r="B783" s="412">
        <v>759</v>
      </c>
      <c r="C783" s="86" t="s">
        <v>1242</v>
      </c>
      <c r="D783" s="86" t="s">
        <v>1304</v>
      </c>
      <c r="E783" s="86" t="s">
        <v>1305</v>
      </c>
      <c r="F783" s="86" t="s">
        <v>1139</v>
      </c>
      <c r="G783" s="433" t="s">
        <v>1246</v>
      </c>
      <c r="H783" s="434">
        <v>42431</v>
      </c>
      <c r="I783" s="409" t="s">
        <v>2470</v>
      </c>
      <c r="J783" s="83">
        <f t="shared" si="216"/>
        <v>36</v>
      </c>
      <c r="K783" s="83">
        <v>36</v>
      </c>
      <c r="L783" s="83">
        <v>0</v>
      </c>
      <c r="M783" s="83"/>
      <c r="N783" s="329">
        <v>0.55000000000000004</v>
      </c>
      <c r="O783" s="329">
        <v>0</v>
      </c>
      <c r="P783" s="502">
        <v>2</v>
      </c>
      <c r="Q783" s="282"/>
      <c r="R783" s="128" t="s">
        <v>31</v>
      </c>
      <c r="S783" s="128" t="s">
        <v>31</v>
      </c>
      <c r="T783" s="128" t="s">
        <v>31</v>
      </c>
      <c r="U783" s="128" t="s">
        <v>31</v>
      </c>
      <c r="V783" s="282" t="s">
        <v>4262</v>
      </c>
      <c r="W783" s="282"/>
      <c r="X783" s="282">
        <f t="shared" si="205"/>
        <v>0</v>
      </c>
      <c r="Y783" s="260"/>
      <c r="Z783" s="260"/>
      <c r="AA783" s="502">
        <f t="shared" si="206"/>
        <v>0</v>
      </c>
      <c r="AB783" s="282">
        <f t="shared" si="207"/>
        <v>0</v>
      </c>
      <c r="AC783" s="282">
        <f t="shared" si="208"/>
        <v>0</v>
      </c>
      <c r="AD783" s="282">
        <f t="shared" si="209"/>
        <v>0</v>
      </c>
      <c r="AE783" s="282">
        <f t="shared" si="210"/>
        <v>0</v>
      </c>
      <c r="AF783" s="282">
        <f t="shared" si="211"/>
        <v>0</v>
      </c>
      <c r="AG783" s="107">
        <f t="shared" si="212"/>
        <v>0</v>
      </c>
      <c r="AH783" s="282">
        <f t="shared" si="213"/>
        <v>0</v>
      </c>
      <c r="AI783" s="260"/>
      <c r="AJ783" s="282">
        <f t="shared" si="214"/>
        <v>0</v>
      </c>
      <c r="AK783" s="282">
        <f t="shared" si="215"/>
        <v>0</v>
      </c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495"/>
      <c r="AW783" s="495"/>
      <c r="AX783" s="495"/>
    </row>
    <row r="784" spans="2:50">
      <c r="B784" s="412">
        <v>760</v>
      </c>
      <c r="C784" s="86" t="s">
        <v>1242</v>
      </c>
      <c r="D784" s="86" t="s">
        <v>1304</v>
      </c>
      <c r="E784" s="86" t="s">
        <v>1305</v>
      </c>
      <c r="F784" s="86" t="s">
        <v>1309</v>
      </c>
      <c r="G784" s="433" t="s">
        <v>1246</v>
      </c>
      <c r="H784" s="434">
        <v>42431</v>
      </c>
      <c r="I784" s="409" t="s">
        <v>2470</v>
      </c>
      <c r="J784" s="83">
        <f t="shared" si="216"/>
        <v>60</v>
      </c>
      <c r="K784" s="83">
        <v>60</v>
      </c>
      <c r="L784" s="83">
        <v>0</v>
      </c>
      <c r="M784" s="83"/>
      <c r="N784" s="329">
        <v>0.85</v>
      </c>
      <c r="O784" s="329">
        <v>0</v>
      </c>
      <c r="P784" s="502">
        <v>2</v>
      </c>
      <c r="Q784" s="282"/>
      <c r="R784" s="128" t="s">
        <v>31</v>
      </c>
      <c r="S784" s="128" t="s">
        <v>31</v>
      </c>
      <c r="T784" s="128" t="s">
        <v>31</v>
      </c>
      <c r="U784" s="128" t="s">
        <v>31</v>
      </c>
      <c r="V784" s="282" t="s">
        <v>4262</v>
      </c>
      <c r="W784" s="282"/>
      <c r="X784" s="282">
        <f t="shared" si="205"/>
        <v>0</v>
      </c>
      <c r="Y784" s="260"/>
      <c r="Z784" s="260"/>
      <c r="AA784" s="502">
        <f t="shared" si="206"/>
        <v>0</v>
      </c>
      <c r="AB784" s="282">
        <f t="shared" si="207"/>
        <v>0</v>
      </c>
      <c r="AC784" s="282">
        <f t="shared" si="208"/>
        <v>0</v>
      </c>
      <c r="AD784" s="282">
        <f t="shared" si="209"/>
        <v>0</v>
      </c>
      <c r="AE784" s="282">
        <f t="shared" si="210"/>
        <v>0</v>
      </c>
      <c r="AF784" s="282">
        <f t="shared" si="211"/>
        <v>0</v>
      </c>
      <c r="AG784" s="107">
        <f t="shared" si="212"/>
        <v>0</v>
      </c>
      <c r="AH784" s="282">
        <f t="shared" si="213"/>
        <v>0</v>
      </c>
      <c r="AI784" s="260"/>
      <c r="AJ784" s="282">
        <f t="shared" si="214"/>
        <v>0</v>
      </c>
      <c r="AK784" s="282">
        <f t="shared" si="215"/>
        <v>0</v>
      </c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495"/>
      <c r="AW784" s="495"/>
      <c r="AX784" s="495"/>
    </row>
    <row r="785" spans="2:50">
      <c r="B785" s="412">
        <v>761</v>
      </c>
      <c r="C785" s="86" t="s">
        <v>1242</v>
      </c>
      <c r="D785" s="86" t="s">
        <v>1304</v>
      </c>
      <c r="E785" s="86" t="s">
        <v>1305</v>
      </c>
      <c r="F785" s="86" t="s">
        <v>1312</v>
      </c>
      <c r="G785" s="433" t="s">
        <v>1246</v>
      </c>
      <c r="H785" s="434">
        <v>42431</v>
      </c>
      <c r="I785" s="409" t="s">
        <v>2470</v>
      </c>
      <c r="J785" s="83">
        <f t="shared" si="216"/>
        <v>12</v>
      </c>
      <c r="K785" s="83">
        <v>12</v>
      </c>
      <c r="L785" s="83">
        <v>0</v>
      </c>
      <c r="M785" s="83"/>
      <c r="N785" s="83">
        <v>0.2</v>
      </c>
      <c r="O785" s="83">
        <v>0</v>
      </c>
      <c r="P785" s="525">
        <v>2</v>
      </c>
      <c r="Q785" s="282"/>
      <c r="R785" s="128" t="s">
        <v>31</v>
      </c>
      <c r="S785" s="128" t="s">
        <v>31</v>
      </c>
      <c r="T785" s="128" t="s">
        <v>31</v>
      </c>
      <c r="U785" s="128" t="s">
        <v>31</v>
      </c>
      <c r="V785" s="282" t="s">
        <v>4262</v>
      </c>
      <c r="W785" s="282"/>
      <c r="X785" s="282">
        <f t="shared" si="205"/>
        <v>0</v>
      </c>
      <c r="Y785" s="260"/>
      <c r="Z785" s="260"/>
      <c r="AA785" s="502">
        <f t="shared" si="206"/>
        <v>0</v>
      </c>
      <c r="AB785" s="282">
        <f t="shared" si="207"/>
        <v>0</v>
      </c>
      <c r="AC785" s="282">
        <f t="shared" si="208"/>
        <v>0</v>
      </c>
      <c r="AD785" s="282">
        <f t="shared" si="209"/>
        <v>0</v>
      </c>
      <c r="AE785" s="282">
        <f t="shared" si="210"/>
        <v>0</v>
      </c>
      <c r="AF785" s="282">
        <f t="shared" si="211"/>
        <v>0</v>
      </c>
      <c r="AG785" s="107">
        <f t="shared" si="212"/>
        <v>0</v>
      </c>
      <c r="AH785" s="282">
        <f t="shared" si="213"/>
        <v>0</v>
      </c>
      <c r="AI785" s="260"/>
      <c r="AJ785" s="282">
        <f t="shared" si="214"/>
        <v>0</v>
      </c>
      <c r="AK785" s="282">
        <f t="shared" si="215"/>
        <v>0</v>
      </c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495"/>
      <c r="AW785" s="495"/>
      <c r="AX785" s="495"/>
    </row>
    <row r="786" spans="2:50">
      <c r="B786" s="412">
        <v>762</v>
      </c>
      <c r="C786" s="86" t="s">
        <v>1242</v>
      </c>
      <c r="D786" s="86" t="s">
        <v>1304</v>
      </c>
      <c r="E786" s="86" t="s">
        <v>1305</v>
      </c>
      <c r="F786" s="86" t="s">
        <v>1314</v>
      </c>
      <c r="G786" s="433" t="s">
        <v>1246</v>
      </c>
      <c r="H786" s="434">
        <v>42431</v>
      </c>
      <c r="I786" s="409" t="s">
        <v>2470</v>
      </c>
      <c r="J786" s="83">
        <f t="shared" si="216"/>
        <v>6</v>
      </c>
      <c r="K786" s="83">
        <v>6</v>
      </c>
      <c r="L786" s="83">
        <v>0</v>
      </c>
      <c r="M786" s="83"/>
      <c r="N786" s="83">
        <v>0.02</v>
      </c>
      <c r="O786" s="83">
        <v>1</v>
      </c>
      <c r="P786" s="525">
        <v>2</v>
      </c>
      <c r="Q786" s="282"/>
      <c r="R786" s="128" t="s">
        <v>31</v>
      </c>
      <c r="S786" s="128" t="s">
        <v>31</v>
      </c>
      <c r="T786" s="128" t="s">
        <v>31</v>
      </c>
      <c r="U786" s="128" t="s">
        <v>31</v>
      </c>
      <c r="V786" s="282" t="s">
        <v>4262</v>
      </c>
      <c r="W786" s="282"/>
      <c r="X786" s="282">
        <f t="shared" si="205"/>
        <v>0</v>
      </c>
      <c r="Y786" s="260"/>
      <c r="Z786" s="260"/>
      <c r="AA786" s="502">
        <f t="shared" si="206"/>
        <v>0</v>
      </c>
      <c r="AB786" s="282">
        <f t="shared" si="207"/>
        <v>0</v>
      </c>
      <c r="AC786" s="282">
        <f t="shared" si="208"/>
        <v>0</v>
      </c>
      <c r="AD786" s="282">
        <f t="shared" si="209"/>
        <v>0</v>
      </c>
      <c r="AE786" s="282">
        <f t="shared" si="210"/>
        <v>0</v>
      </c>
      <c r="AF786" s="282">
        <f t="shared" si="211"/>
        <v>0</v>
      </c>
      <c r="AG786" s="107">
        <f t="shared" si="212"/>
        <v>0</v>
      </c>
      <c r="AH786" s="282">
        <f t="shared" si="213"/>
        <v>0</v>
      </c>
      <c r="AI786" s="260"/>
      <c r="AJ786" s="282">
        <f t="shared" si="214"/>
        <v>0</v>
      </c>
      <c r="AK786" s="282">
        <f t="shared" si="215"/>
        <v>0</v>
      </c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495"/>
      <c r="AW786" s="495"/>
      <c r="AX786" s="495"/>
    </row>
    <row r="787" spans="2:50">
      <c r="B787" s="412">
        <v>763</v>
      </c>
      <c r="C787" s="86" t="s">
        <v>1242</v>
      </c>
      <c r="D787" s="86" t="s">
        <v>1304</v>
      </c>
      <c r="E787" s="86" t="s">
        <v>1305</v>
      </c>
      <c r="F787" s="86" t="s">
        <v>1290</v>
      </c>
      <c r="G787" s="433" t="s">
        <v>1246</v>
      </c>
      <c r="H787" s="434">
        <v>42431</v>
      </c>
      <c r="I787" s="409" t="s">
        <v>2470</v>
      </c>
      <c r="J787" s="83">
        <f t="shared" si="216"/>
        <v>24</v>
      </c>
      <c r="K787" s="83">
        <v>24</v>
      </c>
      <c r="L787" s="83">
        <v>0</v>
      </c>
      <c r="M787" s="83"/>
      <c r="N787" s="329">
        <v>0.4</v>
      </c>
      <c r="O787" s="329">
        <v>0</v>
      </c>
      <c r="P787" s="502">
        <v>2</v>
      </c>
      <c r="Q787" s="282"/>
      <c r="R787" s="128" t="s">
        <v>31</v>
      </c>
      <c r="S787" s="128" t="s">
        <v>31</v>
      </c>
      <c r="T787" s="128" t="s">
        <v>31</v>
      </c>
      <c r="U787" s="128" t="s">
        <v>31</v>
      </c>
      <c r="V787" s="282" t="s">
        <v>4262</v>
      </c>
      <c r="W787" s="282"/>
      <c r="X787" s="282">
        <f t="shared" si="205"/>
        <v>0</v>
      </c>
      <c r="Y787" s="260"/>
      <c r="Z787" s="260"/>
      <c r="AA787" s="502">
        <f t="shared" si="206"/>
        <v>0</v>
      </c>
      <c r="AB787" s="282">
        <f t="shared" si="207"/>
        <v>0</v>
      </c>
      <c r="AC787" s="282">
        <f t="shared" si="208"/>
        <v>0</v>
      </c>
      <c r="AD787" s="282">
        <f t="shared" si="209"/>
        <v>0</v>
      </c>
      <c r="AE787" s="282">
        <f t="shared" si="210"/>
        <v>0</v>
      </c>
      <c r="AF787" s="282">
        <f t="shared" si="211"/>
        <v>0</v>
      </c>
      <c r="AG787" s="107">
        <f t="shared" si="212"/>
        <v>0</v>
      </c>
      <c r="AH787" s="282">
        <f t="shared" si="213"/>
        <v>0</v>
      </c>
      <c r="AI787" s="260"/>
      <c r="AJ787" s="282">
        <f t="shared" si="214"/>
        <v>0</v>
      </c>
      <c r="AK787" s="282">
        <f t="shared" si="215"/>
        <v>0</v>
      </c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495"/>
      <c r="AW787" s="495"/>
      <c r="AX787" s="495"/>
    </row>
    <row r="788" spans="2:50">
      <c r="B788" s="412">
        <v>764</v>
      </c>
      <c r="C788" s="86" t="s">
        <v>1242</v>
      </c>
      <c r="D788" s="86" t="s">
        <v>1304</v>
      </c>
      <c r="E788" s="86" t="s">
        <v>1305</v>
      </c>
      <c r="F788" s="86" t="s">
        <v>1140</v>
      </c>
      <c r="G788" s="433" t="s">
        <v>1246</v>
      </c>
      <c r="H788" s="434">
        <v>42431</v>
      </c>
      <c r="I788" s="409" t="s">
        <v>2470</v>
      </c>
      <c r="J788" s="83">
        <f t="shared" si="216"/>
        <v>102</v>
      </c>
      <c r="K788" s="83">
        <v>102</v>
      </c>
      <c r="L788" s="83">
        <v>0</v>
      </c>
      <c r="M788" s="83"/>
      <c r="N788" s="329">
        <v>0.4</v>
      </c>
      <c r="O788" s="329">
        <v>0</v>
      </c>
      <c r="P788" s="502">
        <v>2</v>
      </c>
      <c r="Q788" s="282"/>
      <c r="R788" s="128" t="s">
        <v>31</v>
      </c>
      <c r="S788" s="128" t="s">
        <v>31</v>
      </c>
      <c r="T788" s="128" t="s">
        <v>31</v>
      </c>
      <c r="U788" s="128" t="s">
        <v>31</v>
      </c>
      <c r="V788" s="282" t="s">
        <v>4262</v>
      </c>
      <c r="W788" s="282"/>
      <c r="X788" s="282">
        <f t="shared" si="205"/>
        <v>0</v>
      </c>
      <c r="Y788" s="260"/>
      <c r="Z788" s="260"/>
      <c r="AA788" s="502">
        <f t="shared" si="206"/>
        <v>0</v>
      </c>
      <c r="AB788" s="282">
        <f t="shared" si="207"/>
        <v>0</v>
      </c>
      <c r="AC788" s="282">
        <f t="shared" si="208"/>
        <v>0</v>
      </c>
      <c r="AD788" s="282">
        <f t="shared" si="209"/>
        <v>0</v>
      </c>
      <c r="AE788" s="282">
        <f t="shared" si="210"/>
        <v>0</v>
      </c>
      <c r="AF788" s="282">
        <f t="shared" si="211"/>
        <v>0</v>
      </c>
      <c r="AG788" s="107">
        <f t="shared" si="212"/>
        <v>0</v>
      </c>
      <c r="AH788" s="282">
        <f t="shared" si="213"/>
        <v>0</v>
      </c>
      <c r="AI788" s="260"/>
      <c r="AJ788" s="282">
        <f t="shared" si="214"/>
        <v>0</v>
      </c>
      <c r="AK788" s="282">
        <f t="shared" si="215"/>
        <v>0</v>
      </c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495"/>
      <c r="AW788" s="495"/>
      <c r="AX788" s="495"/>
    </row>
    <row r="789" spans="2:50">
      <c r="B789" s="412">
        <v>765</v>
      </c>
      <c r="C789" s="86" t="s">
        <v>1242</v>
      </c>
      <c r="D789" s="86" t="s">
        <v>1304</v>
      </c>
      <c r="E789" s="86" t="s">
        <v>1305</v>
      </c>
      <c r="F789" s="86" t="s">
        <v>152</v>
      </c>
      <c r="G789" s="433" t="s">
        <v>1246</v>
      </c>
      <c r="H789" s="434">
        <v>42431</v>
      </c>
      <c r="I789" s="409" t="s">
        <v>2470</v>
      </c>
      <c r="J789" s="83">
        <f t="shared" si="216"/>
        <v>42</v>
      </c>
      <c r="K789" s="83">
        <v>42</v>
      </c>
      <c r="L789" s="83">
        <v>0</v>
      </c>
      <c r="M789" s="83"/>
      <c r="N789" s="329">
        <v>0.7</v>
      </c>
      <c r="O789" s="329">
        <v>0.1</v>
      </c>
      <c r="P789" s="502">
        <v>2</v>
      </c>
      <c r="Q789" s="282"/>
      <c r="R789" s="128" t="s">
        <v>31</v>
      </c>
      <c r="S789" s="128" t="s">
        <v>31</v>
      </c>
      <c r="T789" s="128" t="s">
        <v>31</v>
      </c>
      <c r="U789" s="128" t="s">
        <v>31</v>
      </c>
      <c r="V789" s="282" t="s">
        <v>4262</v>
      </c>
      <c r="W789" s="282"/>
      <c r="X789" s="282">
        <f t="shared" si="205"/>
        <v>0</v>
      </c>
      <c r="Y789" s="260"/>
      <c r="Z789" s="260"/>
      <c r="AA789" s="502">
        <f t="shared" si="206"/>
        <v>0</v>
      </c>
      <c r="AB789" s="282">
        <f t="shared" si="207"/>
        <v>0</v>
      </c>
      <c r="AC789" s="282">
        <f t="shared" si="208"/>
        <v>0</v>
      </c>
      <c r="AD789" s="282">
        <f t="shared" si="209"/>
        <v>0</v>
      </c>
      <c r="AE789" s="282">
        <f t="shared" si="210"/>
        <v>0</v>
      </c>
      <c r="AF789" s="282">
        <f t="shared" si="211"/>
        <v>0</v>
      </c>
      <c r="AG789" s="107">
        <f t="shared" si="212"/>
        <v>0</v>
      </c>
      <c r="AH789" s="282">
        <f t="shared" si="213"/>
        <v>0</v>
      </c>
      <c r="AI789" s="260"/>
      <c r="AJ789" s="282">
        <f t="shared" si="214"/>
        <v>0</v>
      </c>
      <c r="AK789" s="282">
        <f t="shared" si="215"/>
        <v>0</v>
      </c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495"/>
      <c r="AW789" s="495"/>
      <c r="AX789" s="495"/>
    </row>
    <row r="790" spans="2:50">
      <c r="B790" s="412">
        <v>766</v>
      </c>
      <c r="C790" s="86" t="s">
        <v>1242</v>
      </c>
      <c r="D790" s="86" t="s">
        <v>1319</v>
      </c>
      <c r="E790" s="86" t="s">
        <v>1320</v>
      </c>
      <c r="F790" s="86" t="s">
        <v>1321</v>
      </c>
      <c r="G790" s="433" t="s">
        <v>1246</v>
      </c>
      <c r="H790" s="434">
        <v>42431</v>
      </c>
      <c r="I790" s="409" t="s">
        <v>2470</v>
      </c>
      <c r="J790" s="83">
        <f t="shared" si="216"/>
        <v>60</v>
      </c>
      <c r="K790" s="83">
        <v>60</v>
      </c>
      <c r="L790" s="83">
        <v>0</v>
      </c>
      <c r="M790" s="83"/>
      <c r="N790" s="83">
        <v>1</v>
      </c>
      <c r="O790" s="83">
        <v>0</v>
      </c>
      <c r="P790" s="525">
        <v>2</v>
      </c>
      <c r="Q790" s="282"/>
      <c r="R790" s="128" t="s">
        <v>31</v>
      </c>
      <c r="S790" s="128" t="s">
        <v>31</v>
      </c>
      <c r="T790" s="128" t="s">
        <v>31</v>
      </c>
      <c r="U790" s="128" t="s">
        <v>31</v>
      </c>
      <c r="V790" s="282" t="s">
        <v>4262</v>
      </c>
      <c r="W790" s="282"/>
      <c r="X790" s="282">
        <f t="shared" si="205"/>
        <v>0</v>
      </c>
      <c r="Y790" s="260"/>
      <c r="Z790" s="260"/>
      <c r="AA790" s="502">
        <f t="shared" si="206"/>
        <v>0</v>
      </c>
      <c r="AB790" s="282">
        <f t="shared" si="207"/>
        <v>0</v>
      </c>
      <c r="AC790" s="282">
        <f t="shared" si="208"/>
        <v>0</v>
      </c>
      <c r="AD790" s="282">
        <f t="shared" si="209"/>
        <v>0</v>
      </c>
      <c r="AE790" s="282">
        <f t="shared" si="210"/>
        <v>0</v>
      </c>
      <c r="AF790" s="282">
        <f t="shared" si="211"/>
        <v>0</v>
      </c>
      <c r="AG790" s="107">
        <f t="shared" si="212"/>
        <v>0</v>
      </c>
      <c r="AH790" s="282">
        <f t="shared" si="213"/>
        <v>0</v>
      </c>
      <c r="AI790" s="260"/>
      <c r="AJ790" s="282">
        <f t="shared" si="214"/>
        <v>0</v>
      </c>
      <c r="AK790" s="282">
        <f t="shared" si="215"/>
        <v>0</v>
      </c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495"/>
      <c r="AW790" s="495"/>
      <c r="AX790" s="495"/>
    </row>
    <row r="791" spans="2:50">
      <c r="B791" s="412">
        <v>767</v>
      </c>
      <c r="C791" s="86" t="s">
        <v>1242</v>
      </c>
      <c r="D791" s="86" t="s">
        <v>1319</v>
      </c>
      <c r="E791" s="86" t="s">
        <v>1320</v>
      </c>
      <c r="F791" s="86" t="s">
        <v>1322</v>
      </c>
      <c r="G791" s="433" t="s">
        <v>1246</v>
      </c>
      <c r="H791" s="434">
        <v>42431</v>
      </c>
      <c r="I791" s="409" t="s">
        <v>2470</v>
      </c>
      <c r="J791" s="83">
        <f t="shared" si="216"/>
        <v>6</v>
      </c>
      <c r="K791" s="83">
        <v>6</v>
      </c>
      <c r="L791" s="83">
        <v>0</v>
      </c>
      <c r="M791" s="83"/>
      <c r="N791" s="83">
        <v>0.1</v>
      </c>
      <c r="O791" s="83">
        <v>0</v>
      </c>
      <c r="P791" s="525">
        <v>2</v>
      </c>
      <c r="Q791" s="282"/>
      <c r="R791" s="128" t="s">
        <v>31</v>
      </c>
      <c r="S791" s="128" t="s">
        <v>31</v>
      </c>
      <c r="T791" s="128" t="s">
        <v>31</v>
      </c>
      <c r="U791" s="128" t="s">
        <v>31</v>
      </c>
      <c r="V791" s="282" t="s">
        <v>4262</v>
      </c>
      <c r="W791" s="282"/>
      <c r="X791" s="282">
        <f t="shared" si="205"/>
        <v>0</v>
      </c>
      <c r="Y791" s="260"/>
      <c r="Z791" s="260"/>
      <c r="AA791" s="502">
        <f t="shared" si="206"/>
        <v>0</v>
      </c>
      <c r="AB791" s="282">
        <f t="shared" si="207"/>
        <v>0</v>
      </c>
      <c r="AC791" s="282">
        <f t="shared" si="208"/>
        <v>0</v>
      </c>
      <c r="AD791" s="282">
        <f t="shared" si="209"/>
        <v>0</v>
      </c>
      <c r="AE791" s="282">
        <f t="shared" si="210"/>
        <v>0</v>
      </c>
      <c r="AF791" s="282">
        <f t="shared" si="211"/>
        <v>0</v>
      </c>
      <c r="AG791" s="107">
        <f t="shared" si="212"/>
        <v>0</v>
      </c>
      <c r="AH791" s="282">
        <f t="shared" si="213"/>
        <v>0</v>
      </c>
      <c r="AI791" s="260"/>
      <c r="AJ791" s="282">
        <f t="shared" si="214"/>
        <v>0</v>
      </c>
      <c r="AK791" s="282">
        <f t="shared" si="215"/>
        <v>0</v>
      </c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495"/>
      <c r="AW791" s="495"/>
      <c r="AX791" s="495"/>
    </row>
    <row r="792" spans="2:50">
      <c r="B792" s="412">
        <v>768</v>
      </c>
      <c r="C792" s="86" t="s">
        <v>1242</v>
      </c>
      <c r="D792" s="86" t="s">
        <v>1319</v>
      </c>
      <c r="E792" s="86" t="s">
        <v>1320</v>
      </c>
      <c r="F792" s="86" t="s">
        <v>1323</v>
      </c>
      <c r="G792" s="433" t="s">
        <v>1246</v>
      </c>
      <c r="H792" s="434">
        <v>42431</v>
      </c>
      <c r="I792" s="409" t="s">
        <v>2470</v>
      </c>
      <c r="J792" s="83">
        <f t="shared" si="216"/>
        <v>6</v>
      </c>
      <c r="K792" s="83">
        <v>6</v>
      </c>
      <c r="L792" s="83">
        <v>0</v>
      </c>
      <c r="M792" s="83"/>
      <c r="N792" s="83">
        <v>0.05</v>
      </c>
      <c r="O792" s="83">
        <v>0</v>
      </c>
      <c r="P792" s="525">
        <v>2</v>
      </c>
      <c r="Q792" s="282"/>
      <c r="R792" s="128" t="s">
        <v>31</v>
      </c>
      <c r="S792" s="128" t="s">
        <v>31</v>
      </c>
      <c r="T792" s="128" t="s">
        <v>31</v>
      </c>
      <c r="U792" s="128" t="s">
        <v>31</v>
      </c>
      <c r="V792" s="282" t="s">
        <v>4262</v>
      </c>
      <c r="W792" s="282"/>
      <c r="X792" s="282">
        <f t="shared" si="205"/>
        <v>0</v>
      </c>
      <c r="Y792" s="260"/>
      <c r="Z792" s="260"/>
      <c r="AA792" s="502">
        <f t="shared" si="206"/>
        <v>0</v>
      </c>
      <c r="AB792" s="282">
        <f t="shared" si="207"/>
        <v>0</v>
      </c>
      <c r="AC792" s="282">
        <f t="shared" si="208"/>
        <v>0</v>
      </c>
      <c r="AD792" s="282">
        <f t="shared" si="209"/>
        <v>0</v>
      </c>
      <c r="AE792" s="282">
        <f t="shared" si="210"/>
        <v>0</v>
      </c>
      <c r="AF792" s="282">
        <f t="shared" si="211"/>
        <v>0</v>
      </c>
      <c r="AG792" s="107">
        <f t="shared" si="212"/>
        <v>0</v>
      </c>
      <c r="AH792" s="282">
        <f t="shared" si="213"/>
        <v>0</v>
      </c>
      <c r="AI792" s="260"/>
      <c r="AJ792" s="282">
        <f t="shared" si="214"/>
        <v>0</v>
      </c>
      <c r="AK792" s="282">
        <f t="shared" si="215"/>
        <v>0</v>
      </c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495"/>
      <c r="AW792" s="495"/>
      <c r="AX792" s="495"/>
    </row>
    <row r="793" spans="2:50">
      <c r="B793" s="412">
        <v>769</v>
      </c>
      <c r="C793" s="86" t="s">
        <v>1242</v>
      </c>
      <c r="D793" s="86" t="s">
        <v>1319</v>
      </c>
      <c r="E793" s="86" t="s">
        <v>1320</v>
      </c>
      <c r="F793" s="86" t="s">
        <v>1324</v>
      </c>
      <c r="G793" s="433" t="s">
        <v>1246</v>
      </c>
      <c r="H793" s="434">
        <v>42431</v>
      </c>
      <c r="I793" s="409" t="s">
        <v>2470</v>
      </c>
      <c r="J793" s="83">
        <f t="shared" si="216"/>
        <v>6</v>
      </c>
      <c r="K793" s="83">
        <v>6</v>
      </c>
      <c r="L793" s="83">
        <v>0</v>
      </c>
      <c r="M793" s="83"/>
      <c r="N793" s="83">
        <v>0.1</v>
      </c>
      <c r="O793" s="83">
        <v>0</v>
      </c>
      <c r="P793" s="525">
        <v>1</v>
      </c>
      <c r="Q793" s="282"/>
      <c r="R793" s="128" t="s">
        <v>31</v>
      </c>
      <c r="S793" s="128" t="s">
        <v>31</v>
      </c>
      <c r="T793" s="128" t="s">
        <v>31</v>
      </c>
      <c r="U793" s="128" t="s">
        <v>31</v>
      </c>
      <c r="V793" s="282" t="s">
        <v>4262</v>
      </c>
      <c r="W793" s="282"/>
      <c r="X793" s="282">
        <f t="shared" si="205"/>
        <v>0</v>
      </c>
      <c r="Y793" s="260"/>
      <c r="Z793" s="260"/>
      <c r="AA793" s="502">
        <f t="shared" si="206"/>
        <v>0</v>
      </c>
      <c r="AB793" s="282">
        <f t="shared" si="207"/>
        <v>0</v>
      </c>
      <c r="AC793" s="282">
        <f t="shared" si="208"/>
        <v>0</v>
      </c>
      <c r="AD793" s="282">
        <f t="shared" si="209"/>
        <v>0</v>
      </c>
      <c r="AE793" s="282">
        <f t="shared" si="210"/>
        <v>0</v>
      </c>
      <c r="AF793" s="282">
        <f t="shared" si="211"/>
        <v>0</v>
      </c>
      <c r="AG793" s="107">
        <f t="shared" si="212"/>
        <v>0</v>
      </c>
      <c r="AH793" s="282">
        <f t="shared" si="213"/>
        <v>0</v>
      </c>
      <c r="AI793" s="260"/>
      <c r="AJ793" s="282">
        <f t="shared" si="214"/>
        <v>0</v>
      </c>
      <c r="AK793" s="282">
        <f t="shared" si="215"/>
        <v>0</v>
      </c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495"/>
      <c r="AW793" s="495"/>
      <c r="AX793" s="495"/>
    </row>
    <row r="794" spans="2:50">
      <c r="B794" s="412">
        <v>770</v>
      </c>
      <c r="C794" s="86" t="s">
        <v>1242</v>
      </c>
      <c r="D794" s="86" t="s">
        <v>1328</v>
      </c>
      <c r="E794" s="86" t="s">
        <v>3040</v>
      </c>
      <c r="F794" s="406" t="s">
        <v>3041</v>
      </c>
      <c r="G794" s="433" t="s">
        <v>131</v>
      </c>
      <c r="H794" s="434">
        <v>42928</v>
      </c>
      <c r="I794" s="409" t="s">
        <v>2470</v>
      </c>
      <c r="J794" s="435">
        <f t="shared" si="216"/>
        <v>30</v>
      </c>
      <c r="K794" s="435">
        <v>30</v>
      </c>
      <c r="L794" s="436">
        <v>0</v>
      </c>
      <c r="M794" s="436"/>
      <c r="N794" s="436">
        <v>0.5</v>
      </c>
      <c r="O794" s="436">
        <v>0</v>
      </c>
      <c r="P794" s="526">
        <v>1</v>
      </c>
      <c r="Q794" s="282"/>
      <c r="R794" s="128" t="s">
        <v>31</v>
      </c>
      <c r="S794" s="128" t="s">
        <v>31</v>
      </c>
      <c r="T794" s="128" t="s">
        <v>31</v>
      </c>
      <c r="U794" s="128" t="s">
        <v>31</v>
      </c>
      <c r="V794" s="282" t="s">
        <v>4263</v>
      </c>
      <c r="W794" s="282"/>
      <c r="X794" s="282">
        <f t="shared" si="205"/>
        <v>0</v>
      </c>
      <c r="Y794" s="260"/>
      <c r="Z794" s="260"/>
      <c r="AA794" s="502">
        <f t="shared" si="206"/>
        <v>0</v>
      </c>
      <c r="AB794" s="282">
        <f t="shared" si="207"/>
        <v>0</v>
      </c>
      <c r="AC794" s="282">
        <f t="shared" si="208"/>
        <v>0</v>
      </c>
      <c r="AD794" s="282">
        <f t="shared" si="209"/>
        <v>0</v>
      </c>
      <c r="AE794" s="282">
        <f t="shared" si="210"/>
        <v>0</v>
      </c>
      <c r="AF794" s="282">
        <f t="shared" si="211"/>
        <v>0</v>
      </c>
      <c r="AG794" s="107">
        <f t="shared" si="212"/>
        <v>0</v>
      </c>
      <c r="AH794" s="282">
        <f t="shared" si="213"/>
        <v>0</v>
      </c>
      <c r="AI794" s="260"/>
      <c r="AJ794" s="282">
        <f t="shared" si="214"/>
        <v>0</v>
      </c>
      <c r="AK794" s="282">
        <f t="shared" si="215"/>
        <v>0</v>
      </c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495"/>
      <c r="AW794" s="495"/>
      <c r="AX794" s="495"/>
    </row>
    <row r="795" spans="2:50">
      <c r="B795" s="412">
        <v>771</v>
      </c>
      <c r="C795" s="86" t="s">
        <v>1242</v>
      </c>
      <c r="D795" s="86" t="s">
        <v>1328</v>
      </c>
      <c r="E795" s="86" t="s">
        <v>3042</v>
      </c>
      <c r="F795" s="86" t="s">
        <v>3178</v>
      </c>
      <c r="G795" s="433" t="s">
        <v>131</v>
      </c>
      <c r="H795" s="434">
        <v>42928</v>
      </c>
      <c r="I795" s="409" t="s">
        <v>2470</v>
      </c>
      <c r="J795" s="435">
        <f t="shared" si="216"/>
        <v>60</v>
      </c>
      <c r="K795" s="435">
        <v>60</v>
      </c>
      <c r="L795" s="436">
        <v>0</v>
      </c>
      <c r="M795" s="436"/>
      <c r="N795" s="436">
        <v>0.5</v>
      </c>
      <c r="O795" s="436">
        <v>0</v>
      </c>
      <c r="P795" s="526">
        <v>1</v>
      </c>
      <c r="Q795" s="282"/>
      <c r="R795" s="128" t="s">
        <v>31</v>
      </c>
      <c r="S795" s="128" t="s">
        <v>31</v>
      </c>
      <c r="T795" s="128" t="s">
        <v>31</v>
      </c>
      <c r="U795" s="128" t="s">
        <v>31</v>
      </c>
      <c r="V795" s="282" t="s">
        <v>4263</v>
      </c>
      <c r="W795" s="282"/>
      <c r="X795" s="282">
        <f t="shared" si="205"/>
        <v>0</v>
      </c>
      <c r="Y795" s="260"/>
      <c r="Z795" s="260"/>
      <c r="AA795" s="502">
        <f t="shared" si="206"/>
        <v>0</v>
      </c>
      <c r="AB795" s="282">
        <f t="shared" si="207"/>
        <v>0</v>
      </c>
      <c r="AC795" s="282">
        <f t="shared" si="208"/>
        <v>0</v>
      </c>
      <c r="AD795" s="282">
        <f t="shared" si="209"/>
        <v>0</v>
      </c>
      <c r="AE795" s="282">
        <f t="shared" si="210"/>
        <v>0</v>
      </c>
      <c r="AF795" s="282">
        <f t="shared" si="211"/>
        <v>0</v>
      </c>
      <c r="AG795" s="107">
        <f t="shared" si="212"/>
        <v>0</v>
      </c>
      <c r="AH795" s="282">
        <f t="shared" si="213"/>
        <v>0</v>
      </c>
      <c r="AI795" s="260"/>
      <c r="AJ795" s="282">
        <f t="shared" si="214"/>
        <v>0</v>
      </c>
      <c r="AK795" s="282">
        <f t="shared" si="215"/>
        <v>0</v>
      </c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495"/>
      <c r="AW795" s="495"/>
      <c r="AX795" s="495"/>
    </row>
    <row r="796" spans="2:50">
      <c r="B796" s="412">
        <v>772</v>
      </c>
      <c r="C796" s="86" t="s">
        <v>1242</v>
      </c>
      <c r="D796" s="86" t="s">
        <v>1328</v>
      </c>
      <c r="E796" s="86" t="s">
        <v>3043</v>
      </c>
      <c r="F796" s="86" t="s">
        <v>3179</v>
      </c>
      <c r="G796" s="433" t="s">
        <v>131</v>
      </c>
      <c r="H796" s="434">
        <v>42928</v>
      </c>
      <c r="I796" s="409" t="s">
        <v>2470</v>
      </c>
      <c r="J796" s="435">
        <f t="shared" si="216"/>
        <v>60</v>
      </c>
      <c r="K796" s="435">
        <v>60</v>
      </c>
      <c r="L796" s="436">
        <v>0</v>
      </c>
      <c r="M796" s="436"/>
      <c r="N796" s="436">
        <v>0.5</v>
      </c>
      <c r="O796" s="436">
        <v>0</v>
      </c>
      <c r="P796" s="526">
        <v>1</v>
      </c>
      <c r="Q796" s="282"/>
      <c r="R796" s="128" t="s">
        <v>31</v>
      </c>
      <c r="S796" s="128" t="s">
        <v>31</v>
      </c>
      <c r="T796" s="128" t="s">
        <v>31</v>
      </c>
      <c r="U796" s="128" t="s">
        <v>31</v>
      </c>
      <c r="V796" s="282" t="s">
        <v>4263</v>
      </c>
      <c r="W796" s="282"/>
      <c r="X796" s="282">
        <f t="shared" si="205"/>
        <v>0</v>
      </c>
      <c r="Y796" s="260"/>
      <c r="Z796" s="260"/>
      <c r="AA796" s="502">
        <f t="shared" si="206"/>
        <v>0</v>
      </c>
      <c r="AB796" s="282">
        <f t="shared" si="207"/>
        <v>0</v>
      </c>
      <c r="AC796" s="282">
        <f t="shared" si="208"/>
        <v>0</v>
      </c>
      <c r="AD796" s="282">
        <f t="shared" si="209"/>
        <v>0</v>
      </c>
      <c r="AE796" s="282">
        <f t="shared" si="210"/>
        <v>0</v>
      </c>
      <c r="AF796" s="282">
        <f t="shared" si="211"/>
        <v>0</v>
      </c>
      <c r="AG796" s="107">
        <f t="shared" si="212"/>
        <v>0</v>
      </c>
      <c r="AH796" s="282">
        <f t="shared" si="213"/>
        <v>0</v>
      </c>
      <c r="AI796" s="260"/>
      <c r="AJ796" s="282">
        <f t="shared" si="214"/>
        <v>0</v>
      </c>
      <c r="AK796" s="282">
        <f t="shared" si="215"/>
        <v>0</v>
      </c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495"/>
      <c r="AW796" s="495"/>
      <c r="AX796" s="495"/>
    </row>
    <row r="797" spans="2:50">
      <c r="B797" s="412">
        <v>773</v>
      </c>
      <c r="C797" s="86" t="s">
        <v>1242</v>
      </c>
      <c r="D797" s="86" t="s">
        <v>1328</v>
      </c>
      <c r="E797" s="86" t="s">
        <v>3044</v>
      </c>
      <c r="F797" s="86" t="s">
        <v>3180</v>
      </c>
      <c r="G797" s="433" t="s">
        <v>131</v>
      </c>
      <c r="H797" s="434">
        <v>42928</v>
      </c>
      <c r="I797" s="409" t="s">
        <v>2470</v>
      </c>
      <c r="J797" s="435">
        <f t="shared" si="216"/>
        <v>60</v>
      </c>
      <c r="K797" s="435">
        <v>60</v>
      </c>
      <c r="L797" s="436">
        <v>0</v>
      </c>
      <c r="M797" s="436"/>
      <c r="N797" s="436">
        <v>0.5</v>
      </c>
      <c r="O797" s="436">
        <v>0</v>
      </c>
      <c r="P797" s="526">
        <v>1</v>
      </c>
      <c r="Q797" s="282"/>
      <c r="R797" s="128" t="s">
        <v>31</v>
      </c>
      <c r="S797" s="128" t="s">
        <v>31</v>
      </c>
      <c r="T797" s="128" t="s">
        <v>31</v>
      </c>
      <c r="U797" s="128" t="s">
        <v>31</v>
      </c>
      <c r="V797" s="282" t="s">
        <v>4263</v>
      </c>
      <c r="W797" s="282"/>
      <c r="X797" s="282">
        <f t="shared" si="205"/>
        <v>0</v>
      </c>
      <c r="Y797" s="260"/>
      <c r="Z797" s="260"/>
      <c r="AA797" s="502">
        <f t="shared" si="206"/>
        <v>0</v>
      </c>
      <c r="AB797" s="282">
        <f t="shared" si="207"/>
        <v>0</v>
      </c>
      <c r="AC797" s="282">
        <f t="shared" si="208"/>
        <v>0</v>
      </c>
      <c r="AD797" s="282">
        <f t="shared" si="209"/>
        <v>0</v>
      </c>
      <c r="AE797" s="282">
        <f t="shared" si="210"/>
        <v>0</v>
      </c>
      <c r="AF797" s="282">
        <f t="shared" si="211"/>
        <v>0</v>
      </c>
      <c r="AG797" s="107">
        <f t="shared" si="212"/>
        <v>0</v>
      </c>
      <c r="AH797" s="282">
        <f t="shared" si="213"/>
        <v>0</v>
      </c>
      <c r="AI797" s="260"/>
      <c r="AJ797" s="282">
        <f t="shared" si="214"/>
        <v>0</v>
      </c>
      <c r="AK797" s="282">
        <f t="shared" si="215"/>
        <v>0</v>
      </c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495"/>
      <c r="AW797" s="495"/>
      <c r="AX797" s="495"/>
    </row>
    <row r="798" spans="2:50">
      <c r="B798" s="412">
        <v>774</v>
      </c>
      <c r="C798" s="86" t="s">
        <v>1242</v>
      </c>
      <c r="D798" s="109" t="s">
        <v>1333</v>
      </c>
      <c r="E798" s="86" t="s">
        <v>1334</v>
      </c>
      <c r="F798" s="86" t="s">
        <v>1335</v>
      </c>
      <c r="G798" s="433" t="s">
        <v>131</v>
      </c>
      <c r="H798" s="434">
        <v>42172</v>
      </c>
      <c r="I798" s="409" t="s">
        <v>2470</v>
      </c>
      <c r="J798" s="435">
        <f t="shared" si="216"/>
        <v>480</v>
      </c>
      <c r="K798" s="435">
        <v>480</v>
      </c>
      <c r="L798" s="436">
        <v>0</v>
      </c>
      <c r="M798" s="436"/>
      <c r="N798" s="436">
        <v>3.6</v>
      </c>
      <c r="O798" s="436">
        <v>0</v>
      </c>
      <c r="P798" s="526">
        <v>1</v>
      </c>
      <c r="Q798" s="282"/>
      <c r="R798" s="128" t="s">
        <v>31</v>
      </c>
      <c r="S798" s="128" t="s">
        <v>31</v>
      </c>
      <c r="T798" s="128" t="s">
        <v>31</v>
      </c>
      <c r="U798" s="128" t="s">
        <v>31</v>
      </c>
      <c r="V798" s="282" t="s">
        <v>4264</v>
      </c>
      <c r="W798" s="282"/>
      <c r="X798" s="282">
        <f t="shared" si="205"/>
        <v>0</v>
      </c>
      <c r="Y798" s="260"/>
      <c r="Z798" s="260"/>
      <c r="AA798" s="502">
        <f t="shared" si="206"/>
        <v>0</v>
      </c>
      <c r="AB798" s="282">
        <f t="shared" si="207"/>
        <v>0</v>
      </c>
      <c r="AC798" s="282">
        <f t="shared" si="208"/>
        <v>0</v>
      </c>
      <c r="AD798" s="282">
        <f t="shared" si="209"/>
        <v>0</v>
      </c>
      <c r="AE798" s="282">
        <f t="shared" si="210"/>
        <v>0</v>
      </c>
      <c r="AF798" s="282">
        <f t="shared" si="211"/>
        <v>0</v>
      </c>
      <c r="AG798" s="107">
        <f t="shared" si="212"/>
        <v>0</v>
      </c>
      <c r="AH798" s="282">
        <f t="shared" si="213"/>
        <v>0</v>
      </c>
      <c r="AI798" s="260"/>
      <c r="AJ798" s="282">
        <f t="shared" si="214"/>
        <v>0</v>
      </c>
      <c r="AK798" s="282">
        <f t="shared" si="215"/>
        <v>0</v>
      </c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495"/>
      <c r="AW798" s="495"/>
      <c r="AX798" s="495"/>
    </row>
    <row r="799" spans="2:50">
      <c r="B799" s="594" t="s">
        <v>4321</v>
      </c>
      <c r="C799" s="595"/>
      <c r="D799" s="595"/>
      <c r="E799" s="595"/>
      <c r="F799" s="596"/>
      <c r="G799" s="443"/>
      <c r="H799" s="443"/>
      <c r="I799" s="445" t="s">
        <v>3827</v>
      </c>
      <c r="J799" s="444">
        <f t="shared" si="216"/>
        <v>323.3</v>
      </c>
      <c r="K799" s="444">
        <f>K800/60</f>
        <v>26</v>
      </c>
      <c r="L799" s="444">
        <f>L800/60</f>
        <v>297.3</v>
      </c>
      <c r="M799" s="444">
        <f>M800/60</f>
        <v>5.5</v>
      </c>
      <c r="N799" s="447">
        <f>SUMIF(I801:I831,"DQA",N801:N831)</f>
        <v>22.15</v>
      </c>
      <c r="O799" s="447">
        <f>SUMIF(I801:I831,"DQA",O801:O831)</f>
        <v>294.3</v>
      </c>
      <c r="P799" s="447"/>
      <c r="Q799" s="447"/>
      <c r="R799" s="447">
        <f t="shared" ref="R799:V799" si="217">SUMIF(L801:L831,"DQA",R801:R831)</f>
        <v>0</v>
      </c>
      <c r="S799" s="447">
        <f t="shared" si="217"/>
        <v>0</v>
      </c>
      <c r="T799" s="447">
        <f t="shared" si="217"/>
        <v>0</v>
      </c>
      <c r="U799" s="447">
        <f t="shared" si="217"/>
        <v>0</v>
      </c>
      <c r="V799" s="447">
        <f t="shared" si="217"/>
        <v>0</v>
      </c>
      <c r="W799" s="444"/>
      <c r="X799" s="444">
        <f>X800/60</f>
        <v>0</v>
      </c>
      <c r="Y799" s="444"/>
      <c r="Z799" s="444"/>
      <c r="AA799" s="444"/>
      <c r="AB799" s="444">
        <f t="shared" ref="AB799:AF799" si="218">AB800/60</f>
        <v>0</v>
      </c>
      <c r="AC799" s="444"/>
      <c r="AD799" s="444">
        <f t="shared" si="218"/>
        <v>0</v>
      </c>
      <c r="AE799" s="444"/>
      <c r="AF799" s="444">
        <f t="shared" si="218"/>
        <v>0</v>
      </c>
      <c r="AG799" s="444"/>
      <c r="AH799" s="444">
        <f>AH800/60</f>
        <v>0</v>
      </c>
      <c r="AI799" s="444"/>
      <c r="AJ799" s="444"/>
      <c r="AK799" s="444">
        <f>AK800/60</f>
        <v>0</v>
      </c>
      <c r="AL799" s="444"/>
      <c r="AM799" s="444"/>
      <c r="AN799" s="444"/>
      <c r="AO799" s="444"/>
      <c r="AP799" s="444"/>
      <c r="AQ799" s="444"/>
      <c r="AR799" s="444"/>
      <c r="AS799" s="444"/>
      <c r="AT799" s="444"/>
      <c r="AU799" s="444"/>
      <c r="AV799" s="444"/>
      <c r="AW799" s="444"/>
      <c r="AX799" s="444">
        <f>AX800/60</f>
        <v>0</v>
      </c>
    </row>
    <row r="800" spans="2:50">
      <c r="B800" s="597"/>
      <c r="C800" s="598"/>
      <c r="D800" s="598"/>
      <c r="E800" s="598"/>
      <c r="F800" s="599"/>
      <c r="G800" s="443"/>
      <c r="H800" s="443"/>
      <c r="I800" s="446" t="s">
        <v>4021</v>
      </c>
      <c r="J800" s="444">
        <f t="shared" si="216"/>
        <v>19398</v>
      </c>
      <c r="K800" s="444">
        <f>SUMIF($I801:$I831,"DQA",K801:K831)</f>
        <v>1560</v>
      </c>
      <c r="L800" s="444">
        <f>SUMIF($I801:$I831,"DQA",L801:L831)</f>
        <v>17838</v>
      </c>
      <c r="M800" s="444">
        <f>SUMIF($I801:$I831,"DQA",M801:M831)</f>
        <v>330</v>
      </c>
      <c r="N800" s="444">
        <f>N799*60</f>
        <v>1329</v>
      </c>
      <c r="O800" s="444">
        <f>O799*60</f>
        <v>17658</v>
      </c>
      <c r="P800" s="444"/>
      <c r="Q800" s="444"/>
      <c r="R800" s="444">
        <f t="shared" ref="R800:V800" si="219">R799*60</f>
        <v>0</v>
      </c>
      <c r="S800" s="444">
        <f t="shared" si="219"/>
        <v>0</v>
      </c>
      <c r="T800" s="444">
        <f t="shared" si="219"/>
        <v>0</v>
      </c>
      <c r="U800" s="444">
        <f t="shared" si="219"/>
        <v>0</v>
      </c>
      <c r="V800" s="444">
        <f t="shared" si="219"/>
        <v>0</v>
      </c>
      <c r="W800" s="444"/>
      <c r="X800" s="444">
        <f>SUM(X801:X831)</f>
        <v>0</v>
      </c>
      <c r="Y800" s="444"/>
      <c r="Z800" s="444"/>
      <c r="AA800" s="444"/>
      <c r="AB800" s="444">
        <f t="shared" ref="AB800:AK800" si="220">SUM(AB801:AB831)</f>
        <v>0</v>
      </c>
      <c r="AC800" s="444"/>
      <c r="AD800" s="444">
        <f t="shared" si="220"/>
        <v>0</v>
      </c>
      <c r="AE800" s="444"/>
      <c r="AF800" s="444">
        <f t="shared" si="220"/>
        <v>0</v>
      </c>
      <c r="AG800" s="444"/>
      <c r="AH800" s="444">
        <f t="shared" si="220"/>
        <v>0</v>
      </c>
      <c r="AI800" s="444"/>
      <c r="AJ800" s="444"/>
      <c r="AK800" s="444">
        <f t="shared" si="220"/>
        <v>0</v>
      </c>
      <c r="AL800" s="444"/>
      <c r="AM800" s="444"/>
      <c r="AN800" s="444"/>
      <c r="AO800" s="444"/>
      <c r="AP800" s="444"/>
      <c r="AQ800" s="444"/>
      <c r="AR800" s="444"/>
      <c r="AS800" s="444"/>
      <c r="AT800" s="444"/>
      <c r="AU800" s="444"/>
      <c r="AV800" s="444"/>
      <c r="AW800" s="444"/>
      <c r="AX800" s="444">
        <f>SUM(AX801:AX831)</f>
        <v>0</v>
      </c>
    </row>
    <row r="801" spans="2:50">
      <c r="B801" s="412">
        <v>775</v>
      </c>
      <c r="C801" s="113" t="s">
        <v>1337</v>
      </c>
      <c r="D801" s="113" t="s">
        <v>1338</v>
      </c>
      <c r="E801" s="113" t="s">
        <v>4110</v>
      </c>
      <c r="F801" s="407" t="s">
        <v>3198</v>
      </c>
      <c r="G801" s="433" t="s">
        <v>131</v>
      </c>
      <c r="H801" s="438">
        <v>42179</v>
      </c>
      <c r="I801" s="409" t="s">
        <v>2470</v>
      </c>
      <c r="J801" s="87">
        <f t="shared" si="216"/>
        <v>600</v>
      </c>
      <c r="K801" s="87">
        <v>300</v>
      </c>
      <c r="L801" s="87">
        <v>300</v>
      </c>
      <c r="M801" s="87"/>
      <c r="N801" s="87">
        <v>5</v>
      </c>
      <c r="O801" s="87">
        <v>5</v>
      </c>
      <c r="P801" s="527">
        <v>1</v>
      </c>
      <c r="Q801" s="282"/>
      <c r="R801" s="107"/>
      <c r="S801" s="128" t="s">
        <v>31</v>
      </c>
      <c r="T801" s="107"/>
      <c r="U801" s="128" t="s">
        <v>31</v>
      </c>
      <c r="V801" s="333" t="s">
        <v>3801</v>
      </c>
      <c r="W801" s="282"/>
      <c r="X801" s="282">
        <f t="shared" ref="X801:X831" si="221">SUMIF(W801,"Y",K801)</f>
        <v>0</v>
      </c>
      <c r="Y801" s="260"/>
      <c r="Z801" s="260"/>
      <c r="AA801" s="502">
        <f t="shared" ref="AA801:AA831" si="222">(COUNTA(AL801:AU801)-COUNTIF(AL801:AU801, "X"))</f>
        <v>0</v>
      </c>
      <c r="AB801" s="282">
        <f t="shared" ref="AB801:AB831" si="223">(COUNTA(AL801:AU801)-COUNTIF(AL801:AU801, "X"))*P801*K801</f>
        <v>0</v>
      </c>
      <c r="AC801" s="282">
        <f t="shared" ref="AC801:AC831" si="224">COUNTIF(AL801:AU801,"A")</f>
        <v>0</v>
      </c>
      <c r="AD801" s="282">
        <f t="shared" ref="AD801:AD831" si="225">COUNTIF(AL801:AU801,"V")*P801*M801</f>
        <v>0</v>
      </c>
      <c r="AE801" s="282">
        <f t="shared" ref="AE801:AE831" si="226">COUNTIF(AL801:AU801,"L")</f>
        <v>0</v>
      </c>
      <c r="AF801" s="282">
        <f t="shared" ref="AF801:AF831" si="227">COUNTIF(AL801:AU801,"L")*K801*P801</f>
        <v>0</v>
      </c>
      <c r="AG801" s="107">
        <f t="shared" ref="AG801:AG831" si="228">IF(Q801="Y",1,0)</f>
        <v>0</v>
      </c>
      <c r="AH801" s="282">
        <f t="shared" ref="AH801:AH831" si="229">IF(Q801="Y", AA801, 0)*K801*P801/2</f>
        <v>0</v>
      </c>
      <c r="AI801" s="260"/>
      <c r="AJ801" s="282">
        <f t="shared" ref="AJ801:AJ831" si="230">COUNTIF(AL801:AU801, "V")</f>
        <v>0</v>
      </c>
      <c r="AK801" s="282">
        <f t="shared" ref="AK801:AK831" si="231">AB801-AD801-AF801-AH801</f>
        <v>0</v>
      </c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495"/>
      <c r="AW801" s="495"/>
      <c r="AX801" s="495"/>
    </row>
    <row r="802" spans="2:50">
      <c r="B802" s="412">
        <v>776</v>
      </c>
      <c r="C802" s="113" t="s">
        <v>1337</v>
      </c>
      <c r="D802" s="113" t="s">
        <v>1338</v>
      </c>
      <c r="E802" s="113" t="s">
        <v>4110</v>
      </c>
      <c r="F802" s="407" t="s">
        <v>3225</v>
      </c>
      <c r="G802" s="433" t="s">
        <v>131</v>
      </c>
      <c r="H802" s="438">
        <v>42179</v>
      </c>
      <c r="I802" s="409" t="s">
        <v>2470</v>
      </c>
      <c r="J802" s="87">
        <f t="shared" si="216"/>
        <v>90</v>
      </c>
      <c r="K802" s="87">
        <v>30</v>
      </c>
      <c r="L802" s="87">
        <v>60</v>
      </c>
      <c r="M802" s="87"/>
      <c r="N802" s="87">
        <v>0.5</v>
      </c>
      <c r="O802" s="87">
        <v>1</v>
      </c>
      <c r="P802" s="527">
        <v>1</v>
      </c>
      <c r="Q802" s="282"/>
      <c r="R802" s="107"/>
      <c r="S802" s="128" t="s">
        <v>31</v>
      </c>
      <c r="T802" s="107"/>
      <c r="U802" s="128" t="s">
        <v>31</v>
      </c>
      <c r="V802" s="333" t="s">
        <v>3801</v>
      </c>
      <c r="W802" s="282"/>
      <c r="X802" s="282">
        <f t="shared" si="221"/>
        <v>0</v>
      </c>
      <c r="Y802" s="260"/>
      <c r="Z802" s="260"/>
      <c r="AA802" s="502">
        <f t="shared" si="222"/>
        <v>0</v>
      </c>
      <c r="AB802" s="282">
        <f t="shared" si="223"/>
        <v>0</v>
      </c>
      <c r="AC802" s="282">
        <f t="shared" si="224"/>
        <v>0</v>
      </c>
      <c r="AD802" s="282">
        <f t="shared" si="225"/>
        <v>0</v>
      </c>
      <c r="AE802" s="282">
        <f t="shared" si="226"/>
        <v>0</v>
      </c>
      <c r="AF802" s="282">
        <f t="shared" si="227"/>
        <v>0</v>
      </c>
      <c r="AG802" s="107">
        <f t="shared" si="228"/>
        <v>0</v>
      </c>
      <c r="AH802" s="282">
        <f t="shared" si="229"/>
        <v>0</v>
      </c>
      <c r="AI802" s="260"/>
      <c r="AJ802" s="282">
        <f t="shared" si="230"/>
        <v>0</v>
      </c>
      <c r="AK802" s="282">
        <f t="shared" si="231"/>
        <v>0</v>
      </c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495"/>
      <c r="AW802" s="495"/>
      <c r="AX802" s="495"/>
    </row>
    <row r="803" spans="2:50">
      <c r="B803" s="412">
        <v>777</v>
      </c>
      <c r="C803" s="113" t="s">
        <v>1337</v>
      </c>
      <c r="D803" s="113" t="s">
        <v>1338</v>
      </c>
      <c r="E803" s="113" t="s">
        <v>4110</v>
      </c>
      <c r="F803" s="407" t="s">
        <v>3199</v>
      </c>
      <c r="G803" s="433" t="s">
        <v>131</v>
      </c>
      <c r="H803" s="438">
        <v>42179</v>
      </c>
      <c r="I803" s="409" t="s">
        <v>2470</v>
      </c>
      <c r="J803" s="87">
        <f t="shared" si="216"/>
        <v>150</v>
      </c>
      <c r="K803" s="87">
        <v>30</v>
      </c>
      <c r="L803" s="87">
        <v>120</v>
      </c>
      <c r="M803" s="87"/>
      <c r="N803" s="87">
        <v>0.5</v>
      </c>
      <c r="O803" s="87">
        <v>2</v>
      </c>
      <c r="P803" s="527">
        <v>1</v>
      </c>
      <c r="Q803" s="282"/>
      <c r="R803" s="107"/>
      <c r="S803" s="128" t="s">
        <v>31</v>
      </c>
      <c r="T803" s="107"/>
      <c r="U803" s="128" t="s">
        <v>31</v>
      </c>
      <c r="V803" s="333" t="s">
        <v>3801</v>
      </c>
      <c r="W803" s="282"/>
      <c r="X803" s="282">
        <f t="shared" si="221"/>
        <v>0</v>
      </c>
      <c r="Y803" s="260"/>
      <c r="Z803" s="260"/>
      <c r="AA803" s="502">
        <f t="shared" si="222"/>
        <v>0</v>
      </c>
      <c r="AB803" s="282">
        <f t="shared" si="223"/>
        <v>0</v>
      </c>
      <c r="AC803" s="282">
        <f t="shared" si="224"/>
        <v>0</v>
      </c>
      <c r="AD803" s="282">
        <f t="shared" si="225"/>
        <v>0</v>
      </c>
      <c r="AE803" s="282">
        <f t="shared" si="226"/>
        <v>0</v>
      </c>
      <c r="AF803" s="282">
        <f t="shared" si="227"/>
        <v>0</v>
      </c>
      <c r="AG803" s="107">
        <f t="shared" si="228"/>
        <v>0</v>
      </c>
      <c r="AH803" s="282">
        <f t="shared" si="229"/>
        <v>0</v>
      </c>
      <c r="AI803" s="260"/>
      <c r="AJ803" s="282">
        <f t="shared" si="230"/>
        <v>0</v>
      </c>
      <c r="AK803" s="282">
        <f t="shared" si="231"/>
        <v>0</v>
      </c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495"/>
      <c r="AW803" s="495"/>
      <c r="AX803" s="495"/>
    </row>
    <row r="804" spans="2:50">
      <c r="B804" s="412">
        <v>778</v>
      </c>
      <c r="C804" s="113" t="s">
        <v>1337</v>
      </c>
      <c r="D804" s="113" t="s">
        <v>1338</v>
      </c>
      <c r="E804" s="113" t="s">
        <v>4110</v>
      </c>
      <c r="F804" s="407" t="s">
        <v>3200</v>
      </c>
      <c r="G804" s="433" t="s">
        <v>131</v>
      </c>
      <c r="H804" s="438">
        <v>42179</v>
      </c>
      <c r="I804" s="409" t="s">
        <v>2470</v>
      </c>
      <c r="J804" s="87">
        <f t="shared" si="216"/>
        <v>6</v>
      </c>
      <c r="K804" s="87">
        <v>6</v>
      </c>
      <c r="L804" s="87">
        <v>0</v>
      </c>
      <c r="M804" s="87"/>
      <c r="N804" s="87">
        <v>0.1</v>
      </c>
      <c r="O804" s="87">
        <v>0</v>
      </c>
      <c r="P804" s="527">
        <v>1</v>
      </c>
      <c r="Q804" s="282"/>
      <c r="R804" s="107"/>
      <c r="S804" s="128" t="s">
        <v>31</v>
      </c>
      <c r="T804" s="107"/>
      <c r="U804" s="128" t="s">
        <v>31</v>
      </c>
      <c r="V804" s="333" t="s">
        <v>3801</v>
      </c>
      <c r="W804" s="282"/>
      <c r="X804" s="282">
        <f t="shared" si="221"/>
        <v>0</v>
      </c>
      <c r="Y804" s="260"/>
      <c r="Z804" s="260"/>
      <c r="AA804" s="502">
        <f t="shared" si="222"/>
        <v>0</v>
      </c>
      <c r="AB804" s="282">
        <f t="shared" si="223"/>
        <v>0</v>
      </c>
      <c r="AC804" s="282">
        <f t="shared" si="224"/>
        <v>0</v>
      </c>
      <c r="AD804" s="282">
        <f t="shared" si="225"/>
        <v>0</v>
      </c>
      <c r="AE804" s="282">
        <f t="shared" si="226"/>
        <v>0</v>
      </c>
      <c r="AF804" s="282">
        <f t="shared" si="227"/>
        <v>0</v>
      </c>
      <c r="AG804" s="107">
        <f t="shared" si="228"/>
        <v>0</v>
      </c>
      <c r="AH804" s="282">
        <f t="shared" si="229"/>
        <v>0</v>
      </c>
      <c r="AI804" s="260"/>
      <c r="AJ804" s="282">
        <f t="shared" si="230"/>
        <v>0</v>
      </c>
      <c r="AK804" s="282">
        <f t="shared" si="231"/>
        <v>0</v>
      </c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495"/>
      <c r="AW804" s="495"/>
      <c r="AX804" s="495"/>
    </row>
    <row r="805" spans="2:50">
      <c r="B805" s="412">
        <v>779</v>
      </c>
      <c r="C805" s="113" t="s">
        <v>1337</v>
      </c>
      <c r="D805" s="113" t="s">
        <v>1338</v>
      </c>
      <c r="E805" s="113" t="s">
        <v>4110</v>
      </c>
      <c r="F805" s="407" t="s">
        <v>3755</v>
      </c>
      <c r="G805" s="433" t="s">
        <v>131</v>
      </c>
      <c r="H805" s="438">
        <v>42020</v>
      </c>
      <c r="I805" s="409" t="s">
        <v>2470</v>
      </c>
      <c r="J805" s="87">
        <f t="shared" si="216"/>
        <v>12</v>
      </c>
      <c r="K805" s="87">
        <v>12</v>
      </c>
      <c r="L805" s="87">
        <v>0</v>
      </c>
      <c r="M805" s="87"/>
      <c r="N805" s="87">
        <v>0.2</v>
      </c>
      <c r="O805" s="87">
        <v>0</v>
      </c>
      <c r="P805" s="527">
        <v>1</v>
      </c>
      <c r="Q805" s="282"/>
      <c r="R805" s="107"/>
      <c r="S805" s="128" t="s">
        <v>31</v>
      </c>
      <c r="T805" s="107"/>
      <c r="U805" s="128" t="s">
        <v>31</v>
      </c>
      <c r="V805" s="333" t="s">
        <v>3801</v>
      </c>
      <c r="W805" s="282"/>
      <c r="X805" s="282">
        <f t="shared" si="221"/>
        <v>0</v>
      </c>
      <c r="Y805" s="260"/>
      <c r="Z805" s="260"/>
      <c r="AA805" s="502">
        <f t="shared" si="222"/>
        <v>0</v>
      </c>
      <c r="AB805" s="282">
        <f t="shared" si="223"/>
        <v>0</v>
      </c>
      <c r="AC805" s="282">
        <f t="shared" si="224"/>
        <v>0</v>
      </c>
      <c r="AD805" s="282">
        <f t="shared" si="225"/>
        <v>0</v>
      </c>
      <c r="AE805" s="282">
        <f t="shared" si="226"/>
        <v>0</v>
      </c>
      <c r="AF805" s="282">
        <f t="shared" si="227"/>
        <v>0</v>
      </c>
      <c r="AG805" s="107">
        <f t="shared" si="228"/>
        <v>0</v>
      </c>
      <c r="AH805" s="282">
        <f t="shared" si="229"/>
        <v>0</v>
      </c>
      <c r="AI805" s="260"/>
      <c r="AJ805" s="282">
        <f t="shared" si="230"/>
        <v>0</v>
      </c>
      <c r="AK805" s="282">
        <f t="shared" si="231"/>
        <v>0</v>
      </c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495"/>
      <c r="AW805" s="495"/>
      <c r="AX805" s="495"/>
    </row>
    <row r="806" spans="2:50">
      <c r="B806" s="412">
        <v>780</v>
      </c>
      <c r="C806" s="113" t="s">
        <v>1337</v>
      </c>
      <c r="D806" s="113" t="s">
        <v>1338</v>
      </c>
      <c r="E806" s="113" t="s">
        <v>4110</v>
      </c>
      <c r="F806" s="407" t="s">
        <v>3201</v>
      </c>
      <c r="G806" s="433" t="s">
        <v>131</v>
      </c>
      <c r="H806" s="438">
        <v>42179</v>
      </c>
      <c r="I806" s="409" t="s">
        <v>2470</v>
      </c>
      <c r="J806" s="87">
        <f t="shared" si="216"/>
        <v>12</v>
      </c>
      <c r="K806" s="87">
        <v>12</v>
      </c>
      <c r="L806" s="87">
        <v>0</v>
      </c>
      <c r="M806" s="87"/>
      <c r="N806" s="87">
        <v>0.2</v>
      </c>
      <c r="O806" s="87">
        <v>0</v>
      </c>
      <c r="P806" s="527">
        <v>1</v>
      </c>
      <c r="Q806" s="282"/>
      <c r="R806" s="107"/>
      <c r="S806" s="128" t="s">
        <v>31</v>
      </c>
      <c r="T806" s="107"/>
      <c r="U806" s="128" t="s">
        <v>31</v>
      </c>
      <c r="V806" s="333" t="s">
        <v>3801</v>
      </c>
      <c r="W806" s="282"/>
      <c r="X806" s="282">
        <f t="shared" si="221"/>
        <v>0</v>
      </c>
      <c r="Y806" s="260"/>
      <c r="Z806" s="260"/>
      <c r="AA806" s="502">
        <f t="shared" si="222"/>
        <v>0</v>
      </c>
      <c r="AB806" s="282">
        <f t="shared" si="223"/>
        <v>0</v>
      </c>
      <c r="AC806" s="282">
        <f t="shared" si="224"/>
        <v>0</v>
      </c>
      <c r="AD806" s="282">
        <f t="shared" si="225"/>
        <v>0</v>
      </c>
      <c r="AE806" s="282">
        <f t="shared" si="226"/>
        <v>0</v>
      </c>
      <c r="AF806" s="282">
        <f t="shared" si="227"/>
        <v>0</v>
      </c>
      <c r="AG806" s="107">
        <f t="shared" si="228"/>
        <v>0</v>
      </c>
      <c r="AH806" s="282">
        <f t="shared" si="229"/>
        <v>0</v>
      </c>
      <c r="AI806" s="260"/>
      <c r="AJ806" s="282">
        <f t="shared" si="230"/>
        <v>0</v>
      </c>
      <c r="AK806" s="282">
        <f t="shared" si="231"/>
        <v>0</v>
      </c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495"/>
      <c r="AW806" s="495"/>
      <c r="AX806" s="495"/>
    </row>
    <row r="807" spans="2:50">
      <c r="B807" s="412">
        <v>781</v>
      </c>
      <c r="C807" s="113" t="s">
        <v>1337</v>
      </c>
      <c r="D807" s="113" t="s">
        <v>1338</v>
      </c>
      <c r="E807" s="113" t="s">
        <v>4110</v>
      </c>
      <c r="F807" s="407" t="s">
        <v>3223</v>
      </c>
      <c r="G807" s="433" t="s">
        <v>131</v>
      </c>
      <c r="H807" s="438">
        <v>42233</v>
      </c>
      <c r="I807" s="409" t="s">
        <v>2470</v>
      </c>
      <c r="J807" s="87">
        <f t="shared" si="216"/>
        <v>66</v>
      </c>
      <c r="K807" s="87">
        <v>6</v>
      </c>
      <c r="L807" s="87">
        <v>60</v>
      </c>
      <c r="M807" s="87"/>
      <c r="N807" s="87">
        <v>0.1</v>
      </c>
      <c r="O807" s="87">
        <v>1</v>
      </c>
      <c r="P807" s="527">
        <v>1</v>
      </c>
      <c r="Q807" s="282"/>
      <c r="R807" s="107"/>
      <c r="S807" s="128" t="s">
        <v>31</v>
      </c>
      <c r="T807" s="107"/>
      <c r="U807" s="128" t="s">
        <v>31</v>
      </c>
      <c r="V807" s="333" t="s">
        <v>3801</v>
      </c>
      <c r="W807" s="282"/>
      <c r="X807" s="282">
        <f t="shared" si="221"/>
        <v>0</v>
      </c>
      <c r="Y807" s="260"/>
      <c r="Z807" s="260"/>
      <c r="AA807" s="502">
        <f t="shared" si="222"/>
        <v>0</v>
      </c>
      <c r="AB807" s="282">
        <f t="shared" si="223"/>
        <v>0</v>
      </c>
      <c r="AC807" s="282">
        <f t="shared" si="224"/>
        <v>0</v>
      </c>
      <c r="AD807" s="282">
        <f t="shared" si="225"/>
        <v>0</v>
      </c>
      <c r="AE807" s="282">
        <f t="shared" si="226"/>
        <v>0</v>
      </c>
      <c r="AF807" s="282">
        <f t="shared" si="227"/>
        <v>0</v>
      </c>
      <c r="AG807" s="107">
        <f t="shared" si="228"/>
        <v>0</v>
      </c>
      <c r="AH807" s="282">
        <f t="shared" si="229"/>
        <v>0</v>
      </c>
      <c r="AI807" s="260"/>
      <c r="AJ807" s="282">
        <f t="shared" si="230"/>
        <v>0</v>
      </c>
      <c r="AK807" s="282">
        <f t="shared" si="231"/>
        <v>0</v>
      </c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495"/>
      <c r="AW807" s="495"/>
      <c r="AX807" s="495"/>
    </row>
    <row r="808" spans="2:50">
      <c r="B808" s="412">
        <v>782</v>
      </c>
      <c r="C808" s="113" t="s">
        <v>1337</v>
      </c>
      <c r="D808" s="113" t="s">
        <v>1338</v>
      </c>
      <c r="E808" s="113" t="s">
        <v>4110</v>
      </c>
      <c r="F808" s="407" t="s">
        <v>3202</v>
      </c>
      <c r="G808" s="433" t="s">
        <v>131</v>
      </c>
      <c r="H808" s="438">
        <v>42179</v>
      </c>
      <c r="I808" s="409" t="s">
        <v>2470</v>
      </c>
      <c r="J808" s="87">
        <f t="shared" si="216"/>
        <v>18</v>
      </c>
      <c r="K808" s="87">
        <v>18</v>
      </c>
      <c r="L808" s="87">
        <v>0</v>
      </c>
      <c r="M808" s="87"/>
      <c r="N808" s="87">
        <v>0.3</v>
      </c>
      <c r="O808" s="87">
        <v>0</v>
      </c>
      <c r="P808" s="527">
        <v>1</v>
      </c>
      <c r="Q808" s="282"/>
      <c r="R808" s="107"/>
      <c r="S808" s="128" t="s">
        <v>31</v>
      </c>
      <c r="T808" s="107"/>
      <c r="U808" s="128" t="s">
        <v>31</v>
      </c>
      <c r="V808" s="333" t="s">
        <v>3801</v>
      </c>
      <c r="W808" s="282"/>
      <c r="X808" s="282">
        <f t="shared" si="221"/>
        <v>0</v>
      </c>
      <c r="Y808" s="260"/>
      <c r="Z808" s="260"/>
      <c r="AA808" s="502">
        <f t="shared" si="222"/>
        <v>0</v>
      </c>
      <c r="AB808" s="282">
        <f t="shared" si="223"/>
        <v>0</v>
      </c>
      <c r="AC808" s="282">
        <f t="shared" si="224"/>
        <v>0</v>
      </c>
      <c r="AD808" s="282">
        <f t="shared" si="225"/>
        <v>0</v>
      </c>
      <c r="AE808" s="282">
        <f t="shared" si="226"/>
        <v>0</v>
      </c>
      <c r="AF808" s="282">
        <f t="shared" si="227"/>
        <v>0</v>
      </c>
      <c r="AG808" s="107">
        <f t="shared" si="228"/>
        <v>0</v>
      </c>
      <c r="AH808" s="282">
        <f t="shared" si="229"/>
        <v>0</v>
      </c>
      <c r="AI808" s="260"/>
      <c r="AJ808" s="282">
        <f t="shared" si="230"/>
        <v>0</v>
      </c>
      <c r="AK808" s="282">
        <f t="shared" si="231"/>
        <v>0</v>
      </c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495"/>
      <c r="AW808" s="495"/>
      <c r="AX808" s="495"/>
    </row>
    <row r="809" spans="2:50">
      <c r="B809" s="412">
        <v>783</v>
      </c>
      <c r="C809" s="113" t="s">
        <v>1337</v>
      </c>
      <c r="D809" s="113" t="s">
        <v>1338</v>
      </c>
      <c r="E809" s="113" t="s">
        <v>4110</v>
      </c>
      <c r="F809" s="407" t="s">
        <v>3224</v>
      </c>
      <c r="G809" s="433" t="s">
        <v>131</v>
      </c>
      <c r="H809" s="438">
        <v>42179</v>
      </c>
      <c r="I809" s="409" t="s">
        <v>2470</v>
      </c>
      <c r="J809" s="87">
        <f t="shared" si="216"/>
        <v>42</v>
      </c>
      <c r="K809" s="87">
        <v>12</v>
      </c>
      <c r="L809" s="87">
        <v>30</v>
      </c>
      <c r="M809" s="87"/>
      <c r="N809" s="87">
        <v>0.2</v>
      </c>
      <c r="O809" s="87">
        <v>0.5</v>
      </c>
      <c r="P809" s="527">
        <v>1</v>
      </c>
      <c r="Q809" s="282"/>
      <c r="R809" s="107"/>
      <c r="S809" s="128" t="s">
        <v>31</v>
      </c>
      <c r="T809" s="107"/>
      <c r="U809" s="128" t="s">
        <v>31</v>
      </c>
      <c r="V809" s="333" t="s">
        <v>3801</v>
      </c>
      <c r="W809" s="282"/>
      <c r="X809" s="282">
        <f t="shared" si="221"/>
        <v>0</v>
      </c>
      <c r="Y809" s="260"/>
      <c r="Z809" s="260"/>
      <c r="AA809" s="502">
        <f t="shared" si="222"/>
        <v>0</v>
      </c>
      <c r="AB809" s="282">
        <f t="shared" si="223"/>
        <v>0</v>
      </c>
      <c r="AC809" s="282">
        <f t="shared" si="224"/>
        <v>0</v>
      </c>
      <c r="AD809" s="282">
        <f t="shared" si="225"/>
        <v>0</v>
      </c>
      <c r="AE809" s="282">
        <f t="shared" si="226"/>
        <v>0</v>
      </c>
      <c r="AF809" s="282">
        <f t="shared" si="227"/>
        <v>0</v>
      </c>
      <c r="AG809" s="107">
        <f t="shared" si="228"/>
        <v>0</v>
      </c>
      <c r="AH809" s="282">
        <f t="shared" si="229"/>
        <v>0</v>
      </c>
      <c r="AI809" s="260"/>
      <c r="AJ809" s="282">
        <f t="shared" si="230"/>
        <v>0</v>
      </c>
      <c r="AK809" s="282">
        <f t="shared" si="231"/>
        <v>0</v>
      </c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495"/>
      <c r="AW809" s="495"/>
      <c r="AX809" s="495"/>
    </row>
    <row r="810" spans="2:50">
      <c r="B810" s="412">
        <v>784</v>
      </c>
      <c r="C810" s="113" t="s">
        <v>1337</v>
      </c>
      <c r="D810" s="113" t="s">
        <v>1347</v>
      </c>
      <c r="E810" s="113" t="s">
        <v>1348</v>
      </c>
      <c r="F810" s="113" t="s">
        <v>1349</v>
      </c>
      <c r="G810" s="433" t="s">
        <v>131</v>
      </c>
      <c r="H810" s="438">
        <v>43327</v>
      </c>
      <c r="I810" s="409" t="s">
        <v>2470</v>
      </c>
      <c r="J810" s="437">
        <f t="shared" si="216"/>
        <v>6</v>
      </c>
      <c r="K810" s="437">
        <v>6</v>
      </c>
      <c r="L810" s="437">
        <v>0</v>
      </c>
      <c r="M810" s="437"/>
      <c r="N810" s="437">
        <v>0.1</v>
      </c>
      <c r="O810" s="437">
        <v>0</v>
      </c>
      <c r="P810" s="528">
        <v>1</v>
      </c>
      <c r="Q810" s="282"/>
      <c r="R810" s="128" t="s">
        <v>31</v>
      </c>
      <c r="S810" s="128" t="s">
        <v>31</v>
      </c>
      <c r="T810" s="128" t="s">
        <v>31</v>
      </c>
      <c r="U810" s="128" t="s">
        <v>31</v>
      </c>
      <c r="V810" s="282" t="s">
        <v>4266</v>
      </c>
      <c r="W810" s="282"/>
      <c r="X810" s="282">
        <f t="shared" si="221"/>
        <v>0</v>
      </c>
      <c r="Y810" s="260"/>
      <c r="Z810" s="260"/>
      <c r="AA810" s="502">
        <f t="shared" si="222"/>
        <v>0</v>
      </c>
      <c r="AB810" s="282">
        <f t="shared" si="223"/>
        <v>0</v>
      </c>
      <c r="AC810" s="282">
        <f t="shared" si="224"/>
        <v>0</v>
      </c>
      <c r="AD810" s="282">
        <f t="shared" si="225"/>
        <v>0</v>
      </c>
      <c r="AE810" s="282">
        <f t="shared" si="226"/>
        <v>0</v>
      </c>
      <c r="AF810" s="282">
        <f t="shared" si="227"/>
        <v>0</v>
      </c>
      <c r="AG810" s="107">
        <f t="shared" si="228"/>
        <v>0</v>
      </c>
      <c r="AH810" s="282">
        <f t="shared" si="229"/>
        <v>0</v>
      </c>
      <c r="AI810" s="260"/>
      <c r="AJ810" s="282">
        <f t="shared" si="230"/>
        <v>0</v>
      </c>
      <c r="AK810" s="282">
        <f t="shared" si="231"/>
        <v>0</v>
      </c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495"/>
      <c r="AW810" s="495"/>
      <c r="AX810" s="495"/>
    </row>
    <row r="811" spans="2:50">
      <c r="B811" s="412">
        <v>785</v>
      </c>
      <c r="C811" s="113" t="s">
        <v>1337</v>
      </c>
      <c r="D811" s="113" t="s">
        <v>1347</v>
      </c>
      <c r="E811" s="113" t="s">
        <v>1350</v>
      </c>
      <c r="F811" s="113" t="s">
        <v>3217</v>
      </c>
      <c r="G811" s="85" t="s">
        <v>131</v>
      </c>
      <c r="H811" s="438">
        <v>42684</v>
      </c>
      <c r="I811" s="409" t="s">
        <v>2470</v>
      </c>
      <c r="J811" s="437">
        <f t="shared" si="216"/>
        <v>720</v>
      </c>
      <c r="K811" s="437">
        <v>240</v>
      </c>
      <c r="L811" s="437">
        <v>480</v>
      </c>
      <c r="M811" s="437">
        <v>240</v>
      </c>
      <c r="N811" s="91">
        <v>2</v>
      </c>
      <c r="O811" s="91">
        <v>8</v>
      </c>
      <c r="P811" s="529">
        <v>1</v>
      </c>
      <c r="Q811" s="282"/>
      <c r="R811" s="128" t="s">
        <v>31</v>
      </c>
      <c r="S811" s="128" t="s">
        <v>31</v>
      </c>
      <c r="T811" s="128" t="s">
        <v>31</v>
      </c>
      <c r="U811" s="128" t="s">
        <v>31</v>
      </c>
      <c r="V811" s="282" t="s">
        <v>4266</v>
      </c>
      <c r="W811" s="282"/>
      <c r="X811" s="282">
        <f t="shared" si="221"/>
        <v>0</v>
      </c>
      <c r="Y811" s="260"/>
      <c r="Z811" s="260"/>
      <c r="AA811" s="502">
        <f t="shared" si="222"/>
        <v>0</v>
      </c>
      <c r="AB811" s="282">
        <f t="shared" si="223"/>
        <v>0</v>
      </c>
      <c r="AC811" s="282">
        <f t="shared" si="224"/>
        <v>0</v>
      </c>
      <c r="AD811" s="282">
        <f t="shared" si="225"/>
        <v>0</v>
      </c>
      <c r="AE811" s="282">
        <f t="shared" si="226"/>
        <v>0</v>
      </c>
      <c r="AF811" s="282">
        <f t="shared" si="227"/>
        <v>0</v>
      </c>
      <c r="AG811" s="107">
        <f t="shared" si="228"/>
        <v>0</v>
      </c>
      <c r="AH811" s="282">
        <f t="shared" si="229"/>
        <v>0</v>
      </c>
      <c r="AI811" s="260"/>
      <c r="AJ811" s="282">
        <f t="shared" si="230"/>
        <v>0</v>
      </c>
      <c r="AK811" s="282">
        <f t="shared" si="231"/>
        <v>0</v>
      </c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495"/>
      <c r="AW811" s="495"/>
      <c r="AX811" s="495"/>
    </row>
    <row r="812" spans="2:50">
      <c r="B812" s="412">
        <v>786</v>
      </c>
      <c r="C812" s="113" t="s">
        <v>1337</v>
      </c>
      <c r="D812" s="113" t="s">
        <v>1347</v>
      </c>
      <c r="E812" s="113" t="s">
        <v>1352</v>
      </c>
      <c r="F812" s="113" t="s">
        <v>3218</v>
      </c>
      <c r="G812" s="85" t="s">
        <v>131</v>
      </c>
      <c r="H812" s="438">
        <v>43024</v>
      </c>
      <c r="I812" s="409" t="s">
        <v>2470</v>
      </c>
      <c r="J812" s="437">
        <f t="shared" si="216"/>
        <v>480</v>
      </c>
      <c r="K812" s="437">
        <v>120</v>
      </c>
      <c r="L812" s="437">
        <v>360</v>
      </c>
      <c r="M812" s="437"/>
      <c r="N812" s="91">
        <v>1</v>
      </c>
      <c r="O812" s="91">
        <v>6</v>
      </c>
      <c r="P812" s="529">
        <v>1</v>
      </c>
      <c r="Q812" s="282"/>
      <c r="R812" s="128" t="s">
        <v>31</v>
      </c>
      <c r="S812" s="128" t="s">
        <v>31</v>
      </c>
      <c r="T812" s="128" t="s">
        <v>31</v>
      </c>
      <c r="U812" s="128" t="s">
        <v>31</v>
      </c>
      <c r="V812" s="282" t="s">
        <v>4266</v>
      </c>
      <c r="W812" s="282"/>
      <c r="X812" s="282">
        <f t="shared" si="221"/>
        <v>0</v>
      </c>
      <c r="Y812" s="260"/>
      <c r="Z812" s="260"/>
      <c r="AA812" s="502">
        <f t="shared" si="222"/>
        <v>0</v>
      </c>
      <c r="AB812" s="282">
        <f t="shared" si="223"/>
        <v>0</v>
      </c>
      <c r="AC812" s="282">
        <f t="shared" si="224"/>
        <v>0</v>
      </c>
      <c r="AD812" s="282">
        <f t="shared" si="225"/>
        <v>0</v>
      </c>
      <c r="AE812" s="282">
        <f t="shared" si="226"/>
        <v>0</v>
      </c>
      <c r="AF812" s="282">
        <f t="shared" si="227"/>
        <v>0</v>
      </c>
      <c r="AG812" s="107">
        <f t="shared" si="228"/>
        <v>0</v>
      </c>
      <c r="AH812" s="282">
        <f t="shared" si="229"/>
        <v>0</v>
      </c>
      <c r="AI812" s="260"/>
      <c r="AJ812" s="282">
        <f t="shared" si="230"/>
        <v>0</v>
      </c>
      <c r="AK812" s="282">
        <f t="shared" si="231"/>
        <v>0</v>
      </c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495"/>
      <c r="AW812" s="495"/>
      <c r="AX812" s="495"/>
    </row>
    <row r="813" spans="2:50">
      <c r="B813" s="412">
        <v>787</v>
      </c>
      <c r="C813" s="113" t="s">
        <v>1337</v>
      </c>
      <c r="D813" s="113" t="s">
        <v>1347</v>
      </c>
      <c r="E813" s="113" t="s">
        <v>1354</v>
      </c>
      <c r="F813" s="113" t="s">
        <v>1355</v>
      </c>
      <c r="G813" s="85" t="s">
        <v>131</v>
      </c>
      <c r="H813" s="438">
        <v>42684</v>
      </c>
      <c r="I813" s="409" t="s">
        <v>2470</v>
      </c>
      <c r="J813" s="437">
        <f t="shared" si="216"/>
        <v>135</v>
      </c>
      <c r="K813" s="437">
        <v>90</v>
      </c>
      <c r="L813" s="437">
        <v>45</v>
      </c>
      <c r="M813" s="437">
        <v>90</v>
      </c>
      <c r="N813" s="329">
        <v>0.65</v>
      </c>
      <c r="O813" s="329">
        <v>0.25</v>
      </c>
      <c r="P813" s="502">
        <v>1</v>
      </c>
      <c r="Q813" s="282"/>
      <c r="R813" s="128" t="s">
        <v>31</v>
      </c>
      <c r="S813" s="128" t="s">
        <v>31</v>
      </c>
      <c r="T813" s="128" t="s">
        <v>31</v>
      </c>
      <c r="U813" s="128" t="s">
        <v>31</v>
      </c>
      <c r="V813" s="282" t="s">
        <v>4266</v>
      </c>
      <c r="W813" s="282"/>
      <c r="X813" s="282">
        <f t="shared" si="221"/>
        <v>0</v>
      </c>
      <c r="Y813" s="260"/>
      <c r="Z813" s="260"/>
      <c r="AA813" s="502">
        <f t="shared" si="222"/>
        <v>0</v>
      </c>
      <c r="AB813" s="282">
        <f t="shared" si="223"/>
        <v>0</v>
      </c>
      <c r="AC813" s="282">
        <f t="shared" si="224"/>
        <v>0</v>
      </c>
      <c r="AD813" s="282">
        <f t="shared" si="225"/>
        <v>0</v>
      </c>
      <c r="AE813" s="282">
        <f t="shared" si="226"/>
        <v>0</v>
      </c>
      <c r="AF813" s="282">
        <f t="shared" si="227"/>
        <v>0</v>
      </c>
      <c r="AG813" s="107">
        <f t="shared" si="228"/>
        <v>0</v>
      </c>
      <c r="AH813" s="282">
        <f t="shared" si="229"/>
        <v>0</v>
      </c>
      <c r="AI813" s="260"/>
      <c r="AJ813" s="282">
        <f t="shared" si="230"/>
        <v>0</v>
      </c>
      <c r="AK813" s="282">
        <f t="shared" si="231"/>
        <v>0</v>
      </c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495"/>
      <c r="AW813" s="495"/>
      <c r="AX813" s="495"/>
    </row>
    <row r="814" spans="2:50">
      <c r="B814" s="412">
        <v>788</v>
      </c>
      <c r="C814" s="113" t="s">
        <v>1337</v>
      </c>
      <c r="D814" s="113" t="s">
        <v>1347</v>
      </c>
      <c r="E814" s="113" t="s">
        <v>1358</v>
      </c>
      <c r="F814" s="113" t="s">
        <v>3219</v>
      </c>
      <c r="G814" s="85" t="s">
        <v>131</v>
      </c>
      <c r="H814" s="438">
        <v>43026</v>
      </c>
      <c r="I814" s="409" t="s">
        <v>2470</v>
      </c>
      <c r="J814" s="437">
        <f t="shared" si="216"/>
        <v>15</v>
      </c>
      <c r="K814" s="437">
        <v>15</v>
      </c>
      <c r="L814" s="437">
        <v>0</v>
      </c>
      <c r="M814" s="437"/>
      <c r="N814" s="329">
        <v>0.25</v>
      </c>
      <c r="O814" s="329">
        <v>0</v>
      </c>
      <c r="P814" s="502">
        <v>1</v>
      </c>
      <c r="Q814" s="282"/>
      <c r="R814" s="128" t="s">
        <v>31</v>
      </c>
      <c r="S814" s="128" t="s">
        <v>31</v>
      </c>
      <c r="T814" s="128" t="s">
        <v>31</v>
      </c>
      <c r="U814" s="128" t="s">
        <v>31</v>
      </c>
      <c r="V814" s="282" t="s">
        <v>4266</v>
      </c>
      <c r="W814" s="282"/>
      <c r="X814" s="282">
        <f t="shared" si="221"/>
        <v>0</v>
      </c>
      <c r="Y814" s="260"/>
      <c r="Z814" s="260"/>
      <c r="AA814" s="502">
        <f t="shared" si="222"/>
        <v>0</v>
      </c>
      <c r="AB814" s="282">
        <f t="shared" si="223"/>
        <v>0</v>
      </c>
      <c r="AC814" s="282">
        <f t="shared" si="224"/>
        <v>0</v>
      </c>
      <c r="AD814" s="282">
        <f t="shared" si="225"/>
        <v>0</v>
      </c>
      <c r="AE814" s="282">
        <f t="shared" si="226"/>
        <v>0</v>
      </c>
      <c r="AF814" s="282">
        <f t="shared" si="227"/>
        <v>0</v>
      </c>
      <c r="AG814" s="107">
        <f t="shared" si="228"/>
        <v>0</v>
      </c>
      <c r="AH814" s="282">
        <f t="shared" si="229"/>
        <v>0</v>
      </c>
      <c r="AI814" s="260"/>
      <c r="AJ814" s="282">
        <f t="shared" si="230"/>
        <v>0</v>
      </c>
      <c r="AK814" s="282">
        <f t="shared" si="231"/>
        <v>0</v>
      </c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495"/>
      <c r="AW814" s="495"/>
      <c r="AX814" s="495"/>
    </row>
    <row r="815" spans="2:50">
      <c r="B815" s="412">
        <v>789</v>
      </c>
      <c r="C815" s="113" t="s">
        <v>1337</v>
      </c>
      <c r="D815" s="113" t="s">
        <v>1361</v>
      </c>
      <c r="E815" s="113" t="s">
        <v>3181</v>
      </c>
      <c r="F815" s="113" t="s">
        <v>3220</v>
      </c>
      <c r="G815" s="85" t="s">
        <v>131</v>
      </c>
      <c r="H815" s="438">
        <v>42972</v>
      </c>
      <c r="I815" s="409" t="s">
        <v>2470</v>
      </c>
      <c r="J815" s="437">
        <f t="shared" si="216"/>
        <v>30</v>
      </c>
      <c r="K815" s="437">
        <v>15</v>
      </c>
      <c r="L815" s="437">
        <v>15</v>
      </c>
      <c r="M815" s="437"/>
      <c r="N815" s="96">
        <v>0.25</v>
      </c>
      <c r="O815" s="96">
        <v>0.25</v>
      </c>
      <c r="P815" s="530">
        <v>1</v>
      </c>
      <c r="Q815" s="282"/>
      <c r="R815" s="128" t="s">
        <v>31</v>
      </c>
      <c r="S815" s="128" t="s">
        <v>31</v>
      </c>
      <c r="T815" s="128" t="s">
        <v>31</v>
      </c>
      <c r="U815" s="128" t="s">
        <v>31</v>
      </c>
      <c r="V815" s="282" t="s">
        <v>4266</v>
      </c>
      <c r="W815" s="282"/>
      <c r="X815" s="282">
        <f t="shared" si="221"/>
        <v>0</v>
      </c>
      <c r="Y815" s="260"/>
      <c r="Z815" s="260"/>
      <c r="AA815" s="502">
        <f t="shared" si="222"/>
        <v>0</v>
      </c>
      <c r="AB815" s="282">
        <f t="shared" si="223"/>
        <v>0</v>
      </c>
      <c r="AC815" s="282">
        <f t="shared" si="224"/>
        <v>0</v>
      </c>
      <c r="AD815" s="282">
        <f t="shared" si="225"/>
        <v>0</v>
      </c>
      <c r="AE815" s="282">
        <f t="shared" si="226"/>
        <v>0</v>
      </c>
      <c r="AF815" s="282">
        <f t="shared" si="227"/>
        <v>0</v>
      </c>
      <c r="AG815" s="107">
        <f t="shared" si="228"/>
        <v>0</v>
      </c>
      <c r="AH815" s="282">
        <f t="shared" si="229"/>
        <v>0</v>
      </c>
      <c r="AI815" s="260"/>
      <c r="AJ815" s="282">
        <f t="shared" si="230"/>
        <v>0</v>
      </c>
      <c r="AK815" s="282">
        <f t="shared" si="231"/>
        <v>0</v>
      </c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495"/>
      <c r="AW815" s="495"/>
      <c r="AX815" s="495"/>
    </row>
    <row r="816" spans="2:50">
      <c r="B816" s="412">
        <v>790</v>
      </c>
      <c r="C816" s="117" t="s">
        <v>26</v>
      </c>
      <c r="D816" s="117" t="s">
        <v>1347</v>
      </c>
      <c r="E816" s="117" t="s">
        <v>3046</v>
      </c>
      <c r="F816" s="117" t="s">
        <v>3222</v>
      </c>
      <c r="G816" s="332" t="s">
        <v>1363</v>
      </c>
      <c r="H816" s="438">
        <v>43360</v>
      </c>
      <c r="I816" s="409" t="s">
        <v>2470</v>
      </c>
      <c r="J816" s="87">
        <f t="shared" si="216"/>
        <v>90</v>
      </c>
      <c r="K816" s="87">
        <v>18</v>
      </c>
      <c r="L816" s="87">
        <v>72</v>
      </c>
      <c r="M816" s="1"/>
      <c r="N816" s="1">
        <v>0.3</v>
      </c>
      <c r="O816" s="1">
        <v>1.2</v>
      </c>
      <c r="P816" s="531">
        <v>1</v>
      </c>
      <c r="Q816" s="282"/>
      <c r="R816" s="128" t="s">
        <v>31</v>
      </c>
      <c r="S816" s="128" t="s">
        <v>31</v>
      </c>
      <c r="T816" s="128" t="s">
        <v>31</v>
      </c>
      <c r="U816" s="128" t="s">
        <v>31</v>
      </c>
      <c r="V816" s="282" t="s">
        <v>4266</v>
      </c>
      <c r="W816" s="282"/>
      <c r="X816" s="282">
        <f t="shared" si="221"/>
        <v>0</v>
      </c>
      <c r="Y816" s="260"/>
      <c r="Z816" s="260"/>
      <c r="AA816" s="502">
        <f t="shared" si="222"/>
        <v>0</v>
      </c>
      <c r="AB816" s="282">
        <f t="shared" si="223"/>
        <v>0</v>
      </c>
      <c r="AC816" s="282">
        <f t="shared" si="224"/>
        <v>0</v>
      </c>
      <c r="AD816" s="282">
        <f t="shared" si="225"/>
        <v>0</v>
      </c>
      <c r="AE816" s="282">
        <f t="shared" si="226"/>
        <v>0</v>
      </c>
      <c r="AF816" s="282">
        <f t="shared" si="227"/>
        <v>0</v>
      </c>
      <c r="AG816" s="107">
        <f t="shared" si="228"/>
        <v>0</v>
      </c>
      <c r="AH816" s="282">
        <f t="shared" si="229"/>
        <v>0</v>
      </c>
      <c r="AI816" s="260"/>
      <c r="AJ816" s="282">
        <f t="shared" si="230"/>
        <v>0</v>
      </c>
      <c r="AK816" s="282">
        <f t="shared" si="231"/>
        <v>0</v>
      </c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495"/>
      <c r="AW816" s="495"/>
      <c r="AX816" s="495"/>
    </row>
    <row r="817" spans="2:50">
      <c r="B817" s="412">
        <v>791</v>
      </c>
      <c r="C817" s="113" t="s">
        <v>1337</v>
      </c>
      <c r="D817" s="113" t="s">
        <v>1365</v>
      </c>
      <c r="E817" s="113" t="s">
        <v>3182</v>
      </c>
      <c r="F817" s="113" t="s">
        <v>3221</v>
      </c>
      <c r="G817" s="85" t="s">
        <v>131</v>
      </c>
      <c r="H817" s="438">
        <v>42991</v>
      </c>
      <c r="I817" s="409" t="s">
        <v>2470</v>
      </c>
      <c r="J817" s="437">
        <f t="shared" si="216"/>
        <v>8670</v>
      </c>
      <c r="K817" s="437">
        <v>30</v>
      </c>
      <c r="L817" s="437">
        <v>8640</v>
      </c>
      <c r="M817" s="437"/>
      <c r="N817" s="96">
        <v>0.5</v>
      </c>
      <c r="O817" s="96">
        <v>144</v>
      </c>
      <c r="P817" s="530">
        <v>1</v>
      </c>
      <c r="Q817" s="282"/>
      <c r="R817" s="128" t="s">
        <v>31</v>
      </c>
      <c r="S817" s="128" t="s">
        <v>31</v>
      </c>
      <c r="T817" s="128" t="s">
        <v>31</v>
      </c>
      <c r="U817" s="128" t="s">
        <v>31</v>
      </c>
      <c r="V817" s="282" t="s">
        <v>4266</v>
      </c>
      <c r="W817" s="282"/>
      <c r="X817" s="282">
        <f t="shared" si="221"/>
        <v>0</v>
      </c>
      <c r="Y817" s="260"/>
      <c r="Z817" s="260"/>
      <c r="AA817" s="502">
        <f t="shared" si="222"/>
        <v>0</v>
      </c>
      <c r="AB817" s="282">
        <f t="shared" si="223"/>
        <v>0</v>
      </c>
      <c r="AC817" s="282">
        <f t="shared" si="224"/>
        <v>0</v>
      </c>
      <c r="AD817" s="282">
        <f t="shared" si="225"/>
        <v>0</v>
      </c>
      <c r="AE817" s="282">
        <f t="shared" si="226"/>
        <v>0</v>
      </c>
      <c r="AF817" s="282">
        <f t="shared" si="227"/>
        <v>0</v>
      </c>
      <c r="AG817" s="107">
        <f t="shared" si="228"/>
        <v>0</v>
      </c>
      <c r="AH817" s="282">
        <f t="shared" si="229"/>
        <v>0</v>
      </c>
      <c r="AI817" s="260"/>
      <c r="AJ817" s="282">
        <f t="shared" si="230"/>
        <v>0</v>
      </c>
      <c r="AK817" s="282">
        <f t="shared" si="231"/>
        <v>0</v>
      </c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495"/>
      <c r="AW817" s="495"/>
      <c r="AX817" s="495"/>
    </row>
    <row r="818" spans="2:50">
      <c r="B818" s="412">
        <v>792</v>
      </c>
      <c r="C818" s="113" t="s">
        <v>1337</v>
      </c>
      <c r="D818" s="113" t="s">
        <v>1365</v>
      </c>
      <c r="E818" s="113" t="s">
        <v>3048</v>
      </c>
      <c r="F818" s="113" t="s">
        <v>3049</v>
      </c>
      <c r="G818" s="85" t="s">
        <v>131</v>
      </c>
      <c r="H818" s="438">
        <v>42823</v>
      </c>
      <c r="I818" s="409" t="s">
        <v>2470</v>
      </c>
      <c r="J818" s="437">
        <f t="shared" si="216"/>
        <v>7248</v>
      </c>
      <c r="K818" s="437">
        <v>48</v>
      </c>
      <c r="L818" s="437">
        <v>7200</v>
      </c>
      <c r="M818" s="437"/>
      <c r="N818" s="96">
        <v>0.8</v>
      </c>
      <c r="O818" s="96">
        <v>120</v>
      </c>
      <c r="P818" s="530">
        <v>1</v>
      </c>
      <c r="Q818" s="282"/>
      <c r="R818" s="128" t="s">
        <v>31</v>
      </c>
      <c r="S818" s="128" t="s">
        <v>31</v>
      </c>
      <c r="T818" s="128" t="s">
        <v>31</v>
      </c>
      <c r="U818" s="128" t="s">
        <v>31</v>
      </c>
      <c r="V818" s="282" t="s">
        <v>4266</v>
      </c>
      <c r="W818" s="282"/>
      <c r="X818" s="282">
        <f t="shared" si="221"/>
        <v>0</v>
      </c>
      <c r="Y818" s="260"/>
      <c r="Z818" s="260"/>
      <c r="AA818" s="502">
        <f t="shared" si="222"/>
        <v>0</v>
      </c>
      <c r="AB818" s="282">
        <f t="shared" si="223"/>
        <v>0</v>
      </c>
      <c r="AC818" s="282">
        <f t="shared" si="224"/>
        <v>0</v>
      </c>
      <c r="AD818" s="282">
        <f t="shared" si="225"/>
        <v>0</v>
      </c>
      <c r="AE818" s="282">
        <f t="shared" si="226"/>
        <v>0</v>
      </c>
      <c r="AF818" s="282">
        <f t="shared" si="227"/>
        <v>0</v>
      </c>
      <c r="AG818" s="107">
        <f t="shared" si="228"/>
        <v>0</v>
      </c>
      <c r="AH818" s="282">
        <f t="shared" si="229"/>
        <v>0</v>
      </c>
      <c r="AI818" s="260"/>
      <c r="AJ818" s="282">
        <f t="shared" si="230"/>
        <v>0</v>
      </c>
      <c r="AK818" s="282">
        <f t="shared" si="231"/>
        <v>0</v>
      </c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495"/>
      <c r="AW818" s="495"/>
      <c r="AX818" s="495"/>
    </row>
    <row r="819" spans="2:50">
      <c r="B819" s="412">
        <v>793</v>
      </c>
      <c r="C819" s="113" t="s">
        <v>1337</v>
      </c>
      <c r="D819" s="113" t="s">
        <v>1365</v>
      </c>
      <c r="E819" s="113" t="s">
        <v>3050</v>
      </c>
      <c r="F819" s="113" t="s">
        <v>3051</v>
      </c>
      <c r="G819" s="85" t="s">
        <v>131</v>
      </c>
      <c r="H819" s="438">
        <v>42733</v>
      </c>
      <c r="I819" s="409" t="s">
        <v>2470</v>
      </c>
      <c r="J819" s="437">
        <f t="shared" si="216"/>
        <v>36</v>
      </c>
      <c r="K819" s="437">
        <v>24</v>
      </c>
      <c r="L819" s="437">
        <v>12</v>
      </c>
      <c r="M819" s="437"/>
      <c r="N819" s="96">
        <v>0.4</v>
      </c>
      <c r="O819" s="96">
        <v>0.2</v>
      </c>
      <c r="P819" s="530">
        <v>1</v>
      </c>
      <c r="Q819" s="282"/>
      <c r="R819" s="128" t="s">
        <v>31</v>
      </c>
      <c r="S819" s="128" t="s">
        <v>31</v>
      </c>
      <c r="T819" s="128" t="s">
        <v>31</v>
      </c>
      <c r="U819" s="128" t="s">
        <v>31</v>
      </c>
      <c r="V819" s="282" t="s">
        <v>4266</v>
      </c>
      <c r="W819" s="282"/>
      <c r="X819" s="282">
        <f t="shared" si="221"/>
        <v>0</v>
      </c>
      <c r="Y819" s="260"/>
      <c r="Z819" s="260"/>
      <c r="AA819" s="502">
        <f t="shared" si="222"/>
        <v>0</v>
      </c>
      <c r="AB819" s="282">
        <f t="shared" si="223"/>
        <v>0</v>
      </c>
      <c r="AC819" s="282">
        <f t="shared" si="224"/>
        <v>0</v>
      </c>
      <c r="AD819" s="282">
        <f t="shared" si="225"/>
        <v>0</v>
      </c>
      <c r="AE819" s="282">
        <f t="shared" si="226"/>
        <v>0</v>
      </c>
      <c r="AF819" s="282">
        <f t="shared" si="227"/>
        <v>0</v>
      </c>
      <c r="AG819" s="107">
        <f t="shared" si="228"/>
        <v>0</v>
      </c>
      <c r="AH819" s="282">
        <f t="shared" si="229"/>
        <v>0</v>
      </c>
      <c r="AI819" s="260"/>
      <c r="AJ819" s="282">
        <f t="shared" si="230"/>
        <v>0</v>
      </c>
      <c r="AK819" s="282">
        <f t="shared" si="231"/>
        <v>0</v>
      </c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495"/>
      <c r="AW819" s="495"/>
      <c r="AX819" s="495"/>
    </row>
    <row r="820" spans="2:50">
      <c r="B820" s="412">
        <v>794</v>
      </c>
      <c r="C820" s="113" t="s">
        <v>1337</v>
      </c>
      <c r="D820" s="113" t="s">
        <v>1365</v>
      </c>
      <c r="E820" s="113" t="s">
        <v>3052</v>
      </c>
      <c r="F820" s="113" t="s">
        <v>3053</v>
      </c>
      <c r="G820" s="85" t="s">
        <v>131</v>
      </c>
      <c r="H820" s="438">
        <v>42816</v>
      </c>
      <c r="I820" s="409" t="s">
        <v>2470</v>
      </c>
      <c r="J820" s="437">
        <f t="shared" si="216"/>
        <v>12</v>
      </c>
      <c r="K820" s="437">
        <v>12</v>
      </c>
      <c r="L820" s="437">
        <v>0</v>
      </c>
      <c r="M820" s="437"/>
      <c r="N820" s="96">
        <v>0.2</v>
      </c>
      <c r="O820" s="96">
        <v>0</v>
      </c>
      <c r="P820" s="530">
        <v>1</v>
      </c>
      <c r="Q820" s="282"/>
      <c r="R820" s="128" t="s">
        <v>31</v>
      </c>
      <c r="S820" s="128" t="s">
        <v>31</v>
      </c>
      <c r="T820" s="128" t="s">
        <v>31</v>
      </c>
      <c r="U820" s="128" t="s">
        <v>31</v>
      </c>
      <c r="V820" s="282" t="s">
        <v>4266</v>
      </c>
      <c r="W820" s="282"/>
      <c r="X820" s="282">
        <f t="shared" si="221"/>
        <v>0</v>
      </c>
      <c r="Y820" s="260"/>
      <c r="Z820" s="260"/>
      <c r="AA820" s="502">
        <f t="shared" si="222"/>
        <v>0</v>
      </c>
      <c r="AB820" s="282">
        <f t="shared" si="223"/>
        <v>0</v>
      </c>
      <c r="AC820" s="282">
        <f t="shared" si="224"/>
        <v>0</v>
      </c>
      <c r="AD820" s="282">
        <f t="shared" si="225"/>
        <v>0</v>
      </c>
      <c r="AE820" s="282">
        <f t="shared" si="226"/>
        <v>0</v>
      </c>
      <c r="AF820" s="282">
        <f t="shared" si="227"/>
        <v>0</v>
      </c>
      <c r="AG820" s="107">
        <f t="shared" si="228"/>
        <v>0</v>
      </c>
      <c r="AH820" s="282">
        <f t="shared" si="229"/>
        <v>0</v>
      </c>
      <c r="AI820" s="260"/>
      <c r="AJ820" s="282">
        <f t="shared" si="230"/>
        <v>0</v>
      </c>
      <c r="AK820" s="282">
        <f t="shared" si="231"/>
        <v>0</v>
      </c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495"/>
      <c r="AW820" s="495"/>
      <c r="AX820" s="495"/>
    </row>
    <row r="821" spans="2:50">
      <c r="B821" s="412">
        <v>795</v>
      </c>
      <c r="C821" s="113" t="s">
        <v>1337</v>
      </c>
      <c r="D821" s="113" t="s">
        <v>1365</v>
      </c>
      <c r="E821" s="113" t="s">
        <v>3055</v>
      </c>
      <c r="F821" s="113" t="s">
        <v>3056</v>
      </c>
      <c r="G821" s="85" t="s">
        <v>131</v>
      </c>
      <c r="H821" s="438">
        <v>42748</v>
      </c>
      <c r="I821" s="409" t="s">
        <v>2470</v>
      </c>
      <c r="J821" s="437">
        <f t="shared" si="216"/>
        <v>12</v>
      </c>
      <c r="K821" s="437">
        <v>12</v>
      </c>
      <c r="L821" s="437">
        <v>0</v>
      </c>
      <c r="M821" s="437"/>
      <c r="N821" s="96">
        <v>0.2</v>
      </c>
      <c r="O821" s="96">
        <v>0</v>
      </c>
      <c r="P821" s="530">
        <v>1</v>
      </c>
      <c r="Q821" s="282"/>
      <c r="R821" s="128" t="s">
        <v>31</v>
      </c>
      <c r="S821" s="128" t="s">
        <v>31</v>
      </c>
      <c r="T821" s="128" t="s">
        <v>31</v>
      </c>
      <c r="U821" s="128" t="s">
        <v>31</v>
      </c>
      <c r="V821" s="282" t="s">
        <v>4266</v>
      </c>
      <c r="W821" s="282"/>
      <c r="X821" s="282">
        <f t="shared" si="221"/>
        <v>0</v>
      </c>
      <c r="Y821" s="260"/>
      <c r="Z821" s="260"/>
      <c r="AA821" s="502">
        <f t="shared" si="222"/>
        <v>0</v>
      </c>
      <c r="AB821" s="282">
        <f t="shared" si="223"/>
        <v>0</v>
      </c>
      <c r="AC821" s="282">
        <f t="shared" si="224"/>
        <v>0</v>
      </c>
      <c r="AD821" s="282">
        <f t="shared" si="225"/>
        <v>0</v>
      </c>
      <c r="AE821" s="282">
        <f t="shared" si="226"/>
        <v>0</v>
      </c>
      <c r="AF821" s="282">
        <f t="shared" si="227"/>
        <v>0</v>
      </c>
      <c r="AG821" s="107">
        <f t="shared" si="228"/>
        <v>0</v>
      </c>
      <c r="AH821" s="282">
        <f t="shared" si="229"/>
        <v>0</v>
      </c>
      <c r="AI821" s="260"/>
      <c r="AJ821" s="282">
        <f t="shared" si="230"/>
        <v>0</v>
      </c>
      <c r="AK821" s="282">
        <f t="shared" si="231"/>
        <v>0</v>
      </c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495"/>
      <c r="AW821" s="495"/>
      <c r="AX821" s="495"/>
    </row>
    <row r="822" spans="2:50">
      <c r="B822" s="412">
        <v>796</v>
      </c>
      <c r="C822" s="113" t="s">
        <v>1337</v>
      </c>
      <c r="D822" s="113" t="s">
        <v>1367</v>
      </c>
      <c r="E822" s="113" t="s">
        <v>1368</v>
      </c>
      <c r="F822" s="113" t="s">
        <v>1369</v>
      </c>
      <c r="G822" s="100" t="s">
        <v>1371</v>
      </c>
      <c r="H822" s="438">
        <v>42620</v>
      </c>
      <c r="I822" s="409" t="s">
        <v>2470</v>
      </c>
      <c r="J822" s="437">
        <f t="shared" si="216"/>
        <v>216</v>
      </c>
      <c r="K822" s="437">
        <v>42</v>
      </c>
      <c r="L822" s="437">
        <v>174</v>
      </c>
      <c r="M822" s="437"/>
      <c r="N822" s="329">
        <v>0.7</v>
      </c>
      <c r="O822" s="329">
        <v>0.4</v>
      </c>
      <c r="P822" s="502">
        <v>2</v>
      </c>
      <c r="Q822" s="282" t="s">
        <v>4380</v>
      </c>
      <c r="R822" s="128" t="s">
        <v>31</v>
      </c>
      <c r="S822" s="128" t="s">
        <v>31</v>
      </c>
      <c r="T822" s="128" t="s">
        <v>31</v>
      </c>
      <c r="U822" s="128" t="s">
        <v>31</v>
      </c>
      <c r="V822" s="333" t="s">
        <v>3806</v>
      </c>
      <c r="W822" s="282"/>
      <c r="X822" s="282">
        <f t="shared" si="221"/>
        <v>0</v>
      </c>
      <c r="Y822" s="260"/>
      <c r="Z822" s="260"/>
      <c r="AA822" s="502">
        <f t="shared" si="222"/>
        <v>0</v>
      </c>
      <c r="AB822" s="282">
        <f t="shared" si="223"/>
        <v>0</v>
      </c>
      <c r="AC822" s="282">
        <f t="shared" si="224"/>
        <v>0</v>
      </c>
      <c r="AD822" s="282">
        <f t="shared" si="225"/>
        <v>0</v>
      </c>
      <c r="AE822" s="282">
        <f t="shared" si="226"/>
        <v>0</v>
      </c>
      <c r="AF822" s="282">
        <f t="shared" si="227"/>
        <v>0</v>
      </c>
      <c r="AG822" s="107">
        <f t="shared" si="228"/>
        <v>1</v>
      </c>
      <c r="AH822" s="282">
        <f t="shared" si="229"/>
        <v>0</v>
      </c>
      <c r="AI822" s="260"/>
      <c r="AJ822" s="282">
        <f t="shared" si="230"/>
        <v>0</v>
      </c>
      <c r="AK822" s="282">
        <f t="shared" si="231"/>
        <v>0</v>
      </c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495"/>
      <c r="AW822" s="495"/>
      <c r="AX822" s="495"/>
    </row>
    <row r="823" spans="2:50">
      <c r="B823" s="412">
        <v>797</v>
      </c>
      <c r="C823" s="113" t="s">
        <v>1337</v>
      </c>
      <c r="D823" s="113" t="s">
        <v>1367</v>
      </c>
      <c r="E823" s="113" t="s">
        <v>1368</v>
      </c>
      <c r="F823" s="113" t="s">
        <v>1375</v>
      </c>
      <c r="G823" s="100" t="s">
        <v>1371</v>
      </c>
      <c r="H823" s="438">
        <v>42620</v>
      </c>
      <c r="I823" s="409" t="s">
        <v>2470</v>
      </c>
      <c r="J823" s="437">
        <f t="shared" si="216"/>
        <v>42</v>
      </c>
      <c r="K823" s="437">
        <v>42</v>
      </c>
      <c r="L823" s="437">
        <v>0</v>
      </c>
      <c r="M823" s="437"/>
      <c r="N823" s="329">
        <v>0.7</v>
      </c>
      <c r="O823" s="329">
        <v>0</v>
      </c>
      <c r="P823" s="502">
        <v>2</v>
      </c>
      <c r="Q823" s="282" t="s">
        <v>4380</v>
      </c>
      <c r="R823" s="128" t="s">
        <v>31</v>
      </c>
      <c r="S823" s="128" t="s">
        <v>31</v>
      </c>
      <c r="T823" s="128" t="s">
        <v>31</v>
      </c>
      <c r="U823" s="128" t="s">
        <v>31</v>
      </c>
      <c r="V823" s="333" t="s">
        <v>3806</v>
      </c>
      <c r="W823" s="282"/>
      <c r="X823" s="282">
        <f t="shared" si="221"/>
        <v>0</v>
      </c>
      <c r="Y823" s="260"/>
      <c r="Z823" s="260"/>
      <c r="AA823" s="502">
        <f t="shared" si="222"/>
        <v>0</v>
      </c>
      <c r="AB823" s="282">
        <f t="shared" si="223"/>
        <v>0</v>
      </c>
      <c r="AC823" s="282">
        <f t="shared" si="224"/>
        <v>0</v>
      </c>
      <c r="AD823" s="282">
        <f t="shared" si="225"/>
        <v>0</v>
      </c>
      <c r="AE823" s="282">
        <f t="shared" si="226"/>
        <v>0</v>
      </c>
      <c r="AF823" s="282">
        <f t="shared" si="227"/>
        <v>0</v>
      </c>
      <c r="AG823" s="107">
        <f t="shared" si="228"/>
        <v>1</v>
      </c>
      <c r="AH823" s="282">
        <f t="shared" si="229"/>
        <v>0</v>
      </c>
      <c r="AI823" s="260"/>
      <c r="AJ823" s="282">
        <f t="shared" si="230"/>
        <v>0</v>
      </c>
      <c r="AK823" s="282">
        <f t="shared" si="231"/>
        <v>0</v>
      </c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495"/>
      <c r="AW823" s="495"/>
      <c r="AX823" s="495"/>
    </row>
    <row r="824" spans="2:50">
      <c r="B824" s="412">
        <v>798</v>
      </c>
      <c r="C824" s="113" t="s">
        <v>1337</v>
      </c>
      <c r="D824" s="113" t="s">
        <v>1367</v>
      </c>
      <c r="E824" s="113" t="s">
        <v>1368</v>
      </c>
      <c r="F824" s="113" t="s">
        <v>1378</v>
      </c>
      <c r="G824" s="100" t="s">
        <v>1371</v>
      </c>
      <c r="H824" s="438">
        <v>42620</v>
      </c>
      <c r="I824" s="409" t="s">
        <v>2470</v>
      </c>
      <c r="J824" s="437">
        <f t="shared" si="216"/>
        <v>42</v>
      </c>
      <c r="K824" s="437">
        <v>42</v>
      </c>
      <c r="L824" s="437">
        <v>0</v>
      </c>
      <c r="M824" s="437"/>
      <c r="N824" s="329">
        <v>0.7</v>
      </c>
      <c r="O824" s="329">
        <v>0</v>
      </c>
      <c r="P824" s="502">
        <v>2</v>
      </c>
      <c r="Q824" s="282" t="s">
        <v>4380</v>
      </c>
      <c r="R824" s="128" t="s">
        <v>31</v>
      </c>
      <c r="S824" s="128" t="s">
        <v>31</v>
      </c>
      <c r="T824" s="128" t="s">
        <v>31</v>
      </c>
      <c r="U824" s="128" t="s">
        <v>31</v>
      </c>
      <c r="V824" s="333" t="s">
        <v>3806</v>
      </c>
      <c r="W824" s="282"/>
      <c r="X824" s="282">
        <f t="shared" si="221"/>
        <v>0</v>
      </c>
      <c r="Y824" s="260"/>
      <c r="Z824" s="260"/>
      <c r="AA824" s="502">
        <f t="shared" si="222"/>
        <v>0</v>
      </c>
      <c r="AB824" s="282">
        <f t="shared" si="223"/>
        <v>0</v>
      </c>
      <c r="AC824" s="282">
        <f t="shared" si="224"/>
        <v>0</v>
      </c>
      <c r="AD824" s="282">
        <f t="shared" si="225"/>
        <v>0</v>
      </c>
      <c r="AE824" s="282">
        <f t="shared" si="226"/>
        <v>0</v>
      </c>
      <c r="AF824" s="282">
        <f t="shared" si="227"/>
        <v>0</v>
      </c>
      <c r="AG824" s="107">
        <f t="shared" si="228"/>
        <v>1</v>
      </c>
      <c r="AH824" s="282">
        <f t="shared" si="229"/>
        <v>0</v>
      </c>
      <c r="AI824" s="260"/>
      <c r="AJ824" s="282">
        <f t="shared" si="230"/>
        <v>0</v>
      </c>
      <c r="AK824" s="282">
        <f t="shared" si="231"/>
        <v>0</v>
      </c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495"/>
      <c r="AW824" s="495"/>
      <c r="AX824" s="495"/>
    </row>
    <row r="825" spans="2:50">
      <c r="B825" s="412">
        <v>799</v>
      </c>
      <c r="C825" s="113" t="s">
        <v>1337</v>
      </c>
      <c r="D825" s="113" t="s">
        <v>1367</v>
      </c>
      <c r="E825" s="113" t="s">
        <v>1368</v>
      </c>
      <c r="F825" s="113" t="s">
        <v>1380</v>
      </c>
      <c r="G825" s="100" t="s">
        <v>1371</v>
      </c>
      <c r="H825" s="438">
        <v>42620</v>
      </c>
      <c r="I825" s="409" t="s">
        <v>2470</v>
      </c>
      <c r="J825" s="437">
        <f t="shared" si="216"/>
        <v>30</v>
      </c>
      <c r="K825" s="437">
        <v>30</v>
      </c>
      <c r="L825" s="437">
        <v>0</v>
      </c>
      <c r="M825" s="437"/>
      <c r="N825" s="329">
        <v>0.5</v>
      </c>
      <c r="O825" s="329">
        <v>0</v>
      </c>
      <c r="P825" s="502">
        <v>2</v>
      </c>
      <c r="Q825" s="282" t="s">
        <v>4380</v>
      </c>
      <c r="R825" s="128" t="s">
        <v>31</v>
      </c>
      <c r="S825" s="128" t="s">
        <v>31</v>
      </c>
      <c r="T825" s="128" t="s">
        <v>31</v>
      </c>
      <c r="U825" s="128" t="s">
        <v>31</v>
      </c>
      <c r="V825" s="333" t="s">
        <v>3806</v>
      </c>
      <c r="W825" s="282"/>
      <c r="X825" s="282">
        <f t="shared" si="221"/>
        <v>0</v>
      </c>
      <c r="Y825" s="260"/>
      <c r="Z825" s="260"/>
      <c r="AA825" s="502">
        <f t="shared" si="222"/>
        <v>0</v>
      </c>
      <c r="AB825" s="282">
        <f t="shared" si="223"/>
        <v>0</v>
      </c>
      <c r="AC825" s="282">
        <f t="shared" si="224"/>
        <v>0</v>
      </c>
      <c r="AD825" s="282">
        <f t="shared" si="225"/>
        <v>0</v>
      </c>
      <c r="AE825" s="282">
        <f t="shared" si="226"/>
        <v>0</v>
      </c>
      <c r="AF825" s="282">
        <f t="shared" si="227"/>
        <v>0</v>
      </c>
      <c r="AG825" s="107">
        <f t="shared" si="228"/>
        <v>1</v>
      </c>
      <c r="AH825" s="282">
        <f t="shared" si="229"/>
        <v>0</v>
      </c>
      <c r="AI825" s="260"/>
      <c r="AJ825" s="282">
        <f t="shared" si="230"/>
        <v>0</v>
      </c>
      <c r="AK825" s="282">
        <f t="shared" si="231"/>
        <v>0</v>
      </c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495"/>
      <c r="AW825" s="495"/>
      <c r="AX825" s="495"/>
    </row>
    <row r="826" spans="2:50">
      <c r="B826" s="412">
        <v>800</v>
      </c>
      <c r="C826" s="113" t="s">
        <v>1337</v>
      </c>
      <c r="D826" s="113" t="s">
        <v>1367</v>
      </c>
      <c r="E826" s="113" t="s">
        <v>1368</v>
      </c>
      <c r="F826" s="113" t="s">
        <v>1381</v>
      </c>
      <c r="G826" s="100" t="s">
        <v>1371</v>
      </c>
      <c r="H826" s="438">
        <v>42620</v>
      </c>
      <c r="I826" s="409" t="s">
        <v>2470</v>
      </c>
      <c r="J826" s="437">
        <f t="shared" si="216"/>
        <v>36</v>
      </c>
      <c r="K826" s="437">
        <v>36</v>
      </c>
      <c r="L826" s="437">
        <v>0</v>
      </c>
      <c r="M826" s="437"/>
      <c r="N826" s="329">
        <v>0.6</v>
      </c>
      <c r="O826" s="329">
        <v>0</v>
      </c>
      <c r="P826" s="502">
        <v>2</v>
      </c>
      <c r="Q826" s="282" t="s">
        <v>4380</v>
      </c>
      <c r="R826" s="128" t="s">
        <v>31</v>
      </c>
      <c r="S826" s="128" t="s">
        <v>31</v>
      </c>
      <c r="T826" s="128" t="s">
        <v>31</v>
      </c>
      <c r="U826" s="128" t="s">
        <v>31</v>
      </c>
      <c r="V826" s="333" t="s">
        <v>3806</v>
      </c>
      <c r="W826" s="282"/>
      <c r="X826" s="282">
        <f t="shared" si="221"/>
        <v>0</v>
      </c>
      <c r="Y826" s="260"/>
      <c r="Z826" s="260"/>
      <c r="AA826" s="502">
        <f t="shared" si="222"/>
        <v>0</v>
      </c>
      <c r="AB826" s="282">
        <f t="shared" si="223"/>
        <v>0</v>
      </c>
      <c r="AC826" s="282">
        <f t="shared" si="224"/>
        <v>0</v>
      </c>
      <c r="AD826" s="282">
        <f t="shared" si="225"/>
        <v>0</v>
      </c>
      <c r="AE826" s="282">
        <f t="shared" si="226"/>
        <v>0</v>
      </c>
      <c r="AF826" s="282">
        <f t="shared" si="227"/>
        <v>0</v>
      </c>
      <c r="AG826" s="107">
        <f t="shared" si="228"/>
        <v>1</v>
      </c>
      <c r="AH826" s="282">
        <f t="shared" si="229"/>
        <v>0</v>
      </c>
      <c r="AI826" s="260"/>
      <c r="AJ826" s="282">
        <f t="shared" si="230"/>
        <v>0</v>
      </c>
      <c r="AK826" s="282">
        <f t="shared" si="231"/>
        <v>0</v>
      </c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495"/>
      <c r="AW826" s="495"/>
      <c r="AX826" s="495"/>
    </row>
    <row r="827" spans="2:50">
      <c r="B827" s="412">
        <v>801</v>
      </c>
      <c r="C827" s="113" t="s">
        <v>1337</v>
      </c>
      <c r="D827" s="113" t="s">
        <v>1367</v>
      </c>
      <c r="E827" s="113" t="s">
        <v>1368</v>
      </c>
      <c r="F827" s="113" t="s">
        <v>1382</v>
      </c>
      <c r="G827" s="100" t="s">
        <v>1371</v>
      </c>
      <c r="H827" s="438">
        <v>42620</v>
      </c>
      <c r="I827" s="409" t="s">
        <v>2470</v>
      </c>
      <c r="J827" s="437">
        <f t="shared" si="216"/>
        <v>240</v>
      </c>
      <c r="K827" s="437">
        <v>102</v>
      </c>
      <c r="L827" s="437">
        <v>138</v>
      </c>
      <c r="M827" s="437"/>
      <c r="N827" s="329">
        <v>1.7</v>
      </c>
      <c r="O827" s="329">
        <v>2.2999999999999998</v>
      </c>
      <c r="P827" s="502">
        <v>2</v>
      </c>
      <c r="Q827" s="282" t="s">
        <v>4380</v>
      </c>
      <c r="R827" s="128" t="s">
        <v>31</v>
      </c>
      <c r="S827" s="128" t="s">
        <v>31</v>
      </c>
      <c r="T827" s="128" t="s">
        <v>31</v>
      </c>
      <c r="U827" s="128" t="s">
        <v>31</v>
      </c>
      <c r="V827" s="333" t="s">
        <v>3806</v>
      </c>
      <c r="W827" s="282"/>
      <c r="X827" s="282">
        <f t="shared" si="221"/>
        <v>0</v>
      </c>
      <c r="Y827" s="260"/>
      <c r="Z827" s="260"/>
      <c r="AA827" s="502">
        <f t="shared" si="222"/>
        <v>0</v>
      </c>
      <c r="AB827" s="282">
        <f t="shared" si="223"/>
        <v>0</v>
      </c>
      <c r="AC827" s="282">
        <f t="shared" si="224"/>
        <v>0</v>
      </c>
      <c r="AD827" s="282">
        <f t="shared" si="225"/>
        <v>0</v>
      </c>
      <c r="AE827" s="282">
        <f t="shared" si="226"/>
        <v>0</v>
      </c>
      <c r="AF827" s="282">
        <f t="shared" si="227"/>
        <v>0</v>
      </c>
      <c r="AG827" s="107">
        <f t="shared" si="228"/>
        <v>1</v>
      </c>
      <c r="AH827" s="282">
        <f t="shared" si="229"/>
        <v>0</v>
      </c>
      <c r="AI827" s="260"/>
      <c r="AJ827" s="282">
        <f t="shared" si="230"/>
        <v>0</v>
      </c>
      <c r="AK827" s="282">
        <f t="shared" si="231"/>
        <v>0</v>
      </c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495"/>
      <c r="AW827" s="495"/>
      <c r="AX827" s="495"/>
    </row>
    <row r="828" spans="2:50">
      <c r="B828" s="412">
        <v>802</v>
      </c>
      <c r="C828" s="113" t="s">
        <v>1337</v>
      </c>
      <c r="D828" s="113" t="s">
        <v>1367</v>
      </c>
      <c r="E828" s="113" t="s">
        <v>1368</v>
      </c>
      <c r="F828" s="113" t="s">
        <v>1387</v>
      </c>
      <c r="G828" s="100" t="s">
        <v>1371</v>
      </c>
      <c r="H828" s="438">
        <v>42717</v>
      </c>
      <c r="I828" s="409" t="s">
        <v>2470</v>
      </c>
      <c r="J828" s="437">
        <f t="shared" si="216"/>
        <v>48</v>
      </c>
      <c r="K828" s="437">
        <v>42</v>
      </c>
      <c r="L828" s="437">
        <v>6</v>
      </c>
      <c r="M828" s="437"/>
      <c r="N828" s="329">
        <v>0.7</v>
      </c>
      <c r="O828" s="329">
        <v>0.1</v>
      </c>
      <c r="P828" s="502">
        <v>2</v>
      </c>
      <c r="Q828" s="282" t="s">
        <v>4380</v>
      </c>
      <c r="R828" s="128" t="s">
        <v>31</v>
      </c>
      <c r="S828" s="128" t="s">
        <v>31</v>
      </c>
      <c r="T828" s="128" t="s">
        <v>31</v>
      </c>
      <c r="U828" s="128" t="s">
        <v>31</v>
      </c>
      <c r="V828" s="333" t="s">
        <v>3806</v>
      </c>
      <c r="W828" s="282"/>
      <c r="X828" s="282">
        <f t="shared" si="221"/>
        <v>0</v>
      </c>
      <c r="Y828" s="260"/>
      <c r="Z828" s="260"/>
      <c r="AA828" s="502">
        <f t="shared" si="222"/>
        <v>0</v>
      </c>
      <c r="AB828" s="282">
        <f t="shared" si="223"/>
        <v>0</v>
      </c>
      <c r="AC828" s="282">
        <f t="shared" si="224"/>
        <v>0</v>
      </c>
      <c r="AD828" s="282">
        <f t="shared" si="225"/>
        <v>0</v>
      </c>
      <c r="AE828" s="282">
        <f t="shared" si="226"/>
        <v>0</v>
      </c>
      <c r="AF828" s="282">
        <f t="shared" si="227"/>
        <v>0</v>
      </c>
      <c r="AG828" s="107">
        <f t="shared" si="228"/>
        <v>1</v>
      </c>
      <c r="AH828" s="282">
        <f t="shared" si="229"/>
        <v>0</v>
      </c>
      <c r="AI828" s="260"/>
      <c r="AJ828" s="282">
        <f t="shared" si="230"/>
        <v>0</v>
      </c>
      <c r="AK828" s="282">
        <f t="shared" si="231"/>
        <v>0</v>
      </c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495"/>
      <c r="AW828" s="495"/>
      <c r="AX828" s="495"/>
    </row>
    <row r="829" spans="2:50">
      <c r="B829" s="412">
        <v>803</v>
      </c>
      <c r="C829" s="113" t="s">
        <v>1337</v>
      </c>
      <c r="D829" s="113" t="s">
        <v>1367</v>
      </c>
      <c r="E829" s="113" t="s">
        <v>1368</v>
      </c>
      <c r="F829" s="113" t="s">
        <v>1388</v>
      </c>
      <c r="G829" s="100" t="s">
        <v>1371</v>
      </c>
      <c r="H829" s="438">
        <v>42620</v>
      </c>
      <c r="I829" s="409" t="s">
        <v>2470</v>
      </c>
      <c r="J829" s="437">
        <f t="shared" si="216"/>
        <v>36</v>
      </c>
      <c r="K829" s="437">
        <v>36</v>
      </c>
      <c r="L829" s="437">
        <v>0</v>
      </c>
      <c r="M829" s="437"/>
      <c r="N829" s="329">
        <v>0.6</v>
      </c>
      <c r="O829" s="329">
        <v>0</v>
      </c>
      <c r="P829" s="502">
        <v>2</v>
      </c>
      <c r="Q829" s="282" t="s">
        <v>4380</v>
      </c>
      <c r="R829" s="128" t="s">
        <v>31</v>
      </c>
      <c r="S829" s="128" t="s">
        <v>31</v>
      </c>
      <c r="T829" s="128" t="s">
        <v>31</v>
      </c>
      <c r="U829" s="128" t="s">
        <v>31</v>
      </c>
      <c r="V829" s="333" t="s">
        <v>3806</v>
      </c>
      <c r="W829" s="282"/>
      <c r="X829" s="282">
        <f t="shared" si="221"/>
        <v>0</v>
      </c>
      <c r="Y829" s="260"/>
      <c r="Z829" s="260"/>
      <c r="AA829" s="502">
        <f t="shared" si="222"/>
        <v>0</v>
      </c>
      <c r="AB829" s="282">
        <f t="shared" si="223"/>
        <v>0</v>
      </c>
      <c r="AC829" s="282">
        <f t="shared" si="224"/>
        <v>0</v>
      </c>
      <c r="AD829" s="282">
        <f t="shared" si="225"/>
        <v>0</v>
      </c>
      <c r="AE829" s="282">
        <f t="shared" si="226"/>
        <v>0</v>
      </c>
      <c r="AF829" s="282">
        <f t="shared" si="227"/>
        <v>0</v>
      </c>
      <c r="AG829" s="107">
        <f t="shared" si="228"/>
        <v>1</v>
      </c>
      <c r="AH829" s="282">
        <f t="shared" si="229"/>
        <v>0</v>
      </c>
      <c r="AI829" s="260"/>
      <c r="AJ829" s="282">
        <f t="shared" si="230"/>
        <v>0</v>
      </c>
      <c r="AK829" s="282">
        <f t="shared" si="231"/>
        <v>0</v>
      </c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495"/>
      <c r="AW829" s="495"/>
      <c r="AX829" s="495"/>
    </row>
    <row r="830" spans="2:50">
      <c r="B830" s="412">
        <v>804</v>
      </c>
      <c r="C830" s="113" t="s">
        <v>1337</v>
      </c>
      <c r="D830" s="113" t="s">
        <v>1389</v>
      </c>
      <c r="E830" s="113" t="s">
        <v>1390</v>
      </c>
      <c r="F830" s="113" t="s">
        <v>1391</v>
      </c>
      <c r="G830" s="103" t="s">
        <v>131</v>
      </c>
      <c r="H830" s="438">
        <v>43612</v>
      </c>
      <c r="I830" s="409" t="s">
        <v>2470</v>
      </c>
      <c r="J830" s="437">
        <f t="shared" si="216"/>
        <v>18</v>
      </c>
      <c r="K830" s="437">
        <v>12</v>
      </c>
      <c r="L830" s="437">
        <v>6</v>
      </c>
      <c r="M830" s="437"/>
      <c r="N830" s="104">
        <v>0.2</v>
      </c>
      <c r="O830" s="104">
        <v>0.1</v>
      </c>
      <c r="P830" s="532">
        <v>1</v>
      </c>
      <c r="Q830" s="282"/>
      <c r="R830" s="128" t="s">
        <v>31</v>
      </c>
      <c r="S830" s="128" t="s">
        <v>31</v>
      </c>
      <c r="T830" s="128" t="s">
        <v>31</v>
      </c>
      <c r="U830" s="128" t="s">
        <v>31</v>
      </c>
      <c r="V830" s="333" t="s">
        <v>3801</v>
      </c>
      <c r="W830" s="282"/>
      <c r="X830" s="282">
        <f t="shared" si="221"/>
        <v>0</v>
      </c>
      <c r="Y830" s="260"/>
      <c r="Z830" s="260"/>
      <c r="AA830" s="502">
        <f t="shared" si="222"/>
        <v>0</v>
      </c>
      <c r="AB830" s="282">
        <f t="shared" si="223"/>
        <v>0</v>
      </c>
      <c r="AC830" s="282">
        <f t="shared" si="224"/>
        <v>0</v>
      </c>
      <c r="AD830" s="282">
        <f t="shared" si="225"/>
        <v>0</v>
      </c>
      <c r="AE830" s="282">
        <f t="shared" si="226"/>
        <v>0</v>
      </c>
      <c r="AF830" s="282">
        <f t="shared" si="227"/>
        <v>0</v>
      </c>
      <c r="AG830" s="107">
        <f t="shared" si="228"/>
        <v>0</v>
      </c>
      <c r="AH830" s="282">
        <f t="shared" si="229"/>
        <v>0</v>
      </c>
      <c r="AI830" s="260"/>
      <c r="AJ830" s="282">
        <f t="shared" si="230"/>
        <v>0</v>
      </c>
      <c r="AK830" s="282">
        <f t="shared" si="231"/>
        <v>0</v>
      </c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495"/>
      <c r="AW830" s="495"/>
      <c r="AX830" s="495"/>
    </row>
    <row r="831" spans="2:50">
      <c r="B831" s="412">
        <v>805</v>
      </c>
      <c r="C831" s="113" t="s">
        <v>1337</v>
      </c>
      <c r="D831" s="113" t="s">
        <v>1389</v>
      </c>
      <c r="E831" s="113" t="s">
        <v>1392</v>
      </c>
      <c r="F831" s="113" t="s">
        <v>1393</v>
      </c>
      <c r="G831" s="103" t="s">
        <v>131</v>
      </c>
      <c r="H831" s="438">
        <v>43612</v>
      </c>
      <c r="I831" s="409" t="s">
        <v>2470</v>
      </c>
      <c r="J831" s="437">
        <f t="shared" si="216"/>
        <v>240</v>
      </c>
      <c r="K831" s="437">
        <v>120</v>
      </c>
      <c r="L831" s="437">
        <v>120</v>
      </c>
      <c r="M831" s="437"/>
      <c r="N831" s="104">
        <v>2</v>
      </c>
      <c r="O831" s="104">
        <v>2</v>
      </c>
      <c r="P831" s="532">
        <v>1</v>
      </c>
      <c r="Q831" s="282"/>
      <c r="R831" s="128" t="s">
        <v>31</v>
      </c>
      <c r="S831" s="128" t="s">
        <v>31</v>
      </c>
      <c r="T831" s="128" t="s">
        <v>31</v>
      </c>
      <c r="U831" s="128" t="s">
        <v>31</v>
      </c>
      <c r="V831" s="333" t="s">
        <v>3801</v>
      </c>
      <c r="W831" s="282"/>
      <c r="X831" s="282">
        <f t="shared" si="221"/>
        <v>0</v>
      </c>
      <c r="Y831" s="260"/>
      <c r="Z831" s="260"/>
      <c r="AA831" s="502">
        <f t="shared" si="222"/>
        <v>0</v>
      </c>
      <c r="AB831" s="282">
        <f t="shared" si="223"/>
        <v>0</v>
      </c>
      <c r="AC831" s="282">
        <f t="shared" si="224"/>
        <v>0</v>
      </c>
      <c r="AD831" s="282">
        <f t="shared" si="225"/>
        <v>0</v>
      </c>
      <c r="AE831" s="282">
        <f t="shared" si="226"/>
        <v>0</v>
      </c>
      <c r="AF831" s="282">
        <f t="shared" si="227"/>
        <v>0</v>
      </c>
      <c r="AG831" s="107">
        <f t="shared" si="228"/>
        <v>0</v>
      </c>
      <c r="AH831" s="282">
        <f t="shared" si="229"/>
        <v>0</v>
      </c>
      <c r="AI831" s="260"/>
      <c r="AJ831" s="282">
        <f t="shared" si="230"/>
        <v>0</v>
      </c>
      <c r="AK831" s="282">
        <f t="shared" si="231"/>
        <v>0</v>
      </c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495"/>
      <c r="AW831" s="495"/>
      <c r="AX831" s="495"/>
    </row>
    <row r="832" spans="2:50">
      <c r="B832" s="594" t="s">
        <v>1662</v>
      </c>
      <c r="C832" s="595"/>
      <c r="D832" s="595"/>
      <c r="E832" s="595"/>
      <c r="F832" s="596"/>
      <c r="G832" s="443"/>
      <c r="H832" s="443"/>
      <c r="I832" s="445" t="s">
        <v>3827</v>
      </c>
      <c r="J832" s="444">
        <f t="shared" si="216"/>
        <v>305.39999999999998</v>
      </c>
      <c r="K832" s="444">
        <f>K833/60</f>
        <v>7.4</v>
      </c>
      <c r="L832" s="444">
        <f>L833/60</f>
        <v>298</v>
      </c>
      <c r="M832" s="444">
        <f>M833/60</f>
        <v>54</v>
      </c>
      <c r="N832" s="447">
        <f>SUMIF(I834:I851,"DQA",N834:N851)</f>
        <v>7.3999999999999968</v>
      </c>
      <c r="O832" s="447">
        <f>SUMIF(I834:I851,"DQA",O834:O851)</f>
        <v>298</v>
      </c>
      <c r="P832" s="447"/>
      <c r="Q832" s="447"/>
      <c r="R832" s="447">
        <f>SUMIF(L834:L851,"DQA",R834:R851)</f>
        <v>0</v>
      </c>
      <c r="S832" s="447">
        <f>SUMIF(M834:M851,"DQA",S834:S851)</f>
        <v>0</v>
      </c>
      <c r="T832" s="447">
        <f>SUMIF(N834:N851,"DQA",T834:T851)</f>
        <v>0</v>
      </c>
      <c r="U832" s="447">
        <f>SUMIF(O834:O851,"DQA",U834:U851)</f>
        <v>0</v>
      </c>
      <c r="V832" s="447">
        <f>SUMIF(P834:P851,"DQA",V834:V851)</f>
        <v>0</v>
      </c>
      <c r="W832" s="444"/>
      <c r="X832" s="444">
        <f>X833/60</f>
        <v>0</v>
      </c>
      <c r="Y832" s="444"/>
      <c r="Z832" s="444"/>
      <c r="AA832" s="444"/>
      <c r="AB832" s="444">
        <f t="shared" ref="AB832:AF832" si="232">AB833/60</f>
        <v>0</v>
      </c>
      <c r="AC832" s="444"/>
      <c r="AD832" s="444">
        <f t="shared" si="232"/>
        <v>0</v>
      </c>
      <c r="AE832" s="444"/>
      <c r="AF832" s="444">
        <f t="shared" si="232"/>
        <v>0</v>
      </c>
      <c r="AG832" s="444"/>
      <c r="AH832" s="444">
        <f>AH833/60</f>
        <v>0</v>
      </c>
      <c r="AI832" s="444"/>
      <c r="AJ832" s="444"/>
      <c r="AK832" s="444">
        <f>AK833/60</f>
        <v>0</v>
      </c>
      <c r="AL832" s="444"/>
      <c r="AM832" s="444"/>
      <c r="AN832" s="444"/>
      <c r="AO832" s="444"/>
      <c r="AP832" s="444"/>
      <c r="AQ832" s="444"/>
      <c r="AR832" s="444"/>
      <c r="AS832" s="444"/>
      <c r="AT832" s="444"/>
      <c r="AU832" s="444"/>
      <c r="AV832" s="444"/>
      <c r="AW832" s="444"/>
      <c r="AX832" s="444">
        <f>AX833/60</f>
        <v>0</v>
      </c>
    </row>
    <row r="833" spans="2:50">
      <c r="B833" s="597"/>
      <c r="C833" s="598"/>
      <c r="D833" s="598"/>
      <c r="E833" s="598"/>
      <c r="F833" s="599"/>
      <c r="G833" s="443"/>
      <c r="H833" s="443"/>
      <c r="I833" s="446" t="s">
        <v>4021</v>
      </c>
      <c r="J833" s="444">
        <f t="shared" si="216"/>
        <v>18324</v>
      </c>
      <c r="K833" s="444">
        <f>SUMIF($I834:$I851,"DQA",K834:K851)</f>
        <v>444</v>
      </c>
      <c r="L833" s="444">
        <f>SUMIF($I834:$I851,"DQA",L834:L851)</f>
        <v>17880</v>
      </c>
      <c r="M833" s="444">
        <f>SUMIF($I834:$I851,"DQA",M834:M851)</f>
        <v>3240</v>
      </c>
      <c r="N833" s="444">
        <f>N832*60</f>
        <v>443.99999999999983</v>
      </c>
      <c r="O833" s="444">
        <f t="shared" ref="O833:V833" si="233">O832/60</f>
        <v>4.9666666666666668</v>
      </c>
      <c r="P833" s="444"/>
      <c r="Q833" s="444"/>
      <c r="R833" s="444">
        <f t="shared" si="233"/>
        <v>0</v>
      </c>
      <c r="S833" s="444">
        <f t="shared" si="233"/>
        <v>0</v>
      </c>
      <c r="T833" s="444">
        <f t="shared" si="233"/>
        <v>0</v>
      </c>
      <c r="U833" s="444">
        <f t="shared" si="233"/>
        <v>0</v>
      </c>
      <c r="V833" s="444">
        <f t="shared" si="233"/>
        <v>0</v>
      </c>
      <c r="W833" s="444"/>
      <c r="X833" s="444">
        <f>SUM(X834:X851)</f>
        <v>0</v>
      </c>
      <c r="Y833" s="444"/>
      <c r="Z833" s="444"/>
      <c r="AA833" s="444"/>
      <c r="AB833" s="444">
        <f>SUM(AB834:AB851)</f>
        <v>0</v>
      </c>
      <c r="AC833" s="444"/>
      <c r="AD833" s="444">
        <f>SUM(AD834:AD851)</f>
        <v>0</v>
      </c>
      <c r="AE833" s="444"/>
      <c r="AF833" s="444">
        <f>SUM(AF834:AF851)</f>
        <v>0</v>
      </c>
      <c r="AG833" s="444"/>
      <c r="AH833" s="444">
        <f>SUM(AH834:AH851)</f>
        <v>0</v>
      </c>
      <c r="AI833" s="444"/>
      <c r="AJ833" s="444"/>
      <c r="AK833" s="444">
        <f>SUM(AK834:AK851)</f>
        <v>0</v>
      </c>
      <c r="AL833" s="444"/>
      <c r="AM833" s="444"/>
      <c r="AN833" s="444"/>
      <c r="AO833" s="444"/>
      <c r="AP833" s="444"/>
      <c r="AQ833" s="444"/>
      <c r="AR833" s="444"/>
      <c r="AS833" s="444"/>
      <c r="AT833" s="444"/>
      <c r="AU833" s="444"/>
      <c r="AV833" s="444"/>
      <c r="AW833" s="444"/>
      <c r="AX833" s="444">
        <f>SUM(AX834:AX851)</f>
        <v>0</v>
      </c>
    </row>
    <row r="834" spans="2:50">
      <c r="B834" s="412">
        <v>806</v>
      </c>
      <c r="C834" s="38" t="s">
        <v>1662</v>
      </c>
      <c r="D834" s="38" t="s">
        <v>1394</v>
      </c>
      <c r="E834" s="38" t="s">
        <v>1394</v>
      </c>
      <c r="F834" s="38" t="s">
        <v>1395</v>
      </c>
      <c r="G834" s="450" t="s">
        <v>1246</v>
      </c>
      <c r="H834" s="451">
        <v>42934</v>
      </c>
      <c r="I834" s="452" t="s">
        <v>2470</v>
      </c>
      <c r="J834" s="453">
        <f t="shared" si="216"/>
        <v>240</v>
      </c>
      <c r="K834" s="453">
        <v>240</v>
      </c>
      <c r="L834" s="453">
        <v>0</v>
      </c>
      <c r="M834" s="453"/>
      <c r="N834" s="453">
        <v>4</v>
      </c>
      <c r="O834" s="453">
        <v>0</v>
      </c>
      <c r="P834" s="533">
        <v>2</v>
      </c>
      <c r="Q834" s="282"/>
      <c r="R834" s="128" t="s">
        <v>31</v>
      </c>
      <c r="S834" s="128" t="s">
        <v>31</v>
      </c>
      <c r="T834" s="128" t="s">
        <v>31</v>
      </c>
      <c r="U834" s="128" t="s">
        <v>31</v>
      </c>
      <c r="V834" s="282" t="s">
        <v>4266</v>
      </c>
      <c r="W834" s="282"/>
      <c r="X834" s="282">
        <f t="shared" ref="X834:X851" si="234">SUMIF(W834,"Y",K834)</f>
        <v>0</v>
      </c>
      <c r="Y834" s="260"/>
      <c r="Z834" s="260"/>
      <c r="AA834" s="502">
        <f t="shared" ref="AA834:AA851" si="235">(COUNTA(AL834:AU834)-COUNTIF(AL834:AU834, "X"))</f>
        <v>0</v>
      </c>
      <c r="AB834" s="282">
        <f t="shared" ref="AB834:AB851" si="236">(COUNTA(AL834:AU834)-COUNTIF(AL834:AU834, "X"))*P834*K834</f>
        <v>0</v>
      </c>
      <c r="AC834" s="282">
        <f t="shared" ref="AC834:AC851" si="237">COUNTIF(AL834:AU834,"A")</f>
        <v>0</v>
      </c>
      <c r="AD834" s="282">
        <f t="shared" ref="AD834:AD851" si="238">COUNTIF(AL834:AU834,"V")*P834*M834</f>
        <v>0</v>
      </c>
      <c r="AE834" s="282">
        <f t="shared" ref="AE834:AE851" si="239">COUNTIF(AL834:AU834,"L")</f>
        <v>0</v>
      </c>
      <c r="AF834" s="282">
        <f t="shared" ref="AF834:AF851" si="240">COUNTIF(AL834:AU834,"L")*K834*P834</f>
        <v>0</v>
      </c>
      <c r="AG834" s="107">
        <f t="shared" ref="AG834:AG851" si="241">IF(Q834="Y",1,0)</f>
        <v>0</v>
      </c>
      <c r="AH834" s="282">
        <f t="shared" ref="AH834:AH851" si="242">IF(Q834="Y", AA834, 0)*K834*P834/2</f>
        <v>0</v>
      </c>
      <c r="AI834" s="260"/>
      <c r="AJ834" s="282">
        <f t="shared" ref="AJ834:AJ851" si="243">COUNTIF(AL834:AU834, "V")</f>
        <v>0</v>
      </c>
      <c r="AK834" s="282">
        <f t="shared" ref="AK834:AK851" si="244">AB834-AD834-AF834-AH834</f>
        <v>0</v>
      </c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495"/>
      <c r="AW834" s="495"/>
      <c r="AX834" s="495"/>
    </row>
    <row r="835" spans="2:50">
      <c r="B835" s="412">
        <v>807</v>
      </c>
      <c r="C835" s="38" t="s">
        <v>27</v>
      </c>
      <c r="D835" s="38" t="s">
        <v>4394</v>
      </c>
      <c r="E835" s="38" t="s">
        <v>1397</v>
      </c>
      <c r="F835" s="38" t="s">
        <v>1398</v>
      </c>
      <c r="G835" s="289" t="s">
        <v>1246</v>
      </c>
      <c r="H835" s="105">
        <v>42653</v>
      </c>
      <c r="I835" s="409" t="s">
        <v>2470</v>
      </c>
      <c r="J835" s="290">
        <f t="shared" si="216"/>
        <v>738</v>
      </c>
      <c r="K835" s="290">
        <v>18</v>
      </c>
      <c r="L835" s="290">
        <v>720</v>
      </c>
      <c r="M835" s="290"/>
      <c r="N835" s="290">
        <v>0.3</v>
      </c>
      <c r="O835" s="290">
        <v>12</v>
      </c>
      <c r="P835" s="534">
        <v>2</v>
      </c>
      <c r="Q835" s="282"/>
      <c r="R835" s="128" t="s">
        <v>31</v>
      </c>
      <c r="S835" s="128" t="s">
        <v>31</v>
      </c>
      <c r="T835" s="128" t="s">
        <v>31</v>
      </c>
      <c r="U835" s="128" t="s">
        <v>31</v>
      </c>
      <c r="V835" s="282" t="s">
        <v>4266</v>
      </c>
      <c r="W835" s="282"/>
      <c r="X835" s="282">
        <f t="shared" si="234"/>
        <v>0</v>
      </c>
      <c r="Y835" s="260"/>
      <c r="Z835" s="260"/>
      <c r="AA835" s="502">
        <f t="shared" si="235"/>
        <v>0</v>
      </c>
      <c r="AB835" s="282">
        <f t="shared" si="236"/>
        <v>0</v>
      </c>
      <c r="AC835" s="282">
        <f t="shared" si="237"/>
        <v>0</v>
      </c>
      <c r="AD835" s="282">
        <f t="shared" si="238"/>
        <v>0</v>
      </c>
      <c r="AE835" s="282">
        <f t="shared" si="239"/>
        <v>0</v>
      </c>
      <c r="AF835" s="282">
        <f t="shared" si="240"/>
        <v>0</v>
      </c>
      <c r="AG835" s="107">
        <f t="shared" si="241"/>
        <v>0</v>
      </c>
      <c r="AH835" s="282">
        <f t="shared" si="242"/>
        <v>0</v>
      </c>
      <c r="AI835" s="260"/>
      <c r="AJ835" s="282">
        <f t="shared" si="243"/>
        <v>0</v>
      </c>
      <c r="AK835" s="282">
        <f t="shared" si="244"/>
        <v>0</v>
      </c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495"/>
      <c r="AW835" s="495"/>
      <c r="AX835" s="495"/>
    </row>
    <row r="836" spans="2:50">
      <c r="B836" s="412">
        <v>808</v>
      </c>
      <c r="C836" s="38" t="s">
        <v>27</v>
      </c>
      <c r="D836" s="38" t="s">
        <v>4394</v>
      </c>
      <c r="E836" s="38" t="s">
        <v>1397</v>
      </c>
      <c r="F836" s="38" t="s">
        <v>1399</v>
      </c>
      <c r="G836" s="289" t="s">
        <v>1246</v>
      </c>
      <c r="H836" s="105">
        <v>43140</v>
      </c>
      <c r="I836" s="409" t="s">
        <v>2470</v>
      </c>
      <c r="J836" s="290">
        <f t="shared" si="216"/>
        <v>738</v>
      </c>
      <c r="K836" s="290">
        <v>18</v>
      </c>
      <c r="L836" s="290">
        <v>720</v>
      </c>
      <c r="M836" s="290"/>
      <c r="N836" s="290">
        <v>0.3</v>
      </c>
      <c r="O836" s="290">
        <v>12</v>
      </c>
      <c r="P836" s="534">
        <v>2</v>
      </c>
      <c r="Q836" s="282"/>
      <c r="R836" s="128" t="s">
        <v>31</v>
      </c>
      <c r="S836" s="128" t="s">
        <v>31</v>
      </c>
      <c r="T836" s="128" t="s">
        <v>31</v>
      </c>
      <c r="U836" s="128" t="s">
        <v>31</v>
      </c>
      <c r="V836" s="282" t="s">
        <v>4266</v>
      </c>
      <c r="W836" s="282"/>
      <c r="X836" s="282">
        <f t="shared" si="234"/>
        <v>0</v>
      </c>
      <c r="Y836" s="260"/>
      <c r="Z836" s="260"/>
      <c r="AA836" s="502">
        <f t="shared" si="235"/>
        <v>0</v>
      </c>
      <c r="AB836" s="282">
        <f t="shared" si="236"/>
        <v>0</v>
      </c>
      <c r="AC836" s="282">
        <f t="shared" si="237"/>
        <v>0</v>
      </c>
      <c r="AD836" s="282">
        <f t="shared" si="238"/>
        <v>0</v>
      </c>
      <c r="AE836" s="282">
        <f t="shared" si="239"/>
        <v>0</v>
      </c>
      <c r="AF836" s="282">
        <f t="shared" si="240"/>
        <v>0</v>
      </c>
      <c r="AG836" s="107">
        <f t="shared" si="241"/>
        <v>0</v>
      </c>
      <c r="AH836" s="282">
        <f t="shared" si="242"/>
        <v>0</v>
      </c>
      <c r="AI836" s="260"/>
      <c r="AJ836" s="282">
        <f t="shared" si="243"/>
        <v>0</v>
      </c>
      <c r="AK836" s="282">
        <f t="shared" si="244"/>
        <v>0</v>
      </c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495"/>
      <c r="AW836" s="495"/>
      <c r="AX836" s="495"/>
    </row>
    <row r="837" spans="2:50">
      <c r="B837" s="412">
        <v>809</v>
      </c>
      <c r="C837" s="38" t="s">
        <v>27</v>
      </c>
      <c r="D837" s="38" t="s">
        <v>4394</v>
      </c>
      <c r="E837" s="38" t="s">
        <v>1400</v>
      </c>
      <c r="F837" s="38" t="s">
        <v>1722</v>
      </c>
      <c r="G837" s="289" t="s">
        <v>1246</v>
      </c>
      <c r="H837" s="105">
        <v>42975</v>
      </c>
      <c r="I837" s="409" t="s">
        <v>2470</v>
      </c>
      <c r="J837" s="329">
        <f t="shared" si="216"/>
        <v>2184</v>
      </c>
      <c r="K837" s="329">
        <v>24</v>
      </c>
      <c r="L837" s="329">
        <v>2160</v>
      </c>
      <c r="M837" s="329"/>
      <c r="N837" s="290">
        <v>0.4</v>
      </c>
      <c r="O837" s="290">
        <v>36</v>
      </c>
      <c r="P837" s="534">
        <v>2</v>
      </c>
      <c r="Q837" s="282"/>
      <c r="R837" s="128" t="s">
        <v>31</v>
      </c>
      <c r="S837" s="128" t="s">
        <v>31</v>
      </c>
      <c r="T837" s="128" t="s">
        <v>31</v>
      </c>
      <c r="U837" s="128" t="s">
        <v>31</v>
      </c>
      <c r="V837" s="282" t="s">
        <v>4266</v>
      </c>
      <c r="W837" s="282"/>
      <c r="X837" s="282">
        <f t="shared" si="234"/>
        <v>0</v>
      </c>
      <c r="Y837" s="260"/>
      <c r="Z837" s="260"/>
      <c r="AA837" s="502">
        <f t="shared" si="235"/>
        <v>0</v>
      </c>
      <c r="AB837" s="282">
        <f t="shared" si="236"/>
        <v>0</v>
      </c>
      <c r="AC837" s="282">
        <f t="shared" si="237"/>
        <v>0</v>
      </c>
      <c r="AD837" s="282">
        <f t="shared" si="238"/>
        <v>0</v>
      </c>
      <c r="AE837" s="282">
        <f t="shared" si="239"/>
        <v>0</v>
      </c>
      <c r="AF837" s="282">
        <f t="shared" si="240"/>
        <v>0</v>
      </c>
      <c r="AG837" s="107">
        <f t="shared" si="241"/>
        <v>0</v>
      </c>
      <c r="AH837" s="282">
        <f t="shared" si="242"/>
        <v>0</v>
      </c>
      <c r="AI837" s="260"/>
      <c r="AJ837" s="282">
        <f t="shared" si="243"/>
        <v>0</v>
      </c>
      <c r="AK837" s="282">
        <f t="shared" si="244"/>
        <v>0</v>
      </c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495"/>
      <c r="AW837" s="495"/>
      <c r="AX837" s="495"/>
    </row>
    <row r="838" spans="2:50">
      <c r="B838" s="412">
        <v>810</v>
      </c>
      <c r="C838" s="38" t="s">
        <v>27</v>
      </c>
      <c r="D838" s="38" t="s">
        <v>4394</v>
      </c>
      <c r="E838" s="38" t="s">
        <v>1400</v>
      </c>
      <c r="F838" s="38" t="s">
        <v>1723</v>
      </c>
      <c r="G838" s="289" t="s">
        <v>1246</v>
      </c>
      <c r="H838" s="105">
        <v>43140</v>
      </c>
      <c r="I838" s="409" t="s">
        <v>2470</v>
      </c>
      <c r="J838" s="329">
        <f t="shared" si="216"/>
        <v>3276</v>
      </c>
      <c r="K838" s="329">
        <v>36</v>
      </c>
      <c r="L838" s="329">
        <v>3240</v>
      </c>
      <c r="M838" s="329">
        <v>3240</v>
      </c>
      <c r="N838" s="290">
        <v>0.6</v>
      </c>
      <c r="O838" s="290">
        <v>54</v>
      </c>
      <c r="P838" s="534">
        <v>2</v>
      </c>
      <c r="Q838" s="282"/>
      <c r="R838" s="128" t="s">
        <v>31</v>
      </c>
      <c r="S838" s="128" t="s">
        <v>31</v>
      </c>
      <c r="T838" s="128" t="s">
        <v>31</v>
      </c>
      <c r="U838" s="128" t="s">
        <v>31</v>
      </c>
      <c r="V838" s="282" t="s">
        <v>4266</v>
      </c>
      <c r="W838" s="282"/>
      <c r="X838" s="282">
        <f t="shared" si="234"/>
        <v>0</v>
      </c>
      <c r="Y838" s="260"/>
      <c r="Z838" s="260"/>
      <c r="AA838" s="502">
        <f t="shared" si="235"/>
        <v>0</v>
      </c>
      <c r="AB838" s="282">
        <f t="shared" si="236"/>
        <v>0</v>
      </c>
      <c r="AC838" s="282">
        <f t="shared" si="237"/>
        <v>0</v>
      </c>
      <c r="AD838" s="282">
        <f t="shared" si="238"/>
        <v>0</v>
      </c>
      <c r="AE838" s="282">
        <f t="shared" si="239"/>
        <v>0</v>
      </c>
      <c r="AF838" s="282">
        <f t="shared" si="240"/>
        <v>0</v>
      </c>
      <c r="AG838" s="107">
        <f t="shared" si="241"/>
        <v>0</v>
      </c>
      <c r="AH838" s="282">
        <f t="shared" si="242"/>
        <v>0</v>
      </c>
      <c r="AI838" s="260"/>
      <c r="AJ838" s="282">
        <f t="shared" si="243"/>
        <v>0</v>
      </c>
      <c r="AK838" s="282">
        <f t="shared" si="244"/>
        <v>0</v>
      </c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495"/>
      <c r="AW838" s="495"/>
      <c r="AX838" s="495"/>
    </row>
    <row r="839" spans="2:50">
      <c r="B839" s="412">
        <v>811</v>
      </c>
      <c r="C839" s="38" t="s">
        <v>27</v>
      </c>
      <c r="D839" s="38" t="s">
        <v>4394</v>
      </c>
      <c r="E839" s="38" t="s">
        <v>1405</v>
      </c>
      <c r="F839" s="38" t="s">
        <v>1406</v>
      </c>
      <c r="G839" s="289" t="s">
        <v>1363</v>
      </c>
      <c r="H839" s="105">
        <v>42939</v>
      </c>
      <c r="I839" s="409" t="s">
        <v>2470</v>
      </c>
      <c r="J839" s="290">
        <f t="shared" si="216"/>
        <v>4326</v>
      </c>
      <c r="K839" s="290">
        <v>6</v>
      </c>
      <c r="L839" s="290">
        <v>4320</v>
      </c>
      <c r="M839" s="290"/>
      <c r="N839" s="290">
        <v>0.1</v>
      </c>
      <c r="O839" s="290">
        <v>72</v>
      </c>
      <c r="P839" s="534">
        <v>1</v>
      </c>
      <c r="Q839" s="282"/>
      <c r="R839" s="128" t="s">
        <v>31</v>
      </c>
      <c r="S839" s="128" t="s">
        <v>31</v>
      </c>
      <c r="T839" s="128" t="s">
        <v>31</v>
      </c>
      <c r="U839" s="128" t="s">
        <v>31</v>
      </c>
      <c r="V839" s="282" t="s">
        <v>4266</v>
      </c>
      <c r="W839" s="282"/>
      <c r="X839" s="282">
        <f t="shared" si="234"/>
        <v>0</v>
      </c>
      <c r="Y839" s="260"/>
      <c r="Z839" s="260"/>
      <c r="AA839" s="502">
        <f t="shared" si="235"/>
        <v>0</v>
      </c>
      <c r="AB839" s="282">
        <f t="shared" si="236"/>
        <v>0</v>
      </c>
      <c r="AC839" s="282">
        <f t="shared" si="237"/>
        <v>0</v>
      </c>
      <c r="AD839" s="282">
        <f t="shared" si="238"/>
        <v>0</v>
      </c>
      <c r="AE839" s="282">
        <f t="shared" si="239"/>
        <v>0</v>
      </c>
      <c r="AF839" s="282">
        <f t="shared" si="240"/>
        <v>0</v>
      </c>
      <c r="AG839" s="107">
        <f t="shared" si="241"/>
        <v>0</v>
      </c>
      <c r="AH839" s="282">
        <f t="shared" si="242"/>
        <v>0</v>
      </c>
      <c r="AI839" s="260"/>
      <c r="AJ839" s="282">
        <f t="shared" si="243"/>
        <v>0</v>
      </c>
      <c r="AK839" s="282">
        <f t="shared" si="244"/>
        <v>0</v>
      </c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495"/>
      <c r="AW839" s="495"/>
      <c r="AX839" s="495"/>
    </row>
    <row r="840" spans="2:50">
      <c r="B840" s="412">
        <v>812</v>
      </c>
      <c r="C840" s="38" t="s">
        <v>27</v>
      </c>
      <c r="D840" s="38" t="s">
        <v>4394</v>
      </c>
      <c r="E840" s="38" t="s">
        <v>1405</v>
      </c>
      <c r="F840" s="38" t="s">
        <v>1407</v>
      </c>
      <c r="G840" s="289" t="s">
        <v>1363</v>
      </c>
      <c r="H840" s="105">
        <v>42939</v>
      </c>
      <c r="I840" s="409" t="s">
        <v>2470</v>
      </c>
      <c r="J840" s="290">
        <f t="shared" si="216"/>
        <v>12</v>
      </c>
      <c r="K840" s="290">
        <v>12</v>
      </c>
      <c r="L840" s="290">
        <v>0</v>
      </c>
      <c r="M840" s="290"/>
      <c r="N840" s="290">
        <v>0.2</v>
      </c>
      <c r="O840" s="290">
        <v>0</v>
      </c>
      <c r="P840" s="534">
        <v>2</v>
      </c>
      <c r="Q840" s="282"/>
      <c r="R840" s="128" t="s">
        <v>31</v>
      </c>
      <c r="S840" s="128" t="s">
        <v>31</v>
      </c>
      <c r="T840" s="128" t="s">
        <v>31</v>
      </c>
      <c r="U840" s="128" t="s">
        <v>31</v>
      </c>
      <c r="V840" s="282" t="s">
        <v>4266</v>
      </c>
      <c r="W840" s="282"/>
      <c r="X840" s="282">
        <f t="shared" si="234"/>
        <v>0</v>
      </c>
      <c r="Y840" s="260"/>
      <c r="Z840" s="260"/>
      <c r="AA840" s="502">
        <f t="shared" si="235"/>
        <v>0</v>
      </c>
      <c r="AB840" s="282">
        <f t="shared" si="236"/>
        <v>0</v>
      </c>
      <c r="AC840" s="282">
        <f t="shared" si="237"/>
        <v>0</v>
      </c>
      <c r="AD840" s="282">
        <f t="shared" si="238"/>
        <v>0</v>
      </c>
      <c r="AE840" s="282">
        <f t="shared" si="239"/>
        <v>0</v>
      </c>
      <c r="AF840" s="282">
        <f t="shared" si="240"/>
        <v>0</v>
      </c>
      <c r="AG840" s="107">
        <f t="shared" si="241"/>
        <v>0</v>
      </c>
      <c r="AH840" s="282">
        <f t="shared" si="242"/>
        <v>0</v>
      </c>
      <c r="AI840" s="260"/>
      <c r="AJ840" s="282">
        <f t="shared" si="243"/>
        <v>0</v>
      </c>
      <c r="AK840" s="282">
        <f t="shared" si="244"/>
        <v>0</v>
      </c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495"/>
      <c r="AW840" s="495"/>
      <c r="AX840" s="495"/>
    </row>
    <row r="841" spans="2:50">
      <c r="B841" s="412">
        <v>813</v>
      </c>
      <c r="C841" s="38" t="s">
        <v>27</v>
      </c>
      <c r="D841" s="38" t="s">
        <v>4394</v>
      </c>
      <c r="E841" s="38" t="s">
        <v>1408</v>
      </c>
      <c r="F841" s="38" t="s">
        <v>521</v>
      </c>
      <c r="G841" s="289" t="s">
        <v>1363</v>
      </c>
      <c r="H841" s="105">
        <v>43112</v>
      </c>
      <c r="I841" s="409" t="s">
        <v>2470</v>
      </c>
      <c r="J841" s="290">
        <f t="shared" si="216"/>
        <v>723</v>
      </c>
      <c r="K841" s="290">
        <v>3</v>
      </c>
      <c r="L841" s="290">
        <v>720</v>
      </c>
      <c r="M841" s="290"/>
      <c r="N841" s="290">
        <v>0.05</v>
      </c>
      <c r="O841" s="290">
        <v>12</v>
      </c>
      <c r="P841" s="534">
        <v>2</v>
      </c>
      <c r="Q841" s="282"/>
      <c r="R841" s="128" t="s">
        <v>31</v>
      </c>
      <c r="S841" s="128" t="s">
        <v>31</v>
      </c>
      <c r="T841" s="128" t="s">
        <v>31</v>
      </c>
      <c r="U841" s="128" t="s">
        <v>31</v>
      </c>
      <c r="V841" s="282" t="s">
        <v>4266</v>
      </c>
      <c r="W841" s="282"/>
      <c r="X841" s="282">
        <f t="shared" si="234"/>
        <v>0</v>
      </c>
      <c r="Y841" s="260"/>
      <c r="Z841" s="260"/>
      <c r="AA841" s="502">
        <f t="shared" si="235"/>
        <v>0</v>
      </c>
      <c r="AB841" s="282">
        <f t="shared" si="236"/>
        <v>0</v>
      </c>
      <c r="AC841" s="282">
        <f t="shared" si="237"/>
        <v>0</v>
      </c>
      <c r="AD841" s="282">
        <f t="shared" si="238"/>
        <v>0</v>
      </c>
      <c r="AE841" s="282">
        <f t="shared" si="239"/>
        <v>0</v>
      </c>
      <c r="AF841" s="282">
        <f t="shared" si="240"/>
        <v>0</v>
      </c>
      <c r="AG841" s="107">
        <f t="shared" si="241"/>
        <v>0</v>
      </c>
      <c r="AH841" s="282">
        <f t="shared" si="242"/>
        <v>0</v>
      </c>
      <c r="AI841" s="260"/>
      <c r="AJ841" s="282">
        <f t="shared" si="243"/>
        <v>0</v>
      </c>
      <c r="AK841" s="282">
        <f t="shared" si="244"/>
        <v>0</v>
      </c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495"/>
      <c r="AW841" s="495"/>
      <c r="AX841" s="495"/>
    </row>
    <row r="842" spans="2:50">
      <c r="B842" s="412">
        <v>814</v>
      </c>
      <c r="C842" s="38" t="s">
        <v>27</v>
      </c>
      <c r="D842" s="38" t="s">
        <v>4394</v>
      </c>
      <c r="E842" s="38" t="s">
        <v>1408</v>
      </c>
      <c r="F842" s="38" t="s">
        <v>1409</v>
      </c>
      <c r="G842" s="289" t="s">
        <v>1363</v>
      </c>
      <c r="H842" s="105">
        <v>43112</v>
      </c>
      <c r="I842" s="409" t="s">
        <v>2470</v>
      </c>
      <c r="J842" s="290">
        <f t="shared" si="216"/>
        <v>723</v>
      </c>
      <c r="K842" s="290">
        <v>3</v>
      </c>
      <c r="L842" s="290">
        <v>720</v>
      </c>
      <c r="M842" s="290"/>
      <c r="N842" s="290">
        <v>0.05</v>
      </c>
      <c r="O842" s="290">
        <v>12</v>
      </c>
      <c r="P842" s="534">
        <v>2</v>
      </c>
      <c r="Q842" s="282"/>
      <c r="R842" s="128" t="s">
        <v>31</v>
      </c>
      <c r="S842" s="128" t="s">
        <v>31</v>
      </c>
      <c r="T842" s="128" t="s">
        <v>31</v>
      </c>
      <c r="U842" s="128" t="s">
        <v>31</v>
      </c>
      <c r="V842" s="282" t="s">
        <v>4266</v>
      </c>
      <c r="W842" s="282"/>
      <c r="X842" s="282">
        <f t="shared" si="234"/>
        <v>0</v>
      </c>
      <c r="Y842" s="260"/>
      <c r="Z842" s="260"/>
      <c r="AA842" s="502">
        <f t="shared" si="235"/>
        <v>0</v>
      </c>
      <c r="AB842" s="282">
        <f t="shared" si="236"/>
        <v>0</v>
      </c>
      <c r="AC842" s="282">
        <f t="shared" si="237"/>
        <v>0</v>
      </c>
      <c r="AD842" s="282">
        <f t="shared" si="238"/>
        <v>0</v>
      </c>
      <c r="AE842" s="282">
        <f t="shared" si="239"/>
        <v>0</v>
      </c>
      <c r="AF842" s="282">
        <f t="shared" si="240"/>
        <v>0</v>
      </c>
      <c r="AG842" s="107">
        <f t="shared" si="241"/>
        <v>0</v>
      </c>
      <c r="AH842" s="282">
        <f t="shared" si="242"/>
        <v>0</v>
      </c>
      <c r="AI842" s="260"/>
      <c r="AJ842" s="282">
        <f t="shared" si="243"/>
        <v>0</v>
      </c>
      <c r="AK842" s="282">
        <f t="shared" si="244"/>
        <v>0</v>
      </c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495"/>
      <c r="AW842" s="495"/>
      <c r="AX842" s="495"/>
    </row>
    <row r="843" spans="2:50">
      <c r="B843" s="412">
        <v>815</v>
      </c>
      <c r="C843" s="38" t="s">
        <v>27</v>
      </c>
      <c r="D843" s="38" t="s">
        <v>4394</v>
      </c>
      <c r="E843" s="38" t="s">
        <v>1408</v>
      </c>
      <c r="F843" s="38" t="s">
        <v>1410</v>
      </c>
      <c r="G843" s="289" t="s">
        <v>1363</v>
      </c>
      <c r="H843" s="105">
        <v>43140</v>
      </c>
      <c r="I843" s="409" t="s">
        <v>2470</v>
      </c>
      <c r="J843" s="290">
        <f t="shared" ref="J843:J851" si="245">SUM(K843:L843)</f>
        <v>723</v>
      </c>
      <c r="K843" s="290">
        <v>3</v>
      </c>
      <c r="L843" s="290">
        <v>720</v>
      </c>
      <c r="M843" s="290"/>
      <c r="N843" s="290">
        <v>0.05</v>
      </c>
      <c r="O843" s="290">
        <v>12</v>
      </c>
      <c r="P843" s="534">
        <v>2</v>
      </c>
      <c r="Q843" s="282"/>
      <c r="R843" s="128" t="s">
        <v>31</v>
      </c>
      <c r="S843" s="128" t="s">
        <v>31</v>
      </c>
      <c r="T843" s="128" t="s">
        <v>31</v>
      </c>
      <c r="U843" s="128" t="s">
        <v>31</v>
      </c>
      <c r="V843" s="282" t="s">
        <v>4266</v>
      </c>
      <c r="W843" s="282"/>
      <c r="X843" s="282">
        <f t="shared" si="234"/>
        <v>0</v>
      </c>
      <c r="Y843" s="260"/>
      <c r="Z843" s="260"/>
      <c r="AA843" s="502">
        <f t="shared" si="235"/>
        <v>0</v>
      </c>
      <c r="AB843" s="282">
        <f t="shared" si="236"/>
        <v>0</v>
      </c>
      <c r="AC843" s="282">
        <f t="shared" si="237"/>
        <v>0</v>
      </c>
      <c r="AD843" s="282">
        <f t="shared" si="238"/>
        <v>0</v>
      </c>
      <c r="AE843" s="282">
        <f t="shared" si="239"/>
        <v>0</v>
      </c>
      <c r="AF843" s="282">
        <f t="shared" si="240"/>
        <v>0</v>
      </c>
      <c r="AG843" s="107">
        <f t="shared" si="241"/>
        <v>0</v>
      </c>
      <c r="AH843" s="282">
        <f t="shared" si="242"/>
        <v>0</v>
      </c>
      <c r="AI843" s="260"/>
      <c r="AJ843" s="282">
        <f t="shared" si="243"/>
        <v>0</v>
      </c>
      <c r="AK843" s="282">
        <f t="shared" si="244"/>
        <v>0</v>
      </c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495"/>
      <c r="AW843" s="495"/>
      <c r="AX843" s="495"/>
    </row>
    <row r="844" spans="2:50">
      <c r="B844" s="412">
        <v>816</v>
      </c>
      <c r="C844" s="38" t="s">
        <v>27</v>
      </c>
      <c r="D844" s="38" t="s">
        <v>4394</v>
      </c>
      <c r="E844" s="38" t="s">
        <v>1408</v>
      </c>
      <c r="F844" s="38" t="s">
        <v>522</v>
      </c>
      <c r="G844" s="289" t="s">
        <v>1363</v>
      </c>
      <c r="H844" s="105">
        <v>43766</v>
      </c>
      <c r="I844" s="409" t="s">
        <v>2470</v>
      </c>
      <c r="J844" s="290">
        <f t="shared" si="245"/>
        <v>738</v>
      </c>
      <c r="K844" s="290">
        <v>18</v>
      </c>
      <c r="L844" s="290">
        <v>720</v>
      </c>
      <c r="M844" s="290"/>
      <c r="N844" s="290">
        <v>0.3</v>
      </c>
      <c r="O844" s="290">
        <v>12</v>
      </c>
      <c r="P844" s="534">
        <v>2</v>
      </c>
      <c r="Q844" s="282"/>
      <c r="R844" s="128" t="s">
        <v>31</v>
      </c>
      <c r="S844" s="128" t="s">
        <v>31</v>
      </c>
      <c r="T844" s="128" t="s">
        <v>31</v>
      </c>
      <c r="U844" s="128" t="s">
        <v>31</v>
      </c>
      <c r="V844" s="282" t="s">
        <v>4266</v>
      </c>
      <c r="W844" s="282"/>
      <c r="X844" s="282">
        <f t="shared" si="234"/>
        <v>0</v>
      </c>
      <c r="Y844" s="260"/>
      <c r="Z844" s="260"/>
      <c r="AA844" s="502">
        <f t="shared" si="235"/>
        <v>0</v>
      </c>
      <c r="AB844" s="282">
        <f t="shared" si="236"/>
        <v>0</v>
      </c>
      <c r="AC844" s="282">
        <f t="shared" si="237"/>
        <v>0</v>
      </c>
      <c r="AD844" s="282">
        <f t="shared" si="238"/>
        <v>0</v>
      </c>
      <c r="AE844" s="282">
        <f t="shared" si="239"/>
        <v>0</v>
      </c>
      <c r="AF844" s="282">
        <f t="shared" si="240"/>
        <v>0</v>
      </c>
      <c r="AG844" s="107">
        <f t="shared" si="241"/>
        <v>0</v>
      </c>
      <c r="AH844" s="282">
        <f t="shared" si="242"/>
        <v>0</v>
      </c>
      <c r="AI844" s="260"/>
      <c r="AJ844" s="282">
        <f t="shared" si="243"/>
        <v>0</v>
      </c>
      <c r="AK844" s="282">
        <f t="shared" si="244"/>
        <v>0</v>
      </c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495"/>
      <c r="AW844" s="495"/>
      <c r="AX844" s="495"/>
    </row>
    <row r="845" spans="2:50">
      <c r="B845" s="412">
        <v>817</v>
      </c>
      <c r="C845" s="38" t="s">
        <v>27</v>
      </c>
      <c r="D845" s="38" t="s">
        <v>4394</v>
      </c>
      <c r="E845" s="38" t="s">
        <v>1408</v>
      </c>
      <c r="F845" s="38" t="s">
        <v>523</v>
      </c>
      <c r="G845" s="289" t="s">
        <v>1363</v>
      </c>
      <c r="H845" s="105">
        <v>43766</v>
      </c>
      <c r="I845" s="409" t="s">
        <v>2470</v>
      </c>
      <c r="J845" s="290">
        <f t="shared" si="245"/>
        <v>738</v>
      </c>
      <c r="K845" s="290">
        <v>18</v>
      </c>
      <c r="L845" s="290">
        <v>720</v>
      </c>
      <c r="M845" s="290"/>
      <c r="N845" s="290">
        <v>0.3</v>
      </c>
      <c r="O845" s="290">
        <v>12</v>
      </c>
      <c r="P845" s="534">
        <v>2</v>
      </c>
      <c r="Q845" s="282"/>
      <c r="R845" s="128" t="s">
        <v>31</v>
      </c>
      <c r="S845" s="128" t="s">
        <v>31</v>
      </c>
      <c r="T845" s="128" t="s">
        <v>31</v>
      </c>
      <c r="U845" s="128" t="s">
        <v>31</v>
      </c>
      <c r="V845" s="282" t="s">
        <v>4266</v>
      </c>
      <c r="W845" s="282"/>
      <c r="X845" s="282">
        <f t="shared" si="234"/>
        <v>0</v>
      </c>
      <c r="Y845" s="260"/>
      <c r="Z845" s="260"/>
      <c r="AA845" s="502">
        <f t="shared" si="235"/>
        <v>0</v>
      </c>
      <c r="AB845" s="282">
        <f t="shared" si="236"/>
        <v>0</v>
      </c>
      <c r="AC845" s="282">
        <f t="shared" si="237"/>
        <v>0</v>
      </c>
      <c r="AD845" s="282">
        <f t="shared" si="238"/>
        <v>0</v>
      </c>
      <c r="AE845" s="282">
        <f t="shared" si="239"/>
        <v>0</v>
      </c>
      <c r="AF845" s="282">
        <f t="shared" si="240"/>
        <v>0</v>
      </c>
      <c r="AG845" s="107">
        <f t="shared" si="241"/>
        <v>0</v>
      </c>
      <c r="AH845" s="282">
        <f t="shared" si="242"/>
        <v>0</v>
      </c>
      <c r="AI845" s="260"/>
      <c r="AJ845" s="282">
        <f t="shared" si="243"/>
        <v>0</v>
      </c>
      <c r="AK845" s="282">
        <f t="shared" si="244"/>
        <v>0</v>
      </c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495"/>
      <c r="AW845" s="495"/>
      <c r="AX845" s="495"/>
    </row>
    <row r="846" spans="2:50">
      <c r="B846" s="412">
        <v>818</v>
      </c>
      <c r="C846" s="38" t="s">
        <v>27</v>
      </c>
      <c r="D846" s="38" t="s">
        <v>4394</v>
      </c>
      <c r="E846" s="38" t="s">
        <v>1408</v>
      </c>
      <c r="F846" s="38" t="s">
        <v>1411</v>
      </c>
      <c r="G846" s="289" t="s">
        <v>1363</v>
      </c>
      <c r="H846" s="105">
        <v>43140</v>
      </c>
      <c r="I846" s="409" t="s">
        <v>2470</v>
      </c>
      <c r="J846" s="290">
        <f t="shared" si="245"/>
        <v>726</v>
      </c>
      <c r="K846" s="290">
        <v>6</v>
      </c>
      <c r="L846" s="290">
        <v>720</v>
      </c>
      <c r="M846" s="290"/>
      <c r="N846" s="290">
        <v>0.1</v>
      </c>
      <c r="O846" s="290">
        <v>12</v>
      </c>
      <c r="P846" s="534">
        <v>2</v>
      </c>
      <c r="Q846" s="282"/>
      <c r="R846" s="128" t="s">
        <v>31</v>
      </c>
      <c r="S846" s="128" t="s">
        <v>31</v>
      </c>
      <c r="T846" s="128" t="s">
        <v>31</v>
      </c>
      <c r="U846" s="128" t="s">
        <v>31</v>
      </c>
      <c r="V846" s="282" t="s">
        <v>4266</v>
      </c>
      <c r="W846" s="282"/>
      <c r="X846" s="282">
        <f t="shared" si="234"/>
        <v>0</v>
      </c>
      <c r="Y846" s="260"/>
      <c r="Z846" s="260"/>
      <c r="AA846" s="502">
        <f t="shared" si="235"/>
        <v>0</v>
      </c>
      <c r="AB846" s="333">
        <f t="shared" si="236"/>
        <v>0</v>
      </c>
      <c r="AC846" s="282">
        <f t="shared" si="237"/>
        <v>0</v>
      </c>
      <c r="AD846" s="282">
        <f t="shared" si="238"/>
        <v>0</v>
      </c>
      <c r="AE846" s="282">
        <f t="shared" si="239"/>
        <v>0</v>
      </c>
      <c r="AF846" s="282">
        <f t="shared" si="240"/>
        <v>0</v>
      </c>
      <c r="AG846" s="107">
        <f t="shared" si="241"/>
        <v>0</v>
      </c>
      <c r="AH846" s="282">
        <f t="shared" si="242"/>
        <v>0</v>
      </c>
      <c r="AI846" s="260"/>
      <c r="AJ846" s="282">
        <f t="shared" si="243"/>
        <v>0</v>
      </c>
      <c r="AK846" s="282">
        <f t="shared" si="244"/>
        <v>0</v>
      </c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495"/>
      <c r="AW846" s="495"/>
      <c r="AX846" s="495"/>
    </row>
    <row r="847" spans="2:50">
      <c r="B847" s="412">
        <v>819</v>
      </c>
      <c r="C847" s="38" t="s">
        <v>27</v>
      </c>
      <c r="D847" s="38" t="s">
        <v>4394</v>
      </c>
      <c r="E847" s="38" t="s">
        <v>1408</v>
      </c>
      <c r="F847" s="38" t="s">
        <v>524</v>
      </c>
      <c r="G847" s="289" t="s">
        <v>1363</v>
      </c>
      <c r="H847" s="105">
        <v>43140</v>
      </c>
      <c r="I847" s="409" t="s">
        <v>2470</v>
      </c>
      <c r="J847" s="290">
        <f t="shared" si="245"/>
        <v>726</v>
      </c>
      <c r="K847" s="290">
        <v>6</v>
      </c>
      <c r="L847" s="290">
        <v>720</v>
      </c>
      <c r="M847" s="290"/>
      <c r="N847" s="290">
        <v>0.1</v>
      </c>
      <c r="O847" s="290">
        <v>12</v>
      </c>
      <c r="P847" s="534">
        <v>2</v>
      </c>
      <c r="Q847" s="282"/>
      <c r="R847" s="128" t="s">
        <v>31</v>
      </c>
      <c r="S847" s="128" t="s">
        <v>31</v>
      </c>
      <c r="T847" s="128" t="s">
        <v>31</v>
      </c>
      <c r="U847" s="128" t="s">
        <v>31</v>
      </c>
      <c r="V847" s="282" t="s">
        <v>4266</v>
      </c>
      <c r="W847" s="282"/>
      <c r="X847" s="282">
        <f t="shared" si="234"/>
        <v>0</v>
      </c>
      <c r="Y847" s="260"/>
      <c r="Z847" s="260"/>
      <c r="AA847" s="502">
        <f t="shared" si="235"/>
        <v>0</v>
      </c>
      <c r="AB847" s="333">
        <f t="shared" si="236"/>
        <v>0</v>
      </c>
      <c r="AC847" s="282">
        <f t="shared" si="237"/>
        <v>0</v>
      </c>
      <c r="AD847" s="282">
        <f t="shared" si="238"/>
        <v>0</v>
      </c>
      <c r="AE847" s="282">
        <f t="shared" si="239"/>
        <v>0</v>
      </c>
      <c r="AF847" s="282">
        <f t="shared" si="240"/>
        <v>0</v>
      </c>
      <c r="AG847" s="107">
        <f t="shared" si="241"/>
        <v>0</v>
      </c>
      <c r="AH847" s="282">
        <f t="shared" si="242"/>
        <v>0</v>
      </c>
      <c r="AI847" s="260"/>
      <c r="AJ847" s="282">
        <f t="shared" si="243"/>
        <v>0</v>
      </c>
      <c r="AK847" s="282">
        <f t="shared" si="244"/>
        <v>0</v>
      </c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495"/>
      <c r="AW847" s="495"/>
      <c r="AX847" s="495"/>
    </row>
    <row r="848" spans="2:50">
      <c r="B848" s="412">
        <v>820</v>
      </c>
      <c r="C848" s="38" t="s">
        <v>27</v>
      </c>
      <c r="D848" s="38" t="s">
        <v>4394</v>
      </c>
      <c r="E848" s="38" t="s">
        <v>1408</v>
      </c>
      <c r="F848" s="38" t="s">
        <v>1412</v>
      </c>
      <c r="G848" s="289" t="s">
        <v>1363</v>
      </c>
      <c r="H848" s="105">
        <v>43140</v>
      </c>
      <c r="I848" s="409" t="s">
        <v>2470</v>
      </c>
      <c r="J848" s="290">
        <f t="shared" si="245"/>
        <v>738</v>
      </c>
      <c r="K848" s="290">
        <v>18</v>
      </c>
      <c r="L848" s="290">
        <v>720</v>
      </c>
      <c r="M848" s="290"/>
      <c r="N848" s="290">
        <v>0.3</v>
      </c>
      <c r="O848" s="290">
        <v>12</v>
      </c>
      <c r="P848" s="534">
        <v>2</v>
      </c>
      <c r="Q848" s="282"/>
      <c r="R848" s="128" t="s">
        <v>31</v>
      </c>
      <c r="S848" s="128" t="s">
        <v>31</v>
      </c>
      <c r="T848" s="128" t="s">
        <v>31</v>
      </c>
      <c r="U848" s="128" t="s">
        <v>31</v>
      </c>
      <c r="V848" s="282" t="s">
        <v>4266</v>
      </c>
      <c r="W848" s="282"/>
      <c r="X848" s="282">
        <f t="shared" si="234"/>
        <v>0</v>
      </c>
      <c r="Y848" s="260"/>
      <c r="Z848" s="260"/>
      <c r="AA848" s="502">
        <f t="shared" si="235"/>
        <v>0</v>
      </c>
      <c r="AB848" s="333">
        <f t="shared" si="236"/>
        <v>0</v>
      </c>
      <c r="AC848" s="282">
        <f t="shared" si="237"/>
        <v>0</v>
      </c>
      <c r="AD848" s="282">
        <f t="shared" si="238"/>
        <v>0</v>
      </c>
      <c r="AE848" s="282">
        <f t="shared" si="239"/>
        <v>0</v>
      </c>
      <c r="AF848" s="282">
        <f t="shared" si="240"/>
        <v>0</v>
      </c>
      <c r="AG848" s="107">
        <f t="shared" si="241"/>
        <v>0</v>
      </c>
      <c r="AH848" s="282">
        <f t="shared" si="242"/>
        <v>0</v>
      </c>
      <c r="AI848" s="260"/>
      <c r="AJ848" s="282">
        <f t="shared" si="243"/>
        <v>0</v>
      </c>
      <c r="AK848" s="282">
        <f t="shared" si="244"/>
        <v>0</v>
      </c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495"/>
      <c r="AW848" s="495"/>
      <c r="AX848" s="495"/>
    </row>
    <row r="849" spans="2:50">
      <c r="B849" s="412">
        <v>821</v>
      </c>
      <c r="C849" s="38" t="s">
        <v>27</v>
      </c>
      <c r="D849" s="38" t="s">
        <v>4394</v>
      </c>
      <c r="E849" s="38" t="s">
        <v>1413</v>
      </c>
      <c r="F849" s="38" t="s">
        <v>1414</v>
      </c>
      <c r="G849" s="289" t="s">
        <v>1363</v>
      </c>
      <c r="H849" s="105">
        <v>42939</v>
      </c>
      <c r="I849" s="409" t="s">
        <v>2470</v>
      </c>
      <c r="J849" s="290">
        <f t="shared" si="245"/>
        <v>726</v>
      </c>
      <c r="K849" s="290">
        <v>6</v>
      </c>
      <c r="L849" s="290">
        <v>720</v>
      </c>
      <c r="M849" s="290"/>
      <c r="N849" s="290">
        <v>0.1</v>
      </c>
      <c r="O849" s="290">
        <v>12</v>
      </c>
      <c r="P849" s="534">
        <v>2</v>
      </c>
      <c r="Q849" s="282"/>
      <c r="R849" s="128" t="s">
        <v>31</v>
      </c>
      <c r="S849" s="128" t="s">
        <v>31</v>
      </c>
      <c r="T849" s="128" t="s">
        <v>31</v>
      </c>
      <c r="U849" s="128" t="s">
        <v>31</v>
      </c>
      <c r="V849" s="282" t="s">
        <v>4266</v>
      </c>
      <c r="W849" s="282"/>
      <c r="X849" s="282">
        <f t="shared" si="234"/>
        <v>0</v>
      </c>
      <c r="Y849" s="260"/>
      <c r="Z849" s="260"/>
      <c r="AA849" s="502">
        <f t="shared" si="235"/>
        <v>0</v>
      </c>
      <c r="AB849" s="333">
        <f t="shared" si="236"/>
        <v>0</v>
      </c>
      <c r="AC849" s="282">
        <f t="shared" si="237"/>
        <v>0</v>
      </c>
      <c r="AD849" s="282">
        <f t="shared" si="238"/>
        <v>0</v>
      </c>
      <c r="AE849" s="282">
        <f t="shared" si="239"/>
        <v>0</v>
      </c>
      <c r="AF849" s="282">
        <f t="shared" si="240"/>
        <v>0</v>
      </c>
      <c r="AG849" s="107">
        <f t="shared" si="241"/>
        <v>0</v>
      </c>
      <c r="AH849" s="282">
        <f t="shared" si="242"/>
        <v>0</v>
      </c>
      <c r="AI849" s="260"/>
      <c r="AJ849" s="282">
        <f t="shared" si="243"/>
        <v>0</v>
      </c>
      <c r="AK849" s="282">
        <f t="shared" si="244"/>
        <v>0</v>
      </c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495"/>
      <c r="AW849" s="495"/>
      <c r="AX849" s="495"/>
    </row>
    <row r="850" spans="2:50">
      <c r="B850" s="412">
        <v>822</v>
      </c>
      <c r="C850" s="38" t="s">
        <v>27</v>
      </c>
      <c r="D850" s="38" t="s">
        <v>4394</v>
      </c>
      <c r="E850" s="38" t="s">
        <v>1413</v>
      </c>
      <c r="F850" s="38" t="s">
        <v>1415</v>
      </c>
      <c r="G850" s="289" t="s">
        <v>1363</v>
      </c>
      <c r="H850" s="105">
        <v>42576</v>
      </c>
      <c r="I850" s="409" t="s">
        <v>2470</v>
      </c>
      <c r="J850" s="290">
        <f t="shared" si="245"/>
        <v>123</v>
      </c>
      <c r="K850" s="290">
        <v>3</v>
      </c>
      <c r="L850" s="290">
        <v>120</v>
      </c>
      <c r="M850" s="290"/>
      <c r="N850" s="290">
        <v>0.05</v>
      </c>
      <c r="O850" s="290">
        <v>2</v>
      </c>
      <c r="P850" s="534">
        <v>2</v>
      </c>
      <c r="Q850" s="282"/>
      <c r="R850" s="128" t="s">
        <v>31</v>
      </c>
      <c r="S850" s="128" t="s">
        <v>31</v>
      </c>
      <c r="T850" s="128" t="s">
        <v>31</v>
      </c>
      <c r="U850" s="128" t="s">
        <v>31</v>
      </c>
      <c r="V850" s="282" t="s">
        <v>4266</v>
      </c>
      <c r="W850" s="282"/>
      <c r="X850" s="282">
        <f t="shared" si="234"/>
        <v>0</v>
      </c>
      <c r="Y850" s="260"/>
      <c r="Z850" s="260"/>
      <c r="AA850" s="502">
        <f t="shared" si="235"/>
        <v>0</v>
      </c>
      <c r="AB850" s="333">
        <f t="shared" si="236"/>
        <v>0</v>
      </c>
      <c r="AC850" s="282">
        <f t="shared" si="237"/>
        <v>0</v>
      </c>
      <c r="AD850" s="282">
        <f t="shared" si="238"/>
        <v>0</v>
      </c>
      <c r="AE850" s="282">
        <f t="shared" si="239"/>
        <v>0</v>
      </c>
      <c r="AF850" s="282">
        <f t="shared" si="240"/>
        <v>0</v>
      </c>
      <c r="AG850" s="107">
        <f t="shared" si="241"/>
        <v>0</v>
      </c>
      <c r="AH850" s="282">
        <f t="shared" si="242"/>
        <v>0</v>
      </c>
      <c r="AI850" s="260"/>
      <c r="AJ850" s="282">
        <f t="shared" si="243"/>
        <v>0</v>
      </c>
      <c r="AK850" s="282">
        <f t="shared" si="244"/>
        <v>0</v>
      </c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495"/>
      <c r="AW850" s="495"/>
      <c r="AX850" s="495"/>
    </row>
    <row r="851" spans="2:50">
      <c r="B851" s="412">
        <v>823</v>
      </c>
      <c r="C851" s="38" t="s">
        <v>27</v>
      </c>
      <c r="D851" s="38" t="s">
        <v>4394</v>
      </c>
      <c r="E851" s="38" t="s">
        <v>1416</v>
      </c>
      <c r="F851" s="38" t="s">
        <v>1101</v>
      </c>
      <c r="G851" s="289" t="s">
        <v>1363</v>
      </c>
      <c r="H851" s="105">
        <v>42576</v>
      </c>
      <c r="I851" s="409" t="s">
        <v>2470</v>
      </c>
      <c r="J851" s="290">
        <f t="shared" si="245"/>
        <v>126</v>
      </c>
      <c r="K851" s="290">
        <v>6</v>
      </c>
      <c r="L851" s="290">
        <v>120</v>
      </c>
      <c r="M851" s="290"/>
      <c r="N851" s="290">
        <v>0.1</v>
      </c>
      <c r="O851" s="290">
        <v>2</v>
      </c>
      <c r="P851" s="534">
        <v>2</v>
      </c>
      <c r="Q851" s="282"/>
      <c r="R851" s="128" t="s">
        <v>31</v>
      </c>
      <c r="S851" s="128" t="s">
        <v>31</v>
      </c>
      <c r="T851" s="128" t="s">
        <v>31</v>
      </c>
      <c r="U851" s="128" t="s">
        <v>31</v>
      </c>
      <c r="V851" s="282" t="s">
        <v>4266</v>
      </c>
      <c r="W851" s="282"/>
      <c r="X851" s="282">
        <f t="shared" si="234"/>
        <v>0</v>
      </c>
      <c r="Y851" s="260"/>
      <c r="Z851" s="260"/>
      <c r="AA851" s="502">
        <f t="shared" si="235"/>
        <v>0</v>
      </c>
      <c r="AB851" s="333">
        <f t="shared" si="236"/>
        <v>0</v>
      </c>
      <c r="AC851" s="282">
        <f t="shared" si="237"/>
        <v>0</v>
      </c>
      <c r="AD851" s="282">
        <f t="shared" si="238"/>
        <v>0</v>
      </c>
      <c r="AE851" s="282">
        <f t="shared" si="239"/>
        <v>0</v>
      </c>
      <c r="AF851" s="282">
        <f t="shared" si="240"/>
        <v>0</v>
      </c>
      <c r="AG851" s="107">
        <f t="shared" si="241"/>
        <v>0</v>
      </c>
      <c r="AH851" s="282">
        <f t="shared" si="242"/>
        <v>0</v>
      </c>
      <c r="AI851" s="260"/>
      <c r="AJ851" s="282">
        <f t="shared" si="243"/>
        <v>0</v>
      </c>
      <c r="AK851" s="282">
        <f t="shared" si="244"/>
        <v>0</v>
      </c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495"/>
      <c r="AW851" s="495"/>
      <c r="AX851" s="495"/>
    </row>
    <row r="852" spans="2:50">
      <c r="B852" s="594" t="s">
        <v>4393</v>
      </c>
      <c r="C852" s="595"/>
      <c r="D852" s="595"/>
      <c r="E852" s="595"/>
      <c r="F852" s="596"/>
      <c r="G852" s="443"/>
      <c r="H852" s="443"/>
      <c r="I852" s="445" t="s">
        <v>3827</v>
      </c>
      <c r="J852" s="444">
        <f t="shared" ref="J852:J869" si="246">SUM(K852:L852)</f>
        <v>150.51666666666665</v>
      </c>
      <c r="K852" s="444">
        <f>K853/60</f>
        <v>65.966666666666669</v>
      </c>
      <c r="L852" s="444">
        <f t="shared" ref="L852:O852" si="247">L853/60</f>
        <v>84.55</v>
      </c>
      <c r="M852" s="444">
        <f t="shared" si="247"/>
        <v>0</v>
      </c>
      <c r="N852" s="444">
        <f t="shared" si="247"/>
        <v>0.85999999999999965</v>
      </c>
      <c r="O852" s="444">
        <f t="shared" si="247"/>
        <v>1.2108333333333332</v>
      </c>
      <c r="P852" s="501"/>
      <c r="Q852" s="444"/>
      <c r="R852" s="536"/>
      <c r="S852" s="536"/>
      <c r="T852" s="536"/>
      <c r="U852" s="536"/>
      <c r="V852" s="444"/>
      <c r="W852" s="444"/>
      <c r="X852" s="444">
        <f>X853/60</f>
        <v>0</v>
      </c>
      <c r="Y852" s="444"/>
      <c r="Z852" s="444"/>
      <c r="AA852" s="444"/>
      <c r="AB852" s="444">
        <f t="shared" ref="AB852:AF852" si="248">AB853/60</f>
        <v>0</v>
      </c>
      <c r="AC852" s="444"/>
      <c r="AD852" s="444">
        <f t="shared" si="248"/>
        <v>0</v>
      </c>
      <c r="AE852" s="444"/>
      <c r="AF852" s="444">
        <f t="shared" si="248"/>
        <v>0</v>
      </c>
      <c r="AG852" s="444"/>
      <c r="AH852" s="444">
        <f>AH853/60</f>
        <v>0</v>
      </c>
      <c r="AI852" s="444"/>
      <c r="AJ852" s="444"/>
      <c r="AK852" s="444">
        <f>AK853/60</f>
        <v>0</v>
      </c>
      <c r="AL852" s="444"/>
      <c r="AM852" s="444"/>
      <c r="AN852" s="444"/>
      <c r="AO852" s="444"/>
      <c r="AP852" s="444"/>
      <c r="AQ852" s="444"/>
      <c r="AR852" s="444"/>
      <c r="AS852" s="444"/>
      <c r="AT852" s="444"/>
      <c r="AU852" s="444"/>
      <c r="AV852" s="444"/>
      <c r="AW852" s="444"/>
      <c r="AX852" s="444">
        <f>AX853/60</f>
        <v>0</v>
      </c>
    </row>
    <row r="853" spans="2:50">
      <c r="B853" s="597"/>
      <c r="C853" s="598"/>
      <c r="D853" s="598"/>
      <c r="E853" s="598"/>
      <c r="F853" s="599"/>
      <c r="G853" s="443"/>
      <c r="H853" s="443"/>
      <c r="I853" s="446" t="s">
        <v>4021</v>
      </c>
      <c r="J853" s="444">
        <f t="shared" si="246"/>
        <v>9031</v>
      </c>
      <c r="K853" s="444">
        <f>SUMIF($I854:$I925,"DQA",K854:K925)</f>
        <v>3958</v>
      </c>
      <c r="L853" s="444">
        <f t="shared" ref="L853:O853" si="249">SUMIF($I854:$I925,"DQA",L854:L925)</f>
        <v>5073</v>
      </c>
      <c r="M853" s="444">
        <f t="shared" si="249"/>
        <v>0</v>
      </c>
      <c r="N853" s="444">
        <f t="shared" si="249"/>
        <v>51.59999999999998</v>
      </c>
      <c r="O853" s="444">
        <f t="shared" si="249"/>
        <v>72.649999999999991</v>
      </c>
      <c r="P853" s="501"/>
      <c r="Q853" s="444"/>
      <c r="R853" s="536"/>
      <c r="S853" s="536"/>
      <c r="T853" s="536"/>
      <c r="U853" s="536"/>
      <c r="V853" s="444"/>
      <c r="W853" s="444"/>
      <c r="X853" s="444">
        <f>SUM(X854:X925)</f>
        <v>0</v>
      </c>
      <c r="Y853" s="444"/>
      <c r="Z853" s="444"/>
      <c r="AA853" s="444"/>
      <c r="AB853" s="444">
        <f t="shared" ref="AB853:AK853" si="250">SUM(AB854:AB925)</f>
        <v>0</v>
      </c>
      <c r="AC853" s="444"/>
      <c r="AD853" s="444">
        <f t="shared" si="250"/>
        <v>0</v>
      </c>
      <c r="AE853" s="444"/>
      <c r="AF853" s="444">
        <f t="shared" si="250"/>
        <v>0</v>
      </c>
      <c r="AG853" s="444"/>
      <c r="AH853" s="444">
        <f t="shared" si="250"/>
        <v>0</v>
      </c>
      <c r="AI853" s="444"/>
      <c r="AJ853" s="444"/>
      <c r="AK853" s="444">
        <f t="shared" si="250"/>
        <v>0</v>
      </c>
      <c r="AL853" s="444"/>
      <c r="AM853" s="444"/>
      <c r="AN853" s="444"/>
      <c r="AO853" s="444"/>
      <c r="AP853" s="444"/>
      <c r="AQ853" s="444"/>
      <c r="AR853" s="444"/>
      <c r="AS853" s="444"/>
      <c r="AT853" s="444"/>
      <c r="AU853" s="444"/>
      <c r="AV853" s="444"/>
      <c r="AW853" s="444"/>
      <c r="AX853" s="444">
        <f>SUM(AX854:AX925)</f>
        <v>0</v>
      </c>
    </row>
    <row r="854" spans="2:50">
      <c r="B854" s="412">
        <v>925</v>
      </c>
      <c r="C854" s="378" t="s">
        <v>3375</v>
      </c>
      <c r="D854" s="378" t="s">
        <v>3376</v>
      </c>
      <c r="E854" s="373" t="s">
        <v>3377</v>
      </c>
      <c r="F854" s="373" t="s">
        <v>3378</v>
      </c>
      <c r="G854" s="413" t="s">
        <v>274</v>
      </c>
      <c r="H854" s="439" t="s">
        <v>3380</v>
      </c>
      <c r="I854" s="329" t="s">
        <v>1267</v>
      </c>
      <c r="J854" s="329">
        <f t="shared" si="246"/>
        <v>25</v>
      </c>
      <c r="K854" s="329">
        <v>25</v>
      </c>
      <c r="L854" s="329">
        <v>0</v>
      </c>
      <c r="M854" s="329"/>
      <c r="N854" s="329">
        <v>0.3</v>
      </c>
      <c r="O854" s="329">
        <v>0</v>
      </c>
      <c r="P854" s="502">
        <v>2</v>
      </c>
      <c r="Q854" s="282"/>
      <c r="R854" s="107" t="s">
        <v>31</v>
      </c>
      <c r="S854" s="107" t="s">
        <v>31</v>
      </c>
      <c r="T854" s="107" t="s">
        <v>31</v>
      </c>
      <c r="U854" s="107" t="s">
        <v>31</v>
      </c>
      <c r="V854" s="535" t="s">
        <v>3381</v>
      </c>
      <c r="W854" s="282"/>
      <c r="X854" s="282">
        <f t="shared" ref="X854:X917" si="251">SUMIF(W854,"Y",K854)</f>
        <v>0</v>
      </c>
      <c r="Y854" s="260"/>
      <c r="Z854" s="260"/>
      <c r="AA854" s="502">
        <f t="shared" ref="AA854:AA917" si="252">(COUNTA(AL854:AU854)-COUNTIF(AL854:AU854, "X"))</f>
        <v>0</v>
      </c>
      <c r="AB854" s="282">
        <f t="shared" ref="AB854:AB917" si="253">(COUNTA(AL854:AU854)-COUNTIF(AL854:AU854, "X"))*P854*K854</f>
        <v>0</v>
      </c>
      <c r="AC854" s="282">
        <f t="shared" ref="AC854:AC917" si="254">COUNTIF(AL854:AU854,"A")</f>
        <v>0</v>
      </c>
      <c r="AD854" s="282">
        <f t="shared" ref="AD854:AD917" si="255">COUNTIF(AL854:AU854,"V")*P854*M854</f>
        <v>0</v>
      </c>
      <c r="AE854" s="282">
        <f t="shared" ref="AE854:AE917" si="256">COUNTIF(AL854:AU854,"L")</f>
        <v>0</v>
      </c>
      <c r="AF854" s="282">
        <f t="shared" ref="AF854:AF917" si="257">COUNTIF(AL854:AU854,"L")*K854*P854</f>
        <v>0</v>
      </c>
      <c r="AG854" s="107">
        <f t="shared" ref="AG854:AG917" si="258">IF(Q854="Y",1,0)</f>
        <v>0</v>
      </c>
      <c r="AH854" s="282">
        <f t="shared" ref="AH854:AH917" si="259">IF(Q854="Y", AA854, 0)*K854*P854/2</f>
        <v>0</v>
      </c>
      <c r="AI854" s="260"/>
      <c r="AJ854" s="282">
        <f t="shared" ref="AJ854:AJ917" si="260">COUNTIF(AL854:AU854, "V")</f>
        <v>0</v>
      </c>
      <c r="AK854" s="282">
        <f t="shared" ref="AK854:AK917" si="261">AB854-AD854-AF854-AH854</f>
        <v>0</v>
      </c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495"/>
      <c r="AW854" s="495"/>
      <c r="AX854" s="495"/>
    </row>
    <row r="855" spans="2:50">
      <c r="B855" s="412">
        <v>926</v>
      </c>
      <c r="C855" s="378" t="s">
        <v>3375</v>
      </c>
      <c r="D855" s="378" t="s">
        <v>3376</v>
      </c>
      <c r="E855" s="373" t="s">
        <v>3377</v>
      </c>
      <c r="F855" s="217" t="s">
        <v>3384</v>
      </c>
      <c r="G855" s="413" t="s">
        <v>1363</v>
      </c>
      <c r="H855" s="439" t="s">
        <v>3386</v>
      </c>
      <c r="I855" s="329" t="s">
        <v>1267</v>
      </c>
      <c r="J855" s="329">
        <f t="shared" si="246"/>
        <v>100</v>
      </c>
      <c r="K855" s="329">
        <v>100</v>
      </c>
      <c r="L855" s="329">
        <v>0</v>
      </c>
      <c r="M855" s="329"/>
      <c r="N855" s="329">
        <v>1.05</v>
      </c>
      <c r="O855" s="329">
        <v>0</v>
      </c>
      <c r="P855" s="502">
        <v>2</v>
      </c>
      <c r="Q855" s="282"/>
      <c r="R855" s="107" t="s">
        <v>31</v>
      </c>
      <c r="S855" s="107" t="s">
        <v>31</v>
      </c>
      <c r="T855" s="107" t="s">
        <v>31</v>
      </c>
      <c r="U855" s="107" t="s">
        <v>31</v>
      </c>
      <c r="V855" s="535" t="s">
        <v>3387</v>
      </c>
      <c r="W855" s="282"/>
      <c r="X855" s="282">
        <f t="shared" si="251"/>
        <v>0</v>
      </c>
      <c r="Y855" s="260"/>
      <c r="Z855" s="260"/>
      <c r="AA855" s="502">
        <f t="shared" si="252"/>
        <v>0</v>
      </c>
      <c r="AB855" s="282">
        <f t="shared" si="253"/>
        <v>0</v>
      </c>
      <c r="AC855" s="282">
        <f t="shared" si="254"/>
        <v>0</v>
      </c>
      <c r="AD855" s="282">
        <f t="shared" si="255"/>
        <v>0</v>
      </c>
      <c r="AE855" s="282">
        <f t="shared" si="256"/>
        <v>0</v>
      </c>
      <c r="AF855" s="282">
        <f t="shared" si="257"/>
        <v>0</v>
      </c>
      <c r="AG855" s="107">
        <f t="shared" si="258"/>
        <v>0</v>
      </c>
      <c r="AH855" s="282">
        <f t="shared" si="259"/>
        <v>0</v>
      </c>
      <c r="AI855" s="260"/>
      <c r="AJ855" s="282">
        <f t="shared" si="260"/>
        <v>0</v>
      </c>
      <c r="AK855" s="282">
        <f t="shared" si="261"/>
        <v>0</v>
      </c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495"/>
      <c r="AW855" s="495"/>
      <c r="AX855" s="495"/>
    </row>
    <row r="856" spans="2:50">
      <c r="B856" s="412">
        <v>927</v>
      </c>
      <c r="C856" s="378" t="s">
        <v>3375</v>
      </c>
      <c r="D856" s="378" t="s">
        <v>3376</v>
      </c>
      <c r="E856" s="373" t="s">
        <v>3377</v>
      </c>
      <c r="F856" s="217" t="s">
        <v>3393</v>
      </c>
      <c r="G856" s="413" t="s">
        <v>1363</v>
      </c>
      <c r="H856" s="439" t="s">
        <v>3395</v>
      </c>
      <c r="I856" s="329" t="s">
        <v>1267</v>
      </c>
      <c r="J856" s="329">
        <f t="shared" si="246"/>
        <v>10</v>
      </c>
      <c r="K856" s="329">
        <v>10</v>
      </c>
      <c r="L856" s="329">
        <v>0</v>
      </c>
      <c r="M856" s="329"/>
      <c r="N856" s="329">
        <v>0.05</v>
      </c>
      <c r="O856" s="329">
        <v>0</v>
      </c>
      <c r="P856" s="502">
        <v>2</v>
      </c>
      <c r="Q856" s="282"/>
      <c r="R856" s="107" t="s">
        <v>31</v>
      </c>
      <c r="S856" s="107" t="s">
        <v>31</v>
      </c>
      <c r="T856" s="107" t="s">
        <v>31</v>
      </c>
      <c r="U856" s="107" t="s">
        <v>31</v>
      </c>
      <c r="V856" s="535" t="s">
        <v>3381</v>
      </c>
      <c r="W856" s="282"/>
      <c r="X856" s="282">
        <f t="shared" si="251"/>
        <v>0</v>
      </c>
      <c r="Y856" s="260"/>
      <c r="Z856" s="260"/>
      <c r="AA856" s="502">
        <f t="shared" si="252"/>
        <v>0</v>
      </c>
      <c r="AB856" s="282">
        <f t="shared" si="253"/>
        <v>0</v>
      </c>
      <c r="AC856" s="282">
        <f t="shared" si="254"/>
        <v>0</v>
      </c>
      <c r="AD856" s="282">
        <f t="shared" si="255"/>
        <v>0</v>
      </c>
      <c r="AE856" s="282">
        <f t="shared" si="256"/>
        <v>0</v>
      </c>
      <c r="AF856" s="282">
        <f t="shared" si="257"/>
        <v>0</v>
      </c>
      <c r="AG856" s="107">
        <f t="shared" si="258"/>
        <v>0</v>
      </c>
      <c r="AH856" s="282">
        <f t="shared" si="259"/>
        <v>0</v>
      </c>
      <c r="AI856" s="260"/>
      <c r="AJ856" s="282">
        <f t="shared" si="260"/>
        <v>0</v>
      </c>
      <c r="AK856" s="282">
        <f t="shared" si="261"/>
        <v>0</v>
      </c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495"/>
      <c r="AW856" s="495"/>
      <c r="AX856" s="495"/>
    </row>
    <row r="857" spans="2:50">
      <c r="B857" s="412">
        <v>928</v>
      </c>
      <c r="C857" s="378" t="s">
        <v>3375</v>
      </c>
      <c r="D857" s="378" t="s">
        <v>3376</v>
      </c>
      <c r="E857" s="373" t="s">
        <v>3377</v>
      </c>
      <c r="F857" s="217" t="s">
        <v>3396</v>
      </c>
      <c r="G857" s="413" t="s">
        <v>1363</v>
      </c>
      <c r="H857" s="439" t="s">
        <v>3386</v>
      </c>
      <c r="I857" s="329" t="s">
        <v>1267</v>
      </c>
      <c r="J857" s="329">
        <f t="shared" si="246"/>
        <v>15</v>
      </c>
      <c r="K857" s="329">
        <v>15</v>
      </c>
      <c r="L857" s="329">
        <v>0</v>
      </c>
      <c r="M857" s="329"/>
      <c r="N857" s="329">
        <v>0.2</v>
      </c>
      <c r="O857" s="329">
        <v>0</v>
      </c>
      <c r="P857" s="502">
        <v>2</v>
      </c>
      <c r="Q857" s="282"/>
      <c r="R857" s="107" t="s">
        <v>31</v>
      </c>
      <c r="S857" s="107" t="s">
        <v>31</v>
      </c>
      <c r="T857" s="107" t="s">
        <v>31</v>
      </c>
      <c r="U857" s="107" t="s">
        <v>31</v>
      </c>
      <c r="V857" s="535" t="s">
        <v>3381</v>
      </c>
      <c r="W857" s="282"/>
      <c r="X857" s="282">
        <f t="shared" si="251"/>
        <v>0</v>
      </c>
      <c r="Y857" s="260"/>
      <c r="Z857" s="260"/>
      <c r="AA857" s="502">
        <f t="shared" si="252"/>
        <v>0</v>
      </c>
      <c r="AB857" s="282">
        <f t="shared" si="253"/>
        <v>0</v>
      </c>
      <c r="AC857" s="282">
        <f t="shared" si="254"/>
        <v>0</v>
      </c>
      <c r="AD857" s="282">
        <f t="shared" si="255"/>
        <v>0</v>
      </c>
      <c r="AE857" s="282">
        <f t="shared" si="256"/>
        <v>0</v>
      </c>
      <c r="AF857" s="282">
        <f t="shared" si="257"/>
        <v>0</v>
      </c>
      <c r="AG857" s="107">
        <f t="shared" si="258"/>
        <v>0</v>
      </c>
      <c r="AH857" s="282">
        <f t="shared" si="259"/>
        <v>0</v>
      </c>
      <c r="AI857" s="260"/>
      <c r="AJ857" s="282">
        <f t="shared" si="260"/>
        <v>0</v>
      </c>
      <c r="AK857" s="282">
        <f t="shared" si="261"/>
        <v>0</v>
      </c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495"/>
      <c r="AW857" s="495"/>
      <c r="AX857" s="495"/>
    </row>
    <row r="858" spans="2:50">
      <c r="B858" s="412">
        <v>929</v>
      </c>
      <c r="C858" s="378" t="s">
        <v>3375</v>
      </c>
      <c r="D858" s="378" t="s">
        <v>3376</v>
      </c>
      <c r="E858" s="373" t="s">
        <v>3377</v>
      </c>
      <c r="F858" s="217" t="s">
        <v>3397</v>
      </c>
      <c r="G858" s="413" t="s">
        <v>1363</v>
      </c>
      <c r="H858" s="439" t="s">
        <v>3386</v>
      </c>
      <c r="I858" s="329" t="s">
        <v>1267</v>
      </c>
      <c r="J858" s="329">
        <f t="shared" si="246"/>
        <v>60</v>
      </c>
      <c r="K858" s="329">
        <v>60</v>
      </c>
      <c r="L858" s="329">
        <v>0</v>
      </c>
      <c r="M858" s="329"/>
      <c r="N858" s="329">
        <v>0.2</v>
      </c>
      <c r="O858" s="329">
        <v>0</v>
      </c>
      <c r="P858" s="502">
        <v>2</v>
      </c>
      <c r="Q858" s="282"/>
      <c r="R858" s="107" t="s">
        <v>31</v>
      </c>
      <c r="S858" s="107" t="s">
        <v>31</v>
      </c>
      <c r="T858" s="107" t="s">
        <v>31</v>
      </c>
      <c r="U858" s="107" t="s">
        <v>31</v>
      </c>
      <c r="V858" s="535" t="s">
        <v>3381</v>
      </c>
      <c r="W858" s="282"/>
      <c r="X858" s="282">
        <f t="shared" si="251"/>
        <v>0</v>
      </c>
      <c r="Y858" s="260"/>
      <c r="Z858" s="260"/>
      <c r="AA858" s="502">
        <f t="shared" si="252"/>
        <v>0</v>
      </c>
      <c r="AB858" s="282">
        <f t="shared" si="253"/>
        <v>0</v>
      </c>
      <c r="AC858" s="282">
        <f t="shared" si="254"/>
        <v>0</v>
      </c>
      <c r="AD858" s="282">
        <f t="shared" si="255"/>
        <v>0</v>
      </c>
      <c r="AE858" s="282">
        <f t="shared" si="256"/>
        <v>0</v>
      </c>
      <c r="AF858" s="282">
        <f t="shared" si="257"/>
        <v>0</v>
      </c>
      <c r="AG858" s="107">
        <f t="shared" si="258"/>
        <v>0</v>
      </c>
      <c r="AH858" s="282">
        <f t="shared" si="259"/>
        <v>0</v>
      </c>
      <c r="AI858" s="260"/>
      <c r="AJ858" s="282">
        <f t="shared" si="260"/>
        <v>0</v>
      </c>
      <c r="AK858" s="282">
        <f t="shared" si="261"/>
        <v>0</v>
      </c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495"/>
      <c r="AW858" s="495"/>
      <c r="AX858" s="495"/>
    </row>
    <row r="859" spans="2:50">
      <c r="B859" s="412">
        <v>930</v>
      </c>
      <c r="C859" s="378" t="s">
        <v>3375</v>
      </c>
      <c r="D859" s="378" t="s">
        <v>3376</v>
      </c>
      <c r="E859" s="373" t="s">
        <v>3377</v>
      </c>
      <c r="F859" s="217" t="s">
        <v>3987</v>
      </c>
      <c r="G859" s="413" t="s">
        <v>1363</v>
      </c>
      <c r="H859" s="439" t="s">
        <v>3400</v>
      </c>
      <c r="I859" s="329" t="s">
        <v>1267</v>
      </c>
      <c r="J859" s="329">
        <f t="shared" si="246"/>
        <v>30</v>
      </c>
      <c r="K859" s="329">
        <v>30</v>
      </c>
      <c r="L859" s="329">
        <v>0</v>
      </c>
      <c r="M859" s="329"/>
      <c r="N859" s="329">
        <v>0.5</v>
      </c>
      <c r="O859" s="329">
        <v>0</v>
      </c>
      <c r="P859" s="502">
        <v>2</v>
      </c>
      <c r="Q859" s="282"/>
      <c r="R859" s="107" t="s">
        <v>31</v>
      </c>
      <c r="S859" s="107" t="s">
        <v>31</v>
      </c>
      <c r="T859" s="107" t="s">
        <v>31</v>
      </c>
      <c r="U859" s="107" t="s">
        <v>31</v>
      </c>
      <c r="V859" s="535" t="s">
        <v>3381</v>
      </c>
      <c r="W859" s="282"/>
      <c r="X859" s="282">
        <f t="shared" si="251"/>
        <v>0</v>
      </c>
      <c r="Y859" s="260"/>
      <c r="Z859" s="260"/>
      <c r="AA859" s="502">
        <f t="shared" si="252"/>
        <v>0</v>
      </c>
      <c r="AB859" s="282">
        <f t="shared" si="253"/>
        <v>0</v>
      </c>
      <c r="AC859" s="282">
        <f t="shared" si="254"/>
        <v>0</v>
      </c>
      <c r="AD859" s="282">
        <f t="shared" si="255"/>
        <v>0</v>
      </c>
      <c r="AE859" s="282">
        <f t="shared" si="256"/>
        <v>0</v>
      </c>
      <c r="AF859" s="282">
        <f t="shared" si="257"/>
        <v>0</v>
      </c>
      <c r="AG859" s="107">
        <f t="shared" si="258"/>
        <v>0</v>
      </c>
      <c r="AH859" s="282">
        <f t="shared" si="259"/>
        <v>0</v>
      </c>
      <c r="AI859" s="260"/>
      <c r="AJ859" s="282">
        <f t="shared" si="260"/>
        <v>0</v>
      </c>
      <c r="AK859" s="282">
        <f t="shared" si="261"/>
        <v>0</v>
      </c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495"/>
      <c r="AW859" s="495"/>
      <c r="AX859" s="495"/>
    </row>
    <row r="860" spans="2:50">
      <c r="B860" s="412">
        <v>931</v>
      </c>
      <c r="C860" s="378" t="s">
        <v>3375</v>
      </c>
      <c r="D860" s="378" t="s">
        <v>3401</v>
      </c>
      <c r="E860" s="390" t="s">
        <v>3402</v>
      </c>
      <c r="F860" s="217" t="s">
        <v>3988</v>
      </c>
      <c r="G860" s="413" t="s">
        <v>262</v>
      </c>
      <c r="H860" s="439" t="s">
        <v>3404</v>
      </c>
      <c r="I860" s="329" t="s">
        <v>1267</v>
      </c>
      <c r="J860" s="329">
        <f t="shared" si="246"/>
        <v>120</v>
      </c>
      <c r="K860" s="329">
        <v>120</v>
      </c>
      <c r="L860" s="329">
        <v>0</v>
      </c>
      <c r="M860" s="329"/>
      <c r="N860" s="329">
        <v>0.38</v>
      </c>
      <c r="O860" s="329">
        <v>0</v>
      </c>
      <c r="P860" s="502">
        <v>2</v>
      </c>
      <c r="Q860" s="282"/>
      <c r="R860" s="107" t="s">
        <v>31</v>
      </c>
      <c r="S860" s="107" t="s">
        <v>31</v>
      </c>
      <c r="T860" s="107" t="s">
        <v>31</v>
      </c>
      <c r="U860" s="107" t="s">
        <v>31</v>
      </c>
      <c r="V860" s="535" t="s">
        <v>3381</v>
      </c>
      <c r="W860" s="282"/>
      <c r="X860" s="282">
        <f t="shared" si="251"/>
        <v>0</v>
      </c>
      <c r="Y860" s="260"/>
      <c r="Z860" s="260"/>
      <c r="AA860" s="502">
        <f t="shared" si="252"/>
        <v>0</v>
      </c>
      <c r="AB860" s="282">
        <f t="shared" si="253"/>
        <v>0</v>
      </c>
      <c r="AC860" s="282">
        <f t="shared" si="254"/>
        <v>0</v>
      </c>
      <c r="AD860" s="282">
        <f t="shared" si="255"/>
        <v>0</v>
      </c>
      <c r="AE860" s="282">
        <f t="shared" si="256"/>
        <v>0</v>
      </c>
      <c r="AF860" s="282">
        <f t="shared" si="257"/>
        <v>0</v>
      </c>
      <c r="AG860" s="107">
        <f t="shared" si="258"/>
        <v>0</v>
      </c>
      <c r="AH860" s="282">
        <f t="shared" si="259"/>
        <v>0</v>
      </c>
      <c r="AI860" s="260"/>
      <c r="AJ860" s="282">
        <f t="shared" si="260"/>
        <v>0</v>
      </c>
      <c r="AK860" s="282">
        <f t="shared" si="261"/>
        <v>0</v>
      </c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495"/>
      <c r="AW860" s="495"/>
      <c r="AX860" s="495"/>
    </row>
    <row r="861" spans="2:50">
      <c r="B861" s="412">
        <v>932</v>
      </c>
      <c r="C861" s="378" t="s">
        <v>3375</v>
      </c>
      <c r="D861" s="378" t="s">
        <v>3401</v>
      </c>
      <c r="E861" s="390" t="s">
        <v>3402</v>
      </c>
      <c r="F861" s="217" t="s">
        <v>3923</v>
      </c>
      <c r="G861" s="413" t="s">
        <v>1246</v>
      </c>
      <c r="H861" s="439" t="s">
        <v>3404</v>
      </c>
      <c r="I861" s="329" t="s">
        <v>1267</v>
      </c>
      <c r="J861" s="329">
        <f t="shared" si="246"/>
        <v>172</v>
      </c>
      <c r="K861" s="329">
        <v>172</v>
      </c>
      <c r="L861" s="329">
        <v>0</v>
      </c>
      <c r="M861" s="329"/>
      <c r="N861" s="329">
        <v>2.29</v>
      </c>
      <c r="O861" s="329">
        <v>0</v>
      </c>
      <c r="P861" s="502">
        <v>2</v>
      </c>
      <c r="Q861" s="282"/>
      <c r="R861" s="107" t="s">
        <v>31</v>
      </c>
      <c r="S861" s="107" t="s">
        <v>31</v>
      </c>
      <c r="T861" s="107" t="s">
        <v>31</v>
      </c>
      <c r="U861" s="107" t="s">
        <v>31</v>
      </c>
      <c r="V861" s="535" t="s">
        <v>3381</v>
      </c>
      <c r="W861" s="282"/>
      <c r="X861" s="282">
        <f t="shared" si="251"/>
        <v>0</v>
      </c>
      <c r="Y861" s="260"/>
      <c r="Z861" s="260"/>
      <c r="AA861" s="502">
        <f t="shared" si="252"/>
        <v>0</v>
      </c>
      <c r="AB861" s="282">
        <f t="shared" si="253"/>
        <v>0</v>
      </c>
      <c r="AC861" s="282">
        <f t="shared" si="254"/>
        <v>0</v>
      </c>
      <c r="AD861" s="282">
        <f t="shared" si="255"/>
        <v>0</v>
      </c>
      <c r="AE861" s="282">
        <f t="shared" si="256"/>
        <v>0</v>
      </c>
      <c r="AF861" s="282">
        <f t="shared" si="257"/>
        <v>0</v>
      </c>
      <c r="AG861" s="107">
        <f t="shared" si="258"/>
        <v>0</v>
      </c>
      <c r="AH861" s="282">
        <f t="shared" si="259"/>
        <v>0</v>
      </c>
      <c r="AI861" s="260"/>
      <c r="AJ861" s="282">
        <f t="shared" si="260"/>
        <v>0</v>
      </c>
      <c r="AK861" s="282">
        <f t="shared" si="261"/>
        <v>0</v>
      </c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495"/>
      <c r="AW861" s="495"/>
      <c r="AX861" s="495"/>
    </row>
    <row r="862" spans="2:50">
      <c r="B862" s="412">
        <v>933</v>
      </c>
      <c r="C862" s="378" t="s">
        <v>3375</v>
      </c>
      <c r="D862" s="378" t="s">
        <v>3401</v>
      </c>
      <c r="E862" s="373" t="s">
        <v>3440</v>
      </c>
      <c r="F862" s="217" t="s">
        <v>3757</v>
      </c>
      <c r="G862" s="413" t="s">
        <v>1246</v>
      </c>
      <c r="H862" s="439" t="s">
        <v>3442</v>
      </c>
      <c r="I862" s="329" t="s">
        <v>1267</v>
      </c>
      <c r="J862" s="329">
        <f t="shared" si="246"/>
        <v>60</v>
      </c>
      <c r="K862" s="329">
        <v>60</v>
      </c>
      <c r="L862" s="329">
        <v>0</v>
      </c>
      <c r="M862" s="329"/>
      <c r="N862" s="329">
        <v>0.65</v>
      </c>
      <c r="O862" s="329">
        <v>0</v>
      </c>
      <c r="P862" s="502">
        <v>2</v>
      </c>
      <c r="Q862" s="282"/>
      <c r="R862" s="107" t="s">
        <v>31</v>
      </c>
      <c r="S862" s="107" t="s">
        <v>31</v>
      </c>
      <c r="T862" s="107" t="s">
        <v>31</v>
      </c>
      <c r="U862" s="107" t="s">
        <v>31</v>
      </c>
      <c r="V862" s="535" t="s">
        <v>3381</v>
      </c>
      <c r="W862" s="282"/>
      <c r="X862" s="282">
        <f t="shared" si="251"/>
        <v>0</v>
      </c>
      <c r="Y862" s="260"/>
      <c r="Z862" s="260"/>
      <c r="AA862" s="502">
        <f t="shared" si="252"/>
        <v>0</v>
      </c>
      <c r="AB862" s="282">
        <f t="shared" si="253"/>
        <v>0</v>
      </c>
      <c r="AC862" s="282">
        <f t="shared" si="254"/>
        <v>0</v>
      </c>
      <c r="AD862" s="282">
        <f t="shared" si="255"/>
        <v>0</v>
      </c>
      <c r="AE862" s="282">
        <f t="shared" si="256"/>
        <v>0</v>
      </c>
      <c r="AF862" s="282">
        <f t="shared" si="257"/>
        <v>0</v>
      </c>
      <c r="AG862" s="107">
        <f t="shared" si="258"/>
        <v>0</v>
      </c>
      <c r="AH862" s="282">
        <f t="shared" si="259"/>
        <v>0</v>
      </c>
      <c r="AI862" s="260"/>
      <c r="AJ862" s="282">
        <f t="shared" si="260"/>
        <v>0</v>
      </c>
      <c r="AK862" s="282">
        <f t="shared" si="261"/>
        <v>0</v>
      </c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495"/>
      <c r="AW862" s="495"/>
      <c r="AX862" s="495"/>
    </row>
    <row r="863" spans="2:50">
      <c r="B863" s="412">
        <v>934</v>
      </c>
      <c r="C863" s="378" t="s">
        <v>3375</v>
      </c>
      <c r="D863" s="378" t="s">
        <v>3401</v>
      </c>
      <c r="E863" s="373" t="s">
        <v>3989</v>
      </c>
      <c r="F863" s="217" t="s">
        <v>3756</v>
      </c>
      <c r="G863" s="413" t="s">
        <v>274</v>
      </c>
      <c r="H863" s="439" t="s">
        <v>3457</v>
      </c>
      <c r="I863" s="329" t="s">
        <v>1267</v>
      </c>
      <c r="J863" s="329">
        <f t="shared" si="246"/>
        <v>30</v>
      </c>
      <c r="K863" s="329">
        <v>30</v>
      </c>
      <c r="L863" s="329">
        <v>0</v>
      </c>
      <c r="M863" s="329"/>
      <c r="N863" s="329">
        <v>0.2</v>
      </c>
      <c r="O863" s="329">
        <v>0</v>
      </c>
      <c r="P863" s="502">
        <v>2</v>
      </c>
      <c r="Q863" s="282"/>
      <c r="R863" s="107" t="s">
        <v>31</v>
      </c>
      <c r="S863" s="107" t="s">
        <v>31</v>
      </c>
      <c r="T863" s="107" t="s">
        <v>31</v>
      </c>
      <c r="U863" s="107" t="s">
        <v>31</v>
      </c>
      <c r="V863" s="535" t="s">
        <v>3381</v>
      </c>
      <c r="W863" s="282"/>
      <c r="X863" s="282">
        <f t="shared" si="251"/>
        <v>0</v>
      </c>
      <c r="Y863" s="260"/>
      <c r="Z863" s="260"/>
      <c r="AA863" s="502">
        <f t="shared" si="252"/>
        <v>0</v>
      </c>
      <c r="AB863" s="282">
        <f t="shared" si="253"/>
        <v>0</v>
      </c>
      <c r="AC863" s="282">
        <f t="shared" si="254"/>
        <v>0</v>
      </c>
      <c r="AD863" s="282">
        <f t="shared" si="255"/>
        <v>0</v>
      </c>
      <c r="AE863" s="282">
        <f t="shared" si="256"/>
        <v>0</v>
      </c>
      <c r="AF863" s="282">
        <f t="shared" si="257"/>
        <v>0</v>
      </c>
      <c r="AG863" s="107">
        <f t="shared" si="258"/>
        <v>0</v>
      </c>
      <c r="AH863" s="282">
        <f t="shared" si="259"/>
        <v>0</v>
      </c>
      <c r="AI863" s="260"/>
      <c r="AJ863" s="282">
        <f t="shared" si="260"/>
        <v>0</v>
      </c>
      <c r="AK863" s="282">
        <f t="shared" si="261"/>
        <v>0</v>
      </c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495"/>
      <c r="AW863" s="495"/>
      <c r="AX863" s="495"/>
    </row>
    <row r="864" spans="2:50">
      <c r="B864" s="412">
        <v>935</v>
      </c>
      <c r="C864" s="378" t="s">
        <v>3375</v>
      </c>
      <c r="D864" s="378" t="s">
        <v>3401</v>
      </c>
      <c r="E864" s="380" t="s">
        <v>3463</v>
      </c>
      <c r="F864" s="217" t="s">
        <v>3464</v>
      </c>
      <c r="G864" s="413" t="s">
        <v>1363</v>
      </c>
      <c r="H864" s="439" t="s">
        <v>3466</v>
      </c>
      <c r="I864" s="329" t="s">
        <v>1267</v>
      </c>
      <c r="J864" s="329">
        <f t="shared" si="246"/>
        <v>315</v>
      </c>
      <c r="K864" s="329">
        <v>240</v>
      </c>
      <c r="L864" s="329">
        <v>75</v>
      </c>
      <c r="M864" s="329"/>
      <c r="N864" s="329">
        <v>1.25</v>
      </c>
      <c r="O864" s="329">
        <v>1.25</v>
      </c>
      <c r="P864" s="502">
        <v>2</v>
      </c>
      <c r="Q864" s="282"/>
      <c r="R864" s="107" t="s">
        <v>31</v>
      </c>
      <c r="S864" s="107"/>
      <c r="T864" s="107" t="s">
        <v>31</v>
      </c>
      <c r="U864" s="107" t="s">
        <v>31</v>
      </c>
      <c r="V864" s="535" t="s">
        <v>3467</v>
      </c>
      <c r="W864" s="282"/>
      <c r="X864" s="282">
        <f t="shared" si="251"/>
        <v>0</v>
      </c>
      <c r="Y864" s="260"/>
      <c r="Z864" s="260"/>
      <c r="AA864" s="502">
        <f t="shared" si="252"/>
        <v>0</v>
      </c>
      <c r="AB864" s="282">
        <f t="shared" si="253"/>
        <v>0</v>
      </c>
      <c r="AC864" s="282">
        <f t="shared" si="254"/>
        <v>0</v>
      </c>
      <c r="AD864" s="282">
        <f t="shared" si="255"/>
        <v>0</v>
      </c>
      <c r="AE864" s="282">
        <f t="shared" si="256"/>
        <v>0</v>
      </c>
      <c r="AF864" s="282">
        <f t="shared" si="257"/>
        <v>0</v>
      </c>
      <c r="AG864" s="107">
        <f t="shared" si="258"/>
        <v>0</v>
      </c>
      <c r="AH864" s="282">
        <f t="shared" si="259"/>
        <v>0</v>
      </c>
      <c r="AI864" s="260"/>
      <c r="AJ864" s="282">
        <f t="shared" si="260"/>
        <v>0</v>
      </c>
      <c r="AK864" s="282">
        <f t="shared" si="261"/>
        <v>0</v>
      </c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495"/>
      <c r="AW864" s="495"/>
      <c r="AX864" s="495"/>
    </row>
    <row r="865" spans="2:50">
      <c r="B865" s="412">
        <v>936</v>
      </c>
      <c r="C865" s="378" t="s">
        <v>3375</v>
      </c>
      <c r="D865" s="378" t="s">
        <v>3401</v>
      </c>
      <c r="E865" s="380" t="s">
        <v>3469</v>
      </c>
      <c r="F865" s="217" t="s">
        <v>3470</v>
      </c>
      <c r="G865" s="413" t="s">
        <v>1363</v>
      </c>
      <c r="H865" s="439" t="s">
        <v>3466</v>
      </c>
      <c r="I865" s="329" t="s">
        <v>1267</v>
      </c>
      <c r="J865" s="329">
        <f t="shared" si="246"/>
        <v>840</v>
      </c>
      <c r="K865" s="329">
        <v>120</v>
      </c>
      <c r="L865" s="329">
        <v>720</v>
      </c>
      <c r="M865" s="329"/>
      <c r="N865" s="329">
        <v>0.54</v>
      </c>
      <c r="O865" s="329">
        <v>0</v>
      </c>
      <c r="P865" s="502">
        <v>2</v>
      </c>
      <c r="Q865" s="282"/>
      <c r="R865" s="107" t="s">
        <v>31</v>
      </c>
      <c r="S865" s="107"/>
      <c r="T865" s="107" t="s">
        <v>31</v>
      </c>
      <c r="U865" s="107" t="s">
        <v>31</v>
      </c>
      <c r="V865" s="535" t="s">
        <v>3467</v>
      </c>
      <c r="W865" s="282"/>
      <c r="X865" s="282">
        <f t="shared" si="251"/>
        <v>0</v>
      </c>
      <c r="Y865" s="260"/>
      <c r="Z865" s="260"/>
      <c r="AA865" s="502">
        <f t="shared" si="252"/>
        <v>0</v>
      </c>
      <c r="AB865" s="282">
        <f t="shared" si="253"/>
        <v>0</v>
      </c>
      <c r="AC865" s="282">
        <f t="shared" si="254"/>
        <v>0</v>
      </c>
      <c r="AD865" s="282">
        <f t="shared" si="255"/>
        <v>0</v>
      </c>
      <c r="AE865" s="282">
        <f t="shared" si="256"/>
        <v>0</v>
      </c>
      <c r="AF865" s="282">
        <f t="shared" si="257"/>
        <v>0</v>
      </c>
      <c r="AG865" s="107">
        <f t="shared" si="258"/>
        <v>0</v>
      </c>
      <c r="AH865" s="282">
        <f t="shared" si="259"/>
        <v>0</v>
      </c>
      <c r="AI865" s="260"/>
      <c r="AJ865" s="282">
        <f t="shared" si="260"/>
        <v>0</v>
      </c>
      <c r="AK865" s="282">
        <f t="shared" si="261"/>
        <v>0</v>
      </c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495"/>
      <c r="AW865" s="495"/>
      <c r="AX865" s="495"/>
    </row>
    <row r="866" spans="2:50">
      <c r="B866" s="412">
        <v>937</v>
      </c>
      <c r="C866" s="378" t="s">
        <v>3375</v>
      </c>
      <c r="D866" s="378" t="s">
        <v>3401</v>
      </c>
      <c r="E866" s="380" t="s">
        <v>3473</v>
      </c>
      <c r="F866" s="380" t="s">
        <v>3758</v>
      </c>
      <c r="G866" s="413" t="s">
        <v>1363</v>
      </c>
      <c r="H866" s="439" t="s">
        <v>3475</v>
      </c>
      <c r="I866" s="329" t="s">
        <v>1267</v>
      </c>
      <c r="J866" s="329">
        <f t="shared" si="246"/>
        <v>30</v>
      </c>
      <c r="K866" s="329">
        <v>30</v>
      </c>
      <c r="L866" s="329">
        <v>0</v>
      </c>
      <c r="M866" s="329"/>
      <c r="N866" s="329">
        <v>0</v>
      </c>
      <c r="O866" s="329">
        <v>0</v>
      </c>
      <c r="P866" s="502">
        <v>2</v>
      </c>
      <c r="Q866" s="282"/>
      <c r="R866" s="107" t="s">
        <v>31</v>
      </c>
      <c r="S866" s="107" t="s">
        <v>31</v>
      </c>
      <c r="T866" s="107" t="s">
        <v>31</v>
      </c>
      <c r="U866" s="107" t="s">
        <v>31</v>
      </c>
      <c r="V866" s="535" t="s">
        <v>3467</v>
      </c>
      <c r="W866" s="282"/>
      <c r="X866" s="282">
        <f t="shared" si="251"/>
        <v>0</v>
      </c>
      <c r="Y866" s="260"/>
      <c r="Z866" s="260"/>
      <c r="AA866" s="502">
        <f t="shared" si="252"/>
        <v>0</v>
      </c>
      <c r="AB866" s="282">
        <f t="shared" si="253"/>
        <v>0</v>
      </c>
      <c r="AC866" s="282">
        <f t="shared" si="254"/>
        <v>0</v>
      </c>
      <c r="AD866" s="282">
        <f t="shared" si="255"/>
        <v>0</v>
      </c>
      <c r="AE866" s="282">
        <f t="shared" si="256"/>
        <v>0</v>
      </c>
      <c r="AF866" s="282">
        <f t="shared" si="257"/>
        <v>0</v>
      </c>
      <c r="AG866" s="107">
        <f t="shared" si="258"/>
        <v>0</v>
      </c>
      <c r="AH866" s="282">
        <f t="shared" si="259"/>
        <v>0</v>
      </c>
      <c r="AI866" s="260"/>
      <c r="AJ866" s="282">
        <f t="shared" si="260"/>
        <v>0</v>
      </c>
      <c r="AK866" s="282">
        <f t="shared" si="261"/>
        <v>0</v>
      </c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495"/>
      <c r="AW866" s="495"/>
      <c r="AX866" s="495"/>
    </row>
    <row r="867" spans="2:50">
      <c r="B867" s="412">
        <v>938</v>
      </c>
      <c r="C867" s="378" t="s">
        <v>3375</v>
      </c>
      <c r="D867" s="378" t="s">
        <v>3401</v>
      </c>
      <c r="E867" s="380" t="s">
        <v>3990</v>
      </c>
      <c r="F867" s="217" t="s">
        <v>3991</v>
      </c>
      <c r="G867" s="413" t="s">
        <v>262</v>
      </c>
      <c r="H867" s="439" t="s">
        <v>3482</v>
      </c>
      <c r="I867" s="329" t="s">
        <v>1267</v>
      </c>
      <c r="J867" s="329">
        <f t="shared" si="246"/>
        <v>50</v>
      </c>
      <c r="K867" s="329">
        <v>40</v>
      </c>
      <c r="L867" s="329">
        <v>10</v>
      </c>
      <c r="M867" s="329"/>
      <c r="N867" s="329">
        <v>0.6</v>
      </c>
      <c r="O867" s="329">
        <v>0</v>
      </c>
      <c r="P867" s="502">
        <v>2</v>
      </c>
      <c r="Q867" s="282"/>
      <c r="R867" s="107" t="s">
        <v>31</v>
      </c>
      <c r="S867" s="107"/>
      <c r="T867" s="107" t="s">
        <v>31</v>
      </c>
      <c r="U867" s="107" t="s">
        <v>31</v>
      </c>
      <c r="V867" s="535" t="s">
        <v>3381</v>
      </c>
      <c r="W867" s="282"/>
      <c r="X867" s="282">
        <f t="shared" si="251"/>
        <v>0</v>
      </c>
      <c r="Y867" s="260"/>
      <c r="Z867" s="260"/>
      <c r="AA867" s="502">
        <f t="shared" si="252"/>
        <v>0</v>
      </c>
      <c r="AB867" s="282">
        <f t="shared" si="253"/>
        <v>0</v>
      </c>
      <c r="AC867" s="282">
        <f t="shared" si="254"/>
        <v>0</v>
      </c>
      <c r="AD867" s="282">
        <f t="shared" si="255"/>
        <v>0</v>
      </c>
      <c r="AE867" s="282">
        <f t="shared" si="256"/>
        <v>0</v>
      </c>
      <c r="AF867" s="282">
        <f t="shared" si="257"/>
        <v>0</v>
      </c>
      <c r="AG867" s="107">
        <f t="shared" si="258"/>
        <v>0</v>
      </c>
      <c r="AH867" s="282">
        <f t="shared" si="259"/>
        <v>0</v>
      </c>
      <c r="AI867" s="260"/>
      <c r="AJ867" s="282">
        <f t="shared" si="260"/>
        <v>0</v>
      </c>
      <c r="AK867" s="282">
        <f t="shared" si="261"/>
        <v>0</v>
      </c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495"/>
      <c r="AW867" s="495"/>
      <c r="AX867" s="495"/>
    </row>
    <row r="868" spans="2:50">
      <c r="B868" s="412">
        <v>939</v>
      </c>
      <c r="C868" s="378" t="s">
        <v>3375</v>
      </c>
      <c r="D868" s="378" t="s">
        <v>3401</v>
      </c>
      <c r="E868" s="380" t="s">
        <v>3990</v>
      </c>
      <c r="F868" s="217" t="s">
        <v>3992</v>
      </c>
      <c r="G868" s="413" t="s">
        <v>1246</v>
      </c>
      <c r="H868" s="439" t="s">
        <v>3485</v>
      </c>
      <c r="I868" s="329" t="s">
        <v>1267</v>
      </c>
      <c r="J868" s="1">
        <f t="shared" si="246"/>
        <v>10</v>
      </c>
      <c r="K868" s="1">
        <v>10</v>
      </c>
      <c r="L868" s="329">
        <v>0</v>
      </c>
      <c r="M868" s="329"/>
      <c r="N868" s="329">
        <v>0.5</v>
      </c>
      <c r="O868" s="329">
        <v>0</v>
      </c>
      <c r="P868" s="502">
        <v>2</v>
      </c>
      <c r="Q868" s="282"/>
      <c r="R868" s="107" t="s">
        <v>31</v>
      </c>
      <c r="S868" s="107"/>
      <c r="T868" s="107" t="s">
        <v>31</v>
      </c>
      <c r="U868" s="107" t="s">
        <v>31</v>
      </c>
      <c r="V868" s="535" t="s">
        <v>3381</v>
      </c>
      <c r="W868" s="282"/>
      <c r="X868" s="282">
        <f t="shared" si="251"/>
        <v>0</v>
      </c>
      <c r="Y868" s="260"/>
      <c r="Z868" s="260"/>
      <c r="AA868" s="502">
        <f t="shared" si="252"/>
        <v>0</v>
      </c>
      <c r="AB868" s="282">
        <f t="shared" si="253"/>
        <v>0</v>
      </c>
      <c r="AC868" s="282">
        <f t="shared" si="254"/>
        <v>0</v>
      </c>
      <c r="AD868" s="282">
        <f t="shared" si="255"/>
        <v>0</v>
      </c>
      <c r="AE868" s="282">
        <f t="shared" si="256"/>
        <v>0</v>
      </c>
      <c r="AF868" s="282">
        <f t="shared" si="257"/>
        <v>0</v>
      </c>
      <c r="AG868" s="107">
        <f t="shared" si="258"/>
        <v>0</v>
      </c>
      <c r="AH868" s="282">
        <f t="shared" si="259"/>
        <v>0</v>
      </c>
      <c r="AI868" s="260"/>
      <c r="AJ868" s="282">
        <f t="shared" si="260"/>
        <v>0</v>
      </c>
      <c r="AK868" s="282">
        <f t="shared" si="261"/>
        <v>0</v>
      </c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495"/>
      <c r="AW868" s="495"/>
      <c r="AX868" s="495"/>
    </row>
    <row r="869" spans="2:50">
      <c r="B869" s="412">
        <v>940</v>
      </c>
      <c r="C869" s="378" t="s">
        <v>3375</v>
      </c>
      <c r="D869" s="378" t="s">
        <v>3401</v>
      </c>
      <c r="E869" s="380" t="s">
        <v>3990</v>
      </c>
      <c r="F869" s="217" t="s">
        <v>3993</v>
      </c>
      <c r="G869" s="413" t="s">
        <v>1246</v>
      </c>
      <c r="H869" s="439" t="s">
        <v>3485</v>
      </c>
      <c r="I869" s="329" t="s">
        <v>1267</v>
      </c>
      <c r="J869" s="329">
        <f t="shared" si="246"/>
        <v>160</v>
      </c>
      <c r="K869" s="329">
        <v>150</v>
      </c>
      <c r="L869" s="329">
        <v>10</v>
      </c>
      <c r="M869" s="329"/>
      <c r="N869" s="329" t="s">
        <v>4112</v>
      </c>
      <c r="O869" s="329">
        <v>0</v>
      </c>
      <c r="P869" s="502">
        <v>2</v>
      </c>
      <c r="Q869" s="282"/>
      <c r="R869" s="107" t="s">
        <v>31</v>
      </c>
      <c r="S869" s="107"/>
      <c r="T869" s="107" t="s">
        <v>31</v>
      </c>
      <c r="U869" s="107" t="s">
        <v>31</v>
      </c>
      <c r="V869" s="535" t="s">
        <v>3381</v>
      </c>
      <c r="W869" s="282"/>
      <c r="X869" s="282">
        <f t="shared" si="251"/>
        <v>0</v>
      </c>
      <c r="Y869" s="260"/>
      <c r="Z869" s="260"/>
      <c r="AA869" s="502">
        <f t="shared" si="252"/>
        <v>0</v>
      </c>
      <c r="AB869" s="282">
        <f t="shared" si="253"/>
        <v>0</v>
      </c>
      <c r="AC869" s="282">
        <f t="shared" si="254"/>
        <v>0</v>
      </c>
      <c r="AD869" s="282">
        <f t="shared" si="255"/>
        <v>0</v>
      </c>
      <c r="AE869" s="282">
        <f t="shared" si="256"/>
        <v>0</v>
      </c>
      <c r="AF869" s="282">
        <f t="shared" si="257"/>
        <v>0</v>
      </c>
      <c r="AG869" s="107">
        <f t="shared" si="258"/>
        <v>0</v>
      </c>
      <c r="AH869" s="282">
        <f t="shared" si="259"/>
        <v>0</v>
      </c>
      <c r="AI869" s="260"/>
      <c r="AJ869" s="282">
        <f t="shared" si="260"/>
        <v>0</v>
      </c>
      <c r="AK869" s="282">
        <f t="shared" si="261"/>
        <v>0</v>
      </c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495"/>
      <c r="AW869" s="495"/>
      <c r="AX869" s="495"/>
    </row>
    <row r="870" spans="2:50">
      <c r="B870" s="412">
        <v>941</v>
      </c>
      <c r="C870" s="378" t="s">
        <v>3375</v>
      </c>
      <c r="D870" s="378" t="s">
        <v>3401</v>
      </c>
      <c r="E870" s="380" t="s">
        <v>3990</v>
      </c>
      <c r="F870" s="217" t="s">
        <v>3924</v>
      </c>
      <c r="G870" s="413" t="s">
        <v>1246</v>
      </c>
      <c r="H870" s="439" t="s">
        <v>3495</v>
      </c>
      <c r="I870" s="329" t="s">
        <v>1267</v>
      </c>
      <c r="J870" s="329">
        <f t="shared" ref="J870:J933" si="262">SUM(K870:L870)</f>
        <v>10</v>
      </c>
      <c r="K870" s="329">
        <v>10</v>
      </c>
      <c r="L870" s="329">
        <v>0</v>
      </c>
      <c r="M870" s="329"/>
      <c r="N870" s="329">
        <v>0.2</v>
      </c>
      <c r="O870" s="329">
        <v>0</v>
      </c>
      <c r="P870" s="502">
        <v>2</v>
      </c>
      <c r="Q870" s="282"/>
      <c r="R870" s="107" t="s">
        <v>31</v>
      </c>
      <c r="S870" s="107"/>
      <c r="T870" s="107" t="s">
        <v>31</v>
      </c>
      <c r="U870" s="107" t="s">
        <v>31</v>
      </c>
      <c r="V870" s="535" t="s">
        <v>3381</v>
      </c>
      <c r="W870" s="282"/>
      <c r="X870" s="282">
        <f t="shared" si="251"/>
        <v>0</v>
      </c>
      <c r="Y870" s="260"/>
      <c r="Z870" s="260"/>
      <c r="AA870" s="502">
        <f t="shared" si="252"/>
        <v>0</v>
      </c>
      <c r="AB870" s="282">
        <f t="shared" si="253"/>
        <v>0</v>
      </c>
      <c r="AC870" s="282">
        <f t="shared" si="254"/>
        <v>0</v>
      </c>
      <c r="AD870" s="282">
        <f t="shared" si="255"/>
        <v>0</v>
      </c>
      <c r="AE870" s="282">
        <f t="shared" si="256"/>
        <v>0</v>
      </c>
      <c r="AF870" s="282">
        <f t="shared" si="257"/>
        <v>0</v>
      </c>
      <c r="AG870" s="107">
        <f t="shared" si="258"/>
        <v>0</v>
      </c>
      <c r="AH870" s="282">
        <f t="shared" si="259"/>
        <v>0</v>
      </c>
      <c r="AI870" s="260"/>
      <c r="AJ870" s="282">
        <f t="shared" si="260"/>
        <v>0</v>
      </c>
      <c r="AK870" s="282">
        <f t="shared" si="261"/>
        <v>0</v>
      </c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495"/>
      <c r="AW870" s="495"/>
      <c r="AX870" s="495"/>
    </row>
    <row r="871" spans="2:50">
      <c r="B871" s="412">
        <v>942</v>
      </c>
      <c r="C871" s="378" t="s">
        <v>3375</v>
      </c>
      <c r="D871" s="378" t="s">
        <v>3401</v>
      </c>
      <c r="E871" s="380" t="s">
        <v>3994</v>
      </c>
      <c r="F871" s="217" t="s">
        <v>3995</v>
      </c>
      <c r="G871" s="413" t="s">
        <v>1246</v>
      </c>
      <c r="H871" s="439" t="s">
        <v>3485</v>
      </c>
      <c r="I871" s="329" t="s">
        <v>1267</v>
      </c>
      <c r="J871" s="329">
        <f t="shared" si="262"/>
        <v>10</v>
      </c>
      <c r="K871" s="329">
        <v>10</v>
      </c>
      <c r="L871" s="329">
        <v>0</v>
      </c>
      <c r="M871" s="329"/>
      <c r="N871" s="329">
        <v>0.5</v>
      </c>
      <c r="O871" s="329">
        <v>0</v>
      </c>
      <c r="P871" s="502">
        <v>2</v>
      </c>
      <c r="Q871" s="282"/>
      <c r="R871" s="107"/>
      <c r="S871" s="107" t="s">
        <v>31</v>
      </c>
      <c r="T871" s="107" t="s">
        <v>31</v>
      </c>
      <c r="U871" s="107" t="s">
        <v>31</v>
      </c>
      <c r="V871" s="535" t="s">
        <v>3381</v>
      </c>
      <c r="W871" s="282"/>
      <c r="X871" s="282">
        <f t="shared" si="251"/>
        <v>0</v>
      </c>
      <c r="Y871" s="260"/>
      <c r="Z871" s="260"/>
      <c r="AA871" s="502">
        <f t="shared" si="252"/>
        <v>0</v>
      </c>
      <c r="AB871" s="282">
        <f t="shared" si="253"/>
        <v>0</v>
      </c>
      <c r="AC871" s="282">
        <f t="shared" si="254"/>
        <v>0</v>
      </c>
      <c r="AD871" s="282">
        <f t="shared" si="255"/>
        <v>0</v>
      </c>
      <c r="AE871" s="282">
        <f t="shared" si="256"/>
        <v>0</v>
      </c>
      <c r="AF871" s="282">
        <f t="shared" si="257"/>
        <v>0</v>
      </c>
      <c r="AG871" s="107">
        <f t="shared" si="258"/>
        <v>0</v>
      </c>
      <c r="AH871" s="282">
        <f t="shared" si="259"/>
        <v>0</v>
      </c>
      <c r="AI871" s="260"/>
      <c r="AJ871" s="282">
        <f t="shared" si="260"/>
        <v>0</v>
      </c>
      <c r="AK871" s="282">
        <f t="shared" si="261"/>
        <v>0</v>
      </c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495"/>
      <c r="AW871" s="495"/>
      <c r="AX871" s="495"/>
    </row>
    <row r="872" spans="2:50">
      <c r="B872" s="412">
        <v>943</v>
      </c>
      <c r="C872" s="378" t="s">
        <v>3375</v>
      </c>
      <c r="D872" s="378" t="s">
        <v>3401</v>
      </c>
      <c r="E872" s="380" t="s">
        <v>3994</v>
      </c>
      <c r="F872" s="217" t="s">
        <v>3996</v>
      </c>
      <c r="G872" s="413" t="s">
        <v>1246</v>
      </c>
      <c r="H872" s="439" t="s">
        <v>3485</v>
      </c>
      <c r="I872" s="329" t="s">
        <v>1267</v>
      </c>
      <c r="J872" s="329">
        <f t="shared" si="262"/>
        <v>500</v>
      </c>
      <c r="K872" s="329">
        <v>490</v>
      </c>
      <c r="L872" s="329">
        <v>10</v>
      </c>
      <c r="M872" s="329"/>
      <c r="N872" s="329">
        <v>3.45</v>
      </c>
      <c r="O872" s="329">
        <v>0</v>
      </c>
      <c r="P872" s="502">
        <v>2</v>
      </c>
      <c r="Q872" s="282"/>
      <c r="R872" s="107"/>
      <c r="S872" s="107" t="s">
        <v>31</v>
      </c>
      <c r="T872" s="107" t="s">
        <v>31</v>
      </c>
      <c r="U872" s="107" t="s">
        <v>31</v>
      </c>
      <c r="V872" s="535" t="s">
        <v>3381</v>
      </c>
      <c r="W872" s="282"/>
      <c r="X872" s="282">
        <f t="shared" si="251"/>
        <v>0</v>
      </c>
      <c r="Y872" s="260"/>
      <c r="Z872" s="260"/>
      <c r="AA872" s="502">
        <f t="shared" si="252"/>
        <v>0</v>
      </c>
      <c r="AB872" s="282">
        <f t="shared" si="253"/>
        <v>0</v>
      </c>
      <c r="AC872" s="282">
        <f t="shared" si="254"/>
        <v>0</v>
      </c>
      <c r="AD872" s="282">
        <f t="shared" si="255"/>
        <v>0</v>
      </c>
      <c r="AE872" s="282">
        <f t="shared" si="256"/>
        <v>0</v>
      </c>
      <c r="AF872" s="282">
        <f t="shared" si="257"/>
        <v>0</v>
      </c>
      <c r="AG872" s="107">
        <f t="shared" si="258"/>
        <v>0</v>
      </c>
      <c r="AH872" s="282">
        <f t="shared" si="259"/>
        <v>0</v>
      </c>
      <c r="AI872" s="260"/>
      <c r="AJ872" s="282">
        <f t="shared" si="260"/>
        <v>0</v>
      </c>
      <c r="AK872" s="282">
        <f t="shared" si="261"/>
        <v>0</v>
      </c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495"/>
      <c r="AW872" s="495"/>
      <c r="AX872" s="495"/>
    </row>
    <row r="873" spans="2:50">
      <c r="B873" s="412">
        <v>944</v>
      </c>
      <c r="C873" s="378" t="s">
        <v>3375</v>
      </c>
      <c r="D873" s="378" t="s">
        <v>3401</v>
      </c>
      <c r="E873" s="380" t="s">
        <v>3994</v>
      </c>
      <c r="F873" s="217" t="s">
        <v>3924</v>
      </c>
      <c r="G873" s="413" t="s">
        <v>1246</v>
      </c>
      <c r="H873" s="439" t="s">
        <v>3495</v>
      </c>
      <c r="I873" s="329" t="s">
        <v>1267</v>
      </c>
      <c r="J873" s="329">
        <f t="shared" si="262"/>
        <v>10</v>
      </c>
      <c r="K873" s="329">
        <v>10</v>
      </c>
      <c r="L873" s="329">
        <v>0</v>
      </c>
      <c r="M873" s="329"/>
      <c r="N873" s="329">
        <v>0.2</v>
      </c>
      <c r="O873" s="329">
        <v>0</v>
      </c>
      <c r="P873" s="502">
        <v>2</v>
      </c>
      <c r="Q873" s="282"/>
      <c r="R873" s="107"/>
      <c r="S873" s="107" t="s">
        <v>31</v>
      </c>
      <c r="T873" s="107" t="s">
        <v>31</v>
      </c>
      <c r="U873" s="107" t="s">
        <v>31</v>
      </c>
      <c r="V873" s="535" t="s">
        <v>3381</v>
      </c>
      <c r="W873" s="282"/>
      <c r="X873" s="282">
        <f t="shared" si="251"/>
        <v>0</v>
      </c>
      <c r="Y873" s="260"/>
      <c r="Z873" s="260"/>
      <c r="AA873" s="502">
        <f t="shared" si="252"/>
        <v>0</v>
      </c>
      <c r="AB873" s="282">
        <f t="shared" si="253"/>
        <v>0</v>
      </c>
      <c r="AC873" s="282">
        <f t="shared" si="254"/>
        <v>0</v>
      </c>
      <c r="AD873" s="282">
        <f t="shared" si="255"/>
        <v>0</v>
      </c>
      <c r="AE873" s="282">
        <f t="shared" si="256"/>
        <v>0</v>
      </c>
      <c r="AF873" s="282">
        <f t="shared" si="257"/>
        <v>0</v>
      </c>
      <c r="AG873" s="107">
        <f t="shared" si="258"/>
        <v>0</v>
      </c>
      <c r="AH873" s="282">
        <f t="shared" si="259"/>
        <v>0</v>
      </c>
      <c r="AI873" s="260"/>
      <c r="AJ873" s="282">
        <f t="shared" si="260"/>
        <v>0</v>
      </c>
      <c r="AK873" s="282">
        <f t="shared" si="261"/>
        <v>0</v>
      </c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495"/>
      <c r="AW873" s="495"/>
      <c r="AX873" s="495"/>
    </row>
    <row r="874" spans="2:50">
      <c r="B874" s="412">
        <v>945</v>
      </c>
      <c r="C874" s="378" t="s">
        <v>3375</v>
      </c>
      <c r="D874" s="378" t="s">
        <v>3401</v>
      </c>
      <c r="E874" s="380" t="s">
        <v>3997</v>
      </c>
      <c r="F874" s="217" t="s">
        <v>3998</v>
      </c>
      <c r="G874" s="413" t="s">
        <v>1246</v>
      </c>
      <c r="H874" s="439" t="s">
        <v>3524</v>
      </c>
      <c r="I874" s="329" t="s">
        <v>1267</v>
      </c>
      <c r="J874" s="329">
        <f t="shared" si="262"/>
        <v>6</v>
      </c>
      <c r="K874" s="329">
        <v>6</v>
      </c>
      <c r="L874" s="329">
        <v>0</v>
      </c>
      <c r="M874" s="329"/>
      <c r="N874" s="329">
        <v>0.1</v>
      </c>
      <c r="O874" s="329">
        <v>0</v>
      </c>
      <c r="P874" s="502">
        <v>2</v>
      </c>
      <c r="Q874" s="282"/>
      <c r="R874" s="107"/>
      <c r="S874" s="107" t="s">
        <v>31</v>
      </c>
      <c r="T874" s="107" t="s">
        <v>31</v>
      </c>
      <c r="U874" s="107" t="s">
        <v>31</v>
      </c>
      <c r="V874" s="535" t="s">
        <v>3381</v>
      </c>
      <c r="W874" s="282"/>
      <c r="X874" s="282">
        <f t="shared" si="251"/>
        <v>0</v>
      </c>
      <c r="Y874" s="260"/>
      <c r="Z874" s="260"/>
      <c r="AA874" s="502">
        <f t="shared" si="252"/>
        <v>0</v>
      </c>
      <c r="AB874" s="282">
        <f t="shared" si="253"/>
        <v>0</v>
      </c>
      <c r="AC874" s="282">
        <f t="shared" si="254"/>
        <v>0</v>
      </c>
      <c r="AD874" s="282">
        <f t="shared" si="255"/>
        <v>0</v>
      </c>
      <c r="AE874" s="282">
        <f t="shared" si="256"/>
        <v>0</v>
      </c>
      <c r="AF874" s="282">
        <f t="shared" si="257"/>
        <v>0</v>
      </c>
      <c r="AG874" s="107">
        <f t="shared" si="258"/>
        <v>0</v>
      </c>
      <c r="AH874" s="282">
        <f t="shared" si="259"/>
        <v>0</v>
      </c>
      <c r="AI874" s="260"/>
      <c r="AJ874" s="282">
        <f t="shared" si="260"/>
        <v>0</v>
      </c>
      <c r="AK874" s="282">
        <f t="shared" si="261"/>
        <v>0</v>
      </c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495"/>
      <c r="AW874" s="495"/>
      <c r="AX874" s="495"/>
    </row>
    <row r="875" spans="2:50">
      <c r="B875" s="412">
        <v>946</v>
      </c>
      <c r="C875" s="378" t="s">
        <v>3375</v>
      </c>
      <c r="D875" s="378" t="s">
        <v>3401</v>
      </c>
      <c r="E875" s="380" t="s">
        <v>3525</v>
      </c>
      <c r="F875" s="217" t="s">
        <v>3925</v>
      </c>
      <c r="G875" s="413" t="s">
        <v>274</v>
      </c>
      <c r="H875" s="439" t="s">
        <v>3527</v>
      </c>
      <c r="I875" s="329" t="s">
        <v>1267</v>
      </c>
      <c r="J875" s="329">
        <f t="shared" si="262"/>
        <v>10</v>
      </c>
      <c r="K875" s="329">
        <v>10</v>
      </c>
      <c r="L875" s="329">
        <v>0</v>
      </c>
      <c r="M875" s="329"/>
      <c r="N875" s="329">
        <v>0.1</v>
      </c>
      <c r="O875" s="329">
        <v>0</v>
      </c>
      <c r="P875" s="502">
        <v>2</v>
      </c>
      <c r="Q875" s="282"/>
      <c r="R875" s="107" t="s">
        <v>31</v>
      </c>
      <c r="S875" s="107"/>
      <c r="T875" s="107" t="s">
        <v>31</v>
      </c>
      <c r="U875" s="107" t="s">
        <v>31</v>
      </c>
      <c r="V875" s="535" t="s">
        <v>3381</v>
      </c>
      <c r="W875" s="282"/>
      <c r="X875" s="282">
        <f t="shared" si="251"/>
        <v>0</v>
      </c>
      <c r="Y875" s="260"/>
      <c r="Z875" s="260"/>
      <c r="AA875" s="502">
        <f t="shared" si="252"/>
        <v>0</v>
      </c>
      <c r="AB875" s="282">
        <f t="shared" si="253"/>
        <v>0</v>
      </c>
      <c r="AC875" s="282">
        <f t="shared" si="254"/>
        <v>0</v>
      </c>
      <c r="AD875" s="282">
        <f t="shared" si="255"/>
        <v>0</v>
      </c>
      <c r="AE875" s="282">
        <f t="shared" si="256"/>
        <v>0</v>
      </c>
      <c r="AF875" s="282">
        <f t="shared" si="257"/>
        <v>0</v>
      </c>
      <c r="AG875" s="107">
        <f t="shared" si="258"/>
        <v>0</v>
      </c>
      <c r="AH875" s="282">
        <f t="shared" si="259"/>
        <v>0</v>
      </c>
      <c r="AI875" s="260"/>
      <c r="AJ875" s="282">
        <f t="shared" si="260"/>
        <v>0</v>
      </c>
      <c r="AK875" s="282">
        <f t="shared" si="261"/>
        <v>0</v>
      </c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495"/>
      <c r="AW875" s="495"/>
      <c r="AX875" s="495"/>
    </row>
    <row r="876" spans="2:50">
      <c r="B876" s="412">
        <v>947</v>
      </c>
      <c r="C876" s="378" t="s">
        <v>3375</v>
      </c>
      <c r="D876" s="378" t="s">
        <v>3401</v>
      </c>
      <c r="E876" s="380" t="s">
        <v>3525</v>
      </c>
      <c r="F876" s="217" t="s">
        <v>3926</v>
      </c>
      <c r="G876" s="413" t="s">
        <v>274</v>
      </c>
      <c r="H876" s="439" t="s">
        <v>3529</v>
      </c>
      <c r="I876" s="329" t="s">
        <v>1267</v>
      </c>
      <c r="J876" s="329">
        <f t="shared" si="262"/>
        <v>30</v>
      </c>
      <c r="K876" s="329">
        <v>30</v>
      </c>
      <c r="L876" s="329">
        <v>0</v>
      </c>
      <c r="M876" s="329"/>
      <c r="N876" s="329">
        <v>0.1</v>
      </c>
      <c r="O876" s="329">
        <v>0</v>
      </c>
      <c r="P876" s="502">
        <v>2</v>
      </c>
      <c r="Q876" s="282"/>
      <c r="R876" s="107" t="s">
        <v>31</v>
      </c>
      <c r="S876" s="107"/>
      <c r="T876" s="107" t="s">
        <v>31</v>
      </c>
      <c r="U876" s="107" t="s">
        <v>31</v>
      </c>
      <c r="V876" s="535" t="s">
        <v>3381</v>
      </c>
      <c r="W876" s="282"/>
      <c r="X876" s="282">
        <f t="shared" si="251"/>
        <v>0</v>
      </c>
      <c r="Y876" s="260"/>
      <c r="Z876" s="260"/>
      <c r="AA876" s="502">
        <f t="shared" si="252"/>
        <v>0</v>
      </c>
      <c r="AB876" s="282">
        <f t="shared" si="253"/>
        <v>0</v>
      </c>
      <c r="AC876" s="282">
        <f t="shared" si="254"/>
        <v>0</v>
      </c>
      <c r="AD876" s="282">
        <f t="shared" si="255"/>
        <v>0</v>
      </c>
      <c r="AE876" s="282">
        <f t="shared" si="256"/>
        <v>0</v>
      </c>
      <c r="AF876" s="282">
        <f t="shared" si="257"/>
        <v>0</v>
      </c>
      <c r="AG876" s="107">
        <f t="shared" si="258"/>
        <v>0</v>
      </c>
      <c r="AH876" s="282">
        <f t="shared" si="259"/>
        <v>0</v>
      </c>
      <c r="AI876" s="260"/>
      <c r="AJ876" s="282">
        <f t="shared" si="260"/>
        <v>0</v>
      </c>
      <c r="AK876" s="282">
        <f t="shared" si="261"/>
        <v>0</v>
      </c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495"/>
      <c r="AW876" s="495"/>
      <c r="AX876" s="495"/>
    </row>
    <row r="877" spans="2:50">
      <c r="B877" s="412">
        <v>948</v>
      </c>
      <c r="C877" s="378" t="s">
        <v>3375</v>
      </c>
      <c r="D877" s="378" t="s">
        <v>3401</v>
      </c>
      <c r="E877" s="380" t="s">
        <v>3525</v>
      </c>
      <c r="F877" s="217" t="s">
        <v>3999</v>
      </c>
      <c r="G877" s="413" t="s">
        <v>274</v>
      </c>
      <c r="H877" s="439" t="s">
        <v>3532</v>
      </c>
      <c r="I877" s="329" t="s">
        <v>1267</v>
      </c>
      <c r="J877" s="329">
        <f t="shared" si="262"/>
        <v>5</v>
      </c>
      <c r="K877" s="329">
        <v>5</v>
      </c>
      <c r="L877" s="329">
        <v>0</v>
      </c>
      <c r="M877" s="329"/>
      <c r="N877" s="329">
        <v>0.01</v>
      </c>
      <c r="O877" s="329">
        <v>0</v>
      </c>
      <c r="P877" s="502">
        <v>2</v>
      </c>
      <c r="Q877" s="282"/>
      <c r="R877" s="107" t="s">
        <v>31</v>
      </c>
      <c r="S877" s="107"/>
      <c r="T877" s="107" t="s">
        <v>31</v>
      </c>
      <c r="U877" s="107" t="s">
        <v>31</v>
      </c>
      <c r="V877" s="535" t="s">
        <v>3381</v>
      </c>
      <c r="W877" s="282"/>
      <c r="X877" s="282">
        <f t="shared" si="251"/>
        <v>0</v>
      </c>
      <c r="Y877" s="260"/>
      <c r="Z877" s="260"/>
      <c r="AA877" s="502">
        <f t="shared" si="252"/>
        <v>0</v>
      </c>
      <c r="AB877" s="282">
        <f t="shared" si="253"/>
        <v>0</v>
      </c>
      <c r="AC877" s="282">
        <f t="shared" si="254"/>
        <v>0</v>
      </c>
      <c r="AD877" s="282">
        <f t="shared" si="255"/>
        <v>0</v>
      </c>
      <c r="AE877" s="282">
        <f t="shared" si="256"/>
        <v>0</v>
      </c>
      <c r="AF877" s="282">
        <f t="shared" si="257"/>
        <v>0</v>
      </c>
      <c r="AG877" s="107">
        <f t="shared" si="258"/>
        <v>0</v>
      </c>
      <c r="AH877" s="282">
        <f t="shared" si="259"/>
        <v>0</v>
      </c>
      <c r="AI877" s="260"/>
      <c r="AJ877" s="282">
        <f t="shared" si="260"/>
        <v>0</v>
      </c>
      <c r="AK877" s="282">
        <f t="shared" si="261"/>
        <v>0</v>
      </c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495"/>
      <c r="AW877" s="495"/>
      <c r="AX877" s="495"/>
    </row>
    <row r="878" spans="2:50">
      <c r="B878" s="412">
        <v>949</v>
      </c>
      <c r="C878" s="378" t="s">
        <v>3375</v>
      </c>
      <c r="D878" s="378" t="s">
        <v>3401</v>
      </c>
      <c r="E878" s="380" t="s">
        <v>3525</v>
      </c>
      <c r="F878" s="217" t="s">
        <v>4000</v>
      </c>
      <c r="G878" s="413" t="s">
        <v>274</v>
      </c>
      <c r="H878" s="439" t="s">
        <v>3532</v>
      </c>
      <c r="I878" s="329" t="s">
        <v>1267</v>
      </c>
      <c r="J878" s="329">
        <f t="shared" si="262"/>
        <v>65</v>
      </c>
      <c r="K878" s="329">
        <v>65</v>
      </c>
      <c r="L878" s="329">
        <v>0</v>
      </c>
      <c r="M878" s="329"/>
      <c r="N878" s="329">
        <v>0.45</v>
      </c>
      <c r="O878" s="329">
        <v>0</v>
      </c>
      <c r="P878" s="502">
        <v>2</v>
      </c>
      <c r="Q878" s="282"/>
      <c r="R878" s="107" t="s">
        <v>31</v>
      </c>
      <c r="S878" s="107"/>
      <c r="T878" s="107" t="s">
        <v>31</v>
      </c>
      <c r="U878" s="107" t="s">
        <v>31</v>
      </c>
      <c r="V878" s="535" t="s">
        <v>3381</v>
      </c>
      <c r="W878" s="282"/>
      <c r="X878" s="282">
        <f t="shared" si="251"/>
        <v>0</v>
      </c>
      <c r="Y878" s="260"/>
      <c r="Z878" s="260"/>
      <c r="AA878" s="502">
        <f t="shared" si="252"/>
        <v>0</v>
      </c>
      <c r="AB878" s="282">
        <f t="shared" si="253"/>
        <v>0</v>
      </c>
      <c r="AC878" s="282">
        <f t="shared" si="254"/>
        <v>0</v>
      </c>
      <c r="AD878" s="282">
        <f t="shared" si="255"/>
        <v>0</v>
      </c>
      <c r="AE878" s="282">
        <f t="shared" si="256"/>
        <v>0</v>
      </c>
      <c r="AF878" s="282">
        <f t="shared" si="257"/>
        <v>0</v>
      </c>
      <c r="AG878" s="107">
        <f t="shared" si="258"/>
        <v>0</v>
      </c>
      <c r="AH878" s="282">
        <f t="shared" si="259"/>
        <v>0</v>
      </c>
      <c r="AI878" s="260"/>
      <c r="AJ878" s="282">
        <f t="shared" si="260"/>
        <v>0</v>
      </c>
      <c r="AK878" s="282">
        <f t="shared" si="261"/>
        <v>0</v>
      </c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495"/>
      <c r="AW878" s="495"/>
      <c r="AX878" s="495"/>
    </row>
    <row r="879" spans="2:50">
      <c r="B879" s="412">
        <v>950</v>
      </c>
      <c r="C879" s="378" t="s">
        <v>3375</v>
      </c>
      <c r="D879" s="378" t="s">
        <v>3401</v>
      </c>
      <c r="E879" s="380" t="s">
        <v>3525</v>
      </c>
      <c r="F879" s="217" t="s">
        <v>4001</v>
      </c>
      <c r="G879" s="413" t="s">
        <v>274</v>
      </c>
      <c r="H879" s="439" t="s">
        <v>3532</v>
      </c>
      <c r="I879" s="329" t="s">
        <v>1267</v>
      </c>
      <c r="J879" s="329">
        <f t="shared" si="262"/>
        <v>510</v>
      </c>
      <c r="K879" s="329">
        <v>510</v>
      </c>
      <c r="L879" s="329">
        <v>0</v>
      </c>
      <c r="M879" s="329"/>
      <c r="N879" s="439">
        <v>1.2</v>
      </c>
      <c r="O879" s="329">
        <v>0</v>
      </c>
      <c r="P879" s="502">
        <v>2</v>
      </c>
      <c r="Q879" s="282"/>
      <c r="R879" s="107" t="s">
        <v>31</v>
      </c>
      <c r="S879" s="107"/>
      <c r="T879" s="107" t="s">
        <v>31</v>
      </c>
      <c r="U879" s="107" t="s">
        <v>31</v>
      </c>
      <c r="V879" s="535" t="s">
        <v>3381</v>
      </c>
      <c r="W879" s="282"/>
      <c r="X879" s="282">
        <f t="shared" si="251"/>
        <v>0</v>
      </c>
      <c r="Y879" s="260"/>
      <c r="Z879" s="260"/>
      <c r="AA879" s="502">
        <f t="shared" si="252"/>
        <v>0</v>
      </c>
      <c r="AB879" s="282">
        <f t="shared" si="253"/>
        <v>0</v>
      </c>
      <c r="AC879" s="282">
        <f t="shared" si="254"/>
        <v>0</v>
      </c>
      <c r="AD879" s="282">
        <f t="shared" si="255"/>
        <v>0</v>
      </c>
      <c r="AE879" s="282">
        <f t="shared" si="256"/>
        <v>0</v>
      </c>
      <c r="AF879" s="282">
        <f t="shared" si="257"/>
        <v>0</v>
      </c>
      <c r="AG879" s="107">
        <f t="shared" si="258"/>
        <v>0</v>
      </c>
      <c r="AH879" s="282">
        <f t="shared" si="259"/>
        <v>0</v>
      </c>
      <c r="AI879" s="260"/>
      <c r="AJ879" s="282">
        <f t="shared" si="260"/>
        <v>0</v>
      </c>
      <c r="AK879" s="282">
        <f t="shared" si="261"/>
        <v>0</v>
      </c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495"/>
      <c r="AW879" s="495"/>
      <c r="AX879" s="495"/>
    </row>
    <row r="880" spans="2:50">
      <c r="B880" s="412">
        <v>951</v>
      </c>
      <c r="C880" s="378" t="s">
        <v>3375</v>
      </c>
      <c r="D880" s="378" t="s">
        <v>3401</v>
      </c>
      <c r="E880" s="380" t="s">
        <v>3525</v>
      </c>
      <c r="F880" s="217" t="s">
        <v>4002</v>
      </c>
      <c r="G880" s="413" t="s">
        <v>274</v>
      </c>
      <c r="H880" s="439" t="s">
        <v>3550</v>
      </c>
      <c r="I880" s="329" t="s">
        <v>1267</v>
      </c>
      <c r="J880" s="329">
        <f t="shared" si="262"/>
        <v>20</v>
      </c>
      <c r="K880" s="329">
        <v>20</v>
      </c>
      <c r="L880" s="329">
        <v>0</v>
      </c>
      <c r="M880" s="329"/>
      <c r="N880" s="329">
        <v>20.3</v>
      </c>
      <c r="O880" s="329">
        <v>0</v>
      </c>
      <c r="P880" s="502">
        <v>2</v>
      </c>
      <c r="Q880" s="282"/>
      <c r="R880" s="107" t="s">
        <v>31</v>
      </c>
      <c r="S880" s="107"/>
      <c r="T880" s="107" t="s">
        <v>31</v>
      </c>
      <c r="U880" s="107" t="s">
        <v>31</v>
      </c>
      <c r="V880" s="535" t="s">
        <v>3381</v>
      </c>
      <c r="W880" s="282"/>
      <c r="X880" s="282">
        <f t="shared" si="251"/>
        <v>0</v>
      </c>
      <c r="Y880" s="260"/>
      <c r="Z880" s="260"/>
      <c r="AA880" s="502">
        <f t="shared" si="252"/>
        <v>0</v>
      </c>
      <c r="AB880" s="282">
        <f t="shared" si="253"/>
        <v>0</v>
      </c>
      <c r="AC880" s="282">
        <f t="shared" si="254"/>
        <v>0</v>
      </c>
      <c r="AD880" s="282">
        <f t="shared" si="255"/>
        <v>0</v>
      </c>
      <c r="AE880" s="282">
        <f t="shared" si="256"/>
        <v>0</v>
      </c>
      <c r="AF880" s="282">
        <f t="shared" si="257"/>
        <v>0</v>
      </c>
      <c r="AG880" s="107">
        <f t="shared" si="258"/>
        <v>0</v>
      </c>
      <c r="AH880" s="282">
        <f t="shared" si="259"/>
        <v>0</v>
      </c>
      <c r="AI880" s="260"/>
      <c r="AJ880" s="282">
        <f t="shared" si="260"/>
        <v>0</v>
      </c>
      <c r="AK880" s="282">
        <f t="shared" si="261"/>
        <v>0</v>
      </c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495"/>
      <c r="AW880" s="495"/>
      <c r="AX880" s="495"/>
    </row>
    <row r="881" spans="2:50">
      <c r="B881" s="412">
        <v>952</v>
      </c>
      <c r="C881" s="378" t="s">
        <v>3375</v>
      </c>
      <c r="D881" s="378" t="s">
        <v>3401</v>
      </c>
      <c r="E881" s="380" t="s">
        <v>3525</v>
      </c>
      <c r="F881" s="217" t="s">
        <v>4003</v>
      </c>
      <c r="G881" s="413" t="s">
        <v>274</v>
      </c>
      <c r="H881" s="439" t="s">
        <v>3466</v>
      </c>
      <c r="I881" s="329" t="s">
        <v>1267</v>
      </c>
      <c r="J881" s="1">
        <f t="shared" si="262"/>
        <v>20</v>
      </c>
      <c r="K881" s="1">
        <v>20</v>
      </c>
      <c r="L881" s="329">
        <v>0</v>
      </c>
      <c r="M881" s="329"/>
      <c r="N881" s="1">
        <v>0.2</v>
      </c>
      <c r="O881" s="329">
        <v>0</v>
      </c>
      <c r="P881" s="502">
        <v>2</v>
      </c>
      <c r="Q881" s="282"/>
      <c r="R881" s="107" t="s">
        <v>31</v>
      </c>
      <c r="S881" s="107"/>
      <c r="T881" s="107" t="s">
        <v>31</v>
      </c>
      <c r="U881" s="107" t="s">
        <v>31</v>
      </c>
      <c r="V881" s="535" t="s">
        <v>3381</v>
      </c>
      <c r="W881" s="282"/>
      <c r="X881" s="282">
        <f t="shared" si="251"/>
        <v>0</v>
      </c>
      <c r="Y881" s="260"/>
      <c r="Z881" s="260"/>
      <c r="AA881" s="502">
        <f t="shared" si="252"/>
        <v>0</v>
      </c>
      <c r="AB881" s="282">
        <f t="shared" si="253"/>
        <v>0</v>
      </c>
      <c r="AC881" s="282">
        <f t="shared" si="254"/>
        <v>0</v>
      </c>
      <c r="AD881" s="282">
        <f t="shared" si="255"/>
        <v>0</v>
      </c>
      <c r="AE881" s="282">
        <f t="shared" si="256"/>
        <v>0</v>
      </c>
      <c r="AF881" s="282">
        <f t="shared" si="257"/>
        <v>0</v>
      </c>
      <c r="AG881" s="107">
        <f t="shared" si="258"/>
        <v>0</v>
      </c>
      <c r="AH881" s="282">
        <f t="shared" si="259"/>
        <v>0</v>
      </c>
      <c r="AI881" s="260"/>
      <c r="AJ881" s="282">
        <f t="shared" si="260"/>
        <v>0</v>
      </c>
      <c r="AK881" s="282">
        <f t="shared" si="261"/>
        <v>0</v>
      </c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495"/>
      <c r="AW881" s="495"/>
      <c r="AX881" s="495"/>
    </row>
    <row r="882" spans="2:50">
      <c r="B882" s="412">
        <v>953</v>
      </c>
      <c r="C882" s="378" t="s">
        <v>3375</v>
      </c>
      <c r="D882" s="378" t="s">
        <v>3401</v>
      </c>
      <c r="E882" s="380" t="s">
        <v>3525</v>
      </c>
      <c r="F882" s="217" t="s">
        <v>4004</v>
      </c>
      <c r="G882" s="413" t="s">
        <v>274</v>
      </c>
      <c r="H882" s="439" t="s">
        <v>3532</v>
      </c>
      <c r="I882" s="329" t="s">
        <v>1267</v>
      </c>
      <c r="J882" s="1">
        <f t="shared" si="262"/>
        <v>5</v>
      </c>
      <c r="K882" s="1">
        <v>5</v>
      </c>
      <c r="L882" s="329">
        <v>0</v>
      </c>
      <c r="M882" s="329"/>
      <c r="N882" s="1">
        <v>0.05</v>
      </c>
      <c r="O882" s="329">
        <v>0</v>
      </c>
      <c r="P882" s="502">
        <v>2</v>
      </c>
      <c r="Q882" s="282"/>
      <c r="R882" s="107" t="s">
        <v>31</v>
      </c>
      <c r="S882" s="107"/>
      <c r="T882" s="107" t="s">
        <v>31</v>
      </c>
      <c r="U882" s="107" t="s">
        <v>31</v>
      </c>
      <c r="V882" s="535" t="s">
        <v>3381</v>
      </c>
      <c r="W882" s="282"/>
      <c r="X882" s="282">
        <f t="shared" si="251"/>
        <v>0</v>
      </c>
      <c r="Y882" s="260"/>
      <c r="Z882" s="260"/>
      <c r="AA882" s="502">
        <f t="shared" si="252"/>
        <v>0</v>
      </c>
      <c r="AB882" s="282">
        <f t="shared" si="253"/>
        <v>0</v>
      </c>
      <c r="AC882" s="282">
        <f t="shared" si="254"/>
        <v>0</v>
      </c>
      <c r="AD882" s="282">
        <f t="shared" si="255"/>
        <v>0</v>
      </c>
      <c r="AE882" s="282">
        <f t="shared" si="256"/>
        <v>0</v>
      </c>
      <c r="AF882" s="282">
        <f t="shared" si="257"/>
        <v>0</v>
      </c>
      <c r="AG882" s="107">
        <f t="shared" si="258"/>
        <v>0</v>
      </c>
      <c r="AH882" s="282">
        <f t="shared" si="259"/>
        <v>0</v>
      </c>
      <c r="AI882" s="260"/>
      <c r="AJ882" s="282">
        <f t="shared" si="260"/>
        <v>0</v>
      </c>
      <c r="AK882" s="282">
        <f t="shared" si="261"/>
        <v>0</v>
      </c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495"/>
      <c r="AW882" s="495"/>
      <c r="AX882" s="495"/>
    </row>
    <row r="883" spans="2:50">
      <c r="B883" s="412">
        <v>954</v>
      </c>
      <c r="C883" s="378" t="s">
        <v>3375</v>
      </c>
      <c r="D883" s="378" t="s">
        <v>3401</v>
      </c>
      <c r="E883" s="380" t="s">
        <v>3525</v>
      </c>
      <c r="F883" s="217" t="s">
        <v>3927</v>
      </c>
      <c r="G883" s="413" t="s">
        <v>274</v>
      </c>
      <c r="H883" s="439" t="s">
        <v>3466</v>
      </c>
      <c r="I883" s="329" t="s">
        <v>1267</v>
      </c>
      <c r="J883" s="329">
        <f t="shared" si="262"/>
        <v>30</v>
      </c>
      <c r="K883" s="329">
        <v>30</v>
      </c>
      <c r="L883" s="329">
        <v>0</v>
      </c>
      <c r="M883" s="329"/>
      <c r="N883" s="329">
        <v>0.5</v>
      </c>
      <c r="O883" s="329">
        <v>0</v>
      </c>
      <c r="P883" s="502">
        <v>2</v>
      </c>
      <c r="Q883" s="282"/>
      <c r="R883" s="107" t="s">
        <v>31</v>
      </c>
      <c r="S883" s="107"/>
      <c r="T883" s="107" t="s">
        <v>31</v>
      </c>
      <c r="U883" s="107" t="s">
        <v>31</v>
      </c>
      <c r="V883" s="535" t="s">
        <v>3381</v>
      </c>
      <c r="W883" s="282"/>
      <c r="X883" s="282">
        <f t="shared" si="251"/>
        <v>0</v>
      </c>
      <c r="Y883" s="260"/>
      <c r="Z883" s="260"/>
      <c r="AA883" s="502">
        <f t="shared" si="252"/>
        <v>0</v>
      </c>
      <c r="AB883" s="282">
        <f t="shared" si="253"/>
        <v>0</v>
      </c>
      <c r="AC883" s="282">
        <f t="shared" si="254"/>
        <v>0</v>
      </c>
      <c r="AD883" s="282">
        <f t="shared" si="255"/>
        <v>0</v>
      </c>
      <c r="AE883" s="282">
        <f t="shared" si="256"/>
        <v>0</v>
      </c>
      <c r="AF883" s="282">
        <f t="shared" si="257"/>
        <v>0</v>
      </c>
      <c r="AG883" s="107">
        <f t="shared" si="258"/>
        <v>0</v>
      </c>
      <c r="AH883" s="282">
        <f t="shared" si="259"/>
        <v>0</v>
      </c>
      <c r="AI883" s="260"/>
      <c r="AJ883" s="282">
        <f t="shared" si="260"/>
        <v>0</v>
      </c>
      <c r="AK883" s="282">
        <f t="shared" si="261"/>
        <v>0</v>
      </c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495"/>
      <c r="AW883" s="495"/>
      <c r="AX883" s="495"/>
    </row>
    <row r="884" spans="2:50">
      <c r="B884" s="412">
        <v>955</v>
      </c>
      <c r="C884" s="378" t="s">
        <v>3375</v>
      </c>
      <c r="D884" s="378" t="s">
        <v>3401</v>
      </c>
      <c r="E884" s="380" t="s">
        <v>3525</v>
      </c>
      <c r="F884" s="217" t="s">
        <v>4005</v>
      </c>
      <c r="G884" s="413" t="s">
        <v>274</v>
      </c>
      <c r="H884" s="439" t="s">
        <v>3532</v>
      </c>
      <c r="I884" s="329" t="s">
        <v>1267</v>
      </c>
      <c r="J884" s="1">
        <f t="shared" si="262"/>
        <v>1450</v>
      </c>
      <c r="K884" s="1">
        <v>10</v>
      </c>
      <c r="L884" s="1">
        <v>1440</v>
      </c>
      <c r="M884" s="329"/>
      <c r="N884" s="1">
        <v>0.1</v>
      </c>
      <c r="O884" s="1">
        <v>24</v>
      </c>
      <c r="P884" s="531">
        <v>2</v>
      </c>
      <c r="Q884" s="282"/>
      <c r="R884" s="107" t="s">
        <v>31</v>
      </c>
      <c r="S884" s="107"/>
      <c r="T884" s="107" t="s">
        <v>31</v>
      </c>
      <c r="U884" s="107" t="s">
        <v>31</v>
      </c>
      <c r="V884" s="535" t="s">
        <v>3381</v>
      </c>
      <c r="W884" s="282"/>
      <c r="X884" s="282">
        <f t="shared" si="251"/>
        <v>0</v>
      </c>
      <c r="Y884" s="260"/>
      <c r="Z884" s="260"/>
      <c r="AA884" s="502">
        <f t="shared" si="252"/>
        <v>0</v>
      </c>
      <c r="AB884" s="282">
        <f t="shared" si="253"/>
        <v>0</v>
      </c>
      <c r="AC884" s="282">
        <f t="shared" si="254"/>
        <v>0</v>
      </c>
      <c r="AD884" s="282">
        <f t="shared" si="255"/>
        <v>0</v>
      </c>
      <c r="AE884" s="282">
        <f t="shared" si="256"/>
        <v>0</v>
      </c>
      <c r="AF884" s="282">
        <f t="shared" si="257"/>
        <v>0</v>
      </c>
      <c r="AG884" s="107">
        <f t="shared" si="258"/>
        <v>0</v>
      </c>
      <c r="AH884" s="282">
        <f t="shared" si="259"/>
        <v>0</v>
      </c>
      <c r="AI884" s="260"/>
      <c r="AJ884" s="282">
        <f t="shared" si="260"/>
        <v>0</v>
      </c>
      <c r="AK884" s="282">
        <f t="shared" si="261"/>
        <v>0</v>
      </c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495"/>
      <c r="AW884" s="495"/>
      <c r="AX884" s="495"/>
    </row>
    <row r="885" spans="2:50">
      <c r="B885" s="412">
        <v>956</v>
      </c>
      <c r="C885" s="378" t="s">
        <v>3375</v>
      </c>
      <c r="D885" s="378" t="s">
        <v>3401</v>
      </c>
      <c r="E885" s="380" t="s">
        <v>3525</v>
      </c>
      <c r="F885" s="217" t="s">
        <v>4006</v>
      </c>
      <c r="G885" s="413" t="s">
        <v>274</v>
      </c>
      <c r="H885" s="439" t="s">
        <v>3532</v>
      </c>
      <c r="I885" s="329" t="s">
        <v>1267</v>
      </c>
      <c r="J885" s="329">
        <f t="shared" si="262"/>
        <v>10</v>
      </c>
      <c r="K885" s="329">
        <v>10</v>
      </c>
      <c r="L885" s="329">
        <v>0</v>
      </c>
      <c r="M885" s="329"/>
      <c r="N885" s="329">
        <v>0.2</v>
      </c>
      <c r="O885" s="329">
        <v>0</v>
      </c>
      <c r="P885" s="502">
        <v>2</v>
      </c>
      <c r="Q885" s="282"/>
      <c r="R885" s="107" t="s">
        <v>31</v>
      </c>
      <c r="S885" s="107"/>
      <c r="T885" s="107" t="s">
        <v>31</v>
      </c>
      <c r="U885" s="107" t="s">
        <v>31</v>
      </c>
      <c r="V885" s="535" t="s">
        <v>3381</v>
      </c>
      <c r="W885" s="282"/>
      <c r="X885" s="282">
        <f t="shared" si="251"/>
        <v>0</v>
      </c>
      <c r="Y885" s="260"/>
      <c r="Z885" s="260"/>
      <c r="AA885" s="502">
        <f t="shared" si="252"/>
        <v>0</v>
      </c>
      <c r="AB885" s="282">
        <f t="shared" si="253"/>
        <v>0</v>
      </c>
      <c r="AC885" s="282">
        <f t="shared" si="254"/>
        <v>0</v>
      </c>
      <c r="AD885" s="282">
        <f t="shared" si="255"/>
        <v>0</v>
      </c>
      <c r="AE885" s="282">
        <f t="shared" si="256"/>
        <v>0</v>
      </c>
      <c r="AF885" s="282">
        <f t="shared" si="257"/>
        <v>0</v>
      </c>
      <c r="AG885" s="107">
        <f t="shared" si="258"/>
        <v>0</v>
      </c>
      <c r="AH885" s="282">
        <f t="shared" si="259"/>
        <v>0</v>
      </c>
      <c r="AI885" s="260"/>
      <c r="AJ885" s="282">
        <f t="shared" si="260"/>
        <v>0</v>
      </c>
      <c r="AK885" s="282">
        <f t="shared" si="261"/>
        <v>0</v>
      </c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495"/>
      <c r="AW885" s="495"/>
      <c r="AX885" s="495"/>
    </row>
    <row r="886" spans="2:50">
      <c r="B886" s="412">
        <v>957</v>
      </c>
      <c r="C886" s="378" t="s">
        <v>3375</v>
      </c>
      <c r="D886" s="378" t="s">
        <v>3401</v>
      </c>
      <c r="E886" s="380" t="s">
        <v>3525</v>
      </c>
      <c r="F886" s="217" t="s">
        <v>3928</v>
      </c>
      <c r="G886" s="413" t="s">
        <v>274</v>
      </c>
      <c r="H886" s="439" t="s">
        <v>3550</v>
      </c>
      <c r="I886" s="329" t="s">
        <v>1267</v>
      </c>
      <c r="J886" s="329">
        <f t="shared" si="262"/>
        <v>5</v>
      </c>
      <c r="K886" s="329">
        <v>5</v>
      </c>
      <c r="L886" s="329">
        <v>0</v>
      </c>
      <c r="M886" s="329"/>
      <c r="N886" s="329">
        <v>0.5</v>
      </c>
      <c r="O886" s="329">
        <v>0</v>
      </c>
      <c r="P886" s="502">
        <v>2</v>
      </c>
      <c r="Q886" s="282"/>
      <c r="R886" s="107" t="s">
        <v>31</v>
      </c>
      <c r="S886" s="107"/>
      <c r="T886" s="107" t="s">
        <v>31</v>
      </c>
      <c r="U886" s="107" t="s">
        <v>31</v>
      </c>
      <c r="V886" s="535" t="s">
        <v>3381</v>
      </c>
      <c r="W886" s="282"/>
      <c r="X886" s="282">
        <f t="shared" si="251"/>
        <v>0</v>
      </c>
      <c r="Y886" s="260"/>
      <c r="Z886" s="260"/>
      <c r="AA886" s="502">
        <f t="shared" si="252"/>
        <v>0</v>
      </c>
      <c r="AB886" s="282">
        <f t="shared" si="253"/>
        <v>0</v>
      </c>
      <c r="AC886" s="282">
        <f t="shared" si="254"/>
        <v>0</v>
      </c>
      <c r="AD886" s="282">
        <f t="shared" si="255"/>
        <v>0</v>
      </c>
      <c r="AE886" s="282">
        <f t="shared" si="256"/>
        <v>0</v>
      </c>
      <c r="AF886" s="282">
        <f t="shared" si="257"/>
        <v>0</v>
      </c>
      <c r="AG886" s="107">
        <f t="shared" si="258"/>
        <v>0</v>
      </c>
      <c r="AH886" s="282">
        <f t="shared" si="259"/>
        <v>0</v>
      </c>
      <c r="AI886" s="260"/>
      <c r="AJ886" s="282">
        <f t="shared" si="260"/>
        <v>0</v>
      </c>
      <c r="AK886" s="282">
        <f t="shared" si="261"/>
        <v>0</v>
      </c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495"/>
      <c r="AW886" s="495"/>
      <c r="AX886" s="495"/>
    </row>
    <row r="887" spans="2:50" ht="27.6">
      <c r="B887" s="412">
        <v>958</v>
      </c>
      <c r="C887" s="378" t="s">
        <v>4108</v>
      </c>
      <c r="D887" s="379" t="s">
        <v>3565</v>
      </c>
      <c r="E887" s="31" t="s">
        <v>3566</v>
      </c>
      <c r="F887" s="7" t="s">
        <v>3567</v>
      </c>
      <c r="G887" s="413" t="s">
        <v>1246</v>
      </c>
      <c r="H887" s="306" t="s">
        <v>3461</v>
      </c>
      <c r="I887" s="329" t="s">
        <v>1267</v>
      </c>
      <c r="J887" s="1">
        <f t="shared" si="262"/>
        <v>240</v>
      </c>
      <c r="K887" s="1">
        <v>240</v>
      </c>
      <c r="L887" s="1">
        <v>0</v>
      </c>
      <c r="M887" s="1"/>
      <c r="N887" s="1">
        <v>1</v>
      </c>
      <c r="O887" s="1">
        <v>0.5</v>
      </c>
      <c r="P887" s="531">
        <v>2</v>
      </c>
      <c r="Q887" s="282"/>
      <c r="R887" s="107" t="s">
        <v>31</v>
      </c>
      <c r="S887" s="107" t="s">
        <v>31</v>
      </c>
      <c r="T887" s="107" t="s">
        <v>31</v>
      </c>
      <c r="U887" s="107" t="s">
        <v>31</v>
      </c>
      <c r="V887" s="535" t="s">
        <v>3381</v>
      </c>
      <c r="W887" s="282"/>
      <c r="X887" s="282">
        <f t="shared" si="251"/>
        <v>0</v>
      </c>
      <c r="Y887" s="260"/>
      <c r="Z887" s="260"/>
      <c r="AA887" s="502">
        <f t="shared" si="252"/>
        <v>0</v>
      </c>
      <c r="AB887" s="282">
        <f t="shared" si="253"/>
        <v>0</v>
      </c>
      <c r="AC887" s="282">
        <f t="shared" si="254"/>
        <v>0</v>
      </c>
      <c r="AD887" s="282">
        <f t="shared" si="255"/>
        <v>0</v>
      </c>
      <c r="AE887" s="282">
        <f t="shared" si="256"/>
        <v>0</v>
      </c>
      <c r="AF887" s="282">
        <f t="shared" si="257"/>
        <v>0</v>
      </c>
      <c r="AG887" s="107">
        <f t="shared" si="258"/>
        <v>0</v>
      </c>
      <c r="AH887" s="282">
        <f t="shared" si="259"/>
        <v>0</v>
      </c>
      <c r="AI887" s="260"/>
      <c r="AJ887" s="282">
        <f t="shared" si="260"/>
        <v>0</v>
      </c>
      <c r="AK887" s="282">
        <f t="shared" si="261"/>
        <v>0</v>
      </c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495"/>
      <c r="AW887" s="495"/>
      <c r="AX887" s="495"/>
    </row>
    <row r="888" spans="2:50">
      <c r="B888" s="412">
        <v>959</v>
      </c>
      <c r="C888" s="378" t="s">
        <v>3375</v>
      </c>
      <c r="D888" s="379" t="s">
        <v>3565</v>
      </c>
      <c r="E888" s="380" t="s">
        <v>3569</v>
      </c>
      <c r="F888" s="217" t="s">
        <v>3570</v>
      </c>
      <c r="G888" s="413" t="s">
        <v>1246</v>
      </c>
      <c r="H888" s="439" t="s">
        <v>3572</v>
      </c>
      <c r="I888" s="329" t="s">
        <v>1267</v>
      </c>
      <c r="J888" s="100">
        <f t="shared" si="262"/>
        <v>10</v>
      </c>
      <c r="K888" s="100">
        <v>10</v>
      </c>
      <c r="L888" s="1">
        <v>0</v>
      </c>
      <c r="M888" s="100"/>
      <c r="N888" s="329">
        <v>0.1</v>
      </c>
      <c r="O888" s="329">
        <v>0</v>
      </c>
      <c r="P888" s="502">
        <v>2</v>
      </c>
      <c r="Q888" s="282"/>
      <c r="R888" s="107" t="s">
        <v>31</v>
      </c>
      <c r="S888" s="107"/>
      <c r="T888" s="107" t="s">
        <v>31</v>
      </c>
      <c r="U888" s="107" t="s">
        <v>31</v>
      </c>
      <c r="V888" s="535" t="s">
        <v>3381</v>
      </c>
      <c r="W888" s="282"/>
      <c r="X888" s="282">
        <f t="shared" si="251"/>
        <v>0</v>
      </c>
      <c r="Y888" s="260"/>
      <c r="Z888" s="260"/>
      <c r="AA888" s="502">
        <f t="shared" si="252"/>
        <v>0</v>
      </c>
      <c r="AB888" s="282">
        <f t="shared" si="253"/>
        <v>0</v>
      </c>
      <c r="AC888" s="282">
        <f t="shared" si="254"/>
        <v>0</v>
      </c>
      <c r="AD888" s="282">
        <f t="shared" si="255"/>
        <v>0</v>
      </c>
      <c r="AE888" s="282">
        <f t="shared" si="256"/>
        <v>0</v>
      </c>
      <c r="AF888" s="282">
        <f t="shared" si="257"/>
        <v>0</v>
      </c>
      <c r="AG888" s="107">
        <f t="shared" si="258"/>
        <v>0</v>
      </c>
      <c r="AH888" s="282">
        <f t="shared" si="259"/>
        <v>0</v>
      </c>
      <c r="AI888" s="260"/>
      <c r="AJ888" s="282">
        <f t="shared" si="260"/>
        <v>0</v>
      </c>
      <c r="AK888" s="282">
        <f t="shared" si="261"/>
        <v>0</v>
      </c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495"/>
      <c r="AW888" s="495"/>
      <c r="AX888" s="495"/>
    </row>
    <row r="889" spans="2:50">
      <c r="B889" s="412">
        <v>960</v>
      </c>
      <c r="C889" s="378" t="s">
        <v>3375</v>
      </c>
      <c r="D889" s="379" t="s">
        <v>3565</v>
      </c>
      <c r="E889" s="380" t="s">
        <v>3569</v>
      </c>
      <c r="F889" s="217" t="s">
        <v>3574</v>
      </c>
      <c r="G889" s="413" t="s">
        <v>1246</v>
      </c>
      <c r="H889" s="439" t="s">
        <v>3383</v>
      </c>
      <c r="I889" s="329" t="s">
        <v>1267</v>
      </c>
      <c r="J889" s="329">
        <f t="shared" si="262"/>
        <v>17</v>
      </c>
      <c r="K889" s="329">
        <v>17</v>
      </c>
      <c r="L889" s="329">
        <v>0</v>
      </c>
      <c r="M889" s="329"/>
      <c r="N889" s="329">
        <v>0.3</v>
      </c>
      <c r="O889" s="329">
        <v>0.1</v>
      </c>
      <c r="P889" s="502">
        <v>2</v>
      </c>
      <c r="Q889" s="282"/>
      <c r="R889" s="107" t="s">
        <v>31</v>
      </c>
      <c r="S889" s="107"/>
      <c r="T889" s="107" t="s">
        <v>31</v>
      </c>
      <c r="U889" s="107" t="s">
        <v>31</v>
      </c>
      <c r="V889" s="535" t="s">
        <v>3381</v>
      </c>
      <c r="W889" s="282"/>
      <c r="X889" s="282">
        <f t="shared" si="251"/>
        <v>0</v>
      </c>
      <c r="Y889" s="260"/>
      <c r="Z889" s="260"/>
      <c r="AA889" s="502">
        <f t="shared" si="252"/>
        <v>0</v>
      </c>
      <c r="AB889" s="282">
        <f t="shared" si="253"/>
        <v>0</v>
      </c>
      <c r="AC889" s="282">
        <f t="shared" si="254"/>
        <v>0</v>
      </c>
      <c r="AD889" s="282">
        <f t="shared" si="255"/>
        <v>0</v>
      </c>
      <c r="AE889" s="282">
        <f t="shared" si="256"/>
        <v>0</v>
      </c>
      <c r="AF889" s="282">
        <f t="shared" si="257"/>
        <v>0</v>
      </c>
      <c r="AG889" s="107">
        <f t="shared" si="258"/>
        <v>0</v>
      </c>
      <c r="AH889" s="282">
        <f t="shared" si="259"/>
        <v>0</v>
      </c>
      <c r="AI889" s="260"/>
      <c r="AJ889" s="282">
        <f t="shared" si="260"/>
        <v>0</v>
      </c>
      <c r="AK889" s="282">
        <f t="shared" si="261"/>
        <v>0</v>
      </c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495"/>
      <c r="AW889" s="495"/>
      <c r="AX889" s="495"/>
    </row>
    <row r="890" spans="2:50">
      <c r="B890" s="412">
        <v>961</v>
      </c>
      <c r="C890" s="378" t="s">
        <v>3375</v>
      </c>
      <c r="D890" s="379" t="s">
        <v>3565</v>
      </c>
      <c r="E890" s="380" t="s">
        <v>3569</v>
      </c>
      <c r="F890" s="217" t="s">
        <v>3580</v>
      </c>
      <c r="G890" s="413" t="s">
        <v>1246</v>
      </c>
      <c r="H890" s="439" t="s">
        <v>3582</v>
      </c>
      <c r="I890" s="329" t="s">
        <v>1267</v>
      </c>
      <c r="J890" s="1">
        <f t="shared" si="262"/>
        <v>3</v>
      </c>
      <c r="K890" s="1">
        <v>3</v>
      </c>
      <c r="L890" s="1">
        <v>0</v>
      </c>
      <c r="M890" s="329"/>
      <c r="N890" s="1">
        <v>0.05</v>
      </c>
      <c r="O890" s="1">
        <v>0</v>
      </c>
      <c r="P890" s="531">
        <v>2</v>
      </c>
      <c r="Q890" s="282"/>
      <c r="R890" s="107" t="s">
        <v>31</v>
      </c>
      <c r="S890" s="107"/>
      <c r="T890" s="107" t="s">
        <v>31</v>
      </c>
      <c r="U890" s="107" t="s">
        <v>31</v>
      </c>
      <c r="V890" s="535" t="s">
        <v>3381</v>
      </c>
      <c r="W890" s="282"/>
      <c r="X890" s="282">
        <f t="shared" si="251"/>
        <v>0</v>
      </c>
      <c r="Y890" s="260"/>
      <c r="Z890" s="260"/>
      <c r="AA890" s="502">
        <f t="shared" si="252"/>
        <v>0</v>
      </c>
      <c r="AB890" s="282">
        <f t="shared" si="253"/>
        <v>0</v>
      </c>
      <c r="AC890" s="282">
        <f t="shared" si="254"/>
        <v>0</v>
      </c>
      <c r="AD890" s="282">
        <f t="shared" si="255"/>
        <v>0</v>
      </c>
      <c r="AE890" s="282">
        <f t="shared" si="256"/>
        <v>0</v>
      </c>
      <c r="AF890" s="282">
        <f t="shared" si="257"/>
        <v>0</v>
      </c>
      <c r="AG890" s="107">
        <f t="shared" si="258"/>
        <v>0</v>
      </c>
      <c r="AH890" s="282">
        <f t="shared" si="259"/>
        <v>0</v>
      </c>
      <c r="AI890" s="260"/>
      <c r="AJ890" s="282">
        <f t="shared" si="260"/>
        <v>0</v>
      </c>
      <c r="AK890" s="282">
        <f t="shared" si="261"/>
        <v>0</v>
      </c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495"/>
      <c r="AW890" s="495"/>
      <c r="AX890" s="495"/>
    </row>
    <row r="891" spans="2:50">
      <c r="B891" s="412">
        <v>962</v>
      </c>
      <c r="C891" s="378" t="s">
        <v>3375</v>
      </c>
      <c r="D891" s="379" t="s">
        <v>3565</v>
      </c>
      <c r="E891" s="380" t="s">
        <v>3583</v>
      </c>
      <c r="F891" s="217" t="s">
        <v>3584</v>
      </c>
      <c r="G891" s="413" t="s">
        <v>274</v>
      </c>
      <c r="H891" s="439" t="s">
        <v>3586</v>
      </c>
      <c r="I891" s="329" t="s">
        <v>1267</v>
      </c>
      <c r="J891" s="329">
        <f t="shared" si="262"/>
        <v>240</v>
      </c>
      <c r="K891" s="329">
        <v>240</v>
      </c>
      <c r="L891" s="329">
        <v>0</v>
      </c>
      <c r="M891" s="329"/>
      <c r="N891" s="329">
        <v>0.5</v>
      </c>
      <c r="O891" s="329">
        <v>0</v>
      </c>
      <c r="P891" s="502">
        <v>2</v>
      </c>
      <c r="Q891" s="282"/>
      <c r="R891" s="107" t="s">
        <v>31</v>
      </c>
      <c r="S891" s="107" t="s">
        <v>31</v>
      </c>
      <c r="T891" s="107" t="s">
        <v>31</v>
      </c>
      <c r="U891" s="107" t="s">
        <v>31</v>
      </c>
      <c r="V891" s="535" t="s">
        <v>3381</v>
      </c>
      <c r="W891" s="282"/>
      <c r="X891" s="282">
        <f t="shared" si="251"/>
        <v>0</v>
      </c>
      <c r="Y891" s="260"/>
      <c r="Z891" s="260"/>
      <c r="AA891" s="502">
        <f t="shared" si="252"/>
        <v>0</v>
      </c>
      <c r="AB891" s="282">
        <f t="shared" si="253"/>
        <v>0</v>
      </c>
      <c r="AC891" s="282">
        <f t="shared" si="254"/>
        <v>0</v>
      </c>
      <c r="AD891" s="282">
        <f t="shared" si="255"/>
        <v>0</v>
      </c>
      <c r="AE891" s="282">
        <f t="shared" si="256"/>
        <v>0</v>
      </c>
      <c r="AF891" s="282">
        <f t="shared" si="257"/>
        <v>0</v>
      </c>
      <c r="AG891" s="107">
        <f t="shared" si="258"/>
        <v>0</v>
      </c>
      <c r="AH891" s="282">
        <f t="shared" si="259"/>
        <v>0</v>
      </c>
      <c r="AI891" s="260"/>
      <c r="AJ891" s="282">
        <f t="shared" si="260"/>
        <v>0</v>
      </c>
      <c r="AK891" s="282">
        <f t="shared" si="261"/>
        <v>0</v>
      </c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495"/>
      <c r="AW891" s="495"/>
      <c r="AX891" s="495"/>
    </row>
    <row r="892" spans="2:50">
      <c r="B892" s="412">
        <v>963</v>
      </c>
      <c r="C892" s="378" t="s">
        <v>3375</v>
      </c>
      <c r="D892" s="379" t="s">
        <v>3565</v>
      </c>
      <c r="E892" s="380" t="s">
        <v>4007</v>
      </c>
      <c r="F892" s="217" t="s">
        <v>3929</v>
      </c>
      <c r="G892" s="413" t="s">
        <v>262</v>
      </c>
      <c r="H892" s="439" t="s">
        <v>3589</v>
      </c>
      <c r="I892" s="329" t="s">
        <v>1267</v>
      </c>
      <c r="J892" s="1">
        <f t="shared" si="262"/>
        <v>3</v>
      </c>
      <c r="K892" s="1">
        <v>3</v>
      </c>
      <c r="L892" s="1">
        <v>0</v>
      </c>
      <c r="M892" s="329"/>
      <c r="N892" s="1">
        <v>0.1</v>
      </c>
      <c r="O892" s="1">
        <v>0</v>
      </c>
      <c r="P892" s="531">
        <v>2</v>
      </c>
      <c r="Q892" s="282"/>
      <c r="R892" s="107" t="s">
        <v>31</v>
      </c>
      <c r="S892" s="107" t="s">
        <v>31</v>
      </c>
      <c r="T892" s="107" t="s">
        <v>31</v>
      </c>
      <c r="U892" s="107" t="s">
        <v>31</v>
      </c>
      <c r="V892" s="535" t="s">
        <v>3381</v>
      </c>
      <c r="W892" s="282"/>
      <c r="X892" s="282">
        <f t="shared" si="251"/>
        <v>0</v>
      </c>
      <c r="Y892" s="260"/>
      <c r="Z892" s="260"/>
      <c r="AA892" s="502">
        <f t="shared" si="252"/>
        <v>0</v>
      </c>
      <c r="AB892" s="282">
        <f t="shared" si="253"/>
        <v>0</v>
      </c>
      <c r="AC892" s="282">
        <f t="shared" si="254"/>
        <v>0</v>
      </c>
      <c r="AD892" s="282">
        <f t="shared" si="255"/>
        <v>0</v>
      </c>
      <c r="AE892" s="282">
        <f t="shared" si="256"/>
        <v>0</v>
      </c>
      <c r="AF892" s="282">
        <f t="shared" si="257"/>
        <v>0</v>
      </c>
      <c r="AG892" s="107">
        <f t="shared" si="258"/>
        <v>0</v>
      </c>
      <c r="AH892" s="282">
        <f t="shared" si="259"/>
        <v>0</v>
      </c>
      <c r="AI892" s="260"/>
      <c r="AJ892" s="282">
        <f t="shared" si="260"/>
        <v>0</v>
      </c>
      <c r="AK892" s="282">
        <f t="shared" si="261"/>
        <v>0</v>
      </c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495"/>
      <c r="AW892" s="495"/>
      <c r="AX892" s="495"/>
    </row>
    <row r="893" spans="2:50">
      <c r="B893" s="412">
        <v>964</v>
      </c>
      <c r="C893" s="378" t="s">
        <v>3375</v>
      </c>
      <c r="D893" s="379" t="s">
        <v>3565</v>
      </c>
      <c r="E893" s="380" t="s">
        <v>4007</v>
      </c>
      <c r="F893" s="217" t="s">
        <v>4008</v>
      </c>
      <c r="G893" s="413" t="s">
        <v>262</v>
      </c>
      <c r="H893" s="439" t="s">
        <v>3591</v>
      </c>
      <c r="I893" s="329" t="s">
        <v>1267</v>
      </c>
      <c r="J893" s="1">
        <f t="shared" si="262"/>
        <v>5</v>
      </c>
      <c r="K893" s="1">
        <v>5</v>
      </c>
      <c r="L893" s="1">
        <v>0</v>
      </c>
      <c r="M893" s="329"/>
      <c r="N893" s="1">
        <v>0.1</v>
      </c>
      <c r="O893" s="1">
        <v>0</v>
      </c>
      <c r="P893" s="531">
        <v>2</v>
      </c>
      <c r="Q893" s="282"/>
      <c r="R893" s="107" t="s">
        <v>31</v>
      </c>
      <c r="S893" s="107" t="s">
        <v>31</v>
      </c>
      <c r="T893" s="107" t="s">
        <v>31</v>
      </c>
      <c r="U893" s="107" t="s">
        <v>31</v>
      </c>
      <c r="V893" s="535" t="s">
        <v>3381</v>
      </c>
      <c r="W893" s="282"/>
      <c r="X893" s="282">
        <f t="shared" si="251"/>
        <v>0</v>
      </c>
      <c r="Y893" s="260"/>
      <c r="Z893" s="260"/>
      <c r="AA893" s="502">
        <f t="shared" si="252"/>
        <v>0</v>
      </c>
      <c r="AB893" s="282">
        <f t="shared" si="253"/>
        <v>0</v>
      </c>
      <c r="AC893" s="282">
        <f t="shared" si="254"/>
        <v>0</v>
      </c>
      <c r="AD893" s="282">
        <f t="shared" si="255"/>
        <v>0</v>
      </c>
      <c r="AE893" s="282">
        <f t="shared" si="256"/>
        <v>0</v>
      </c>
      <c r="AF893" s="282">
        <f t="shared" si="257"/>
        <v>0</v>
      </c>
      <c r="AG893" s="107">
        <f t="shared" si="258"/>
        <v>0</v>
      </c>
      <c r="AH893" s="282">
        <f t="shared" si="259"/>
        <v>0</v>
      </c>
      <c r="AI893" s="260"/>
      <c r="AJ893" s="282">
        <f t="shared" si="260"/>
        <v>0</v>
      </c>
      <c r="AK893" s="282">
        <f t="shared" si="261"/>
        <v>0</v>
      </c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495"/>
      <c r="AW893" s="495"/>
      <c r="AX893" s="495"/>
    </row>
    <row r="894" spans="2:50">
      <c r="B894" s="412">
        <v>965</v>
      </c>
      <c r="C894" s="378" t="s">
        <v>3375</v>
      </c>
      <c r="D894" s="379" t="s">
        <v>3565</v>
      </c>
      <c r="E894" s="380" t="s">
        <v>4007</v>
      </c>
      <c r="F894" s="217" t="s">
        <v>4009</v>
      </c>
      <c r="G894" s="413" t="s">
        <v>262</v>
      </c>
      <c r="H894" s="439" t="s">
        <v>3593</v>
      </c>
      <c r="I894" s="329" t="s">
        <v>1267</v>
      </c>
      <c r="J894" s="1">
        <f t="shared" si="262"/>
        <v>30</v>
      </c>
      <c r="K894" s="1">
        <v>30</v>
      </c>
      <c r="L894" s="1">
        <v>0</v>
      </c>
      <c r="M894" s="329"/>
      <c r="N894" s="1">
        <v>0.1</v>
      </c>
      <c r="O894" s="1">
        <v>0</v>
      </c>
      <c r="P894" s="531">
        <v>2</v>
      </c>
      <c r="Q894" s="282"/>
      <c r="R894" s="107" t="s">
        <v>31</v>
      </c>
      <c r="S894" s="107" t="s">
        <v>31</v>
      </c>
      <c r="T894" s="107" t="s">
        <v>31</v>
      </c>
      <c r="U894" s="107" t="s">
        <v>31</v>
      </c>
      <c r="V894" s="535" t="s">
        <v>3381</v>
      </c>
      <c r="W894" s="282"/>
      <c r="X894" s="282">
        <f t="shared" si="251"/>
        <v>0</v>
      </c>
      <c r="Y894" s="260"/>
      <c r="Z894" s="260"/>
      <c r="AA894" s="502">
        <f t="shared" si="252"/>
        <v>0</v>
      </c>
      <c r="AB894" s="282">
        <f t="shared" si="253"/>
        <v>0</v>
      </c>
      <c r="AC894" s="282">
        <f t="shared" si="254"/>
        <v>0</v>
      </c>
      <c r="AD894" s="282">
        <f t="shared" si="255"/>
        <v>0</v>
      </c>
      <c r="AE894" s="282">
        <f t="shared" si="256"/>
        <v>0</v>
      </c>
      <c r="AF894" s="282">
        <f t="shared" si="257"/>
        <v>0</v>
      </c>
      <c r="AG894" s="107">
        <f t="shared" si="258"/>
        <v>0</v>
      </c>
      <c r="AH894" s="282">
        <f t="shared" si="259"/>
        <v>0</v>
      </c>
      <c r="AI894" s="260"/>
      <c r="AJ894" s="282">
        <f t="shared" si="260"/>
        <v>0</v>
      </c>
      <c r="AK894" s="282">
        <f t="shared" si="261"/>
        <v>0</v>
      </c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495"/>
      <c r="AW894" s="495"/>
      <c r="AX894" s="495"/>
    </row>
    <row r="895" spans="2:50">
      <c r="B895" s="412">
        <v>966</v>
      </c>
      <c r="C895" s="378" t="s">
        <v>3375</v>
      </c>
      <c r="D895" s="379" t="s">
        <v>3565</v>
      </c>
      <c r="E895" s="380" t="s">
        <v>4007</v>
      </c>
      <c r="F895" s="217" t="s">
        <v>4010</v>
      </c>
      <c r="G895" s="413" t="s">
        <v>262</v>
      </c>
      <c r="H895" s="439" t="s">
        <v>3395</v>
      </c>
      <c r="I895" s="329" t="s">
        <v>1267</v>
      </c>
      <c r="J895" s="1">
        <f t="shared" si="262"/>
        <v>50</v>
      </c>
      <c r="K895" s="1">
        <v>20</v>
      </c>
      <c r="L895" s="1">
        <v>30</v>
      </c>
      <c r="M895" s="329"/>
      <c r="N895" s="1">
        <v>0.25</v>
      </c>
      <c r="O895" s="1">
        <v>0.5</v>
      </c>
      <c r="P895" s="531">
        <v>2</v>
      </c>
      <c r="Q895" s="282"/>
      <c r="R895" s="107" t="s">
        <v>31</v>
      </c>
      <c r="S895" s="107" t="s">
        <v>31</v>
      </c>
      <c r="T895" s="107" t="s">
        <v>31</v>
      </c>
      <c r="U895" s="107" t="s">
        <v>31</v>
      </c>
      <c r="V895" s="535" t="s">
        <v>3381</v>
      </c>
      <c r="W895" s="282"/>
      <c r="X895" s="282">
        <f t="shared" si="251"/>
        <v>0</v>
      </c>
      <c r="Y895" s="260"/>
      <c r="Z895" s="260"/>
      <c r="AA895" s="502">
        <f t="shared" si="252"/>
        <v>0</v>
      </c>
      <c r="AB895" s="282">
        <f t="shared" si="253"/>
        <v>0</v>
      </c>
      <c r="AC895" s="282">
        <f t="shared" si="254"/>
        <v>0</v>
      </c>
      <c r="AD895" s="282">
        <f t="shared" si="255"/>
        <v>0</v>
      </c>
      <c r="AE895" s="282">
        <f t="shared" si="256"/>
        <v>0</v>
      </c>
      <c r="AF895" s="282">
        <f t="shared" si="257"/>
        <v>0</v>
      </c>
      <c r="AG895" s="107">
        <f t="shared" si="258"/>
        <v>0</v>
      </c>
      <c r="AH895" s="282">
        <f t="shared" si="259"/>
        <v>0</v>
      </c>
      <c r="AI895" s="260"/>
      <c r="AJ895" s="282">
        <f t="shared" si="260"/>
        <v>0</v>
      </c>
      <c r="AK895" s="282">
        <f t="shared" si="261"/>
        <v>0</v>
      </c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495"/>
      <c r="AW895" s="495"/>
      <c r="AX895" s="495"/>
    </row>
    <row r="896" spans="2:50">
      <c r="B896" s="412">
        <v>967</v>
      </c>
      <c r="C896" s="378" t="s">
        <v>3375</v>
      </c>
      <c r="D896" s="379" t="s">
        <v>3565</v>
      </c>
      <c r="E896" s="380" t="s">
        <v>4007</v>
      </c>
      <c r="F896" s="217" t="s">
        <v>4011</v>
      </c>
      <c r="G896" s="413" t="s">
        <v>1246</v>
      </c>
      <c r="H896" s="439" t="s">
        <v>3598</v>
      </c>
      <c r="I896" s="329" t="s">
        <v>1267</v>
      </c>
      <c r="J896" s="1">
        <f t="shared" si="262"/>
        <v>2</v>
      </c>
      <c r="K896" s="1">
        <v>2</v>
      </c>
      <c r="L896" s="1">
        <v>0</v>
      </c>
      <c r="M896" s="329"/>
      <c r="N896" s="1">
        <v>0.1</v>
      </c>
      <c r="O896" s="1">
        <v>0</v>
      </c>
      <c r="P896" s="531">
        <v>2</v>
      </c>
      <c r="Q896" s="282"/>
      <c r="R896" s="107" t="s">
        <v>31</v>
      </c>
      <c r="S896" s="107" t="s">
        <v>31</v>
      </c>
      <c r="T896" s="107" t="s">
        <v>31</v>
      </c>
      <c r="U896" s="107" t="s">
        <v>31</v>
      </c>
      <c r="V896" s="535" t="s">
        <v>3381</v>
      </c>
      <c r="W896" s="282"/>
      <c r="X896" s="282">
        <f t="shared" si="251"/>
        <v>0</v>
      </c>
      <c r="Y896" s="260"/>
      <c r="Z896" s="260"/>
      <c r="AA896" s="502">
        <f t="shared" si="252"/>
        <v>0</v>
      </c>
      <c r="AB896" s="282">
        <f t="shared" si="253"/>
        <v>0</v>
      </c>
      <c r="AC896" s="282">
        <f t="shared" si="254"/>
        <v>0</v>
      </c>
      <c r="AD896" s="282">
        <f t="shared" si="255"/>
        <v>0</v>
      </c>
      <c r="AE896" s="282">
        <f t="shared" si="256"/>
        <v>0</v>
      </c>
      <c r="AF896" s="282">
        <f t="shared" si="257"/>
        <v>0</v>
      </c>
      <c r="AG896" s="107">
        <f t="shared" si="258"/>
        <v>0</v>
      </c>
      <c r="AH896" s="282">
        <f t="shared" si="259"/>
        <v>0</v>
      </c>
      <c r="AI896" s="260"/>
      <c r="AJ896" s="282">
        <f t="shared" si="260"/>
        <v>0</v>
      </c>
      <c r="AK896" s="282">
        <f t="shared" si="261"/>
        <v>0</v>
      </c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495"/>
      <c r="AW896" s="495"/>
      <c r="AX896" s="495"/>
    </row>
    <row r="897" spans="2:50">
      <c r="B897" s="412">
        <v>968</v>
      </c>
      <c r="C897" s="378" t="s">
        <v>3375</v>
      </c>
      <c r="D897" s="379" t="s">
        <v>3565</v>
      </c>
      <c r="E897" s="380" t="s">
        <v>3599</v>
      </c>
      <c r="F897" s="380" t="s">
        <v>3760</v>
      </c>
      <c r="G897" s="413" t="s">
        <v>274</v>
      </c>
      <c r="H897" s="439" t="s">
        <v>3601</v>
      </c>
      <c r="I897" s="329" t="s">
        <v>1267</v>
      </c>
      <c r="J897" s="329">
        <f t="shared" si="262"/>
        <v>210</v>
      </c>
      <c r="K897" s="329">
        <v>90</v>
      </c>
      <c r="L897" s="329">
        <v>120</v>
      </c>
      <c r="M897" s="329"/>
      <c r="N897" s="329">
        <v>1.5</v>
      </c>
      <c r="O897" s="329">
        <v>2</v>
      </c>
      <c r="P897" s="502">
        <v>2</v>
      </c>
      <c r="Q897" s="282"/>
      <c r="R897" s="107" t="s">
        <v>31</v>
      </c>
      <c r="S897" s="107" t="s">
        <v>31</v>
      </c>
      <c r="T897" s="107" t="s">
        <v>31</v>
      </c>
      <c r="U897" s="107" t="s">
        <v>31</v>
      </c>
      <c r="V897" s="535" t="s">
        <v>3381</v>
      </c>
      <c r="W897" s="282"/>
      <c r="X897" s="282">
        <f t="shared" si="251"/>
        <v>0</v>
      </c>
      <c r="Y897" s="260"/>
      <c r="Z897" s="260"/>
      <c r="AA897" s="502">
        <f t="shared" si="252"/>
        <v>0</v>
      </c>
      <c r="AB897" s="282">
        <f t="shared" si="253"/>
        <v>0</v>
      </c>
      <c r="AC897" s="282">
        <f t="shared" si="254"/>
        <v>0</v>
      </c>
      <c r="AD897" s="282">
        <f t="shared" si="255"/>
        <v>0</v>
      </c>
      <c r="AE897" s="282">
        <f t="shared" si="256"/>
        <v>0</v>
      </c>
      <c r="AF897" s="282">
        <f t="shared" si="257"/>
        <v>0</v>
      </c>
      <c r="AG897" s="107">
        <f t="shared" si="258"/>
        <v>0</v>
      </c>
      <c r="AH897" s="282">
        <f t="shared" si="259"/>
        <v>0</v>
      </c>
      <c r="AI897" s="260"/>
      <c r="AJ897" s="282">
        <f t="shared" si="260"/>
        <v>0</v>
      </c>
      <c r="AK897" s="282">
        <f t="shared" si="261"/>
        <v>0</v>
      </c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495"/>
      <c r="AW897" s="495"/>
      <c r="AX897" s="495"/>
    </row>
    <row r="898" spans="2:50">
      <c r="B898" s="412">
        <v>969</v>
      </c>
      <c r="C898" s="378" t="s">
        <v>3375</v>
      </c>
      <c r="D898" s="379" t="s">
        <v>3565</v>
      </c>
      <c r="E898" s="380" t="s">
        <v>3604</v>
      </c>
      <c r="F898" s="380" t="s">
        <v>3761</v>
      </c>
      <c r="G898" s="413" t="s">
        <v>274</v>
      </c>
      <c r="H898" s="439" t="s">
        <v>3606</v>
      </c>
      <c r="I898" s="329" t="s">
        <v>1267</v>
      </c>
      <c r="J898" s="329">
        <f t="shared" si="262"/>
        <v>30</v>
      </c>
      <c r="K898" s="329">
        <v>30</v>
      </c>
      <c r="L898" s="329">
        <v>0</v>
      </c>
      <c r="M898" s="329"/>
      <c r="N898" s="329">
        <v>0.68</v>
      </c>
      <c r="O898" s="329">
        <v>0</v>
      </c>
      <c r="P898" s="502">
        <v>2</v>
      </c>
      <c r="Q898" s="282"/>
      <c r="R898" s="107" t="s">
        <v>31</v>
      </c>
      <c r="S898" s="107"/>
      <c r="T898" s="107" t="s">
        <v>31</v>
      </c>
      <c r="U898" s="107" t="s">
        <v>31</v>
      </c>
      <c r="V898" s="535" t="s">
        <v>3381</v>
      </c>
      <c r="W898" s="282"/>
      <c r="X898" s="282">
        <f t="shared" si="251"/>
        <v>0</v>
      </c>
      <c r="Y898" s="260"/>
      <c r="Z898" s="260"/>
      <c r="AA898" s="502">
        <f t="shared" si="252"/>
        <v>0</v>
      </c>
      <c r="AB898" s="282">
        <f t="shared" si="253"/>
        <v>0</v>
      </c>
      <c r="AC898" s="282">
        <f t="shared" si="254"/>
        <v>0</v>
      </c>
      <c r="AD898" s="282">
        <f t="shared" si="255"/>
        <v>0</v>
      </c>
      <c r="AE898" s="282">
        <f t="shared" si="256"/>
        <v>0</v>
      </c>
      <c r="AF898" s="282">
        <f t="shared" si="257"/>
        <v>0</v>
      </c>
      <c r="AG898" s="107">
        <f t="shared" si="258"/>
        <v>0</v>
      </c>
      <c r="AH898" s="282">
        <f t="shared" si="259"/>
        <v>0</v>
      </c>
      <c r="AI898" s="260"/>
      <c r="AJ898" s="282">
        <f t="shared" si="260"/>
        <v>0</v>
      </c>
      <c r="AK898" s="282">
        <f t="shared" si="261"/>
        <v>0</v>
      </c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495"/>
      <c r="AW898" s="495"/>
      <c r="AX898" s="495"/>
    </row>
    <row r="899" spans="2:50">
      <c r="B899" s="412">
        <v>970</v>
      </c>
      <c r="C899" s="378" t="s">
        <v>3375</v>
      </c>
      <c r="D899" s="379" t="s">
        <v>3565</v>
      </c>
      <c r="E899" s="380" t="s">
        <v>3930</v>
      </c>
      <c r="F899" s="380" t="s">
        <v>3931</v>
      </c>
      <c r="G899" s="413" t="s">
        <v>1363</v>
      </c>
      <c r="H899" s="439" t="s">
        <v>3400</v>
      </c>
      <c r="I899" s="329" t="s">
        <v>1267</v>
      </c>
      <c r="J899" s="329">
        <f t="shared" si="262"/>
        <v>30</v>
      </c>
      <c r="K899" s="329">
        <v>30</v>
      </c>
      <c r="L899" s="329">
        <v>0</v>
      </c>
      <c r="M899" s="329"/>
      <c r="N899" s="329">
        <v>0.8</v>
      </c>
      <c r="O899" s="329">
        <v>0</v>
      </c>
      <c r="P899" s="502">
        <v>2</v>
      </c>
      <c r="Q899" s="282"/>
      <c r="R899" s="107" t="s">
        <v>31</v>
      </c>
      <c r="S899" s="107"/>
      <c r="T899" s="107" t="s">
        <v>31</v>
      </c>
      <c r="U899" s="107" t="s">
        <v>31</v>
      </c>
      <c r="V899" s="535" t="s">
        <v>3381</v>
      </c>
      <c r="W899" s="282"/>
      <c r="X899" s="282">
        <f t="shared" si="251"/>
        <v>0</v>
      </c>
      <c r="Y899" s="260"/>
      <c r="Z899" s="260"/>
      <c r="AA899" s="502">
        <f t="shared" si="252"/>
        <v>0</v>
      </c>
      <c r="AB899" s="282">
        <f t="shared" si="253"/>
        <v>0</v>
      </c>
      <c r="AC899" s="282">
        <f t="shared" si="254"/>
        <v>0</v>
      </c>
      <c r="AD899" s="282">
        <f t="shared" si="255"/>
        <v>0</v>
      </c>
      <c r="AE899" s="282">
        <f t="shared" si="256"/>
        <v>0</v>
      </c>
      <c r="AF899" s="282">
        <f t="shared" si="257"/>
        <v>0</v>
      </c>
      <c r="AG899" s="107">
        <f t="shared" si="258"/>
        <v>0</v>
      </c>
      <c r="AH899" s="282">
        <f t="shared" si="259"/>
        <v>0</v>
      </c>
      <c r="AI899" s="260"/>
      <c r="AJ899" s="282">
        <f t="shared" si="260"/>
        <v>0</v>
      </c>
      <c r="AK899" s="282">
        <f t="shared" si="261"/>
        <v>0</v>
      </c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495"/>
      <c r="AW899" s="495"/>
      <c r="AX899" s="495"/>
    </row>
    <row r="900" spans="2:50">
      <c r="B900" s="412">
        <v>971</v>
      </c>
      <c r="C900" s="378" t="s">
        <v>3375</v>
      </c>
      <c r="D900" s="379" t="s">
        <v>3565</v>
      </c>
      <c r="E900" s="255" t="s">
        <v>4012</v>
      </c>
      <c r="F900" s="405" t="s">
        <v>4013</v>
      </c>
      <c r="G900" s="413" t="s">
        <v>1363</v>
      </c>
      <c r="H900" s="439" t="s">
        <v>3400</v>
      </c>
      <c r="I900" s="329" t="s">
        <v>1267</v>
      </c>
      <c r="J900" s="329">
        <f t="shared" si="262"/>
        <v>30</v>
      </c>
      <c r="K900" s="329">
        <v>30</v>
      </c>
      <c r="L900" s="329">
        <v>0</v>
      </c>
      <c r="M900" s="329"/>
      <c r="N900" s="329">
        <v>0.8</v>
      </c>
      <c r="O900" s="329">
        <v>0</v>
      </c>
      <c r="P900" s="502">
        <v>2</v>
      </c>
      <c r="Q900" s="282"/>
      <c r="R900" s="107" t="s">
        <v>31</v>
      </c>
      <c r="S900" s="107"/>
      <c r="T900" s="107" t="s">
        <v>31</v>
      </c>
      <c r="U900" s="107" t="s">
        <v>31</v>
      </c>
      <c r="V900" s="535" t="s">
        <v>3381</v>
      </c>
      <c r="W900" s="282"/>
      <c r="X900" s="282">
        <f t="shared" si="251"/>
        <v>0</v>
      </c>
      <c r="Y900" s="260"/>
      <c r="Z900" s="260"/>
      <c r="AA900" s="502">
        <f t="shared" si="252"/>
        <v>0</v>
      </c>
      <c r="AB900" s="282">
        <f t="shared" si="253"/>
        <v>0</v>
      </c>
      <c r="AC900" s="282">
        <f t="shared" si="254"/>
        <v>0</v>
      </c>
      <c r="AD900" s="282">
        <f t="shared" si="255"/>
        <v>0</v>
      </c>
      <c r="AE900" s="282">
        <f t="shared" si="256"/>
        <v>0</v>
      </c>
      <c r="AF900" s="282">
        <f t="shared" si="257"/>
        <v>0</v>
      </c>
      <c r="AG900" s="107">
        <f t="shared" si="258"/>
        <v>0</v>
      </c>
      <c r="AH900" s="282">
        <f t="shared" si="259"/>
        <v>0</v>
      </c>
      <c r="AI900" s="260"/>
      <c r="AJ900" s="282">
        <f t="shared" si="260"/>
        <v>0</v>
      </c>
      <c r="AK900" s="282">
        <f t="shared" si="261"/>
        <v>0</v>
      </c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495"/>
      <c r="AW900" s="495"/>
      <c r="AX900" s="495"/>
    </row>
    <row r="901" spans="2:50">
      <c r="B901" s="412">
        <v>972</v>
      </c>
      <c r="C901" s="378" t="s">
        <v>3375</v>
      </c>
      <c r="D901" s="379" t="s">
        <v>3565</v>
      </c>
      <c r="E901" s="380" t="s">
        <v>3617</v>
      </c>
      <c r="F901" s="217" t="s">
        <v>3618</v>
      </c>
      <c r="G901" s="413" t="s">
        <v>1363</v>
      </c>
      <c r="H901" s="439" t="s">
        <v>3579</v>
      </c>
      <c r="I901" s="329" t="s">
        <v>1267</v>
      </c>
      <c r="J901" s="1">
        <f t="shared" si="262"/>
        <v>3</v>
      </c>
      <c r="K901" s="1">
        <v>3</v>
      </c>
      <c r="L901" s="1">
        <v>0</v>
      </c>
      <c r="M901" s="329"/>
      <c r="N901" s="1">
        <v>0.05</v>
      </c>
      <c r="O901" s="1">
        <v>0</v>
      </c>
      <c r="P901" s="531">
        <v>2</v>
      </c>
      <c r="Q901" s="282"/>
      <c r="R901" s="107" t="s">
        <v>31</v>
      </c>
      <c r="S901" s="107"/>
      <c r="T901" s="107" t="s">
        <v>31</v>
      </c>
      <c r="U901" s="107" t="s">
        <v>31</v>
      </c>
      <c r="V901" s="535" t="s">
        <v>3381</v>
      </c>
      <c r="W901" s="282"/>
      <c r="X901" s="282">
        <f t="shared" si="251"/>
        <v>0</v>
      </c>
      <c r="Y901" s="260"/>
      <c r="Z901" s="260"/>
      <c r="AA901" s="502">
        <f t="shared" si="252"/>
        <v>0</v>
      </c>
      <c r="AB901" s="282">
        <f t="shared" si="253"/>
        <v>0</v>
      </c>
      <c r="AC901" s="282">
        <f t="shared" si="254"/>
        <v>0</v>
      </c>
      <c r="AD901" s="282">
        <f t="shared" si="255"/>
        <v>0</v>
      </c>
      <c r="AE901" s="282">
        <f t="shared" si="256"/>
        <v>0</v>
      </c>
      <c r="AF901" s="282">
        <f t="shared" si="257"/>
        <v>0</v>
      </c>
      <c r="AG901" s="107">
        <f t="shared" si="258"/>
        <v>0</v>
      </c>
      <c r="AH901" s="282">
        <f t="shared" si="259"/>
        <v>0</v>
      </c>
      <c r="AI901" s="260"/>
      <c r="AJ901" s="282">
        <f t="shared" si="260"/>
        <v>0</v>
      </c>
      <c r="AK901" s="282">
        <f t="shared" si="261"/>
        <v>0</v>
      </c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495"/>
      <c r="AW901" s="495"/>
      <c r="AX901" s="495"/>
    </row>
    <row r="902" spans="2:50">
      <c r="B902" s="412">
        <v>973</v>
      </c>
      <c r="C902" s="378" t="s">
        <v>3375</v>
      </c>
      <c r="D902" s="379" t="s">
        <v>3565</v>
      </c>
      <c r="E902" s="380" t="s">
        <v>3617</v>
      </c>
      <c r="F902" s="217" t="s">
        <v>3620</v>
      </c>
      <c r="G902" s="413" t="s">
        <v>1363</v>
      </c>
      <c r="H902" s="439" t="s">
        <v>3579</v>
      </c>
      <c r="I902" s="329" t="s">
        <v>1267</v>
      </c>
      <c r="J902" s="1">
        <f t="shared" si="262"/>
        <v>10</v>
      </c>
      <c r="K902" s="1">
        <v>10</v>
      </c>
      <c r="L902" s="1">
        <v>0</v>
      </c>
      <c r="M902" s="329"/>
      <c r="N902" s="1">
        <v>0.05</v>
      </c>
      <c r="O902" s="1">
        <v>0</v>
      </c>
      <c r="P902" s="531">
        <v>2</v>
      </c>
      <c r="Q902" s="282"/>
      <c r="R902" s="107" t="s">
        <v>31</v>
      </c>
      <c r="S902" s="107"/>
      <c r="T902" s="107" t="s">
        <v>31</v>
      </c>
      <c r="U902" s="107" t="s">
        <v>31</v>
      </c>
      <c r="V902" s="535" t="s">
        <v>3381</v>
      </c>
      <c r="W902" s="282"/>
      <c r="X902" s="282">
        <f t="shared" si="251"/>
        <v>0</v>
      </c>
      <c r="Y902" s="260"/>
      <c r="Z902" s="260"/>
      <c r="AA902" s="502">
        <f t="shared" si="252"/>
        <v>0</v>
      </c>
      <c r="AB902" s="282">
        <f t="shared" si="253"/>
        <v>0</v>
      </c>
      <c r="AC902" s="282">
        <f t="shared" si="254"/>
        <v>0</v>
      </c>
      <c r="AD902" s="282">
        <f t="shared" si="255"/>
        <v>0</v>
      </c>
      <c r="AE902" s="282">
        <f t="shared" si="256"/>
        <v>0</v>
      </c>
      <c r="AF902" s="282">
        <f t="shared" si="257"/>
        <v>0</v>
      </c>
      <c r="AG902" s="107">
        <f t="shared" si="258"/>
        <v>0</v>
      </c>
      <c r="AH902" s="282">
        <f t="shared" si="259"/>
        <v>0</v>
      </c>
      <c r="AI902" s="260"/>
      <c r="AJ902" s="282">
        <f t="shared" si="260"/>
        <v>0</v>
      </c>
      <c r="AK902" s="282">
        <f t="shared" si="261"/>
        <v>0</v>
      </c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495"/>
      <c r="AW902" s="495"/>
      <c r="AX902" s="495"/>
    </row>
    <row r="903" spans="2:50">
      <c r="B903" s="412">
        <v>974</v>
      </c>
      <c r="C903" s="378" t="s">
        <v>3375</v>
      </c>
      <c r="D903" s="379" t="s">
        <v>3565</v>
      </c>
      <c r="E903" s="380" t="s">
        <v>3617</v>
      </c>
      <c r="F903" s="217" t="s">
        <v>3622</v>
      </c>
      <c r="G903" s="413" t="s">
        <v>1363</v>
      </c>
      <c r="H903" s="439" t="s">
        <v>3579</v>
      </c>
      <c r="I903" s="329" t="s">
        <v>1267</v>
      </c>
      <c r="J903" s="1">
        <f t="shared" si="262"/>
        <v>15</v>
      </c>
      <c r="K903" s="1">
        <v>15</v>
      </c>
      <c r="L903" s="1">
        <v>0</v>
      </c>
      <c r="M903" s="329"/>
      <c r="N903" s="1">
        <v>0.1</v>
      </c>
      <c r="O903" s="1">
        <v>0</v>
      </c>
      <c r="P903" s="531">
        <v>2</v>
      </c>
      <c r="Q903" s="282"/>
      <c r="R903" s="107" t="s">
        <v>31</v>
      </c>
      <c r="S903" s="107"/>
      <c r="T903" s="107" t="s">
        <v>31</v>
      </c>
      <c r="U903" s="107" t="s">
        <v>31</v>
      </c>
      <c r="V903" s="535" t="s">
        <v>3381</v>
      </c>
      <c r="W903" s="282"/>
      <c r="X903" s="282">
        <f t="shared" si="251"/>
        <v>0</v>
      </c>
      <c r="Y903" s="260"/>
      <c r="Z903" s="260"/>
      <c r="AA903" s="502">
        <f t="shared" si="252"/>
        <v>0</v>
      </c>
      <c r="AB903" s="282">
        <f t="shared" si="253"/>
        <v>0</v>
      </c>
      <c r="AC903" s="282">
        <f t="shared" si="254"/>
        <v>0</v>
      </c>
      <c r="AD903" s="282">
        <f t="shared" si="255"/>
        <v>0</v>
      </c>
      <c r="AE903" s="282">
        <f t="shared" si="256"/>
        <v>0</v>
      </c>
      <c r="AF903" s="282">
        <f t="shared" si="257"/>
        <v>0</v>
      </c>
      <c r="AG903" s="107">
        <f t="shared" si="258"/>
        <v>0</v>
      </c>
      <c r="AH903" s="282">
        <f t="shared" si="259"/>
        <v>0</v>
      </c>
      <c r="AI903" s="260"/>
      <c r="AJ903" s="282">
        <f t="shared" si="260"/>
        <v>0</v>
      </c>
      <c r="AK903" s="282">
        <f t="shared" si="261"/>
        <v>0</v>
      </c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495"/>
      <c r="AW903" s="495"/>
      <c r="AX903" s="495"/>
    </row>
    <row r="904" spans="2:50">
      <c r="B904" s="412">
        <v>975</v>
      </c>
      <c r="C904" s="378" t="s">
        <v>3375</v>
      </c>
      <c r="D904" s="379" t="s">
        <v>3565</v>
      </c>
      <c r="E904" s="380" t="s">
        <v>3617</v>
      </c>
      <c r="F904" s="217" t="s">
        <v>3623</v>
      </c>
      <c r="G904" s="413" t="s">
        <v>1363</v>
      </c>
      <c r="H904" s="439" t="s">
        <v>3579</v>
      </c>
      <c r="I904" s="329" t="s">
        <v>1267</v>
      </c>
      <c r="J904" s="329">
        <f t="shared" si="262"/>
        <v>30</v>
      </c>
      <c r="K904" s="329">
        <v>30</v>
      </c>
      <c r="L904" s="329">
        <v>0</v>
      </c>
      <c r="M904" s="329"/>
      <c r="N904" s="329">
        <v>0.2</v>
      </c>
      <c r="O904" s="329">
        <v>0</v>
      </c>
      <c r="P904" s="502">
        <v>2</v>
      </c>
      <c r="Q904" s="282"/>
      <c r="R904" s="107" t="s">
        <v>31</v>
      </c>
      <c r="S904" s="107"/>
      <c r="T904" s="107" t="s">
        <v>31</v>
      </c>
      <c r="U904" s="107" t="s">
        <v>31</v>
      </c>
      <c r="V904" s="535" t="s">
        <v>3381</v>
      </c>
      <c r="W904" s="282"/>
      <c r="X904" s="282">
        <f t="shared" si="251"/>
        <v>0</v>
      </c>
      <c r="Y904" s="260"/>
      <c r="Z904" s="260"/>
      <c r="AA904" s="502">
        <f t="shared" si="252"/>
        <v>0</v>
      </c>
      <c r="AB904" s="282">
        <f t="shared" si="253"/>
        <v>0</v>
      </c>
      <c r="AC904" s="282">
        <f t="shared" si="254"/>
        <v>0</v>
      </c>
      <c r="AD904" s="282">
        <f t="shared" si="255"/>
        <v>0</v>
      </c>
      <c r="AE904" s="282">
        <f t="shared" si="256"/>
        <v>0</v>
      </c>
      <c r="AF904" s="282">
        <f t="shared" si="257"/>
        <v>0</v>
      </c>
      <c r="AG904" s="107">
        <f t="shared" si="258"/>
        <v>0</v>
      </c>
      <c r="AH904" s="282">
        <f t="shared" si="259"/>
        <v>0</v>
      </c>
      <c r="AI904" s="260"/>
      <c r="AJ904" s="282">
        <f t="shared" si="260"/>
        <v>0</v>
      </c>
      <c r="AK904" s="282">
        <f t="shared" si="261"/>
        <v>0</v>
      </c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495"/>
      <c r="AW904" s="495"/>
      <c r="AX904" s="495"/>
    </row>
    <row r="905" spans="2:50">
      <c r="B905" s="412">
        <v>976</v>
      </c>
      <c r="C905" s="378" t="s">
        <v>3375</v>
      </c>
      <c r="D905" s="379" t="s">
        <v>3565</v>
      </c>
      <c r="E905" s="380" t="s">
        <v>3617</v>
      </c>
      <c r="F905" s="217" t="s">
        <v>3627</v>
      </c>
      <c r="G905" s="413" t="s">
        <v>1363</v>
      </c>
      <c r="H905" s="439" t="s">
        <v>3395</v>
      </c>
      <c r="I905" s="329" t="s">
        <v>1267</v>
      </c>
      <c r="J905" s="1">
        <f t="shared" si="262"/>
        <v>2</v>
      </c>
      <c r="K905" s="1">
        <v>2</v>
      </c>
      <c r="L905" s="329">
        <v>0</v>
      </c>
      <c r="M905" s="329"/>
      <c r="N905" s="329">
        <v>0.05</v>
      </c>
      <c r="O905" s="329">
        <v>0</v>
      </c>
      <c r="P905" s="502">
        <v>2</v>
      </c>
      <c r="Q905" s="282"/>
      <c r="R905" s="107" t="s">
        <v>31</v>
      </c>
      <c r="S905" s="107"/>
      <c r="T905" s="107" t="s">
        <v>31</v>
      </c>
      <c r="U905" s="107" t="s">
        <v>31</v>
      </c>
      <c r="V905" s="535" t="s">
        <v>3381</v>
      </c>
      <c r="W905" s="282"/>
      <c r="X905" s="282">
        <f t="shared" si="251"/>
        <v>0</v>
      </c>
      <c r="Y905" s="260"/>
      <c r="Z905" s="260"/>
      <c r="AA905" s="502">
        <f t="shared" si="252"/>
        <v>0</v>
      </c>
      <c r="AB905" s="282">
        <f t="shared" si="253"/>
        <v>0</v>
      </c>
      <c r="AC905" s="282">
        <f t="shared" si="254"/>
        <v>0</v>
      </c>
      <c r="AD905" s="282">
        <f t="shared" si="255"/>
        <v>0</v>
      </c>
      <c r="AE905" s="282">
        <f t="shared" si="256"/>
        <v>0</v>
      </c>
      <c r="AF905" s="282">
        <f t="shared" si="257"/>
        <v>0</v>
      </c>
      <c r="AG905" s="107">
        <f t="shared" si="258"/>
        <v>0</v>
      </c>
      <c r="AH905" s="282">
        <f t="shared" si="259"/>
        <v>0</v>
      </c>
      <c r="AI905" s="260"/>
      <c r="AJ905" s="282">
        <f t="shared" si="260"/>
        <v>0</v>
      </c>
      <c r="AK905" s="282">
        <f t="shared" si="261"/>
        <v>0</v>
      </c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495"/>
      <c r="AW905" s="495"/>
      <c r="AX905" s="495"/>
    </row>
    <row r="906" spans="2:50">
      <c r="B906" s="412">
        <v>977</v>
      </c>
      <c r="C906" s="378" t="s">
        <v>3375</v>
      </c>
      <c r="D906" s="379" t="s">
        <v>3565</v>
      </c>
      <c r="E906" s="380" t="s">
        <v>3629</v>
      </c>
      <c r="F906" s="217" t="s">
        <v>3925</v>
      </c>
      <c r="G906" s="413" t="s">
        <v>1363</v>
      </c>
      <c r="H906" s="439" t="s">
        <v>3631</v>
      </c>
      <c r="I906" s="329" t="s">
        <v>1267</v>
      </c>
      <c r="J906" s="1">
        <f t="shared" si="262"/>
        <v>3</v>
      </c>
      <c r="K906" s="1">
        <v>3</v>
      </c>
      <c r="L906" s="1">
        <v>0</v>
      </c>
      <c r="M906" s="329"/>
      <c r="N906" s="329">
        <v>0.05</v>
      </c>
      <c r="O906" s="329">
        <v>0</v>
      </c>
      <c r="P906" s="502">
        <v>2</v>
      </c>
      <c r="Q906" s="282"/>
      <c r="R906" s="107" t="s">
        <v>31</v>
      </c>
      <c r="S906" s="107"/>
      <c r="T906" s="107" t="s">
        <v>31</v>
      </c>
      <c r="U906" s="107" t="s">
        <v>31</v>
      </c>
      <c r="V906" s="535" t="s">
        <v>3381</v>
      </c>
      <c r="W906" s="282"/>
      <c r="X906" s="282">
        <f t="shared" si="251"/>
        <v>0</v>
      </c>
      <c r="Y906" s="260"/>
      <c r="Z906" s="260"/>
      <c r="AA906" s="502">
        <f t="shared" si="252"/>
        <v>0</v>
      </c>
      <c r="AB906" s="282">
        <f t="shared" si="253"/>
        <v>0</v>
      </c>
      <c r="AC906" s="282">
        <f t="shared" si="254"/>
        <v>0</v>
      </c>
      <c r="AD906" s="282">
        <f t="shared" si="255"/>
        <v>0</v>
      </c>
      <c r="AE906" s="282">
        <f t="shared" si="256"/>
        <v>0</v>
      </c>
      <c r="AF906" s="282">
        <f t="shared" si="257"/>
        <v>0</v>
      </c>
      <c r="AG906" s="107">
        <f t="shared" si="258"/>
        <v>0</v>
      </c>
      <c r="AH906" s="282">
        <f t="shared" si="259"/>
        <v>0</v>
      </c>
      <c r="AI906" s="260"/>
      <c r="AJ906" s="282">
        <f t="shared" si="260"/>
        <v>0</v>
      </c>
      <c r="AK906" s="282">
        <f t="shared" si="261"/>
        <v>0</v>
      </c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495"/>
      <c r="AW906" s="495"/>
      <c r="AX906" s="495"/>
    </row>
    <row r="907" spans="2:50">
      <c r="B907" s="412">
        <v>978</v>
      </c>
      <c r="C907" s="378" t="s">
        <v>3375</v>
      </c>
      <c r="D907" s="379" t="s">
        <v>3565</v>
      </c>
      <c r="E907" s="380" t="s">
        <v>3629</v>
      </c>
      <c r="F907" s="217" t="s">
        <v>4014</v>
      </c>
      <c r="G907" s="413" t="s">
        <v>1363</v>
      </c>
      <c r="H907" s="439" t="s">
        <v>3632</v>
      </c>
      <c r="I907" s="329" t="s">
        <v>1267</v>
      </c>
      <c r="J907" s="1">
        <f t="shared" si="262"/>
        <v>4</v>
      </c>
      <c r="K907" s="1">
        <v>4</v>
      </c>
      <c r="L907" s="1">
        <v>0</v>
      </c>
      <c r="M907" s="329"/>
      <c r="N907" s="329">
        <v>0.05</v>
      </c>
      <c r="O907" s="329">
        <v>0</v>
      </c>
      <c r="P907" s="502">
        <v>2</v>
      </c>
      <c r="Q907" s="282"/>
      <c r="R907" s="107" t="s">
        <v>31</v>
      </c>
      <c r="S907" s="107"/>
      <c r="T907" s="107" t="s">
        <v>31</v>
      </c>
      <c r="U907" s="107" t="s">
        <v>31</v>
      </c>
      <c r="V907" s="535" t="s">
        <v>3381</v>
      </c>
      <c r="W907" s="282"/>
      <c r="X907" s="282">
        <f t="shared" si="251"/>
        <v>0</v>
      </c>
      <c r="Y907" s="260"/>
      <c r="Z907" s="260"/>
      <c r="AA907" s="502">
        <f t="shared" si="252"/>
        <v>0</v>
      </c>
      <c r="AB907" s="282">
        <f t="shared" si="253"/>
        <v>0</v>
      </c>
      <c r="AC907" s="282">
        <f t="shared" si="254"/>
        <v>0</v>
      </c>
      <c r="AD907" s="282">
        <f t="shared" si="255"/>
        <v>0</v>
      </c>
      <c r="AE907" s="282">
        <f t="shared" si="256"/>
        <v>0</v>
      </c>
      <c r="AF907" s="282">
        <f t="shared" si="257"/>
        <v>0</v>
      </c>
      <c r="AG907" s="107">
        <f t="shared" si="258"/>
        <v>0</v>
      </c>
      <c r="AH907" s="282">
        <f t="shared" si="259"/>
        <v>0</v>
      </c>
      <c r="AI907" s="260"/>
      <c r="AJ907" s="282">
        <f t="shared" si="260"/>
        <v>0</v>
      </c>
      <c r="AK907" s="282">
        <f t="shared" si="261"/>
        <v>0</v>
      </c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495"/>
      <c r="AW907" s="495"/>
      <c r="AX907" s="495"/>
    </row>
    <row r="908" spans="2:50">
      <c r="B908" s="412">
        <v>979</v>
      </c>
      <c r="C908" s="378" t="s">
        <v>3375</v>
      </c>
      <c r="D908" s="379" t="s">
        <v>3565</v>
      </c>
      <c r="E908" s="380" t="s">
        <v>3629</v>
      </c>
      <c r="F908" s="217" t="s">
        <v>3932</v>
      </c>
      <c r="G908" s="413" t="s">
        <v>1363</v>
      </c>
      <c r="H908" s="439" t="s">
        <v>3631</v>
      </c>
      <c r="I908" s="329" t="s">
        <v>1267</v>
      </c>
      <c r="J908" s="1">
        <f t="shared" si="262"/>
        <v>20</v>
      </c>
      <c r="K908" s="1">
        <v>20</v>
      </c>
      <c r="L908" s="1">
        <v>0</v>
      </c>
      <c r="M908" s="329"/>
      <c r="N908" s="329">
        <v>0.2</v>
      </c>
      <c r="O908" s="329">
        <v>0</v>
      </c>
      <c r="P908" s="502">
        <v>2</v>
      </c>
      <c r="Q908" s="282"/>
      <c r="R908" s="107" t="s">
        <v>31</v>
      </c>
      <c r="S908" s="107"/>
      <c r="T908" s="107" t="s">
        <v>31</v>
      </c>
      <c r="U908" s="107" t="s">
        <v>31</v>
      </c>
      <c r="V908" s="535" t="s">
        <v>3381</v>
      </c>
      <c r="W908" s="282"/>
      <c r="X908" s="282">
        <f t="shared" si="251"/>
        <v>0</v>
      </c>
      <c r="Y908" s="260"/>
      <c r="Z908" s="260"/>
      <c r="AA908" s="502">
        <f t="shared" si="252"/>
        <v>0</v>
      </c>
      <c r="AB908" s="282">
        <f t="shared" si="253"/>
        <v>0</v>
      </c>
      <c r="AC908" s="282">
        <f t="shared" si="254"/>
        <v>0</v>
      </c>
      <c r="AD908" s="282">
        <f t="shared" si="255"/>
        <v>0</v>
      </c>
      <c r="AE908" s="282">
        <f t="shared" si="256"/>
        <v>0</v>
      </c>
      <c r="AF908" s="282">
        <f t="shared" si="257"/>
        <v>0</v>
      </c>
      <c r="AG908" s="107">
        <f t="shared" si="258"/>
        <v>0</v>
      </c>
      <c r="AH908" s="282">
        <f t="shared" si="259"/>
        <v>0</v>
      </c>
      <c r="AI908" s="260"/>
      <c r="AJ908" s="282">
        <f t="shared" si="260"/>
        <v>0</v>
      </c>
      <c r="AK908" s="282">
        <f t="shared" si="261"/>
        <v>0</v>
      </c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495"/>
      <c r="AW908" s="495"/>
      <c r="AX908" s="495"/>
    </row>
    <row r="909" spans="2:50">
      <c r="B909" s="412">
        <v>980</v>
      </c>
      <c r="C909" s="378" t="s">
        <v>3375</v>
      </c>
      <c r="D909" s="379" t="s">
        <v>3565</v>
      </c>
      <c r="E909" s="380" t="s">
        <v>3629</v>
      </c>
      <c r="F909" s="217" t="s">
        <v>4015</v>
      </c>
      <c r="G909" s="413" t="s">
        <v>1363</v>
      </c>
      <c r="H909" s="439" t="s">
        <v>3631</v>
      </c>
      <c r="I909" s="329" t="s">
        <v>1267</v>
      </c>
      <c r="J909" s="329">
        <f t="shared" si="262"/>
        <v>33</v>
      </c>
      <c r="K909" s="329">
        <v>33</v>
      </c>
      <c r="L909" s="329">
        <v>0</v>
      </c>
      <c r="M909" s="329"/>
      <c r="N909" s="329">
        <v>0.3</v>
      </c>
      <c r="O909" s="329">
        <v>0</v>
      </c>
      <c r="P909" s="502">
        <v>2</v>
      </c>
      <c r="Q909" s="282"/>
      <c r="R909" s="107" t="s">
        <v>31</v>
      </c>
      <c r="S909" s="107"/>
      <c r="T909" s="107" t="s">
        <v>31</v>
      </c>
      <c r="U909" s="107" t="s">
        <v>31</v>
      </c>
      <c r="V909" s="535" t="s">
        <v>3381</v>
      </c>
      <c r="W909" s="282"/>
      <c r="X909" s="282">
        <f t="shared" si="251"/>
        <v>0</v>
      </c>
      <c r="Y909" s="260"/>
      <c r="Z909" s="260"/>
      <c r="AA909" s="502">
        <f t="shared" si="252"/>
        <v>0</v>
      </c>
      <c r="AB909" s="282">
        <f t="shared" si="253"/>
        <v>0</v>
      </c>
      <c r="AC909" s="282">
        <f t="shared" si="254"/>
        <v>0</v>
      </c>
      <c r="AD909" s="282">
        <f t="shared" si="255"/>
        <v>0</v>
      </c>
      <c r="AE909" s="282">
        <f t="shared" si="256"/>
        <v>0</v>
      </c>
      <c r="AF909" s="282">
        <f t="shared" si="257"/>
        <v>0</v>
      </c>
      <c r="AG909" s="107">
        <f t="shared" si="258"/>
        <v>0</v>
      </c>
      <c r="AH909" s="282">
        <f t="shared" si="259"/>
        <v>0</v>
      </c>
      <c r="AI909" s="260"/>
      <c r="AJ909" s="282">
        <f t="shared" si="260"/>
        <v>0</v>
      </c>
      <c r="AK909" s="282">
        <f t="shared" si="261"/>
        <v>0</v>
      </c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495"/>
      <c r="AW909" s="495"/>
      <c r="AX909" s="495"/>
    </row>
    <row r="910" spans="2:50">
      <c r="B910" s="412">
        <v>981</v>
      </c>
      <c r="C910" s="378" t="s">
        <v>3375</v>
      </c>
      <c r="D910" s="379" t="s">
        <v>3565</v>
      </c>
      <c r="E910" s="380" t="s">
        <v>3629</v>
      </c>
      <c r="F910" s="217" t="s">
        <v>3933</v>
      </c>
      <c r="G910" s="413" t="s">
        <v>1363</v>
      </c>
      <c r="H910" s="439" t="s">
        <v>3631</v>
      </c>
      <c r="I910" s="329" t="s">
        <v>1267</v>
      </c>
      <c r="J910" s="1">
        <f t="shared" si="262"/>
        <v>15</v>
      </c>
      <c r="K910" s="1">
        <v>15</v>
      </c>
      <c r="L910" s="1">
        <v>0</v>
      </c>
      <c r="M910" s="329"/>
      <c r="N910" s="329">
        <v>0.15</v>
      </c>
      <c r="O910" s="329">
        <v>0</v>
      </c>
      <c r="P910" s="502">
        <v>2</v>
      </c>
      <c r="Q910" s="282"/>
      <c r="R910" s="107" t="s">
        <v>31</v>
      </c>
      <c r="S910" s="107"/>
      <c r="T910" s="107" t="s">
        <v>31</v>
      </c>
      <c r="U910" s="107" t="s">
        <v>31</v>
      </c>
      <c r="V910" s="535" t="s">
        <v>3381</v>
      </c>
      <c r="W910" s="282"/>
      <c r="X910" s="282">
        <f t="shared" si="251"/>
        <v>0</v>
      </c>
      <c r="Y910" s="260"/>
      <c r="Z910" s="260"/>
      <c r="AA910" s="502">
        <f t="shared" si="252"/>
        <v>0</v>
      </c>
      <c r="AB910" s="282">
        <f t="shared" si="253"/>
        <v>0</v>
      </c>
      <c r="AC910" s="282">
        <f t="shared" si="254"/>
        <v>0</v>
      </c>
      <c r="AD910" s="282">
        <f t="shared" si="255"/>
        <v>0</v>
      </c>
      <c r="AE910" s="282">
        <f t="shared" si="256"/>
        <v>0</v>
      </c>
      <c r="AF910" s="282">
        <f t="shared" si="257"/>
        <v>0</v>
      </c>
      <c r="AG910" s="107">
        <f t="shared" si="258"/>
        <v>0</v>
      </c>
      <c r="AH910" s="282">
        <f t="shared" si="259"/>
        <v>0</v>
      </c>
      <c r="AI910" s="260"/>
      <c r="AJ910" s="282">
        <f t="shared" si="260"/>
        <v>0</v>
      </c>
      <c r="AK910" s="282">
        <f t="shared" si="261"/>
        <v>0</v>
      </c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495"/>
      <c r="AW910" s="495"/>
      <c r="AX910" s="495"/>
    </row>
    <row r="911" spans="2:50">
      <c r="B911" s="412">
        <v>982</v>
      </c>
      <c r="C911" s="378" t="s">
        <v>3375</v>
      </c>
      <c r="D911" s="379" t="s">
        <v>3565</v>
      </c>
      <c r="E911" s="380" t="s">
        <v>3629</v>
      </c>
      <c r="F911" s="217" t="s">
        <v>4005</v>
      </c>
      <c r="G911" s="413" t="s">
        <v>1363</v>
      </c>
      <c r="H911" s="439" t="s">
        <v>3631</v>
      </c>
      <c r="I911" s="329" t="s">
        <v>1267</v>
      </c>
      <c r="J911" s="329">
        <f t="shared" si="262"/>
        <v>880</v>
      </c>
      <c r="K911" s="329">
        <v>10</v>
      </c>
      <c r="L911" s="329">
        <v>870</v>
      </c>
      <c r="M911" s="329"/>
      <c r="N911" s="329">
        <v>0.2</v>
      </c>
      <c r="O911" s="329">
        <v>14.5</v>
      </c>
      <c r="P911" s="502">
        <v>2</v>
      </c>
      <c r="Q911" s="282"/>
      <c r="R911" s="107" t="s">
        <v>31</v>
      </c>
      <c r="S911" s="107"/>
      <c r="T911" s="107" t="s">
        <v>31</v>
      </c>
      <c r="U911" s="107" t="s">
        <v>31</v>
      </c>
      <c r="V911" s="535" t="s">
        <v>3381</v>
      </c>
      <c r="W911" s="282"/>
      <c r="X911" s="282">
        <f t="shared" si="251"/>
        <v>0</v>
      </c>
      <c r="Y911" s="260"/>
      <c r="Z911" s="260"/>
      <c r="AA911" s="502">
        <f t="shared" si="252"/>
        <v>0</v>
      </c>
      <c r="AB911" s="282">
        <f t="shared" si="253"/>
        <v>0</v>
      </c>
      <c r="AC911" s="282">
        <f t="shared" si="254"/>
        <v>0</v>
      </c>
      <c r="AD911" s="282">
        <f t="shared" si="255"/>
        <v>0</v>
      </c>
      <c r="AE911" s="282">
        <f t="shared" si="256"/>
        <v>0</v>
      </c>
      <c r="AF911" s="282">
        <f t="shared" si="257"/>
        <v>0</v>
      </c>
      <c r="AG911" s="107">
        <f t="shared" si="258"/>
        <v>0</v>
      </c>
      <c r="AH911" s="282">
        <f t="shared" si="259"/>
        <v>0</v>
      </c>
      <c r="AI911" s="260"/>
      <c r="AJ911" s="282">
        <f t="shared" si="260"/>
        <v>0</v>
      </c>
      <c r="AK911" s="282">
        <f t="shared" si="261"/>
        <v>0</v>
      </c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495"/>
      <c r="AW911" s="495"/>
      <c r="AX911" s="495"/>
    </row>
    <row r="912" spans="2:50">
      <c r="B912" s="412">
        <v>983</v>
      </c>
      <c r="C912" s="378" t="s">
        <v>3375</v>
      </c>
      <c r="D912" s="379" t="s">
        <v>3565</v>
      </c>
      <c r="E912" s="380" t="s">
        <v>3629</v>
      </c>
      <c r="F912" s="217" t="s">
        <v>4006</v>
      </c>
      <c r="G912" s="413" t="s">
        <v>1363</v>
      </c>
      <c r="H912" s="439" t="s">
        <v>3631</v>
      </c>
      <c r="I912" s="329" t="s">
        <v>1267</v>
      </c>
      <c r="J912" s="329">
        <f t="shared" si="262"/>
        <v>5</v>
      </c>
      <c r="K912" s="329">
        <v>5</v>
      </c>
      <c r="L912" s="329">
        <v>0</v>
      </c>
      <c r="M912" s="329"/>
      <c r="N912" s="329">
        <v>0.2</v>
      </c>
      <c r="O912" s="329">
        <v>0</v>
      </c>
      <c r="P912" s="502">
        <v>2</v>
      </c>
      <c r="Q912" s="282"/>
      <c r="R912" s="107" t="s">
        <v>31</v>
      </c>
      <c r="S912" s="107"/>
      <c r="T912" s="107" t="s">
        <v>31</v>
      </c>
      <c r="U912" s="107" t="s">
        <v>31</v>
      </c>
      <c r="V912" s="535" t="s">
        <v>3381</v>
      </c>
      <c r="W912" s="282"/>
      <c r="X912" s="282">
        <f t="shared" si="251"/>
        <v>0</v>
      </c>
      <c r="Y912" s="260"/>
      <c r="Z912" s="260"/>
      <c r="AA912" s="502">
        <f t="shared" si="252"/>
        <v>0</v>
      </c>
      <c r="AB912" s="282">
        <f t="shared" si="253"/>
        <v>0</v>
      </c>
      <c r="AC912" s="282">
        <f t="shared" si="254"/>
        <v>0</v>
      </c>
      <c r="AD912" s="282">
        <f t="shared" si="255"/>
        <v>0</v>
      </c>
      <c r="AE912" s="282">
        <f t="shared" si="256"/>
        <v>0</v>
      </c>
      <c r="AF912" s="282">
        <f t="shared" si="257"/>
        <v>0</v>
      </c>
      <c r="AG912" s="107">
        <f t="shared" si="258"/>
        <v>0</v>
      </c>
      <c r="AH912" s="282">
        <f t="shared" si="259"/>
        <v>0</v>
      </c>
      <c r="AI912" s="260"/>
      <c r="AJ912" s="282">
        <f t="shared" si="260"/>
        <v>0</v>
      </c>
      <c r="AK912" s="282">
        <f t="shared" si="261"/>
        <v>0</v>
      </c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495"/>
      <c r="AW912" s="495"/>
      <c r="AX912" s="495"/>
    </row>
    <row r="913" spans="2:50">
      <c r="B913" s="412">
        <v>984</v>
      </c>
      <c r="C913" s="378" t="s">
        <v>3375</v>
      </c>
      <c r="D913" s="379" t="s">
        <v>3565</v>
      </c>
      <c r="E913" s="380" t="s">
        <v>3643</v>
      </c>
      <c r="F913" s="217" t="s">
        <v>3570</v>
      </c>
      <c r="G913" s="413" t="s">
        <v>1363</v>
      </c>
      <c r="H913" s="439" t="s">
        <v>3644</v>
      </c>
      <c r="I913" s="329" t="s">
        <v>1267</v>
      </c>
      <c r="J913" s="1">
        <f t="shared" si="262"/>
        <v>1.5</v>
      </c>
      <c r="K913" s="1">
        <v>1.5</v>
      </c>
      <c r="L913" s="329">
        <v>0</v>
      </c>
      <c r="M913" s="329"/>
      <c r="N913" s="329">
        <v>0.05</v>
      </c>
      <c r="O913" s="329">
        <v>0</v>
      </c>
      <c r="P913" s="502">
        <v>2</v>
      </c>
      <c r="Q913" s="282"/>
      <c r="R913" s="107" t="s">
        <v>31</v>
      </c>
      <c r="S913" s="107"/>
      <c r="T913" s="107" t="s">
        <v>31</v>
      </c>
      <c r="U913" s="107" t="s">
        <v>31</v>
      </c>
      <c r="V913" s="535" t="s">
        <v>3387</v>
      </c>
      <c r="W913" s="282"/>
      <c r="X913" s="282">
        <f t="shared" si="251"/>
        <v>0</v>
      </c>
      <c r="Y913" s="260"/>
      <c r="Z913" s="260"/>
      <c r="AA913" s="502">
        <f t="shared" si="252"/>
        <v>0</v>
      </c>
      <c r="AB913" s="282">
        <f t="shared" si="253"/>
        <v>0</v>
      </c>
      <c r="AC913" s="282">
        <f t="shared" si="254"/>
        <v>0</v>
      </c>
      <c r="AD913" s="282">
        <f t="shared" si="255"/>
        <v>0</v>
      </c>
      <c r="AE913" s="282">
        <f t="shared" si="256"/>
        <v>0</v>
      </c>
      <c r="AF913" s="282">
        <f t="shared" si="257"/>
        <v>0</v>
      </c>
      <c r="AG913" s="107">
        <f t="shared" si="258"/>
        <v>0</v>
      </c>
      <c r="AH913" s="282">
        <f t="shared" si="259"/>
        <v>0</v>
      </c>
      <c r="AI913" s="260"/>
      <c r="AJ913" s="282">
        <f t="shared" si="260"/>
        <v>0</v>
      </c>
      <c r="AK913" s="282">
        <f t="shared" si="261"/>
        <v>0</v>
      </c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495"/>
      <c r="AW913" s="495"/>
      <c r="AX913" s="495"/>
    </row>
    <row r="914" spans="2:50">
      <c r="B914" s="412">
        <v>985</v>
      </c>
      <c r="C914" s="378" t="s">
        <v>3375</v>
      </c>
      <c r="D914" s="379" t="s">
        <v>3565</v>
      </c>
      <c r="E914" s="380" t="s">
        <v>3643</v>
      </c>
      <c r="F914" s="217" t="s">
        <v>3646</v>
      </c>
      <c r="G914" s="413" t="s">
        <v>1363</v>
      </c>
      <c r="H914" s="439" t="s">
        <v>3589</v>
      </c>
      <c r="I914" s="329" t="s">
        <v>1267</v>
      </c>
      <c r="J914" s="329">
        <f t="shared" si="262"/>
        <v>10.5</v>
      </c>
      <c r="K914" s="329">
        <v>10.5</v>
      </c>
      <c r="L914" s="329">
        <v>0</v>
      </c>
      <c r="M914" s="329"/>
      <c r="N914" s="329">
        <v>0.3</v>
      </c>
      <c r="O914" s="329">
        <v>0</v>
      </c>
      <c r="P914" s="502">
        <v>2</v>
      </c>
      <c r="Q914" s="282"/>
      <c r="R914" s="107" t="s">
        <v>31</v>
      </c>
      <c r="S914" s="107"/>
      <c r="T914" s="107" t="s">
        <v>31</v>
      </c>
      <c r="U914" s="107" t="s">
        <v>31</v>
      </c>
      <c r="V914" s="535" t="s">
        <v>3387</v>
      </c>
      <c r="W914" s="282"/>
      <c r="X914" s="282">
        <f t="shared" si="251"/>
        <v>0</v>
      </c>
      <c r="Y914" s="260"/>
      <c r="Z914" s="260"/>
      <c r="AA914" s="502">
        <f t="shared" si="252"/>
        <v>0</v>
      </c>
      <c r="AB914" s="282">
        <f t="shared" si="253"/>
        <v>0</v>
      </c>
      <c r="AC914" s="282">
        <f t="shared" si="254"/>
        <v>0</v>
      </c>
      <c r="AD914" s="282">
        <f t="shared" si="255"/>
        <v>0</v>
      </c>
      <c r="AE914" s="282">
        <f t="shared" si="256"/>
        <v>0</v>
      </c>
      <c r="AF914" s="282">
        <f t="shared" si="257"/>
        <v>0</v>
      </c>
      <c r="AG914" s="107">
        <f t="shared" si="258"/>
        <v>0</v>
      </c>
      <c r="AH914" s="282">
        <f t="shared" si="259"/>
        <v>0</v>
      </c>
      <c r="AI914" s="260"/>
      <c r="AJ914" s="282">
        <f t="shared" si="260"/>
        <v>0</v>
      </c>
      <c r="AK914" s="282">
        <f t="shared" si="261"/>
        <v>0</v>
      </c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495"/>
      <c r="AW914" s="495"/>
      <c r="AX914" s="495"/>
    </row>
    <row r="915" spans="2:50">
      <c r="B915" s="412">
        <v>986</v>
      </c>
      <c r="C915" s="378" t="s">
        <v>3375</v>
      </c>
      <c r="D915" s="379" t="s">
        <v>3565</v>
      </c>
      <c r="E915" s="380" t="s">
        <v>3643</v>
      </c>
      <c r="F915" s="217" t="s">
        <v>3650</v>
      </c>
      <c r="G915" s="413" t="s">
        <v>1363</v>
      </c>
      <c r="H915" s="439" t="s">
        <v>3644</v>
      </c>
      <c r="I915" s="329" t="s">
        <v>1267</v>
      </c>
      <c r="J915" s="329">
        <f t="shared" si="262"/>
        <v>60</v>
      </c>
      <c r="K915" s="329">
        <v>60</v>
      </c>
      <c r="L915" s="329">
        <v>0</v>
      </c>
      <c r="M915" s="329"/>
      <c r="N915" s="329">
        <v>0.6</v>
      </c>
      <c r="O915" s="329">
        <v>0</v>
      </c>
      <c r="P915" s="502">
        <v>2</v>
      </c>
      <c r="Q915" s="282"/>
      <c r="R915" s="107" t="s">
        <v>31</v>
      </c>
      <c r="S915" s="107"/>
      <c r="T915" s="107" t="s">
        <v>31</v>
      </c>
      <c r="U915" s="107" t="s">
        <v>31</v>
      </c>
      <c r="V915" s="535" t="s">
        <v>3387</v>
      </c>
      <c r="W915" s="282"/>
      <c r="X915" s="282">
        <f t="shared" si="251"/>
        <v>0</v>
      </c>
      <c r="Y915" s="260"/>
      <c r="Z915" s="260"/>
      <c r="AA915" s="502">
        <f t="shared" si="252"/>
        <v>0</v>
      </c>
      <c r="AB915" s="282">
        <f t="shared" si="253"/>
        <v>0</v>
      </c>
      <c r="AC915" s="282">
        <f t="shared" si="254"/>
        <v>0</v>
      </c>
      <c r="AD915" s="282">
        <f t="shared" si="255"/>
        <v>0</v>
      </c>
      <c r="AE915" s="282">
        <f t="shared" si="256"/>
        <v>0</v>
      </c>
      <c r="AF915" s="282">
        <f t="shared" si="257"/>
        <v>0</v>
      </c>
      <c r="AG915" s="107">
        <f t="shared" si="258"/>
        <v>0</v>
      </c>
      <c r="AH915" s="282">
        <f t="shared" si="259"/>
        <v>0</v>
      </c>
      <c r="AI915" s="260"/>
      <c r="AJ915" s="282">
        <f t="shared" si="260"/>
        <v>0</v>
      </c>
      <c r="AK915" s="282">
        <f t="shared" si="261"/>
        <v>0</v>
      </c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495"/>
      <c r="AW915" s="495"/>
      <c r="AX915" s="495"/>
    </row>
    <row r="916" spans="2:50">
      <c r="B916" s="412">
        <v>987</v>
      </c>
      <c r="C916" s="378" t="s">
        <v>3375</v>
      </c>
      <c r="D916" s="379" t="s">
        <v>3565</v>
      </c>
      <c r="E916" s="380" t="s">
        <v>3643</v>
      </c>
      <c r="F916" s="217" t="s">
        <v>3656</v>
      </c>
      <c r="G916" s="413" t="s">
        <v>1363</v>
      </c>
      <c r="H916" s="439" t="s">
        <v>3644</v>
      </c>
      <c r="I916" s="329" t="s">
        <v>1267</v>
      </c>
      <c r="J916" s="329">
        <f t="shared" si="262"/>
        <v>55</v>
      </c>
      <c r="K916" s="329">
        <v>55</v>
      </c>
      <c r="L916" s="329">
        <v>0</v>
      </c>
      <c r="M916" s="329"/>
      <c r="N916" s="329">
        <v>0.7</v>
      </c>
      <c r="O916" s="329">
        <v>0</v>
      </c>
      <c r="P916" s="502">
        <v>2</v>
      </c>
      <c r="Q916" s="282"/>
      <c r="R916" s="107" t="s">
        <v>31</v>
      </c>
      <c r="S916" s="107"/>
      <c r="T916" s="107" t="s">
        <v>31</v>
      </c>
      <c r="U916" s="107" t="s">
        <v>31</v>
      </c>
      <c r="V916" s="535" t="s">
        <v>3387</v>
      </c>
      <c r="W916" s="282"/>
      <c r="X916" s="282">
        <f t="shared" si="251"/>
        <v>0</v>
      </c>
      <c r="Y916" s="260"/>
      <c r="Z916" s="260"/>
      <c r="AA916" s="502">
        <f t="shared" si="252"/>
        <v>0</v>
      </c>
      <c r="AB916" s="282">
        <f t="shared" si="253"/>
        <v>0</v>
      </c>
      <c r="AC916" s="282">
        <f t="shared" si="254"/>
        <v>0</v>
      </c>
      <c r="AD916" s="282">
        <f t="shared" si="255"/>
        <v>0</v>
      </c>
      <c r="AE916" s="282">
        <f t="shared" si="256"/>
        <v>0</v>
      </c>
      <c r="AF916" s="282">
        <f t="shared" si="257"/>
        <v>0</v>
      </c>
      <c r="AG916" s="107">
        <f t="shared" si="258"/>
        <v>0</v>
      </c>
      <c r="AH916" s="282">
        <f t="shared" si="259"/>
        <v>0</v>
      </c>
      <c r="AI916" s="260"/>
      <c r="AJ916" s="282">
        <f t="shared" si="260"/>
        <v>0</v>
      </c>
      <c r="AK916" s="282">
        <f t="shared" si="261"/>
        <v>0</v>
      </c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495"/>
      <c r="AW916" s="495"/>
      <c r="AX916" s="495"/>
    </row>
    <row r="917" spans="2:50">
      <c r="B917" s="412">
        <v>988</v>
      </c>
      <c r="C917" s="378" t="s">
        <v>3375</v>
      </c>
      <c r="D917" s="379" t="s">
        <v>3565</v>
      </c>
      <c r="E917" s="380" t="s">
        <v>3643</v>
      </c>
      <c r="F917" s="217" t="s">
        <v>3652</v>
      </c>
      <c r="G917" s="413" t="s">
        <v>1363</v>
      </c>
      <c r="H917" s="439" t="s">
        <v>3644</v>
      </c>
      <c r="I917" s="329" t="s">
        <v>1267</v>
      </c>
      <c r="J917" s="329">
        <f t="shared" si="262"/>
        <v>25</v>
      </c>
      <c r="K917" s="329">
        <v>25</v>
      </c>
      <c r="L917" s="329">
        <v>0</v>
      </c>
      <c r="M917" s="329"/>
      <c r="N917" s="329">
        <v>0.4</v>
      </c>
      <c r="O917" s="329">
        <v>0</v>
      </c>
      <c r="P917" s="502">
        <v>2</v>
      </c>
      <c r="Q917" s="282"/>
      <c r="R917" s="107" t="s">
        <v>31</v>
      </c>
      <c r="S917" s="107"/>
      <c r="T917" s="107" t="s">
        <v>31</v>
      </c>
      <c r="U917" s="107" t="s">
        <v>31</v>
      </c>
      <c r="V917" s="535" t="s">
        <v>3387</v>
      </c>
      <c r="W917" s="282"/>
      <c r="X917" s="282">
        <f t="shared" si="251"/>
        <v>0</v>
      </c>
      <c r="Y917" s="260"/>
      <c r="Z917" s="260"/>
      <c r="AA917" s="502">
        <f t="shared" si="252"/>
        <v>0</v>
      </c>
      <c r="AB917" s="282">
        <f t="shared" si="253"/>
        <v>0</v>
      </c>
      <c r="AC917" s="282">
        <f t="shared" si="254"/>
        <v>0</v>
      </c>
      <c r="AD917" s="282">
        <f t="shared" si="255"/>
        <v>0</v>
      </c>
      <c r="AE917" s="282">
        <f t="shared" si="256"/>
        <v>0</v>
      </c>
      <c r="AF917" s="282">
        <f t="shared" si="257"/>
        <v>0</v>
      </c>
      <c r="AG917" s="107">
        <f t="shared" si="258"/>
        <v>0</v>
      </c>
      <c r="AH917" s="282">
        <f t="shared" si="259"/>
        <v>0</v>
      </c>
      <c r="AI917" s="260"/>
      <c r="AJ917" s="282">
        <f t="shared" si="260"/>
        <v>0</v>
      </c>
      <c r="AK917" s="282">
        <f t="shared" si="261"/>
        <v>0</v>
      </c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495"/>
      <c r="AW917" s="495"/>
      <c r="AX917" s="495"/>
    </row>
    <row r="918" spans="2:50">
      <c r="B918" s="412">
        <v>989</v>
      </c>
      <c r="C918" s="378" t="s">
        <v>3375</v>
      </c>
      <c r="D918" s="379" t="s">
        <v>3565</v>
      </c>
      <c r="E918" s="380" t="s">
        <v>3643</v>
      </c>
      <c r="F918" s="217" t="s">
        <v>3664</v>
      </c>
      <c r="G918" s="413" t="s">
        <v>1363</v>
      </c>
      <c r="H918" s="439" t="s">
        <v>3644</v>
      </c>
      <c r="I918" s="329" t="s">
        <v>1267</v>
      </c>
      <c r="J918" s="329">
        <f t="shared" si="262"/>
        <v>20</v>
      </c>
      <c r="K918" s="329">
        <v>20</v>
      </c>
      <c r="L918" s="329">
        <v>0</v>
      </c>
      <c r="M918" s="329"/>
      <c r="N918" s="329">
        <v>0.3</v>
      </c>
      <c r="O918" s="329">
        <v>0</v>
      </c>
      <c r="P918" s="502">
        <v>2</v>
      </c>
      <c r="Q918" s="282"/>
      <c r="R918" s="107" t="s">
        <v>31</v>
      </c>
      <c r="S918" s="107"/>
      <c r="T918" s="107" t="s">
        <v>31</v>
      </c>
      <c r="U918" s="107" t="s">
        <v>31</v>
      </c>
      <c r="V918" s="535" t="s">
        <v>3387</v>
      </c>
      <c r="W918" s="282"/>
      <c r="X918" s="282">
        <f t="shared" ref="X918:X925" si="263">SUMIF(W918,"Y",K918)</f>
        <v>0</v>
      </c>
      <c r="Y918" s="260"/>
      <c r="Z918" s="260"/>
      <c r="AA918" s="502">
        <f t="shared" ref="AA918:AA925" si="264">(COUNTA(AL918:AU918)-COUNTIF(AL918:AU918, "X"))</f>
        <v>0</v>
      </c>
      <c r="AB918" s="282">
        <f t="shared" ref="AB918:AB925" si="265">(COUNTA(AL918:AU918)-COUNTIF(AL918:AU918, "X"))*P918*K918</f>
        <v>0</v>
      </c>
      <c r="AC918" s="282">
        <f t="shared" ref="AC918:AC925" si="266">COUNTIF(AL918:AU918,"A")</f>
        <v>0</v>
      </c>
      <c r="AD918" s="282">
        <f t="shared" ref="AD918:AD925" si="267">COUNTIF(AL918:AU918,"V")*P918*M918</f>
        <v>0</v>
      </c>
      <c r="AE918" s="282">
        <f t="shared" ref="AE918:AE925" si="268">COUNTIF(AL918:AU918,"L")</f>
        <v>0</v>
      </c>
      <c r="AF918" s="282">
        <f t="shared" ref="AF918:AF925" si="269">COUNTIF(AL918:AU918,"L")*K918*P918</f>
        <v>0</v>
      </c>
      <c r="AG918" s="107">
        <f t="shared" ref="AG918:AG925" si="270">IF(Q918="Y",1,0)</f>
        <v>0</v>
      </c>
      <c r="AH918" s="282">
        <f t="shared" ref="AH918:AH925" si="271">IF(Q918="Y", AA918, 0)*K918*P918/2</f>
        <v>0</v>
      </c>
      <c r="AI918" s="260"/>
      <c r="AJ918" s="282">
        <f t="shared" ref="AJ918:AJ925" si="272">COUNTIF(AL918:AU918, "V")</f>
        <v>0</v>
      </c>
      <c r="AK918" s="282">
        <f t="shared" ref="AK918:AK925" si="273">AB918-AD918-AF918-AH918</f>
        <v>0</v>
      </c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495"/>
      <c r="AW918" s="495"/>
      <c r="AX918" s="495"/>
    </row>
    <row r="919" spans="2:50">
      <c r="B919" s="412">
        <v>990</v>
      </c>
      <c r="C919" s="378" t="s">
        <v>3375</v>
      </c>
      <c r="D919" s="379" t="s">
        <v>3565</v>
      </c>
      <c r="E919" s="380" t="s">
        <v>3643</v>
      </c>
      <c r="F919" s="217" t="s">
        <v>3665</v>
      </c>
      <c r="G919" s="413" t="s">
        <v>1363</v>
      </c>
      <c r="H919" s="439" t="s">
        <v>3644</v>
      </c>
      <c r="I919" s="329" t="s">
        <v>1267</v>
      </c>
      <c r="J919" s="329">
        <f t="shared" si="262"/>
        <v>15</v>
      </c>
      <c r="K919" s="329">
        <v>15</v>
      </c>
      <c r="L919" s="329">
        <v>0</v>
      </c>
      <c r="M919" s="329"/>
      <c r="N919" s="329">
        <v>0.3</v>
      </c>
      <c r="O919" s="329">
        <v>0</v>
      </c>
      <c r="P919" s="502">
        <v>2</v>
      </c>
      <c r="Q919" s="282"/>
      <c r="R919" s="107" t="s">
        <v>31</v>
      </c>
      <c r="S919" s="107"/>
      <c r="T919" s="107" t="s">
        <v>31</v>
      </c>
      <c r="U919" s="107" t="s">
        <v>31</v>
      </c>
      <c r="V919" s="535" t="s">
        <v>3387</v>
      </c>
      <c r="W919" s="282"/>
      <c r="X919" s="282">
        <f t="shared" si="263"/>
        <v>0</v>
      </c>
      <c r="Y919" s="260"/>
      <c r="Z919" s="260"/>
      <c r="AA919" s="502">
        <f t="shared" si="264"/>
        <v>0</v>
      </c>
      <c r="AB919" s="282">
        <f t="shared" si="265"/>
        <v>0</v>
      </c>
      <c r="AC919" s="282">
        <f t="shared" si="266"/>
        <v>0</v>
      </c>
      <c r="AD919" s="282">
        <f t="shared" si="267"/>
        <v>0</v>
      </c>
      <c r="AE919" s="282">
        <f t="shared" si="268"/>
        <v>0</v>
      </c>
      <c r="AF919" s="282">
        <f t="shared" si="269"/>
        <v>0</v>
      </c>
      <c r="AG919" s="107">
        <f t="shared" si="270"/>
        <v>0</v>
      </c>
      <c r="AH919" s="282">
        <f t="shared" si="271"/>
        <v>0</v>
      </c>
      <c r="AI919" s="260"/>
      <c r="AJ919" s="282">
        <f t="shared" si="272"/>
        <v>0</v>
      </c>
      <c r="AK919" s="282">
        <f t="shared" si="273"/>
        <v>0</v>
      </c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495"/>
      <c r="AW919" s="495"/>
      <c r="AX919" s="495"/>
    </row>
    <row r="920" spans="2:50">
      <c r="B920" s="412">
        <v>991</v>
      </c>
      <c r="C920" s="378" t="s">
        <v>3375</v>
      </c>
      <c r="D920" s="379" t="s">
        <v>3565</v>
      </c>
      <c r="E920" s="380" t="s">
        <v>3643</v>
      </c>
      <c r="F920" s="217" t="s">
        <v>3669</v>
      </c>
      <c r="G920" s="413" t="s">
        <v>1363</v>
      </c>
      <c r="H920" s="439" t="s">
        <v>3644</v>
      </c>
      <c r="I920" s="329" t="s">
        <v>1267</v>
      </c>
      <c r="J920" s="1">
        <f t="shared" si="262"/>
        <v>13</v>
      </c>
      <c r="K920" s="1">
        <v>13</v>
      </c>
      <c r="L920" s="329">
        <v>0</v>
      </c>
      <c r="M920" s="329"/>
      <c r="N920" s="329">
        <v>0.2</v>
      </c>
      <c r="O920" s="329">
        <v>0</v>
      </c>
      <c r="P920" s="502">
        <v>2</v>
      </c>
      <c r="Q920" s="282"/>
      <c r="R920" s="107" t="s">
        <v>31</v>
      </c>
      <c r="S920" s="107"/>
      <c r="T920" s="107" t="s">
        <v>31</v>
      </c>
      <c r="U920" s="107" t="s">
        <v>31</v>
      </c>
      <c r="V920" s="535" t="s">
        <v>3387</v>
      </c>
      <c r="W920" s="282"/>
      <c r="X920" s="282">
        <f t="shared" si="263"/>
        <v>0</v>
      </c>
      <c r="Y920" s="260"/>
      <c r="Z920" s="260"/>
      <c r="AA920" s="502">
        <f t="shared" si="264"/>
        <v>0</v>
      </c>
      <c r="AB920" s="282">
        <f t="shared" si="265"/>
        <v>0</v>
      </c>
      <c r="AC920" s="282">
        <f t="shared" si="266"/>
        <v>0</v>
      </c>
      <c r="AD920" s="282">
        <f t="shared" si="267"/>
        <v>0</v>
      </c>
      <c r="AE920" s="282">
        <f t="shared" si="268"/>
        <v>0</v>
      </c>
      <c r="AF920" s="282">
        <f t="shared" si="269"/>
        <v>0</v>
      </c>
      <c r="AG920" s="107">
        <f t="shared" si="270"/>
        <v>0</v>
      </c>
      <c r="AH920" s="282">
        <f t="shared" si="271"/>
        <v>0</v>
      </c>
      <c r="AI920" s="260"/>
      <c r="AJ920" s="282">
        <f t="shared" si="272"/>
        <v>0</v>
      </c>
      <c r="AK920" s="282">
        <f t="shared" si="273"/>
        <v>0</v>
      </c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495"/>
      <c r="AW920" s="495"/>
      <c r="AX920" s="495"/>
    </row>
    <row r="921" spans="2:50">
      <c r="B921" s="412">
        <v>992</v>
      </c>
      <c r="C921" s="378" t="s">
        <v>3375</v>
      </c>
      <c r="D921" s="379" t="s">
        <v>3565</v>
      </c>
      <c r="E921" s="380" t="s">
        <v>3643</v>
      </c>
      <c r="F921" s="217" t="s">
        <v>3671</v>
      </c>
      <c r="G921" s="413" t="s">
        <v>1363</v>
      </c>
      <c r="H921" s="439" t="s">
        <v>3644</v>
      </c>
      <c r="I921" s="329" t="s">
        <v>1267</v>
      </c>
      <c r="J921" s="329">
        <f t="shared" si="262"/>
        <v>27</v>
      </c>
      <c r="K921" s="329">
        <v>27</v>
      </c>
      <c r="L921" s="329">
        <v>0</v>
      </c>
      <c r="M921" s="329"/>
      <c r="N921" s="329">
        <v>0.4</v>
      </c>
      <c r="O921" s="329">
        <v>0</v>
      </c>
      <c r="P921" s="502">
        <v>2</v>
      </c>
      <c r="Q921" s="282"/>
      <c r="R921" s="107" t="s">
        <v>31</v>
      </c>
      <c r="S921" s="107"/>
      <c r="T921" s="107" t="s">
        <v>31</v>
      </c>
      <c r="U921" s="107" t="s">
        <v>31</v>
      </c>
      <c r="V921" s="535" t="s">
        <v>3387</v>
      </c>
      <c r="W921" s="282"/>
      <c r="X921" s="282">
        <f t="shared" si="263"/>
        <v>0</v>
      </c>
      <c r="Y921" s="260"/>
      <c r="Z921" s="260"/>
      <c r="AA921" s="502">
        <f t="shared" si="264"/>
        <v>0</v>
      </c>
      <c r="AB921" s="282">
        <f t="shared" si="265"/>
        <v>0</v>
      </c>
      <c r="AC921" s="282">
        <f t="shared" si="266"/>
        <v>0</v>
      </c>
      <c r="AD921" s="282">
        <f t="shared" si="267"/>
        <v>0</v>
      </c>
      <c r="AE921" s="282">
        <f t="shared" si="268"/>
        <v>0</v>
      </c>
      <c r="AF921" s="282">
        <f t="shared" si="269"/>
        <v>0</v>
      </c>
      <c r="AG921" s="107">
        <f t="shared" si="270"/>
        <v>0</v>
      </c>
      <c r="AH921" s="282">
        <f t="shared" si="271"/>
        <v>0</v>
      </c>
      <c r="AI921" s="260"/>
      <c r="AJ921" s="282">
        <f t="shared" si="272"/>
        <v>0</v>
      </c>
      <c r="AK921" s="282">
        <f t="shared" si="273"/>
        <v>0</v>
      </c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495"/>
      <c r="AW921" s="495"/>
      <c r="AX921" s="495"/>
    </row>
    <row r="922" spans="2:50">
      <c r="B922" s="412">
        <v>993</v>
      </c>
      <c r="C922" s="378" t="s">
        <v>3375</v>
      </c>
      <c r="D922" s="379" t="s">
        <v>3565</v>
      </c>
      <c r="E922" s="380" t="s">
        <v>3643</v>
      </c>
      <c r="F922" s="217" t="s">
        <v>3674</v>
      </c>
      <c r="G922" s="413" t="s">
        <v>1363</v>
      </c>
      <c r="H922" s="439" t="s">
        <v>3644</v>
      </c>
      <c r="I922" s="329" t="s">
        <v>1267</v>
      </c>
      <c r="J922" s="1">
        <f t="shared" si="262"/>
        <v>5</v>
      </c>
      <c r="K922" s="1">
        <v>5</v>
      </c>
      <c r="L922" s="1">
        <v>0</v>
      </c>
      <c r="M922" s="329"/>
      <c r="N922" s="1">
        <v>0.1</v>
      </c>
      <c r="O922" s="1">
        <v>0</v>
      </c>
      <c r="P922" s="531">
        <v>2</v>
      </c>
      <c r="Q922" s="282"/>
      <c r="R922" s="107" t="s">
        <v>31</v>
      </c>
      <c r="S922" s="107"/>
      <c r="T922" s="107" t="s">
        <v>31</v>
      </c>
      <c r="U922" s="107" t="s">
        <v>31</v>
      </c>
      <c r="V922" s="535" t="s">
        <v>3387</v>
      </c>
      <c r="W922" s="282"/>
      <c r="X922" s="282">
        <f t="shared" si="263"/>
        <v>0</v>
      </c>
      <c r="Y922" s="260"/>
      <c r="Z922" s="260"/>
      <c r="AA922" s="502">
        <f t="shared" si="264"/>
        <v>0</v>
      </c>
      <c r="AB922" s="282">
        <f t="shared" si="265"/>
        <v>0</v>
      </c>
      <c r="AC922" s="282">
        <f t="shared" si="266"/>
        <v>0</v>
      </c>
      <c r="AD922" s="282">
        <f t="shared" si="267"/>
        <v>0</v>
      </c>
      <c r="AE922" s="282">
        <f t="shared" si="268"/>
        <v>0</v>
      </c>
      <c r="AF922" s="282">
        <f t="shared" si="269"/>
        <v>0</v>
      </c>
      <c r="AG922" s="107">
        <f t="shared" si="270"/>
        <v>0</v>
      </c>
      <c r="AH922" s="282">
        <f t="shared" si="271"/>
        <v>0</v>
      </c>
      <c r="AI922" s="260"/>
      <c r="AJ922" s="282">
        <f t="shared" si="272"/>
        <v>0</v>
      </c>
      <c r="AK922" s="282">
        <f t="shared" si="273"/>
        <v>0</v>
      </c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495"/>
      <c r="AW922" s="495"/>
      <c r="AX922" s="495"/>
    </row>
    <row r="923" spans="2:50">
      <c r="B923" s="412">
        <v>994</v>
      </c>
      <c r="C923" s="378" t="s">
        <v>3375</v>
      </c>
      <c r="D923" s="379" t="s">
        <v>3565</v>
      </c>
      <c r="E923" s="380" t="s">
        <v>3643</v>
      </c>
      <c r="F923" s="217" t="s">
        <v>3675</v>
      </c>
      <c r="G923" s="413" t="s">
        <v>1363</v>
      </c>
      <c r="H923" s="439" t="s">
        <v>3644</v>
      </c>
      <c r="I923" s="329" t="s">
        <v>1267</v>
      </c>
      <c r="J923" s="1">
        <f t="shared" si="262"/>
        <v>1445</v>
      </c>
      <c r="K923" s="1">
        <v>5</v>
      </c>
      <c r="L923" s="1">
        <v>1440</v>
      </c>
      <c r="M923" s="329"/>
      <c r="N923" s="1">
        <v>0.1</v>
      </c>
      <c r="O923" s="1">
        <v>24</v>
      </c>
      <c r="P923" s="531">
        <v>2</v>
      </c>
      <c r="Q923" s="282"/>
      <c r="R923" s="107" t="s">
        <v>31</v>
      </c>
      <c r="S923" s="107"/>
      <c r="T923" s="107" t="s">
        <v>31</v>
      </c>
      <c r="U923" s="107" t="s">
        <v>31</v>
      </c>
      <c r="V923" s="535" t="s">
        <v>3387</v>
      </c>
      <c r="W923" s="282"/>
      <c r="X923" s="282">
        <f t="shared" si="263"/>
        <v>0</v>
      </c>
      <c r="Y923" s="260"/>
      <c r="Z923" s="260"/>
      <c r="AA923" s="502">
        <f t="shared" si="264"/>
        <v>0</v>
      </c>
      <c r="AB923" s="282">
        <f t="shared" si="265"/>
        <v>0</v>
      </c>
      <c r="AC923" s="282">
        <f t="shared" si="266"/>
        <v>0</v>
      </c>
      <c r="AD923" s="282">
        <f t="shared" si="267"/>
        <v>0</v>
      </c>
      <c r="AE923" s="282">
        <f t="shared" si="268"/>
        <v>0</v>
      </c>
      <c r="AF923" s="282">
        <f t="shared" si="269"/>
        <v>0</v>
      </c>
      <c r="AG923" s="107">
        <f t="shared" si="270"/>
        <v>0</v>
      </c>
      <c r="AH923" s="282">
        <f t="shared" si="271"/>
        <v>0</v>
      </c>
      <c r="AI923" s="260"/>
      <c r="AJ923" s="282">
        <f t="shared" si="272"/>
        <v>0</v>
      </c>
      <c r="AK923" s="282">
        <f t="shared" si="273"/>
        <v>0</v>
      </c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495"/>
      <c r="AW923" s="495"/>
      <c r="AX923" s="495"/>
    </row>
    <row r="924" spans="2:50">
      <c r="B924" s="412">
        <v>995</v>
      </c>
      <c r="C924" s="378" t="s">
        <v>3375</v>
      </c>
      <c r="D924" s="379" t="s">
        <v>3565</v>
      </c>
      <c r="E924" s="380" t="s">
        <v>3643</v>
      </c>
      <c r="F924" s="217" t="s">
        <v>3580</v>
      </c>
      <c r="G924" s="413" t="s">
        <v>1363</v>
      </c>
      <c r="H924" s="439" t="s">
        <v>3644</v>
      </c>
      <c r="I924" s="329" t="s">
        <v>1267</v>
      </c>
      <c r="J924" s="1">
        <f t="shared" si="262"/>
        <v>3</v>
      </c>
      <c r="K924" s="1">
        <v>3</v>
      </c>
      <c r="L924" s="1">
        <v>0</v>
      </c>
      <c r="M924" s="329"/>
      <c r="N924" s="1">
        <v>0.05</v>
      </c>
      <c r="O924" s="1">
        <v>0</v>
      </c>
      <c r="P924" s="531">
        <v>2</v>
      </c>
      <c r="Q924" s="282"/>
      <c r="R924" s="107" t="s">
        <v>31</v>
      </c>
      <c r="S924" s="107"/>
      <c r="T924" s="107" t="s">
        <v>31</v>
      </c>
      <c r="U924" s="107" t="s">
        <v>31</v>
      </c>
      <c r="V924" s="535" t="s">
        <v>3387</v>
      </c>
      <c r="W924" s="282"/>
      <c r="X924" s="282">
        <f t="shared" si="263"/>
        <v>0</v>
      </c>
      <c r="Y924" s="260"/>
      <c r="Z924" s="260"/>
      <c r="AA924" s="502">
        <f t="shared" si="264"/>
        <v>0</v>
      </c>
      <c r="AB924" s="282">
        <f t="shared" si="265"/>
        <v>0</v>
      </c>
      <c r="AC924" s="282">
        <f t="shared" si="266"/>
        <v>0</v>
      </c>
      <c r="AD924" s="282">
        <f t="shared" si="267"/>
        <v>0</v>
      </c>
      <c r="AE924" s="282">
        <f t="shared" si="268"/>
        <v>0</v>
      </c>
      <c r="AF924" s="282">
        <f t="shared" si="269"/>
        <v>0</v>
      </c>
      <c r="AG924" s="107">
        <f t="shared" si="270"/>
        <v>0</v>
      </c>
      <c r="AH924" s="282">
        <f t="shared" si="271"/>
        <v>0</v>
      </c>
      <c r="AI924" s="260"/>
      <c r="AJ924" s="282">
        <f t="shared" si="272"/>
        <v>0</v>
      </c>
      <c r="AK924" s="282">
        <f t="shared" si="273"/>
        <v>0</v>
      </c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495"/>
      <c r="AW924" s="495"/>
      <c r="AX924" s="495"/>
    </row>
    <row r="925" spans="2:50">
      <c r="B925" s="412">
        <v>996</v>
      </c>
      <c r="C925" s="378" t="s">
        <v>3375</v>
      </c>
      <c r="D925" s="456" t="s">
        <v>3676</v>
      </c>
      <c r="E925" s="457" t="s">
        <v>4114</v>
      </c>
      <c r="F925" s="217" t="s">
        <v>4104</v>
      </c>
      <c r="G925" s="413" t="s">
        <v>262</v>
      </c>
      <c r="H925" s="306" t="s">
        <v>3679</v>
      </c>
      <c r="I925" s="1" t="s">
        <v>1267</v>
      </c>
      <c r="J925" s="1">
        <f t="shared" si="262"/>
        <v>708</v>
      </c>
      <c r="K925" s="1">
        <v>360</v>
      </c>
      <c r="L925" s="1">
        <v>348</v>
      </c>
      <c r="M925" s="329"/>
      <c r="N925" s="1">
        <v>3.25</v>
      </c>
      <c r="O925" s="1">
        <v>5.8</v>
      </c>
      <c r="P925" s="531">
        <v>2</v>
      </c>
      <c r="Q925" s="282"/>
      <c r="R925" s="107"/>
      <c r="S925" s="107" t="s">
        <v>31</v>
      </c>
      <c r="T925" s="107" t="s">
        <v>31</v>
      </c>
      <c r="U925" s="107" t="s">
        <v>31</v>
      </c>
      <c r="V925" s="535" t="s">
        <v>3381</v>
      </c>
      <c r="W925" s="282"/>
      <c r="X925" s="282">
        <f t="shared" si="263"/>
        <v>0</v>
      </c>
      <c r="Y925" s="260"/>
      <c r="Z925" s="260"/>
      <c r="AA925" s="502">
        <f t="shared" si="264"/>
        <v>0</v>
      </c>
      <c r="AB925" s="282">
        <f t="shared" si="265"/>
        <v>0</v>
      </c>
      <c r="AC925" s="282">
        <f t="shared" si="266"/>
        <v>0</v>
      </c>
      <c r="AD925" s="282">
        <f t="shared" si="267"/>
        <v>0</v>
      </c>
      <c r="AE925" s="282">
        <f t="shared" si="268"/>
        <v>0</v>
      </c>
      <c r="AF925" s="282">
        <f t="shared" si="269"/>
        <v>0</v>
      </c>
      <c r="AG925" s="107">
        <f t="shared" si="270"/>
        <v>0</v>
      </c>
      <c r="AH925" s="282">
        <f t="shared" si="271"/>
        <v>0</v>
      </c>
      <c r="AI925" s="260"/>
      <c r="AJ925" s="282">
        <f t="shared" si="272"/>
        <v>0</v>
      </c>
      <c r="AK925" s="282">
        <f t="shared" si="273"/>
        <v>0</v>
      </c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495"/>
      <c r="AW925" s="495"/>
      <c r="AX925" s="495"/>
    </row>
    <row r="926" spans="2:50">
      <c r="B926" s="594" t="s">
        <v>4017</v>
      </c>
      <c r="C926" s="595"/>
      <c r="D926" s="595"/>
      <c r="E926" s="595"/>
      <c r="F926" s="596"/>
      <c r="G926" s="443"/>
      <c r="H926" s="443"/>
      <c r="I926" s="445" t="s">
        <v>3827</v>
      </c>
      <c r="J926" s="444">
        <f t="shared" si="262"/>
        <v>114.325</v>
      </c>
      <c r="K926" s="444">
        <f>K927/60</f>
        <v>0.27500000000000002</v>
      </c>
      <c r="L926" s="444">
        <f t="shared" ref="L926:O926" si="274">L927/60</f>
        <v>114.05</v>
      </c>
      <c r="M926" s="444">
        <f t="shared" si="274"/>
        <v>0</v>
      </c>
      <c r="N926" s="444">
        <f t="shared" si="274"/>
        <v>0</v>
      </c>
      <c r="O926" s="444">
        <f t="shared" si="274"/>
        <v>0</v>
      </c>
      <c r="P926" s="501"/>
      <c r="Q926" s="444"/>
      <c r="R926" s="536"/>
      <c r="S926" s="536"/>
      <c r="T926" s="536"/>
      <c r="U926" s="536"/>
      <c r="V926" s="444"/>
      <c r="W926" s="444"/>
      <c r="X926" s="444">
        <f>X927/60</f>
        <v>0</v>
      </c>
      <c r="Y926" s="444"/>
      <c r="Z926" s="444"/>
      <c r="AA926" s="444"/>
      <c r="AB926" s="444">
        <f t="shared" ref="AB926:AF926" si="275">AB927/60</f>
        <v>0</v>
      </c>
      <c r="AC926" s="444"/>
      <c r="AD926" s="444">
        <f t="shared" si="275"/>
        <v>0</v>
      </c>
      <c r="AE926" s="444"/>
      <c r="AF926" s="444">
        <f t="shared" si="275"/>
        <v>0</v>
      </c>
      <c r="AG926" s="444"/>
      <c r="AH926" s="444">
        <f>AH927/60</f>
        <v>0</v>
      </c>
      <c r="AI926" s="444"/>
      <c r="AJ926" s="444"/>
      <c r="AK926" s="444">
        <f>AK927/60</f>
        <v>0</v>
      </c>
      <c r="AL926" s="444"/>
      <c r="AM926" s="444"/>
      <c r="AN926" s="444"/>
      <c r="AO926" s="444"/>
      <c r="AP926" s="444"/>
      <c r="AQ926" s="444"/>
      <c r="AR926" s="444"/>
      <c r="AS926" s="444"/>
      <c r="AT926" s="444"/>
      <c r="AU926" s="444"/>
      <c r="AV926" s="444"/>
      <c r="AW926" s="444"/>
      <c r="AX926" s="444">
        <f>AX927/60</f>
        <v>0</v>
      </c>
    </row>
    <row r="927" spans="2:50">
      <c r="B927" s="597"/>
      <c r="C927" s="598"/>
      <c r="D927" s="598"/>
      <c r="E927" s="598"/>
      <c r="F927" s="599"/>
      <c r="G927" s="443"/>
      <c r="H927" s="443"/>
      <c r="I927" s="446" t="s">
        <v>4021</v>
      </c>
      <c r="J927" s="444">
        <f t="shared" si="262"/>
        <v>6859.5</v>
      </c>
      <c r="K927" s="444">
        <f>SUMIF($I928:$I938,"DQA",K928:K938)</f>
        <v>16.5</v>
      </c>
      <c r="L927" s="444">
        <f t="shared" ref="L927:O927" si="276">SUMIF($I928:$I938,"DQA",L928:L938)</f>
        <v>6843</v>
      </c>
      <c r="M927" s="444">
        <f t="shared" si="276"/>
        <v>0</v>
      </c>
      <c r="N927" s="444">
        <f t="shared" si="276"/>
        <v>0</v>
      </c>
      <c r="O927" s="444">
        <f t="shared" si="276"/>
        <v>0</v>
      </c>
      <c r="P927" s="501"/>
      <c r="Q927" s="444"/>
      <c r="R927" s="536"/>
      <c r="S927" s="536"/>
      <c r="T927" s="536"/>
      <c r="U927" s="536"/>
      <c r="V927" s="444"/>
      <c r="W927" s="444"/>
      <c r="X927" s="444">
        <f>SUM(X928:X938)</f>
        <v>0</v>
      </c>
      <c r="Y927" s="444"/>
      <c r="Z927" s="444"/>
      <c r="AA927" s="444"/>
      <c r="AB927" s="444">
        <f t="shared" ref="AB927:AK927" si="277">SUM(AB928:AB938)</f>
        <v>0</v>
      </c>
      <c r="AC927" s="444"/>
      <c r="AD927" s="444">
        <f t="shared" si="277"/>
        <v>0</v>
      </c>
      <c r="AE927" s="444"/>
      <c r="AF927" s="444">
        <f t="shared" si="277"/>
        <v>0</v>
      </c>
      <c r="AG927" s="444"/>
      <c r="AH927" s="444">
        <f t="shared" si="277"/>
        <v>0</v>
      </c>
      <c r="AI927" s="444"/>
      <c r="AJ927" s="444"/>
      <c r="AK927" s="444">
        <f t="shared" si="277"/>
        <v>0</v>
      </c>
      <c r="AL927" s="444"/>
      <c r="AM927" s="444"/>
      <c r="AN927" s="444"/>
      <c r="AO927" s="444"/>
      <c r="AP927" s="444"/>
      <c r="AQ927" s="444"/>
      <c r="AR927" s="444"/>
      <c r="AS927" s="444"/>
      <c r="AT927" s="444"/>
      <c r="AU927" s="444"/>
      <c r="AV927" s="444"/>
      <c r="AW927" s="444"/>
      <c r="AX927" s="444">
        <f>SUM(AX928:AX938)</f>
        <v>0</v>
      </c>
    </row>
    <row r="928" spans="2:50">
      <c r="B928" s="412">
        <v>997</v>
      </c>
      <c r="C928" s="381" t="s">
        <v>4017</v>
      </c>
      <c r="D928" s="221" t="s">
        <v>3707</v>
      </c>
      <c r="E928" s="221" t="s">
        <v>3707</v>
      </c>
      <c r="F928" s="391" t="s">
        <v>3707</v>
      </c>
      <c r="G928" s="8" t="s">
        <v>262</v>
      </c>
      <c r="H928" s="306" t="s">
        <v>3708</v>
      </c>
      <c r="I928" s="1" t="s">
        <v>1267</v>
      </c>
      <c r="J928" s="1">
        <f t="shared" si="262"/>
        <v>6</v>
      </c>
      <c r="K928" s="1">
        <v>3</v>
      </c>
      <c r="L928" s="1">
        <v>3</v>
      </c>
      <c r="M928" s="1"/>
      <c r="N928" s="1"/>
      <c r="O928" s="1"/>
      <c r="P928" s="531">
        <v>3</v>
      </c>
      <c r="Q928" s="308"/>
      <c r="R928" s="3" t="s">
        <v>31</v>
      </c>
      <c r="S928" s="3" t="s">
        <v>31</v>
      </c>
      <c r="T928" s="3" t="s">
        <v>31</v>
      </c>
      <c r="U928" s="3" t="s">
        <v>31</v>
      </c>
      <c r="V928" s="1" t="s">
        <v>3709</v>
      </c>
      <c r="W928" s="308"/>
      <c r="X928" s="282">
        <f t="shared" ref="X928:X938" si="278">SUMIF(W928,"Y",K928)</f>
        <v>0</v>
      </c>
      <c r="Y928" s="260"/>
      <c r="Z928" s="260"/>
      <c r="AA928" s="502">
        <f t="shared" ref="AA928:AA938" si="279">(COUNTA(AL928:AU928)-COUNTIF(AL928:AU928, "X"))</f>
        <v>0</v>
      </c>
      <c r="AB928" s="282">
        <f t="shared" ref="AB928:AB938" si="280">(COUNTA(AL928:AU928)-COUNTIF(AL928:AU928, "X"))*P928*K928</f>
        <v>0</v>
      </c>
      <c r="AC928" s="282">
        <f t="shared" ref="AC928:AC938" si="281">COUNTIF(AL928:AU928,"A")</f>
        <v>0</v>
      </c>
      <c r="AD928" s="282">
        <f t="shared" ref="AD928:AD938" si="282">COUNTIF(AL928:AU928,"V")*P928*M928</f>
        <v>0</v>
      </c>
      <c r="AE928" s="282">
        <f t="shared" ref="AE928:AE938" si="283">COUNTIF(AL928:AU928,"L")</f>
        <v>0</v>
      </c>
      <c r="AF928" s="282">
        <f t="shared" ref="AF928:AF938" si="284">COUNTIF(AL928:AU928,"L")*K928*P928</f>
        <v>0</v>
      </c>
      <c r="AG928" s="107">
        <f t="shared" ref="AG928:AG938" si="285">IF(Q928="Y",1,0)</f>
        <v>0</v>
      </c>
      <c r="AH928" s="282">
        <f t="shared" ref="AH928:AH938" si="286">IF(Q928="Y", AA928, 0)*K928*P928/2</f>
        <v>0</v>
      </c>
      <c r="AI928" s="260"/>
      <c r="AJ928" s="282">
        <f t="shared" ref="AJ928:AJ938" si="287">COUNTIF(AL928:AU928, "V")</f>
        <v>0</v>
      </c>
      <c r="AK928" s="282">
        <f t="shared" ref="AK928:AK938" si="288">AB928-AD928-AF928-AH928</f>
        <v>0</v>
      </c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495"/>
      <c r="AW928" s="495"/>
      <c r="AX928" s="495"/>
    </row>
    <row r="929" spans="2:50">
      <c r="B929" s="412">
        <v>998</v>
      </c>
      <c r="C929" s="381" t="s">
        <v>4017</v>
      </c>
      <c r="D929" s="221" t="s">
        <v>3711</v>
      </c>
      <c r="E929" s="221" t="s">
        <v>3711</v>
      </c>
      <c r="F929" s="391" t="s">
        <v>3712</v>
      </c>
      <c r="G929" s="8" t="s">
        <v>262</v>
      </c>
      <c r="H929" s="306" t="s">
        <v>3713</v>
      </c>
      <c r="I929" s="1" t="s">
        <v>1267</v>
      </c>
      <c r="J929" s="1">
        <f t="shared" si="262"/>
        <v>961</v>
      </c>
      <c r="K929" s="1">
        <v>1</v>
      </c>
      <c r="L929" s="1">
        <v>960</v>
      </c>
      <c r="M929" s="1"/>
      <c r="N929" s="1"/>
      <c r="O929" s="1"/>
      <c r="P929" s="531">
        <v>3</v>
      </c>
      <c r="Q929" s="308"/>
      <c r="R929" s="3" t="s">
        <v>31</v>
      </c>
      <c r="S929" s="3" t="s">
        <v>31</v>
      </c>
      <c r="T929" s="3" t="s">
        <v>31</v>
      </c>
      <c r="U929" s="3" t="s">
        <v>31</v>
      </c>
      <c r="V929" s="1" t="s">
        <v>3709</v>
      </c>
      <c r="W929" s="308"/>
      <c r="X929" s="282">
        <f t="shared" si="278"/>
        <v>0</v>
      </c>
      <c r="Y929" s="260"/>
      <c r="Z929" s="260"/>
      <c r="AA929" s="502">
        <f t="shared" si="279"/>
        <v>0</v>
      </c>
      <c r="AB929" s="282">
        <f t="shared" si="280"/>
        <v>0</v>
      </c>
      <c r="AC929" s="282">
        <f t="shared" si="281"/>
        <v>0</v>
      </c>
      <c r="AD929" s="282">
        <f t="shared" si="282"/>
        <v>0</v>
      </c>
      <c r="AE929" s="282">
        <f t="shared" si="283"/>
        <v>0</v>
      </c>
      <c r="AF929" s="282">
        <f t="shared" si="284"/>
        <v>0</v>
      </c>
      <c r="AG929" s="107">
        <f t="shared" si="285"/>
        <v>0</v>
      </c>
      <c r="AH929" s="282">
        <f t="shared" si="286"/>
        <v>0</v>
      </c>
      <c r="AI929" s="260"/>
      <c r="AJ929" s="282">
        <f t="shared" si="287"/>
        <v>0</v>
      </c>
      <c r="AK929" s="282">
        <f t="shared" si="288"/>
        <v>0</v>
      </c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495"/>
      <c r="AW929" s="495"/>
      <c r="AX929" s="495"/>
    </row>
    <row r="930" spans="2:50">
      <c r="B930" s="412">
        <v>999</v>
      </c>
      <c r="C930" s="381" t="s">
        <v>4017</v>
      </c>
      <c r="D930" s="221" t="s">
        <v>3711</v>
      </c>
      <c r="E930" s="221" t="s">
        <v>3711</v>
      </c>
      <c r="F930" s="391" t="s">
        <v>3714</v>
      </c>
      <c r="G930" s="8" t="s">
        <v>262</v>
      </c>
      <c r="H930" s="306" t="s">
        <v>3713</v>
      </c>
      <c r="I930" s="1" t="s">
        <v>1267</v>
      </c>
      <c r="J930" s="1">
        <f t="shared" si="262"/>
        <v>781</v>
      </c>
      <c r="K930" s="1">
        <v>1</v>
      </c>
      <c r="L930" s="1">
        <v>780</v>
      </c>
      <c r="M930" s="1"/>
      <c r="N930" s="1"/>
      <c r="O930" s="1"/>
      <c r="P930" s="531">
        <v>3</v>
      </c>
      <c r="Q930" s="308"/>
      <c r="R930" s="3" t="s">
        <v>31</v>
      </c>
      <c r="S930" s="3" t="s">
        <v>31</v>
      </c>
      <c r="T930" s="3" t="s">
        <v>31</v>
      </c>
      <c r="U930" s="3" t="s">
        <v>31</v>
      </c>
      <c r="V930" s="1" t="s">
        <v>3709</v>
      </c>
      <c r="W930" s="308"/>
      <c r="X930" s="282">
        <f t="shared" si="278"/>
        <v>0</v>
      </c>
      <c r="Y930" s="260"/>
      <c r="Z930" s="260"/>
      <c r="AA930" s="502">
        <f t="shared" si="279"/>
        <v>0</v>
      </c>
      <c r="AB930" s="282">
        <f t="shared" si="280"/>
        <v>0</v>
      </c>
      <c r="AC930" s="282">
        <f t="shared" si="281"/>
        <v>0</v>
      </c>
      <c r="AD930" s="282">
        <f t="shared" si="282"/>
        <v>0</v>
      </c>
      <c r="AE930" s="282">
        <f t="shared" si="283"/>
        <v>0</v>
      </c>
      <c r="AF930" s="282">
        <f t="shared" si="284"/>
        <v>0</v>
      </c>
      <c r="AG930" s="107">
        <f t="shared" si="285"/>
        <v>0</v>
      </c>
      <c r="AH930" s="282">
        <f t="shared" si="286"/>
        <v>0</v>
      </c>
      <c r="AI930" s="260"/>
      <c r="AJ930" s="282">
        <f t="shared" si="287"/>
        <v>0</v>
      </c>
      <c r="AK930" s="282">
        <f t="shared" si="288"/>
        <v>0</v>
      </c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495"/>
      <c r="AW930" s="495"/>
      <c r="AX930" s="495"/>
    </row>
    <row r="931" spans="2:50">
      <c r="B931" s="412">
        <v>1000</v>
      </c>
      <c r="C931" s="381" t="s">
        <v>4017</v>
      </c>
      <c r="D931" s="221" t="s">
        <v>3711</v>
      </c>
      <c r="E931" s="221" t="s">
        <v>3711</v>
      </c>
      <c r="F931" s="391" t="s">
        <v>3715</v>
      </c>
      <c r="G931" s="8" t="s">
        <v>262</v>
      </c>
      <c r="H931" s="306" t="s">
        <v>3713</v>
      </c>
      <c r="I931" s="1" t="s">
        <v>1267</v>
      </c>
      <c r="J931" s="1">
        <f t="shared" si="262"/>
        <v>721</v>
      </c>
      <c r="K931" s="1">
        <v>1</v>
      </c>
      <c r="L931" s="1">
        <v>720</v>
      </c>
      <c r="M931" s="1"/>
      <c r="N931" s="1"/>
      <c r="O931" s="1"/>
      <c r="P931" s="531">
        <v>3</v>
      </c>
      <c r="Q931" s="308"/>
      <c r="R931" s="3" t="s">
        <v>31</v>
      </c>
      <c r="S931" s="3" t="s">
        <v>31</v>
      </c>
      <c r="T931" s="3" t="s">
        <v>31</v>
      </c>
      <c r="U931" s="3" t="s">
        <v>31</v>
      </c>
      <c r="V931" s="1" t="s">
        <v>3709</v>
      </c>
      <c r="W931" s="308"/>
      <c r="X931" s="282">
        <f t="shared" si="278"/>
        <v>0</v>
      </c>
      <c r="Y931" s="260"/>
      <c r="Z931" s="260"/>
      <c r="AA931" s="502">
        <f t="shared" si="279"/>
        <v>0</v>
      </c>
      <c r="AB931" s="282">
        <f t="shared" si="280"/>
        <v>0</v>
      </c>
      <c r="AC931" s="282">
        <f t="shared" si="281"/>
        <v>0</v>
      </c>
      <c r="AD931" s="282">
        <f t="shared" si="282"/>
        <v>0</v>
      </c>
      <c r="AE931" s="282">
        <f t="shared" si="283"/>
        <v>0</v>
      </c>
      <c r="AF931" s="282">
        <f t="shared" si="284"/>
        <v>0</v>
      </c>
      <c r="AG931" s="107">
        <f t="shared" si="285"/>
        <v>0</v>
      </c>
      <c r="AH931" s="282">
        <f t="shared" si="286"/>
        <v>0</v>
      </c>
      <c r="AI931" s="260"/>
      <c r="AJ931" s="282">
        <f t="shared" si="287"/>
        <v>0</v>
      </c>
      <c r="AK931" s="282">
        <f t="shared" si="288"/>
        <v>0</v>
      </c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495"/>
      <c r="AW931" s="495"/>
      <c r="AX931" s="495"/>
    </row>
    <row r="932" spans="2:50">
      <c r="B932" s="412">
        <v>1001</v>
      </c>
      <c r="C932" s="381" t="s">
        <v>4017</v>
      </c>
      <c r="D932" s="221" t="s">
        <v>3711</v>
      </c>
      <c r="E932" s="221" t="s">
        <v>3711</v>
      </c>
      <c r="F932" s="391" t="s">
        <v>3716</v>
      </c>
      <c r="G932" s="8" t="s">
        <v>262</v>
      </c>
      <c r="H932" s="306" t="s">
        <v>3713</v>
      </c>
      <c r="I932" s="1" t="s">
        <v>1267</v>
      </c>
      <c r="J932" s="1">
        <f t="shared" si="262"/>
        <v>841</v>
      </c>
      <c r="K932" s="1">
        <v>1</v>
      </c>
      <c r="L932" s="1">
        <v>840</v>
      </c>
      <c r="M932" s="1"/>
      <c r="N932" s="1"/>
      <c r="O932" s="1"/>
      <c r="P932" s="531">
        <v>3</v>
      </c>
      <c r="Q932" s="308"/>
      <c r="R932" s="3" t="s">
        <v>31</v>
      </c>
      <c r="S932" s="3" t="s">
        <v>31</v>
      </c>
      <c r="T932" s="3" t="s">
        <v>31</v>
      </c>
      <c r="U932" s="3" t="s">
        <v>31</v>
      </c>
      <c r="V932" s="1" t="s">
        <v>3709</v>
      </c>
      <c r="W932" s="308"/>
      <c r="X932" s="282">
        <f t="shared" si="278"/>
        <v>0</v>
      </c>
      <c r="Y932" s="260"/>
      <c r="Z932" s="260"/>
      <c r="AA932" s="502">
        <f t="shared" si="279"/>
        <v>0</v>
      </c>
      <c r="AB932" s="282">
        <f t="shared" si="280"/>
        <v>0</v>
      </c>
      <c r="AC932" s="282">
        <f t="shared" si="281"/>
        <v>0</v>
      </c>
      <c r="AD932" s="282">
        <f t="shared" si="282"/>
        <v>0</v>
      </c>
      <c r="AE932" s="282">
        <f t="shared" si="283"/>
        <v>0</v>
      </c>
      <c r="AF932" s="282">
        <f t="shared" si="284"/>
        <v>0</v>
      </c>
      <c r="AG932" s="107">
        <f t="shared" si="285"/>
        <v>0</v>
      </c>
      <c r="AH932" s="282">
        <f t="shared" si="286"/>
        <v>0</v>
      </c>
      <c r="AI932" s="260"/>
      <c r="AJ932" s="282">
        <f t="shared" si="287"/>
        <v>0</v>
      </c>
      <c r="AK932" s="282">
        <f t="shared" si="288"/>
        <v>0</v>
      </c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495"/>
      <c r="AW932" s="495"/>
      <c r="AX932" s="495"/>
    </row>
    <row r="933" spans="2:50">
      <c r="B933" s="412">
        <v>1002</v>
      </c>
      <c r="C933" s="381" t="s">
        <v>4017</v>
      </c>
      <c r="D933" s="221" t="s">
        <v>3711</v>
      </c>
      <c r="E933" s="221" t="s">
        <v>3711</v>
      </c>
      <c r="F933" s="391" t="s">
        <v>3717</v>
      </c>
      <c r="G933" s="8" t="s">
        <v>262</v>
      </c>
      <c r="H933" s="306" t="s">
        <v>3713</v>
      </c>
      <c r="I933" s="1" t="s">
        <v>1267</v>
      </c>
      <c r="J933" s="1">
        <f t="shared" si="262"/>
        <v>901</v>
      </c>
      <c r="K933" s="1">
        <v>1</v>
      </c>
      <c r="L933" s="1">
        <v>900</v>
      </c>
      <c r="M933" s="1"/>
      <c r="N933" s="1"/>
      <c r="O933" s="1"/>
      <c r="P933" s="531">
        <v>3</v>
      </c>
      <c r="Q933" s="308"/>
      <c r="R933" s="3" t="s">
        <v>31</v>
      </c>
      <c r="S933" s="3" t="s">
        <v>31</v>
      </c>
      <c r="T933" s="3" t="s">
        <v>31</v>
      </c>
      <c r="U933" s="3" t="s">
        <v>31</v>
      </c>
      <c r="V933" s="1" t="s">
        <v>3709</v>
      </c>
      <c r="W933" s="308"/>
      <c r="X933" s="282">
        <f t="shared" si="278"/>
        <v>0</v>
      </c>
      <c r="Y933" s="260"/>
      <c r="Z933" s="260"/>
      <c r="AA933" s="502">
        <f t="shared" si="279"/>
        <v>0</v>
      </c>
      <c r="AB933" s="282">
        <f t="shared" si="280"/>
        <v>0</v>
      </c>
      <c r="AC933" s="282">
        <f t="shared" si="281"/>
        <v>0</v>
      </c>
      <c r="AD933" s="282">
        <f t="shared" si="282"/>
        <v>0</v>
      </c>
      <c r="AE933" s="282">
        <f t="shared" si="283"/>
        <v>0</v>
      </c>
      <c r="AF933" s="282">
        <f t="shared" si="284"/>
        <v>0</v>
      </c>
      <c r="AG933" s="107">
        <f t="shared" si="285"/>
        <v>0</v>
      </c>
      <c r="AH933" s="282">
        <f t="shared" si="286"/>
        <v>0</v>
      </c>
      <c r="AI933" s="260"/>
      <c r="AJ933" s="282">
        <f t="shared" si="287"/>
        <v>0</v>
      </c>
      <c r="AK933" s="282">
        <f t="shared" si="288"/>
        <v>0</v>
      </c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495"/>
      <c r="AW933" s="495"/>
      <c r="AX933" s="495"/>
    </row>
    <row r="934" spans="2:50">
      <c r="B934" s="412">
        <v>1003</v>
      </c>
      <c r="C934" s="381" t="s">
        <v>4017</v>
      </c>
      <c r="D934" s="221" t="s">
        <v>3711</v>
      </c>
      <c r="E934" s="221" t="s">
        <v>3711</v>
      </c>
      <c r="F934" s="391" t="s">
        <v>3718</v>
      </c>
      <c r="G934" s="8" t="s">
        <v>262</v>
      </c>
      <c r="H934" s="306" t="s">
        <v>3713</v>
      </c>
      <c r="I934" s="1" t="s">
        <v>1267</v>
      </c>
      <c r="J934" s="1">
        <f t="shared" ref="J934:J950" si="289">SUM(K934:L934)</f>
        <v>721</v>
      </c>
      <c r="K934" s="1">
        <v>1</v>
      </c>
      <c r="L934" s="1">
        <v>720</v>
      </c>
      <c r="M934" s="1"/>
      <c r="N934" s="1"/>
      <c r="O934" s="1"/>
      <c r="P934" s="531">
        <v>3</v>
      </c>
      <c r="Q934" s="308"/>
      <c r="R934" s="3" t="s">
        <v>31</v>
      </c>
      <c r="S934" s="3" t="s">
        <v>31</v>
      </c>
      <c r="T934" s="3" t="s">
        <v>31</v>
      </c>
      <c r="U934" s="3" t="s">
        <v>31</v>
      </c>
      <c r="V934" s="1" t="s">
        <v>3709</v>
      </c>
      <c r="W934" s="308"/>
      <c r="X934" s="282">
        <f t="shared" si="278"/>
        <v>0</v>
      </c>
      <c r="Y934" s="260"/>
      <c r="Z934" s="260"/>
      <c r="AA934" s="502">
        <f t="shared" si="279"/>
        <v>0</v>
      </c>
      <c r="AB934" s="282">
        <f t="shared" si="280"/>
        <v>0</v>
      </c>
      <c r="AC934" s="282">
        <f t="shared" si="281"/>
        <v>0</v>
      </c>
      <c r="AD934" s="282">
        <f t="shared" si="282"/>
        <v>0</v>
      </c>
      <c r="AE934" s="282">
        <f t="shared" si="283"/>
        <v>0</v>
      </c>
      <c r="AF934" s="282">
        <f t="shared" si="284"/>
        <v>0</v>
      </c>
      <c r="AG934" s="107">
        <f t="shared" si="285"/>
        <v>0</v>
      </c>
      <c r="AH934" s="282">
        <f t="shared" si="286"/>
        <v>0</v>
      </c>
      <c r="AI934" s="260"/>
      <c r="AJ934" s="282">
        <f t="shared" si="287"/>
        <v>0</v>
      </c>
      <c r="AK934" s="282">
        <f t="shared" si="288"/>
        <v>0</v>
      </c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495"/>
      <c r="AW934" s="495"/>
      <c r="AX934" s="495"/>
    </row>
    <row r="935" spans="2:50">
      <c r="B935" s="412">
        <v>1004</v>
      </c>
      <c r="C935" s="381" t="s">
        <v>4017</v>
      </c>
      <c r="D935" s="221" t="s">
        <v>3711</v>
      </c>
      <c r="E935" s="221" t="s">
        <v>3711</v>
      </c>
      <c r="F935" s="391" t="s">
        <v>3719</v>
      </c>
      <c r="G935" s="8" t="s">
        <v>262</v>
      </c>
      <c r="H935" s="306" t="s">
        <v>3713</v>
      </c>
      <c r="I935" s="1" t="s">
        <v>1267</v>
      </c>
      <c r="J935" s="1">
        <f t="shared" si="289"/>
        <v>483</v>
      </c>
      <c r="K935" s="1">
        <v>3</v>
      </c>
      <c r="L935" s="1">
        <v>480</v>
      </c>
      <c r="M935" s="1"/>
      <c r="N935" s="1"/>
      <c r="O935" s="1"/>
      <c r="P935" s="531">
        <v>3</v>
      </c>
      <c r="Q935" s="308"/>
      <c r="R935" s="3" t="s">
        <v>31</v>
      </c>
      <c r="S935" s="3" t="s">
        <v>31</v>
      </c>
      <c r="T935" s="3" t="s">
        <v>31</v>
      </c>
      <c r="U935" s="3" t="s">
        <v>31</v>
      </c>
      <c r="V935" s="1" t="s">
        <v>3709</v>
      </c>
      <c r="W935" s="308"/>
      <c r="X935" s="282">
        <f t="shared" si="278"/>
        <v>0</v>
      </c>
      <c r="Y935" s="260"/>
      <c r="Z935" s="260"/>
      <c r="AA935" s="502">
        <f t="shared" si="279"/>
        <v>0</v>
      </c>
      <c r="AB935" s="282">
        <f t="shared" si="280"/>
        <v>0</v>
      </c>
      <c r="AC935" s="282">
        <f t="shared" si="281"/>
        <v>0</v>
      </c>
      <c r="AD935" s="282">
        <f t="shared" si="282"/>
        <v>0</v>
      </c>
      <c r="AE935" s="282">
        <f t="shared" si="283"/>
        <v>0</v>
      </c>
      <c r="AF935" s="282">
        <f t="shared" si="284"/>
        <v>0</v>
      </c>
      <c r="AG935" s="107">
        <f t="shared" si="285"/>
        <v>0</v>
      </c>
      <c r="AH935" s="282">
        <f t="shared" si="286"/>
        <v>0</v>
      </c>
      <c r="AI935" s="260"/>
      <c r="AJ935" s="282">
        <f t="shared" si="287"/>
        <v>0</v>
      </c>
      <c r="AK935" s="282">
        <f t="shared" si="288"/>
        <v>0</v>
      </c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495"/>
      <c r="AW935" s="495"/>
      <c r="AX935" s="495"/>
    </row>
    <row r="936" spans="2:50">
      <c r="B936" s="412">
        <v>1005</v>
      </c>
      <c r="C936" s="381" t="s">
        <v>4017</v>
      </c>
      <c r="D936" s="221" t="s">
        <v>3711</v>
      </c>
      <c r="E936" s="221" t="s">
        <v>3711</v>
      </c>
      <c r="F936" s="391" t="s">
        <v>3720</v>
      </c>
      <c r="G936" s="8" t="s">
        <v>274</v>
      </c>
      <c r="H936" s="306" t="s">
        <v>3721</v>
      </c>
      <c r="I936" s="1" t="s">
        <v>1267</v>
      </c>
      <c r="J936" s="1">
        <f t="shared" si="289"/>
        <v>482</v>
      </c>
      <c r="K936" s="1">
        <v>2</v>
      </c>
      <c r="L936" s="1">
        <v>480</v>
      </c>
      <c r="M936" s="1"/>
      <c r="N936" s="1"/>
      <c r="O936" s="1"/>
      <c r="P936" s="531">
        <v>3</v>
      </c>
      <c r="Q936" s="308"/>
      <c r="R936" s="3" t="s">
        <v>31</v>
      </c>
      <c r="S936" s="3" t="s">
        <v>31</v>
      </c>
      <c r="T936" s="3" t="s">
        <v>31</v>
      </c>
      <c r="U936" s="3" t="s">
        <v>31</v>
      </c>
      <c r="V936" s="1" t="s">
        <v>3709</v>
      </c>
      <c r="W936" s="308"/>
      <c r="X936" s="282">
        <f t="shared" si="278"/>
        <v>0</v>
      </c>
      <c r="Y936" s="260"/>
      <c r="Z936" s="260"/>
      <c r="AA936" s="502">
        <f t="shared" si="279"/>
        <v>0</v>
      </c>
      <c r="AB936" s="282">
        <f t="shared" si="280"/>
        <v>0</v>
      </c>
      <c r="AC936" s="282">
        <f t="shared" si="281"/>
        <v>0</v>
      </c>
      <c r="AD936" s="282">
        <f t="shared" si="282"/>
        <v>0</v>
      </c>
      <c r="AE936" s="282">
        <f t="shared" si="283"/>
        <v>0</v>
      </c>
      <c r="AF936" s="282">
        <f t="shared" si="284"/>
        <v>0</v>
      </c>
      <c r="AG936" s="107">
        <f t="shared" si="285"/>
        <v>0</v>
      </c>
      <c r="AH936" s="282">
        <f t="shared" si="286"/>
        <v>0</v>
      </c>
      <c r="AI936" s="260"/>
      <c r="AJ936" s="282">
        <f t="shared" si="287"/>
        <v>0</v>
      </c>
      <c r="AK936" s="282">
        <f t="shared" si="288"/>
        <v>0</v>
      </c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495"/>
      <c r="AW936" s="495"/>
      <c r="AX936" s="495"/>
    </row>
    <row r="937" spans="2:50">
      <c r="B937" s="412">
        <v>1006</v>
      </c>
      <c r="C937" s="381" t="s">
        <v>4017</v>
      </c>
      <c r="D937" s="221" t="s">
        <v>3711</v>
      </c>
      <c r="E937" s="221" t="s">
        <v>3711</v>
      </c>
      <c r="F937" s="391" t="s">
        <v>3722</v>
      </c>
      <c r="G937" s="8" t="s">
        <v>274</v>
      </c>
      <c r="H937" s="306" t="s">
        <v>3723</v>
      </c>
      <c r="I937" s="1" t="s">
        <v>1267</v>
      </c>
      <c r="J937" s="1">
        <f t="shared" si="289"/>
        <v>481.5</v>
      </c>
      <c r="K937" s="1">
        <v>1.5</v>
      </c>
      <c r="L937" s="1">
        <v>480</v>
      </c>
      <c r="M937" s="1"/>
      <c r="N937" s="1"/>
      <c r="O937" s="1"/>
      <c r="P937" s="531">
        <v>3</v>
      </c>
      <c r="Q937" s="308"/>
      <c r="R937" s="3" t="s">
        <v>31</v>
      </c>
      <c r="S937" s="3" t="s">
        <v>31</v>
      </c>
      <c r="T937" s="3" t="s">
        <v>31</v>
      </c>
      <c r="U937" s="3" t="s">
        <v>31</v>
      </c>
      <c r="V937" s="1" t="s">
        <v>3709</v>
      </c>
      <c r="W937" s="308"/>
      <c r="X937" s="282">
        <f t="shared" si="278"/>
        <v>0</v>
      </c>
      <c r="Y937" s="260"/>
      <c r="Z937" s="260"/>
      <c r="AA937" s="502">
        <f t="shared" si="279"/>
        <v>0</v>
      </c>
      <c r="AB937" s="282">
        <f t="shared" si="280"/>
        <v>0</v>
      </c>
      <c r="AC937" s="282">
        <f t="shared" si="281"/>
        <v>0</v>
      </c>
      <c r="AD937" s="282">
        <f t="shared" si="282"/>
        <v>0</v>
      </c>
      <c r="AE937" s="282">
        <f t="shared" si="283"/>
        <v>0</v>
      </c>
      <c r="AF937" s="282">
        <f t="shared" si="284"/>
        <v>0</v>
      </c>
      <c r="AG937" s="107">
        <f t="shared" si="285"/>
        <v>0</v>
      </c>
      <c r="AH937" s="282">
        <f t="shared" si="286"/>
        <v>0</v>
      </c>
      <c r="AI937" s="260"/>
      <c r="AJ937" s="282">
        <f t="shared" si="287"/>
        <v>0</v>
      </c>
      <c r="AK937" s="282">
        <f t="shared" si="288"/>
        <v>0</v>
      </c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495"/>
      <c r="AW937" s="495"/>
      <c r="AX937" s="495"/>
    </row>
    <row r="938" spans="2:50">
      <c r="B938" s="412">
        <v>1007</v>
      </c>
      <c r="C938" s="381" t="s">
        <v>4017</v>
      </c>
      <c r="D938" s="221" t="s">
        <v>3711</v>
      </c>
      <c r="E938" s="221" t="s">
        <v>3711</v>
      </c>
      <c r="F938" s="391" t="s">
        <v>3724</v>
      </c>
      <c r="G938" s="8" t="s">
        <v>274</v>
      </c>
      <c r="H938" s="306" t="s">
        <v>3708</v>
      </c>
      <c r="I938" s="1" t="s">
        <v>1267</v>
      </c>
      <c r="J938" s="1">
        <f t="shared" si="289"/>
        <v>481</v>
      </c>
      <c r="K938" s="1">
        <v>1</v>
      </c>
      <c r="L938" s="1">
        <v>480</v>
      </c>
      <c r="M938" s="1"/>
      <c r="N938" s="1"/>
      <c r="O938" s="1"/>
      <c r="P938" s="531">
        <v>3</v>
      </c>
      <c r="Q938" s="308"/>
      <c r="R938" s="3" t="s">
        <v>31</v>
      </c>
      <c r="S938" s="3" t="s">
        <v>31</v>
      </c>
      <c r="T938" s="3" t="s">
        <v>31</v>
      </c>
      <c r="U938" s="3" t="s">
        <v>31</v>
      </c>
      <c r="V938" s="1" t="s">
        <v>3709</v>
      </c>
      <c r="W938" s="308"/>
      <c r="X938" s="282">
        <f t="shared" si="278"/>
        <v>0</v>
      </c>
      <c r="Y938" s="260"/>
      <c r="Z938" s="260"/>
      <c r="AA938" s="502">
        <f t="shared" si="279"/>
        <v>0</v>
      </c>
      <c r="AB938" s="282">
        <f t="shared" si="280"/>
        <v>0</v>
      </c>
      <c r="AC938" s="282">
        <f t="shared" si="281"/>
        <v>0</v>
      </c>
      <c r="AD938" s="282">
        <f t="shared" si="282"/>
        <v>0</v>
      </c>
      <c r="AE938" s="282">
        <f t="shared" si="283"/>
        <v>0</v>
      </c>
      <c r="AF938" s="282">
        <f t="shared" si="284"/>
        <v>0</v>
      </c>
      <c r="AG938" s="107">
        <f t="shared" si="285"/>
        <v>0</v>
      </c>
      <c r="AH938" s="282">
        <f t="shared" si="286"/>
        <v>0</v>
      </c>
      <c r="AI938" s="260"/>
      <c r="AJ938" s="282">
        <f t="shared" si="287"/>
        <v>0</v>
      </c>
      <c r="AK938" s="282">
        <f t="shared" si="288"/>
        <v>0</v>
      </c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495"/>
      <c r="AW938" s="495"/>
      <c r="AX938" s="495"/>
    </row>
    <row r="939" spans="2:50">
      <c r="B939" s="594" t="s">
        <v>4392</v>
      </c>
      <c r="C939" s="595"/>
      <c r="D939" s="595"/>
      <c r="E939" s="595"/>
      <c r="F939" s="596"/>
      <c r="G939" s="443"/>
      <c r="H939" s="443"/>
      <c r="I939" s="445" t="s">
        <v>3827</v>
      </c>
      <c r="J939" s="444">
        <f t="shared" ca="1" si="289"/>
        <v>106.16666666666667</v>
      </c>
      <c r="K939" s="444">
        <f ca="1">K940/60</f>
        <v>0.91666666666666663</v>
      </c>
      <c r="L939" s="444">
        <f t="shared" ref="L939:O939" ca="1" si="290">L940/60</f>
        <v>105.25</v>
      </c>
      <c r="M939" s="444">
        <f t="shared" ca="1" si="290"/>
        <v>0</v>
      </c>
      <c r="N939" s="444">
        <f t="shared" ca="1" si="290"/>
        <v>0</v>
      </c>
      <c r="O939" s="444">
        <f t="shared" ca="1" si="290"/>
        <v>0</v>
      </c>
      <c r="P939" s="501"/>
      <c r="Q939" s="444"/>
      <c r="R939" s="536"/>
      <c r="S939" s="536"/>
      <c r="T939" s="536"/>
      <c r="U939" s="536"/>
      <c r="V939" s="444"/>
      <c r="W939" s="444"/>
      <c r="X939" s="444">
        <f>X940/60</f>
        <v>0</v>
      </c>
      <c r="Y939" s="444"/>
      <c r="Z939" s="444"/>
      <c r="AA939" s="444"/>
      <c r="AB939" s="444">
        <f t="shared" ref="AB939:AF939" si="291">AB940/60</f>
        <v>0</v>
      </c>
      <c r="AC939" s="444"/>
      <c r="AD939" s="444">
        <f t="shared" si="291"/>
        <v>0</v>
      </c>
      <c r="AE939" s="444"/>
      <c r="AF939" s="444">
        <f t="shared" si="291"/>
        <v>0</v>
      </c>
      <c r="AG939" s="444"/>
      <c r="AH939" s="444">
        <f>AH940/60</f>
        <v>0</v>
      </c>
      <c r="AI939" s="444"/>
      <c r="AJ939" s="444"/>
      <c r="AK939" s="444">
        <f>AK940/60</f>
        <v>0</v>
      </c>
      <c r="AL939" s="444"/>
      <c r="AM939" s="444"/>
      <c r="AN939" s="444"/>
      <c r="AO939" s="444"/>
      <c r="AP939" s="444"/>
      <c r="AQ939" s="444"/>
      <c r="AR939" s="444"/>
      <c r="AS939" s="444"/>
      <c r="AT939" s="444"/>
      <c r="AU939" s="444"/>
      <c r="AV939" s="444"/>
      <c r="AW939" s="444"/>
      <c r="AX939" s="444">
        <f>AX940/60</f>
        <v>0</v>
      </c>
    </row>
    <row r="940" spans="2:50">
      <c r="B940" s="597"/>
      <c r="C940" s="598"/>
      <c r="D940" s="598"/>
      <c r="E940" s="598"/>
      <c r="F940" s="599"/>
      <c r="G940" s="443"/>
      <c r="H940" s="443"/>
      <c r="I940" s="446" t="s">
        <v>4021</v>
      </c>
      <c r="J940" s="444">
        <f t="shared" ca="1" si="289"/>
        <v>6370</v>
      </c>
      <c r="K940" s="444">
        <f ca="1">SUMIF($I941:RP950,"DQA",K941:K950)</f>
        <v>55</v>
      </c>
      <c r="L940" s="444">
        <f ca="1">SUMIF($I941:RQ950,"DQA",L941:L950)</f>
        <v>6315</v>
      </c>
      <c r="M940" s="444">
        <f ca="1">SUMIF($I941:RR950,"DQA",M941:M950)</f>
        <v>0</v>
      </c>
      <c r="N940" s="444">
        <f ca="1">SUMIF($I941:RS950,"DQA",N941:N950)</f>
        <v>0</v>
      </c>
      <c r="O940" s="444">
        <f ca="1">SUMIF($I941:RT950,"DQA",O941:O950)</f>
        <v>0</v>
      </c>
      <c r="P940" s="501"/>
      <c r="Q940" s="444"/>
      <c r="R940" s="536"/>
      <c r="S940" s="536"/>
      <c r="T940" s="536"/>
      <c r="U940" s="536"/>
      <c r="V940" s="444"/>
      <c r="W940" s="444"/>
      <c r="X940" s="444">
        <f>SUM(X941:X950)</f>
        <v>0</v>
      </c>
      <c r="Y940" s="444"/>
      <c r="Z940" s="444"/>
      <c r="AA940" s="444"/>
      <c r="AB940" s="444">
        <f t="shared" ref="AB940:AK940" si="292">SUM(AB941:AB950)</f>
        <v>0</v>
      </c>
      <c r="AC940" s="444"/>
      <c r="AD940" s="444">
        <f t="shared" si="292"/>
        <v>0</v>
      </c>
      <c r="AE940" s="444"/>
      <c r="AF940" s="444">
        <f t="shared" si="292"/>
        <v>0</v>
      </c>
      <c r="AG940" s="444"/>
      <c r="AH940" s="444">
        <f t="shared" si="292"/>
        <v>0</v>
      </c>
      <c r="AI940" s="444"/>
      <c r="AJ940" s="444"/>
      <c r="AK940" s="444">
        <f t="shared" si="292"/>
        <v>0</v>
      </c>
      <c r="AL940" s="444"/>
      <c r="AM940" s="444"/>
      <c r="AN940" s="444"/>
      <c r="AO940" s="444"/>
      <c r="AP940" s="444"/>
      <c r="AQ940" s="444"/>
      <c r="AR940" s="444"/>
      <c r="AS940" s="444"/>
      <c r="AT940" s="444"/>
      <c r="AU940" s="444"/>
      <c r="AV940" s="444"/>
      <c r="AW940" s="444"/>
      <c r="AX940" s="444">
        <f>SUM(AX941:AX950)</f>
        <v>0</v>
      </c>
    </row>
    <row r="941" spans="2:50">
      <c r="B941" s="412">
        <v>1008</v>
      </c>
      <c r="C941" s="381" t="s">
        <v>4324</v>
      </c>
      <c r="D941" s="221" t="s">
        <v>3707</v>
      </c>
      <c r="E941" s="221" t="s">
        <v>3707</v>
      </c>
      <c r="F941" s="391" t="s">
        <v>3725</v>
      </c>
      <c r="G941" s="8" t="s">
        <v>262</v>
      </c>
      <c r="H941" s="306" t="s">
        <v>3726</v>
      </c>
      <c r="I941" s="1" t="s">
        <v>1267</v>
      </c>
      <c r="J941" s="1">
        <f t="shared" si="289"/>
        <v>25</v>
      </c>
      <c r="K941" s="1">
        <v>10</v>
      </c>
      <c r="L941" s="1">
        <v>15</v>
      </c>
      <c r="M941" s="1"/>
      <c r="N941" s="1"/>
      <c r="O941" s="1"/>
      <c r="P941" s="531">
        <v>3</v>
      </c>
      <c r="Q941" s="308"/>
      <c r="R941" s="3" t="s">
        <v>31</v>
      </c>
      <c r="S941" s="3" t="s">
        <v>31</v>
      </c>
      <c r="T941" s="3" t="s">
        <v>31</v>
      </c>
      <c r="U941" s="3" t="s">
        <v>31</v>
      </c>
      <c r="V941" s="1" t="s">
        <v>3709</v>
      </c>
      <c r="W941" s="308"/>
      <c r="X941" s="282">
        <f t="shared" ref="X941:X950" si="293">SUMIF(W941,"Y",K941)</f>
        <v>0</v>
      </c>
      <c r="Y941" s="260"/>
      <c r="Z941" s="260"/>
      <c r="AA941" s="502">
        <f t="shared" ref="AA941:AA950" si="294">(COUNTA(AL941:AU941)-COUNTIF(AL941:AU941, "X"))</f>
        <v>0</v>
      </c>
      <c r="AB941" s="282">
        <f t="shared" ref="AB941:AB950" si="295">(COUNTA(AL941:AU941)-COUNTIF(AL941:AU941, "X"))*P941*K941</f>
        <v>0</v>
      </c>
      <c r="AC941" s="282">
        <f t="shared" ref="AC941:AC950" si="296">COUNTIF(AL941:AU941,"A")</f>
        <v>0</v>
      </c>
      <c r="AD941" s="282">
        <f t="shared" ref="AD941:AD950" si="297">COUNTIF(AL941:AU941,"V")*P941*M941</f>
        <v>0</v>
      </c>
      <c r="AE941" s="282">
        <f t="shared" ref="AE941:AE950" si="298">COUNTIF(AL941:AU941,"L")</f>
        <v>0</v>
      </c>
      <c r="AF941" s="282">
        <f t="shared" ref="AF941:AF950" si="299">COUNTIF(AL941:AU941,"L")*K941*P941</f>
        <v>0</v>
      </c>
      <c r="AG941" s="107">
        <f t="shared" ref="AG941:AG950" si="300">IF(Q941="Y",1,0)</f>
        <v>0</v>
      </c>
      <c r="AH941" s="282">
        <f t="shared" ref="AH941:AH950" si="301">IF(Q941="Y", AA941, 0)*K941*P941/2</f>
        <v>0</v>
      </c>
      <c r="AI941" s="260"/>
      <c r="AJ941" s="282">
        <f t="shared" ref="AJ941:AJ950" si="302">COUNTIF(AL941:AU941, "V")</f>
        <v>0</v>
      </c>
      <c r="AK941" s="282">
        <f t="shared" ref="AK941:AK950" si="303">AB941-AD941-AF941-AH941</f>
        <v>0</v>
      </c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495"/>
      <c r="AW941" s="495"/>
      <c r="AX941" s="495"/>
    </row>
    <row r="942" spans="2:50">
      <c r="B942" s="412">
        <v>1009</v>
      </c>
      <c r="C942" s="381" t="s">
        <v>4324</v>
      </c>
      <c r="D942" s="221" t="s">
        <v>3711</v>
      </c>
      <c r="E942" s="221" t="s">
        <v>3711</v>
      </c>
      <c r="F942" s="391" t="s">
        <v>3712</v>
      </c>
      <c r="G942" s="8" t="s">
        <v>262</v>
      </c>
      <c r="H942" s="306" t="s">
        <v>3727</v>
      </c>
      <c r="I942" s="1" t="s">
        <v>1267</v>
      </c>
      <c r="J942" s="1">
        <f t="shared" si="289"/>
        <v>905</v>
      </c>
      <c r="K942" s="1">
        <v>5</v>
      </c>
      <c r="L942" s="1">
        <v>900</v>
      </c>
      <c r="M942" s="1"/>
      <c r="N942" s="1"/>
      <c r="O942" s="1"/>
      <c r="P942" s="531">
        <v>3</v>
      </c>
      <c r="Q942" s="308"/>
      <c r="R942" s="3" t="s">
        <v>31</v>
      </c>
      <c r="S942" s="3" t="s">
        <v>31</v>
      </c>
      <c r="T942" s="3" t="s">
        <v>31</v>
      </c>
      <c r="U942" s="3" t="s">
        <v>31</v>
      </c>
      <c r="V942" s="1" t="s">
        <v>3709</v>
      </c>
      <c r="W942" s="308"/>
      <c r="X942" s="282">
        <f t="shared" si="293"/>
        <v>0</v>
      </c>
      <c r="Y942" s="260"/>
      <c r="Z942" s="260"/>
      <c r="AA942" s="502">
        <f t="shared" si="294"/>
        <v>0</v>
      </c>
      <c r="AB942" s="282">
        <f t="shared" si="295"/>
        <v>0</v>
      </c>
      <c r="AC942" s="282">
        <f t="shared" si="296"/>
        <v>0</v>
      </c>
      <c r="AD942" s="282">
        <f t="shared" si="297"/>
        <v>0</v>
      </c>
      <c r="AE942" s="282">
        <f t="shared" si="298"/>
        <v>0</v>
      </c>
      <c r="AF942" s="282">
        <f t="shared" si="299"/>
        <v>0</v>
      </c>
      <c r="AG942" s="107">
        <f t="shared" si="300"/>
        <v>0</v>
      </c>
      <c r="AH942" s="282">
        <f t="shared" si="301"/>
        <v>0</v>
      </c>
      <c r="AI942" s="260"/>
      <c r="AJ942" s="282">
        <f t="shared" si="302"/>
        <v>0</v>
      </c>
      <c r="AK942" s="282">
        <f t="shared" si="303"/>
        <v>0</v>
      </c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495"/>
      <c r="AW942" s="495"/>
      <c r="AX942" s="495"/>
    </row>
    <row r="943" spans="2:50">
      <c r="B943" s="412">
        <v>1010</v>
      </c>
      <c r="C943" s="381" t="s">
        <v>4324</v>
      </c>
      <c r="D943" s="221" t="s">
        <v>3711</v>
      </c>
      <c r="E943" s="221" t="s">
        <v>3711</v>
      </c>
      <c r="F943" s="391" t="s">
        <v>3714</v>
      </c>
      <c r="G943" s="8" t="s">
        <v>262</v>
      </c>
      <c r="H943" s="306" t="s">
        <v>3727</v>
      </c>
      <c r="I943" s="1" t="s">
        <v>1267</v>
      </c>
      <c r="J943" s="1">
        <f t="shared" si="289"/>
        <v>785</v>
      </c>
      <c r="K943" s="1">
        <v>5</v>
      </c>
      <c r="L943" s="1">
        <v>780</v>
      </c>
      <c r="M943" s="1"/>
      <c r="N943" s="1"/>
      <c r="O943" s="1"/>
      <c r="P943" s="531">
        <v>3</v>
      </c>
      <c r="Q943" s="308"/>
      <c r="R943" s="3" t="s">
        <v>31</v>
      </c>
      <c r="S943" s="3" t="s">
        <v>31</v>
      </c>
      <c r="T943" s="3" t="s">
        <v>31</v>
      </c>
      <c r="U943" s="3" t="s">
        <v>31</v>
      </c>
      <c r="V943" s="1" t="s">
        <v>3709</v>
      </c>
      <c r="W943" s="308"/>
      <c r="X943" s="282">
        <f t="shared" si="293"/>
        <v>0</v>
      </c>
      <c r="Y943" s="260"/>
      <c r="Z943" s="260"/>
      <c r="AA943" s="502">
        <f t="shared" si="294"/>
        <v>0</v>
      </c>
      <c r="AB943" s="282">
        <f t="shared" si="295"/>
        <v>0</v>
      </c>
      <c r="AC943" s="282">
        <f t="shared" si="296"/>
        <v>0</v>
      </c>
      <c r="AD943" s="282">
        <f t="shared" si="297"/>
        <v>0</v>
      </c>
      <c r="AE943" s="282">
        <f t="shared" si="298"/>
        <v>0</v>
      </c>
      <c r="AF943" s="282">
        <f t="shared" si="299"/>
        <v>0</v>
      </c>
      <c r="AG943" s="107">
        <f t="shared" si="300"/>
        <v>0</v>
      </c>
      <c r="AH943" s="282">
        <f t="shared" si="301"/>
        <v>0</v>
      </c>
      <c r="AI943" s="260"/>
      <c r="AJ943" s="282">
        <f t="shared" si="302"/>
        <v>0</v>
      </c>
      <c r="AK943" s="282">
        <f t="shared" si="303"/>
        <v>0</v>
      </c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495"/>
      <c r="AW943" s="495"/>
      <c r="AX943" s="495"/>
    </row>
    <row r="944" spans="2:50">
      <c r="B944" s="412">
        <v>1011</v>
      </c>
      <c r="C944" s="381" t="s">
        <v>4324</v>
      </c>
      <c r="D944" s="221" t="s">
        <v>3711</v>
      </c>
      <c r="E944" s="221" t="s">
        <v>3711</v>
      </c>
      <c r="F944" s="391" t="s">
        <v>3715</v>
      </c>
      <c r="G944" s="8" t="s">
        <v>262</v>
      </c>
      <c r="H944" s="306" t="s">
        <v>3727</v>
      </c>
      <c r="I944" s="1" t="s">
        <v>1267</v>
      </c>
      <c r="J944" s="1">
        <f t="shared" si="289"/>
        <v>725</v>
      </c>
      <c r="K944" s="1">
        <v>5</v>
      </c>
      <c r="L944" s="1">
        <v>720</v>
      </c>
      <c r="M944" s="1"/>
      <c r="N944" s="1"/>
      <c r="O944" s="1"/>
      <c r="P944" s="531">
        <v>3</v>
      </c>
      <c r="Q944" s="308"/>
      <c r="R944" s="3" t="s">
        <v>31</v>
      </c>
      <c r="S944" s="3" t="s">
        <v>31</v>
      </c>
      <c r="T944" s="3" t="s">
        <v>31</v>
      </c>
      <c r="U944" s="3" t="s">
        <v>31</v>
      </c>
      <c r="V944" s="1" t="s">
        <v>3709</v>
      </c>
      <c r="W944" s="308"/>
      <c r="X944" s="282">
        <f t="shared" si="293"/>
        <v>0</v>
      </c>
      <c r="Y944" s="260"/>
      <c r="Z944" s="260"/>
      <c r="AA944" s="502">
        <f t="shared" si="294"/>
        <v>0</v>
      </c>
      <c r="AB944" s="282">
        <f t="shared" si="295"/>
        <v>0</v>
      </c>
      <c r="AC944" s="282">
        <f t="shared" si="296"/>
        <v>0</v>
      </c>
      <c r="AD944" s="282">
        <f t="shared" si="297"/>
        <v>0</v>
      </c>
      <c r="AE944" s="282">
        <f t="shared" si="298"/>
        <v>0</v>
      </c>
      <c r="AF944" s="282">
        <f t="shared" si="299"/>
        <v>0</v>
      </c>
      <c r="AG944" s="107">
        <f t="shared" si="300"/>
        <v>0</v>
      </c>
      <c r="AH944" s="282">
        <f t="shared" si="301"/>
        <v>0</v>
      </c>
      <c r="AI944" s="260"/>
      <c r="AJ944" s="282">
        <f t="shared" si="302"/>
        <v>0</v>
      </c>
      <c r="AK944" s="282">
        <f t="shared" si="303"/>
        <v>0</v>
      </c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495"/>
      <c r="AW944" s="495"/>
      <c r="AX944" s="495"/>
    </row>
    <row r="945" spans="2:50">
      <c r="B945" s="412">
        <v>1012</v>
      </c>
      <c r="C945" s="381" t="s">
        <v>4324</v>
      </c>
      <c r="D945" s="221" t="s">
        <v>3711</v>
      </c>
      <c r="E945" s="221" t="s">
        <v>3711</v>
      </c>
      <c r="F945" s="391" t="s">
        <v>3716</v>
      </c>
      <c r="G945" s="8" t="s">
        <v>262</v>
      </c>
      <c r="H945" s="306" t="s">
        <v>3727</v>
      </c>
      <c r="I945" s="1" t="s">
        <v>1267</v>
      </c>
      <c r="J945" s="1">
        <f t="shared" si="289"/>
        <v>845</v>
      </c>
      <c r="K945" s="1">
        <v>5</v>
      </c>
      <c r="L945" s="1">
        <v>840</v>
      </c>
      <c r="M945" s="1"/>
      <c r="N945" s="1"/>
      <c r="O945" s="1"/>
      <c r="P945" s="531">
        <v>3</v>
      </c>
      <c r="Q945" s="107"/>
      <c r="R945" s="3" t="s">
        <v>31</v>
      </c>
      <c r="S945" s="3" t="s">
        <v>31</v>
      </c>
      <c r="T945" s="3" t="s">
        <v>31</v>
      </c>
      <c r="U945" s="3" t="s">
        <v>31</v>
      </c>
      <c r="V945" s="1" t="s">
        <v>3709</v>
      </c>
      <c r="W945" s="308"/>
      <c r="X945" s="282">
        <f t="shared" si="293"/>
        <v>0</v>
      </c>
      <c r="Y945" s="260"/>
      <c r="Z945" s="260"/>
      <c r="AA945" s="502">
        <f t="shared" si="294"/>
        <v>0</v>
      </c>
      <c r="AB945" s="282">
        <f t="shared" si="295"/>
        <v>0</v>
      </c>
      <c r="AC945" s="282">
        <f t="shared" si="296"/>
        <v>0</v>
      </c>
      <c r="AD945" s="282">
        <f t="shared" si="297"/>
        <v>0</v>
      </c>
      <c r="AE945" s="282">
        <f t="shared" si="298"/>
        <v>0</v>
      </c>
      <c r="AF945" s="282">
        <f t="shared" si="299"/>
        <v>0</v>
      </c>
      <c r="AG945" s="107">
        <f t="shared" si="300"/>
        <v>0</v>
      </c>
      <c r="AH945" s="282">
        <f t="shared" si="301"/>
        <v>0</v>
      </c>
      <c r="AI945" s="260"/>
      <c r="AJ945" s="282">
        <f t="shared" si="302"/>
        <v>0</v>
      </c>
      <c r="AK945" s="282">
        <f t="shared" si="303"/>
        <v>0</v>
      </c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495"/>
      <c r="AW945" s="495"/>
      <c r="AX945" s="495"/>
    </row>
    <row r="946" spans="2:50">
      <c r="B946" s="412">
        <v>1013</v>
      </c>
      <c r="C946" s="381" t="s">
        <v>4324</v>
      </c>
      <c r="D946" s="221" t="s">
        <v>3711</v>
      </c>
      <c r="E946" s="221" t="s">
        <v>3711</v>
      </c>
      <c r="F946" s="391" t="s">
        <v>3717</v>
      </c>
      <c r="G946" s="8" t="s">
        <v>262</v>
      </c>
      <c r="H946" s="306" t="s">
        <v>3727</v>
      </c>
      <c r="I946" s="1" t="s">
        <v>1267</v>
      </c>
      <c r="J946" s="1">
        <f t="shared" si="289"/>
        <v>905</v>
      </c>
      <c r="K946" s="1">
        <v>5</v>
      </c>
      <c r="L946" s="1">
        <v>900</v>
      </c>
      <c r="M946" s="1"/>
      <c r="N946" s="1"/>
      <c r="O946" s="1"/>
      <c r="P946" s="531">
        <v>3</v>
      </c>
      <c r="Q946" s="308"/>
      <c r="R946" s="3" t="s">
        <v>31</v>
      </c>
      <c r="S946" s="3" t="s">
        <v>31</v>
      </c>
      <c r="T946" s="3" t="s">
        <v>31</v>
      </c>
      <c r="U946" s="3" t="s">
        <v>31</v>
      </c>
      <c r="V946" s="1" t="s">
        <v>3709</v>
      </c>
      <c r="W946" s="308"/>
      <c r="X946" s="282">
        <f t="shared" si="293"/>
        <v>0</v>
      </c>
      <c r="Y946" s="260"/>
      <c r="Z946" s="260"/>
      <c r="AA946" s="502">
        <f t="shared" si="294"/>
        <v>0</v>
      </c>
      <c r="AB946" s="282">
        <f t="shared" si="295"/>
        <v>0</v>
      </c>
      <c r="AC946" s="282">
        <f t="shared" si="296"/>
        <v>0</v>
      </c>
      <c r="AD946" s="282">
        <f t="shared" si="297"/>
        <v>0</v>
      </c>
      <c r="AE946" s="282">
        <f t="shared" si="298"/>
        <v>0</v>
      </c>
      <c r="AF946" s="282">
        <f t="shared" si="299"/>
        <v>0</v>
      </c>
      <c r="AG946" s="107">
        <f t="shared" si="300"/>
        <v>0</v>
      </c>
      <c r="AH946" s="282">
        <f t="shared" si="301"/>
        <v>0</v>
      </c>
      <c r="AI946" s="260"/>
      <c r="AJ946" s="282">
        <f t="shared" si="302"/>
        <v>0</v>
      </c>
      <c r="AK946" s="282">
        <f t="shared" si="303"/>
        <v>0</v>
      </c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495"/>
      <c r="AW946" s="495"/>
      <c r="AX946" s="495"/>
    </row>
    <row r="947" spans="2:50">
      <c r="B947" s="412">
        <v>1014</v>
      </c>
      <c r="C947" s="381" t="s">
        <v>4324</v>
      </c>
      <c r="D947" s="221" t="s">
        <v>3711</v>
      </c>
      <c r="E947" s="221" t="s">
        <v>3711</v>
      </c>
      <c r="F947" s="391" t="s">
        <v>3718</v>
      </c>
      <c r="G947" s="8" t="s">
        <v>262</v>
      </c>
      <c r="H947" s="306" t="s">
        <v>3727</v>
      </c>
      <c r="I947" s="1" t="s">
        <v>1267</v>
      </c>
      <c r="J947" s="1">
        <f t="shared" si="289"/>
        <v>725</v>
      </c>
      <c r="K947" s="1">
        <v>5</v>
      </c>
      <c r="L947" s="1">
        <v>720</v>
      </c>
      <c r="M947" s="1"/>
      <c r="N947" s="1"/>
      <c r="O947" s="1"/>
      <c r="P947" s="531">
        <v>3</v>
      </c>
      <c r="Q947" s="308"/>
      <c r="R947" s="3" t="s">
        <v>31</v>
      </c>
      <c r="S947" s="3" t="s">
        <v>31</v>
      </c>
      <c r="T947" s="3" t="s">
        <v>31</v>
      </c>
      <c r="U947" s="3" t="s">
        <v>31</v>
      </c>
      <c r="V947" s="1" t="s">
        <v>3709</v>
      </c>
      <c r="W947" s="308"/>
      <c r="X947" s="282">
        <f t="shared" si="293"/>
        <v>0</v>
      </c>
      <c r="Y947" s="260"/>
      <c r="Z947" s="260"/>
      <c r="AA947" s="502">
        <f t="shared" si="294"/>
        <v>0</v>
      </c>
      <c r="AB947" s="282">
        <f t="shared" si="295"/>
        <v>0</v>
      </c>
      <c r="AC947" s="282">
        <f t="shared" si="296"/>
        <v>0</v>
      </c>
      <c r="AD947" s="282">
        <f t="shared" si="297"/>
        <v>0</v>
      </c>
      <c r="AE947" s="282">
        <f t="shared" si="298"/>
        <v>0</v>
      </c>
      <c r="AF947" s="282">
        <f t="shared" si="299"/>
        <v>0</v>
      </c>
      <c r="AG947" s="107">
        <f t="shared" si="300"/>
        <v>0</v>
      </c>
      <c r="AH947" s="282">
        <f t="shared" si="301"/>
        <v>0</v>
      </c>
      <c r="AI947" s="260"/>
      <c r="AJ947" s="282">
        <f t="shared" si="302"/>
        <v>0</v>
      </c>
      <c r="AK947" s="282">
        <f t="shared" si="303"/>
        <v>0</v>
      </c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495"/>
      <c r="AW947" s="495"/>
      <c r="AX947" s="495"/>
    </row>
    <row r="948" spans="2:50">
      <c r="B948" s="412">
        <v>1015</v>
      </c>
      <c r="C948" s="381" t="s">
        <v>4324</v>
      </c>
      <c r="D948" s="221" t="s">
        <v>3711</v>
      </c>
      <c r="E948" s="221" t="s">
        <v>3711</v>
      </c>
      <c r="F948" s="391" t="s">
        <v>3719</v>
      </c>
      <c r="G948" s="8" t="s">
        <v>262</v>
      </c>
      <c r="H948" s="306" t="s">
        <v>3727</v>
      </c>
      <c r="I948" s="1" t="s">
        <v>1267</v>
      </c>
      <c r="J948" s="1">
        <f t="shared" si="289"/>
        <v>485</v>
      </c>
      <c r="K948" s="1">
        <v>5</v>
      </c>
      <c r="L948" s="1">
        <v>480</v>
      </c>
      <c r="M948" s="1"/>
      <c r="N948" s="1"/>
      <c r="O948" s="1"/>
      <c r="P948" s="531">
        <v>3</v>
      </c>
      <c r="Q948" s="308"/>
      <c r="R948" s="3" t="s">
        <v>31</v>
      </c>
      <c r="S948" s="3" t="s">
        <v>31</v>
      </c>
      <c r="T948" s="3" t="s">
        <v>31</v>
      </c>
      <c r="U948" s="3" t="s">
        <v>31</v>
      </c>
      <c r="V948" s="1" t="s">
        <v>3709</v>
      </c>
      <c r="W948" s="308"/>
      <c r="X948" s="282">
        <f t="shared" si="293"/>
        <v>0</v>
      </c>
      <c r="Y948" s="260"/>
      <c r="Z948" s="260"/>
      <c r="AA948" s="502">
        <f t="shared" si="294"/>
        <v>0</v>
      </c>
      <c r="AB948" s="282">
        <f t="shared" si="295"/>
        <v>0</v>
      </c>
      <c r="AC948" s="282">
        <f t="shared" si="296"/>
        <v>0</v>
      </c>
      <c r="AD948" s="282">
        <f t="shared" si="297"/>
        <v>0</v>
      </c>
      <c r="AE948" s="282">
        <f t="shared" si="298"/>
        <v>0</v>
      </c>
      <c r="AF948" s="282">
        <f t="shared" si="299"/>
        <v>0</v>
      </c>
      <c r="AG948" s="107">
        <f t="shared" si="300"/>
        <v>0</v>
      </c>
      <c r="AH948" s="282">
        <f t="shared" si="301"/>
        <v>0</v>
      </c>
      <c r="AI948" s="260"/>
      <c r="AJ948" s="282">
        <f t="shared" si="302"/>
        <v>0</v>
      </c>
      <c r="AK948" s="282">
        <f t="shared" si="303"/>
        <v>0</v>
      </c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495"/>
      <c r="AW948" s="495"/>
      <c r="AX948" s="495"/>
    </row>
    <row r="949" spans="2:50">
      <c r="B949" s="412">
        <v>1016</v>
      </c>
      <c r="C949" s="381" t="s">
        <v>4324</v>
      </c>
      <c r="D949" s="221" t="s">
        <v>3711</v>
      </c>
      <c r="E949" s="221" t="s">
        <v>3711</v>
      </c>
      <c r="F949" s="391" t="s">
        <v>3720</v>
      </c>
      <c r="G949" s="8" t="s">
        <v>274</v>
      </c>
      <c r="H949" s="306" t="s">
        <v>3727</v>
      </c>
      <c r="I949" s="1" t="s">
        <v>1267</v>
      </c>
      <c r="J949" s="1">
        <f t="shared" si="289"/>
        <v>485</v>
      </c>
      <c r="K949" s="1">
        <v>5</v>
      </c>
      <c r="L949" s="1">
        <v>480</v>
      </c>
      <c r="M949" s="1"/>
      <c r="N949" s="1"/>
      <c r="O949" s="1"/>
      <c r="P949" s="531">
        <v>3</v>
      </c>
      <c r="Q949" s="308"/>
      <c r="R949" s="3" t="s">
        <v>31</v>
      </c>
      <c r="S949" s="3" t="s">
        <v>31</v>
      </c>
      <c r="T949" s="3" t="s">
        <v>31</v>
      </c>
      <c r="U949" s="3" t="s">
        <v>31</v>
      </c>
      <c r="V949" s="1" t="s">
        <v>3709</v>
      </c>
      <c r="W949" s="308"/>
      <c r="X949" s="282">
        <f t="shared" si="293"/>
        <v>0</v>
      </c>
      <c r="Y949" s="260"/>
      <c r="Z949" s="260"/>
      <c r="AA949" s="502">
        <f t="shared" si="294"/>
        <v>0</v>
      </c>
      <c r="AB949" s="282">
        <f t="shared" si="295"/>
        <v>0</v>
      </c>
      <c r="AC949" s="282">
        <f t="shared" si="296"/>
        <v>0</v>
      </c>
      <c r="AD949" s="282">
        <f t="shared" si="297"/>
        <v>0</v>
      </c>
      <c r="AE949" s="282">
        <f t="shared" si="298"/>
        <v>0</v>
      </c>
      <c r="AF949" s="282">
        <f t="shared" si="299"/>
        <v>0</v>
      </c>
      <c r="AG949" s="107">
        <f t="shared" si="300"/>
        <v>0</v>
      </c>
      <c r="AH949" s="282">
        <f t="shared" si="301"/>
        <v>0</v>
      </c>
      <c r="AI949" s="260"/>
      <c r="AJ949" s="282">
        <f t="shared" si="302"/>
        <v>0</v>
      </c>
      <c r="AK949" s="282">
        <f t="shared" si="303"/>
        <v>0</v>
      </c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495"/>
      <c r="AW949" s="495"/>
      <c r="AX949" s="495"/>
    </row>
    <row r="950" spans="2:50">
      <c r="B950" s="412">
        <v>1017</v>
      </c>
      <c r="C950" s="381" t="s">
        <v>4324</v>
      </c>
      <c r="D950" s="221" t="s">
        <v>3711</v>
      </c>
      <c r="E950" s="221" t="s">
        <v>3711</v>
      </c>
      <c r="F950" s="391" t="s">
        <v>3722</v>
      </c>
      <c r="G950" s="8" t="s">
        <v>274</v>
      </c>
      <c r="H950" s="306" t="s">
        <v>3727</v>
      </c>
      <c r="I950" s="1" t="s">
        <v>1267</v>
      </c>
      <c r="J950" s="1">
        <f t="shared" si="289"/>
        <v>485</v>
      </c>
      <c r="K950" s="1">
        <v>5</v>
      </c>
      <c r="L950" s="1">
        <v>480</v>
      </c>
      <c r="M950" s="1"/>
      <c r="N950" s="1"/>
      <c r="O950" s="1"/>
      <c r="P950" s="531">
        <v>3</v>
      </c>
      <c r="Q950" s="308"/>
      <c r="R950" s="3" t="s">
        <v>31</v>
      </c>
      <c r="S950" s="3" t="s">
        <v>31</v>
      </c>
      <c r="T950" s="3" t="s">
        <v>31</v>
      </c>
      <c r="U950" s="3" t="s">
        <v>31</v>
      </c>
      <c r="V950" s="1" t="s">
        <v>3709</v>
      </c>
      <c r="W950" s="308"/>
      <c r="X950" s="282">
        <f t="shared" si="293"/>
        <v>0</v>
      </c>
      <c r="Y950" s="260"/>
      <c r="Z950" s="260"/>
      <c r="AA950" s="502">
        <f t="shared" si="294"/>
        <v>0</v>
      </c>
      <c r="AB950" s="282">
        <f t="shared" si="295"/>
        <v>0</v>
      </c>
      <c r="AC950" s="282">
        <f t="shared" si="296"/>
        <v>0</v>
      </c>
      <c r="AD950" s="282">
        <f t="shared" si="297"/>
        <v>0</v>
      </c>
      <c r="AE950" s="282">
        <f t="shared" si="298"/>
        <v>0</v>
      </c>
      <c r="AF950" s="282">
        <f t="shared" si="299"/>
        <v>0</v>
      </c>
      <c r="AG950" s="107">
        <f t="shared" si="300"/>
        <v>0</v>
      </c>
      <c r="AH950" s="282">
        <f t="shared" si="301"/>
        <v>0</v>
      </c>
      <c r="AI950" s="260"/>
      <c r="AJ950" s="282">
        <f t="shared" si="302"/>
        <v>0</v>
      </c>
      <c r="AK950" s="282">
        <f t="shared" si="303"/>
        <v>0</v>
      </c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495"/>
      <c r="AW950" s="495"/>
      <c r="AX950" s="495"/>
    </row>
  </sheetData>
  <protectedRanges>
    <protectedRange sqref="AR101:AU101 AR486:AU486 AR629:AU629 AR766:AU766 AR799:AU799 AR832:AU832 AR852:AU852 AR939:AU939 AR926:AU926 AA9 AL12:AU12 AL7:AU7 AA13:AB14 AA17:AB100 AA103:AB331 AA334:AB485 AA488:AB628 AA631:AB765 AA768:AB798 AA801:AB831 AA834:AB851 AA854:AB925 AA928:AB938 AA941:AB950 AR13:AU15" name="範圍1_1"/>
    <protectedRange sqref="AL8:AU11 AA10" name="範圍1_2"/>
    <protectedRange sqref="D2:D4 C4 C1:C2" name="範圍1_4"/>
    <protectedRange sqref="AP629:AQ629 AP799:AQ799 AP832:AQ832 AP13:AQ15 AP926:AQ926 AP939:AQ939 AP852:AQ852 AP766:AQ766 AP486:AQ486 AP101:AQ101" name="範圍1_1_1"/>
    <protectedRange sqref="AL629:AO629 AL799:AO799 AL832:AO832 AL13:AO15 AL926:AO926 AL939:AO939 AL852:AO852 AL766:AO766 AL486:AO486 AL101:AO101 AL17:AO17" name="範圍1_1_2"/>
  </protectedRanges>
  <mergeCells count="56">
    <mergeCell ref="B852:F853"/>
    <mergeCell ref="B926:F927"/>
    <mergeCell ref="B939:F940"/>
    <mergeCell ref="B486:F487"/>
    <mergeCell ref="B629:F630"/>
    <mergeCell ref="B766:F767"/>
    <mergeCell ref="B799:F800"/>
    <mergeCell ref="B832:F833"/>
    <mergeCell ref="B9:F10"/>
    <mergeCell ref="G9:H10"/>
    <mergeCell ref="B11:F12"/>
    <mergeCell ref="B15:F16"/>
    <mergeCell ref="B101:F102"/>
    <mergeCell ref="AG6:AG8"/>
    <mergeCell ref="B332:F333"/>
    <mergeCell ref="AW6:AW8"/>
    <mergeCell ref="AX6:AX8"/>
    <mergeCell ref="J7:J8"/>
    <mergeCell ref="K7:K8"/>
    <mergeCell ref="L7:L8"/>
    <mergeCell ref="M7:M8"/>
    <mergeCell ref="N7:N8"/>
    <mergeCell ref="O7:O8"/>
    <mergeCell ref="AH6:AH8"/>
    <mergeCell ref="AI6:AI8"/>
    <mergeCell ref="AJ6:AJ8"/>
    <mergeCell ref="AK6:AK8"/>
    <mergeCell ref="AL6:AU6"/>
    <mergeCell ref="AV6:AV8"/>
    <mergeCell ref="Z6:Z8"/>
    <mergeCell ref="AC6:AC8"/>
    <mergeCell ref="AD6:AD8"/>
    <mergeCell ref="AE6:AE8"/>
    <mergeCell ref="AF6:AF8"/>
    <mergeCell ref="AB6:AB8"/>
    <mergeCell ref="Q6:Q8"/>
    <mergeCell ref="R6:V7"/>
    <mergeCell ref="W6:W8"/>
    <mergeCell ref="X6:X8"/>
    <mergeCell ref="Y6:Y8"/>
    <mergeCell ref="C1:I1"/>
    <mergeCell ref="J5:O5"/>
    <mergeCell ref="P5:V5"/>
    <mergeCell ref="AL5:AU5"/>
    <mergeCell ref="B6:B8"/>
    <mergeCell ref="C6:C8"/>
    <mergeCell ref="D6:D8"/>
    <mergeCell ref="E6:E8"/>
    <mergeCell ref="F6:F8"/>
    <mergeCell ref="G6:G8"/>
    <mergeCell ref="AA6:AA8"/>
    <mergeCell ref="H6:H8"/>
    <mergeCell ref="I6:I8"/>
    <mergeCell ref="J6:M6"/>
    <mergeCell ref="N6:O6"/>
    <mergeCell ref="P6:P8"/>
  </mergeCells>
  <phoneticPr fontId="4" type="noConversion"/>
  <conditionalFormatting sqref="AL6 AL7:AU8">
    <cfRule type="cellIs" dxfId="5814" priority="3009" operator="equal">
      <formula>"NS"</formula>
    </cfRule>
    <cfRule type="cellIs" dxfId="5813" priority="3010" operator="equal">
      <formula>"NA"</formula>
    </cfRule>
    <cfRule type="cellIs" dxfId="5812" priority="3011" operator="equal">
      <formula>"X"</formula>
    </cfRule>
    <cfRule type="cellIs" dxfId="5811" priority="3012" operator="equal">
      <formula>"V"</formula>
    </cfRule>
  </conditionalFormatting>
  <conditionalFormatting sqref="AR13:AU14 AS945:AU945 Q945">
    <cfRule type="cellIs" dxfId="5810" priority="3002" operator="equal">
      <formula>"NA"</formula>
    </cfRule>
    <cfRule type="cellIs" dxfId="5809" priority="3003" operator="equal">
      <formula>"NS"</formula>
    </cfRule>
    <cfRule type="cellIs" dxfId="5808" priority="3004" operator="equal">
      <formula>"S"</formula>
    </cfRule>
    <cfRule type="cellIs" dxfId="5807" priority="3005" operator="equal">
      <formula>"A"</formula>
    </cfRule>
    <cfRule type="cellIs" dxfId="5806" priority="3006" operator="equal">
      <formula>"X"</formula>
    </cfRule>
    <cfRule type="cellIs" dxfId="5805" priority="3007" operator="equal">
      <formula>"L"</formula>
    </cfRule>
    <cfRule type="cellIs" dxfId="5804" priority="3008" operator="equal">
      <formula>"V"</formula>
    </cfRule>
  </conditionalFormatting>
  <conditionalFormatting sqref="AL7:AU7">
    <cfRule type="cellIs" dxfId="5803" priority="2998" operator="equal">
      <formula>"NS"</formula>
    </cfRule>
    <cfRule type="cellIs" dxfId="5802" priority="2999" operator="equal">
      <formula>"NA"</formula>
    </cfRule>
    <cfRule type="cellIs" dxfId="5801" priority="3000" operator="equal">
      <formula>"X"</formula>
    </cfRule>
    <cfRule type="cellIs" dxfId="5800" priority="3001" operator="equal">
      <formula>"V"</formula>
    </cfRule>
  </conditionalFormatting>
  <conditionalFormatting sqref="AO7">
    <cfRule type="cellIs" dxfId="5799" priority="2994" operator="equal">
      <formula>"NS"</formula>
    </cfRule>
    <cfRule type="cellIs" dxfId="5798" priority="2995" operator="equal">
      <formula>"NA"</formula>
    </cfRule>
    <cfRule type="cellIs" dxfId="5797" priority="2996" operator="equal">
      <formula>"X"</formula>
    </cfRule>
    <cfRule type="cellIs" dxfId="5796" priority="2997" operator="equal">
      <formula>"V"</formula>
    </cfRule>
  </conditionalFormatting>
  <conditionalFormatting sqref="AL8:AU8">
    <cfRule type="cellIs" dxfId="5795" priority="2990" operator="equal">
      <formula>"NS"</formula>
    </cfRule>
    <cfRule type="cellIs" dxfId="5794" priority="2991" operator="equal">
      <formula>"NA"</formula>
    </cfRule>
    <cfRule type="cellIs" dxfId="5793" priority="2992" operator="equal">
      <formula>"X"</formula>
    </cfRule>
    <cfRule type="cellIs" dxfId="5792" priority="2993" operator="equal">
      <formula>"V"</formula>
    </cfRule>
  </conditionalFormatting>
  <conditionalFormatting sqref="AR17:AU100">
    <cfRule type="cellIs" dxfId="5791" priority="2983" operator="equal">
      <formula>"NA"</formula>
    </cfRule>
    <cfRule type="cellIs" dxfId="5790" priority="2984" operator="equal">
      <formula>"NS"</formula>
    </cfRule>
    <cfRule type="cellIs" dxfId="5789" priority="2985" operator="equal">
      <formula>"S"</formula>
    </cfRule>
    <cfRule type="cellIs" dxfId="5788" priority="2986" operator="equal">
      <formula>"A"</formula>
    </cfRule>
    <cfRule type="cellIs" dxfId="5787" priority="2987" operator="equal">
      <formula>"X"</formula>
    </cfRule>
    <cfRule type="cellIs" dxfId="5786" priority="2988" operator="equal">
      <formula>"L"</formula>
    </cfRule>
    <cfRule type="cellIs" dxfId="5785" priority="2989" operator="equal">
      <formula>"V"</formula>
    </cfRule>
  </conditionalFormatting>
  <conditionalFormatting sqref="AR103:AU331 AR334:AU485">
    <cfRule type="cellIs" dxfId="5784" priority="2976" operator="equal">
      <formula>"NA"</formula>
    </cfRule>
    <cfRule type="cellIs" dxfId="5783" priority="2977" operator="equal">
      <formula>"NS"</formula>
    </cfRule>
    <cfRule type="cellIs" dxfId="5782" priority="2978" operator="equal">
      <formula>"S"</formula>
    </cfRule>
    <cfRule type="cellIs" dxfId="5781" priority="2979" operator="equal">
      <formula>"A"</formula>
    </cfRule>
    <cfRule type="cellIs" dxfId="5780" priority="2980" operator="equal">
      <formula>"X"</formula>
    </cfRule>
    <cfRule type="cellIs" dxfId="5779" priority="2981" operator="equal">
      <formula>"L"</formula>
    </cfRule>
    <cfRule type="cellIs" dxfId="5778" priority="2982" operator="equal">
      <formula>"V"</formula>
    </cfRule>
  </conditionalFormatting>
  <conditionalFormatting sqref="AR488:AU628">
    <cfRule type="cellIs" dxfId="5777" priority="2969" operator="equal">
      <formula>"NA"</formula>
    </cfRule>
    <cfRule type="cellIs" dxfId="5776" priority="2970" operator="equal">
      <formula>"NS"</formula>
    </cfRule>
    <cfRule type="cellIs" dxfId="5775" priority="2971" operator="equal">
      <formula>"S"</formula>
    </cfRule>
    <cfRule type="cellIs" dxfId="5774" priority="2972" operator="equal">
      <formula>"A"</formula>
    </cfRule>
    <cfRule type="cellIs" dxfId="5773" priority="2973" operator="equal">
      <formula>"X"</formula>
    </cfRule>
    <cfRule type="cellIs" dxfId="5772" priority="2974" operator="equal">
      <formula>"L"</formula>
    </cfRule>
    <cfRule type="cellIs" dxfId="5771" priority="2975" operator="equal">
      <formula>"V"</formula>
    </cfRule>
  </conditionalFormatting>
  <conditionalFormatting sqref="AR631:AU765">
    <cfRule type="cellIs" dxfId="5770" priority="2962" operator="equal">
      <formula>"NA"</formula>
    </cfRule>
    <cfRule type="cellIs" dxfId="5769" priority="2963" operator="equal">
      <formula>"NS"</formula>
    </cfRule>
    <cfRule type="cellIs" dxfId="5768" priority="2964" operator="equal">
      <formula>"S"</formula>
    </cfRule>
    <cfRule type="cellIs" dxfId="5767" priority="2965" operator="equal">
      <formula>"A"</formula>
    </cfRule>
    <cfRule type="cellIs" dxfId="5766" priority="2966" operator="equal">
      <formula>"X"</formula>
    </cfRule>
    <cfRule type="cellIs" dxfId="5765" priority="2967" operator="equal">
      <formula>"L"</formula>
    </cfRule>
    <cfRule type="cellIs" dxfId="5764" priority="2968" operator="equal">
      <formula>"V"</formula>
    </cfRule>
  </conditionalFormatting>
  <conditionalFormatting sqref="AR768:AU798">
    <cfRule type="cellIs" dxfId="5763" priority="2955" operator="equal">
      <formula>"NA"</formula>
    </cfRule>
    <cfRule type="cellIs" dxfId="5762" priority="2956" operator="equal">
      <formula>"NS"</formula>
    </cfRule>
    <cfRule type="cellIs" dxfId="5761" priority="2957" operator="equal">
      <formula>"S"</formula>
    </cfRule>
    <cfRule type="cellIs" dxfId="5760" priority="2958" operator="equal">
      <formula>"A"</formula>
    </cfRule>
    <cfRule type="cellIs" dxfId="5759" priority="2959" operator="equal">
      <formula>"X"</formula>
    </cfRule>
    <cfRule type="cellIs" dxfId="5758" priority="2960" operator="equal">
      <formula>"L"</formula>
    </cfRule>
    <cfRule type="cellIs" dxfId="5757" priority="2961" operator="equal">
      <formula>"V"</formula>
    </cfRule>
  </conditionalFormatting>
  <conditionalFormatting sqref="AR801:AU831">
    <cfRule type="cellIs" dxfId="5756" priority="2948" operator="equal">
      <formula>"NA"</formula>
    </cfRule>
    <cfRule type="cellIs" dxfId="5755" priority="2949" operator="equal">
      <formula>"NS"</formula>
    </cfRule>
    <cfRule type="cellIs" dxfId="5754" priority="2950" operator="equal">
      <formula>"S"</formula>
    </cfRule>
    <cfRule type="cellIs" dxfId="5753" priority="2951" operator="equal">
      <formula>"A"</formula>
    </cfRule>
    <cfRule type="cellIs" dxfId="5752" priority="2952" operator="equal">
      <formula>"X"</formula>
    </cfRule>
    <cfRule type="cellIs" dxfId="5751" priority="2953" operator="equal">
      <formula>"L"</formula>
    </cfRule>
    <cfRule type="cellIs" dxfId="5750" priority="2954" operator="equal">
      <formula>"V"</formula>
    </cfRule>
  </conditionalFormatting>
  <conditionalFormatting sqref="AR834:AU851">
    <cfRule type="cellIs" dxfId="5749" priority="2941" operator="equal">
      <formula>"NA"</formula>
    </cfRule>
    <cfRule type="cellIs" dxfId="5748" priority="2942" operator="equal">
      <formula>"NS"</formula>
    </cfRule>
    <cfRule type="cellIs" dxfId="5747" priority="2943" operator="equal">
      <formula>"S"</formula>
    </cfRule>
    <cfRule type="cellIs" dxfId="5746" priority="2944" operator="equal">
      <formula>"A"</formula>
    </cfRule>
    <cfRule type="cellIs" dxfId="5745" priority="2945" operator="equal">
      <formula>"X"</formula>
    </cfRule>
    <cfRule type="cellIs" dxfId="5744" priority="2946" operator="equal">
      <formula>"L"</formula>
    </cfRule>
    <cfRule type="cellIs" dxfId="5743" priority="2947" operator="equal">
      <formula>"V"</formula>
    </cfRule>
  </conditionalFormatting>
  <conditionalFormatting sqref="AR854:AU925">
    <cfRule type="cellIs" dxfId="5742" priority="2934" operator="equal">
      <formula>"NA"</formula>
    </cfRule>
    <cfRule type="cellIs" dxfId="5741" priority="2935" operator="equal">
      <formula>"NS"</formula>
    </cfRule>
    <cfRule type="cellIs" dxfId="5740" priority="2936" operator="equal">
      <formula>"S"</formula>
    </cfRule>
    <cfRule type="cellIs" dxfId="5739" priority="2937" operator="equal">
      <formula>"A"</formula>
    </cfRule>
    <cfRule type="cellIs" dxfId="5738" priority="2938" operator="equal">
      <formula>"X"</formula>
    </cfRule>
    <cfRule type="cellIs" dxfId="5737" priority="2939" operator="equal">
      <formula>"L"</formula>
    </cfRule>
    <cfRule type="cellIs" dxfId="5736" priority="2940" operator="equal">
      <formula>"V"</formula>
    </cfRule>
  </conditionalFormatting>
  <conditionalFormatting sqref="AR928:AU938">
    <cfRule type="cellIs" dxfId="5735" priority="2927" operator="equal">
      <formula>"NA"</formula>
    </cfRule>
    <cfRule type="cellIs" dxfId="5734" priority="2928" operator="equal">
      <formula>"NS"</formula>
    </cfRule>
    <cfRule type="cellIs" dxfId="5733" priority="2929" operator="equal">
      <formula>"S"</formula>
    </cfRule>
    <cfRule type="cellIs" dxfId="5732" priority="2930" operator="equal">
      <formula>"A"</formula>
    </cfRule>
    <cfRule type="cellIs" dxfId="5731" priority="2931" operator="equal">
      <formula>"X"</formula>
    </cfRule>
    <cfRule type="cellIs" dxfId="5730" priority="2932" operator="equal">
      <formula>"L"</formula>
    </cfRule>
    <cfRule type="cellIs" dxfId="5729" priority="2933" operator="equal">
      <formula>"V"</formula>
    </cfRule>
  </conditionalFormatting>
  <conditionalFormatting sqref="AR941:AU944 AR946:AU950 AR945">
    <cfRule type="cellIs" dxfId="5728" priority="2920" operator="equal">
      <formula>"NA"</formula>
    </cfRule>
    <cfRule type="cellIs" dxfId="5727" priority="2921" operator="equal">
      <formula>"NS"</formula>
    </cfRule>
    <cfRule type="cellIs" dxfId="5726" priority="2922" operator="equal">
      <formula>"S"</formula>
    </cfRule>
    <cfRule type="cellIs" dxfId="5725" priority="2923" operator="equal">
      <formula>"A"</formula>
    </cfRule>
    <cfRule type="cellIs" dxfId="5724" priority="2924" operator="equal">
      <formula>"X"</formula>
    </cfRule>
    <cfRule type="cellIs" dxfId="5723" priority="2925" operator="equal">
      <formula>"L"</formula>
    </cfRule>
    <cfRule type="cellIs" dxfId="5722" priority="2926" operator="equal">
      <formula>"V"</formula>
    </cfRule>
  </conditionalFormatting>
  <conditionalFormatting sqref="AP17">
    <cfRule type="cellIs" dxfId="5721" priority="2269" operator="equal">
      <formula>"NA"</formula>
    </cfRule>
    <cfRule type="cellIs" dxfId="5720" priority="2270" operator="equal">
      <formula>"NS"</formula>
    </cfRule>
    <cfRule type="cellIs" dxfId="5719" priority="2271" operator="equal">
      <formula>"S"</formula>
    </cfRule>
    <cfRule type="cellIs" dxfId="5718" priority="2272" operator="equal">
      <formula>"A"</formula>
    </cfRule>
    <cfRule type="cellIs" dxfId="5717" priority="2273" operator="equal">
      <formula>"X"</formula>
    </cfRule>
    <cfRule type="cellIs" dxfId="5716" priority="2274" operator="equal">
      <formula>"L"</formula>
    </cfRule>
    <cfRule type="cellIs" dxfId="5715" priority="2275" operator="equal">
      <formula>"V"</formula>
    </cfRule>
  </conditionalFormatting>
  <conditionalFormatting sqref="AP55:AQ55">
    <cfRule type="cellIs" dxfId="5714" priority="2255" operator="equal">
      <formula>"NA"</formula>
    </cfRule>
    <cfRule type="cellIs" dxfId="5713" priority="2256" operator="equal">
      <formula>"NS"</formula>
    </cfRule>
    <cfRule type="cellIs" dxfId="5712" priority="2257" operator="equal">
      <formula>"S"</formula>
    </cfRule>
    <cfRule type="cellIs" dxfId="5711" priority="2258" operator="equal">
      <formula>"A"</formula>
    </cfRule>
    <cfRule type="cellIs" dxfId="5710" priority="2259" operator="equal">
      <formula>"X"</formula>
    </cfRule>
    <cfRule type="cellIs" dxfId="5709" priority="2260" operator="equal">
      <formula>"L"</formula>
    </cfRule>
    <cfRule type="cellIs" dxfId="5708" priority="2261" operator="equal">
      <formula>"V"</formula>
    </cfRule>
  </conditionalFormatting>
  <conditionalFormatting sqref="AQ131">
    <cfRule type="cellIs" dxfId="5707" priority="2206" operator="equal">
      <formula>"NA"</formula>
    </cfRule>
    <cfRule type="cellIs" dxfId="5706" priority="2207" operator="equal">
      <formula>"NS"</formula>
    </cfRule>
    <cfRule type="cellIs" dxfId="5705" priority="2208" operator="equal">
      <formula>"S"</formula>
    </cfRule>
    <cfRule type="cellIs" dxfId="5704" priority="2209" operator="equal">
      <formula>"A"</formula>
    </cfRule>
    <cfRule type="cellIs" dxfId="5703" priority="2210" operator="equal">
      <formula>"X"</formula>
    </cfRule>
    <cfRule type="cellIs" dxfId="5702" priority="2211" operator="equal">
      <formula>"L"</formula>
    </cfRule>
    <cfRule type="cellIs" dxfId="5701" priority="2212" operator="equal">
      <formula>"V"</formula>
    </cfRule>
  </conditionalFormatting>
  <conditionalFormatting sqref="AQ142">
    <cfRule type="cellIs" dxfId="5700" priority="2192" operator="equal">
      <formula>"NA"</formula>
    </cfRule>
    <cfRule type="cellIs" dxfId="5699" priority="2193" operator="equal">
      <formula>"NS"</formula>
    </cfRule>
    <cfRule type="cellIs" dxfId="5698" priority="2194" operator="equal">
      <formula>"S"</formula>
    </cfRule>
    <cfRule type="cellIs" dxfId="5697" priority="2195" operator="equal">
      <formula>"A"</formula>
    </cfRule>
    <cfRule type="cellIs" dxfId="5696" priority="2196" operator="equal">
      <formula>"X"</formula>
    </cfRule>
    <cfRule type="cellIs" dxfId="5695" priority="2197" operator="equal">
      <formula>"L"</formula>
    </cfRule>
    <cfRule type="cellIs" dxfId="5694" priority="2198" operator="equal">
      <formula>"V"</formula>
    </cfRule>
  </conditionalFormatting>
  <conditionalFormatting sqref="AQ144">
    <cfRule type="cellIs" dxfId="5693" priority="2185" operator="equal">
      <formula>"NA"</formula>
    </cfRule>
    <cfRule type="cellIs" dxfId="5692" priority="2186" operator="equal">
      <formula>"NS"</formula>
    </cfRule>
    <cfRule type="cellIs" dxfId="5691" priority="2187" operator="equal">
      <formula>"S"</formula>
    </cfRule>
    <cfRule type="cellIs" dxfId="5690" priority="2188" operator="equal">
      <formula>"A"</formula>
    </cfRule>
    <cfRule type="cellIs" dxfId="5689" priority="2189" operator="equal">
      <formula>"X"</formula>
    </cfRule>
    <cfRule type="cellIs" dxfId="5688" priority="2190" operator="equal">
      <formula>"L"</formula>
    </cfRule>
    <cfRule type="cellIs" dxfId="5687" priority="2191" operator="equal">
      <formula>"V"</formula>
    </cfRule>
  </conditionalFormatting>
  <conditionalFormatting sqref="AQ146">
    <cfRule type="cellIs" dxfId="5686" priority="2178" operator="equal">
      <formula>"NA"</formula>
    </cfRule>
    <cfRule type="cellIs" dxfId="5685" priority="2179" operator="equal">
      <formula>"NS"</formula>
    </cfRule>
    <cfRule type="cellIs" dxfId="5684" priority="2180" operator="equal">
      <formula>"S"</formula>
    </cfRule>
    <cfRule type="cellIs" dxfId="5683" priority="2181" operator="equal">
      <formula>"A"</formula>
    </cfRule>
    <cfRule type="cellIs" dxfId="5682" priority="2182" operator="equal">
      <formula>"X"</formula>
    </cfRule>
    <cfRule type="cellIs" dxfId="5681" priority="2183" operator="equal">
      <formula>"L"</formula>
    </cfRule>
    <cfRule type="cellIs" dxfId="5680" priority="2184" operator="equal">
      <formula>"V"</formula>
    </cfRule>
  </conditionalFormatting>
  <conditionalFormatting sqref="AQ150">
    <cfRule type="cellIs" dxfId="5679" priority="2171" operator="equal">
      <formula>"NA"</formula>
    </cfRule>
    <cfRule type="cellIs" dxfId="5678" priority="2172" operator="equal">
      <formula>"NS"</formula>
    </cfRule>
    <cfRule type="cellIs" dxfId="5677" priority="2173" operator="equal">
      <formula>"S"</formula>
    </cfRule>
    <cfRule type="cellIs" dxfId="5676" priority="2174" operator="equal">
      <formula>"A"</formula>
    </cfRule>
    <cfRule type="cellIs" dxfId="5675" priority="2175" operator="equal">
      <formula>"X"</formula>
    </cfRule>
    <cfRule type="cellIs" dxfId="5674" priority="2176" operator="equal">
      <formula>"L"</formula>
    </cfRule>
    <cfRule type="cellIs" dxfId="5673" priority="2177" operator="equal">
      <formula>"V"</formula>
    </cfRule>
  </conditionalFormatting>
  <conditionalFormatting sqref="AP163:AQ163">
    <cfRule type="cellIs" dxfId="5672" priority="2150" operator="equal">
      <formula>"NA"</formula>
    </cfRule>
    <cfRule type="cellIs" dxfId="5671" priority="2151" operator="equal">
      <formula>"NS"</formula>
    </cfRule>
    <cfRule type="cellIs" dxfId="5670" priority="2152" operator="equal">
      <formula>"S"</formula>
    </cfRule>
    <cfRule type="cellIs" dxfId="5669" priority="2153" operator="equal">
      <formula>"A"</formula>
    </cfRule>
    <cfRule type="cellIs" dxfId="5668" priority="2154" operator="equal">
      <formula>"X"</formula>
    </cfRule>
    <cfRule type="cellIs" dxfId="5667" priority="2155" operator="equal">
      <formula>"L"</formula>
    </cfRule>
    <cfRule type="cellIs" dxfId="5666" priority="2156" operator="equal">
      <formula>"V"</formula>
    </cfRule>
  </conditionalFormatting>
  <conditionalFormatting sqref="AP229">
    <cfRule type="cellIs" dxfId="5665" priority="2276" operator="equal">
      <formula>"NA"</formula>
    </cfRule>
    <cfRule type="cellIs" dxfId="5664" priority="2277" operator="equal">
      <formula>"NS"</formula>
    </cfRule>
    <cfRule type="cellIs" dxfId="5663" priority="2278" operator="equal">
      <formula>"S"</formula>
    </cfRule>
    <cfRule type="cellIs" dxfId="5662" priority="2279" operator="equal">
      <formula>"A"</formula>
    </cfRule>
    <cfRule type="cellIs" dxfId="5661" priority="2280" operator="equal">
      <formula>"X"</formula>
    </cfRule>
    <cfRule type="cellIs" dxfId="5660" priority="2281" operator="equal">
      <formula>"L"</formula>
    </cfRule>
    <cfRule type="cellIs" dxfId="5659" priority="2282" operator="equal">
      <formula>"V"</formula>
    </cfRule>
  </conditionalFormatting>
  <conditionalFormatting sqref="AP231">
    <cfRule type="cellIs" dxfId="5658" priority="2283" operator="equal">
      <formula>"NA"</formula>
    </cfRule>
    <cfRule type="cellIs" dxfId="5657" priority="2284" operator="equal">
      <formula>"NS"</formula>
    </cfRule>
    <cfRule type="cellIs" dxfId="5656" priority="2285" operator="equal">
      <formula>"S"</formula>
    </cfRule>
    <cfRule type="cellIs" dxfId="5655" priority="2286" operator="equal">
      <formula>"A"</formula>
    </cfRule>
    <cfRule type="cellIs" dxfId="5654" priority="2287" operator="equal">
      <formula>"X"</formula>
    </cfRule>
    <cfRule type="cellIs" dxfId="5653" priority="2288" operator="equal">
      <formula>"L"</formula>
    </cfRule>
    <cfRule type="cellIs" dxfId="5652" priority="2289" operator="equal">
      <formula>"V"</formula>
    </cfRule>
  </conditionalFormatting>
  <conditionalFormatting sqref="AP336">
    <cfRule type="cellIs" dxfId="5651" priority="2346" operator="equal">
      <formula>"NA"</formula>
    </cfRule>
    <cfRule type="cellIs" dxfId="5650" priority="2347" operator="equal">
      <formula>"NS"</formula>
    </cfRule>
    <cfRule type="cellIs" dxfId="5649" priority="2348" operator="equal">
      <formula>"S"</formula>
    </cfRule>
    <cfRule type="cellIs" dxfId="5648" priority="2349" operator="equal">
      <formula>"A"</formula>
    </cfRule>
    <cfRule type="cellIs" dxfId="5647" priority="2350" operator="equal">
      <formula>"X"</formula>
    </cfRule>
    <cfRule type="cellIs" dxfId="5646" priority="2351" operator="equal">
      <formula>"L"</formula>
    </cfRule>
    <cfRule type="cellIs" dxfId="5645" priority="2352" operator="equal">
      <formula>"V"</formula>
    </cfRule>
  </conditionalFormatting>
  <conditionalFormatting sqref="AP344">
    <cfRule type="cellIs" dxfId="5644" priority="2360" operator="equal">
      <formula>"NA"</formula>
    </cfRule>
    <cfRule type="cellIs" dxfId="5643" priority="2361" operator="equal">
      <formula>"NS"</formula>
    </cfRule>
    <cfRule type="cellIs" dxfId="5642" priority="2362" operator="equal">
      <formula>"S"</formula>
    </cfRule>
    <cfRule type="cellIs" dxfId="5641" priority="2363" operator="equal">
      <formula>"A"</formula>
    </cfRule>
    <cfRule type="cellIs" dxfId="5640" priority="2364" operator="equal">
      <formula>"X"</formula>
    </cfRule>
    <cfRule type="cellIs" dxfId="5639" priority="2365" operator="equal">
      <formula>"L"</formula>
    </cfRule>
    <cfRule type="cellIs" dxfId="5638" priority="2366" operator="equal">
      <formula>"V"</formula>
    </cfRule>
  </conditionalFormatting>
  <conditionalFormatting sqref="AP350">
    <cfRule type="cellIs" dxfId="5637" priority="2381" operator="equal">
      <formula>"NA"</formula>
    </cfRule>
    <cfRule type="cellIs" dxfId="5636" priority="2382" operator="equal">
      <formula>"NS"</formula>
    </cfRule>
    <cfRule type="cellIs" dxfId="5635" priority="2383" operator="equal">
      <formula>"S"</formula>
    </cfRule>
    <cfRule type="cellIs" dxfId="5634" priority="2384" operator="equal">
      <formula>"A"</formula>
    </cfRule>
    <cfRule type="cellIs" dxfId="5633" priority="2385" operator="equal">
      <formula>"X"</formula>
    </cfRule>
    <cfRule type="cellIs" dxfId="5632" priority="2386" operator="equal">
      <formula>"L"</formula>
    </cfRule>
    <cfRule type="cellIs" dxfId="5631" priority="2387" operator="equal">
      <formula>"V"</formula>
    </cfRule>
  </conditionalFormatting>
  <conditionalFormatting sqref="AP355">
    <cfRule type="cellIs" dxfId="5630" priority="2367" operator="equal">
      <formula>"NA"</formula>
    </cfRule>
    <cfRule type="cellIs" dxfId="5629" priority="2368" operator="equal">
      <formula>"NS"</formula>
    </cfRule>
    <cfRule type="cellIs" dxfId="5628" priority="2369" operator="equal">
      <formula>"S"</formula>
    </cfRule>
    <cfRule type="cellIs" dxfId="5627" priority="2370" operator="equal">
      <formula>"A"</formula>
    </cfRule>
    <cfRule type="cellIs" dxfId="5626" priority="2371" operator="equal">
      <formula>"X"</formula>
    </cfRule>
    <cfRule type="cellIs" dxfId="5625" priority="2372" operator="equal">
      <formula>"L"</formula>
    </cfRule>
    <cfRule type="cellIs" dxfId="5624" priority="2373" operator="equal">
      <formula>"V"</formula>
    </cfRule>
  </conditionalFormatting>
  <conditionalFormatting sqref="AP374:AQ374">
    <cfRule type="cellIs" dxfId="5623" priority="2402" operator="equal">
      <formula>"NA"</formula>
    </cfRule>
    <cfRule type="cellIs" dxfId="5622" priority="2403" operator="equal">
      <formula>"NS"</formula>
    </cfRule>
    <cfRule type="cellIs" dxfId="5621" priority="2404" operator="equal">
      <formula>"S"</formula>
    </cfRule>
    <cfRule type="cellIs" dxfId="5620" priority="2405" operator="equal">
      <formula>"A"</formula>
    </cfRule>
    <cfRule type="cellIs" dxfId="5619" priority="2406" operator="equal">
      <formula>"X"</formula>
    </cfRule>
    <cfRule type="cellIs" dxfId="5618" priority="2407" operator="equal">
      <formula>"L"</formula>
    </cfRule>
    <cfRule type="cellIs" dxfId="5617" priority="2408" operator="equal">
      <formula>"V"</formula>
    </cfRule>
  </conditionalFormatting>
  <conditionalFormatting sqref="AP397:AQ397">
    <cfRule type="cellIs" dxfId="5616" priority="2416" operator="equal">
      <formula>"NA"</formula>
    </cfRule>
    <cfRule type="cellIs" dxfId="5615" priority="2417" operator="equal">
      <formula>"NS"</formula>
    </cfRule>
    <cfRule type="cellIs" dxfId="5614" priority="2418" operator="equal">
      <formula>"S"</formula>
    </cfRule>
    <cfRule type="cellIs" dxfId="5613" priority="2419" operator="equal">
      <formula>"A"</formula>
    </cfRule>
    <cfRule type="cellIs" dxfId="5612" priority="2420" operator="equal">
      <formula>"X"</formula>
    </cfRule>
    <cfRule type="cellIs" dxfId="5611" priority="2421" operator="equal">
      <formula>"L"</formula>
    </cfRule>
    <cfRule type="cellIs" dxfId="5610" priority="2422" operator="equal">
      <formula>"V"</formula>
    </cfRule>
  </conditionalFormatting>
  <conditionalFormatting sqref="AP421">
    <cfRule type="cellIs" dxfId="5609" priority="2444" operator="equal">
      <formula>"NA"</formula>
    </cfRule>
    <cfRule type="cellIs" dxfId="5608" priority="2445" operator="equal">
      <formula>"NS"</formula>
    </cfRule>
    <cfRule type="cellIs" dxfId="5607" priority="2446" operator="equal">
      <formula>"S"</formula>
    </cfRule>
    <cfRule type="cellIs" dxfId="5606" priority="2447" operator="equal">
      <formula>"A"</formula>
    </cfRule>
    <cfRule type="cellIs" dxfId="5605" priority="2448" operator="equal">
      <formula>"X"</formula>
    </cfRule>
    <cfRule type="cellIs" dxfId="5604" priority="2449" operator="equal">
      <formula>"L"</formula>
    </cfRule>
    <cfRule type="cellIs" dxfId="5603" priority="2450" operator="equal">
      <formula>"V"</formula>
    </cfRule>
  </conditionalFormatting>
  <conditionalFormatting sqref="AP488:AQ488">
    <cfRule type="cellIs" dxfId="5602" priority="2507" operator="equal">
      <formula>"NA"</formula>
    </cfRule>
    <cfRule type="cellIs" dxfId="5601" priority="2508" operator="equal">
      <formula>"NS"</formula>
    </cfRule>
    <cfRule type="cellIs" dxfId="5600" priority="2509" operator="equal">
      <formula>"S"</formula>
    </cfRule>
    <cfRule type="cellIs" dxfId="5599" priority="2510" operator="equal">
      <formula>"A"</formula>
    </cfRule>
    <cfRule type="cellIs" dxfId="5598" priority="2511" operator="equal">
      <formula>"X"</formula>
    </cfRule>
    <cfRule type="cellIs" dxfId="5597" priority="2512" operator="equal">
      <formula>"L"</formula>
    </cfRule>
    <cfRule type="cellIs" dxfId="5596" priority="2513" operator="equal">
      <formula>"V"</formula>
    </cfRule>
  </conditionalFormatting>
  <conditionalFormatting sqref="AP507">
    <cfRule type="cellIs" dxfId="5595" priority="2528" operator="equal">
      <formula>"NA"</formula>
    </cfRule>
    <cfRule type="cellIs" dxfId="5594" priority="2529" operator="equal">
      <formula>"NS"</formula>
    </cfRule>
    <cfRule type="cellIs" dxfId="5593" priority="2530" operator="equal">
      <formula>"S"</formula>
    </cfRule>
    <cfRule type="cellIs" dxfId="5592" priority="2531" operator="equal">
      <formula>"A"</formula>
    </cfRule>
    <cfRule type="cellIs" dxfId="5591" priority="2532" operator="equal">
      <formula>"X"</formula>
    </cfRule>
    <cfRule type="cellIs" dxfId="5590" priority="2533" operator="equal">
      <formula>"L"</formula>
    </cfRule>
    <cfRule type="cellIs" dxfId="5589" priority="2534" operator="equal">
      <formula>"V"</formula>
    </cfRule>
  </conditionalFormatting>
  <conditionalFormatting sqref="AP552:AQ552">
    <cfRule type="cellIs" dxfId="5588" priority="2570" operator="equal">
      <formula>"NA"</formula>
    </cfRule>
    <cfRule type="cellIs" dxfId="5587" priority="2571" operator="equal">
      <formula>"NS"</formula>
    </cfRule>
    <cfRule type="cellIs" dxfId="5586" priority="2572" operator="equal">
      <formula>"S"</formula>
    </cfRule>
    <cfRule type="cellIs" dxfId="5585" priority="2573" operator="equal">
      <formula>"A"</formula>
    </cfRule>
    <cfRule type="cellIs" dxfId="5584" priority="2574" operator="equal">
      <formula>"X"</formula>
    </cfRule>
    <cfRule type="cellIs" dxfId="5583" priority="2575" operator="equal">
      <formula>"L"</formula>
    </cfRule>
    <cfRule type="cellIs" dxfId="5582" priority="2576" operator="equal">
      <formula>"V"</formula>
    </cfRule>
  </conditionalFormatting>
  <conditionalFormatting sqref="AQ557">
    <cfRule type="cellIs" dxfId="5581" priority="2584" operator="equal">
      <formula>"NA"</formula>
    </cfRule>
    <cfRule type="cellIs" dxfId="5580" priority="2585" operator="equal">
      <formula>"NS"</formula>
    </cfRule>
    <cfRule type="cellIs" dxfId="5579" priority="2586" operator="equal">
      <formula>"S"</formula>
    </cfRule>
    <cfRule type="cellIs" dxfId="5578" priority="2587" operator="equal">
      <formula>"A"</formula>
    </cfRule>
    <cfRule type="cellIs" dxfId="5577" priority="2588" operator="equal">
      <formula>"X"</formula>
    </cfRule>
    <cfRule type="cellIs" dxfId="5576" priority="2589" operator="equal">
      <formula>"L"</formula>
    </cfRule>
    <cfRule type="cellIs" dxfId="5575" priority="2590" operator="equal">
      <formula>"V"</formula>
    </cfRule>
  </conditionalFormatting>
  <conditionalFormatting sqref="AQ560">
    <cfRule type="cellIs" dxfId="5574" priority="2577" operator="equal">
      <formula>"NA"</formula>
    </cfRule>
    <cfRule type="cellIs" dxfId="5573" priority="2578" operator="equal">
      <formula>"NS"</formula>
    </cfRule>
    <cfRule type="cellIs" dxfId="5572" priority="2579" operator="equal">
      <formula>"S"</formula>
    </cfRule>
    <cfRule type="cellIs" dxfId="5571" priority="2580" operator="equal">
      <formula>"A"</formula>
    </cfRule>
    <cfRule type="cellIs" dxfId="5570" priority="2581" operator="equal">
      <formula>"X"</formula>
    </cfRule>
    <cfRule type="cellIs" dxfId="5569" priority="2582" operator="equal">
      <formula>"L"</formula>
    </cfRule>
    <cfRule type="cellIs" dxfId="5568" priority="2583" operator="equal">
      <formula>"V"</formula>
    </cfRule>
  </conditionalFormatting>
  <conditionalFormatting sqref="AP563:AQ563">
    <cfRule type="cellIs" dxfId="5567" priority="2598" operator="equal">
      <formula>"NA"</formula>
    </cfRule>
    <cfRule type="cellIs" dxfId="5566" priority="2599" operator="equal">
      <formula>"NS"</formula>
    </cfRule>
    <cfRule type="cellIs" dxfId="5565" priority="2600" operator="equal">
      <formula>"S"</formula>
    </cfRule>
    <cfRule type="cellIs" dxfId="5564" priority="2601" operator="equal">
      <formula>"A"</formula>
    </cfRule>
    <cfRule type="cellIs" dxfId="5563" priority="2602" operator="equal">
      <formula>"X"</formula>
    </cfRule>
    <cfRule type="cellIs" dxfId="5562" priority="2603" operator="equal">
      <formula>"L"</formula>
    </cfRule>
    <cfRule type="cellIs" dxfId="5561" priority="2604" operator="equal">
      <formula>"V"</formula>
    </cfRule>
  </conditionalFormatting>
  <conditionalFormatting sqref="AP565:AQ565">
    <cfRule type="cellIs" dxfId="5560" priority="2612" operator="equal">
      <formula>"NA"</formula>
    </cfRule>
    <cfRule type="cellIs" dxfId="5559" priority="2613" operator="equal">
      <formula>"NS"</formula>
    </cfRule>
    <cfRule type="cellIs" dxfId="5558" priority="2614" operator="equal">
      <formula>"S"</formula>
    </cfRule>
    <cfRule type="cellIs" dxfId="5557" priority="2615" operator="equal">
      <formula>"A"</formula>
    </cfRule>
    <cfRule type="cellIs" dxfId="5556" priority="2616" operator="equal">
      <formula>"X"</formula>
    </cfRule>
    <cfRule type="cellIs" dxfId="5555" priority="2617" operator="equal">
      <formula>"L"</formula>
    </cfRule>
    <cfRule type="cellIs" dxfId="5554" priority="2618" operator="equal">
      <formula>"V"</formula>
    </cfRule>
  </conditionalFormatting>
  <conditionalFormatting sqref="AP646">
    <cfRule type="cellIs" dxfId="5553" priority="2668" operator="equal">
      <formula>"NA"</formula>
    </cfRule>
    <cfRule type="cellIs" dxfId="5552" priority="2669" operator="equal">
      <formula>"NS"</formula>
    </cfRule>
    <cfRule type="cellIs" dxfId="5551" priority="2670" operator="equal">
      <formula>"S"</formula>
    </cfRule>
    <cfRule type="cellIs" dxfId="5550" priority="2671" operator="equal">
      <formula>"A"</formula>
    </cfRule>
    <cfRule type="cellIs" dxfId="5549" priority="2672" operator="equal">
      <formula>"X"</formula>
    </cfRule>
    <cfRule type="cellIs" dxfId="5548" priority="2673" operator="equal">
      <formula>"L"</formula>
    </cfRule>
    <cfRule type="cellIs" dxfId="5547" priority="2674" operator="equal">
      <formula>"V"</formula>
    </cfRule>
  </conditionalFormatting>
  <conditionalFormatting sqref="AP652">
    <cfRule type="cellIs" dxfId="5546" priority="2675" operator="equal">
      <formula>"NA"</formula>
    </cfRule>
    <cfRule type="cellIs" dxfId="5545" priority="2676" operator="equal">
      <formula>"NS"</formula>
    </cfRule>
    <cfRule type="cellIs" dxfId="5544" priority="2677" operator="equal">
      <formula>"S"</formula>
    </cfRule>
    <cfRule type="cellIs" dxfId="5543" priority="2678" operator="equal">
      <formula>"A"</formula>
    </cfRule>
    <cfRule type="cellIs" dxfId="5542" priority="2679" operator="equal">
      <formula>"X"</formula>
    </cfRule>
    <cfRule type="cellIs" dxfId="5541" priority="2680" operator="equal">
      <formula>"L"</formula>
    </cfRule>
    <cfRule type="cellIs" dxfId="5540" priority="2681" operator="equal">
      <formula>"V"</formula>
    </cfRule>
  </conditionalFormatting>
  <conditionalFormatting sqref="AP716:AQ716">
    <cfRule type="cellIs" dxfId="5539" priority="2731" operator="equal">
      <formula>"NA"</formula>
    </cfRule>
    <cfRule type="cellIs" dxfId="5538" priority="2732" operator="equal">
      <formula>"NS"</formula>
    </cfRule>
    <cfRule type="cellIs" dxfId="5537" priority="2733" operator="equal">
      <formula>"S"</formula>
    </cfRule>
    <cfRule type="cellIs" dxfId="5536" priority="2734" operator="equal">
      <formula>"A"</formula>
    </cfRule>
    <cfRule type="cellIs" dxfId="5535" priority="2735" operator="equal">
      <formula>"X"</formula>
    </cfRule>
    <cfRule type="cellIs" dxfId="5534" priority="2736" operator="equal">
      <formula>"L"</formula>
    </cfRule>
    <cfRule type="cellIs" dxfId="5533" priority="2737" operator="equal">
      <formula>"V"</formula>
    </cfRule>
  </conditionalFormatting>
  <conditionalFormatting sqref="AQ717">
    <cfRule type="cellIs" dxfId="5532" priority="2724" operator="equal">
      <formula>"NA"</formula>
    </cfRule>
    <cfRule type="cellIs" dxfId="5531" priority="2725" operator="equal">
      <formula>"NS"</formula>
    </cfRule>
    <cfRule type="cellIs" dxfId="5530" priority="2726" operator="equal">
      <formula>"S"</formula>
    </cfRule>
    <cfRule type="cellIs" dxfId="5529" priority="2727" operator="equal">
      <formula>"A"</formula>
    </cfRule>
    <cfRule type="cellIs" dxfId="5528" priority="2728" operator="equal">
      <formula>"X"</formula>
    </cfRule>
    <cfRule type="cellIs" dxfId="5527" priority="2729" operator="equal">
      <formula>"L"</formula>
    </cfRule>
    <cfRule type="cellIs" dxfId="5526" priority="2730" operator="equal">
      <formula>"V"</formula>
    </cfRule>
  </conditionalFormatting>
  <conditionalFormatting sqref="AQ728">
    <cfRule type="cellIs" dxfId="5525" priority="2752" operator="equal">
      <formula>"NA"</formula>
    </cfRule>
    <cfRule type="cellIs" dxfId="5524" priority="2753" operator="equal">
      <formula>"NS"</formula>
    </cfRule>
    <cfRule type="cellIs" dxfId="5523" priority="2754" operator="equal">
      <formula>"S"</formula>
    </cfRule>
    <cfRule type="cellIs" dxfId="5522" priority="2755" operator="equal">
      <formula>"A"</formula>
    </cfRule>
    <cfRule type="cellIs" dxfId="5521" priority="2756" operator="equal">
      <formula>"X"</formula>
    </cfRule>
    <cfRule type="cellIs" dxfId="5520" priority="2757" operator="equal">
      <formula>"L"</formula>
    </cfRule>
    <cfRule type="cellIs" dxfId="5519" priority="2758" operator="equal">
      <formula>"V"</formula>
    </cfRule>
  </conditionalFormatting>
  <conditionalFormatting sqref="AP798:AQ798">
    <cfRule type="cellIs" dxfId="5518" priority="2794" operator="equal">
      <formula>"NA"</formula>
    </cfRule>
    <cfRule type="cellIs" dxfId="5517" priority="2795" operator="equal">
      <formula>"NS"</formula>
    </cfRule>
    <cfRule type="cellIs" dxfId="5516" priority="2796" operator="equal">
      <formula>"S"</formula>
    </cfRule>
    <cfRule type="cellIs" dxfId="5515" priority="2797" operator="equal">
      <formula>"A"</formula>
    </cfRule>
    <cfRule type="cellIs" dxfId="5514" priority="2798" operator="equal">
      <formula>"X"</formula>
    </cfRule>
    <cfRule type="cellIs" dxfId="5513" priority="2799" operator="equal">
      <formula>"L"</formula>
    </cfRule>
    <cfRule type="cellIs" dxfId="5512" priority="2800" operator="equal">
      <formula>"V"</formula>
    </cfRule>
  </conditionalFormatting>
  <conditionalFormatting sqref="AP819">
    <cfRule type="cellIs" dxfId="5511" priority="2815" operator="equal">
      <formula>"NA"</formula>
    </cfRule>
    <cfRule type="cellIs" dxfId="5510" priority="2816" operator="equal">
      <formula>"NS"</formula>
    </cfRule>
    <cfRule type="cellIs" dxfId="5509" priority="2817" operator="equal">
      <formula>"S"</formula>
    </cfRule>
    <cfRule type="cellIs" dxfId="5508" priority="2818" operator="equal">
      <formula>"A"</formula>
    </cfRule>
    <cfRule type="cellIs" dxfId="5507" priority="2819" operator="equal">
      <formula>"X"</formula>
    </cfRule>
    <cfRule type="cellIs" dxfId="5506" priority="2820" operator="equal">
      <formula>"L"</formula>
    </cfRule>
    <cfRule type="cellIs" dxfId="5505" priority="2821" operator="equal">
      <formula>"V"</formula>
    </cfRule>
  </conditionalFormatting>
  <conditionalFormatting sqref="AP821">
    <cfRule type="cellIs" dxfId="5504" priority="2808" operator="equal">
      <formula>"NA"</formula>
    </cfRule>
    <cfRule type="cellIs" dxfId="5503" priority="2809" operator="equal">
      <formula>"NS"</formula>
    </cfRule>
    <cfRule type="cellIs" dxfId="5502" priority="2810" operator="equal">
      <formula>"S"</formula>
    </cfRule>
    <cfRule type="cellIs" dxfId="5501" priority="2811" operator="equal">
      <formula>"A"</formula>
    </cfRule>
    <cfRule type="cellIs" dxfId="5500" priority="2812" operator="equal">
      <formula>"X"</formula>
    </cfRule>
    <cfRule type="cellIs" dxfId="5499" priority="2813" operator="equal">
      <formula>"L"</formula>
    </cfRule>
    <cfRule type="cellIs" dxfId="5498" priority="2814" operator="equal">
      <formula>"V"</formula>
    </cfRule>
  </conditionalFormatting>
  <conditionalFormatting sqref="AP58:AP59">
    <cfRule type="cellIs" dxfId="5497" priority="2241" operator="equal">
      <formula>"NA"</formula>
    </cfRule>
    <cfRule type="cellIs" dxfId="5496" priority="2242" operator="equal">
      <formula>"NS"</formula>
    </cfRule>
    <cfRule type="cellIs" dxfId="5495" priority="2243" operator="equal">
      <formula>"S"</formula>
    </cfRule>
    <cfRule type="cellIs" dxfId="5494" priority="2244" operator="equal">
      <formula>"A"</formula>
    </cfRule>
    <cfRule type="cellIs" dxfId="5493" priority="2245" operator="equal">
      <formula>"X"</formula>
    </cfRule>
    <cfRule type="cellIs" dxfId="5492" priority="2246" operator="equal">
      <formula>"L"</formula>
    </cfRule>
    <cfRule type="cellIs" dxfId="5491" priority="2247" operator="equal">
      <formula>"V"</formula>
    </cfRule>
  </conditionalFormatting>
  <conditionalFormatting sqref="AP233:AP266">
    <cfRule type="cellIs" dxfId="5490" priority="2290" operator="equal">
      <formula>"NA"</formula>
    </cfRule>
    <cfRule type="cellIs" dxfId="5489" priority="2291" operator="equal">
      <formula>"NS"</formula>
    </cfRule>
    <cfRule type="cellIs" dxfId="5488" priority="2292" operator="equal">
      <formula>"S"</formula>
    </cfRule>
    <cfRule type="cellIs" dxfId="5487" priority="2293" operator="equal">
      <formula>"A"</formula>
    </cfRule>
    <cfRule type="cellIs" dxfId="5486" priority="2294" operator="equal">
      <formula>"X"</formula>
    </cfRule>
    <cfRule type="cellIs" dxfId="5485" priority="2295" operator="equal">
      <formula>"L"</formula>
    </cfRule>
    <cfRule type="cellIs" dxfId="5484" priority="2296" operator="equal">
      <formula>"V"</formula>
    </cfRule>
  </conditionalFormatting>
  <conditionalFormatting sqref="AP402:AP416">
    <cfRule type="cellIs" dxfId="5483" priority="2430" operator="equal">
      <formula>"NA"</formula>
    </cfRule>
    <cfRule type="cellIs" dxfId="5482" priority="2431" operator="equal">
      <formula>"NS"</formula>
    </cfRule>
    <cfRule type="cellIs" dxfId="5481" priority="2432" operator="equal">
      <formula>"S"</formula>
    </cfRule>
    <cfRule type="cellIs" dxfId="5480" priority="2433" operator="equal">
      <formula>"A"</formula>
    </cfRule>
    <cfRule type="cellIs" dxfId="5479" priority="2434" operator="equal">
      <formula>"X"</formula>
    </cfRule>
    <cfRule type="cellIs" dxfId="5478" priority="2435" operator="equal">
      <formula>"L"</formula>
    </cfRule>
    <cfRule type="cellIs" dxfId="5477" priority="2436" operator="equal">
      <formula>"V"</formula>
    </cfRule>
  </conditionalFormatting>
  <conditionalFormatting sqref="AP462:AP465">
    <cfRule type="cellIs" dxfId="5476" priority="2479" operator="equal">
      <formula>"NA"</formula>
    </cfRule>
    <cfRule type="cellIs" dxfId="5475" priority="2480" operator="equal">
      <formula>"NS"</formula>
    </cfRule>
    <cfRule type="cellIs" dxfId="5474" priority="2481" operator="equal">
      <formula>"S"</formula>
    </cfRule>
    <cfRule type="cellIs" dxfId="5473" priority="2482" operator="equal">
      <formula>"A"</formula>
    </cfRule>
    <cfRule type="cellIs" dxfId="5472" priority="2483" operator="equal">
      <formula>"X"</formula>
    </cfRule>
    <cfRule type="cellIs" dxfId="5471" priority="2484" operator="equal">
      <formula>"L"</formula>
    </cfRule>
    <cfRule type="cellIs" dxfId="5470" priority="2485" operator="equal">
      <formula>"V"</formula>
    </cfRule>
  </conditionalFormatting>
  <conditionalFormatting sqref="AP489:AP506">
    <cfRule type="cellIs" dxfId="5469" priority="2514" operator="equal">
      <formula>"NA"</formula>
    </cfRule>
    <cfRule type="cellIs" dxfId="5468" priority="2515" operator="equal">
      <formula>"NS"</formula>
    </cfRule>
    <cfRule type="cellIs" dxfId="5467" priority="2516" operator="equal">
      <formula>"S"</formula>
    </cfRule>
    <cfRule type="cellIs" dxfId="5466" priority="2517" operator="equal">
      <formula>"A"</formula>
    </cfRule>
    <cfRule type="cellIs" dxfId="5465" priority="2518" operator="equal">
      <formula>"X"</formula>
    </cfRule>
    <cfRule type="cellIs" dxfId="5464" priority="2519" operator="equal">
      <formula>"L"</formula>
    </cfRule>
    <cfRule type="cellIs" dxfId="5463" priority="2520" operator="equal">
      <formula>"V"</formula>
    </cfRule>
  </conditionalFormatting>
  <conditionalFormatting sqref="AP557:AP559">
    <cfRule type="cellIs" dxfId="5462" priority="2591" operator="equal">
      <formula>"NA"</formula>
    </cfRule>
    <cfRule type="cellIs" dxfId="5461" priority="2592" operator="equal">
      <formula>"NS"</formula>
    </cfRule>
    <cfRule type="cellIs" dxfId="5460" priority="2593" operator="equal">
      <formula>"S"</formula>
    </cfRule>
    <cfRule type="cellIs" dxfId="5459" priority="2594" operator="equal">
      <formula>"A"</formula>
    </cfRule>
    <cfRule type="cellIs" dxfId="5458" priority="2595" operator="equal">
      <formula>"X"</formula>
    </cfRule>
    <cfRule type="cellIs" dxfId="5457" priority="2596" operator="equal">
      <formula>"L"</formula>
    </cfRule>
    <cfRule type="cellIs" dxfId="5456" priority="2597" operator="equal">
      <formula>"V"</formula>
    </cfRule>
  </conditionalFormatting>
  <conditionalFormatting sqref="AP631:AP645">
    <cfRule type="cellIs" dxfId="5455" priority="2661" operator="equal">
      <formula>"NA"</formula>
    </cfRule>
    <cfRule type="cellIs" dxfId="5454" priority="2662" operator="equal">
      <formula>"NS"</formula>
    </cfRule>
    <cfRule type="cellIs" dxfId="5453" priority="2663" operator="equal">
      <formula>"S"</formula>
    </cfRule>
    <cfRule type="cellIs" dxfId="5452" priority="2664" operator="equal">
      <formula>"A"</formula>
    </cfRule>
    <cfRule type="cellIs" dxfId="5451" priority="2665" operator="equal">
      <formula>"X"</formula>
    </cfRule>
    <cfRule type="cellIs" dxfId="5450" priority="2666" operator="equal">
      <formula>"L"</formula>
    </cfRule>
    <cfRule type="cellIs" dxfId="5449" priority="2667" operator="equal">
      <formula>"V"</formula>
    </cfRule>
  </conditionalFormatting>
  <conditionalFormatting sqref="AP691:AP701">
    <cfRule type="cellIs" dxfId="5448" priority="2703" operator="equal">
      <formula>"NA"</formula>
    </cfRule>
    <cfRule type="cellIs" dxfId="5447" priority="2704" operator="equal">
      <formula>"NS"</formula>
    </cfRule>
    <cfRule type="cellIs" dxfId="5446" priority="2705" operator="equal">
      <formula>"S"</formula>
    </cfRule>
    <cfRule type="cellIs" dxfId="5445" priority="2706" operator="equal">
      <formula>"A"</formula>
    </cfRule>
    <cfRule type="cellIs" dxfId="5444" priority="2707" operator="equal">
      <formula>"X"</formula>
    </cfRule>
    <cfRule type="cellIs" dxfId="5443" priority="2708" operator="equal">
      <formula>"L"</formula>
    </cfRule>
    <cfRule type="cellIs" dxfId="5442" priority="2709" operator="equal">
      <formula>"V"</formula>
    </cfRule>
  </conditionalFormatting>
  <conditionalFormatting sqref="AQ56:AQ58">
    <cfRule type="cellIs" dxfId="5441" priority="2248" operator="equal">
      <formula>"NA"</formula>
    </cfRule>
    <cfRule type="cellIs" dxfId="5440" priority="2249" operator="equal">
      <formula>"NS"</formula>
    </cfRule>
    <cfRule type="cellIs" dxfId="5439" priority="2250" operator="equal">
      <formula>"S"</formula>
    </cfRule>
    <cfRule type="cellIs" dxfId="5438" priority="2251" operator="equal">
      <formula>"A"</formula>
    </cfRule>
    <cfRule type="cellIs" dxfId="5437" priority="2252" operator="equal">
      <formula>"X"</formula>
    </cfRule>
    <cfRule type="cellIs" dxfId="5436" priority="2253" operator="equal">
      <formula>"L"</formula>
    </cfRule>
    <cfRule type="cellIs" dxfId="5435" priority="2254" operator="equal">
      <formula>"V"</formula>
    </cfRule>
  </conditionalFormatting>
  <conditionalFormatting sqref="AQ60:AQ62">
    <cfRule type="cellIs" dxfId="5434" priority="2234" operator="equal">
      <formula>"NA"</formula>
    </cfRule>
    <cfRule type="cellIs" dxfId="5433" priority="2235" operator="equal">
      <formula>"NS"</formula>
    </cfRule>
    <cfRule type="cellIs" dxfId="5432" priority="2236" operator="equal">
      <formula>"S"</formula>
    </cfRule>
    <cfRule type="cellIs" dxfId="5431" priority="2237" operator="equal">
      <formula>"A"</formula>
    </cfRule>
    <cfRule type="cellIs" dxfId="5430" priority="2238" operator="equal">
      <formula>"X"</formula>
    </cfRule>
    <cfRule type="cellIs" dxfId="5429" priority="2239" operator="equal">
      <formula>"L"</formula>
    </cfRule>
    <cfRule type="cellIs" dxfId="5428" priority="2240" operator="equal">
      <formula>"V"</formula>
    </cfRule>
  </conditionalFormatting>
  <conditionalFormatting sqref="AQ135:AQ138">
    <cfRule type="cellIs" dxfId="5427" priority="2199" operator="equal">
      <formula>"NA"</formula>
    </cfRule>
    <cfRule type="cellIs" dxfId="5426" priority="2200" operator="equal">
      <formula>"NS"</formula>
    </cfRule>
    <cfRule type="cellIs" dxfId="5425" priority="2201" operator="equal">
      <formula>"S"</formula>
    </cfRule>
    <cfRule type="cellIs" dxfId="5424" priority="2202" operator="equal">
      <formula>"A"</formula>
    </cfRule>
    <cfRule type="cellIs" dxfId="5423" priority="2203" operator="equal">
      <formula>"X"</formula>
    </cfRule>
    <cfRule type="cellIs" dxfId="5422" priority="2204" operator="equal">
      <formula>"L"</formula>
    </cfRule>
    <cfRule type="cellIs" dxfId="5421" priority="2205" operator="equal">
      <formula>"V"</formula>
    </cfRule>
  </conditionalFormatting>
  <conditionalFormatting sqref="AQ154:AQ157">
    <cfRule type="cellIs" dxfId="5420" priority="2164" operator="equal">
      <formula>"NA"</formula>
    </cfRule>
    <cfRule type="cellIs" dxfId="5419" priority="2165" operator="equal">
      <formula>"NS"</formula>
    </cfRule>
    <cfRule type="cellIs" dxfId="5418" priority="2166" operator="equal">
      <formula>"S"</formula>
    </cfRule>
    <cfRule type="cellIs" dxfId="5417" priority="2167" operator="equal">
      <formula>"A"</formula>
    </cfRule>
    <cfRule type="cellIs" dxfId="5416" priority="2168" operator="equal">
      <formula>"X"</formula>
    </cfRule>
    <cfRule type="cellIs" dxfId="5415" priority="2169" operator="equal">
      <formula>"L"</formula>
    </cfRule>
    <cfRule type="cellIs" dxfId="5414" priority="2170" operator="equal">
      <formula>"V"</formula>
    </cfRule>
  </conditionalFormatting>
  <conditionalFormatting sqref="AQ159:AQ161">
    <cfRule type="cellIs" dxfId="5413" priority="2157" operator="equal">
      <formula>"NA"</formula>
    </cfRule>
    <cfRule type="cellIs" dxfId="5412" priority="2158" operator="equal">
      <formula>"NS"</formula>
    </cfRule>
    <cfRule type="cellIs" dxfId="5411" priority="2159" operator="equal">
      <formula>"S"</formula>
    </cfRule>
    <cfRule type="cellIs" dxfId="5410" priority="2160" operator="equal">
      <formula>"A"</formula>
    </cfRule>
    <cfRule type="cellIs" dxfId="5409" priority="2161" operator="equal">
      <formula>"X"</formula>
    </cfRule>
    <cfRule type="cellIs" dxfId="5408" priority="2162" operator="equal">
      <formula>"L"</formula>
    </cfRule>
    <cfRule type="cellIs" dxfId="5407" priority="2163" operator="equal">
      <formula>"V"</formula>
    </cfRule>
  </conditionalFormatting>
  <conditionalFormatting sqref="AQ167:AQ225">
    <cfRule type="cellIs" dxfId="5406" priority="2136" operator="equal">
      <formula>"NA"</formula>
    </cfRule>
    <cfRule type="cellIs" dxfId="5405" priority="2137" operator="equal">
      <formula>"NS"</formula>
    </cfRule>
    <cfRule type="cellIs" dxfId="5404" priority="2138" operator="equal">
      <formula>"S"</formula>
    </cfRule>
    <cfRule type="cellIs" dxfId="5403" priority="2139" operator="equal">
      <formula>"A"</formula>
    </cfRule>
    <cfRule type="cellIs" dxfId="5402" priority="2140" operator="equal">
      <formula>"X"</formula>
    </cfRule>
    <cfRule type="cellIs" dxfId="5401" priority="2141" operator="equal">
      <formula>"L"</formula>
    </cfRule>
    <cfRule type="cellIs" dxfId="5400" priority="2142" operator="equal">
      <formula>"V"</formula>
    </cfRule>
  </conditionalFormatting>
  <conditionalFormatting sqref="AQ244:AQ266">
    <cfRule type="cellIs" dxfId="5399" priority="2297" operator="equal">
      <formula>"NA"</formula>
    </cfRule>
    <cfRule type="cellIs" dxfId="5398" priority="2298" operator="equal">
      <formula>"NS"</formula>
    </cfRule>
    <cfRule type="cellIs" dxfId="5397" priority="2299" operator="equal">
      <formula>"S"</formula>
    </cfRule>
    <cfRule type="cellIs" dxfId="5396" priority="2300" operator="equal">
      <formula>"A"</formula>
    </cfRule>
    <cfRule type="cellIs" dxfId="5395" priority="2301" operator="equal">
      <formula>"X"</formula>
    </cfRule>
    <cfRule type="cellIs" dxfId="5394" priority="2302" operator="equal">
      <formula>"L"</formula>
    </cfRule>
    <cfRule type="cellIs" dxfId="5393" priority="2303" operator="equal">
      <formula>"V"</formula>
    </cfRule>
  </conditionalFormatting>
  <conditionalFormatting sqref="AQ284:AQ309">
    <cfRule type="cellIs" dxfId="5392" priority="2304" operator="equal">
      <formula>"NA"</formula>
    </cfRule>
    <cfRule type="cellIs" dxfId="5391" priority="2305" operator="equal">
      <formula>"NS"</formula>
    </cfRule>
    <cfRule type="cellIs" dxfId="5390" priority="2306" operator="equal">
      <formula>"S"</formula>
    </cfRule>
    <cfRule type="cellIs" dxfId="5389" priority="2307" operator="equal">
      <formula>"A"</formula>
    </cfRule>
    <cfRule type="cellIs" dxfId="5388" priority="2308" operator="equal">
      <formula>"X"</formula>
    </cfRule>
    <cfRule type="cellIs" dxfId="5387" priority="2309" operator="equal">
      <formula>"L"</formula>
    </cfRule>
    <cfRule type="cellIs" dxfId="5386" priority="2310" operator="equal">
      <formula>"V"</formula>
    </cfRule>
  </conditionalFormatting>
  <conditionalFormatting sqref="AQ313:AQ328">
    <cfRule type="cellIs" dxfId="5385" priority="2318" operator="equal">
      <formula>"NA"</formula>
    </cfRule>
    <cfRule type="cellIs" dxfId="5384" priority="2319" operator="equal">
      <formula>"NS"</formula>
    </cfRule>
    <cfRule type="cellIs" dxfId="5383" priority="2320" operator="equal">
      <formula>"S"</formula>
    </cfRule>
    <cfRule type="cellIs" dxfId="5382" priority="2321" operator="equal">
      <formula>"A"</formula>
    </cfRule>
    <cfRule type="cellIs" dxfId="5381" priority="2322" operator="equal">
      <formula>"X"</formula>
    </cfRule>
    <cfRule type="cellIs" dxfId="5380" priority="2323" operator="equal">
      <formula>"L"</formula>
    </cfRule>
    <cfRule type="cellIs" dxfId="5379" priority="2324" operator="equal">
      <formula>"V"</formula>
    </cfRule>
  </conditionalFormatting>
  <conditionalFormatting sqref="AQ330:AQ331 AQ334:AQ362">
    <cfRule type="cellIs" dxfId="5378" priority="2311" operator="equal">
      <formula>"NA"</formula>
    </cfRule>
    <cfRule type="cellIs" dxfId="5377" priority="2312" operator="equal">
      <formula>"NS"</formula>
    </cfRule>
    <cfRule type="cellIs" dxfId="5376" priority="2313" operator="equal">
      <formula>"S"</formula>
    </cfRule>
    <cfRule type="cellIs" dxfId="5375" priority="2314" operator="equal">
      <formula>"A"</formula>
    </cfRule>
    <cfRule type="cellIs" dxfId="5374" priority="2315" operator="equal">
      <formula>"X"</formula>
    </cfRule>
    <cfRule type="cellIs" dxfId="5373" priority="2316" operator="equal">
      <formula>"L"</formula>
    </cfRule>
    <cfRule type="cellIs" dxfId="5372" priority="2317" operator="equal">
      <formula>"V"</formula>
    </cfRule>
  </conditionalFormatting>
  <conditionalFormatting sqref="AQ402:AQ407">
    <cfRule type="cellIs" dxfId="5371" priority="2423" operator="equal">
      <formula>"NA"</formula>
    </cfRule>
    <cfRule type="cellIs" dxfId="5370" priority="2424" operator="equal">
      <formula>"NS"</formula>
    </cfRule>
    <cfRule type="cellIs" dxfId="5369" priority="2425" operator="equal">
      <formula>"S"</formula>
    </cfRule>
    <cfRule type="cellIs" dxfId="5368" priority="2426" operator="equal">
      <formula>"A"</formula>
    </cfRule>
    <cfRule type="cellIs" dxfId="5367" priority="2427" operator="equal">
      <formula>"X"</formula>
    </cfRule>
    <cfRule type="cellIs" dxfId="5366" priority="2428" operator="equal">
      <formula>"L"</formula>
    </cfRule>
    <cfRule type="cellIs" dxfId="5365" priority="2429" operator="equal">
      <formula>"V"</formula>
    </cfRule>
  </conditionalFormatting>
  <conditionalFormatting sqref="AQ408:AQ423">
    <cfRule type="cellIs" dxfId="5364" priority="2437" operator="equal">
      <formula>"NA"</formula>
    </cfRule>
    <cfRule type="cellIs" dxfId="5363" priority="2438" operator="equal">
      <formula>"NS"</formula>
    </cfRule>
    <cfRule type="cellIs" dxfId="5362" priority="2439" operator="equal">
      <formula>"S"</formula>
    </cfRule>
    <cfRule type="cellIs" dxfId="5361" priority="2440" operator="equal">
      <formula>"A"</formula>
    </cfRule>
    <cfRule type="cellIs" dxfId="5360" priority="2441" operator="equal">
      <formula>"X"</formula>
    </cfRule>
    <cfRule type="cellIs" dxfId="5359" priority="2442" operator="equal">
      <formula>"L"</formula>
    </cfRule>
    <cfRule type="cellIs" dxfId="5358" priority="2443" operator="equal">
      <formula>"V"</formula>
    </cfRule>
  </conditionalFormatting>
  <conditionalFormatting sqref="AQ462:AQ472">
    <cfRule type="cellIs" dxfId="5357" priority="2472" operator="equal">
      <formula>"NA"</formula>
    </cfRule>
    <cfRule type="cellIs" dxfId="5356" priority="2473" operator="equal">
      <formula>"NS"</formula>
    </cfRule>
    <cfRule type="cellIs" dxfId="5355" priority="2474" operator="equal">
      <formula>"S"</formula>
    </cfRule>
    <cfRule type="cellIs" dxfId="5354" priority="2475" operator="equal">
      <formula>"A"</formula>
    </cfRule>
    <cfRule type="cellIs" dxfId="5353" priority="2476" operator="equal">
      <formula>"X"</formula>
    </cfRule>
    <cfRule type="cellIs" dxfId="5352" priority="2477" operator="equal">
      <formula>"L"</formula>
    </cfRule>
    <cfRule type="cellIs" dxfId="5351" priority="2478" operator="equal">
      <formula>"V"</formula>
    </cfRule>
  </conditionalFormatting>
  <conditionalFormatting sqref="AQ475:AQ477">
    <cfRule type="cellIs" dxfId="5350" priority="2486" operator="equal">
      <formula>"NA"</formula>
    </cfRule>
    <cfRule type="cellIs" dxfId="5349" priority="2487" operator="equal">
      <formula>"NS"</formula>
    </cfRule>
    <cfRule type="cellIs" dxfId="5348" priority="2488" operator="equal">
      <formula>"S"</formula>
    </cfRule>
    <cfRule type="cellIs" dxfId="5347" priority="2489" operator="equal">
      <formula>"A"</formula>
    </cfRule>
    <cfRule type="cellIs" dxfId="5346" priority="2490" operator="equal">
      <formula>"X"</formula>
    </cfRule>
    <cfRule type="cellIs" dxfId="5345" priority="2491" operator="equal">
      <formula>"L"</formula>
    </cfRule>
    <cfRule type="cellIs" dxfId="5344" priority="2492" operator="equal">
      <formula>"V"</formula>
    </cfRule>
  </conditionalFormatting>
  <conditionalFormatting sqref="AQ501:AQ502">
    <cfRule type="cellIs" dxfId="5343" priority="2521" operator="equal">
      <formula>"NA"</formula>
    </cfRule>
    <cfRule type="cellIs" dxfId="5342" priority="2522" operator="equal">
      <formula>"NS"</formula>
    </cfRule>
    <cfRule type="cellIs" dxfId="5341" priority="2523" operator="equal">
      <formula>"S"</formula>
    </cfRule>
    <cfRule type="cellIs" dxfId="5340" priority="2524" operator="equal">
      <formula>"A"</formula>
    </cfRule>
    <cfRule type="cellIs" dxfId="5339" priority="2525" operator="equal">
      <formula>"X"</formula>
    </cfRule>
    <cfRule type="cellIs" dxfId="5338" priority="2526" operator="equal">
      <formula>"L"</formula>
    </cfRule>
    <cfRule type="cellIs" dxfId="5337" priority="2527" operator="equal">
      <formula>"V"</formula>
    </cfRule>
  </conditionalFormatting>
  <conditionalFormatting sqref="AQ505:AQ508">
    <cfRule type="cellIs" dxfId="5336" priority="2535" operator="equal">
      <formula>"NA"</formula>
    </cfRule>
    <cfRule type="cellIs" dxfId="5335" priority="2536" operator="equal">
      <formula>"NS"</formula>
    </cfRule>
    <cfRule type="cellIs" dxfId="5334" priority="2537" operator="equal">
      <formula>"S"</formula>
    </cfRule>
    <cfRule type="cellIs" dxfId="5333" priority="2538" operator="equal">
      <formula>"A"</formula>
    </cfRule>
    <cfRule type="cellIs" dxfId="5332" priority="2539" operator="equal">
      <formula>"X"</formula>
    </cfRule>
    <cfRule type="cellIs" dxfId="5331" priority="2540" operator="equal">
      <formula>"L"</formula>
    </cfRule>
    <cfRule type="cellIs" dxfId="5330" priority="2541" operator="equal">
      <formula>"V"</formula>
    </cfRule>
  </conditionalFormatting>
  <conditionalFormatting sqref="AQ631:AQ683">
    <cfRule type="cellIs" dxfId="5329" priority="2682" operator="equal">
      <formula>"NA"</formula>
    </cfRule>
    <cfRule type="cellIs" dxfId="5328" priority="2683" operator="equal">
      <formula>"NS"</formula>
    </cfRule>
    <cfRule type="cellIs" dxfId="5327" priority="2684" operator="equal">
      <formula>"S"</formula>
    </cfRule>
    <cfRule type="cellIs" dxfId="5326" priority="2685" operator="equal">
      <formula>"A"</formula>
    </cfRule>
    <cfRule type="cellIs" dxfId="5325" priority="2686" operator="equal">
      <formula>"X"</formula>
    </cfRule>
    <cfRule type="cellIs" dxfId="5324" priority="2687" operator="equal">
      <formula>"L"</formula>
    </cfRule>
    <cfRule type="cellIs" dxfId="5323" priority="2688" operator="equal">
      <formula>"V"</formula>
    </cfRule>
  </conditionalFormatting>
  <conditionalFormatting sqref="AQ711:AQ715">
    <cfRule type="cellIs" dxfId="5322" priority="2710" operator="equal">
      <formula>"NA"</formula>
    </cfRule>
    <cfRule type="cellIs" dxfId="5321" priority="2711" operator="equal">
      <formula>"NS"</formula>
    </cfRule>
    <cfRule type="cellIs" dxfId="5320" priority="2712" operator="equal">
      <formula>"S"</formula>
    </cfRule>
    <cfRule type="cellIs" dxfId="5319" priority="2713" operator="equal">
      <formula>"A"</formula>
    </cfRule>
    <cfRule type="cellIs" dxfId="5318" priority="2714" operator="equal">
      <formula>"X"</formula>
    </cfRule>
    <cfRule type="cellIs" dxfId="5317" priority="2715" operator="equal">
      <formula>"L"</formula>
    </cfRule>
    <cfRule type="cellIs" dxfId="5316" priority="2716" operator="equal">
      <formula>"V"</formula>
    </cfRule>
  </conditionalFormatting>
  <conditionalFormatting sqref="AQ743:AQ765">
    <cfRule type="cellIs" dxfId="5315" priority="2738" operator="equal">
      <formula>"NA"</formula>
    </cfRule>
    <cfRule type="cellIs" dxfId="5314" priority="2739" operator="equal">
      <formula>"NS"</formula>
    </cfRule>
    <cfRule type="cellIs" dxfId="5313" priority="2740" operator="equal">
      <formula>"S"</formula>
    </cfRule>
    <cfRule type="cellIs" dxfId="5312" priority="2741" operator="equal">
      <formula>"A"</formula>
    </cfRule>
    <cfRule type="cellIs" dxfId="5311" priority="2742" operator="equal">
      <formula>"X"</formula>
    </cfRule>
    <cfRule type="cellIs" dxfId="5310" priority="2743" operator="equal">
      <formula>"L"</formula>
    </cfRule>
    <cfRule type="cellIs" dxfId="5309" priority="2744" operator="equal">
      <formula>"V"</formula>
    </cfRule>
  </conditionalFormatting>
  <conditionalFormatting sqref="AQ768:AQ774">
    <cfRule type="cellIs" dxfId="5308" priority="2766" operator="equal">
      <formula>"NA"</formula>
    </cfRule>
    <cfRule type="cellIs" dxfId="5307" priority="2767" operator="equal">
      <formula>"NS"</formula>
    </cfRule>
    <cfRule type="cellIs" dxfId="5306" priority="2768" operator="equal">
      <formula>"S"</formula>
    </cfRule>
    <cfRule type="cellIs" dxfId="5305" priority="2769" operator="equal">
      <formula>"A"</formula>
    </cfRule>
    <cfRule type="cellIs" dxfId="5304" priority="2770" operator="equal">
      <formula>"X"</formula>
    </cfRule>
    <cfRule type="cellIs" dxfId="5303" priority="2771" operator="equal">
      <formula>"L"</formula>
    </cfRule>
    <cfRule type="cellIs" dxfId="5302" priority="2772" operator="equal">
      <formula>"V"</formula>
    </cfRule>
  </conditionalFormatting>
  <conditionalFormatting sqref="AQ778:AQ779">
    <cfRule type="cellIs" dxfId="5301" priority="2773" operator="equal">
      <formula>"NA"</formula>
    </cfRule>
    <cfRule type="cellIs" dxfId="5300" priority="2774" operator="equal">
      <formula>"NS"</formula>
    </cfRule>
    <cfRule type="cellIs" dxfId="5299" priority="2775" operator="equal">
      <formula>"S"</formula>
    </cfRule>
    <cfRule type="cellIs" dxfId="5298" priority="2776" operator="equal">
      <formula>"A"</formula>
    </cfRule>
    <cfRule type="cellIs" dxfId="5297" priority="2777" operator="equal">
      <formula>"X"</formula>
    </cfRule>
    <cfRule type="cellIs" dxfId="5296" priority="2778" operator="equal">
      <formula>"L"</formula>
    </cfRule>
    <cfRule type="cellIs" dxfId="5295" priority="2779" operator="equal">
      <formula>"V"</formula>
    </cfRule>
  </conditionalFormatting>
  <conditionalFormatting sqref="AQ783:AQ793">
    <cfRule type="cellIs" dxfId="5294" priority="2780" operator="equal">
      <formula>"NA"</formula>
    </cfRule>
    <cfRule type="cellIs" dxfId="5293" priority="2781" operator="equal">
      <formula>"NS"</formula>
    </cfRule>
    <cfRule type="cellIs" dxfId="5292" priority="2782" operator="equal">
      <formula>"S"</formula>
    </cfRule>
    <cfRule type="cellIs" dxfId="5291" priority="2783" operator="equal">
      <formula>"A"</formula>
    </cfRule>
    <cfRule type="cellIs" dxfId="5290" priority="2784" operator="equal">
      <formula>"X"</formula>
    </cfRule>
    <cfRule type="cellIs" dxfId="5289" priority="2785" operator="equal">
      <formula>"L"</formula>
    </cfRule>
    <cfRule type="cellIs" dxfId="5288" priority="2786" operator="equal">
      <formula>"V"</formula>
    </cfRule>
  </conditionalFormatting>
  <conditionalFormatting sqref="AQ815:AQ820">
    <cfRule type="cellIs" dxfId="5287" priority="2829" operator="equal">
      <formula>"NA"</formula>
    </cfRule>
    <cfRule type="cellIs" dxfId="5286" priority="2830" operator="equal">
      <formula>"NS"</formula>
    </cfRule>
    <cfRule type="cellIs" dxfId="5285" priority="2831" operator="equal">
      <formula>"S"</formula>
    </cfRule>
    <cfRule type="cellIs" dxfId="5284" priority="2832" operator="equal">
      <formula>"A"</formula>
    </cfRule>
    <cfRule type="cellIs" dxfId="5283" priority="2833" operator="equal">
      <formula>"X"</formula>
    </cfRule>
    <cfRule type="cellIs" dxfId="5282" priority="2834" operator="equal">
      <formula>"L"</formula>
    </cfRule>
    <cfRule type="cellIs" dxfId="5281" priority="2835" operator="equal">
      <formula>"V"</formula>
    </cfRule>
  </conditionalFormatting>
  <conditionalFormatting sqref="AQ822:AQ829">
    <cfRule type="cellIs" dxfId="5280" priority="2822" operator="equal">
      <formula>"NA"</formula>
    </cfRule>
    <cfRule type="cellIs" dxfId="5279" priority="2823" operator="equal">
      <formula>"NS"</formula>
    </cfRule>
    <cfRule type="cellIs" dxfId="5278" priority="2824" operator="equal">
      <formula>"S"</formula>
    </cfRule>
    <cfRule type="cellIs" dxfId="5277" priority="2825" operator="equal">
      <formula>"A"</formula>
    </cfRule>
    <cfRule type="cellIs" dxfId="5276" priority="2826" operator="equal">
      <formula>"X"</formula>
    </cfRule>
    <cfRule type="cellIs" dxfId="5275" priority="2827" operator="equal">
      <formula>"L"</formula>
    </cfRule>
    <cfRule type="cellIs" dxfId="5274" priority="2828" operator="equal">
      <formula>"V"</formula>
    </cfRule>
  </conditionalFormatting>
  <conditionalFormatting sqref="AP13:AQ14">
    <cfRule type="cellIs" dxfId="5273" priority="2913" operator="equal">
      <formula>"NA"</formula>
    </cfRule>
    <cfRule type="cellIs" dxfId="5272" priority="2914" operator="equal">
      <formula>"NS"</formula>
    </cfRule>
    <cfRule type="cellIs" dxfId="5271" priority="2915" operator="equal">
      <formula>"S"</formula>
    </cfRule>
    <cfRule type="cellIs" dxfId="5270" priority="2916" operator="equal">
      <formula>"A"</formula>
    </cfRule>
    <cfRule type="cellIs" dxfId="5269" priority="2917" operator="equal">
      <formula>"X"</formula>
    </cfRule>
    <cfRule type="cellIs" dxfId="5268" priority="2918" operator="equal">
      <formula>"L"</formula>
    </cfRule>
    <cfRule type="cellIs" dxfId="5267" priority="2919" operator="equal">
      <formula>"V"</formula>
    </cfRule>
  </conditionalFormatting>
  <conditionalFormatting sqref="AP18:AQ18 AQ17 AQ19:AQ20 AP63:AQ100 AP56:AP57 AQ59 AP60:AP62 AP21:AQ54">
    <cfRule type="cellIs" dxfId="5266" priority="2906" operator="equal">
      <formula>"NA"</formula>
    </cfRule>
    <cfRule type="cellIs" dxfId="5265" priority="2907" operator="equal">
      <formula>"NS"</formula>
    </cfRule>
    <cfRule type="cellIs" dxfId="5264" priority="2908" operator="equal">
      <formula>"S"</formula>
    </cfRule>
    <cfRule type="cellIs" dxfId="5263" priority="2909" operator="equal">
      <formula>"A"</formula>
    </cfRule>
    <cfRule type="cellIs" dxfId="5262" priority="2910" operator="equal">
      <formula>"X"</formula>
    </cfRule>
    <cfRule type="cellIs" dxfId="5261" priority="2911" operator="equal">
      <formula>"L"</formula>
    </cfRule>
    <cfRule type="cellIs" dxfId="5260" priority="2912" operator="equal">
      <formula>"V"</formula>
    </cfRule>
  </conditionalFormatting>
  <conditionalFormatting sqref="AP19:AP20">
    <cfRule type="cellIs" dxfId="5259" priority="2262" operator="equal">
      <formula>"NA"</formula>
    </cfRule>
    <cfRule type="cellIs" dxfId="5258" priority="2263" operator="equal">
      <formula>"NS"</formula>
    </cfRule>
    <cfRule type="cellIs" dxfId="5257" priority="2264" operator="equal">
      <formula>"S"</formula>
    </cfRule>
    <cfRule type="cellIs" dxfId="5256" priority="2265" operator="equal">
      <formula>"A"</formula>
    </cfRule>
    <cfRule type="cellIs" dxfId="5255" priority="2266" operator="equal">
      <formula>"X"</formula>
    </cfRule>
    <cfRule type="cellIs" dxfId="5254" priority="2267" operator="equal">
      <formula>"L"</formula>
    </cfRule>
    <cfRule type="cellIs" dxfId="5253" priority="2268" operator="equal">
      <formula>"V"</formula>
    </cfRule>
  </conditionalFormatting>
  <conditionalFormatting sqref="AP162:AQ162 AP475:AP477 AP466:AP472 AP422:AP423 AP417:AP420 AP398:AQ401 AP384:AQ396 AP375:AQ375 AP367:AQ373 AP363:AQ363 AP345:AP349 AP351 AP354 AP356:AP357 AP337:AP338 AP340:AP343 AP267:AQ269 AP274:AQ274 AP334:AP335 AQ283 AQ329 AQ310:AQ312 AQ233:AQ243 AP232:AQ232 AQ231 AP230:AQ230 AQ229 AQ103:AQ120 AQ127:AQ130 AQ132:AQ134 AQ139:AQ141 AQ143 AQ145 AQ147:AQ149 AQ151:AQ153 AQ158 AP228:AQ228 AQ164:AQ166 AQ226:AQ227 AP187:AP189 AP457:AQ461">
    <cfRule type="cellIs" dxfId="5252" priority="2899" operator="equal">
      <formula>"NA"</formula>
    </cfRule>
    <cfRule type="cellIs" dxfId="5251" priority="2900" operator="equal">
      <formula>"NS"</formula>
    </cfRule>
    <cfRule type="cellIs" dxfId="5250" priority="2901" operator="equal">
      <formula>"S"</formula>
    </cfRule>
    <cfRule type="cellIs" dxfId="5249" priority="2902" operator="equal">
      <formula>"A"</formula>
    </cfRule>
    <cfRule type="cellIs" dxfId="5248" priority="2903" operator="equal">
      <formula>"X"</formula>
    </cfRule>
    <cfRule type="cellIs" dxfId="5247" priority="2904" operator="equal">
      <formula>"L"</formula>
    </cfRule>
    <cfRule type="cellIs" dxfId="5246" priority="2905" operator="equal">
      <formula>"V"</formula>
    </cfRule>
  </conditionalFormatting>
  <conditionalFormatting sqref="AP103:AP120">
    <cfRule type="cellIs" dxfId="5245" priority="2227" operator="equal">
      <formula>"NA"</formula>
    </cfRule>
    <cfRule type="cellIs" dxfId="5244" priority="2228" operator="equal">
      <formula>"NS"</formula>
    </cfRule>
    <cfRule type="cellIs" dxfId="5243" priority="2229" operator="equal">
      <formula>"S"</formula>
    </cfRule>
    <cfRule type="cellIs" dxfId="5242" priority="2230" operator="equal">
      <formula>"A"</formula>
    </cfRule>
    <cfRule type="cellIs" dxfId="5241" priority="2231" operator="equal">
      <formula>"X"</formula>
    </cfRule>
    <cfRule type="cellIs" dxfId="5240" priority="2232" operator="equal">
      <formula>"L"</formula>
    </cfRule>
    <cfRule type="cellIs" dxfId="5239" priority="2233" operator="equal">
      <formula>"V"</formula>
    </cfRule>
  </conditionalFormatting>
  <conditionalFormatting sqref="AP121:AQ126">
    <cfRule type="cellIs" dxfId="5238" priority="2220" operator="equal">
      <formula>"NA"</formula>
    </cfRule>
    <cfRule type="cellIs" dxfId="5237" priority="2221" operator="equal">
      <formula>"NS"</formula>
    </cfRule>
    <cfRule type="cellIs" dxfId="5236" priority="2222" operator="equal">
      <formula>"S"</formula>
    </cfRule>
    <cfRule type="cellIs" dxfId="5235" priority="2223" operator="equal">
      <formula>"A"</formula>
    </cfRule>
    <cfRule type="cellIs" dxfId="5234" priority="2224" operator="equal">
      <formula>"X"</formula>
    </cfRule>
    <cfRule type="cellIs" dxfId="5233" priority="2225" operator="equal">
      <formula>"L"</formula>
    </cfRule>
    <cfRule type="cellIs" dxfId="5232" priority="2226" operator="equal">
      <formula>"V"</formula>
    </cfRule>
  </conditionalFormatting>
  <conditionalFormatting sqref="AP127:AP161">
    <cfRule type="cellIs" dxfId="5231" priority="2213" operator="equal">
      <formula>"NA"</formula>
    </cfRule>
    <cfRule type="cellIs" dxfId="5230" priority="2214" operator="equal">
      <formula>"NS"</formula>
    </cfRule>
    <cfRule type="cellIs" dxfId="5229" priority="2215" operator="equal">
      <formula>"S"</formula>
    </cfRule>
    <cfRule type="cellIs" dxfId="5228" priority="2216" operator="equal">
      <formula>"A"</formula>
    </cfRule>
    <cfRule type="cellIs" dxfId="5227" priority="2217" operator="equal">
      <formula>"X"</formula>
    </cfRule>
    <cfRule type="cellIs" dxfId="5226" priority="2218" operator="equal">
      <formula>"L"</formula>
    </cfRule>
    <cfRule type="cellIs" dxfId="5225" priority="2219" operator="equal">
      <formula>"V"</formula>
    </cfRule>
  </conditionalFormatting>
  <conditionalFormatting sqref="AP164:AP186">
    <cfRule type="cellIs" dxfId="5224" priority="2143" operator="equal">
      <formula>"NA"</formula>
    </cfRule>
    <cfRule type="cellIs" dxfId="5223" priority="2144" operator="equal">
      <formula>"NS"</formula>
    </cfRule>
    <cfRule type="cellIs" dxfId="5222" priority="2145" operator="equal">
      <formula>"S"</formula>
    </cfRule>
    <cfRule type="cellIs" dxfId="5221" priority="2146" operator="equal">
      <formula>"A"</formula>
    </cfRule>
    <cfRule type="cellIs" dxfId="5220" priority="2147" operator="equal">
      <formula>"X"</formula>
    </cfRule>
    <cfRule type="cellIs" dxfId="5219" priority="2148" operator="equal">
      <formula>"L"</formula>
    </cfRule>
    <cfRule type="cellIs" dxfId="5218" priority="2149" operator="equal">
      <formula>"V"</formula>
    </cfRule>
  </conditionalFormatting>
  <conditionalFormatting sqref="AP190:AP225">
    <cfRule type="cellIs" dxfId="5217" priority="2122" operator="equal">
      <formula>"NA"</formula>
    </cfRule>
    <cfRule type="cellIs" dxfId="5216" priority="2123" operator="equal">
      <formula>"NS"</formula>
    </cfRule>
    <cfRule type="cellIs" dxfId="5215" priority="2124" operator="equal">
      <formula>"S"</formula>
    </cfRule>
    <cfRule type="cellIs" dxfId="5214" priority="2125" operator="equal">
      <formula>"A"</formula>
    </cfRule>
    <cfRule type="cellIs" dxfId="5213" priority="2126" operator="equal">
      <formula>"X"</formula>
    </cfRule>
    <cfRule type="cellIs" dxfId="5212" priority="2127" operator="equal">
      <formula>"L"</formula>
    </cfRule>
    <cfRule type="cellIs" dxfId="5211" priority="2128" operator="equal">
      <formula>"V"</formula>
    </cfRule>
  </conditionalFormatting>
  <conditionalFormatting sqref="AP226:AP227">
    <cfRule type="cellIs" dxfId="5210" priority="2129" operator="equal">
      <formula>"NA"</formula>
    </cfRule>
    <cfRule type="cellIs" dxfId="5209" priority="2130" operator="equal">
      <formula>"NS"</formula>
    </cfRule>
    <cfRule type="cellIs" dxfId="5208" priority="2131" operator="equal">
      <formula>"S"</formula>
    </cfRule>
    <cfRule type="cellIs" dxfId="5207" priority="2132" operator="equal">
      <formula>"A"</formula>
    </cfRule>
    <cfRule type="cellIs" dxfId="5206" priority="2133" operator="equal">
      <formula>"X"</formula>
    </cfRule>
    <cfRule type="cellIs" dxfId="5205" priority="2134" operator="equal">
      <formula>"L"</formula>
    </cfRule>
    <cfRule type="cellIs" dxfId="5204" priority="2135" operator="equal">
      <formula>"V"</formula>
    </cfRule>
  </conditionalFormatting>
  <conditionalFormatting sqref="AP270:AQ273">
    <cfRule type="cellIs" dxfId="5203" priority="2339" operator="equal">
      <formula>"NA"</formula>
    </cfRule>
    <cfRule type="cellIs" dxfId="5202" priority="2340" operator="equal">
      <formula>"NS"</formula>
    </cfRule>
    <cfRule type="cellIs" dxfId="5201" priority="2341" operator="equal">
      <formula>"S"</formula>
    </cfRule>
    <cfRule type="cellIs" dxfId="5200" priority="2342" operator="equal">
      <formula>"A"</formula>
    </cfRule>
    <cfRule type="cellIs" dxfId="5199" priority="2343" operator="equal">
      <formula>"X"</formula>
    </cfRule>
    <cfRule type="cellIs" dxfId="5198" priority="2344" operator="equal">
      <formula>"L"</formula>
    </cfRule>
    <cfRule type="cellIs" dxfId="5197" priority="2345" operator="equal">
      <formula>"V"</formula>
    </cfRule>
  </conditionalFormatting>
  <conditionalFormatting sqref="AP275:AQ282">
    <cfRule type="cellIs" dxfId="5196" priority="2332" operator="equal">
      <formula>"NA"</formula>
    </cfRule>
    <cfRule type="cellIs" dxfId="5195" priority="2333" operator="equal">
      <formula>"NS"</formula>
    </cfRule>
    <cfRule type="cellIs" dxfId="5194" priority="2334" operator="equal">
      <formula>"S"</formula>
    </cfRule>
    <cfRule type="cellIs" dxfId="5193" priority="2335" operator="equal">
      <formula>"A"</formula>
    </cfRule>
    <cfRule type="cellIs" dxfId="5192" priority="2336" operator="equal">
      <formula>"X"</formula>
    </cfRule>
    <cfRule type="cellIs" dxfId="5191" priority="2337" operator="equal">
      <formula>"L"</formula>
    </cfRule>
    <cfRule type="cellIs" dxfId="5190" priority="2338" operator="equal">
      <formula>"V"</formula>
    </cfRule>
  </conditionalFormatting>
  <conditionalFormatting sqref="AP283:AP331">
    <cfRule type="cellIs" dxfId="5189" priority="2325" operator="equal">
      <formula>"NA"</formula>
    </cfRule>
    <cfRule type="cellIs" dxfId="5188" priority="2326" operator="equal">
      <formula>"NS"</formula>
    </cfRule>
    <cfRule type="cellIs" dxfId="5187" priority="2327" operator="equal">
      <formula>"S"</formula>
    </cfRule>
    <cfRule type="cellIs" dxfId="5186" priority="2328" operator="equal">
      <formula>"A"</formula>
    </cfRule>
    <cfRule type="cellIs" dxfId="5185" priority="2329" operator="equal">
      <formula>"X"</formula>
    </cfRule>
    <cfRule type="cellIs" dxfId="5184" priority="2330" operator="equal">
      <formula>"L"</formula>
    </cfRule>
    <cfRule type="cellIs" dxfId="5183" priority="2331" operator="equal">
      <formula>"V"</formula>
    </cfRule>
  </conditionalFormatting>
  <conditionalFormatting sqref="AP339">
    <cfRule type="cellIs" dxfId="5182" priority="2353" operator="equal">
      <formula>"NA"</formula>
    </cfRule>
    <cfRule type="cellIs" dxfId="5181" priority="2354" operator="equal">
      <formula>"NS"</formula>
    </cfRule>
    <cfRule type="cellIs" dxfId="5180" priority="2355" operator="equal">
      <formula>"S"</formula>
    </cfRule>
    <cfRule type="cellIs" dxfId="5179" priority="2356" operator="equal">
      <formula>"A"</formula>
    </cfRule>
    <cfRule type="cellIs" dxfId="5178" priority="2357" operator="equal">
      <formula>"X"</formula>
    </cfRule>
    <cfRule type="cellIs" dxfId="5177" priority="2358" operator="equal">
      <formula>"L"</formula>
    </cfRule>
    <cfRule type="cellIs" dxfId="5176" priority="2359" operator="equal">
      <formula>"V"</formula>
    </cfRule>
  </conditionalFormatting>
  <conditionalFormatting sqref="AP352:AP353">
    <cfRule type="cellIs" dxfId="5175" priority="2374" operator="equal">
      <formula>"NA"</formula>
    </cfRule>
    <cfRule type="cellIs" dxfId="5174" priority="2375" operator="equal">
      <formula>"NS"</formula>
    </cfRule>
    <cfRule type="cellIs" dxfId="5173" priority="2376" operator="equal">
      <formula>"S"</formula>
    </cfRule>
    <cfRule type="cellIs" dxfId="5172" priority="2377" operator="equal">
      <formula>"A"</formula>
    </cfRule>
    <cfRule type="cellIs" dxfId="5171" priority="2378" operator="equal">
      <formula>"X"</formula>
    </cfRule>
    <cfRule type="cellIs" dxfId="5170" priority="2379" operator="equal">
      <formula>"L"</formula>
    </cfRule>
    <cfRule type="cellIs" dxfId="5169" priority="2380" operator="equal">
      <formula>"V"</formula>
    </cfRule>
  </conditionalFormatting>
  <conditionalFormatting sqref="AP358:AP362">
    <cfRule type="cellIs" dxfId="5168" priority="2388" operator="equal">
      <formula>"NA"</formula>
    </cfRule>
    <cfRule type="cellIs" dxfId="5167" priority="2389" operator="equal">
      <formula>"NS"</formula>
    </cfRule>
    <cfRule type="cellIs" dxfId="5166" priority="2390" operator="equal">
      <formula>"S"</formula>
    </cfRule>
    <cfRule type="cellIs" dxfId="5165" priority="2391" operator="equal">
      <formula>"A"</formula>
    </cfRule>
    <cfRule type="cellIs" dxfId="5164" priority="2392" operator="equal">
      <formula>"X"</formula>
    </cfRule>
    <cfRule type="cellIs" dxfId="5163" priority="2393" operator="equal">
      <formula>"L"</formula>
    </cfRule>
    <cfRule type="cellIs" dxfId="5162" priority="2394" operator="equal">
      <formula>"V"</formula>
    </cfRule>
  </conditionalFormatting>
  <conditionalFormatting sqref="AP364:AQ366">
    <cfRule type="cellIs" dxfId="5161" priority="2395" operator="equal">
      <formula>"NA"</formula>
    </cfRule>
    <cfRule type="cellIs" dxfId="5160" priority="2396" operator="equal">
      <formula>"NS"</formula>
    </cfRule>
    <cfRule type="cellIs" dxfId="5159" priority="2397" operator="equal">
      <formula>"S"</formula>
    </cfRule>
    <cfRule type="cellIs" dxfId="5158" priority="2398" operator="equal">
      <formula>"A"</formula>
    </cfRule>
    <cfRule type="cellIs" dxfId="5157" priority="2399" operator="equal">
      <formula>"X"</formula>
    </cfRule>
    <cfRule type="cellIs" dxfId="5156" priority="2400" operator="equal">
      <formula>"L"</formula>
    </cfRule>
    <cfRule type="cellIs" dxfId="5155" priority="2401" operator="equal">
      <formula>"V"</formula>
    </cfRule>
  </conditionalFormatting>
  <conditionalFormatting sqref="AP376:AQ383">
    <cfRule type="cellIs" dxfId="5154" priority="2409" operator="equal">
      <formula>"NA"</formula>
    </cfRule>
    <cfRule type="cellIs" dxfId="5153" priority="2410" operator="equal">
      <formula>"NS"</formula>
    </cfRule>
    <cfRule type="cellIs" dxfId="5152" priority="2411" operator="equal">
      <formula>"S"</formula>
    </cfRule>
    <cfRule type="cellIs" dxfId="5151" priority="2412" operator="equal">
      <formula>"A"</formula>
    </cfRule>
    <cfRule type="cellIs" dxfId="5150" priority="2413" operator="equal">
      <formula>"X"</formula>
    </cfRule>
    <cfRule type="cellIs" dxfId="5149" priority="2414" operator="equal">
      <formula>"L"</formula>
    </cfRule>
    <cfRule type="cellIs" dxfId="5148" priority="2415" operator="equal">
      <formula>"V"</formula>
    </cfRule>
  </conditionalFormatting>
  <conditionalFormatting sqref="AP424:AQ425">
    <cfRule type="cellIs" dxfId="5147" priority="2451" operator="equal">
      <formula>"NA"</formula>
    </cfRule>
    <cfRule type="cellIs" dxfId="5146" priority="2452" operator="equal">
      <formula>"NS"</formula>
    </cfRule>
    <cfRule type="cellIs" dxfId="5145" priority="2453" operator="equal">
      <formula>"S"</formula>
    </cfRule>
    <cfRule type="cellIs" dxfId="5144" priority="2454" operator="equal">
      <formula>"A"</formula>
    </cfRule>
    <cfRule type="cellIs" dxfId="5143" priority="2455" operator="equal">
      <formula>"X"</formula>
    </cfRule>
    <cfRule type="cellIs" dxfId="5142" priority="2456" operator="equal">
      <formula>"L"</formula>
    </cfRule>
    <cfRule type="cellIs" dxfId="5141" priority="2457" operator="equal">
      <formula>"V"</formula>
    </cfRule>
  </conditionalFormatting>
  <conditionalFormatting sqref="AP426:AQ443">
    <cfRule type="cellIs" dxfId="5140" priority="2458" operator="equal">
      <formula>"NA"</formula>
    </cfRule>
    <cfRule type="cellIs" dxfId="5139" priority="2459" operator="equal">
      <formula>"NS"</formula>
    </cfRule>
    <cfRule type="cellIs" dxfId="5138" priority="2460" operator="equal">
      <formula>"S"</formula>
    </cfRule>
    <cfRule type="cellIs" dxfId="5137" priority="2461" operator="equal">
      <formula>"A"</formula>
    </cfRule>
    <cfRule type="cellIs" dxfId="5136" priority="2462" operator="equal">
      <formula>"X"</formula>
    </cfRule>
    <cfRule type="cellIs" dxfId="5135" priority="2463" operator="equal">
      <formula>"L"</formula>
    </cfRule>
    <cfRule type="cellIs" dxfId="5134" priority="2464" operator="equal">
      <formula>"V"</formula>
    </cfRule>
  </conditionalFormatting>
  <conditionalFormatting sqref="AP444:AQ456">
    <cfRule type="cellIs" dxfId="5133" priority="2465" operator="equal">
      <formula>"NA"</formula>
    </cfRule>
    <cfRule type="cellIs" dxfId="5132" priority="2466" operator="equal">
      <formula>"NS"</formula>
    </cfRule>
    <cfRule type="cellIs" dxfId="5131" priority="2467" operator="equal">
      <formula>"S"</formula>
    </cfRule>
    <cfRule type="cellIs" dxfId="5130" priority="2468" operator="equal">
      <formula>"A"</formula>
    </cfRule>
    <cfRule type="cellIs" dxfId="5129" priority="2469" operator="equal">
      <formula>"X"</formula>
    </cfRule>
    <cfRule type="cellIs" dxfId="5128" priority="2470" operator="equal">
      <formula>"L"</formula>
    </cfRule>
    <cfRule type="cellIs" dxfId="5127" priority="2471" operator="equal">
      <formula>"V"</formula>
    </cfRule>
  </conditionalFormatting>
  <conditionalFormatting sqref="AP473:AQ474">
    <cfRule type="cellIs" dxfId="5126" priority="2493" operator="equal">
      <formula>"NA"</formula>
    </cfRule>
    <cfRule type="cellIs" dxfId="5125" priority="2494" operator="equal">
      <formula>"NS"</formula>
    </cfRule>
    <cfRule type="cellIs" dxfId="5124" priority="2495" operator="equal">
      <formula>"S"</formula>
    </cfRule>
    <cfRule type="cellIs" dxfId="5123" priority="2496" operator="equal">
      <formula>"A"</formula>
    </cfRule>
    <cfRule type="cellIs" dxfId="5122" priority="2497" operator="equal">
      <formula>"X"</formula>
    </cfRule>
    <cfRule type="cellIs" dxfId="5121" priority="2498" operator="equal">
      <formula>"L"</formula>
    </cfRule>
    <cfRule type="cellIs" dxfId="5120" priority="2499" operator="equal">
      <formula>"V"</formula>
    </cfRule>
  </conditionalFormatting>
  <conditionalFormatting sqref="AP478:AQ485">
    <cfRule type="cellIs" dxfId="5119" priority="2500" operator="equal">
      <formula>"NA"</formula>
    </cfRule>
    <cfRule type="cellIs" dxfId="5118" priority="2501" operator="equal">
      <formula>"NS"</formula>
    </cfRule>
    <cfRule type="cellIs" dxfId="5117" priority="2502" operator="equal">
      <formula>"S"</formula>
    </cfRule>
    <cfRule type="cellIs" dxfId="5116" priority="2503" operator="equal">
      <formula>"A"</formula>
    </cfRule>
    <cfRule type="cellIs" dxfId="5115" priority="2504" operator="equal">
      <formula>"X"</formula>
    </cfRule>
    <cfRule type="cellIs" dxfId="5114" priority="2505" operator="equal">
      <formula>"L"</formula>
    </cfRule>
    <cfRule type="cellIs" dxfId="5113" priority="2506" operator="equal">
      <formula>"V"</formula>
    </cfRule>
  </conditionalFormatting>
  <conditionalFormatting sqref="AP566:AQ566 AP564:AQ564 AQ561:AQ562 AP560 AQ558:AQ559 AP553:AQ556 AP548:AQ551 AP534:AQ537 AP523:AQ526 AP508 AQ503:AQ504 AQ489:AQ500">
    <cfRule type="cellIs" dxfId="5112" priority="2892" operator="equal">
      <formula>"NA"</formula>
    </cfRule>
    <cfRule type="cellIs" dxfId="5111" priority="2893" operator="equal">
      <formula>"NS"</formula>
    </cfRule>
    <cfRule type="cellIs" dxfId="5110" priority="2894" operator="equal">
      <formula>"S"</formula>
    </cfRule>
    <cfRule type="cellIs" dxfId="5109" priority="2895" operator="equal">
      <formula>"A"</formula>
    </cfRule>
    <cfRule type="cellIs" dxfId="5108" priority="2896" operator="equal">
      <formula>"X"</formula>
    </cfRule>
    <cfRule type="cellIs" dxfId="5107" priority="2897" operator="equal">
      <formula>"L"</formula>
    </cfRule>
    <cfRule type="cellIs" dxfId="5106" priority="2898" operator="equal">
      <formula>"V"</formula>
    </cfRule>
  </conditionalFormatting>
  <conditionalFormatting sqref="AP509:AQ512">
    <cfRule type="cellIs" dxfId="5105" priority="2542" operator="equal">
      <formula>"NA"</formula>
    </cfRule>
    <cfRule type="cellIs" dxfId="5104" priority="2543" operator="equal">
      <formula>"NS"</formula>
    </cfRule>
    <cfRule type="cellIs" dxfId="5103" priority="2544" operator="equal">
      <formula>"S"</formula>
    </cfRule>
    <cfRule type="cellIs" dxfId="5102" priority="2545" operator="equal">
      <formula>"A"</formula>
    </cfRule>
    <cfRule type="cellIs" dxfId="5101" priority="2546" operator="equal">
      <formula>"X"</formula>
    </cfRule>
    <cfRule type="cellIs" dxfId="5100" priority="2547" operator="equal">
      <formula>"L"</formula>
    </cfRule>
    <cfRule type="cellIs" dxfId="5099" priority="2548" operator="equal">
      <formula>"V"</formula>
    </cfRule>
  </conditionalFormatting>
  <conditionalFormatting sqref="AP513:AQ522">
    <cfRule type="cellIs" dxfId="5098" priority="2549" operator="equal">
      <formula>"NA"</formula>
    </cfRule>
    <cfRule type="cellIs" dxfId="5097" priority="2550" operator="equal">
      <formula>"NS"</formula>
    </cfRule>
    <cfRule type="cellIs" dxfId="5096" priority="2551" operator="equal">
      <formula>"S"</formula>
    </cfRule>
    <cfRule type="cellIs" dxfId="5095" priority="2552" operator="equal">
      <formula>"A"</formula>
    </cfRule>
    <cfRule type="cellIs" dxfId="5094" priority="2553" operator="equal">
      <formula>"X"</formula>
    </cfRule>
    <cfRule type="cellIs" dxfId="5093" priority="2554" operator="equal">
      <formula>"L"</formula>
    </cfRule>
    <cfRule type="cellIs" dxfId="5092" priority="2555" operator="equal">
      <formula>"V"</formula>
    </cfRule>
  </conditionalFormatting>
  <conditionalFormatting sqref="AP527:AQ533">
    <cfRule type="cellIs" dxfId="5091" priority="2556" operator="equal">
      <formula>"NA"</formula>
    </cfRule>
    <cfRule type="cellIs" dxfId="5090" priority="2557" operator="equal">
      <formula>"NS"</formula>
    </cfRule>
    <cfRule type="cellIs" dxfId="5089" priority="2558" operator="equal">
      <formula>"S"</formula>
    </cfRule>
    <cfRule type="cellIs" dxfId="5088" priority="2559" operator="equal">
      <formula>"A"</formula>
    </cfRule>
    <cfRule type="cellIs" dxfId="5087" priority="2560" operator="equal">
      <formula>"X"</formula>
    </cfRule>
    <cfRule type="cellIs" dxfId="5086" priority="2561" operator="equal">
      <formula>"L"</formula>
    </cfRule>
    <cfRule type="cellIs" dxfId="5085" priority="2562" operator="equal">
      <formula>"V"</formula>
    </cfRule>
  </conditionalFormatting>
  <conditionalFormatting sqref="AP538:AQ547">
    <cfRule type="cellIs" dxfId="5084" priority="2563" operator="equal">
      <formula>"NA"</formula>
    </cfRule>
    <cfRule type="cellIs" dxfId="5083" priority="2564" operator="equal">
      <formula>"NS"</formula>
    </cfRule>
    <cfRule type="cellIs" dxfId="5082" priority="2565" operator="equal">
      <formula>"S"</formula>
    </cfRule>
    <cfRule type="cellIs" dxfId="5081" priority="2566" operator="equal">
      <formula>"A"</formula>
    </cfRule>
    <cfRule type="cellIs" dxfId="5080" priority="2567" operator="equal">
      <formula>"X"</formula>
    </cfRule>
    <cfRule type="cellIs" dxfId="5079" priority="2568" operator="equal">
      <formula>"L"</formula>
    </cfRule>
    <cfRule type="cellIs" dxfId="5078" priority="2569" operator="equal">
      <formula>"V"</formula>
    </cfRule>
  </conditionalFormatting>
  <conditionalFormatting sqref="AP561:AP562">
    <cfRule type="cellIs" dxfId="5077" priority="2605" operator="equal">
      <formula>"NA"</formula>
    </cfRule>
    <cfRule type="cellIs" dxfId="5076" priority="2606" operator="equal">
      <formula>"NS"</formula>
    </cfRule>
    <cfRule type="cellIs" dxfId="5075" priority="2607" operator="equal">
      <formula>"S"</formula>
    </cfRule>
    <cfRule type="cellIs" dxfId="5074" priority="2608" operator="equal">
      <formula>"A"</formula>
    </cfRule>
    <cfRule type="cellIs" dxfId="5073" priority="2609" operator="equal">
      <formula>"X"</formula>
    </cfRule>
    <cfRule type="cellIs" dxfId="5072" priority="2610" operator="equal">
      <formula>"L"</formula>
    </cfRule>
    <cfRule type="cellIs" dxfId="5071" priority="2611" operator="equal">
      <formula>"V"</formula>
    </cfRule>
  </conditionalFormatting>
  <conditionalFormatting sqref="AP567:AQ569">
    <cfRule type="cellIs" dxfId="5070" priority="2626" operator="equal">
      <formula>"NA"</formula>
    </cfRule>
    <cfRule type="cellIs" dxfId="5069" priority="2627" operator="equal">
      <formula>"NS"</formula>
    </cfRule>
    <cfRule type="cellIs" dxfId="5068" priority="2628" operator="equal">
      <formula>"S"</formula>
    </cfRule>
    <cfRule type="cellIs" dxfId="5067" priority="2629" operator="equal">
      <formula>"A"</formula>
    </cfRule>
    <cfRule type="cellIs" dxfId="5066" priority="2630" operator="equal">
      <formula>"X"</formula>
    </cfRule>
    <cfRule type="cellIs" dxfId="5065" priority="2631" operator="equal">
      <formula>"L"</formula>
    </cfRule>
    <cfRule type="cellIs" dxfId="5064" priority="2632" operator="equal">
      <formula>"V"</formula>
    </cfRule>
  </conditionalFormatting>
  <conditionalFormatting sqref="AP570:AQ571">
    <cfRule type="cellIs" dxfId="5063" priority="2619" operator="equal">
      <formula>"NA"</formula>
    </cfRule>
    <cfRule type="cellIs" dxfId="5062" priority="2620" operator="equal">
      <formula>"NS"</formula>
    </cfRule>
    <cfRule type="cellIs" dxfId="5061" priority="2621" operator="equal">
      <formula>"S"</formula>
    </cfRule>
    <cfRule type="cellIs" dxfId="5060" priority="2622" operator="equal">
      <formula>"A"</formula>
    </cfRule>
    <cfRule type="cellIs" dxfId="5059" priority="2623" operator="equal">
      <formula>"X"</formula>
    </cfRule>
    <cfRule type="cellIs" dxfId="5058" priority="2624" operator="equal">
      <formula>"L"</formula>
    </cfRule>
    <cfRule type="cellIs" dxfId="5057" priority="2625" operator="equal">
      <formula>"V"</formula>
    </cfRule>
  </conditionalFormatting>
  <conditionalFormatting sqref="AP572:AQ588">
    <cfRule type="cellIs" dxfId="5056" priority="2633" operator="equal">
      <formula>"NA"</formula>
    </cfRule>
    <cfRule type="cellIs" dxfId="5055" priority="2634" operator="equal">
      <formula>"NS"</formula>
    </cfRule>
    <cfRule type="cellIs" dxfId="5054" priority="2635" operator="equal">
      <formula>"S"</formula>
    </cfRule>
    <cfRule type="cellIs" dxfId="5053" priority="2636" operator="equal">
      <formula>"A"</formula>
    </cfRule>
    <cfRule type="cellIs" dxfId="5052" priority="2637" operator="equal">
      <formula>"X"</formula>
    </cfRule>
    <cfRule type="cellIs" dxfId="5051" priority="2638" operator="equal">
      <formula>"L"</formula>
    </cfRule>
    <cfRule type="cellIs" dxfId="5050" priority="2639" operator="equal">
      <formula>"V"</formula>
    </cfRule>
  </conditionalFormatting>
  <conditionalFormatting sqref="AP589:AQ592">
    <cfRule type="cellIs" dxfId="5049" priority="2640" operator="equal">
      <formula>"NA"</formula>
    </cfRule>
    <cfRule type="cellIs" dxfId="5048" priority="2641" operator="equal">
      <formula>"NS"</formula>
    </cfRule>
    <cfRule type="cellIs" dxfId="5047" priority="2642" operator="equal">
      <formula>"S"</formula>
    </cfRule>
    <cfRule type="cellIs" dxfId="5046" priority="2643" operator="equal">
      <formula>"A"</formula>
    </cfRule>
    <cfRule type="cellIs" dxfId="5045" priority="2644" operator="equal">
      <formula>"X"</formula>
    </cfRule>
    <cfRule type="cellIs" dxfId="5044" priority="2645" operator="equal">
      <formula>"L"</formula>
    </cfRule>
    <cfRule type="cellIs" dxfId="5043" priority="2646" operator="equal">
      <formula>"V"</formula>
    </cfRule>
  </conditionalFormatting>
  <conditionalFormatting sqref="AP593:AQ612">
    <cfRule type="cellIs" dxfId="5042" priority="2647" operator="equal">
      <formula>"NA"</formula>
    </cfRule>
    <cfRule type="cellIs" dxfId="5041" priority="2648" operator="equal">
      <formula>"NS"</formula>
    </cfRule>
    <cfRule type="cellIs" dxfId="5040" priority="2649" operator="equal">
      <formula>"S"</formula>
    </cfRule>
    <cfRule type="cellIs" dxfId="5039" priority="2650" operator="equal">
      <formula>"A"</formula>
    </cfRule>
    <cfRule type="cellIs" dxfId="5038" priority="2651" operator="equal">
      <formula>"X"</formula>
    </cfRule>
    <cfRule type="cellIs" dxfId="5037" priority="2652" operator="equal">
      <formula>"L"</formula>
    </cfRule>
    <cfRule type="cellIs" dxfId="5036" priority="2653" operator="equal">
      <formula>"V"</formula>
    </cfRule>
  </conditionalFormatting>
  <conditionalFormatting sqref="AP613:AQ628">
    <cfRule type="cellIs" dxfId="5035" priority="2654" operator="equal">
      <formula>"NA"</formula>
    </cfRule>
    <cfRule type="cellIs" dxfId="5034" priority="2655" operator="equal">
      <formula>"NS"</formula>
    </cfRule>
    <cfRule type="cellIs" dxfId="5033" priority="2656" operator="equal">
      <formula>"S"</formula>
    </cfRule>
    <cfRule type="cellIs" dxfId="5032" priority="2657" operator="equal">
      <formula>"A"</formula>
    </cfRule>
    <cfRule type="cellIs" dxfId="5031" priority="2658" operator="equal">
      <formula>"X"</formula>
    </cfRule>
    <cfRule type="cellIs" dxfId="5030" priority="2659" operator="equal">
      <formula>"L"</formula>
    </cfRule>
    <cfRule type="cellIs" dxfId="5029" priority="2660" operator="equal">
      <formula>"V"</formula>
    </cfRule>
  </conditionalFormatting>
  <conditionalFormatting sqref="AQ729:AQ742 AQ727 AP717 AP711:AP715 AQ691:AQ701 AP676:AP683 AP653:AP669 AP647:AP651">
    <cfRule type="cellIs" dxfId="5028" priority="2885" operator="equal">
      <formula>"NA"</formula>
    </cfRule>
    <cfRule type="cellIs" dxfId="5027" priority="2886" operator="equal">
      <formula>"NS"</formula>
    </cfRule>
    <cfRule type="cellIs" dxfId="5026" priority="2887" operator="equal">
      <formula>"S"</formula>
    </cfRule>
    <cfRule type="cellIs" dxfId="5025" priority="2888" operator="equal">
      <formula>"A"</formula>
    </cfRule>
    <cfRule type="cellIs" dxfId="5024" priority="2889" operator="equal">
      <formula>"X"</formula>
    </cfRule>
    <cfRule type="cellIs" dxfId="5023" priority="2890" operator="equal">
      <formula>"L"</formula>
    </cfRule>
    <cfRule type="cellIs" dxfId="5022" priority="2891" operator="equal">
      <formula>"V"</formula>
    </cfRule>
  </conditionalFormatting>
  <conditionalFormatting sqref="AP670:AP675">
    <cfRule type="cellIs" dxfId="5021" priority="2689" operator="equal">
      <formula>"NA"</formula>
    </cfRule>
    <cfRule type="cellIs" dxfId="5020" priority="2690" operator="equal">
      <formula>"NS"</formula>
    </cfRule>
    <cfRule type="cellIs" dxfId="5019" priority="2691" operator="equal">
      <formula>"S"</formula>
    </cfRule>
    <cfRule type="cellIs" dxfId="5018" priority="2692" operator="equal">
      <formula>"A"</formula>
    </cfRule>
    <cfRule type="cellIs" dxfId="5017" priority="2693" operator="equal">
      <formula>"X"</formula>
    </cfRule>
    <cfRule type="cellIs" dxfId="5016" priority="2694" operator="equal">
      <formula>"L"</formula>
    </cfRule>
    <cfRule type="cellIs" dxfId="5015" priority="2695" operator="equal">
      <formula>"V"</formula>
    </cfRule>
  </conditionalFormatting>
  <conditionalFormatting sqref="AP684:AQ690">
    <cfRule type="cellIs" dxfId="5014" priority="2696" operator="equal">
      <formula>"NA"</formula>
    </cfRule>
    <cfRule type="cellIs" dxfId="5013" priority="2697" operator="equal">
      <formula>"NS"</formula>
    </cfRule>
    <cfRule type="cellIs" dxfId="5012" priority="2698" operator="equal">
      <formula>"S"</formula>
    </cfRule>
    <cfRule type="cellIs" dxfId="5011" priority="2699" operator="equal">
      <formula>"A"</formula>
    </cfRule>
    <cfRule type="cellIs" dxfId="5010" priority="2700" operator="equal">
      <formula>"X"</formula>
    </cfRule>
    <cfRule type="cellIs" dxfId="5009" priority="2701" operator="equal">
      <formula>"L"</formula>
    </cfRule>
    <cfRule type="cellIs" dxfId="5008" priority="2702" operator="equal">
      <formula>"V"</formula>
    </cfRule>
  </conditionalFormatting>
  <conditionalFormatting sqref="AP702:AQ710">
    <cfRule type="cellIs" dxfId="5007" priority="2717" operator="equal">
      <formula>"NA"</formula>
    </cfRule>
    <cfRule type="cellIs" dxfId="5006" priority="2718" operator="equal">
      <formula>"NS"</formula>
    </cfRule>
    <cfRule type="cellIs" dxfId="5005" priority="2719" operator="equal">
      <formula>"S"</formula>
    </cfRule>
    <cfRule type="cellIs" dxfId="5004" priority="2720" operator="equal">
      <formula>"A"</formula>
    </cfRule>
    <cfRule type="cellIs" dxfId="5003" priority="2721" operator="equal">
      <formula>"X"</formula>
    </cfRule>
    <cfRule type="cellIs" dxfId="5002" priority="2722" operator="equal">
      <formula>"L"</formula>
    </cfRule>
    <cfRule type="cellIs" dxfId="5001" priority="2723" operator="equal">
      <formula>"V"</formula>
    </cfRule>
  </conditionalFormatting>
  <conditionalFormatting sqref="AP718:AQ726">
    <cfRule type="cellIs" dxfId="5000" priority="2759" operator="equal">
      <formula>"NA"</formula>
    </cfRule>
    <cfRule type="cellIs" dxfId="4999" priority="2760" operator="equal">
      <formula>"NS"</formula>
    </cfRule>
    <cfRule type="cellIs" dxfId="4998" priority="2761" operator="equal">
      <formula>"S"</formula>
    </cfRule>
    <cfRule type="cellIs" dxfId="4997" priority="2762" operator="equal">
      <formula>"A"</formula>
    </cfRule>
    <cfRule type="cellIs" dxfId="4996" priority="2763" operator="equal">
      <formula>"X"</formula>
    </cfRule>
    <cfRule type="cellIs" dxfId="4995" priority="2764" operator="equal">
      <formula>"L"</formula>
    </cfRule>
    <cfRule type="cellIs" dxfId="4994" priority="2765" operator="equal">
      <formula>"V"</formula>
    </cfRule>
  </conditionalFormatting>
  <conditionalFormatting sqref="AP727:AP765">
    <cfRule type="cellIs" dxfId="4993" priority="2745" operator="equal">
      <formula>"NA"</formula>
    </cfRule>
    <cfRule type="cellIs" dxfId="4992" priority="2746" operator="equal">
      <formula>"NS"</formula>
    </cfRule>
    <cfRule type="cellIs" dxfId="4991" priority="2747" operator="equal">
      <formula>"S"</formula>
    </cfRule>
    <cfRule type="cellIs" dxfId="4990" priority="2748" operator="equal">
      <formula>"A"</formula>
    </cfRule>
    <cfRule type="cellIs" dxfId="4989" priority="2749" operator="equal">
      <formula>"X"</formula>
    </cfRule>
    <cfRule type="cellIs" dxfId="4988" priority="2750" operator="equal">
      <formula>"L"</formula>
    </cfRule>
    <cfRule type="cellIs" dxfId="4987" priority="2751" operator="equal">
      <formula>"V"</formula>
    </cfRule>
  </conditionalFormatting>
  <conditionalFormatting sqref="AP768:AP797">
    <cfRule type="cellIs" dxfId="4986" priority="2787" operator="equal">
      <formula>"NA"</formula>
    </cfRule>
    <cfRule type="cellIs" dxfId="4985" priority="2788" operator="equal">
      <formula>"NS"</formula>
    </cfRule>
    <cfRule type="cellIs" dxfId="4984" priority="2789" operator="equal">
      <formula>"S"</formula>
    </cfRule>
    <cfRule type="cellIs" dxfId="4983" priority="2790" operator="equal">
      <formula>"A"</formula>
    </cfRule>
    <cfRule type="cellIs" dxfId="4982" priority="2791" operator="equal">
      <formula>"X"</formula>
    </cfRule>
    <cfRule type="cellIs" dxfId="4981" priority="2792" operator="equal">
      <formula>"L"</formula>
    </cfRule>
    <cfRule type="cellIs" dxfId="4980" priority="2793" operator="equal">
      <formula>"V"</formula>
    </cfRule>
  </conditionalFormatting>
  <conditionalFormatting sqref="AQ775:AQ777 AQ794:AQ797 AQ780:AQ782">
    <cfRule type="cellIs" dxfId="4979" priority="2878" operator="equal">
      <formula>"NA"</formula>
    </cfRule>
    <cfRule type="cellIs" dxfId="4978" priority="2879" operator="equal">
      <formula>"NS"</formula>
    </cfRule>
    <cfRule type="cellIs" dxfId="4977" priority="2880" operator="equal">
      <formula>"S"</formula>
    </cfRule>
    <cfRule type="cellIs" dxfId="4976" priority="2881" operator="equal">
      <formula>"A"</formula>
    </cfRule>
    <cfRule type="cellIs" dxfId="4975" priority="2882" operator="equal">
      <formula>"X"</formula>
    </cfRule>
    <cfRule type="cellIs" dxfId="4974" priority="2883" operator="equal">
      <formula>"L"</formula>
    </cfRule>
    <cfRule type="cellIs" dxfId="4973" priority="2884" operator="equal">
      <formula>"V"</formula>
    </cfRule>
  </conditionalFormatting>
  <conditionalFormatting sqref="AP801:AQ814 AQ821 AP817:AP818 AP822:AP829 AP820">
    <cfRule type="cellIs" dxfId="4972" priority="2871" operator="equal">
      <formula>"NA"</formula>
    </cfRule>
    <cfRule type="cellIs" dxfId="4971" priority="2872" operator="equal">
      <formula>"NS"</formula>
    </cfRule>
    <cfRule type="cellIs" dxfId="4970" priority="2873" operator="equal">
      <formula>"S"</formula>
    </cfRule>
    <cfRule type="cellIs" dxfId="4969" priority="2874" operator="equal">
      <formula>"A"</formula>
    </cfRule>
    <cfRule type="cellIs" dxfId="4968" priority="2875" operator="equal">
      <formula>"X"</formula>
    </cfRule>
    <cfRule type="cellIs" dxfId="4967" priority="2876" operator="equal">
      <formula>"L"</formula>
    </cfRule>
    <cfRule type="cellIs" dxfId="4966" priority="2877" operator="equal">
      <formula>"V"</formula>
    </cfRule>
  </conditionalFormatting>
  <conditionalFormatting sqref="AP815:AP816">
    <cfRule type="cellIs" dxfId="4965" priority="2801" operator="equal">
      <formula>"NA"</formula>
    </cfRule>
    <cfRule type="cellIs" dxfId="4964" priority="2802" operator="equal">
      <formula>"NS"</formula>
    </cfRule>
    <cfRule type="cellIs" dxfId="4963" priority="2803" operator="equal">
      <formula>"S"</formula>
    </cfRule>
    <cfRule type="cellIs" dxfId="4962" priority="2804" operator="equal">
      <formula>"A"</formula>
    </cfRule>
    <cfRule type="cellIs" dxfId="4961" priority="2805" operator="equal">
      <formula>"X"</formula>
    </cfRule>
    <cfRule type="cellIs" dxfId="4960" priority="2806" operator="equal">
      <formula>"L"</formula>
    </cfRule>
    <cfRule type="cellIs" dxfId="4959" priority="2807" operator="equal">
      <formula>"V"</formula>
    </cfRule>
  </conditionalFormatting>
  <conditionalFormatting sqref="AP830:AQ831">
    <cfRule type="cellIs" dxfId="4958" priority="2836" operator="equal">
      <formula>"NA"</formula>
    </cfRule>
    <cfRule type="cellIs" dxfId="4957" priority="2837" operator="equal">
      <formula>"NS"</formula>
    </cfRule>
    <cfRule type="cellIs" dxfId="4956" priority="2838" operator="equal">
      <formula>"S"</formula>
    </cfRule>
    <cfRule type="cellIs" dxfId="4955" priority="2839" operator="equal">
      <formula>"A"</formula>
    </cfRule>
    <cfRule type="cellIs" dxfId="4954" priority="2840" operator="equal">
      <formula>"X"</formula>
    </cfRule>
    <cfRule type="cellIs" dxfId="4953" priority="2841" operator="equal">
      <formula>"L"</formula>
    </cfRule>
    <cfRule type="cellIs" dxfId="4952" priority="2842" operator="equal">
      <formula>"V"</formula>
    </cfRule>
  </conditionalFormatting>
  <conditionalFormatting sqref="AP834:AQ851">
    <cfRule type="cellIs" dxfId="4951" priority="2864" operator="equal">
      <formula>"NA"</formula>
    </cfRule>
    <cfRule type="cellIs" dxfId="4950" priority="2865" operator="equal">
      <formula>"NS"</formula>
    </cfRule>
    <cfRule type="cellIs" dxfId="4949" priority="2866" operator="equal">
      <formula>"S"</formula>
    </cfRule>
    <cfRule type="cellIs" dxfId="4948" priority="2867" operator="equal">
      <formula>"A"</formula>
    </cfRule>
    <cfRule type="cellIs" dxfId="4947" priority="2868" operator="equal">
      <formula>"X"</formula>
    </cfRule>
    <cfRule type="cellIs" dxfId="4946" priority="2869" operator="equal">
      <formula>"L"</formula>
    </cfRule>
    <cfRule type="cellIs" dxfId="4945" priority="2870" operator="equal">
      <formula>"V"</formula>
    </cfRule>
  </conditionalFormatting>
  <conditionalFormatting sqref="AP854:AQ925">
    <cfRule type="cellIs" dxfId="4944" priority="2857" operator="equal">
      <formula>"NA"</formula>
    </cfRule>
    <cfRule type="cellIs" dxfId="4943" priority="2858" operator="equal">
      <formula>"NS"</formula>
    </cfRule>
    <cfRule type="cellIs" dxfId="4942" priority="2859" operator="equal">
      <formula>"S"</formula>
    </cfRule>
    <cfRule type="cellIs" dxfId="4941" priority="2860" operator="equal">
      <formula>"A"</formula>
    </cfRule>
    <cfRule type="cellIs" dxfId="4940" priority="2861" operator="equal">
      <formula>"X"</formula>
    </cfRule>
    <cfRule type="cellIs" dxfId="4939" priority="2862" operator="equal">
      <formula>"L"</formula>
    </cfRule>
    <cfRule type="cellIs" dxfId="4938" priority="2863" operator="equal">
      <formula>"V"</formula>
    </cfRule>
  </conditionalFormatting>
  <conditionalFormatting sqref="AP928:AQ938">
    <cfRule type="cellIs" dxfId="4937" priority="2850" operator="equal">
      <formula>"NA"</formula>
    </cfRule>
    <cfRule type="cellIs" dxfId="4936" priority="2851" operator="equal">
      <formula>"NS"</formula>
    </cfRule>
    <cfRule type="cellIs" dxfId="4935" priority="2852" operator="equal">
      <formula>"S"</formula>
    </cfRule>
    <cfRule type="cellIs" dxfId="4934" priority="2853" operator="equal">
      <formula>"A"</formula>
    </cfRule>
    <cfRule type="cellIs" dxfId="4933" priority="2854" operator="equal">
      <formula>"X"</formula>
    </cfRule>
    <cfRule type="cellIs" dxfId="4932" priority="2855" operator="equal">
      <formula>"L"</formula>
    </cfRule>
    <cfRule type="cellIs" dxfId="4931" priority="2856" operator="equal">
      <formula>"V"</formula>
    </cfRule>
  </conditionalFormatting>
  <conditionalFormatting sqref="AP941:AQ950">
    <cfRule type="cellIs" dxfId="4930" priority="2843" operator="equal">
      <formula>"NA"</formula>
    </cfRule>
    <cfRule type="cellIs" dxfId="4929" priority="2844" operator="equal">
      <formula>"NS"</formula>
    </cfRule>
    <cfRule type="cellIs" dxfId="4928" priority="2845" operator="equal">
      <formula>"S"</formula>
    </cfRule>
    <cfRule type="cellIs" dxfId="4927" priority="2846" operator="equal">
      <formula>"A"</formula>
    </cfRule>
    <cfRule type="cellIs" dxfId="4926" priority="2847" operator="equal">
      <formula>"X"</formula>
    </cfRule>
    <cfRule type="cellIs" dxfId="4925" priority="2848" operator="equal">
      <formula>"L"</formula>
    </cfRule>
    <cfRule type="cellIs" dxfId="4924" priority="2849" operator="equal">
      <formula>"V"</formula>
    </cfRule>
  </conditionalFormatting>
  <conditionalFormatting sqref="AL13:AO14 AN144 AM226 AO226 AM264 AO264 AL275:AO331 AL334:AO485">
    <cfRule type="cellIs" dxfId="4923" priority="2115" operator="equal">
      <formula>"NA"</formula>
    </cfRule>
    <cfRule type="cellIs" dxfId="4922" priority="2116" operator="equal">
      <formula>"NS"</formula>
    </cfRule>
    <cfRule type="cellIs" dxfId="4921" priority="2117" operator="equal">
      <formula>"S"</formula>
    </cfRule>
    <cfRule type="cellIs" dxfId="4920" priority="2118" operator="equal">
      <formula>"A"</formula>
    </cfRule>
    <cfRule type="cellIs" dxfId="4919" priority="2119" operator="equal">
      <formula>"X"</formula>
    </cfRule>
    <cfRule type="cellIs" dxfId="4918" priority="2120" operator="equal">
      <formula>"L"</formula>
    </cfRule>
    <cfRule type="cellIs" dxfId="4917" priority="2121" operator="equal">
      <formula>"V"</formula>
    </cfRule>
  </conditionalFormatting>
  <conditionalFormatting sqref="AL18:AO100">
    <cfRule type="cellIs" dxfId="4916" priority="2108" operator="equal">
      <formula>"NA"</formula>
    </cfRule>
    <cfRule type="cellIs" dxfId="4915" priority="2109" operator="equal">
      <formula>"NS"</formula>
    </cfRule>
    <cfRule type="cellIs" dxfId="4914" priority="2110" operator="equal">
      <formula>"S"</formula>
    </cfRule>
    <cfRule type="cellIs" dxfId="4913" priority="2111" operator="equal">
      <formula>"A"</formula>
    </cfRule>
    <cfRule type="cellIs" dxfId="4912" priority="2112" operator="equal">
      <formula>"X"</formula>
    </cfRule>
    <cfRule type="cellIs" dxfId="4911" priority="2113" operator="equal">
      <formula>"L"</formula>
    </cfRule>
    <cfRule type="cellIs" dxfId="4910" priority="2114" operator="equal">
      <formula>"V"</formula>
    </cfRule>
  </conditionalFormatting>
  <conditionalFormatting sqref="AN131 AM144 AO144">
    <cfRule type="cellIs" dxfId="4909" priority="2101" operator="equal">
      <formula>"NA"</formula>
    </cfRule>
    <cfRule type="cellIs" dxfId="4908" priority="2102" operator="equal">
      <formula>"NS"</formula>
    </cfRule>
    <cfRule type="cellIs" dxfId="4907" priority="2103" operator="equal">
      <formula>"S"</formula>
    </cfRule>
    <cfRule type="cellIs" dxfId="4906" priority="2104" operator="equal">
      <formula>"A"</formula>
    </cfRule>
    <cfRule type="cellIs" dxfId="4905" priority="2105" operator="equal">
      <formula>"X"</formula>
    </cfRule>
    <cfRule type="cellIs" dxfId="4904" priority="2106" operator="equal">
      <formula>"L"</formula>
    </cfRule>
    <cfRule type="cellIs" dxfId="4903" priority="2107" operator="equal">
      <formula>"V"</formula>
    </cfRule>
  </conditionalFormatting>
  <conditionalFormatting sqref="AL488:AO628">
    <cfRule type="cellIs" dxfId="4902" priority="2094" operator="equal">
      <formula>"NA"</formula>
    </cfRule>
    <cfRule type="cellIs" dxfId="4901" priority="2095" operator="equal">
      <formula>"NS"</formula>
    </cfRule>
    <cfRule type="cellIs" dxfId="4900" priority="2096" operator="equal">
      <formula>"S"</formula>
    </cfRule>
    <cfRule type="cellIs" dxfId="4899" priority="2097" operator="equal">
      <formula>"A"</formula>
    </cfRule>
    <cfRule type="cellIs" dxfId="4898" priority="2098" operator="equal">
      <formula>"X"</formula>
    </cfRule>
    <cfRule type="cellIs" dxfId="4897" priority="2099" operator="equal">
      <formula>"L"</formula>
    </cfRule>
    <cfRule type="cellIs" dxfId="4896" priority="2100" operator="equal">
      <formula>"V"</formula>
    </cfRule>
  </conditionalFormatting>
  <conditionalFormatting sqref="AL631:AM631 AL648 AO648 AL727:AO765">
    <cfRule type="cellIs" dxfId="4895" priority="2087" operator="equal">
      <formula>"NA"</formula>
    </cfRule>
    <cfRule type="cellIs" dxfId="4894" priority="2088" operator="equal">
      <formula>"NS"</formula>
    </cfRule>
    <cfRule type="cellIs" dxfId="4893" priority="2089" operator="equal">
      <formula>"S"</formula>
    </cfRule>
    <cfRule type="cellIs" dxfId="4892" priority="2090" operator="equal">
      <formula>"A"</formula>
    </cfRule>
    <cfRule type="cellIs" dxfId="4891" priority="2091" operator="equal">
      <formula>"X"</formula>
    </cfRule>
    <cfRule type="cellIs" dxfId="4890" priority="2092" operator="equal">
      <formula>"L"</formula>
    </cfRule>
    <cfRule type="cellIs" dxfId="4889" priority="2093" operator="equal">
      <formula>"V"</formula>
    </cfRule>
  </conditionalFormatting>
  <conditionalFormatting sqref="AL768:AO798">
    <cfRule type="cellIs" dxfId="4888" priority="2080" operator="equal">
      <formula>"NA"</formula>
    </cfRule>
    <cfRule type="cellIs" dxfId="4887" priority="2081" operator="equal">
      <formula>"NS"</formula>
    </cfRule>
    <cfRule type="cellIs" dxfId="4886" priority="2082" operator="equal">
      <formula>"S"</formula>
    </cfRule>
    <cfRule type="cellIs" dxfId="4885" priority="2083" operator="equal">
      <formula>"A"</formula>
    </cfRule>
    <cfRule type="cellIs" dxfId="4884" priority="2084" operator="equal">
      <formula>"X"</formula>
    </cfRule>
    <cfRule type="cellIs" dxfId="4883" priority="2085" operator="equal">
      <formula>"L"</formula>
    </cfRule>
    <cfRule type="cellIs" dxfId="4882" priority="2086" operator="equal">
      <formula>"V"</formula>
    </cfRule>
  </conditionalFormatting>
  <conditionalFormatting sqref="AL801:AO831">
    <cfRule type="cellIs" dxfId="4881" priority="2073" operator="equal">
      <formula>"NA"</formula>
    </cfRule>
    <cfRule type="cellIs" dxfId="4880" priority="2074" operator="equal">
      <formula>"NS"</formula>
    </cfRule>
    <cfRule type="cellIs" dxfId="4879" priority="2075" operator="equal">
      <formula>"S"</formula>
    </cfRule>
    <cfRule type="cellIs" dxfId="4878" priority="2076" operator="equal">
      <formula>"A"</formula>
    </cfRule>
    <cfRule type="cellIs" dxfId="4877" priority="2077" operator="equal">
      <formula>"X"</formula>
    </cfRule>
    <cfRule type="cellIs" dxfId="4876" priority="2078" operator="equal">
      <formula>"L"</formula>
    </cfRule>
    <cfRule type="cellIs" dxfId="4875" priority="2079" operator="equal">
      <formula>"V"</formula>
    </cfRule>
  </conditionalFormatting>
  <conditionalFormatting sqref="AL834:AO836 AL838:AO851">
    <cfRule type="cellIs" dxfId="4874" priority="2066" operator="equal">
      <formula>"NA"</formula>
    </cfRule>
    <cfRule type="cellIs" dxfId="4873" priority="2067" operator="equal">
      <formula>"NS"</formula>
    </cfRule>
    <cfRule type="cellIs" dxfId="4872" priority="2068" operator="equal">
      <formula>"S"</formula>
    </cfRule>
    <cfRule type="cellIs" dxfId="4871" priority="2069" operator="equal">
      <formula>"A"</formula>
    </cfRule>
    <cfRule type="cellIs" dxfId="4870" priority="2070" operator="equal">
      <formula>"X"</formula>
    </cfRule>
    <cfRule type="cellIs" dxfId="4869" priority="2071" operator="equal">
      <formula>"L"</formula>
    </cfRule>
    <cfRule type="cellIs" dxfId="4868" priority="2072" operator="equal">
      <formula>"V"</formula>
    </cfRule>
  </conditionalFormatting>
  <conditionalFormatting sqref="AL854:AO925">
    <cfRule type="cellIs" dxfId="4867" priority="2059" operator="equal">
      <formula>"NA"</formula>
    </cfRule>
    <cfRule type="cellIs" dxfId="4866" priority="2060" operator="equal">
      <formula>"NS"</formula>
    </cfRule>
    <cfRule type="cellIs" dxfId="4865" priority="2061" operator="equal">
      <formula>"S"</formula>
    </cfRule>
    <cfRule type="cellIs" dxfId="4864" priority="2062" operator="equal">
      <formula>"A"</formula>
    </cfRule>
    <cfRule type="cellIs" dxfId="4863" priority="2063" operator="equal">
      <formula>"X"</formula>
    </cfRule>
    <cfRule type="cellIs" dxfId="4862" priority="2064" operator="equal">
      <formula>"L"</formula>
    </cfRule>
    <cfRule type="cellIs" dxfId="4861" priority="2065" operator="equal">
      <formula>"V"</formula>
    </cfRule>
  </conditionalFormatting>
  <conditionalFormatting sqref="AL928:AO938">
    <cfRule type="cellIs" dxfId="4860" priority="2052" operator="equal">
      <formula>"NA"</formula>
    </cfRule>
    <cfRule type="cellIs" dxfId="4859" priority="2053" operator="equal">
      <formula>"NS"</formula>
    </cfRule>
    <cfRule type="cellIs" dxfId="4858" priority="2054" operator="equal">
      <formula>"S"</formula>
    </cfRule>
    <cfRule type="cellIs" dxfId="4857" priority="2055" operator="equal">
      <formula>"A"</formula>
    </cfRule>
    <cfRule type="cellIs" dxfId="4856" priority="2056" operator="equal">
      <formula>"X"</formula>
    </cfRule>
    <cfRule type="cellIs" dxfId="4855" priority="2057" operator="equal">
      <formula>"L"</formula>
    </cfRule>
    <cfRule type="cellIs" dxfId="4854" priority="2058" operator="equal">
      <formula>"V"</formula>
    </cfRule>
  </conditionalFormatting>
  <conditionalFormatting sqref="AL17">
    <cfRule type="cellIs" dxfId="4853" priority="2045" operator="equal">
      <formula>"NA"</formula>
    </cfRule>
    <cfRule type="cellIs" dxfId="4852" priority="2046" operator="equal">
      <formula>"NS"</formula>
    </cfRule>
    <cfRule type="cellIs" dxfId="4851" priority="2047" operator="equal">
      <formula>"S"</formula>
    </cfRule>
    <cfRule type="cellIs" dxfId="4850" priority="2048" operator="equal">
      <formula>"A"</formula>
    </cfRule>
    <cfRule type="cellIs" dxfId="4849" priority="2049" operator="equal">
      <formula>"X"</formula>
    </cfRule>
    <cfRule type="cellIs" dxfId="4848" priority="2050" operator="equal">
      <formula>"L"</formula>
    </cfRule>
    <cfRule type="cellIs" dxfId="4847" priority="2051" operator="equal">
      <formula>"V"</formula>
    </cfRule>
  </conditionalFormatting>
  <conditionalFormatting sqref="AN17">
    <cfRule type="cellIs" dxfId="4846" priority="2038" operator="equal">
      <formula>"NA"</formula>
    </cfRule>
    <cfRule type="cellIs" dxfId="4845" priority="2039" operator="equal">
      <formula>"NS"</formula>
    </cfRule>
    <cfRule type="cellIs" dxfId="4844" priority="2040" operator="equal">
      <formula>"S"</formula>
    </cfRule>
    <cfRule type="cellIs" dxfId="4843" priority="2041" operator="equal">
      <formula>"A"</formula>
    </cfRule>
    <cfRule type="cellIs" dxfId="4842" priority="2042" operator="equal">
      <formula>"X"</formula>
    </cfRule>
    <cfRule type="cellIs" dxfId="4841" priority="2043" operator="equal">
      <formula>"L"</formula>
    </cfRule>
    <cfRule type="cellIs" dxfId="4840" priority="2044" operator="equal">
      <formula>"V"</formula>
    </cfRule>
  </conditionalFormatting>
  <conditionalFormatting sqref="AM17">
    <cfRule type="cellIs" dxfId="4839" priority="2031" operator="equal">
      <formula>"NA"</formula>
    </cfRule>
    <cfRule type="cellIs" dxfId="4838" priority="2032" operator="equal">
      <formula>"NS"</formula>
    </cfRule>
    <cfRule type="cellIs" dxfId="4837" priority="2033" operator="equal">
      <formula>"S"</formula>
    </cfRule>
    <cfRule type="cellIs" dxfId="4836" priority="2034" operator="equal">
      <formula>"A"</formula>
    </cfRule>
    <cfRule type="cellIs" dxfId="4835" priority="2035" operator="equal">
      <formula>"X"</formula>
    </cfRule>
    <cfRule type="cellIs" dxfId="4834" priority="2036" operator="equal">
      <formula>"L"</formula>
    </cfRule>
    <cfRule type="cellIs" dxfId="4833" priority="2037" operator="equal">
      <formula>"V"</formula>
    </cfRule>
  </conditionalFormatting>
  <conditionalFormatting sqref="AO17">
    <cfRule type="cellIs" dxfId="4832" priority="2024" operator="equal">
      <formula>"NA"</formula>
    </cfRule>
    <cfRule type="cellIs" dxfId="4831" priority="2025" operator="equal">
      <formula>"NS"</formula>
    </cfRule>
    <cfRule type="cellIs" dxfId="4830" priority="2026" operator="equal">
      <formula>"S"</formula>
    </cfRule>
    <cfRule type="cellIs" dxfId="4829" priority="2027" operator="equal">
      <formula>"A"</formula>
    </cfRule>
    <cfRule type="cellIs" dxfId="4828" priority="2028" operator="equal">
      <formula>"X"</formula>
    </cfRule>
    <cfRule type="cellIs" dxfId="4827" priority="2029" operator="equal">
      <formula>"L"</formula>
    </cfRule>
    <cfRule type="cellIs" dxfId="4826" priority="2030" operator="equal">
      <formula>"V"</formula>
    </cfRule>
  </conditionalFormatting>
  <conditionalFormatting sqref="AL103">
    <cfRule type="cellIs" dxfId="4825" priority="2017" operator="equal">
      <formula>"NA"</formula>
    </cfRule>
    <cfRule type="cellIs" dxfId="4824" priority="2018" operator="equal">
      <formula>"NS"</formula>
    </cfRule>
    <cfRule type="cellIs" dxfId="4823" priority="2019" operator="equal">
      <formula>"S"</formula>
    </cfRule>
    <cfRule type="cellIs" dxfId="4822" priority="2020" operator="equal">
      <formula>"A"</formula>
    </cfRule>
    <cfRule type="cellIs" dxfId="4821" priority="2021" operator="equal">
      <formula>"X"</formula>
    </cfRule>
    <cfRule type="cellIs" dxfId="4820" priority="2022" operator="equal">
      <formula>"L"</formula>
    </cfRule>
    <cfRule type="cellIs" dxfId="4819" priority="2023" operator="equal">
      <formula>"V"</formula>
    </cfRule>
  </conditionalFormatting>
  <conditionalFormatting sqref="AM103">
    <cfRule type="cellIs" dxfId="4818" priority="2010" operator="equal">
      <formula>"NA"</formula>
    </cfRule>
    <cfRule type="cellIs" dxfId="4817" priority="2011" operator="equal">
      <formula>"NS"</formula>
    </cfRule>
    <cfRule type="cellIs" dxfId="4816" priority="2012" operator="equal">
      <formula>"S"</formula>
    </cfRule>
    <cfRule type="cellIs" dxfId="4815" priority="2013" operator="equal">
      <formula>"A"</formula>
    </cfRule>
    <cfRule type="cellIs" dxfId="4814" priority="2014" operator="equal">
      <formula>"X"</formula>
    </cfRule>
    <cfRule type="cellIs" dxfId="4813" priority="2015" operator="equal">
      <formula>"L"</formula>
    </cfRule>
    <cfRule type="cellIs" dxfId="4812" priority="2016" operator="equal">
      <formula>"V"</formula>
    </cfRule>
  </conditionalFormatting>
  <conditionalFormatting sqref="AN103:AO103">
    <cfRule type="cellIs" dxfId="4811" priority="2003" operator="equal">
      <formula>"NA"</formula>
    </cfRule>
    <cfRule type="cellIs" dxfId="4810" priority="2004" operator="equal">
      <formula>"NS"</formula>
    </cfRule>
    <cfRule type="cellIs" dxfId="4809" priority="2005" operator="equal">
      <formula>"S"</formula>
    </cfRule>
    <cfRule type="cellIs" dxfId="4808" priority="2006" operator="equal">
      <formula>"A"</formula>
    </cfRule>
    <cfRule type="cellIs" dxfId="4807" priority="2007" operator="equal">
      <formula>"X"</formula>
    </cfRule>
    <cfRule type="cellIs" dxfId="4806" priority="2008" operator="equal">
      <formula>"L"</formula>
    </cfRule>
    <cfRule type="cellIs" dxfId="4805" priority="2009" operator="equal">
      <formula>"V"</formula>
    </cfRule>
  </conditionalFormatting>
  <conditionalFormatting sqref="AL104">
    <cfRule type="cellIs" dxfId="4804" priority="1996" operator="equal">
      <formula>"NA"</formula>
    </cfRule>
    <cfRule type="cellIs" dxfId="4803" priority="1997" operator="equal">
      <formula>"NS"</formula>
    </cfRule>
    <cfRule type="cellIs" dxfId="4802" priority="1998" operator="equal">
      <formula>"S"</formula>
    </cfRule>
    <cfRule type="cellIs" dxfId="4801" priority="1999" operator="equal">
      <formula>"A"</formula>
    </cfRule>
    <cfRule type="cellIs" dxfId="4800" priority="2000" operator="equal">
      <formula>"X"</formula>
    </cfRule>
    <cfRule type="cellIs" dxfId="4799" priority="2001" operator="equal">
      <formula>"L"</formula>
    </cfRule>
    <cfRule type="cellIs" dxfId="4798" priority="2002" operator="equal">
      <formula>"V"</formula>
    </cfRule>
  </conditionalFormatting>
  <conditionalFormatting sqref="AM104">
    <cfRule type="cellIs" dxfId="4797" priority="1989" operator="equal">
      <formula>"NA"</formula>
    </cfRule>
    <cfRule type="cellIs" dxfId="4796" priority="1990" operator="equal">
      <formula>"NS"</formula>
    </cfRule>
    <cfRule type="cellIs" dxfId="4795" priority="1991" operator="equal">
      <formula>"S"</formula>
    </cfRule>
    <cfRule type="cellIs" dxfId="4794" priority="1992" operator="equal">
      <formula>"A"</formula>
    </cfRule>
    <cfRule type="cellIs" dxfId="4793" priority="1993" operator="equal">
      <formula>"X"</formula>
    </cfRule>
    <cfRule type="cellIs" dxfId="4792" priority="1994" operator="equal">
      <formula>"L"</formula>
    </cfRule>
    <cfRule type="cellIs" dxfId="4791" priority="1995" operator="equal">
      <formula>"V"</formula>
    </cfRule>
  </conditionalFormatting>
  <conditionalFormatting sqref="AN104:AO104">
    <cfRule type="cellIs" dxfId="4790" priority="1982" operator="equal">
      <formula>"NA"</formula>
    </cfRule>
    <cfRule type="cellIs" dxfId="4789" priority="1983" operator="equal">
      <formula>"NS"</formula>
    </cfRule>
    <cfRule type="cellIs" dxfId="4788" priority="1984" operator="equal">
      <formula>"S"</formula>
    </cfRule>
    <cfRule type="cellIs" dxfId="4787" priority="1985" operator="equal">
      <formula>"A"</formula>
    </cfRule>
    <cfRule type="cellIs" dxfId="4786" priority="1986" operator="equal">
      <formula>"X"</formula>
    </cfRule>
    <cfRule type="cellIs" dxfId="4785" priority="1987" operator="equal">
      <formula>"L"</formula>
    </cfRule>
    <cfRule type="cellIs" dxfId="4784" priority="1988" operator="equal">
      <formula>"V"</formula>
    </cfRule>
  </conditionalFormatting>
  <conditionalFormatting sqref="AL105">
    <cfRule type="cellIs" dxfId="4783" priority="1975" operator="equal">
      <formula>"NA"</formula>
    </cfRule>
    <cfRule type="cellIs" dxfId="4782" priority="1976" operator="equal">
      <formula>"NS"</formula>
    </cfRule>
    <cfRule type="cellIs" dxfId="4781" priority="1977" operator="equal">
      <formula>"S"</formula>
    </cfRule>
    <cfRule type="cellIs" dxfId="4780" priority="1978" operator="equal">
      <formula>"A"</formula>
    </cfRule>
    <cfRule type="cellIs" dxfId="4779" priority="1979" operator="equal">
      <formula>"X"</formula>
    </cfRule>
    <cfRule type="cellIs" dxfId="4778" priority="1980" operator="equal">
      <formula>"L"</formula>
    </cfRule>
    <cfRule type="cellIs" dxfId="4777" priority="1981" operator="equal">
      <formula>"V"</formula>
    </cfRule>
  </conditionalFormatting>
  <conditionalFormatting sqref="AM105">
    <cfRule type="cellIs" dxfId="4776" priority="1968" operator="equal">
      <formula>"NA"</formula>
    </cfRule>
    <cfRule type="cellIs" dxfId="4775" priority="1969" operator="equal">
      <formula>"NS"</formula>
    </cfRule>
    <cfRule type="cellIs" dxfId="4774" priority="1970" operator="equal">
      <formula>"S"</formula>
    </cfRule>
    <cfRule type="cellIs" dxfId="4773" priority="1971" operator="equal">
      <formula>"A"</formula>
    </cfRule>
    <cfRule type="cellIs" dxfId="4772" priority="1972" operator="equal">
      <formula>"X"</formula>
    </cfRule>
    <cfRule type="cellIs" dxfId="4771" priority="1973" operator="equal">
      <formula>"L"</formula>
    </cfRule>
    <cfRule type="cellIs" dxfId="4770" priority="1974" operator="equal">
      <formula>"V"</formula>
    </cfRule>
  </conditionalFormatting>
  <conditionalFormatting sqref="AN105:AO105">
    <cfRule type="cellIs" dxfId="4769" priority="1961" operator="equal">
      <formula>"NA"</formula>
    </cfRule>
    <cfRule type="cellIs" dxfId="4768" priority="1962" operator="equal">
      <formula>"NS"</formula>
    </cfRule>
    <cfRule type="cellIs" dxfId="4767" priority="1963" operator="equal">
      <formula>"S"</formula>
    </cfRule>
    <cfRule type="cellIs" dxfId="4766" priority="1964" operator="equal">
      <formula>"A"</formula>
    </cfRule>
    <cfRule type="cellIs" dxfId="4765" priority="1965" operator="equal">
      <formula>"X"</formula>
    </cfRule>
    <cfRule type="cellIs" dxfId="4764" priority="1966" operator="equal">
      <formula>"L"</formula>
    </cfRule>
    <cfRule type="cellIs" dxfId="4763" priority="1967" operator="equal">
      <formula>"V"</formula>
    </cfRule>
  </conditionalFormatting>
  <conditionalFormatting sqref="AL106">
    <cfRule type="cellIs" dxfId="4762" priority="1954" operator="equal">
      <formula>"NA"</formula>
    </cfRule>
    <cfRule type="cellIs" dxfId="4761" priority="1955" operator="equal">
      <formula>"NS"</formula>
    </cfRule>
    <cfRule type="cellIs" dxfId="4760" priority="1956" operator="equal">
      <formula>"S"</formula>
    </cfRule>
    <cfRule type="cellIs" dxfId="4759" priority="1957" operator="equal">
      <formula>"A"</formula>
    </cfRule>
    <cfRule type="cellIs" dxfId="4758" priority="1958" operator="equal">
      <formula>"X"</formula>
    </cfRule>
    <cfRule type="cellIs" dxfId="4757" priority="1959" operator="equal">
      <formula>"L"</formula>
    </cfRule>
    <cfRule type="cellIs" dxfId="4756" priority="1960" operator="equal">
      <formula>"V"</formula>
    </cfRule>
  </conditionalFormatting>
  <conditionalFormatting sqref="AM106">
    <cfRule type="cellIs" dxfId="4755" priority="1947" operator="equal">
      <formula>"NA"</formula>
    </cfRule>
    <cfRule type="cellIs" dxfId="4754" priority="1948" operator="equal">
      <formula>"NS"</formula>
    </cfRule>
    <cfRule type="cellIs" dxfId="4753" priority="1949" operator="equal">
      <formula>"S"</formula>
    </cfRule>
    <cfRule type="cellIs" dxfId="4752" priority="1950" operator="equal">
      <formula>"A"</formula>
    </cfRule>
    <cfRule type="cellIs" dxfId="4751" priority="1951" operator="equal">
      <formula>"X"</formula>
    </cfRule>
    <cfRule type="cellIs" dxfId="4750" priority="1952" operator="equal">
      <formula>"L"</formula>
    </cfRule>
    <cfRule type="cellIs" dxfId="4749" priority="1953" operator="equal">
      <formula>"V"</formula>
    </cfRule>
  </conditionalFormatting>
  <conditionalFormatting sqref="AN106:AO106">
    <cfRule type="cellIs" dxfId="4748" priority="1940" operator="equal">
      <formula>"NA"</formula>
    </cfRule>
    <cfRule type="cellIs" dxfId="4747" priority="1941" operator="equal">
      <formula>"NS"</formula>
    </cfRule>
    <cfRule type="cellIs" dxfId="4746" priority="1942" operator="equal">
      <formula>"S"</formula>
    </cfRule>
    <cfRule type="cellIs" dxfId="4745" priority="1943" operator="equal">
      <formula>"A"</formula>
    </cfRule>
    <cfRule type="cellIs" dxfId="4744" priority="1944" operator="equal">
      <formula>"X"</formula>
    </cfRule>
    <cfRule type="cellIs" dxfId="4743" priority="1945" operator="equal">
      <formula>"L"</formula>
    </cfRule>
    <cfRule type="cellIs" dxfId="4742" priority="1946" operator="equal">
      <formula>"V"</formula>
    </cfRule>
  </conditionalFormatting>
  <conditionalFormatting sqref="AL107">
    <cfRule type="cellIs" dxfId="4741" priority="1933" operator="equal">
      <formula>"NA"</formula>
    </cfRule>
    <cfRule type="cellIs" dxfId="4740" priority="1934" operator="equal">
      <formula>"NS"</formula>
    </cfRule>
    <cfRule type="cellIs" dxfId="4739" priority="1935" operator="equal">
      <formula>"S"</formula>
    </cfRule>
    <cfRule type="cellIs" dxfId="4738" priority="1936" operator="equal">
      <formula>"A"</formula>
    </cfRule>
    <cfRule type="cellIs" dxfId="4737" priority="1937" operator="equal">
      <formula>"X"</formula>
    </cfRule>
    <cfRule type="cellIs" dxfId="4736" priority="1938" operator="equal">
      <formula>"L"</formula>
    </cfRule>
    <cfRule type="cellIs" dxfId="4735" priority="1939" operator="equal">
      <formula>"V"</formula>
    </cfRule>
  </conditionalFormatting>
  <conditionalFormatting sqref="AM107">
    <cfRule type="cellIs" dxfId="4734" priority="1926" operator="equal">
      <formula>"NA"</formula>
    </cfRule>
    <cfRule type="cellIs" dxfId="4733" priority="1927" operator="equal">
      <formula>"NS"</formula>
    </cfRule>
    <cfRule type="cellIs" dxfId="4732" priority="1928" operator="equal">
      <formula>"S"</formula>
    </cfRule>
    <cfRule type="cellIs" dxfId="4731" priority="1929" operator="equal">
      <formula>"A"</formula>
    </cfRule>
    <cfRule type="cellIs" dxfId="4730" priority="1930" operator="equal">
      <formula>"X"</formula>
    </cfRule>
    <cfRule type="cellIs" dxfId="4729" priority="1931" operator="equal">
      <formula>"L"</formula>
    </cfRule>
    <cfRule type="cellIs" dxfId="4728" priority="1932" operator="equal">
      <formula>"V"</formula>
    </cfRule>
  </conditionalFormatting>
  <conditionalFormatting sqref="AN107:AO107">
    <cfRule type="cellIs" dxfId="4727" priority="1919" operator="equal">
      <formula>"NA"</formula>
    </cfRule>
    <cfRule type="cellIs" dxfId="4726" priority="1920" operator="equal">
      <formula>"NS"</formula>
    </cfRule>
    <cfRule type="cellIs" dxfId="4725" priority="1921" operator="equal">
      <formula>"S"</formula>
    </cfRule>
    <cfRule type="cellIs" dxfId="4724" priority="1922" operator="equal">
      <formula>"A"</formula>
    </cfRule>
    <cfRule type="cellIs" dxfId="4723" priority="1923" operator="equal">
      <formula>"X"</formula>
    </cfRule>
    <cfRule type="cellIs" dxfId="4722" priority="1924" operator="equal">
      <formula>"L"</formula>
    </cfRule>
    <cfRule type="cellIs" dxfId="4721" priority="1925" operator="equal">
      <formula>"V"</formula>
    </cfRule>
  </conditionalFormatting>
  <conditionalFormatting sqref="AL108">
    <cfRule type="cellIs" dxfId="4720" priority="1912" operator="equal">
      <formula>"NA"</formula>
    </cfRule>
    <cfRule type="cellIs" dxfId="4719" priority="1913" operator="equal">
      <formula>"NS"</formula>
    </cfRule>
    <cfRule type="cellIs" dxfId="4718" priority="1914" operator="equal">
      <formula>"S"</formula>
    </cfRule>
    <cfRule type="cellIs" dxfId="4717" priority="1915" operator="equal">
      <formula>"A"</formula>
    </cfRule>
    <cfRule type="cellIs" dxfId="4716" priority="1916" operator="equal">
      <formula>"X"</formula>
    </cfRule>
    <cfRule type="cellIs" dxfId="4715" priority="1917" operator="equal">
      <formula>"L"</formula>
    </cfRule>
    <cfRule type="cellIs" dxfId="4714" priority="1918" operator="equal">
      <formula>"V"</formula>
    </cfRule>
  </conditionalFormatting>
  <conditionalFormatting sqref="AM108">
    <cfRule type="cellIs" dxfId="4713" priority="1905" operator="equal">
      <formula>"NA"</formula>
    </cfRule>
    <cfRule type="cellIs" dxfId="4712" priority="1906" operator="equal">
      <formula>"NS"</formula>
    </cfRule>
    <cfRule type="cellIs" dxfId="4711" priority="1907" operator="equal">
      <formula>"S"</formula>
    </cfRule>
    <cfRule type="cellIs" dxfId="4710" priority="1908" operator="equal">
      <formula>"A"</formula>
    </cfRule>
    <cfRule type="cellIs" dxfId="4709" priority="1909" operator="equal">
      <formula>"X"</formula>
    </cfRule>
    <cfRule type="cellIs" dxfId="4708" priority="1910" operator="equal">
      <formula>"L"</formula>
    </cfRule>
    <cfRule type="cellIs" dxfId="4707" priority="1911" operator="equal">
      <formula>"V"</formula>
    </cfRule>
  </conditionalFormatting>
  <conditionalFormatting sqref="AN108:AO108">
    <cfRule type="cellIs" dxfId="4706" priority="1898" operator="equal">
      <formula>"NA"</formula>
    </cfRule>
    <cfRule type="cellIs" dxfId="4705" priority="1899" operator="equal">
      <formula>"NS"</formula>
    </cfRule>
    <cfRule type="cellIs" dxfId="4704" priority="1900" operator="equal">
      <formula>"S"</formula>
    </cfRule>
    <cfRule type="cellIs" dxfId="4703" priority="1901" operator="equal">
      <formula>"A"</formula>
    </cfRule>
    <cfRule type="cellIs" dxfId="4702" priority="1902" operator="equal">
      <formula>"X"</formula>
    </cfRule>
    <cfRule type="cellIs" dxfId="4701" priority="1903" operator="equal">
      <formula>"L"</formula>
    </cfRule>
    <cfRule type="cellIs" dxfId="4700" priority="1904" operator="equal">
      <formula>"V"</formula>
    </cfRule>
  </conditionalFormatting>
  <conditionalFormatting sqref="AL109">
    <cfRule type="cellIs" dxfId="4699" priority="1891" operator="equal">
      <formula>"NA"</formula>
    </cfRule>
    <cfRule type="cellIs" dxfId="4698" priority="1892" operator="equal">
      <formula>"NS"</formula>
    </cfRule>
    <cfRule type="cellIs" dxfId="4697" priority="1893" operator="equal">
      <formula>"S"</formula>
    </cfRule>
    <cfRule type="cellIs" dxfId="4696" priority="1894" operator="equal">
      <formula>"A"</formula>
    </cfRule>
    <cfRule type="cellIs" dxfId="4695" priority="1895" operator="equal">
      <formula>"X"</formula>
    </cfRule>
    <cfRule type="cellIs" dxfId="4694" priority="1896" operator="equal">
      <formula>"L"</formula>
    </cfRule>
    <cfRule type="cellIs" dxfId="4693" priority="1897" operator="equal">
      <formula>"V"</formula>
    </cfRule>
  </conditionalFormatting>
  <conditionalFormatting sqref="AM109">
    <cfRule type="cellIs" dxfId="4692" priority="1884" operator="equal">
      <formula>"NA"</formula>
    </cfRule>
    <cfRule type="cellIs" dxfId="4691" priority="1885" operator="equal">
      <formula>"NS"</formula>
    </cfRule>
    <cfRule type="cellIs" dxfId="4690" priority="1886" operator="equal">
      <formula>"S"</formula>
    </cfRule>
    <cfRule type="cellIs" dxfId="4689" priority="1887" operator="equal">
      <formula>"A"</formula>
    </cfRule>
    <cfRule type="cellIs" dxfId="4688" priority="1888" operator="equal">
      <formula>"X"</formula>
    </cfRule>
    <cfRule type="cellIs" dxfId="4687" priority="1889" operator="equal">
      <formula>"L"</formula>
    </cfRule>
    <cfRule type="cellIs" dxfId="4686" priority="1890" operator="equal">
      <formula>"V"</formula>
    </cfRule>
  </conditionalFormatting>
  <conditionalFormatting sqref="AN109:AO109">
    <cfRule type="cellIs" dxfId="4685" priority="1877" operator="equal">
      <formula>"NA"</formula>
    </cfRule>
    <cfRule type="cellIs" dxfId="4684" priority="1878" operator="equal">
      <formula>"NS"</formula>
    </cfRule>
    <cfRule type="cellIs" dxfId="4683" priority="1879" operator="equal">
      <formula>"S"</formula>
    </cfRule>
    <cfRule type="cellIs" dxfId="4682" priority="1880" operator="equal">
      <formula>"A"</formula>
    </cfRule>
    <cfRule type="cellIs" dxfId="4681" priority="1881" operator="equal">
      <formula>"X"</formula>
    </cfRule>
    <cfRule type="cellIs" dxfId="4680" priority="1882" operator="equal">
      <formula>"L"</formula>
    </cfRule>
    <cfRule type="cellIs" dxfId="4679" priority="1883" operator="equal">
      <formula>"V"</formula>
    </cfRule>
  </conditionalFormatting>
  <conditionalFormatting sqref="AL110">
    <cfRule type="cellIs" dxfId="4678" priority="1870" operator="equal">
      <formula>"NA"</formula>
    </cfRule>
    <cfRule type="cellIs" dxfId="4677" priority="1871" operator="equal">
      <formula>"NS"</formula>
    </cfRule>
    <cfRule type="cellIs" dxfId="4676" priority="1872" operator="equal">
      <formula>"S"</formula>
    </cfRule>
    <cfRule type="cellIs" dxfId="4675" priority="1873" operator="equal">
      <formula>"A"</formula>
    </cfRule>
    <cfRule type="cellIs" dxfId="4674" priority="1874" operator="equal">
      <formula>"X"</formula>
    </cfRule>
    <cfRule type="cellIs" dxfId="4673" priority="1875" operator="equal">
      <formula>"L"</formula>
    </cfRule>
    <cfRule type="cellIs" dxfId="4672" priority="1876" operator="equal">
      <formula>"V"</formula>
    </cfRule>
  </conditionalFormatting>
  <conditionalFormatting sqref="AM110">
    <cfRule type="cellIs" dxfId="4671" priority="1863" operator="equal">
      <formula>"NA"</formula>
    </cfRule>
    <cfRule type="cellIs" dxfId="4670" priority="1864" operator="equal">
      <formula>"NS"</formula>
    </cfRule>
    <cfRule type="cellIs" dxfId="4669" priority="1865" operator="equal">
      <formula>"S"</formula>
    </cfRule>
    <cfRule type="cellIs" dxfId="4668" priority="1866" operator="equal">
      <formula>"A"</formula>
    </cfRule>
    <cfRule type="cellIs" dxfId="4667" priority="1867" operator="equal">
      <formula>"X"</formula>
    </cfRule>
    <cfRule type="cellIs" dxfId="4666" priority="1868" operator="equal">
      <formula>"L"</formula>
    </cfRule>
    <cfRule type="cellIs" dxfId="4665" priority="1869" operator="equal">
      <formula>"V"</formula>
    </cfRule>
  </conditionalFormatting>
  <conditionalFormatting sqref="AN110:AO110">
    <cfRule type="cellIs" dxfId="4664" priority="1856" operator="equal">
      <formula>"NA"</formula>
    </cfRule>
    <cfRule type="cellIs" dxfId="4663" priority="1857" operator="equal">
      <formula>"NS"</formula>
    </cfRule>
    <cfRule type="cellIs" dxfId="4662" priority="1858" operator="equal">
      <formula>"S"</formula>
    </cfRule>
    <cfRule type="cellIs" dxfId="4661" priority="1859" operator="equal">
      <formula>"A"</formula>
    </cfRule>
    <cfRule type="cellIs" dxfId="4660" priority="1860" operator="equal">
      <formula>"X"</formula>
    </cfRule>
    <cfRule type="cellIs" dxfId="4659" priority="1861" operator="equal">
      <formula>"L"</formula>
    </cfRule>
    <cfRule type="cellIs" dxfId="4658" priority="1862" operator="equal">
      <formula>"V"</formula>
    </cfRule>
  </conditionalFormatting>
  <conditionalFormatting sqref="AO111">
    <cfRule type="cellIs" dxfId="4657" priority="1849" operator="equal">
      <formula>"NA"</formula>
    </cfRule>
    <cfRule type="cellIs" dxfId="4656" priority="1850" operator="equal">
      <formula>"NS"</formula>
    </cfRule>
    <cfRule type="cellIs" dxfId="4655" priority="1851" operator="equal">
      <formula>"S"</formula>
    </cfRule>
    <cfRule type="cellIs" dxfId="4654" priority="1852" operator="equal">
      <formula>"A"</formula>
    </cfRule>
    <cfRule type="cellIs" dxfId="4653" priority="1853" operator="equal">
      <formula>"X"</formula>
    </cfRule>
    <cfRule type="cellIs" dxfId="4652" priority="1854" operator="equal">
      <formula>"L"</formula>
    </cfRule>
    <cfRule type="cellIs" dxfId="4651" priority="1855" operator="equal">
      <formula>"V"</formula>
    </cfRule>
  </conditionalFormatting>
  <conditionalFormatting sqref="AL112">
    <cfRule type="cellIs" dxfId="4650" priority="1842" operator="equal">
      <formula>"NA"</formula>
    </cfRule>
    <cfRule type="cellIs" dxfId="4649" priority="1843" operator="equal">
      <formula>"NS"</formula>
    </cfRule>
    <cfRule type="cellIs" dxfId="4648" priority="1844" operator="equal">
      <formula>"S"</formula>
    </cfRule>
    <cfRule type="cellIs" dxfId="4647" priority="1845" operator="equal">
      <formula>"A"</formula>
    </cfRule>
    <cfRule type="cellIs" dxfId="4646" priority="1846" operator="equal">
      <formula>"X"</formula>
    </cfRule>
    <cfRule type="cellIs" dxfId="4645" priority="1847" operator="equal">
      <formula>"L"</formula>
    </cfRule>
    <cfRule type="cellIs" dxfId="4644" priority="1848" operator="equal">
      <formula>"V"</formula>
    </cfRule>
  </conditionalFormatting>
  <conditionalFormatting sqref="AM112">
    <cfRule type="cellIs" dxfId="4643" priority="1835" operator="equal">
      <formula>"NA"</formula>
    </cfRule>
    <cfRule type="cellIs" dxfId="4642" priority="1836" operator="equal">
      <formula>"NS"</formula>
    </cfRule>
    <cfRule type="cellIs" dxfId="4641" priority="1837" operator="equal">
      <formula>"S"</formula>
    </cfRule>
    <cfRule type="cellIs" dxfId="4640" priority="1838" operator="equal">
      <formula>"A"</formula>
    </cfRule>
    <cfRule type="cellIs" dxfId="4639" priority="1839" operator="equal">
      <formula>"X"</formula>
    </cfRule>
    <cfRule type="cellIs" dxfId="4638" priority="1840" operator="equal">
      <formula>"L"</formula>
    </cfRule>
    <cfRule type="cellIs" dxfId="4637" priority="1841" operator="equal">
      <formula>"V"</formula>
    </cfRule>
  </conditionalFormatting>
  <conditionalFormatting sqref="AN112:AO112">
    <cfRule type="cellIs" dxfId="4636" priority="1828" operator="equal">
      <formula>"NA"</formula>
    </cfRule>
    <cfRule type="cellIs" dxfId="4635" priority="1829" operator="equal">
      <formula>"NS"</formula>
    </cfRule>
    <cfRule type="cellIs" dxfId="4634" priority="1830" operator="equal">
      <formula>"S"</formula>
    </cfRule>
    <cfRule type="cellIs" dxfId="4633" priority="1831" operator="equal">
      <formula>"A"</formula>
    </cfRule>
    <cfRule type="cellIs" dxfId="4632" priority="1832" operator="equal">
      <formula>"X"</formula>
    </cfRule>
    <cfRule type="cellIs" dxfId="4631" priority="1833" operator="equal">
      <formula>"L"</formula>
    </cfRule>
    <cfRule type="cellIs" dxfId="4630" priority="1834" operator="equal">
      <formula>"V"</formula>
    </cfRule>
  </conditionalFormatting>
  <conditionalFormatting sqref="AL111:AN111">
    <cfRule type="cellIs" dxfId="4629" priority="1821" operator="equal">
      <formula>"NA"</formula>
    </cfRule>
    <cfRule type="cellIs" dxfId="4628" priority="1822" operator="equal">
      <formula>"NS"</formula>
    </cfRule>
    <cfRule type="cellIs" dxfId="4627" priority="1823" operator="equal">
      <formula>"S"</formula>
    </cfRule>
    <cfRule type="cellIs" dxfId="4626" priority="1824" operator="equal">
      <formula>"A"</formula>
    </cfRule>
    <cfRule type="cellIs" dxfId="4625" priority="1825" operator="equal">
      <formula>"X"</formula>
    </cfRule>
    <cfRule type="cellIs" dxfId="4624" priority="1826" operator="equal">
      <formula>"L"</formula>
    </cfRule>
    <cfRule type="cellIs" dxfId="4623" priority="1827" operator="equal">
      <formula>"V"</formula>
    </cfRule>
  </conditionalFormatting>
  <conditionalFormatting sqref="AL144:AO144">
    <cfRule type="cellIs" dxfId="4622" priority="1324" operator="equal">
      <formula>"NA"</formula>
    </cfRule>
    <cfRule type="cellIs" dxfId="4621" priority="1325" operator="equal">
      <formula>"NS"</formula>
    </cfRule>
    <cfRule type="cellIs" dxfId="4620" priority="1326" operator="equal">
      <formula>"S"</formula>
    </cfRule>
    <cfRule type="cellIs" dxfId="4619" priority="1327" operator="equal">
      <formula>"A"</formula>
    </cfRule>
    <cfRule type="cellIs" dxfId="4618" priority="1328" operator="equal">
      <formula>"X"</formula>
    </cfRule>
    <cfRule type="cellIs" dxfId="4617" priority="1329" operator="equal">
      <formula>"L"</formula>
    </cfRule>
    <cfRule type="cellIs" dxfId="4616" priority="1330" operator="equal">
      <formula>"V"</formula>
    </cfRule>
  </conditionalFormatting>
  <conditionalFormatting sqref="AL113">
    <cfRule type="cellIs" dxfId="4615" priority="1814" operator="equal">
      <formula>"NA"</formula>
    </cfRule>
    <cfRule type="cellIs" dxfId="4614" priority="1815" operator="equal">
      <formula>"NS"</formula>
    </cfRule>
    <cfRule type="cellIs" dxfId="4613" priority="1816" operator="equal">
      <formula>"S"</formula>
    </cfRule>
    <cfRule type="cellIs" dxfId="4612" priority="1817" operator="equal">
      <formula>"A"</formula>
    </cfRule>
    <cfRule type="cellIs" dxfId="4611" priority="1818" operator="equal">
      <formula>"X"</formula>
    </cfRule>
    <cfRule type="cellIs" dxfId="4610" priority="1819" operator="equal">
      <formula>"L"</formula>
    </cfRule>
    <cfRule type="cellIs" dxfId="4609" priority="1820" operator="equal">
      <formula>"V"</formula>
    </cfRule>
  </conditionalFormatting>
  <conditionalFormatting sqref="AM113">
    <cfRule type="cellIs" dxfId="4608" priority="1807" operator="equal">
      <formula>"NA"</formula>
    </cfRule>
    <cfRule type="cellIs" dxfId="4607" priority="1808" operator="equal">
      <formula>"NS"</formula>
    </cfRule>
    <cfRule type="cellIs" dxfId="4606" priority="1809" operator="equal">
      <formula>"S"</formula>
    </cfRule>
    <cfRule type="cellIs" dxfId="4605" priority="1810" operator="equal">
      <formula>"A"</formula>
    </cfRule>
    <cfRule type="cellIs" dxfId="4604" priority="1811" operator="equal">
      <formula>"X"</formula>
    </cfRule>
    <cfRule type="cellIs" dxfId="4603" priority="1812" operator="equal">
      <formula>"L"</formula>
    </cfRule>
    <cfRule type="cellIs" dxfId="4602" priority="1813" operator="equal">
      <formula>"V"</formula>
    </cfRule>
  </conditionalFormatting>
  <conditionalFormatting sqref="AN113:AO113">
    <cfRule type="cellIs" dxfId="4601" priority="1800" operator="equal">
      <formula>"NA"</formula>
    </cfRule>
    <cfRule type="cellIs" dxfId="4600" priority="1801" operator="equal">
      <formula>"NS"</formula>
    </cfRule>
    <cfRule type="cellIs" dxfId="4599" priority="1802" operator="equal">
      <formula>"S"</formula>
    </cfRule>
    <cfRule type="cellIs" dxfId="4598" priority="1803" operator="equal">
      <formula>"A"</formula>
    </cfRule>
    <cfRule type="cellIs" dxfId="4597" priority="1804" operator="equal">
      <formula>"X"</formula>
    </cfRule>
    <cfRule type="cellIs" dxfId="4596" priority="1805" operator="equal">
      <formula>"L"</formula>
    </cfRule>
    <cfRule type="cellIs" dxfId="4595" priority="1806" operator="equal">
      <formula>"V"</formula>
    </cfRule>
  </conditionalFormatting>
  <conditionalFormatting sqref="AL114">
    <cfRule type="cellIs" dxfId="4594" priority="1793" operator="equal">
      <formula>"NA"</formula>
    </cfRule>
    <cfRule type="cellIs" dxfId="4593" priority="1794" operator="equal">
      <formula>"NS"</formula>
    </cfRule>
    <cfRule type="cellIs" dxfId="4592" priority="1795" operator="equal">
      <formula>"S"</formula>
    </cfRule>
    <cfRule type="cellIs" dxfId="4591" priority="1796" operator="equal">
      <formula>"A"</formula>
    </cfRule>
    <cfRule type="cellIs" dxfId="4590" priority="1797" operator="equal">
      <formula>"X"</formula>
    </cfRule>
    <cfRule type="cellIs" dxfId="4589" priority="1798" operator="equal">
      <formula>"L"</formula>
    </cfRule>
    <cfRule type="cellIs" dxfId="4588" priority="1799" operator="equal">
      <formula>"V"</formula>
    </cfRule>
  </conditionalFormatting>
  <conditionalFormatting sqref="AM114">
    <cfRule type="cellIs" dxfId="4587" priority="1786" operator="equal">
      <formula>"NA"</formula>
    </cfRule>
    <cfRule type="cellIs" dxfId="4586" priority="1787" operator="equal">
      <formula>"NS"</formula>
    </cfRule>
    <cfRule type="cellIs" dxfId="4585" priority="1788" operator="equal">
      <formula>"S"</formula>
    </cfRule>
    <cfRule type="cellIs" dxfId="4584" priority="1789" operator="equal">
      <formula>"A"</formula>
    </cfRule>
    <cfRule type="cellIs" dxfId="4583" priority="1790" operator="equal">
      <formula>"X"</formula>
    </cfRule>
    <cfRule type="cellIs" dxfId="4582" priority="1791" operator="equal">
      <formula>"L"</formula>
    </cfRule>
    <cfRule type="cellIs" dxfId="4581" priority="1792" operator="equal">
      <formula>"V"</formula>
    </cfRule>
  </conditionalFormatting>
  <conditionalFormatting sqref="AN114:AO114">
    <cfRule type="cellIs" dxfId="4580" priority="1779" operator="equal">
      <formula>"NA"</formula>
    </cfRule>
    <cfRule type="cellIs" dxfId="4579" priority="1780" operator="equal">
      <formula>"NS"</formula>
    </cfRule>
    <cfRule type="cellIs" dxfId="4578" priority="1781" operator="equal">
      <formula>"S"</formula>
    </cfRule>
    <cfRule type="cellIs" dxfId="4577" priority="1782" operator="equal">
      <formula>"A"</formula>
    </cfRule>
    <cfRule type="cellIs" dxfId="4576" priority="1783" operator="equal">
      <formula>"X"</formula>
    </cfRule>
    <cfRule type="cellIs" dxfId="4575" priority="1784" operator="equal">
      <formula>"L"</formula>
    </cfRule>
    <cfRule type="cellIs" dxfId="4574" priority="1785" operator="equal">
      <formula>"V"</formula>
    </cfRule>
  </conditionalFormatting>
  <conditionalFormatting sqref="AL115">
    <cfRule type="cellIs" dxfId="4573" priority="1772" operator="equal">
      <formula>"NA"</formula>
    </cfRule>
    <cfRule type="cellIs" dxfId="4572" priority="1773" operator="equal">
      <formula>"NS"</formula>
    </cfRule>
    <cfRule type="cellIs" dxfId="4571" priority="1774" operator="equal">
      <formula>"S"</formula>
    </cfRule>
    <cfRule type="cellIs" dxfId="4570" priority="1775" operator="equal">
      <formula>"A"</formula>
    </cfRule>
    <cfRule type="cellIs" dxfId="4569" priority="1776" operator="equal">
      <formula>"X"</formula>
    </cfRule>
    <cfRule type="cellIs" dxfId="4568" priority="1777" operator="equal">
      <formula>"L"</formula>
    </cfRule>
    <cfRule type="cellIs" dxfId="4567" priority="1778" operator="equal">
      <formula>"V"</formula>
    </cfRule>
  </conditionalFormatting>
  <conditionalFormatting sqref="AM115">
    <cfRule type="cellIs" dxfId="4566" priority="1765" operator="equal">
      <formula>"NA"</formula>
    </cfRule>
    <cfRule type="cellIs" dxfId="4565" priority="1766" operator="equal">
      <formula>"NS"</formula>
    </cfRule>
    <cfRule type="cellIs" dxfId="4564" priority="1767" operator="equal">
      <formula>"S"</formula>
    </cfRule>
    <cfRule type="cellIs" dxfId="4563" priority="1768" operator="equal">
      <formula>"A"</formula>
    </cfRule>
    <cfRule type="cellIs" dxfId="4562" priority="1769" operator="equal">
      <formula>"X"</formula>
    </cfRule>
    <cfRule type="cellIs" dxfId="4561" priority="1770" operator="equal">
      <formula>"L"</formula>
    </cfRule>
    <cfRule type="cellIs" dxfId="4560" priority="1771" operator="equal">
      <formula>"V"</formula>
    </cfRule>
  </conditionalFormatting>
  <conditionalFormatting sqref="AN115:AO115">
    <cfRule type="cellIs" dxfId="4559" priority="1758" operator="equal">
      <formula>"NA"</formula>
    </cfRule>
    <cfRule type="cellIs" dxfId="4558" priority="1759" operator="equal">
      <formula>"NS"</formula>
    </cfRule>
    <cfRule type="cellIs" dxfId="4557" priority="1760" operator="equal">
      <formula>"S"</formula>
    </cfRule>
    <cfRule type="cellIs" dxfId="4556" priority="1761" operator="equal">
      <formula>"A"</formula>
    </cfRule>
    <cfRule type="cellIs" dxfId="4555" priority="1762" operator="equal">
      <formula>"X"</formula>
    </cfRule>
    <cfRule type="cellIs" dxfId="4554" priority="1763" operator="equal">
      <formula>"L"</formula>
    </cfRule>
    <cfRule type="cellIs" dxfId="4553" priority="1764" operator="equal">
      <formula>"V"</formula>
    </cfRule>
  </conditionalFormatting>
  <conditionalFormatting sqref="AL116">
    <cfRule type="cellIs" dxfId="4552" priority="1751" operator="equal">
      <formula>"NA"</formula>
    </cfRule>
    <cfRule type="cellIs" dxfId="4551" priority="1752" operator="equal">
      <formula>"NS"</formula>
    </cfRule>
    <cfRule type="cellIs" dxfId="4550" priority="1753" operator="equal">
      <formula>"S"</formula>
    </cfRule>
    <cfRule type="cellIs" dxfId="4549" priority="1754" operator="equal">
      <formula>"A"</formula>
    </cfRule>
    <cfRule type="cellIs" dxfId="4548" priority="1755" operator="equal">
      <formula>"X"</formula>
    </cfRule>
    <cfRule type="cellIs" dxfId="4547" priority="1756" operator="equal">
      <formula>"L"</formula>
    </cfRule>
    <cfRule type="cellIs" dxfId="4546" priority="1757" operator="equal">
      <formula>"V"</formula>
    </cfRule>
  </conditionalFormatting>
  <conditionalFormatting sqref="AM116">
    <cfRule type="cellIs" dxfId="4545" priority="1744" operator="equal">
      <formula>"NA"</formula>
    </cfRule>
    <cfRule type="cellIs" dxfId="4544" priority="1745" operator="equal">
      <formula>"NS"</formula>
    </cfRule>
    <cfRule type="cellIs" dxfId="4543" priority="1746" operator="equal">
      <formula>"S"</formula>
    </cfRule>
    <cfRule type="cellIs" dxfId="4542" priority="1747" operator="equal">
      <formula>"A"</formula>
    </cfRule>
    <cfRule type="cellIs" dxfId="4541" priority="1748" operator="equal">
      <formula>"X"</formula>
    </cfRule>
    <cfRule type="cellIs" dxfId="4540" priority="1749" operator="equal">
      <formula>"L"</formula>
    </cfRule>
    <cfRule type="cellIs" dxfId="4539" priority="1750" operator="equal">
      <formula>"V"</formula>
    </cfRule>
  </conditionalFormatting>
  <conditionalFormatting sqref="AN116:AO116">
    <cfRule type="cellIs" dxfId="4538" priority="1737" operator="equal">
      <formula>"NA"</formula>
    </cfRule>
    <cfRule type="cellIs" dxfId="4537" priority="1738" operator="equal">
      <formula>"NS"</formula>
    </cfRule>
    <cfRule type="cellIs" dxfId="4536" priority="1739" operator="equal">
      <formula>"S"</formula>
    </cfRule>
    <cfRule type="cellIs" dxfId="4535" priority="1740" operator="equal">
      <formula>"A"</formula>
    </cfRule>
    <cfRule type="cellIs" dxfId="4534" priority="1741" operator="equal">
      <formula>"X"</formula>
    </cfRule>
    <cfRule type="cellIs" dxfId="4533" priority="1742" operator="equal">
      <formula>"L"</formula>
    </cfRule>
    <cfRule type="cellIs" dxfId="4532" priority="1743" operator="equal">
      <formula>"V"</formula>
    </cfRule>
  </conditionalFormatting>
  <conditionalFormatting sqref="AL117:AO117">
    <cfRule type="cellIs" dxfId="4531" priority="1730" operator="equal">
      <formula>"NA"</formula>
    </cfRule>
    <cfRule type="cellIs" dxfId="4530" priority="1731" operator="equal">
      <formula>"NS"</formula>
    </cfRule>
    <cfRule type="cellIs" dxfId="4529" priority="1732" operator="equal">
      <formula>"S"</formula>
    </cfRule>
    <cfRule type="cellIs" dxfId="4528" priority="1733" operator="equal">
      <formula>"A"</formula>
    </cfRule>
    <cfRule type="cellIs" dxfId="4527" priority="1734" operator="equal">
      <formula>"X"</formula>
    </cfRule>
    <cfRule type="cellIs" dxfId="4526" priority="1735" operator="equal">
      <formula>"L"</formula>
    </cfRule>
    <cfRule type="cellIs" dxfId="4525" priority="1736" operator="equal">
      <formula>"V"</formula>
    </cfRule>
  </conditionalFormatting>
  <conditionalFormatting sqref="AL118">
    <cfRule type="cellIs" dxfId="4524" priority="1723" operator="equal">
      <formula>"NA"</formula>
    </cfRule>
    <cfRule type="cellIs" dxfId="4523" priority="1724" operator="equal">
      <formula>"NS"</formula>
    </cfRule>
    <cfRule type="cellIs" dxfId="4522" priority="1725" operator="equal">
      <formula>"S"</formula>
    </cfRule>
    <cfRule type="cellIs" dxfId="4521" priority="1726" operator="equal">
      <formula>"A"</formula>
    </cfRule>
    <cfRule type="cellIs" dxfId="4520" priority="1727" operator="equal">
      <formula>"X"</formula>
    </cfRule>
    <cfRule type="cellIs" dxfId="4519" priority="1728" operator="equal">
      <formula>"L"</formula>
    </cfRule>
    <cfRule type="cellIs" dxfId="4518" priority="1729" operator="equal">
      <formula>"V"</formula>
    </cfRule>
  </conditionalFormatting>
  <conditionalFormatting sqref="AM118">
    <cfRule type="cellIs" dxfId="4517" priority="1716" operator="equal">
      <formula>"NA"</formula>
    </cfRule>
    <cfRule type="cellIs" dxfId="4516" priority="1717" operator="equal">
      <formula>"NS"</formula>
    </cfRule>
    <cfRule type="cellIs" dxfId="4515" priority="1718" operator="equal">
      <formula>"S"</formula>
    </cfRule>
    <cfRule type="cellIs" dxfId="4514" priority="1719" operator="equal">
      <formula>"A"</formula>
    </cfRule>
    <cfRule type="cellIs" dxfId="4513" priority="1720" operator="equal">
      <formula>"X"</formula>
    </cfRule>
    <cfRule type="cellIs" dxfId="4512" priority="1721" operator="equal">
      <formula>"L"</formula>
    </cfRule>
    <cfRule type="cellIs" dxfId="4511" priority="1722" operator="equal">
      <formula>"V"</formula>
    </cfRule>
  </conditionalFormatting>
  <conditionalFormatting sqref="AN118:AO118">
    <cfRule type="cellIs" dxfId="4510" priority="1709" operator="equal">
      <formula>"NA"</formula>
    </cfRule>
    <cfRule type="cellIs" dxfId="4509" priority="1710" operator="equal">
      <formula>"NS"</formula>
    </cfRule>
    <cfRule type="cellIs" dxfId="4508" priority="1711" operator="equal">
      <formula>"S"</formula>
    </cfRule>
    <cfRule type="cellIs" dxfId="4507" priority="1712" operator="equal">
      <formula>"A"</formula>
    </cfRule>
    <cfRule type="cellIs" dxfId="4506" priority="1713" operator="equal">
      <formula>"X"</formula>
    </cfRule>
    <cfRule type="cellIs" dxfId="4505" priority="1714" operator="equal">
      <formula>"L"</formula>
    </cfRule>
    <cfRule type="cellIs" dxfId="4504" priority="1715" operator="equal">
      <formula>"V"</formula>
    </cfRule>
  </conditionalFormatting>
  <conditionalFormatting sqref="AL119">
    <cfRule type="cellIs" dxfId="4503" priority="1702" operator="equal">
      <formula>"NA"</formula>
    </cfRule>
    <cfRule type="cellIs" dxfId="4502" priority="1703" operator="equal">
      <formula>"NS"</formula>
    </cfRule>
    <cfRule type="cellIs" dxfId="4501" priority="1704" operator="equal">
      <formula>"S"</formula>
    </cfRule>
    <cfRule type="cellIs" dxfId="4500" priority="1705" operator="equal">
      <formula>"A"</formula>
    </cfRule>
    <cfRule type="cellIs" dxfId="4499" priority="1706" operator="equal">
      <formula>"X"</formula>
    </cfRule>
    <cfRule type="cellIs" dxfId="4498" priority="1707" operator="equal">
      <formula>"L"</formula>
    </cfRule>
    <cfRule type="cellIs" dxfId="4497" priority="1708" operator="equal">
      <formula>"V"</formula>
    </cfRule>
  </conditionalFormatting>
  <conditionalFormatting sqref="AM119">
    <cfRule type="cellIs" dxfId="4496" priority="1695" operator="equal">
      <formula>"NA"</formula>
    </cfRule>
    <cfRule type="cellIs" dxfId="4495" priority="1696" operator="equal">
      <formula>"NS"</formula>
    </cfRule>
    <cfRule type="cellIs" dxfId="4494" priority="1697" operator="equal">
      <formula>"S"</formula>
    </cfRule>
    <cfRule type="cellIs" dxfId="4493" priority="1698" operator="equal">
      <formula>"A"</formula>
    </cfRule>
    <cfRule type="cellIs" dxfId="4492" priority="1699" operator="equal">
      <formula>"X"</formula>
    </cfRule>
    <cfRule type="cellIs" dxfId="4491" priority="1700" operator="equal">
      <formula>"L"</formula>
    </cfRule>
    <cfRule type="cellIs" dxfId="4490" priority="1701" operator="equal">
      <formula>"V"</formula>
    </cfRule>
  </conditionalFormatting>
  <conditionalFormatting sqref="AN119:AO119">
    <cfRule type="cellIs" dxfId="4489" priority="1688" operator="equal">
      <formula>"NA"</formula>
    </cfRule>
    <cfRule type="cellIs" dxfId="4488" priority="1689" operator="equal">
      <formula>"NS"</formula>
    </cfRule>
    <cfRule type="cellIs" dxfId="4487" priority="1690" operator="equal">
      <formula>"S"</formula>
    </cfRule>
    <cfRule type="cellIs" dxfId="4486" priority="1691" operator="equal">
      <formula>"A"</formula>
    </cfRule>
    <cfRule type="cellIs" dxfId="4485" priority="1692" operator="equal">
      <formula>"X"</formula>
    </cfRule>
    <cfRule type="cellIs" dxfId="4484" priority="1693" operator="equal">
      <formula>"L"</formula>
    </cfRule>
    <cfRule type="cellIs" dxfId="4483" priority="1694" operator="equal">
      <formula>"V"</formula>
    </cfRule>
  </conditionalFormatting>
  <conditionalFormatting sqref="AL120">
    <cfRule type="cellIs" dxfId="4482" priority="1681" operator="equal">
      <formula>"NA"</formula>
    </cfRule>
    <cfRule type="cellIs" dxfId="4481" priority="1682" operator="equal">
      <formula>"NS"</formula>
    </cfRule>
    <cfRule type="cellIs" dxfId="4480" priority="1683" operator="equal">
      <formula>"S"</formula>
    </cfRule>
    <cfRule type="cellIs" dxfId="4479" priority="1684" operator="equal">
      <formula>"A"</formula>
    </cfRule>
    <cfRule type="cellIs" dxfId="4478" priority="1685" operator="equal">
      <formula>"X"</formula>
    </cfRule>
    <cfRule type="cellIs" dxfId="4477" priority="1686" operator="equal">
      <formula>"L"</formula>
    </cfRule>
    <cfRule type="cellIs" dxfId="4476" priority="1687" operator="equal">
      <formula>"V"</formula>
    </cfRule>
  </conditionalFormatting>
  <conditionalFormatting sqref="AM120">
    <cfRule type="cellIs" dxfId="4475" priority="1674" operator="equal">
      <formula>"NA"</formula>
    </cfRule>
    <cfRule type="cellIs" dxfId="4474" priority="1675" operator="equal">
      <formula>"NS"</formula>
    </cfRule>
    <cfRule type="cellIs" dxfId="4473" priority="1676" operator="equal">
      <formula>"S"</formula>
    </cfRule>
    <cfRule type="cellIs" dxfId="4472" priority="1677" operator="equal">
      <formula>"A"</formula>
    </cfRule>
    <cfRule type="cellIs" dxfId="4471" priority="1678" operator="equal">
      <formula>"X"</formula>
    </cfRule>
    <cfRule type="cellIs" dxfId="4470" priority="1679" operator="equal">
      <formula>"L"</formula>
    </cfRule>
    <cfRule type="cellIs" dxfId="4469" priority="1680" operator="equal">
      <formula>"V"</formula>
    </cfRule>
  </conditionalFormatting>
  <conditionalFormatting sqref="AN120:AO120">
    <cfRule type="cellIs" dxfId="4468" priority="1667" operator="equal">
      <formula>"NA"</formula>
    </cfRule>
    <cfRule type="cellIs" dxfId="4467" priority="1668" operator="equal">
      <formula>"NS"</formula>
    </cfRule>
    <cfRule type="cellIs" dxfId="4466" priority="1669" operator="equal">
      <formula>"S"</formula>
    </cfRule>
    <cfRule type="cellIs" dxfId="4465" priority="1670" operator="equal">
      <formula>"A"</formula>
    </cfRule>
    <cfRule type="cellIs" dxfId="4464" priority="1671" operator="equal">
      <formula>"X"</formula>
    </cfRule>
    <cfRule type="cellIs" dxfId="4463" priority="1672" operator="equal">
      <formula>"L"</formula>
    </cfRule>
    <cfRule type="cellIs" dxfId="4462" priority="1673" operator="equal">
      <formula>"V"</formula>
    </cfRule>
  </conditionalFormatting>
  <conditionalFormatting sqref="AL121">
    <cfRule type="cellIs" dxfId="4461" priority="1660" operator="equal">
      <formula>"NA"</formula>
    </cfRule>
    <cfRule type="cellIs" dxfId="4460" priority="1661" operator="equal">
      <formula>"NS"</formula>
    </cfRule>
    <cfRule type="cellIs" dxfId="4459" priority="1662" operator="equal">
      <formula>"S"</formula>
    </cfRule>
    <cfRule type="cellIs" dxfId="4458" priority="1663" operator="equal">
      <formula>"A"</formula>
    </cfRule>
    <cfRule type="cellIs" dxfId="4457" priority="1664" operator="equal">
      <formula>"X"</formula>
    </cfRule>
    <cfRule type="cellIs" dxfId="4456" priority="1665" operator="equal">
      <formula>"L"</formula>
    </cfRule>
    <cfRule type="cellIs" dxfId="4455" priority="1666" operator="equal">
      <formula>"V"</formula>
    </cfRule>
  </conditionalFormatting>
  <conditionalFormatting sqref="AM121">
    <cfRule type="cellIs" dxfId="4454" priority="1653" operator="equal">
      <formula>"NA"</formula>
    </cfRule>
    <cfRule type="cellIs" dxfId="4453" priority="1654" operator="equal">
      <formula>"NS"</formula>
    </cfRule>
    <cfRule type="cellIs" dxfId="4452" priority="1655" operator="equal">
      <formula>"S"</formula>
    </cfRule>
    <cfRule type="cellIs" dxfId="4451" priority="1656" operator="equal">
      <formula>"A"</formula>
    </cfRule>
    <cfRule type="cellIs" dxfId="4450" priority="1657" operator="equal">
      <formula>"X"</formula>
    </cfRule>
    <cfRule type="cellIs" dxfId="4449" priority="1658" operator="equal">
      <formula>"L"</formula>
    </cfRule>
    <cfRule type="cellIs" dxfId="4448" priority="1659" operator="equal">
      <formula>"V"</formula>
    </cfRule>
  </conditionalFormatting>
  <conditionalFormatting sqref="AN121:AO121">
    <cfRule type="cellIs" dxfId="4447" priority="1646" operator="equal">
      <formula>"NA"</formula>
    </cfRule>
    <cfRule type="cellIs" dxfId="4446" priority="1647" operator="equal">
      <formula>"NS"</formula>
    </cfRule>
    <cfRule type="cellIs" dxfId="4445" priority="1648" operator="equal">
      <formula>"S"</formula>
    </cfRule>
    <cfRule type="cellIs" dxfId="4444" priority="1649" operator="equal">
      <formula>"A"</formula>
    </cfRule>
    <cfRule type="cellIs" dxfId="4443" priority="1650" operator="equal">
      <formula>"X"</formula>
    </cfRule>
    <cfRule type="cellIs" dxfId="4442" priority="1651" operator="equal">
      <formula>"L"</formula>
    </cfRule>
    <cfRule type="cellIs" dxfId="4441" priority="1652" operator="equal">
      <formula>"V"</formula>
    </cfRule>
  </conditionalFormatting>
  <conditionalFormatting sqref="AL122:AO122">
    <cfRule type="cellIs" dxfId="4440" priority="1639" operator="equal">
      <formula>"NA"</formula>
    </cfRule>
    <cfRule type="cellIs" dxfId="4439" priority="1640" operator="equal">
      <formula>"NS"</formula>
    </cfRule>
    <cfRule type="cellIs" dxfId="4438" priority="1641" operator="equal">
      <formula>"S"</formula>
    </cfRule>
    <cfRule type="cellIs" dxfId="4437" priority="1642" operator="equal">
      <formula>"A"</formula>
    </cfRule>
    <cfRule type="cellIs" dxfId="4436" priority="1643" operator="equal">
      <formula>"X"</formula>
    </cfRule>
    <cfRule type="cellIs" dxfId="4435" priority="1644" operator="equal">
      <formula>"L"</formula>
    </cfRule>
    <cfRule type="cellIs" dxfId="4434" priority="1645" operator="equal">
      <formula>"V"</formula>
    </cfRule>
  </conditionalFormatting>
  <conditionalFormatting sqref="AL123">
    <cfRule type="cellIs" dxfId="4433" priority="1632" operator="equal">
      <formula>"NA"</formula>
    </cfRule>
    <cfRule type="cellIs" dxfId="4432" priority="1633" operator="equal">
      <formula>"NS"</formula>
    </cfRule>
    <cfRule type="cellIs" dxfId="4431" priority="1634" operator="equal">
      <formula>"S"</formula>
    </cfRule>
    <cfRule type="cellIs" dxfId="4430" priority="1635" operator="equal">
      <formula>"A"</formula>
    </cfRule>
    <cfRule type="cellIs" dxfId="4429" priority="1636" operator="equal">
      <formula>"X"</formula>
    </cfRule>
    <cfRule type="cellIs" dxfId="4428" priority="1637" operator="equal">
      <formula>"L"</formula>
    </cfRule>
    <cfRule type="cellIs" dxfId="4427" priority="1638" operator="equal">
      <formula>"V"</formula>
    </cfRule>
  </conditionalFormatting>
  <conditionalFormatting sqref="AM123">
    <cfRule type="cellIs" dxfId="4426" priority="1625" operator="equal">
      <formula>"NA"</formula>
    </cfRule>
    <cfRule type="cellIs" dxfId="4425" priority="1626" operator="equal">
      <formula>"NS"</formula>
    </cfRule>
    <cfRule type="cellIs" dxfId="4424" priority="1627" operator="equal">
      <formula>"S"</formula>
    </cfRule>
    <cfRule type="cellIs" dxfId="4423" priority="1628" operator="equal">
      <formula>"A"</formula>
    </cfRule>
    <cfRule type="cellIs" dxfId="4422" priority="1629" operator="equal">
      <formula>"X"</formula>
    </cfRule>
    <cfRule type="cellIs" dxfId="4421" priority="1630" operator="equal">
      <formula>"L"</formula>
    </cfRule>
    <cfRule type="cellIs" dxfId="4420" priority="1631" operator="equal">
      <formula>"V"</formula>
    </cfRule>
  </conditionalFormatting>
  <conditionalFormatting sqref="AN123:AO123">
    <cfRule type="cellIs" dxfId="4419" priority="1618" operator="equal">
      <formula>"NA"</formula>
    </cfRule>
    <cfRule type="cellIs" dxfId="4418" priority="1619" operator="equal">
      <formula>"NS"</formula>
    </cfRule>
    <cfRule type="cellIs" dxfId="4417" priority="1620" operator="equal">
      <formula>"S"</formula>
    </cfRule>
    <cfRule type="cellIs" dxfId="4416" priority="1621" operator="equal">
      <formula>"A"</formula>
    </cfRule>
    <cfRule type="cellIs" dxfId="4415" priority="1622" operator="equal">
      <formula>"X"</formula>
    </cfRule>
    <cfRule type="cellIs" dxfId="4414" priority="1623" operator="equal">
      <formula>"L"</formula>
    </cfRule>
    <cfRule type="cellIs" dxfId="4413" priority="1624" operator="equal">
      <formula>"V"</formula>
    </cfRule>
  </conditionalFormatting>
  <conditionalFormatting sqref="AL124">
    <cfRule type="cellIs" dxfId="4412" priority="1611" operator="equal">
      <formula>"NA"</formula>
    </cfRule>
    <cfRule type="cellIs" dxfId="4411" priority="1612" operator="equal">
      <formula>"NS"</formula>
    </cfRule>
    <cfRule type="cellIs" dxfId="4410" priority="1613" operator="equal">
      <formula>"S"</formula>
    </cfRule>
    <cfRule type="cellIs" dxfId="4409" priority="1614" operator="equal">
      <formula>"A"</formula>
    </cfRule>
    <cfRule type="cellIs" dxfId="4408" priority="1615" operator="equal">
      <formula>"X"</formula>
    </cfRule>
    <cfRule type="cellIs" dxfId="4407" priority="1616" operator="equal">
      <formula>"L"</formula>
    </cfRule>
    <cfRule type="cellIs" dxfId="4406" priority="1617" operator="equal">
      <formula>"V"</formula>
    </cfRule>
  </conditionalFormatting>
  <conditionalFormatting sqref="AM124">
    <cfRule type="cellIs" dxfId="4405" priority="1604" operator="equal">
      <formula>"NA"</formula>
    </cfRule>
    <cfRule type="cellIs" dxfId="4404" priority="1605" operator="equal">
      <formula>"NS"</formula>
    </cfRule>
    <cfRule type="cellIs" dxfId="4403" priority="1606" operator="equal">
      <formula>"S"</formula>
    </cfRule>
    <cfRule type="cellIs" dxfId="4402" priority="1607" operator="equal">
      <formula>"A"</formula>
    </cfRule>
    <cfRule type="cellIs" dxfId="4401" priority="1608" operator="equal">
      <formula>"X"</formula>
    </cfRule>
    <cfRule type="cellIs" dxfId="4400" priority="1609" operator="equal">
      <formula>"L"</formula>
    </cfRule>
    <cfRule type="cellIs" dxfId="4399" priority="1610" operator="equal">
      <formula>"V"</formula>
    </cfRule>
  </conditionalFormatting>
  <conditionalFormatting sqref="AL124:AO124">
    <cfRule type="cellIs" dxfId="4398" priority="1597" operator="equal">
      <formula>"NA"</formula>
    </cfRule>
    <cfRule type="cellIs" dxfId="4397" priority="1598" operator="equal">
      <formula>"NS"</formula>
    </cfRule>
    <cfRule type="cellIs" dxfId="4396" priority="1599" operator="equal">
      <formula>"S"</formula>
    </cfRule>
    <cfRule type="cellIs" dxfId="4395" priority="1600" operator="equal">
      <formula>"A"</formula>
    </cfRule>
    <cfRule type="cellIs" dxfId="4394" priority="1601" operator="equal">
      <formula>"X"</formula>
    </cfRule>
    <cfRule type="cellIs" dxfId="4393" priority="1602" operator="equal">
      <formula>"L"</formula>
    </cfRule>
    <cfRule type="cellIs" dxfId="4392" priority="1603" operator="equal">
      <formula>"V"</formula>
    </cfRule>
  </conditionalFormatting>
  <conditionalFormatting sqref="AL125:AO126">
    <cfRule type="cellIs" dxfId="4391" priority="1590" operator="equal">
      <formula>"NA"</formula>
    </cfRule>
    <cfRule type="cellIs" dxfId="4390" priority="1591" operator="equal">
      <formula>"NS"</formula>
    </cfRule>
    <cfRule type="cellIs" dxfId="4389" priority="1592" operator="equal">
      <formula>"S"</formula>
    </cfRule>
    <cfRule type="cellIs" dxfId="4388" priority="1593" operator="equal">
      <formula>"A"</formula>
    </cfRule>
    <cfRule type="cellIs" dxfId="4387" priority="1594" operator="equal">
      <formula>"X"</formula>
    </cfRule>
    <cfRule type="cellIs" dxfId="4386" priority="1595" operator="equal">
      <formula>"L"</formula>
    </cfRule>
    <cfRule type="cellIs" dxfId="4385" priority="1596" operator="equal">
      <formula>"V"</formula>
    </cfRule>
  </conditionalFormatting>
  <conditionalFormatting sqref="AL127">
    <cfRule type="cellIs" dxfId="4384" priority="1583" operator="equal">
      <formula>"NA"</formula>
    </cfRule>
    <cfRule type="cellIs" dxfId="4383" priority="1584" operator="equal">
      <formula>"NS"</formula>
    </cfRule>
    <cfRule type="cellIs" dxfId="4382" priority="1585" operator="equal">
      <formula>"S"</formula>
    </cfRule>
    <cfRule type="cellIs" dxfId="4381" priority="1586" operator="equal">
      <formula>"A"</formula>
    </cfRule>
    <cfRule type="cellIs" dxfId="4380" priority="1587" operator="equal">
      <formula>"X"</formula>
    </cfRule>
    <cfRule type="cellIs" dxfId="4379" priority="1588" operator="equal">
      <formula>"L"</formula>
    </cfRule>
    <cfRule type="cellIs" dxfId="4378" priority="1589" operator="equal">
      <formula>"V"</formula>
    </cfRule>
  </conditionalFormatting>
  <conditionalFormatting sqref="AM127">
    <cfRule type="cellIs" dxfId="4377" priority="1576" operator="equal">
      <formula>"NA"</formula>
    </cfRule>
    <cfRule type="cellIs" dxfId="4376" priority="1577" operator="equal">
      <formula>"NS"</formula>
    </cfRule>
    <cfRule type="cellIs" dxfId="4375" priority="1578" operator="equal">
      <formula>"S"</formula>
    </cfRule>
    <cfRule type="cellIs" dxfId="4374" priority="1579" operator="equal">
      <formula>"A"</formula>
    </cfRule>
    <cfRule type="cellIs" dxfId="4373" priority="1580" operator="equal">
      <formula>"X"</formula>
    </cfRule>
    <cfRule type="cellIs" dxfId="4372" priority="1581" operator="equal">
      <formula>"L"</formula>
    </cfRule>
    <cfRule type="cellIs" dxfId="4371" priority="1582" operator="equal">
      <formula>"V"</formula>
    </cfRule>
  </conditionalFormatting>
  <conditionalFormatting sqref="AN127:AO127">
    <cfRule type="cellIs" dxfId="4370" priority="1569" operator="equal">
      <formula>"NA"</formula>
    </cfRule>
    <cfRule type="cellIs" dxfId="4369" priority="1570" operator="equal">
      <formula>"NS"</formula>
    </cfRule>
    <cfRule type="cellIs" dxfId="4368" priority="1571" operator="equal">
      <formula>"S"</formula>
    </cfRule>
    <cfRule type="cellIs" dxfId="4367" priority="1572" operator="equal">
      <formula>"A"</formula>
    </cfRule>
    <cfRule type="cellIs" dxfId="4366" priority="1573" operator="equal">
      <formula>"X"</formula>
    </cfRule>
    <cfRule type="cellIs" dxfId="4365" priority="1574" operator="equal">
      <formula>"L"</formula>
    </cfRule>
    <cfRule type="cellIs" dxfId="4364" priority="1575" operator="equal">
      <formula>"V"</formula>
    </cfRule>
  </conditionalFormatting>
  <conditionalFormatting sqref="AL128">
    <cfRule type="cellIs" dxfId="4363" priority="1562" operator="equal">
      <formula>"NA"</formula>
    </cfRule>
    <cfRule type="cellIs" dxfId="4362" priority="1563" operator="equal">
      <formula>"NS"</formula>
    </cfRule>
    <cfRule type="cellIs" dxfId="4361" priority="1564" operator="equal">
      <formula>"S"</formula>
    </cfRule>
    <cfRule type="cellIs" dxfId="4360" priority="1565" operator="equal">
      <formula>"A"</formula>
    </cfRule>
    <cfRule type="cellIs" dxfId="4359" priority="1566" operator="equal">
      <formula>"X"</formula>
    </cfRule>
    <cfRule type="cellIs" dxfId="4358" priority="1567" operator="equal">
      <formula>"L"</formula>
    </cfRule>
    <cfRule type="cellIs" dxfId="4357" priority="1568" operator="equal">
      <formula>"V"</formula>
    </cfRule>
  </conditionalFormatting>
  <conditionalFormatting sqref="AM128">
    <cfRule type="cellIs" dxfId="4356" priority="1555" operator="equal">
      <formula>"NA"</formula>
    </cfRule>
    <cfRule type="cellIs" dxfId="4355" priority="1556" operator="equal">
      <formula>"NS"</formula>
    </cfRule>
    <cfRule type="cellIs" dxfId="4354" priority="1557" operator="equal">
      <formula>"S"</formula>
    </cfRule>
    <cfRule type="cellIs" dxfId="4353" priority="1558" operator="equal">
      <formula>"A"</formula>
    </cfRule>
    <cfRule type="cellIs" dxfId="4352" priority="1559" operator="equal">
      <formula>"X"</formula>
    </cfRule>
    <cfRule type="cellIs" dxfId="4351" priority="1560" operator="equal">
      <formula>"L"</formula>
    </cfRule>
    <cfRule type="cellIs" dxfId="4350" priority="1561" operator="equal">
      <formula>"V"</formula>
    </cfRule>
  </conditionalFormatting>
  <conditionalFormatting sqref="AN128:AO128">
    <cfRule type="cellIs" dxfId="4349" priority="1548" operator="equal">
      <formula>"NA"</formula>
    </cfRule>
    <cfRule type="cellIs" dxfId="4348" priority="1549" operator="equal">
      <formula>"NS"</formula>
    </cfRule>
    <cfRule type="cellIs" dxfId="4347" priority="1550" operator="equal">
      <formula>"S"</formula>
    </cfRule>
    <cfRule type="cellIs" dxfId="4346" priority="1551" operator="equal">
      <formula>"A"</formula>
    </cfRule>
    <cfRule type="cellIs" dxfId="4345" priority="1552" operator="equal">
      <formula>"X"</formula>
    </cfRule>
    <cfRule type="cellIs" dxfId="4344" priority="1553" operator="equal">
      <formula>"L"</formula>
    </cfRule>
    <cfRule type="cellIs" dxfId="4343" priority="1554" operator="equal">
      <formula>"V"</formula>
    </cfRule>
  </conditionalFormatting>
  <conditionalFormatting sqref="AL129">
    <cfRule type="cellIs" dxfId="4342" priority="1541" operator="equal">
      <formula>"NA"</formula>
    </cfRule>
    <cfRule type="cellIs" dxfId="4341" priority="1542" operator="equal">
      <formula>"NS"</formula>
    </cfRule>
    <cfRule type="cellIs" dxfId="4340" priority="1543" operator="equal">
      <formula>"S"</formula>
    </cfRule>
    <cfRule type="cellIs" dxfId="4339" priority="1544" operator="equal">
      <formula>"A"</formula>
    </cfRule>
    <cfRule type="cellIs" dxfId="4338" priority="1545" operator="equal">
      <formula>"X"</formula>
    </cfRule>
    <cfRule type="cellIs" dxfId="4337" priority="1546" operator="equal">
      <formula>"L"</formula>
    </cfRule>
    <cfRule type="cellIs" dxfId="4336" priority="1547" operator="equal">
      <formula>"V"</formula>
    </cfRule>
  </conditionalFormatting>
  <conditionalFormatting sqref="AM129">
    <cfRule type="cellIs" dxfId="4335" priority="1534" operator="equal">
      <formula>"NA"</formula>
    </cfRule>
    <cfRule type="cellIs" dxfId="4334" priority="1535" operator="equal">
      <formula>"NS"</formula>
    </cfRule>
    <cfRule type="cellIs" dxfId="4333" priority="1536" operator="equal">
      <formula>"S"</formula>
    </cfRule>
    <cfRule type="cellIs" dxfId="4332" priority="1537" operator="equal">
      <formula>"A"</formula>
    </cfRule>
    <cfRule type="cellIs" dxfId="4331" priority="1538" operator="equal">
      <formula>"X"</formula>
    </cfRule>
    <cfRule type="cellIs" dxfId="4330" priority="1539" operator="equal">
      <formula>"L"</formula>
    </cfRule>
    <cfRule type="cellIs" dxfId="4329" priority="1540" operator="equal">
      <formula>"V"</formula>
    </cfRule>
  </conditionalFormatting>
  <conditionalFormatting sqref="AN129:AO129">
    <cfRule type="cellIs" dxfId="4328" priority="1527" operator="equal">
      <formula>"NA"</formula>
    </cfRule>
    <cfRule type="cellIs" dxfId="4327" priority="1528" operator="equal">
      <formula>"NS"</formula>
    </cfRule>
    <cfRule type="cellIs" dxfId="4326" priority="1529" operator="equal">
      <formula>"S"</formula>
    </cfRule>
    <cfRule type="cellIs" dxfId="4325" priority="1530" operator="equal">
      <formula>"A"</formula>
    </cfRule>
    <cfRule type="cellIs" dxfId="4324" priority="1531" operator="equal">
      <formula>"X"</formula>
    </cfRule>
    <cfRule type="cellIs" dxfId="4323" priority="1532" operator="equal">
      <formula>"L"</formula>
    </cfRule>
    <cfRule type="cellIs" dxfId="4322" priority="1533" operator="equal">
      <formula>"V"</formula>
    </cfRule>
  </conditionalFormatting>
  <conditionalFormatting sqref="AL130">
    <cfRule type="cellIs" dxfId="4321" priority="1520" operator="equal">
      <formula>"NA"</formula>
    </cfRule>
    <cfRule type="cellIs" dxfId="4320" priority="1521" operator="equal">
      <formula>"NS"</formula>
    </cfRule>
    <cfRule type="cellIs" dxfId="4319" priority="1522" operator="equal">
      <formula>"S"</formula>
    </cfRule>
    <cfRule type="cellIs" dxfId="4318" priority="1523" operator="equal">
      <formula>"A"</formula>
    </cfRule>
    <cfRule type="cellIs" dxfId="4317" priority="1524" operator="equal">
      <formula>"X"</formula>
    </cfRule>
    <cfRule type="cellIs" dxfId="4316" priority="1525" operator="equal">
      <formula>"L"</formula>
    </cfRule>
    <cfRule type="cellIs" dxfId="4315" priority="1526" operator="equal">
      <formula>"V"</formula>
    </cfRule>
  </conditionalFormatting>
  <conditionalFormatting sqref="AM130">
    <cfRule type="cellIs" dxfId="4314" priority="1513" operator="equal">
      <formula>"NA"</formula>
    </cfRule>
    <cfRule type="cellIs" dxfId="4313" priority="1514" operator="equal">
      <formula>"NS"</formula>
    </cfRule>
    <cfRule type="cellIs" dxfId="4312" priority="1515" operator="equal">
      <formula>"S"</formula>
    </cfRule>
    <cfRule type="cellIs" dxfId="4311" priority="1516" operator="equal">
      <formula>"A"</formula>
    </cfRule>
    <cfRule type="cellIs" dxfId="4310" priority="1517" operator="equal">
      <formula>"X"</formula>
    </cfRule>
    <cfRule type="cellIs" dxfId="4309" priority="1518" operator="equal">
      <formula>"L"</formula>
    </cfRule>
    <cfRule type="cellIs" dxfId="4308" priority="1519" operator="equal">
      <formula>"V"</formula>
    </cfRule>
  </conditionalFormatting>
  <conditionalFormatting sqref="AN130:AO130">
    <cfRule type="cellIs" dxfId="4307" priority="1506" operator="equal">
      <formula>"NA"</formula>
    </cfRule>
    <cfRule type="cellIs" dxfId="4306" priority="1507" operator="equal">
      <formula>"NS"</formula>
    </cfRule>
    <cfRule type="cellIs" dxfId="4305" priority="1508" operator="equal">
      <formula>"S"</formula>
    </cfRule>
    <cfRule type="cellIs" dxfId="4304" priority="1509" operator="equal">
      <formula>"A"</formula>
    </cfRule>
    <cfRule type="cellIs" dxfId="4303" priority="1510" operator="equal">
      <formula>"X"</formula>
    </cfRule>
    <cfRule type="cellIs" dxfId="4302" priority="1511" operator="equal">
      <formula>"L"</formula>
    </cfRule>
    <cfRule type="cellIs" dxfId="4301" priority="1512" operator="equal">
      <formula>"V"</formula>
    </cfRule>
  </conditionalFormatting>
  <conditionalFormatting sqref="AL131:AM131">
    <cfRule type="cellIs" dxfId="4300" priority="1499" operator="equal">
      <formula>"NA"</formula>
    </cfRule>
    <cfRule type="cellIs" dxfId="4299" priority="1500" operator="equal">
      <formula>"NS"</formula>
    </cfRule>
    <cfRule type="cellIs" dxfId="4298" priority="1501" operator="equal">
      <formula>"S"</formula>
    </cfRule>
    <cfRule type="cellIs" dxfId="4297" priority="1502" operator="equal">
      <formula>"A"</formula>
    </cfRule>
    <cfRule type="cellIs" dxfId="4296" priority="1503" operator="equal">
      <formula>"X"</formula>
    </cfRule>
    <cfRule type="cellIs" dxfId="4295" priority="1504" operator="equal">
      <formula>"L"</formula>
    </cfRule>
    <cfRule type="cellIs" dxfId="4294" priority="1505" operator="equal">
      <formula>"V"</formula>
    </cfRule>
  </conditionalFormatting>
  <conditionalFormatting sqref="AO131">
    <cfRule type="cellIs" dxfId="4293" priority="1492" operator="equal">
      <formula>"NA"</formula>
    </cfRule>
    <cfRule type="cellIs" dxfId="4292" priority="1493" operator="equal">
      <formula>"NS"</formula>
    </cfRule>
    <cfRule type="cellIs" dxfId="4291" priority="1494" operator="equal">
      <formula>"S"</formula>
    </cfRule>
    <cfRule type="cellIs" dxfId="4290" priority="1495" operator="equal">
      <formula>"A"</formula>
    </cfRule>
    <cfRule type="cellIs" dxfId="4289" priority="1496" operator="equal">
      <formula>"X"</formula>
    </cfRule>
    <cfRule type="cellIs" dxfId="4288" priority="1497" operator="equal">
      <formula>"L"</formula>
    </cfRule>
    <cfRule type="cellIs" dxfId="4287" priority="1498" operator="equal">
      <formula>"V"</formula>
    </cfRule>
  </conditionalFormatting>
  <conditionalFormatting sqref="AL132">
    <cfRule type="cellIs" dxfId="4286" priority="1485" operator="equal">
      <formula>"NA"</formula>
    </cfRule>
    <cfRule type="cellIs" dxfId="4285" priority="1486" operator="equal">
      <formula>"NS"</formula>
    </cfRule>
    <cfRule type="cellIs" dxfId="4284" priority="1487" operator="equal">
      <formula>"S"</formula>
    </cfRule>
    <cfRule type="cellIs" dxfId="4283" priority="1488" operator="equal">
      <formula>"A"</formula>
    </cfRule>
    <cfRule type="cellIs" dxfId="4282" priority="1489" operator="equal">
      <formula>"X"</formula>
    </cfRule>
    <cfRule type="cellIs" dxfId="4281" priority="1490" operator="equal">
      <formula>"L"</formula>
    </cfRule>
    <cfRule type="cellIs" dxfId="4280" priority="1491" operator="equal">
      <formula>"V"</formula>
    </cfRule>
  </conditionalFormatting>
  <conditionalFormatting sqref="AM132">
    <cfRule type="cellIs" dxfId="4279" priority="1478" operator="equal">
      <formula>"NA"</formula>
    </cfRule>
    <cfRule type="cellIs" dxfId="4278" priority="1479" operator="equal">
      <formula>"NS"</formula>
    </cfRule>
    <cfRule type="cellIs" dxfId="4277" priority="1480" operator="equal">
      <formula>"S"</formula>
    </cfRule>
    <cfRule type="cellIs" dxfId="4276" priority="1481" operator="equal">
      <formula>"A"</formula>
    </cfRule>
    <cfRule type="cellIs" dxfId="4275" priority="1482" operator="equal">
      <formula>"X"</formula>
    </cfRule>
    <cfRule type="cellIs" dxfId="4274" priority="1483" operator="equal">
      <formula>"L"</formula>
    </cfRule>
    <cfRule type="cellIs" dxfId="4273" priority="1484" operator="equal">
      <formula>"V"</formula>
    </cfRule>
  </conditionalFormatting>
  <conditionalFormatting sqref="AN132:AO132">
    <cfRule type="cellIs" dxfId="4272" priority="1471" operator="equal">
      <formula>"NA"</formula>
    </cfRule>
    <cfRule type="cellIs" dxfId="4271" priority="1472" operator="equal">
      <formula>"NS"</formula>
    </cfRule>
    <cfRule type="cellIs" dxfId="4270" priority="1473" operator="equal">
      <formula>"S"</formula>
    </cfRule>
    <cfRule type="cellIs" dxfId="4269" priority="1474" operator="equal">
      <formula>"A"</formula>
    </cfRule>
    <cfRule type="cellIs" dxfId="4268" priority="1475" operator="equal">
      <formula>"X"</formula>
    </cfRule>
    <cfRule type="cellIs" dxfId="4267" priority="1476" operator="equal">
      <formula>"L"</formula>
    </cfRule>
    <cfRule type="cellIs" dxfId="4266" priority="1477" operator="equal">
      <formula>"V"</formula>
    </cfRule>
  </conditionalFormatting>
  <conditionalFormatting sqref="AL133">
    <cfRule type="cellIs" dxfId="4265" priority="1464" operator="equal">
      <formula>"NA"</formula>
    </cfRule>
    <cfRule type="cellIs" dxfId="4264" priority="1465" operator="equal">
      <formula>"NS"</formula>
    </cfRule>
    <cfRule type="cellIs" dxfId="4263" priority="1466" operator="equal">
      <formula>"S"</formula>
    </cfRule>
    <cfRule type="cellIs" dxfId="4262" priority="1467" operator="equal">
      <formula>"A"</formula>
    </cfRule>
    <cfRule type="cellIs" dxfId="4261" priority="1468" operator="equal">
      <formula>"X"</formula>
    </cfRule>
    <cfRule type="cellIs" dxfId="4260" priority="1469" operator="equal">
      <formula>"L"</formula>
    </cfRule>
    <cfRule type="cellIs" dxfId="4259" priority="1470" operator="equal">
      <formula>"V"</formula>
    </cfRule>
  </conditionalFormatting>
  <conditionalFormatting sqref="AM133">
    <cfRule type="cellIs" dxfId="4258" priority="1457" operator="equal">
      <formula>"NA"</formula>
    </cfRule>
    <cfRule type="cellIs" dxfId="4257" priority="1458" operator="equal">
      <formula>"NS"</formula>
    </cfRule>
    <cfRule type="cellIs" dxfId="4256" priority="1459" operator="equal">
      <formula>"S"</formula>
    </cfRule>
    <cfRule type="cellIs" dxfId="4255" priority="1460" operator="equal">
      <formula>"A"</formula>
    </cfRule>
    <cfRule type="cellIs" dxfId="4254" priority="1461" operator="equal">
      <formula>"X"</formula>
    </cfRule>
    <cfRule type="cellIs" dxfId="4253" priority="1462" operator="equal">
      <formula>"L"</formula>
    </cfRule>
    <cfRule type="cellIs" dxfId="4252" priority="1463" operator="equal">
      <formula>"V"</formula>
    </cfRule>
  </conditionalFormatting>
  <conditionalFormatting sqref="AN133:AO133">
    <cfRule type="cellIs" dxfId="4251" priority="1450" operator="equal">
      <formula>"NA"</formula>
    </cfRule>
    <cfRule type="cellIs" dxfId="4250" priority="1451" operator="equal">
      <formula>"NS"</formula>
    </cfRule>
    <cfRule type="cellIs" dxfId="4249" priority="1452" operator="equal">
      <formula>"S"</formula>
    </cfRule>
    <cfRule type="cellIs" dxfId="4248" priority="1453" operator="equal">
      <formula>"A"</formula>
    </cfRule>
    <cfRule type="cellIs" dxfId="4247" priority="1454" operator="equal">
      <formula>"X"</formula>
    </cfRule>
    <cfRule type="cellIs" dxfId="4246" priority="1455" operator="equal">
      <formula>"L"</formula>
    </cfRule>
    <cfRule type="cellIs" dxfId="4245" priority="1456" operator="equal">
      <formula>"V"</formula>
    </cfRule>
  </conditionalFormatting>
  <conditionalFormatting sqref="AL134">
    <cfRule type="cellIs" dxfId="4244" priority="1443" operator="equal">
      <formula>"NA"</formula>
    </cfRule>
    <cfRule type="cellIs" dxfId="4243" priority="1444" operator="equal">
      <formula>"NS"</formula>
    </cfRule>
    <cfRule type="cellIs" dxfId="4242" priority="1445" operator="equal">
      <formula>"S"</formula>
    </cfRule>
    <cfRule type="cellIs" dxfId="4241" priority="1446" operator="equal">
      <formula>"A"</formula>
    </cfRule>
    <cfRule type="cellIs" dxfId="4240" priority="1447" operator="equal">
      <formula>"X"</formula>
    </cfRule>
    <cfRule type="cellIs" dxfId="4239" priority="1448" operator="equal">
      <formula>"L"</formula>
    </cfRule>
    <cfRule type="cellIs" dxfId="4238" priority="1449" operator="equal">
      <formula>"V"</formula>
    </cfRule>
  </conditionalFormatting>
  <conditionalFormatting sqref="AM134">
    <cfRule type="cellIs" dxfId="4237" priority="1436" operator="equal">
      <formula>"NA"</formula>
    </cfRule>
    <cfRule type="cellIs" dxfId="4236" priority="1437" operator="equal">
      <formula>"NS"</formula>
    </cfRule>
    <cfRule type="cellIs" dxfId="4235" priority="1438" operator="equal">
      <formula>"S"</formula>
    </cfRule>
    <cfRule type="cellIs" dxfId="4234" priority="1439" operator="equal">
      <formula>"A"</formula>
    </cfRule>
    <cfRule type="cellIs" dxfId="4233" priority="1440" operator="equal">
      <formula>"X"</formula>
    </cfRule>
    <cfRule type="cellIs" dxfId="4232" priority="1441" operator="equal">
      <formula>"L"</formula>
    </cfRule>
    <cfRule type="cellIs" dxfId="4231" priority="1442" operator="equal">
      <formula>"V"</formula>
    </cfRule>
  </conditionalFormatting>
  <conditionalFormatting sqref="AN134:AO134">
    <cfRule type="cellIs" dxfId="4230" priority="1429" operator="equal">
      <formula>"NA"</formula>
    </cfRule>
    <cfRule type="cellIs" dxfId="4229" priority="1430" operator="equal">
      <formula>"NS"</formula>
    </cfRule>
    <cfRule type="cellIs" dxfId="4228" priority="1431" operator="equal">
      <formula>"S"</formula>
    </cfRule>
    <cfRule type="cellIs" dxfId="4227" priority="1432" operator="equal">
      <formula>"A"</formula>
    </cfRule>
    <cfRule type="cellIs" dxfId="4226" priority="1433" operator="equal">
      <formula>"X"</formula>
    </cfRule>
    <cfRule type="cellIs" dxfId="4225" priority="1434" operator="equal">
      <formula>"L"</formula>
    </cfRule>
    <cfRule type="cellIs" dxfId="4224" priority="1435" operator="equal">
      <formula>"V"</formula>
    </cfRule>
  </conditionalFormatting>
  <conditionalFormatting sqref="AL135:AO135">
    <cfRule type="cellIs" dxfId="4223" priority="1422" operator="equal">
      <formula>"NA"</formula>
    </cfRule>
    <cfRule type="cellIs" dxfId="4222" priority="1423" operator="equal">
      <formula>"NS"</formula>
    </cfRule>
    <cfRule type="cellIs" dxfId="4221" priority="1424" operator="equal">
      <formula>"S"</formula>
    </cfRule>
    <cfRule type="cellIs" dxfId="4220" priority="1425" operator="equal">
      <formula>"A"</formula>
    </cfRule>
    <cfRule type="cellIs" dxfId="4219" priority="1426" operator="equal">
      <formula>"X"</formula>
    </cfRule>
    <cfRule type="cellIs" dxfId="4218" priority="1427" operator="equal">
      <formula>"L"</formula>
    </cfRule>
    <cfRule type="cellIs" dxfId="4217" priority="1428" operator="equal">
      <formula>"V"</formula>
    </cfRule>
  </conditionalFormatting>
  <conditionalFormatting sqref="AL136">
    <cfRule type="cellIs" dxfId="4216" priority="1415" operator="equal">
      <formula>"NA"</formula>
    </cfRule>
    <cfRule type="cellIs" dxfId="4215" priority="1416" operator="equal">
      <formula>"NS"</formula>
    </cfRule>
    <cfRule type="cellIs" dxfId="4214" priority="1417" operator="equal">
      <formula>"S"</formula>
    </cfRule>
    <cfRule type="cellIs" dxfId="4213" priority="1418" operator="equal">
      <formula>"A"</formula>
    </cfRule>
    <cfRule type="cellIs" dxfId="4212" priority="1419" operator="equal">
      <formula>"X"</formula>
    </cfRule>
    <cfRule type="cellIs" dxfId="4211" priority="1420" operator="equal">
      <formula>"L"</formula>
    </cfRule>
    <cfRule type="cellIs" dxfId="4210" priority="1421" operator="equal">
      <formula>"V"</formula>
    </cfRule>
  </conditionalFormatting>
  <conditionalFormatting sqref="AM136:AO136">
    <cfRule type="cellIs" dxfId="4209" priority="1408" operator="equal">
      <formula>"NA"</formula>
    </cfRule>
    <cfRule type="cellIs" dxfId="4208" priority="1409" operator="equal">
      <formula>"NS"</formula>
    </cfRule>
    <cfRule type="cellIs" dxfId="4207" priority="1410" operator="equal">
      <formula>"S"</formula>
    </cfRule>
    <cfRule type="cellIs" dxfId="4206" priority="1411" operator="equal">
      <formula>"A"</formula>
    </cfRule>
    <cfRule type="cellIs" dxfId="4205" priority="1412" operator="equal">
      <formula>"X"</formula>
    </cfRule>
    <cfRule type="cellIs" dxfId="4204" priority="1413" operator="equal">
      <formula>"L"</formula>
    </cfRule>
    <cfRule type="cellIs" dxfId="4203" priority="1414" operator="equal">
      <formula>"V"</formula>
    </cfRule>
  </conditionalFormatting>
  <conditionalFormatting sqref="AL137:AO137">
    <cfRule type="cellIs" dxfId="4202" priority="1401" operator="equal">
      <formula>"NA"</formula>
    </cfRule>
    <cfRule type="cellIs" dxfId="4201" priority="1402" operator="equal">
      <formula>"NS"</formula>
    </cfRule>
    <cfRule type="cellIs" dxfId="4200" priority="1403" operator="equal">
      <formula>"S"</formula>
    </cfRule>
    <cfRule type="cellIs" dxfId="4199" priority="1404" operator="equal">
      <formula>"A"</formula>
    </cfRule>
    <cfRule type="cellIs" dxfId="4198" priority="1405" operator="equal">
      <formula>"X"</formula>
    </cfRule>
    <cfRule type="cellIs" dxfId="4197" priority="1406" operator="equal">
      <formula>"L"</formula>
    </cfRule>
    <cfRule type="cellIs" dxfId="4196" priority="1407" operator="equal">
      <formula>"V"</formula>
    </cfRule>
  </conditionalFormatting>
  <conditionalFormatting sqref="AL138:AO139">
    <cfRule type="cellIs" dxfId="4195" priority="1394" operator="equal">
      <formula>"NA"</formula>
    </cfRule>
    <cfRule type="cellIs" dxfId="4194" priority="1395" operator="equal">
      <formula>"NS"</formula>
    </cfRule>
    <cfRule type="cellIs" dxfId="4193" priority="1396" operator="equal">
      <formula>"S"</formula>
    </cfRule>
    <cfRule type="cellIs" dxfId="4192" priority="1397" operator="equal">
      <formula>"A"</formula>
    </cfRule>
    <cfRule type="cellIs" dxfId="4191" priority="1398" operator="equal">
      <formula>"X"</formula>
    </cfRule>
    <cfRule type="cellIs" dxfId="4190" priority="1399" operator="equal">
      <formula>"L"</formula>
    </cfRule>
    <cfRule type="cellIs" dxfId="4189" priority="1400" operator="equal">
      <formula>"V"</formula>
    </cfRule>
  </conditionalFormatting>
  <conditionalFormatting sqref="AL140">
    <cfRule type="cellIs" dxfId="4188" priority="1387" operator="equal">
      <formula>"NA"</formula>
    </cfRule>
    <cfRule type="cellIs" dxfId="4187" priority="1388" operator="equal">
      <formula>"NS"</formula>
    </cfRule>
    <cfRule type="cellIs" dxfId="4186" priority="1389" operator="equal">
      <formula>"S"</formula>
    </cfRule>
    <cfRule type="cellIs" dxfId="4185" priority="1390" operator="equal">
      <formula>"A"</formula>
    </cfRule>
    <cfRule type="cellIs" dxfId="4184" priority="1391" operator="equal">
      <formula>"X"</formula>
    </cfRule>
    <cfRule type="cellIs" dxfId="4183" priority="1392" operator="equal">
      <formula>"L"</formula>
    </cfRule>
    <cfRule type="cellIs" dxfId="4182" priority="1393" operator="equal">
      <formula>"V"</formula>
    </cfRule>
  </conditionalFormatting>
  <conditionalFormatting sqref="AM140">
    <cfRule type="cellIs" dxfId="4181" priority="1380" operator="equal">
      <formula>"NA"</formula>
    </cfRule>
    <cfRule type="cellIs" dxfId="4180" priority="1381" operator="equal">
      <formula>"NS"</formula>
    </cfRule>
    <cfRule type="cellIs" dxfId="4179" priority="1382" operator="equal">
      <formula>"S"</formula>
    </cfRule>
    <cfRule type="cellIs" dxfId="4178" priority="1383" operator="equal">
      <formula>"A"</formula>
    </cfRule>
    <cfRule type="cellIs" dxfId="4177" priority="1384" operator="equal">
      <formula>"X"</formula>
    </cfRule>
    <cfRule type="cellIs" dxfId="4176" priority="1385" operator="equal">
      <formula>"L"</formula>
    </cfRule>
    <cfRule type="cellIs" dxfId="4175" priority="1386" operator="equal">
      <formula>"V"</formula>
    </cfRule>
  </conditionalFormatting>
  <conditionalFormatting sqref="AN140:AO140">
    <cfRule type="cellIs" dxfId="4174" priority="1373" operator="equal">
      <formula>"NA"</formula>
    </cfRule>
    <cfRule type="cellIs" dxfId="4173" priority="1374" operator="equal">
      <formula>"NS"</formula>
    </cfRule>
    <cfRule type="cellIs" dxfId="4172" priority="1375" operator="equal">
      <formula>"S"</formula>
    </cfRule>
    <cfRule type="cellIs" dxfId="4171" priority="1376" operator="equal">
      <formula>"A"</formula>
    </cfRule>
    <cfRule type="cellIs" dxfId="4170" priority="1377" operator="equal">
      <formula>"X"</formula>
    </cfRule>
    <cfRule type="cellIs" dxfId="4169" priority="1378" operator="equal">
      <formula>"L"</formula>
    </cfRule>
    <cfRule type="cellIs" dxfId="4168" priority="1379" operator="equal">
      <formula>"V"</formula>
    </cfRule>
  </conditionalFormatting>
  <conditionalFormatting sqref="AL141">
    <cfRule type="cellIs" dxfId="4167" priority="1366" operator="equal">
      <formula>"NA"</formula>
    </cfRule>
    <cfRule type="cellIs" dxfId="4166" priority="1367" operator="equal">
      <formula>"NS"</formula>
    </cfRule>
    <cfRule type="cellIs" dxfId="4165" priority="1368" operator="equal">
      <formula>"S"</formula>
    </cfRule>
    <cfRule type="cellIs" dxfId="4164" priority="1369" operator="equal">
      <formula>"A"</formula>
    </cfRule>
    <cfRule type="cellIs" dxfId="4163" priority="1370" operator="equal">
      <formula>"X"</formula>
    </cfRule>
    <cfRule type="cellIs" dxfId="4162" priority="1371" operator="equal">
      <formula>"L"</formula>
    </cfRule>
    <cfRule type="cellIs" dxfId="4161" priority="1372" operator="equal">
      <formula>"V"</formula>
    </cfRule>
  </conditionalFormatting>
  <conditionalFormatting sqref="AM141">
    <cfRule type="cellIs" dxfId="4160" priority="1359" operator="equal">
      <formula>"NA"</formula>
    </cfRule>
    <cfRule type="cellIs" dxfId="4159" priority="1360" operator="equal">
      <formula>"NS"</formula>
    </cfRule>
    <cfRule type="cellIs" dxfId="4158" priority="1361" operator="equal">
      <formula>"S"</formula>
    </cfRule>
    <cfRule type="cellIs" dxfId="4157" priority="1362" operator="equal">
      <formula>"A"</formula>
    </cfRule>
    <cfRule type="cellIs" dxfId="4156" priority="1363" operator="equal">
      <formula>"X"</formula>
    </cfRule>
    <cfRule type="cellIs" dxfId="4155" priority="1364" operator="equal">
      <formula>"L"</formula>
    </cfRule>
    <cfRule type="cellIs" dxfId="4154" priority="1365" operator="equal">
      <formula>"V"</formula>
    </cfRule>
  </conditionalFormatting>
  <conditionalFormatting sqref="AN141:AO141">
    <cfRule type="cellIs" dxfId="4153" priority="1352" operator="equal">
      <formula>"NA"</formula>
    </cfRule>
    <cfRule type="cellIs" dxfId="4152" priority="1353" operator="equal">
      <formula>"NS"</formula>
    </cfRule>
    <cfRule type="cellIs" dxfId="4151" priority="1354" operator="equal">
      <formula>"S"</formula>
    </cfRule>
    <cfRule type="cellIs" dxfId="4150" priority="1355" operator="equal">
      <formula>"A"</formula>
    </cfRule>
    <cfRule type="cellIs" dxfId="4149" priority="1356" operator="equal">
      <formula>"X"</formula>
    </cfRule>
    <cfRule type="cellIs" dxfId="4148" priority="1357" operator="equal">
      <formula>"L"</formula>
    </cfRule>
    <cfRule type="cellIs" dxfId="4147" priority="1358" operator="equal">
      <formula>"V"</formula>
    </cfRule>
  </conditionalFormatting>
  <conditionalFormatting sqref="AL142:AM142">
    <cfRule type="cellIs" dxfId="4146" priority="1338" operator="equal">
      <formula>"NA"</formula>
    </cfRule>
    <cfRule type="cellIs" dxfId="4145" priority="1339" operator="equal">
      <formula>"NS"</formula>
    </cfRule>
    <cfRule type="cellIs" dxfId="4144" priority="1340" operator="equal">
      <formula>"S"</formula>
    </cfRule>
    <cfRule type="cellIs" dxfId="4143" priority="1341" operator="equal">
      <formula>"A"</formula>
    </cfRule>
    <cfRule type="cellIs" dxfId="4142" priority="1342" operator="equal">
      <formula>"X"</formula>
    </cfRule>
    <cfRule type="cellIs" dxfId="4141" priority="1343" operator="equal">
      <formula>"L"</formula>
    </cfRule>
    <cfRule type="cellIs" dxfId="4140" priority="1344" operator="equal">
      <formula>"V"</formula>
    </cfRule>
  </conditionalFormatting>
  <conditionalFormatting sqref="AL143:AO143">
    <cfRule type="cellIs" dxfId="4139" priority="1331" operator="equal">
      <formula>"NA"</formula>
    </cfRule>
    <cfRule type="cellIs" dxfId="4138" priority="1332" operator="equal">
      <formula>"NS"</formula>
    </cfRule>
    <cfRule type="cellIs" dxfId="4137" priority="1333" operator="equal">
      <formula>"S"</formula>
    </cfRule>
    <cfRule type="cellIs" dxfId="4136" priority="1334" operator="equal">
      <formula>"A"</formula>
    </cfRule>
    <cfRule type="cellIs" dxfId="4135" priority="1335" operator="equal">
      <formula>"X"</formula>
    </cfRule>
    <cfRule type="cellIs" dxfId="4134" priority="1336" operator="equal">
      <formula>"L"</formula>
    </cfRule>
    <cfRule type="cellIs" dxfId="4133" priority="1337" operator="equal">
      <formula>"V"</formula>
    </cfRule>
  </conditionalFormatting>
  <conditionalFormatting sqref="AN142:AO142">
    <cfRule type="cellIs" dxfId="4132" priority="1345" operator="equal">
      <formula>"NA"</formula>
    </cfRule>
    <cfRule type="cellIs" dxfId="4131" priority="1346" operator="equal">
      <formula>"NS"</formula>
    </cfRule>
    <cfRule type="cellIs" dxfId="4130" priority="1347" operator="equal">
      <formula>"S"</formula>
    </cfRule>
    <cfRule type="cellIs" dxfId="4129" priority="1348" operator="equal">
      <formula>"A"</formula>
    </cfRule>
    <cfRule type="cellIs" dxfId="4128" priority="1349" operator="equal">
      <formula>"X"</formula>
    </cfRule>
    <cfRule type="cellIs" dxfId="4127" priority="1350" operator="equal">
      <formula>"L"</formula>
    </cfRule>
    <cfRule type="cellIs" dxfId="4126" priority="1351" operator="equal">
      <formula>"V"</formula>
    </cfRule>
  </conditionalFormatting>
  <conditionalFormatting sqref="AL145">
    <cfRule type="cellIs" dxfId="4125" priority="1317" operator="equal">
      <formula>"NA"</formula>
    </cfRule>
    <cfRule type="cellIs" dxfId="4124" priority="1318" operator="equal">
      <formula>"NS"</formula>
    </cfRule>
    <cfRule type="cellIs" dxfId="4123" priority="1319" operator="equal">
      <formula>"S"</formula>
    </cfRule>
    <cfRule type="cellIs" dxfId="4122" priority="1320" operator="equal">
      <formula>"A"</formula>
    </cfRule>
    <cfRule type="cellIs" dxfId="4121" priority="1321" operator="equal">
      <formula>"X"</formula>
    </cfRule>
    <cfRule type="cellIs" dxfId="4120" priority="1322" operator="equal">
      <formula>"L"</formula>
    </cfRule>
    <cfRule type="cellIs" dxfId="4119" priority="1323" operator="equal">
      <formula>"V"</formula>
    </cfRule>
  </conditionalFormatting>
  <conditionalFormatting sqref="AM145">
    <cfRule type="cellIs" dxfId="4118" priority="1310" operator="equal">
      <formula>"NA"</formula>
    </cfRule>
    <cfRule type="cellIs" dxfId="4117" priority="1311" operator="equal">
      <formula>"NS"</formula>
    </cfRule>
    <cfRule type="cellIs" dxfId="4116" priority="1312" operator="equal">
      <formula>"S"</formula>
    </cfRule>
    <cfRule type="cellIs" dxfId="4115" priority="1313" operator="equal">
      <formula>"A"</formula>
    </cfRule>
    <cfRule type="cellIs" dxfId="4114" priority="1314" operator="equal">
      <formula>"X"</formula>
    </cfRule>
    <cfRule type="cellIs" dxfId="4113" priority="1315" operator="equal">
      <formula>"L"</formula>
    </cfRule>
    <cfRule type="cellIs" dxfId="4112" priority="1316" operator="equal">
      <formula>"V"</formula>
    </cfRule>
  </conditionalFormatting>
  <conditionalFormatting sqref="AN145:AO145">
    <cfRule type="cellIs" dxfId="4111" priority="1303" operator="equal">
      <formula>"NA"</formula>
    </cfRule>
    <cfRule type="cellIs" dxfId="4110" priority="1304" operator="equal">
      <formula>"NS"</formula>
    </cfRule>
    <cfRule type="cellIs" dxfId="4109" priority="1305" operator="equal">
      <formula>"S"</formula>
    </cfRule>
    <cfRule type="cellIs" dxfId="4108" priority="1306" operator="equal">
      <formula>"A"</formula>
    </cfRule>
    <cfRule type="cellIs" dxfId="4107" priority="1307" operator="equal">
      <formula>"X"</formula>
    </cfRule>
    <cfRule type="cellIs" dxfId="4106" priority="1308" operator="equal">
      <formula>"L"</formula>
    </cfRule>
    <cfRule type="cellIs" dxfId="4105" priority="1309" operator="equal">
      <formula>"V"</formula>
    </cfRule>
  </conditionalFormatting>
  <conditionalFormatting sqref="AL146:AO146">
    <cfRule type="cellIs" dxfId="4104" priority="1296" operator="equal">
      <formula>"NA"</formula>
    </cfRule>
    <cfRule type="cellIs" dxfId="4103" priority="1297" operator="equal">
      <formula>"NS"</formula>
    </cfRule>
    <cfRule type="cellIs" dxfId="4102" priority="1298" operator="equal">
      <formula>"S"</formula>
    </cfRule>
    <cfRule type="cellIs" dxfId="4101" priority="1299" operator="equal">
      <formula>"A"</formula>
    </cfRule>
    <cfRule type="cellIs" dxfId="4100" priority="1300" operator="equal">
      <formula>"X"</formula>
    </cfRule>
    <cfRule type="cellIs" dxfId="4099" priority="1301" operator="equal">
      <formula>"L"</formula>
    </cfRule>
    <cfRule type="cellIs" dxfId="4098" priority="1302" operator="equal">
      <formula>"V"</formula>
    </cfRule>
  </conditionalFormatting>
  <conditionalFormatting sqref="AL147">
    <cfRule type="cellIs" dxfId="4097" priority="1289" operator="equal">
      <formula>"NA"</formula>
    </cfRule>
    <cfRule type="cellIs" dxfId="4096" priority="1290" operator="equal">
      <formula>"NS"</formula>
    </cfRule>
    <cfRule type="cellIs" dxfId="4095" priority="1291" operator="equal">
      <formula>"S"</formula>
    </cfRule>
    <cfRule type="cellIs" dxfId="4094" priority="1292" operator="equal">
      <formula>"A"</formula>
    </cfRule>
    <cfRule type="cellIs" dxfId="4093" priority="1293" operator="equal">
      <formula>"X"</formula>
    </cfRule>
    <cfRule type="cellIs" dxfId="4092" priority="1294" operator="equal">
      <formula>"L"</formula>
    </cfRule>
    <cfRule type="cellIs" dxfId="4091" priority="1295" operator="equal">
      <formula>"V"</formula>
    </cfRule>
  </conditionalFormatting>
  <conditionalFormatting sqref="AM147">
    <cfRule type="cellIs" dxfId="4090" priority="1282" operator="equal">
      <formula>"NA"</formula>
    </cfRule>
    <cfRule type="cellIs" dxfId="4089" priority="1283" operator="equal">
      <formula>"NS"</formula>
    </cfRule>
    <cfRule type="cellIs" dxfId="4088" priority="1284" operator="equal">
      <formula>"S"</formula>
    </cfRule>
    <cfRule type="cellIs" dxfId="4087" priority="1285" operator="equal">
      <formula>"A"</formula>
    </cfRule>
    <cfRule type="cellIs" dxfId="4086" priority="1286" operator="equal">
      <formula>"X"</formula>
    </cfRule>
    <cfRule type="cellIs" dxfId="4085" priority="1287" operator="equal">
      <formula>"L"</formula>
    </cfRule>
    <cfRule type="cellIs" dxfId="4084" priority="1288" operator="equal">
      <formula>"V"</formula>
    </cfRule>
  </conditionalFormatting>
  <conditionalFormatting sqref="AN147:AO147">
    <cfRule type="cellIs" dxfId="4083" priority="1275" operator="equal">
      <formula>"NA"</formula>
    </cfRule>
    <cfRule type="cellIs" dxfId="4082" priority="1276" operator="equal">
      <formula>"NS"</formula>
    </cfRule>
    <cfRule type="cellIs" dxfId="4081" priority="1277" operator="equal">
      <formula>"S"</formula>
    </cfRule>
    <cfRule type="cellIs" dxfId="4080" priority="1278" operator="equal">
      <formula>"A"</formula>
    </cfRule>
    <cfRule type="cellIs" dxfId="4079" priority="1279" operator="equal">
      <formula>"X"</formula>
    </cfRule>
    <cfRule type="cellIs" dxfId="4078" priority="1280" operator="equal">
      <formula>"L"</formula>
    </cfRule>
    <cfRule type="cellIs" dxfId="4077" priority="1281" operator="equal">
      <formula>"V"</formula>
    </cfRule>
  </conditionalFormatting>
  <conditionalFormatting sqref="AL148">
    <cfRule type="cellIs" dxfId="4076" priority="1268" operator="equal">
      <formula>"NA"</formula>
    </cfRule>
    <cfRule type="cellIs" dxfId="4075" priority="1269" operator="equal">
      <formula>"NS"</formula>
    </cfRule>
    <cfRule type="cellIs" dxfId="4074" priority="1270" operator="equal">
      <formula>"S"</formula>
    </cfRule>
    <cfRule type="cellIs" dxfId="4073" priority="1271" operator="equal">
      <formula>"A"</formula>
    </cfRule>
    <cfRule type="cellIs" dxfId="4072" priority="1272" operator="equal">
      <formula>"X"</formula>
    </cfRule>
    <cfRule type="cellIs" dxfId="4071" priority="1273" operator="equal">
      <formula>"L"</formula>
    </cfRule>
    <cfRule type="cellIs" dxfId="4070" priority="1274" operator="equal">
      <formula>"V"</formula>
    </cfRule>
  </conditionalFormatting>
  <conditionalFormatting sqref="AM148">
    <cfRule type="cellIs" dxfId="4069" priority="1261" operator="equal">
      <formula>"NA"</formula>
    </cfRule>
    <cfRule type="cellIs" dxfId="4068" priority="1262" operator="equal">
      <formula>"NS"</formula>
    </cfRule>
    <cfRule type="cellIs" dxfId="4067" priority="1263" operator="equal">
      <formula>"S"</formula>
    </cfRule>
    <cfRule type="cellIs" dxfId="4066" priority="1264" operator="equal">
      <formula>"A"</formula>
    </cfRule>
    <cfRule type="cellIs" dxfId="4065" priority="1265" operator="equal">
      <formula>"X"</formula>
    </cfRule>
    <cfRule type="cellIs" dxfId="4064" priority="1266" operator="equal">
      <formula>"L"</formula>
    </cfRule>
    <cfRule type="cellIs" dxfId="4063" priority="1267" operator="equal">
      <formula>"V"</formula>
    </cfRule>
  </conditionalFormatting>
  <conditionalFormatting sqref="AN148:AO148">
    <cfRule type="cellIs" dxfId="4062" priority="1254" operator="equal">
      <formula>"NA"</formula>
    </cfRule>
    <cfRule type="cellIs" dxfId="4061" priority="1255" operator="equal">
      <formula>"NS"</formula>
    </cfRule>
    <cfRule type="cellIs" dxfId="4060" priority="1256" operator="equal">
      <formula>"S"</formula>
    </cfRule>
    <cfRule type="cellIs" dxfId="4059" priority="1257" operator="equal">
      <formula>"A"</formula>
    </cfRule>
    <cfRule type="cellIs" dxfId="4058" priority="1258" operator="equal">
      <formula>"X"</formula>
    </cfRule>
    <cfRule type="cellIs" dxfId="4057" priority="1259" operator="equal">
      <formula>"L"</formula>
    </cfRule>
    <cfRule type="cellIs" dxfId="4056" priority="1260" operator="equal">
      <formula>"V"</formula>
    </cfRule>
  </conditionalFormatting>
  <conditionalFormatting sqref="AL149">
    <cfRule type="cellIs" dxfId="4055" priority="1247" operator="equal">
      <formula>"NA"</formula>
    </cfRule>
    <cfRule type="cellIs" dxfId="4054" priority="1248" operator="equal">
      <formula>"NS"</formula>
    </cfRule>
    <cfRule type="cellIs" dxfId="4053" priority="1249" operator="equal">
      <formula>"S"</formula>
    </cfRule>
    <cfRule type="cellIs" dxfId="4052" priority="1250" operator="equal">
      <formula>"A"</formula>
    </cfRule>
    <cfRule type="cellIs" dxfId="4051" priority="1251" operator="equal">
      <formula>"X"</formula>
    </cfRule>
    <cfRule type="cellIs" dxfId="4050" priority="1252" operator="equal">
      <formula>"L"</formula>
    </cfRule>
    <cfRule type="cellIs" dxfId="4049" priority="1253" operator="equal">
      <formula>"V"</formula>
    </cfRule>
  </conditionalFormatting>
  <conditionalFormatting sqref="AM149">
    <cfRule type="cellIs" dxfId="4048" priority="1240" operator="equal">
      <formula>"NA"</formula>
    </cfRule>
    <cfRule type="cellIs" dxfId="4047" priority="1241" operator="equal">
      <formula>"NS"</formula>
    </cfRule>
    <cfRule type="cellIs" dxfId="4046" priority="1242" operator="equal">
      <formula>"S"</formula>
    </cfRule>
    <cfRule type="cellIs" dxfId="4045" priority="1243" operator="equal">
      <formula>"A"</formula>
    </cfRule>
    <cfRule type="cellIs" dxfId="4044" priority="1244" operator="equal">
      <formula>"X"</formula>
    </cfRule>
    <cfRule type="cellIs" dxfId="4043" priority="1245" operator="equal">
      <formula>"L"</formula>
    </cfRule>
    <cfRule type="cellIs" dxfId="4042" priority="1246" operator="equal">
      <formula>"V"</formula>
    </cfRule>
  </conditionalFormatting>
  <conditionalFormatting sqref="AN149:AO149">
    <cfRule type="cellIs" dxfId="4041" priority="1233" operator="equal">
      <formula>"NA"</formula>
    </cfRule>
    <cfRule type="cellIs" dxfId="4040" priority="1234" operator="equal">
      <formula>"NS"</formula>
    </cfRule>
    <cfRule type="cellIs" dxfId="4039" priority="1235" operator="equal">
      <formula>"S"</formula>
    </cfRule>
    <cfRule type="cellIs" dxfId="4038" priority="1236" operator="equal">
      <formula>"A"</formula>
    </cfRule>
    <cfRule type="cellIs" dxfId="4037" priority="1237" operator="equal">
      <formula>"X"</formula>
    </cfRule>
    <cfRule type="cellIs" dxfId="4036" priority="1238" operator="equal">
      <formula>"L"</formula>
    </cfRule>
    <cfRule type="cellIs" dxfId="4035" priority="1239" operator="equal">
      <formula>"V"</formula>
    </cfRule>
  </conditionalFormatting>
  <conditionalFormatting sqref="AL150:AO150">
    <cfRule type="cellIs" dxfId="4034" priority="1226" operator="equal">
      <formula>"NA"</formula>
    </cfRule>
    <cfRule type="cellIs" dxfId="4033" priority="1227" operator="equal">
      <formula>"NS"</formula>
    </cfRule>
    <cfRule type="cellIs" dxfId="4032" priority="1228" operator="equal">
      <formula>"S"</formula>
    </cfRule>
    <cfRule type="cellIs" dxfId="4031" priority="1229" operator="equal">
      <formula>"A"</formula>
    </cfRule>
    <cfRule type="cellIs" dxfId="4030" priority="1230" operator="equal">
      <formula>"X"</formula>
    </cfRule>
    <cfRule type="cellIs" dxfId="4029" priority="1231" operator="equal">
      <formula>"L"</formula>
    </cfRule>
    <cfRule type="cellIs" dxfId="4028" priority="1232" operator="equal">
      <formula>"V"</formula>
    </cfRule>
  </conditionalFormatting>
  <conditionalFormatting sqref="AL151">
    <cfRule type="cellIs" dxfId="4027" priority="1219" operator="equal">
      <formula>"NA"</formula>
    </cfRule>
    <cfRule type="cellIs" dxfId="4026" priority="1220" operator="equal">
      <formula>"NS"</formula>
    </cfRule>
    <cfRule type="cellIs" dxfId="4025" priority="1221" operator="equal">
      <formula>"S"</formula>
    </cfRule>
    <cfRule type="cellIs" dxfId="4024" priority="1222" operator="equal">
      <formula>"A"</formula>
    </cfRule>
    <cfRule type="cellIs" dxfId="4023" priority="1223" operator="equal">
      <formula>"X"</formula>
    </cfRule>
    <cfRule type="cellIs" dxfId="4022" priority="1224" operator="equal">
      <formula>"L"</formula>
    </cfRule>
    <cfRule type="cellIs" dxfId="4021" priority="1225" operator="equal">
      <formula>"V"</formula>
    </cfRule>
  </conditionalFormatting>
  <conditionalFormatting sqref="AM151">
    <cfRule type="cellIs" dxfId="4020" priority="1212" operator="equal">
      <formula>"NA"</formula>
    </cfRule>
    <cfRule type="cellIs" dxfId="4019" priority="1213" operator="equal">
      <formula>"NS"</formula>
    </cfRule>
    <cfRule type="cellIs" dxfId="4018" priority="1214" operator="equal">
      <formula>"S"</formula>
    </cfRule>
    <cfRule type="cellIs" dxfId="4017" priority="1215" operator="equal">
      <formula>"A"</formula>
    </cfRule>
    <cfRule type="cellIs" dxfId="4016" priority="1216" operator="equal">
      <formula>"X"</formula>
    </cfRule>
    <cfRule type="cellIs" dxfId="4015" priority="1217" operator="equal">
      <formula>"L"</formula>
    </cfRule>
    <cfRule type="cellIs" dxfId="4014" priority="1218" operator="equal">
      <formula>"V"</formula>
    </cfRule>
  </conditionalFormatting>
  <conditionalFormatting sqref="AN151:AO151">
    <cfRule type="cellIs" dxfId="4013" priority="1205" operator="equal">
      <formula>"NA"</formula>
    </cfRule>
    <cfRule type="cellIs" dxfId="4012" priority="1206" operator="equal">
      <formula>"NS"</formula>
    </cfRule>
    <cfRule type="cellIs" dxfId="4011" priority="1207" operator="equal">
      <formula>"S"</formula>
    </cfRule>
    <cfRule type="cellIs" dxfId="4010" priority="1208" operator="equal">
      <formula>"A"</formula>
    </cfRule>
    <cfRule type="cellIs" dxfId="4009" priority="1209" operator="equal">
      <formula>"X"</formula>
    </cfRule>
    <cfRule type="cellIs" dxfId="4008" priority="1210" operator="equal">
      <formula>"L"</formula>
    </cfRule>
    <cfRule type="cellIs" dxfId="4007" priority="1211" operator="equal">
      <formula>"V"</formula>
    </cfRule>
  </conditionalFormatting>
  <conditionalFormatting sqref="AL152">
    <cfRule type="cellIs" dxfId="4006" priority="1198" operator="equal">
      <formula>"NA"</formula>
    </cfRule>
    <cfRule type="cellIs" dxfId="4005" priority="1199" operator="equal">
      <formula>"NS"</formula>
    </cfRule>
    <cfRule type="cellIs" dxfId="4004" priority="1200" operator="equal">
      <formula>"S"</formula>
    </cfRule>
    <cfRule type="cellIs" dxfId="4003" priority="1201" operator="equal">
      <formula>"A"</formula>
    </cfRule>
    <cfRule type="cellIs" dxfId="4002" priority="1202" operator="equal">
      <formula>"X"</formula>
    </cfRule>
    <cfRule type="cellIs" dxfId="4001" priority="1203" operator="equal">
      <formula>"L"</formula>
    </cfRule>
    <cfRule type="cellIs" dxfId="4000" priority="1204" operator="equal">
      <formula>"V"</formula>
    </cfRule>
  </conditionalFormatting>
  <conditionalFormatting sqref="AM152">
    <cfRule type="cellIs" dxfId="3999" priority="1191" operator="equal">
      <formula>"NA"</formula>
    </cfRule>
    <cfRule type="cellIs" dxfId="3998" priority="1192" operator="equal">
      <formula>"NS"</formula>
    </cfRule>
    <cfRule type="cellIs" dxfId="3997" priority="1193" operator="equal">
      <formula>"S"</formula>
    </cfRule>
    <cfRule type="cellIs" dxfId="3996" priority="1194" operator="equal">
      <formula>"A"</formula>
    </cfRule>
    <cfRule type="cellIs" dxfId="3995" priority="1195" operator="equal">
      <formula>"X"</formula>
    </cfRule>
    <cfRule type="cellIs" dxfId="3994" priority="1196" operator="equal">
      <formula>"L"</formula>
    </cfRule>
    <cfRule type="cellIs" dxfId="3993" priority="1197" operator="equal">
      <formula>"V"</formula>
    </cfRule>
  </conditionalFormatting>
  <conditionalFormatting sqref="AN152:AO152">
    <cfRule type="cellIs" dxfId="3992" priority="1184" operator="equal">
      <formula>"NA"</formula>
    </cfRule>
    <cfRule type="cellIs" dxfId="3991" priority="1185" operator="equal">
      <formula>"NS"</formula>
    </cfRule>
    <cfRule type="cellIs" dxfId="3990" priority="1186" operator="equal">
      <formula>"S"</formula>
    </cfRule>
    <cfRule type="cellIs" dxfId="3989" priority="1187" operator="equal">
      <formula>"A"</formula>
    </cfRule>
    <cfRule type="cellIs" dxfId="3988" priority="1188" operator="equal">
      <formula>"X"</formula>
    </cfRule>
    <cfRule type="cellIs" dxfId="3987" priority="1189" operator="equal">
      <formula>"L"</formula>
    </cfRule>
    <cfRule type="cellIs" dxfId="3986" priority="1190" operator="equal">
      <formula>"V"</formula>
    </cfRule>
  </conditionalFormatting>
  <conditionalFormatting sqref="AL153">
    <cfRule type="cellIs" dxfId="3985" priority="1177" operator="equal">
      <formula>"NA"</formula>
    </cfRule>
    <cfRule type="cellIs" dxfId="3984" priority="1178" operator="equal">
      <formula>"NS"</formula>
    </cfRule>
    <cfRule type="cellIs" dxfId="3983" priority="1179" operator="equal">
      <formula>"S"</formula>
    </cfRule>
    <cfRule type="cellIs" dxfId="3982" priority="1180" operator="equal">
      <formula>"A"</formula>
    </cfRule>
    <cfRule type="cellIs" dxfId="3981" priority="1181" operator="equal">
      <formula>"X"</formula>
    </cfRule>
    <cfRule type="cellIs" dxfId="3980" priority="1182" operator="equal">
      <formula>"L"</formula>
    </cfRule>
    <cfRule type="cellIs" dxfId="3979" priority="1183" operator="equal">
      <formula>"V"</formula>
    </cfRule>
  </conditionalFormatting>
  <conditionalFormatting sqref="AM153">
    <cfRule type="cellIs" dxfId="3978" priority="1170" operator="equal">
      <formula>"NA"</formula>
    </cfRule>
    <cfRule type="cellIs" dxfId="3977" priority="1171" operator="equal">
      <formula>"NS"</formula>
    </cfRule>
    <cfRule type="cellIs" dxfId="3976" priority="1172" operator="equal">
      <formula>"S"</formula>
    </cfRule>
    <cfRule type="cellIs" dxfId="3975" priority="1173" operator="equal">
      <formula>"A"</formula>
    </cfRule>
    <cfRule type="cellIs" dxfId="3974" priority="1174" operator="equal">
      <formula>"X"</formula>
    </cfRule>
    <cfRule type="cellIs" dxfId="3973" priority="1175" operator="equal">
      <formula>"L"</formula>
    </cfRule>
    <cfRule type="cellIs" dxfId="3972" priority="1176" operator="equal">
      <formula>"V"</formula>
    </cfRule>
  </conditionalFormatting>
  <conditionalFormatting sqref="AN153:AO153">
    <cfRule type="cellIs" dxfId="3971" priority="1163" operator="equal">
      <formula>"NA"</formula>
    </cfRule>
    <cfRule type="cellIs" dxfId="3970" priority="1164" operator="equal">
      <formula>"NS"</formula>
    </cfRule>
    <cfRule type="cellIs" dxfId="3969" priority="1165" operator="equal">
      <formula>"S"</formula>
    </cfRule>
    <cfRule type="cellIs" dxfId="3968" priority="1166" operator="equal">
      <formula>"A"</formula>
    </cfRule>
    <cfRule type="cellIs" dxfId="3967" priority="1167" operator="equal">
      <formula>"X"</formula>
    </cfRule>
    <cfRule type="cellIs" dxfId="3966" priority="1168" operator="equal">
      <formula>"L"</formula>
    </cfRule>
    <cfRule type="cellIs" dxfId="3965" priority="1169" operator="equal">
      <formula>"V"</formula>
    </cfRule>
  </conditionalFormatting>
  <conditionalFormatting sqref="AL154:AO157 AL159:AO163">
    <cfRule type="cellIs" dxfId="3964" priority="1156" operator="equal">
      <formula>"NA"</formula>
    </cfRule>
    <cfRule type="cellIs" dxfId="3963" priority="1157" operator="equal">
      <formula>"NS"</formula>
    </cfRule>
    <cfRule type="cellIs" dxfId="3962" priority="1158" operator="equal">
      <formula>"S"</formula>
    </cfRule>
    <cfRule type="cellIs" dxfId="3961" priority="1159" operator="equal">
      <formula>"A"</formula>
    </cfRule>
    <cfRule type="cellIs" dxfId="3960" priority="1160" operator="equal">
      <formula>"X"</formula>
    </cfRule>
    <cfRule type="cellIs" dxfId="3959" priority="1161" operator="equal">
      <formula>"L"</formula>
    </cfRule>
    <cfRule type="cellIs" dxfId="3958" priority="1162" operator="equal">
      <formula>"V"</formula>
    </cfRule>
  </conditionalFormatting>
  <conditionalFormatting sqref="AL158">
    <cfRule type="cellIs" dxfId="3957" priority="1149" operator="equal">
      <formula>"NA"</formula>
    </cfRule>
    <cfRule type="cellIs" dxfId="3956" priority="1150" operator="equal">
      <formula>"NS"</formula>
    </cfRule>
    <cfRule type="cellIs" dxfId="3955" priority="1151" operator="equal">
      <formula>"S"</formula>
    </cfRule>
    <cfRule type="cellIs" dxfId="3954" priority="1152" operator="equal">
      <formula>"A"</formula>
    </cfRule>
    <cfRule type="cellIs" dxfId="3953" priority="1153" operator="equal">
      <formula>"X"</formula>
    </cfRule>
    <cfRule type="cellIs" dxfId="3952" priority="1154" operator="equal">
      <formula>"L"</formula>
    </cfRule>
    <cfRule type="cellIs" dxfId="3951" priority="1155" operator="equal">
      <formula>"V"</formula>
    </cfRule>
  </conditionalFormatting>
  <conditionalFormatting sqref="AM158">
    <cfRule type="cellIs" dxfId="3950" priority="1142" operator="equal">
      <formula>"NA"</formula>
    </cfRule>
    <cfRule type="cellIs" dxfId="3949" priority="1143" operator="equal">
      <formula>"NS"</formula>
    </cfRule>
    <cfRule type="cellIs" dxfId="3948" priority="1144" operator="equal">
      <formula>"S"</formula>
    </cfRule>
    <cfRule type="cellIs" dxfId="3947" priority="1145" operator="equal">
      <formula>"A"</formula>
    </cfRule>
    <cfRule type="cellIs" dxfId="3946" priority="1146" operator="equal">
      <formula>"X"</formula>
    </cfRule>
    <cfRule type="cellIs" dxfId="3945" priority="1147" operator="equal">
      <formula>"L"</formula>
    </cfRule>
    <cfRule type="cellIs" dxfId="3944" priority="1148" operator="equal">
      <formula>"V"</formula>
    </cfRule>
  </conditionalFormatting>
  <conditionalFormatting sqref="AN158:AO158">
    <cfRule type="cellIs" dxfId="3943" priority="1135" operator="equal">
      <formula>"NA"</formula>
    </cfRule>
    <cfRule type="cellIs" dxfId="3942" priority="1136" operator="equal">
      <formula>"NS"</formula>
    </cfRule>
    <cfRule type="cellIs" dxfId="3941" priority="1137" operator="equal">
      <formula>"S"</formula>
    </cfRule>
    <cfRule type="cellIs" dxfId="3940" priority="1138" operator="equal">
      <formula>"A"</formula>
    </cfRule>
    <cfRule type="cellIs" dxfId="3939" priority="1139" operator="equal">
      <formula>"X"</formula>
    </cfRule>
    <cfRule type="cellIs" dxfId="3938" priority="1140" operator="equal">
      <formula>"L"</formula>
    </cfRule>
    <cfRule type="cellIs" dxfId="3937" priority="1141" operator="equal">
      <formula>"V"</formula>
    </cfRule>
  </conditionalFormatting>
  <conditionalFormatting sqref="AL164:AO180 AL182:AO184">
    <cfRule type="cellIs" dxfId="3936" priority="1128" operator="equal">
      <formula>"NA"</formula>
    </cfRule>
    <cfRule type="cellIs" dxfId="3935" priority="1129" operator="equal">
      <formula>"NS"</formula>
    </cfRule>
    <cfRule type="cellIs" dxfId="3934" priority="1130" operator="equal">
      <formula>"S"</formula>
    </cfRule>
    <cfRule type="cellIs" dxfId="3933" priority="1131" operator="equal">
      <formula>"A"</formula>
    </cfRule>
    <cfRule type="cellIs" dxfId="3932" priority="1132" operator="equal">
      <formula>"X"</formula>
    </cfRule>
    <cfRule type="cellIs" dxfId="3931" priority="1133" operator="equal">
      <formula>"L"</formula>
    </cfRule>
    <cfRule type="cellIs" dxfId="3930" priority="1134" operator="equal">
      <formula>"V"</formula>
    </cfRule>
  </conditionalFormatting>
  <conditionalFormatting sqref="AN181:AO181">
    <cfRule type="cellIs" dxfId="3929" priority="1121" operator="equal">
      <formula>"NA"</formula>
    </cfRule>
    <cfRule type="cellIs" dxfId="3928" priority="1122" operator="equal">
      <formula>"NS"</formula>
    </cfRule>
    <cfRule type="cellIs" dxfId="3927" priority="1123" operator="equal">
      <formula>"S"</formula>
    </cfRule>
    <cfRule type="cellIs" dxfId="3926" priority="1124" operator="equal">
      <formula>"A"</formula>
    </cfRule>
    <cfRule type="cellIs" dxfId="3925" priority="1125" operator="equal">
      <formula>"X"</formula>
    </cfRule>
    <cfRule type="cellIs" dxfId="3924" priority="1126" operator="equal">
      <formula>"L"</formula>
    </cfRule>
    <cfRule type="cellIs" dxfId="3923" priority="1127" operator="equal">
      <formula>"V"</formula>
    </cfRule>
  </conditionalFormatting>
  <conditionalFormatting sqref="AL181:AM181">
    <cfRule type="cellIs" dxfId="3922" priority="1114" operator="equal">
      <formula>"NA"</formula>
    </cfRule>
    <cfRule type="cellIs" dxfId="3921" priority="1115" operator="equal">
      <formula>"NS"</formula>
    </cfRule>
    <cfRule type="cellIs" dxfId="3920" priority="1116" operator="equal">
      <formula>"S"</formula>
    </cfRule>
    <cfRule type="cellIs" dxfId="3919" priority="1117" operator="equal">
      <formula>"A"</formula>
    </cfRule>
    <cfRule type="cellIs" dxfId="3918" priority="1118" operator="equal">
      <formula>"X"</formula>
    </cfRule>
    <cfRule type="cellIs" dxfId="3917" priority="1119" operator="equal">
      <formula>"L"</formula>
    </cfRule>
    <cfRule type="cellIs" dxfId="3916" priority="1120" operator="equal">
      <formula>"V"</formula>
    </cfRule>
  </conditionalFormatting>
  <conditionalFormatting sqref="AL185">
    <cfRule type="cellIs" dxfId="3915" priority="1107" operator="equal">
      <formula>"NA"</formula>
    </cfRule>
    <cfRule type="cellIs" dxfId="3914" priority="1108" operator="equal">
      <formula>"NS"</formula>
    </cfRule>
    <cfRule type="cellIs" dxfId="3913" priority="1109" operator="equal">
      <formula>"S"</formula>
    </cfRule>
    <cfRule type="cellIs" dxfId="3912" priority="1110" operator="equal">
      <formula>"A"</formula>
    </cfRule>
    <cfRule type="cellIs" dxfId="3911" priority="1111" operator="equal">
      <formula>"X"</formula>
    </cfRule>
    <cfRule type="cellIs" dxfId="3910" priority="1112" operator="equal">
      <formula>"L"</formula>
    </cfRule>
    <cfRule type="cellIs" dxfId="3909" priority="1113" operator="equal">
      <formula>"V"</formula>
    </cfRule>
  </conditionalFormatting>
  <conditionalFormatting sqref="AM185">
    <cfRule type="cellIs" dxfId="3908" priority="1100" operator="equal">
      <formula>"NA"</formula>
    </cfRule>
    <cfRule type="cellIs" dxfId="3907" priority="1101" operator="equal">
      <formula>"NS"</formula>
    </cfRule>
    <cfRule type="cellIs" dxfId="3906" priority="1102" operator="equal">
      <formula>"S"</formula>
    </cfRule>
    <cfRule type="cellIs" dxfId="3905" priority="1103" operator="equal">
      <formula>"A"</formula>
    </cfRule>
    <cfRule type="cellIs" dxfId="3904" priority="1104" operator="equal">
      <formula>"X"</formula>
    </cfRule>
    <cfRule type="cellIs" dxfId="3903" priority="1105" operator="equal">
      <formula>"L"</formula>
    </cfRule>
    <cfRule type="cellIs" dxfId="3902" priority="1106" operator="equal">
      <formula>"V"</formula>
    </cfRule>
  </conditionalFormatting>
  <conditionalFormatting sqref="AN185:AO185">
    <cfRule type="cellIs" dxfId="3901" priority="1093" operator="equal">
      <formula>"NA"</formula>
    </cfRule>
    <cfRule type="cellIs" dxfId="3900" priority="1094" operator="equal">
      <formula>"NS"</formula>
    </cfRule>
    <cfRule type="cellIs" dxfId="3899" priority="1095" operator="equal">
      <formula>"S"</formula>
    </cfRule>
    <cfRule type="cellIs" dxfId="3898" priority="1096" operator="equal">
      <formula>"A"</formula>
    </cfRule>
    <cfRule type="cellIs" dxfId="3897" priority="1097" operator="equal">
      <formula>"X"</formula>
    </cfRule>
    <cfRule type="cellIs" dxfId="3896" priority="1098" operator="equal">
      <formula>"L"</formula>
    </cfRule>
    <cfRule type="cellIs" dxfId="3895" priority="1099" operator="equal">
      <formula>"V"</formula>
    </cfRule>
  </conditionalFormatting>
  <conditionalFormatting sqref="AN186:AO186">
    <cfRule type="cellIs" dxfId="3894" priority="1086" operator="equal">
      <formula>"NA"</formula>
    </cfRule>
    <cfRule type="cellIs" dxfId="3893" priority="1087" operator="equal">
      <formula>"NS"</formula>
    </cfRule>
    <cfRule type="cellIs" dxfId="3892" priority="1088" operator="equal">
      <formula>"S"</formula>
    </cfRule>
    <cfRule type="cellIs" dxfId="3891" priority="1089" operator="equal">
      <formula>"A"</formula>
    </cfRule>
    <cfRule type="cellIs" dxfId="3890" priority="1090" operator="equal">
      <formula>"X"</formula>
    </cfRule>
    <cfRule type="cellIs" dxfId="3889" priority="1091" operator="equal">
      <formula>"L"</formula>
    </cfRule>
    <cfRule type="cellIs" dxfId="3888" priority="1092" operator="equal">
      <formula>"V"</formula>
    </cfRule>
  </conditionalFormatting>
  <conditionalFormatting sqref="AL186:AM186">
    <cfRule type="cellIs" dxfId="3887" priority="1079" operator="equal">
      <formula>"NA"</formula>
    </cfRule>
    <cfRule type="cellIs" dxfId="3886" priority="1080" operator="equal">
      <formula>"NS"</formula>
    </cfRule>
    <cfRule type="cellIs" dxfId="3885" priority="1081" operator="equal">
      <formula>"S"</formula>
    </cfRule>
    <cfRule type="cellIs" dxfId="3884" priority="1082" operator="equal">
      <formula>"A"</formula>
    </cfRule>
    <cfRule type="cellIs" dxfId="3883" priority="1083" operator="equal">
      <formula>"X"</formula>
    </cfRule>
    <cfRule type="cellIs" dxfId="3882" priority="1084" operator="equal">
      <formula>"L"</formula>
    </cfRule>
    <cfRule type="cellIs" dxfId="3881" priority="1085" operator="equal">
      <formula>"V"</formula>
    </cfRule>
  </conditionalFormatting>
  <conditionalFormatting sqref="AL187">
    <cfRule type="cellIs" dxfId="3880" priority="1072" operator="equal">
      <formula>"NA"</formula>
    </cfRule>
    <cfRule type="cellIs" dxfId="3879" priority="1073" operator="equal">
      <formula>"NS"</formula>
    </cfRule>
    <cfRule type="cellIs" dxfId="3878" priority="1074" operator="equal">
      <formula>"S"</formula>
    </cfRule>
    <cfRule type="cellIs" dxfId="3877" priority="1075" operator="equal">
      <formula>"A"</formula>
    </cfRule>
    <cfRule type="cellIs" dxfId="3876" priority="1076" operator="equal">
      <formula>"X"</formula>
    </cfRule>
    <cfRule type="cellIs" dxfId="3875" priority="1077" operator="equal">
      <formula>"L"</formula>
    </cfRule>
    <cfRule type="cellIs" dxfId="3874" priority="1078" operator="equal">
      <formula>"V"</formula>
    </cfRule>
  </conditionalFormatting>
  <conditionalFormatting sqref="AM187">
    <cfRule type="cellIs" dxfId="3873" priority="1065" operator="equal">
      <formula>"NA"</formula>
    </cfRule>
    <cfRule type="cellIs" dxfId="3872" priority="1066" operator="equal">
      <formula>"NS"</formula>
    </cfRule>
    <cfRule type="cellIs" dxfId="3871" priority="1067" operator="equal">
      <formula>"S"</formula>
    </cfRule>
    <cfRule type="cellIs" dxfId="3870" priority="1068" operator="equal">
      <formula>"A"</formula>
    </cfRule>
    <cfRule type="cellIs" dxfId="3869" priority="1069" operator="equal">
      <formula>"X"</formula>
    </cfRule>
    <cfRule type="cellIs" dxfId="3868" priority="1070" operator="equal">
      <formula>"L"</formula>
    </cfRule>
    <cfRule type="cellIs" dxfId="3867" priority="1071" operator="equal">
      <formula>"V"</formula>
    </cfRule>
  </conditionalFormatting>
  <conditionalFormatting sqref="AN187">
    <cfRule type="cellIs" dxfId="3866" priority="1058" operator="equal">
      <formula>"NA"</formula>
    </cfRule>
    <cfRule type="cellIs" dxfId="3865" priority="1059" operator="equal">
      <formula>"NS"</formula>
    </cfRule>
    <cfRule type="cellIs" dxfId="3864" priority="1060" operator="equal">
      <formula>"S"</formula>
    </cfRule>
    <cfRule type="cellIs" dxfId="3863" priority="1061" operator="equal">
      <formula>"A"</formula>
    </cfRule>
    <cfRule type="cellIs" dxfId="3862" priority="1062" operator="equal">
      <formula>"X"</formula>
    </cfRule>
    <cfRule type="cellIs" dxfId="3861" priority="1063" operator="equal">
      <formula>"L"</formula>
    </cfRule>
    <cfRule type="cellIs" dxfId="3860" priority="1064" operator="equal">
      <formula>"V"</formula>
    </cfRule>
  </conditionalFormatting>
  <conditionalFormatting sqref="AO187">
    <cfRule type="cellIs" dxfId="3859" priority="1051" operator="equal">
      <formula>"NA"</formula>
    </cfRule>
    <cfRule type="cellIs" dxfId="3858" priority="1052" operator="equal">
      <formula>"NS"</formula>
    </cfRule>
    <cfRule type="cellIs" dxfId="3857" priority="1053" operator="equal">
      <formula>"S"</formula>
    </cfRule>
    <cfRule type="cellIs" dxfId="3856" priority="1054" operator="equal">
      <formula>"A"</formula>
    </cfRule>
    <cfRule type="cellIs" dxfId="3855" priority="1055" operator="equal">
      <formula>"X"</formula>
    </cfRule>
    <cfRule type="cellIs" dxfId="3854" priority="1056" operator="equal">
      <formula>"L"</formula>
    </cfRule>
    <cfRule type="cellIs" dxfId="3853" priority="1057" operator="equal">
      <formula>"V"</formula>
    </cfRule>
  </conditionalFormatting>
  <conditionalFormatting sqref="AL188">
    <cfRule type="cellIs" dxfId="3852" priority="1044" operator="equal">
      <formula>"NA"</formula>
    </cfRule>
    <cfRule type="cellIs" dxfId="3851" priority="1045" operator="equal">
      <formula>"NS"</formula>
    </cfRule>
    <cfRule type="cellIs" dxfId="3850" priority="1046" operator="equal">
      <formula>"S"</formula>
    </cfRule>
    <cfRule type="cellIs" dxfId="3849" priority="1047" operator="equal">
      <formula>"A"</formula>
    </cfRule>
    <cfRule type="cellIs" dxfId="3848" priority="1048" operator="equal">
      <formula>"X"</formula>
    </cfRule>
    <cfRule type="cellIs" dxfId="3847" priority="1049" operator="equal">
      <formula>"L"</formula>
    </cfRule>
    <cfRule type="cellIs" dxfId="3846" priority="1050" operator="equal">
      <formula>"V"</formula>
    </cfRule>
  </conditionalFormatting>
  <conditionalFormatting sqref="AM188">
    <cfRule type="cellIs" dxfId="3845" priority="1037" operator="equal">
      <formula>"NA"</formula>
    </cfRule>
    <cfRule type="cellIs" dxfId="3844" priority="1038" operator="equal">
      <formula>"NS"</formula>
    </cfRule>
    <cfRule type="cellIs" dxfId="3843" priority="1039" operator="equal">
      <formula>"S"</formula>
    </cfRule>
    <cfRule type="cellIs" dxfId="3842" priority="1040" operator="equal">
      <formula>"A"</formula>
    </cfRule>
    <cfRule type="cellIs" dxfId="3841" priority="1041" operator="equal">
      <formula>"X"</formula>
    </cfRule>
    <cfRule type="cellIs" dxfId="3840" priority="1042" operator="equal">
      <formula>"L"</formula>
    </cfRule>
    <cfRule type="cellIs" dxfId="3839" priority="1043" operator="equal">
      <formula>"V"</formula>
    </cfRule>
  </conditionalFormatting>
  <conditionalFormatting sqref="AN188">
    <cfRule type="cellIs" dxfId="3838" priority="1030" operator="equal">
      <formula>"NA"</formula>
    </cfRule>
    <cfRule type="cellIs" dxfId="3837" priority="1031" operator="equal">
      <formula>"NS"</formula>
    </cfRule>
    <cfRule type="cellIs" dxfId="3836" priority="1032" operator="equal">
      <formula>"S"</formula>
    </cfRule>
    <cfRule type="cellIs" dxfId="3835" priority="1033" operator="equal">
      <formula>"A"</formula>
    </cfRule>
    <cfRule type="cellIs" dxfId="3834" priority="1034" operator="equal">
      <formula>"X"</formula>
    </cfRule>
    <cfRule type="cellIs" dxfId="3833" priority="1035" operator="equal">
      <formula>"L"</formula>
    </cfRule>
    <cfRule type="cellIs" dxfId="3832" priority="1036" operator="equal">
      <formula>"V"</formula>
    </cfRule>
  </conditionalFormatting>
  <conditionalFormatting sqref="AO188">
    <cfRule type="cellIs" dxfId="3831" priority="1023" operator="equal">
      <formula>"NA"</formula>
    </cfRule>
    <cfRule type="cellIs" dxfId="3830" priority="1024" operator="equal">
      <formula>"NS"</formula>
    </cfRule>
    <cfRule type="cellIs" dxfId="3829" priority="1025" operator="equal">
      <formula>"S"</formula>
    </cfRule>
    <cfRule type="cellIs" dxfId="3828" priority="1026" operator="equal">
      <formula>"A"</formula>
    </cfRule>
    <cfRule type="cellIs" dxfId="3827" priority="1027" operator="equal">
      <formula>"X"</formula>
    </cfRule>
    <cfRule type="cellIs" dxfId="3826" priority="1028" operator="equal">
      <formula>"L"</formula>
    </cfRule>
    <cfRule type="cellIs" dxfId="3825" priority="1029" operator="equal">
      <formula>"V"</formula>
    </cfRule>
  </conditionalFormatting>
  <conditionalFormatting sqref="AL189">
    <cfRule type="cellIs" dxfId="3824" priority="1016" operator="equal">
      <formula>"NA"</formula>
    </cfRule>
    <cfRule type="cellIs" dxfId="3823" priority="1017" operator="equal">
      <formula>"NS"</formula>
    </cfRule>
    <cfRule type="cellIs" dxfId="3822" priority="1018" operator="equal">
      <formula>"S"</formula>
    </cfRule>
    <cfRule type="cellIs" dxfId="3821" priority="1019" operator="equal">
      <formula>"A"</formula>
    </cfRule>
    <cfRule type="cellIs" dxfId="3820" priority="1020" operator="equal">
      <formula>"X"</formula>
    </cfRule>
    <cfRule type="cellIs" dxfId="3819" priority="1021" operator="equal">
      <formula>"L"</formula>
    </cfRule>
    <cfRule type="cellIs" dxfId="3818" priority="1022" operator="equal">
      <formula>"V"</formula>
    </cfRule>
  </conditionalFormatting>
  <conditionalFormatting sqref="AM189">
    <cfRule type="cellIs" dxfId="3817" priority="1009" operator="equal">
      <formula>"NA"</formula>
    </cfRule>
    <cfRule type="cellIs" dxfId="3816" priority="1010" operator="equal">
      <formula>"NS"</formula>
    </cfRule>
    <cfRule type="cellIs" dxfId="3815" priority="1011" operator="equal">
      <formula>"S"</formula>
    </cfRule>
    <cfRule type="cellIs" dxfId="3814" priority="1012" operator="equal">
      <formula>"A"</formula>
    </cfRule>
    <cfRule type="cellIs" dxfId="3813" priority="1013" operator="equal">
      <formula>"X"</formula>
    </cfRule>
    <cfRule type="cellIs" dxfId="3812" priority="1014" operator="equal">
      <formula>"L"</formula>
    </cfRule>
    <cfRule type="cellIs" dxfId="3811" priority="1015" operator="equal">
      <formula>"V"</formula>
    </cfRule>
  </conditionalFormatting>
  <conditionalFormatting sqref="AN189">
    <cfRule type="cellIs" dxfId="3810" priority="1002" operator="equal">
      <formula>"NA"</formula>
    </cfRule>
    <cfRule type="cellIs" dxfId="3809" priority="1003" operator="equal">
      <formula>"NS"</formula>
    </cfRule>
    <cfRule type="cellIs" dxfId="3808" priority="1004" operator="equal">
      <formula>"S"</formula>
    </cfRule>
    <cfRule type="cellIs" dxfId="3807" priority="1005" operator="equal">
      <formula>"A"</formula>
    </cfRule>
    <cfRule type="cellIs" dxfId="3806" priority="1006" operator="equal">
      <formula>"X"</formula>
    </cfRule>
    <cfRule type="cellIs" dxfId="3805" priority="1007" operator="equal">
      <formula>"L"</formula>
    </cfRule>
    <cfRule type="cellIs" dxfId="3804" priority="1008" operator="equal">
      <formula>"V"</formula>
    </cfRule>
  </conditionalFormatting>
  <conditionalFormatting sqref="AO189">
    <cfRule type="cellIs" dxfId="3803" priority="995" operator="equal">
      <formula>"NA"</formula>
    </cfRule>
    <cfRule type="cellIs" dxfId="3802" priority="996" operator="equal">
      <formula>"NS"</formula>
    </cfRule>
    <cfRule type="cellIs" dxfId="3801" priority="997" operator="equal">
      <formula>"S"</formula>
    </cfRule>
    <cfRule type="cellIs" dxfId="3800" priority="998" operator="equal">
      <formula>"A"</formula>
    </cfRule>
    <cfRule type="cellIs" dxfId="3799" priority="999" operator="equal">
      <formula>"X"</formula>
    </cfRule>
    <cfRule type="cellIs" dxfId="3798" priority="1000" operator="equal">
      <formula>"L"</formula>
    </cfRule>
    <cfRule type="cellIs" dxfId="3797" priority="1001" operator="equal">
      <formula>"V"</formula>
    </cfRule>
  </conditionalFormatting>
  <conditionalFormatting sqref="AL190:AO200">
    <cfRule type="cellIs" dxfId="3796" priority="988" operator="equal">
      <formula>"NA"</formula>
    </cfRule>
    <cfRule type="cellIs" dxfId="3795" priority="989" operator="equal">
      <formula>"NS"</formula>
    </cfRule>
    <cfRule type="cellIs" dxfId="3794" priority="990" operator="equal">
      <formula>"S"</formula>
    </cfRule>
    <cfRule type="cellIs" dxfId="3793" priority="991" operator="equal">
      <formula>"A"</formula>
    </cfRule>
    <cfRule type="cellIs" dxfId="3792" priority="992" operator="equal">
      <formula>"X"</formula>
    </cfRule>
    <cfRule type="cellIs" dxfId="3791" priority="993" operator="equal">
      <formula>"L"</formula>
    </cfRule>
    <cfRule type="cellIs" dxfId="3790" priority="994" operator="equal">
      <formula>"V"</formula>
    </cfRule>
  </conditionalFormatting>
  <conditionalFormatting sqref="AL201:AO205">
    <cfRule type="cellIs" dxfId="3789" priority="981" operator="equal">
      <formula>"NA"</formula>
    </cfRule>
    <cfRule type="cellIs" dxfId="3788" priority="982" operator="equal">
      <formula>"NS"</formula>
    </cfRule>
    <cfRule type="cellIs" dxfId="3787" priority="983" operator="equal">
      <formula>"S"</formula>
    </cfRule>
    <cfRule type="cellIs" dxfId="3786" priority="984" operator="equal">
      <formula>"A"</formula>
    </cfRule>
    <cfRule type="cellIs" dxfId="3785" priority="985" operator="equal">
      <formula>"X"</formula>
    </cfRule>
    <cfRule type="cellIs" dxfId="3784" priority="986" operator="equal">
      <formula>"L"</formula>
    </cfRule>
    <cfRule type="cellIs" dxfId="3783" priority="987" operator="equal">
      <formula>"V"</formula>
    </cfRule>
  </conditionalFormatting>
  <conditionalFormatting sqref="AL206:AO210">
    <cfRule type="cellIs" dxfId="3782" priority="974" operator="equal">
      <formula>"NA"</formula>
    </cfRule>
    <cfRule type="cellIs" dxfId="3781" priority="975" operator="equal">
      <formula>"NS"</formula>
    </cfRule>
    <cfRule type="cellIs" dxfId="3780" priority="976" operator="equal">
      <formula>"S"</formula>
    </cfRule>
    <cfRule type="cellIs" dxfId="3779" priority="977" operator="equal">
      <formula>"A"</formula>
    </cfRule>
    <cfRule type="cellIs" dxfId="3778" priority="978" operator="equal">
      <formula>"X"</formula>
    </cfRule>
    <cfRule type="cellIs" dxfId="3777" priority="979" operator="equal">
      <formula>"L"</formula>
    </cfRule>
    <cfRule type="cellIs" dxfId="3776" priority="980" operator="equal">
      <formula>"V"</formula>
    </cfRule>
  </conditionalFormatting>
  <conditionalFormatting sqref="AL211:AO219">
    <cfRule type="cellIs" dxfId="3775" priority="967" operator="equal">
      <formula>"NA"</formula>
    </cfRule>
    <cfRule type="cellIs" dxfId="3774" priority="968" operator="equal">
      <formula>"NS"</formula>
    </cfRule>
    <cfRule type="cellIs" dxfId="3773" priority="969" operator="equal">
      <formula>"S"</formula>
    </cfRule>
    <cfRule type="cellIs" dxfId="3772" priority="970" operator="equal">
      <formula>"A"</formula>
    </cfRule>
    <cfRule type="cellIs" dxfId="3771" priority="971" operator="equal">
      <formula>"X"</formula>
    </cfRule>
    <cfRule type="cellIs" dxfId="3770" priority="972" operator="equal">
      <formula>"L"</formula>
    </cfRule>
    <cfRule type="cellIs" dxfId="3769" priority="973" operator="equal">
      <formula>"V"</formula>
    </cfRule>
  </conditionalFormatting>
  <conditionalFormatting sqref="AL220:AO225">
    <cfRule type="cellIs" dxfId="3768" priority="960" operator="equal">
      <formula>"NA"</formula>
    </cfRule>
    <cfRule type="cellIs" dxfId="3767" priority="961" operator="equal">
      <formula>"NS"</formula>
    </cfRule>
    <cfRule type="cellIs" dxfId="3766" priority="962" operator="equal">
      <formula>"S"</formula>
    </cfRule>
    <cfRule type="cellIs" dxfId="3765" priority="963" operator="equal">
      <formula>"A"</formula>
    </cfRule>
    <cfRule type="cellIs" dxfId="3764" priority="964" operator="equal">
      <formula>"X"</formula>
    </cfRule>
    <cfRule type="cellIs" dxfId="3763" priority="965" operator="equal">
      <formula>"L"</formula>
    </cfRule>
    <cfRule type="cellIs" dxfId="3762" priority="966" operator="equal">
      <formula>"V"</formula>
    </cfRule>
  </conditionalFormatting>
  <conditionalFormatting sqref="AN226">
    <cfRule type="cellIs" dxfId="3761" priority="953" operator="equal">
      <formula>"NA"</formula>
    </cfRule>
    <cfRule type="cellIs" dxfId="3760" priority="954" operator="equal">
      <formula>"NS"</formula>
    </cfRule>
    <cfRule type="cellIs" dxfId="3759" priority="955" operator="equal">
      <formula>"S"</formula>
    </cfRule>
    <cfRule type="cellIs" dxfId="3758" priority="956" operator="equal">
      <formula>"A"</formula>
    </cfRule>
    <cfRule type="cellIs" dxfId="3757" priority="957" operator="equal">
      <formula>"X"</formula>
    </cfRule>
    <cfRule type="cellIs" dxfId="3756" priority="958" operator="equal">
      <formula>"L"</formula>
    </cfRule>
    <cfRule type="cellIs" dxfId="3755" priority="959" operator="equal">
      <formula>"V"</formula>
    </cfRule>
  </conditionalFormatting>
  <conditionalFormatting sqref="AL226">
    <cfRule type="cellIs" dxfId="3754" priority="946" operator="equal">
      <formula>"NA"</formula>
    </cfRule>
    <cfRule type="cellIs" dxfId="3753" priority="947" operator="equal">
      <formula>"NS"</formula>
    </cfRule>
    <cfRule type="cellIs" dxfId="3752" priority="948" operator="equal">
      <formula>"S"</formula>
    </cfRule>
    <cfRule type="cellIs" dxfId="3751" priority="949" operator="equal">
      <formula>"A"</formula>
    </cfRule>
    <cfRule type="cellIs" dxfId="3750" priority="950" operator="equal">
      <formula>"X"</formula>
    </cfRule>
    <cfRule type="cellIs" dxfId="3749" priority="951" operator="equal">
      <formula>"L"</formula>
    </cfRule>
    <cfRule type="cellIs" dxfId="3748" priority="952" operator="equal">
      <formula>"V"</formula>
    </cfRule>
  </conditionalFormatting>
  <conditionalFormatting sqref="AM227 AO227">
    <cfRule type="cellIs" dxfId="3747" priority="939" operator="equal">
      <formula>"NA"</formula>
    </cfRule>
    <cfRule type="cellIs" dxfId="3746" priority="940" operator="equal">
      <formula>"NS"</formula>
    </cfRule>
    <cfRule type="cellIs" dxfId="3745" priority="941" operator="equal">
      <formula>"S"</formula>
    </cfRule>
    <cfRule type="cellIs" dxfId="3744" priority="942" operator="equal">
      <formula>"A"</formula>
    </cfRule>
    <cfRule type="cellIs" dxfId="3743" priority="943" operator="equal">
      <formula>"X"</formula>
    </cfRule>
    <cfRule type="cellIs" dxfId="3742" priority="944" operator="equal">
      <formula>"L"</formula>
    </cfRule>
    <cfRule type="cellIs" dxfId="3741" priority="945" operator="equal">
      <formula>"V"</formula>
    </cfRule>
  </conditionalFormatting>
  <conditionalFormatting sqref="AN227">
    <cfRule type="cellIs" dxfId="3740" priority="932" operator="equal">
      <formula>"NA"</formula>
    </cfRule>
    <cfRule type="cellIs" dxfId="3739" priority="933" operator="equal">
      <formula>"NS"</formula>
    </cfRule>
    <cfRule type="cellIs" dxfId="3738" priority="934" operator="equal">
      <formula>"S"</formula>
    </cfRule>
    <cfRule type="cellIs" dxfId="3737" priority="935" operator="equal">
      <formula>"A"</formula>
    </cfRule>
    <cfRule type="cellIs" dxfId="3736" priority="936" operator="equal">
      <formula>"X"</formula>
    </cfRule>
    <cfRule type="cellIs" dxfId="3735" priority="937" operator="equal">
      <formula>"L"</formula>
    </cfRule>
    <cfRule type="cellIs" dxfId="3734" priority="938" operator="equal">
      <formula>"V"</formula>
    </cfRule>
  </conditionalFormatting>
  <conditionalFormatting sqref="AL227">
    <cfRule type="cellIs" dxfId="3733" priority="925" operator="equal">
      <formula>"NA"</formula>
    </cfRule>
    <cfRule type="cellIs" dxfId="3732" priority="926" operator="equal">
      <formula>"NS"</formula>
    </cfRule>
    <cfRule type="cellIs" dxfId="3731" priority="927" operator="equal">
      <formula>"S"</formula>
    </cfRule>
    <cfRule type="cellIs" dxfId="3730" priority="928" operator="equal">
      <formula>"A"</formula>
    </cfRule>
    <cfRule type="cellIs" dxfId="3729" priority="929" operator="equal">
      <formula>"X"</formula>
    </cfRule>
    <cfRule type="cellIs" dxfId="3728" priority="930" operator="equal">
      <formula>"L"</formula>
    </cfRule>
    <cfRule type="cellIs" dxfId="3727" priority="931" operator="equal">
      <formula>"V"</formula>
    </cfRule>
  </conditionalFormatting>
  <conditionalFormatting sqref="AO228">
    <cfRule type="cellIs" dxfId="3726" priority="918" operator="equal">
      <formula>"NA"</formula>
    </cfRule>
    <cfRule type="cellIs" dxfId="3725" priority="919" operator="equal">
      <formula>"NS"</formula>
    </cfRule>
    <cfRule type="cellIs" dxfId="3724" priority="920" operator="equal">
      <formula>"S"</formula>
    </cfRule>
    <cfRule type="cellIs" dxfId="3723" priority="921" operator="equal">
      <formula>"A"</formula>
    </cfRule>
    <cfRule type="cellIs" dxfId="3722" priority="922" operator="equal">
      <formula>"X"</formula>
    </cfRule>
    <cfRule type="cellIs" dxfId="3721" priority="923" operator="equal">
      <formula>"L"</formula>
    </cfRule>
    <cfRule type="cellIs" dxfId="3720" priority="924" operator="equal">
      <formula>"V"</formula>
    </cfRule>
  </conditionalFormatting>
  <conditionalFormatting sqref="AN228">
    <cfRule type="cellIs" dxfId="3719" priority="911" operator="equal">
      <formula>"NA"</formula>
    </cfRule>
    <cfRule type="cellIs" dxfId="3718" priority="912" operator="equal">
      <formula>"NS"</formula>
    </cfRule>
    <cfRule type="cellIs" dxfId="3717" priority="913" operator="equal">
      <formula>"S"</formula>
    </cfRule>
    <cfRule type="cellIs" dxfId="3716" priority="914" operator="equal">
      <formula>"A"</formula>
    </cfRule>
    <cfRule type="cellIs" dxfId="3715" priority="915" operator="equal">
      <formula>"X"</formula>
    </cfRule>
    <cfRule type="cellIs" dxfId="3714" priority="916" operator="equal">
      <formula>"L"</formula>
    </cfRule>
    <cfRule type="cellIs" dxfId="3713" priority="917" operator="equal">
      <formula>"V"</formula>
    </cfRule>
  </conditionalFormatting>
  <conditionalFormatting sqref="AO229">
    <cfRule type="cellIs" dxfId="3712" priority="904" operator="equal">
      <formula>"NA"</formula>
    </cfRule>
    <cfRule type="cellIs" dxfId="3711" priority="905" operator="equal">
      <formula>"NS"</formula>
    </cfRule>
    <cfRule type="cellIs" dxfId="3710" priority="906" operator="equal">
      <formula>"S"</formula>
    </cfRule>
    <cfRule type="cellIs" dxfId="3709" priority="907" operator="equal">
      <formula>"A"</formula>
    </cfRule>
    <cfRule type="cellIs" dxfId="3708" priority="908" operator="equal">
      <formula>"X"</formula>
    </cfRule>
    <cfRule type="cellIs" dxfId="3707" priority="909" operator="equal">
      <formula>"L"</formula>
    </cfRule>
    <cfRule type="cellIs" dxfId="3706" priority="910" operator="equal">
      <formula>"V"</formula>
    </cfRule>
  </conditionalFormatting>
  <conditionalFormatting sqref="AN229">
    <cfRule type="cellIs" dxfId="3705" priority="897" operator="equal">
      <formula>"NA"</formula>
    </cfRule>
    <cfRule type="cellIs" dxfId="3704" priority="898" operator="equal">
      <formula>"NS"</formula>
    </cfRule>
    <cfRule type="cellIs" dxfId="3703" priority="899" operator="equal">
      <formula>"S"</formula>
    </cfRule>
    <cfRule type="cellIs" dxfId="3702" priority="900" operator="equal">
      <formula>"A"</formula>
    </cfRule>
    <cfRule type="cellIs" dxfId="3701" priority="901" operator="equal">
      <formula>"X"</formula>
    </cfRule>
    <cfRule type="cellIs" dxfId="3700" priority="902" operator="equal">
      <formula>"L"</formula>
    </cfRule>
    <cfRule type="cellIs" dxfId="3699" priority="903" operator="equal">
      <formula>"V"</formula>
    </cfRule>
  </conditionalFormatting>
  <conditionalFormatting sqref="AL229">
    <cfRule type="cellIs" dxfId="3698" priority="890" operator="equal">
      <formula>"NA"</formula>
    </cfRule>
    <cfRule type="cellIs" dxfId="3697" priority="891" operator="equal">
      <formula>"NS"</formula>
    </cfRule>
    <cfRule type="cellIs" dxfId="3696" priority="892" operator="equal">
      <formula>"S"</formula>
    </cfRule>
    <cfRule type="cellIs" dxfId="3695" priority="893" operator="equal">
      <formula>"A"</formula>
    </cfRule>
    <cfRule type="cellIs" dxfId="3694" priority="894" operator="equal">
      <formula>"X"</formula>
    </cfRule>
    <cfRule type="cellIs" dxfId="3693" priority="895" operator="equal">
      <formula>"L"</formula>
    </cfRule>
    <cfRule type="cellIs" dxfId="3692" priority="896" operator="equal">
      <formula>"V"</formula>
    </cfRule>
  </conditionalFormatting>
  <conditionalFormatting sqref="AM230 AO230">
    <cfRule type="cellIs" dxfId="3691" priority="883" operator="equal">
      <formula>"NA"</formula>
    </cfRule>
    <cfRule type="cellIs" dxfId="3690" priority="884" operator="equal">
      <formula>"NS"</formula>
    </cfRule>
    <cfRule type="cellIs" dxfId="3689" priority="885" operator="equal">
      <formula>"S"</formula>
    </cfRule>
    <cfRule type="cellIs" dxfId="3688" priority="886" operator="equal">
      <formula>"A"</formula>
    </cfRule>
    <cfRule type="cellIs" dxfId="3687" priority="887" operator="equal">
      <formula>"X"</formula>
    </cfRule>
    <cfRule type="cellIs" dxfId="3686" priority="888" operator="equal">
      <formula>"L"</formula>
    </cfRule>
    <cfRule type="cellIs" dxfId="3685" priority="889" operator="equal">
      <formula>"V"</formula>
    </cfRule>
  </conditionalFormatting>
  <conditionalFormatting sqref="AM231 AO231">
    <cfRule type="cellIs" dxfId="3684" priority="876" operator="equal">
      <formula>"NA"</formula>
    </cfRule>
    <cfRule type="cellIs" dxfId="3683" priority="877" operator="equal">
      <formula>"NS"</formula>
    </cfRule>
    <cfRule type="cellIs" dxfId="3682" priority="878" operator="equal">
      <formula>"S"</formula>
    </cfRule>
    <cfRule type="cellIs" dxfId="3681" priority="879" operator="equal">
      <formula>"A"</formula>
    </cfRule>
    <cfRule type="cellIs" dxfId="3680" priority="880" operator="equal">
      <formula>"X"</formula>
    </cfRule>
    <cfRule type="cellIs" dxfId="3679" priority="881" operator="equal">
      <formula>"L"</formula>
    </cfRule>
    <cfRule type="cellIs" dxfId="3678" priority="882" operator="equal">
      <formula>"V"</formula>
    </cfRule>
  </conditionalFormatting>
  <conditionalFormatting sqref="AN231">
    <cfRule type="cellIs" dxfId="3677" priority="869" operator="equal">
      <formula>"NA"</formula>
    </cfRule>
    <cfRule type="cellIs" dxfId="3676" priority="870" operator="equal">
      <formula>"NS"</formula>
    </cfRule>
    <cfRule type="cellIs" dxfId="3675" priority="871" operator="equal">
      <formula>"S"</formula>
    </cfRule>
    <cfRule type="cellIs" dxfId="3674" priority="872" operator="equal">
      <formula>"A"</formula>
    </cfRule>
    <cfRule type="cellIs" dxfId="3673" priority="873" operator="equal">
      <formula>"X"</formula>
    </cfRule>
    <cfRule type="cellIs" dxfId="3672" priority="874" operator="equal">
      <formula>"L"</formula>
    </cfRule>
    <cfRule type="cellIs" dxfId="3671" priority="875" operator="equal">
      <formula>"V"</formula>
    </cfRule>
  </conditionalFormatting>
  <conditionalFormatting sqref="AL231">
    <cfRule type="cellIs" dxfId="3670" priority="862" operator="equal">
      <formula>"NA"</formula>
    </cfRule>
    <cfRule type="cellIs" dxfId="3669" priority="863" operator="equal">
      <formula>"NS"</formula>
    </cfRule>
    <cfRule type="cellIs" dxfId="3668" priority="864" operator="equal">
      <formula>"S"</formula>
    </cfRule>
    <cfRule type="cellIs" dxfId="3667" priority="865" operator="equal">
      <formula>"A"</formula>
    </cfRule>
    <cfRule type="cellIs" dxfId="3666" priority="866" operator="equal">
      <formula>"X"</formula>
    </cfRule>
    <cfRule type="cellIs" dxfId="3665" priority="867" operator="equal">
      <formula>"L"</formula>
    </cfRule>
    <cfRule type="cellIs" dxfId="3664" priority="868" operator="equal">
      <formula>"V"</formula>
    </cfRule>
  </conditionalFormatting>
  <conditionalFormatting sqref="AM232 AO232">
    <cfRule type="cellIs" dxfId="3663" priority="855" operator="equal">
      <formula>"NA"</formula>
    </cfRule>
    <cfRule type="cellIs" dxfId="3662" priority="856" operator="equal">
      <formula>"NS"</formula>
    </cfRule>
    <cfRule type="cellIs" dxfId="3661" priority="857" operator="equal">
      <formula>"S"</formula>
    </cfRule>
    <cfRule type="cellIs" dxfId="3660" priority="858" operator="equal">
      <formula>"A"</formula>
    </cfRule>
    <cfRule type="cellIs" dxfId="3659" priority="859" operator="equal">
      <formula>"X"</formula>
    </cfRule>
    <cfRule type="cellIs" dxfId="3658" priority="860" operator="equal">
      <formula>"L"</formula>
    </cfRule>
    <cfRule type="cellIs" dxfId="3657" priority="861" operator="equal">
      <formula>"V"</formula>
    </cfRule>
  </conditionalFormatting>
  <conditionalFormatting sqref="AN232">
    <cfRule type="cellIs" dxfId="3656" priority="848" operator="equal">
      <formula>"NA"</formula>
    </cfRule>
    <cfRule type="cellIs" dxfId="3655" priority="849" operator="equal">
      <formula>"NS"</formula>
    </cfRule>
    <cfRule type="cellIs" dxfId="3654" priority="850" operator="equal">
      <formula>"S"</formula>
    </cfRule>
    <cfRule type="cellIs" dxfId="3653" priority="851" operator="equal">
      <formula>"A"</formula>
    </cfRule>
    <cfRule type="cellIs" dxfId="3652" priority="852" operator="equal">
      <formula>"X"</formula>
    </cfRule>
    <cfRule type="cellIs" dxfId="3651" priority="853" operator="equal">
      <formula>"L"</formula>
    </cfRule>
    <cfRule type="cellIs" dxfId="3650" priority="854" operator="equal">
      <formula>"V"</formula>
    </cfRule>
  </conditionalFormatting>
  <conditionalFormatting sqref="AL232">
    <cfRule type="cellIs" dxfId="3649" priority="841" operator="equal">
      <formula>"NA"</formula>
    </cfRule>
    <cfRule type="cellIs" dxfId="3648" priority="842" operator="equal">
      <formula>"NS"</formula>
    </cfRule>
    <cfRule type="cellIs" dxfId="3647" priority="843" operator="equal">
      <formula>"S"</formula>
    </cfRule>
    <cfRule type="cellIs" dxfId="3646" priority="844" operator="equal">
      <formula>"A"</formula>
    </cfRule>
    <cfRule type="cellIs" dxfId="3645" priority="845" operator="equal">
      <formula>"X"</formula>
    </cfRule>
    <cfRule type="cellIs" dxfId="3644" priority="846" operator="equal">
      <formula>"L"</formula>
    </cfRule>
    <cfRule type="cellIs" dxfId="3643" priority="847" operator="equal">
      <formula>"V"</formula>
    </cfRule>
  </conditionalFormatting>
  <conditionalFormatting sqref="AM233 AO233">
    <cfRule type="cellIs" dxfId="3642" priority="834" operator="equal">
      <formula>"NA"</formula>
    </cfRule>
    <cfRule type="cellIs" dxfId="3641" priority="835" operator="equal">
      <formula>"NS"</formula>
    </cfRule>
    <cfRule type="cellIs" dxfId="3640" priority="836" operator="equal">
      <formula>"S"</formula>
    </cfRule>
    <cfRule type="cellIs" dxfId="3639" priority="837" operator="equal">
      <formula>"A"</formula>
    </cfRule>
    <cfRule type="cellIs" dxfId="3638" priority="838" operator="equal">
      <formula>"X"</formula>
    </cfRule>
    <cfRule type="cellIs" dxfId="3637" priority="839" operator="equal">
      <formula>"L"</formula>
    </cfRule>
    <cfRule type="cellIs" dxfId="3636" priority="840" operator="equal">
      <formula>"V"</formula>
    </cfRule>
  </conditionalFormatting>
  <conditionalFormatting sqref="AN233">
    <cfRule type="cellIs" dxfId="3635" priority="827" operator="equal">
      <formula>"NA"</formula>
    </cfRule>
    <cfRule type="cellIs" dxfId="3634" priority="828" operator="equal">
      <formula>"NS"</formula>
    </cfRule>
    <cfRule type="cellIs" dxfId="3633" priority="829" operator="equal">
      <formula>"S"</formula>
    </cfRule>
    <cfRule type="cellIs" dxfId="3632" priority="830" operator="equal">
      <formula>"A"</formula>
    </cfRule>
    <cfRule type="cellIs" dxfId="3631" priority="831" operator="equal">
      <formula>"X"</formula>
    </cfRule>
    <cfRule type="cellIs" dxfId="3630" priority="832" operator="equal">
      <formula>"L"</formula>
    </cfRule>
    <cfRule type="cellIs" dxfId="3629" priority="833" operator="equal">
      <formula>"V"</formula>
    </cfRule>
  </conditionalFormatting>
  <conditionalFormatting sqref="AL233">
    <cfRule type="cellIs" dxfId="3628" priority="820" operator="equal">
      <formula>"NA"</formula>
    </cfRule>
    <cfRule type="cellIs" dxfId="3627" priority="821" operator="equal">
      <formula>"NS"</formula>
    </cfRule>
    <cfRule type="cellIs" dxfId="3626" priority="822" operator="equal">
      <formula>"S"</formula>
    </cfRule>
    <cfRule type="cellIs" dxfId="3625" priority="823" operator="equal">
      <formula>"A"</formula>
    </cfRule>
    <cfRule type="cellIs" dxfId="3624" priority="824" operator="equal">
      <formula>"X"</formula>
    </cfRule>
    <cfRule type="cellIs" dxfId="3623" priority="825" operator="equal">
      <formula>"L"</formula>
    </cfRule>
    <cfRule type="cellIs" dxfId="3622" priority="826" operator="equal">
      <formula>"V"</formula>
    </cfRule>
  </conditionalFormatting>
  <conditionalFormatting sqref="AO235">
    <cfRule type="cellIs" dxfId="3621" priority="813" operator="equal">
      <formula>"NA"</formula>
    </cfRule>
    <cfRule type="cellIs" dxfId="3620" priority="814" operator="equal">
      <formula>"NS"</formula>
    </cfRule>
    <cfRule type="cellIs" dxfId="3619" priority="815" operator="equal">
      <formula>"S"</formula>
    </cfRule>
    <cfRule type="cellIs" dxfId="3618" priority="816" operator="equal">
      <formula>"A"</formula>
    </cfRule>
    <cfRule type="cellIs" dxfId="3617" priority="817" operator="equal">
      <formula>"X"</formula>
    </cfRule>
    <cfRule type="cellIs" dxfId="3616" priority="818" operator="equal">
      <formula>"L"</formula>
    </cfRule>
    <cfRule type="cellIs" dxfId="3615" priority="819" operator="equal">
      <formula>"V"</formula>
    </cfRule>
  </conditionalFormatting>
  <conditionalFormatting sqref="AN235">
    <cfRule type="cellIs" dxfId="3614" priority="806" operator="equal">
      <formula>"NA"</formula>
    </cfRule>
    <cfRule type="cellIs" dxfId="3613" priority="807" operator="equal">
      <formula>"NS"</formula>
    </cfRule>
    <cfRule type="cellIs" dxfId="3612" priority="808" operator="equal">
      <formula>"S"</formula>
    </cfRule>
    <cfRule type="cellIs" dxfId="3611" priority="809" operator="equal">
      <formula>"A"</formula>
    </cfRule>
    <cfRule type="cellIs" dxfId="3610" priority="810" operator="equal">
      <formula>"X"</formula>
    </cfRule>
    <cfRule type="cellIs" dxfId="3609" priority="811" operator="equal">
      <formula>"L"</formula>
    </cfRule>
    <cfRule type="cellIs" dxfId="3608" priority="812" operator="equal">
      <formula>"V"</formula>
    </cfRule>
  </conditionalFormatting>
  <conditionalFormatting sqref="AL235">
    <cfRule type="cellIs" dxfId="3607" priority="799" operator="equal">
      <formula>"NA"</formula>
    </cfRule>
    <cfRule type="cellIs" dxfId="3606" priority="800" operator="equal">
      <formula>"NS"</formula>
    </cfRule>
    <cfRule type="cellIs" dxfId="3605" priority="801" operator="equal">
      <formula>"S"</formula>
    </cfRule>
    <cfRule type="cellIs" dxfId="3604" priority="802" operator="equal">
      <formula>"A"</formula>
    </cfRule>
    <cfRule type="cellIs" dxfId="3603" priority="803" operator="equal">
      <formula>"X"</formula>
    </cfRule>
    <cfRule type="cellIs" dxfId="3602" priority="804" operator="equal">
      <formula>"L"</formula>
    </cfRule>
    <cfRule type="cellIs" dxfId="3601" priority="805" operator="equal">
      <formula>"V"</formula>
    </cfRule>
  </conditionalFormatting>
  <conditionalFormatting sqref="AO236">
    <cfRule type="cellIs" dxfId="3600" priority="792" operator="equal">
      <formula>"NA"</formula>
    </cfRule>
    <cfRule type="cellIs" dxfId="3599" priority="793" operator="equal">
      <formula>"NS"</formula>
    </cfRule>
    <cfRule type="cellIs" dxfId="3598" priority="794" operator="equal">
      <formula>"S"</formula>
    </cfRule>
    <cfRule type="cellIs" dxfId="3597" priority="795" operator="equal">
      <formula>"A"</formula>
    </cfRule>
    <cfRule type="cellIs" dxfId="3596" priority="796" operator="equal">
      <formula>"X"</formula>
    </cfRule>
    <cfRule type="cellIs" dxfId="3595" priority="797" operator="equal">
      <formula>"L"</formula>
    </cfRule>
    <cfRule type="cellIs" dxfId="3594" priority="798" operator="equal">
      <formula>"V"</formula>
    </cfRule>
  </conditionalFormatting>
  <conditionalFormatting sqref="AN236">
    <cfRule type="cellIs" dxfId="3593" priority="785" operator="equal">
      <formula>"NA"</formula>
    </cfRule>
    <cfRule type="cellIs" dxfId="3592" priority="786" operator="equal">
      <formula>"NS"</formula>
    </cfRule>
    <cfRule type="cellIs" dxfId="3591" priority="787" operator="equal">
      <formula>"S"</formula>
    </cfRule>
    <cfRule type="cellIs" dxfId="3590" priority="788" operator="equal">
      <formula>"A"</formula>
    </cfRule>
    <cfRule type="cellIs" dxfId="3589" priority="789" operator="equal">
      <formula>"X"</formula>
    </cfRule>
    <cfRule type="cellIs" dxfId="3588" priority="790" operator="equal">
      <formula>"L"</formula>
    </cfRule>
    <cfRule type="cellIs" dxfId="3587" priority="791" operator="equal">
      <formula>"V"</formula>
    </cfRule>
  </conditionalFormatting>
  <conditionalFormatting sqref="AL236">
    <cfRule type="cellIs" dxfId="3586" priority="778" operator="equal">
      <formula>"NA"</formula>
    </cfRule>
    <cfRule type="cellIs" dxfId="3585" priority="779" operator="equal">
      <formula>"NS"</formula>
    </cfRule>
    <cfRule type="cellIs" dxfId="3584" priority="780" operator="equal">
      <formula>"S"</formula>
    </cfRule>
    <cfRule type="cellIs" dxfId="3583" priority="781" operator="equal">
      <formula>"A"</formula>
    </cfRule>
    <cfRule type="cellIs" dxfId="3582" priority="782" operator="equal">
      <formula>"X"</formula>
    </cfRule>
    <cfRule type="cellIs" dxfId="3581" priority="783" operator="equal">
      <formula>"L"</formula>
    </cfRule>
    <cfRule type="cellIs" dxfId="3580" priority="784" operator="equal">
      <formula>"V"</formula>
    </cfRule>
  </conditionalFormatting>
  <conditionalFormatting sqref="AM237 AO237">
    <cfRule type="cellIs" dxfId="3579" priority="771" operator="equal">
      <formula>"NA"</formula>
    </cfRule>
    <cfRule type="cellIs" dxfId="3578" priority="772" operator="equal">
      <formula>"NS"</formula>
    </cfRule>
    <cfRule type="cellIs" dxfId="3577" priority="773" operator="equal">
      <formula>"S"</formula>
    </cfRule>
    <cfRule type="cellIs" dxfId="3576" priority="774" operator="equal">
      <formula>"A"</formula>
    </cfRule>
    <cfRule type="cellIs" dxfId="3575" priority="775" operator="equal">
      <formula>"X"</formula>
    </cfRule>
    <cfRule type="cellIs" dxfId="3574" priority="776" operator="equal">
      <formula>"L"</formula>
    </cfRule>
    <cfRule type="cellIs" dxfId="3573" priority="777" operator="equal">
      <formula>"V"</formula>
    </cfRule>
  </conditionalFormatting>
  <conditionalFormatting sqref="AN237">
    <cfRule type="cellIs" dxfId="3572" priority="764" operator="equal">
      <formula>"NA"</formula>
    </cfRule>
    <cfRule type="cellIs" dxfId="3571" priority="765" operator="equal">
      <formula>"NS"</formula>
    </cfRule>
    <cfRule type="cellIs" dxfId="3570" priority="766" operator="equal">
      <formula>"S"</formula>
    </cfRule>
    <cfRule type="cellIs" dxfId="3569" priority="767" operator="equal">
      <formula>"A"</formula>
    </cfRule>
    <cfRule type="cellIs" dxfId="3568" priority="768" operator="equal">
      <formula>"X"</formula>
    </cfRule>
    <cfRule type="cellIs" dxfId="3567" priority="769" operator="equal">
      <formula>"L"</formula>
    </cfRule>
    <cfRule type="cellIs" dxfId="3566" priority="770" operator="equal">
      <formula>"V"</formula>
    </cfRule>
  </conditionalFormatting>
  <conditionalFormatting sqref="AL237">
    <cfRule type="cellIs" dxfId="3565" priority="757" operator="equal">
      <formula>"NA"</formula>
    </cfRule>
    <cfRule type="cellIs" dxfId="3564" priority="758" operator="equal">
      <formula>"NS"</formula>
    </cfRule>
    <cfRule type="cellIs" dxfId="3563" priority="759" operator="equal">
      <formula>"S"</formula>
    </cfRule>
    <cfRule type="cellIs" dxfId="3562" priority="760" operator="equal">
      <formula>"A"</formula>
    </cfRule>
    <cfRule type="cellIs" dxfId="3561" priority="761" operator="equal">
      <formula>"X"</formula>
    </cfRule>
    <cfRule type="cellIs" dxfId="3560" priority="762" operator="equal">
      <formula>"L"</formula>
    </cfRule>
    <cfRule type="cellIs" dxfId="3559" priority="763" operator="equal">
      <formula>"V"</formula>
    </cfRule>
  </conditionalFormatting>
  <conditionalFormatting sqref="AM238 AO238">
    <cfRule type="cellIs" dxfId="3558" priority="750" operator="equal">
      <formula>"NA"</formula>
    </cfRule>
    <cfRule type="cellIs" dxfId="3557" priority="751" operator="equal">
      <formula>"NS"</formula>
    </cfRule>
    <cfRule type="cellIs" dxfId="3556" priority="752" operator="equal">
      <formula>"S"</formula>
    </cfRule>
    <cfRule type="cellIs" dxfId="3555" priority="753" operator="equal">
      <formula>"A"</formula>
    </cfRule>
    <cfRule type="cellIs" dxfId="3554" priority="754" operator="equal">
      <formula>"X"</formula>
    </cfRule>
    <cfRule type="cellIs" dxfId="3553" priority="755" operator="equal">
      <formula>"L"</formula>
    </cfRule>
    <cfRule type="cellIs" dxfId="3552" priority="756" operator="equal">
      <formula>"V"</formula>
    </cfRule>
  </conditionalFormatting>
  <conditionalFormatting sqref="AN238">
    <cfRule type="cellIs" dxfId="3551" priority="743" operator="equal">
      <formula>"NA"</formula>
    </cfRule>
    <cfRule type="cellIs" dxfId="3550" priority="744" operator="equal">
      <formula>"NS"</formula>
    </cfRule>
    <cfRule type="cellIs" dxfId="3549" priority="745" operator="equal">
      <formula>"S"</formula>
    </cfRule>
    <cfRule type="cellIs" dxfId="3548" priority="746" operator="equal">
      <formula>"A"</formula>
    </cfRule>
    <cfRule type="cellIs" dxfId="3547" priority="747" operator="equal">
      <formula>"X"</formula>
    </cfRule>
    <cfRule type="cellIs" dxfId="3546" priority="748" operator="equal">
      <formula>"L"</formula>
    </cfRule>
    <cfRule type="cellIs" dxfId="3545" priority="749" operator="equal">
      <formula>"V"</formula>
    </cfRule>
  </conditionalFormatting>
  <conditionalFormatting sqref="AL238">
    <cfRule type="cellIs" dxfId="3544" priority="736" operator="equal">
      <formula>"NA"</formula>
    </cfRule>
    <cfRule type="cellIs" dxfId="3543" priority="737" operator="equal">
      <formula>"NS"</formula>
    </cfRule>
    <cfRule type="cellIs" dxfId="3542" priority="738" operator="equal">
      <formula>"S"</formula>
    </cfRule>
    <cfRule type="cellIs" dxfId="3541" priority="739" operator="equal">
      <formula>"A"</formula>
    </cfRule>
    <cfRule type="cellIs" dxfId="3540" priority="740" operator="equal">
      <formula>"X"</formula>
    </cfRule>
    <cfRule type="cellIs" dxfId="3539" priority="741" operator="equal">
      <formula>"L"</formula>
    </cfRule>
    <cfRule type="cellIs" dxfId="3538" priority="742" operator="equal">
      <formula>"V"</formula>
    </cfRule>
  </conditionalFormatting>
  <conditionalFormatting sqref="AM239 AO239">
    <cfRule type="cellIs" dxfId="3537" priority="729" operator="equal">
      <formula>"NA"</formula>
    </cfRule>
    <cfRule type="cellIs" dxfId="3536" priority="730" operator="equal">
      <formula>"NS"</formula>
    </cfRule>
    <cfRule type="cellIs" dxfId="3535" priority="731" operator="equal">
      <formula>"S"</formula>
    </cfRule>
    <cfRule type="cellIs" dxfId="3534" priority="732" operator="equal">
      <formula>"A"</formula>
    </cfRule>
    <cfRule type="cellIs" dxfId="3533" priority="733" operator="equal">
      <formula>"X"</formula>
    </cfRule>
    <cfRule type="cellIs" dxfId="3532" priority="734" operator="equal">
      <formula>"L"</formula>
    </cfRule>
    <cfRule type="cellIs" dxfId="3531" priority="735" operator="equal">
      <formula>"V"</formula>
    </cfRule>
  </conditionalFormatting>
  <conditionalFormatting sqref="AN239">
    <cfRule type="cellIs" dxfId="3530" priority="722" operator="equal">
      <formula>"NA"</formula>
    </cfRule>
    <cfRule type="cellIs" dxfId="3529" priority="723" operator="equal">
      <formula>"NS"</formula>
    </cfRule>
    <cfRule type="cellIs" dxfId="3528" priority="724" operator="equal">
      <formula>"S"</formula>
    </cfRule>
    <cfRule type="cellIs" dxfId="3527" priority="725" operator="equal">
      <formula>"A"</formula>
    </cfRule>
    <cfRule type="cellIs" dxfId="3526" priority="726" operator="equal">
      <formula>"X"</formula>
    </cfRule>
    <cfRule type="cellIs" dxfId="3525" priority="727" operator="equal">
      <formula>"L"</formula>
    </cfRule>
    <cfRule type="cellIs" dxfId="3524" priority="728" operator="equal">
      <formula>"V"</formula>
    </cfRule>
  </conditionalFormatting>
  <conditionalFormatting sqref="AL239">
    <cfRule type="cellIs" dxfId="3523" priority="715" operator="equal">
      <formula>"NA"</formula>
    </cfRule>
    <cfRule type="cellIs" dxfId="3522" priority="716" operator="equal">
      <formula>"NS"</formula>
    </cfRule>
    <cfRule type="cellIs" dxfId="3521" priority="717" operator="equal">
      <formula>"S"</formula>
    </cfRule>
    <cfRule type="cellIs" dxfId="3520" priority="718" operator="equal">
      <formula>"A"</formula>
    </cfRule>
    <cfRule type="cellIs" dxfId="3519" priority="719" operator="equal">
      <formula>"X"</formula>
    </cfRule>
    <cfRule type="cellIs" dxfId="3518" priority="720" operator="equal">
      <formula>"L"</formula>
    </cfRule>
    <cfRule type="cellIs" dxfId="3517" priority="721" operator="equal">
      <formula>"V"</formula>
    </cfRule>
  </conditionalFormatting>
  <conditionalFormatting sqref="AM240 AO240">
    <cfRule type="cellIs" dxfId="3516" priority="708" operator="equal">
      <formula>"NA"</formula>
    </cfRule>
    <cfRule type="cellIs" dxfId="3515" priority="709" operator="equal">
      <formula>"NS"</formula>
    </cfRule>
    <cfRule type="cellIs" dxfId="3514" priority="710" operator="equal">
      <formula>"S"</formula>
    </cfRule>
    <cfRule type="cellIs" dxfId="3513" priority="711" operator="equal">
      <formula>"A"</formula>
    </cfRule>
    <cfRule type="cellIs" dxfId="3512" priority="712" operator="equal">
      <formula>"X"</formula>
    </cfRule>
    <cfRule type="cellIs" dxfId="3511" priority="713" operator="equal">
      <formula>"L"</formula>
    </cfRule>
    <cfRule type="cellIs" dxfId="3510" priority="714" operator="equal">
      <formula>"V"</formula>
    </cfRule>
  </conditionalFormatting>
  <conditionalFormatting sqref="AN240">
    <cfRule type="cellIs" dxfId="3509" priority="701" operator="equal">
      <formula>"NA"</formula>
    </cfRule>
    <cfRule type="cellIs" dxfId="3508" priority="702" operator="equal">
      <formula>"NS"</formula>
    </cfRule>
    <cfRule type="cellIs" dxfId="3507" priority="703" operator="equal">
      <formula>"S"</formula>
    </cfRule>
    <cfRule type="cellIs" dxfId="3506" priority="704" operator="equal">
      <formula>"A"</formula>
    </cfRule>
    <cfRule type="cellIs" dxfId="3505" priority="705" operator="equal">
      <formula>"X"</formula>
    </cfRule>
    <cfRule type="cellIs" dxfId="3504" priority="706" operator="equal">
      <formula>"L"</formula>
    </cfRule>
    <cfRule type="cellIs" dxfId="3503" priority="707" operator="equal">
      <formula>"V"</formula>
    </cfRule>
  </conditionalFormatting>
  <conditionalFormatting sqref="AL240">
    <cfRule type="cellIs" dxfId="3502" priority="694" operator="equal">
      <formula>"NA"</formula>
    </cfRule>
    <cfRule type="cellIs" dxfId="3501" priority="695" operator="equal">
      <formula>"NS"</formula>
    </cfRule>
    <cfRule type="cellIs" dxfId="3500" priority="696" operator="equal">
      <formula>"S"</formula>
    </cfRule>
    <cfRule type="cellIs" dxfId="3499" priority="697" operator="equal">
      <formula>"A"</formula>
    </cfRule>
    <cfRule type="cellIs" dxfId="3498" priority="698" operator="equal">
      <formula>"X"</formula>
    </cfRule>
    <cfRule type="cellIs" dxfId="3497" priority="699" operator="equal">
      <formula>"L"</formula>
    </cfRule>
    <cfRule type="cellIs" dxfId="3496" priority="700" operator="equal">
      <formula>"V"</formula>
    </cfRule>
  </conditionalFormatting>
  <conditionalFormatting sqref="AM241 AO241">
    <cfRule type="cellIs" dxfId="3495" priority="687" operator="equal">
      <formula>"NA"</formula>
    </cfRule>
    <cfRule type="cellIs" dxfId="3494" priority="688" operator="equal">
      <formula>"NS"</formula>
    </cfRule>
    <cfRule type="cellIs" dxfId="3493" priority="689" operator="equal">
      <formula>"S"</formula>
    </cfRule>
    <cfRule type="cellIs" dxfId="3492" priority="690" operator="equal">
      <formula>"A"</formula>
    </cfRule>
    <cfRule type="cellIs" dxfId="3491" priority="691" operator="equal">
      <formula>"X"</formula>
    </cfRule>
    <cfRule type="cellIs" dxfId="3490" priority="692" operator="equal">
      <formula>"L"</formula>
    </cfRule>
    <cfRule type="cellIs" dxfId="3489" priority="693" operator="equal">
      <formula>"V"</formula>
    </cfRule>
  </conditionalFormatting>
  <conditionalFormatting sqref="AN241">
    <cfRule type="cellIs" dxfId="3488" priority="680" operator="equal">
      <formula>"NA"</formula>
    </cfRule>
    <cfRule type="cellIs" dxfId="3487" priority="681" operator="equal">
      <formula>"NS"</formula>
    </cfRule>
    <cfRule type="cellIs" dxfId="3486" priority="682" operator="equal">
      <formula>"S"</formula>
    </cfRule>
    <cfRule type="cellIs" dxfId="3485" priority="683" operator="equal">
      <formula>"A"</formula>
    </cfRule>
    <cfRule type="cellIs" dxfId="3484" priority="684" operator="equal">
      <formula>"X"</formula>
    </cfRule>
    <cfRule type="cellIs" dxfId="3483" priority="685" operator="equal">
      <formula>"L"</formula>
    </cfRule>
    <cfRule type="cellIs" dxfId="3482" priority="686" operator="equal">
      <formula>"V"</formula>
    </cfRule>
  </conditionalFormatting>
  <conditionalFormatting sqref="AL241">
    <cfRule type="cellIs" dxfId="3481" priority="673" operator="equal">
      <formula>"NA"</formula>
    </cfRule>
    <cfRule type="cellIs" dxfId="3480" priority="674" operator="equal">
      <formula>"NS"</formula>
    </cfRule>
    <cfRule type="cellIs" dxfId="3479" priority="675" operator="equal">
      <formula>"S"</formula>
    </cfRule>
    <cfRule type="cellIs" dxfId="3478" priority="676" operator="equal">
      <formula>"A"</formula>
    </cfRule>
    <cfRule type="cellIs" dxfId="3477" priority="677" operator="equal">
      <formula>"X"</formula>
    </cfRule>
    <cfRule type="cellIs" dxfId="3476" priority="678" operator="equal">
      <formula>"L"</formula>
    </cfRule>
    <cfRule type="cellIs" dxfId="3475" priority="679" operator="equal">
      <formula>"V"</formula>
    </cfRule>
  </conditionalFormatting>
  <conditionalFormatting sqref="AM242 AO242">
    <cfRule type="cellIs" dxfId="3474" priority="666" operator="equal">
      <formula>"NA"</formula>
    </cfRule>
    <cfRule type="cellIs" dxfId="3473" priority="667" operator="equal">
      <formula>"NS"</formula>
    </cfRule>
    <cfRule type="cellIs" dxfId="3472" priority="668" operator="equal">
      <formula>"S"</formula>
    </cfRule>
    <cfRule type="cellIs" dxfId="3471" priority="669" operator="equal">
      <formula>"A"</formula>
    </cfRule>
    <cfRule type="cellIs" dxfId="3470" priority="670" operator="equal">
      <formula>"X"</formula>
    </cfRule>
    <cfRule type="cellIs" dxfId="3469" priority="671" operator="equal">
      <formula>"L"</formula>
    </cfRule>
    <cfRule type="cellIs" dxfId="3468" priority="672" operator="equal">
      <formula>"V"</formula>
    </cfRule>
  </conditionalFormatting>
  <conditionalFormatting sqref="AN242">
    <cfRule type="cellIs" dxfId="3467" priority="659" operator="equal">
      <formula>"NA"</formula>
    </cfRule>
    <cfRule type="cellIs" dxfId="3466" priority="660" operator="equal">
      <formula>"NS"</formula>
    </cfRule>
    <cfRule type="cellIs" dxfId="3465" priority="661" operator="equal">
      <formula>"S"</formula>
    </cfRule>
    <cfRule type="cellIs" dxfId="3464" priority="662" operator="equal">
      <formula>"A"</formula>
    </cfRule>
    <cfRule type="cellIs" dxfId="3463" priority="663" operator="equal">
      <formula>"X"</formula>
    </cfRule>
    <cfRule type="cellIs" dxfId="3462" priority="664" operator="equal">
      <formula>"L"</formula>
    </cfRule>
    <cfRule type="cellIs" dxfId="3461" priority="665" operator="equal">
      <formula>"V"</formula>
    </cfRule>
  </conditionalFormatting>
  <conditionalFormatting sqref="AL242">
    <cfRule type="cellIs" dxfId="3460" priority="652" operator="equal">
      <formula>"NA"</formula>
    </cfRule>
    <cfRule type="cellIs" dxfId="3459" priority="653" operator="equal">
      <formula>"NS"</formula>
    </cfRule>
    <cfRule type="cellIs" dxfId="3458" priority="654" operator="equal">
      <formula>"S"</formula>
    </cfRule>
    <cfRule type="cellIs" dxfId="3457" priority="655" operator="equal">
      <formula>"A"</formula>
    </cfRule>
    <cfRule type="cellIs" dxfId="3456" priority="656" operator="equal">
      <formula>"X"</formula>
    </cfRule>
    <cfRule type="cellIs" dxfId="3455" priority="657" operator="equal">
      <formula>"L"</formula>
    </cfRule>
    <cfRule type="cellIs" dxfId="3454" priority="658" operator="equal">
      <formula>"V"</formula>
    </cfRule>
  </conditionalFormatting>
  <conditionalFormatting sqref="AM243 AO243">
    <cfRule type="cellIs" dxfId="3453" priority="645" operator="equal">
      <formula>"NA"</formula>
    </cfRule>
    <cfRule type="cellIs" dxfId="3452" priority="646" operator="equal">
      <formula>"NS"</formula>
    </cfRule>
    <cfRule type="cellIs" dxfId="3451" priority="647" operator="equal">
      <formula>"S"</formula>
    </cfRule>
    <cfRule type="cellIs" dxfId="3450" priority="648" operator="equal">
      <formula>"A"</formula>
    </cfRule>
    <cfRule type="cellIs" dxfId="3449" priority="649" operator="equal">
      <formula>"X"</formula>
    </cfRule>
    <cfRule type="cellIs" dxfId="3448" priority="650" operator="equal">
      <formula>"L"</formula>
    </cfRule>
    <cfRule type="cellIs" dxfId="3447" priority="651" operator="equal">
      <formula>"V"</formula>
    </cfRule>
  </conditionalFormatting>
  <conditionalFormatting sqref="AN243">
    <cfRule type="cellIs" dxfId="3446" priority="638" operator="equal">
      <formula>"NA"</formula>
    </cfRule>
    <cfRule type="cellIs" dxfId="3445" priority="639" operator="equal">
      <formula>"NS"</formula>
    </cfRule>
    <cfRule type="cellIs" dxfId="3444" priority="640" operator="equal">
      <formula>"S"</formula>
    </cfRule>
    <cfRule type="cellIs" dxfId="3443" priority="641" operator="equal">
      <formula>"A"</formula>
    </cfRule>
    <cfRule type="cellIs" dxfId="3442" priority="642" operator="equal">
      <formula>"X"</formula>
    </cfRule>
    <cfRule type="cellIs" dxfId="3441" priority="643" operator="equal">
      <formula>"L"</formula>
    </cfRule>
    <cfRule type="cellIs" dxfId="3440" priority="644" operator="equal">
      <formula>"V"</formula>
    </cfRule>
  </conditionalFormatting>
  <conditionalFormatting sqref="AL243">
    <cfRule type="cellIs" dxfId="3439" priority="631" operator="equal">
      <formula>"NA"</formula>
    </cfRule>
    <cfRule type="cellIs" dxfId="3438" priority="632" operator="equal">
      <formula>"NS"</formula>
    </cfRule>
    <cfRule type="cellIs" dxfId="3437" priority="633" operator="equal">
      <formula>"S"</formula>
    </cfRule>
    <cfRule type="cellIs" dxfId="3436" priority="634" operator="equal">
      <formula>"A"</formula>
    </cfRule>
    <cfRule type="cellIs" dxfId="3435" priority="635" operator="equal">
      <formula>"X"</formula>
    </cfRule>
    <cfRule type="cellIs" dxfId="3434" priority="636" operator="equal">
      <formula>"L"</formula>
    </cfRule>
    <cfRule type="cellIs" dxfId="3433" priority="637" operator="equal">
      <formula>"V"</formula>
    </cfRule>
  </conditionalFormatting>
  <conditionalFormatting sqref="AN244">
    <cfRule type="cellIs" dxfId="3432" priority="624" operator="equal">
      <formula>"NA"</formula>
    </cfRule>
    <cfRule type="cellIs" dxfId="3431" priority="625" operator="equal">
      <formula>"NS"</formula>
    </cfRule>
    <cfRule type="cellIs" dxfId="3430" priority="626" operator="equal">
      <formula>"S"</formula>
    </cfRule>
    <cfRule type="cellIs" dxfId="3429" priority="627" operator="equal">
      <formula>"A"</formula>
    </cfRule>
    <cfRule type="cellIs" dxfId="3428" priority="628" operator="equal">
      <formula>"X"</formula>
    </cfRule>
    <cfRule type="cellIs" dxfId="3427" priority="629" operator="equal">
      <formula>"L"</formula>
    </cfRule>
    <cfRule type="cellIs" dxfId="3426" priority="630" operator="equal">
      <formula>"V"</formula>
    </cfRule>
  </conditionalFormatting>
  <conditionalFormatting sqref="AO244">
    <cfRule type="cellIs" dxfId="3425" priority="617" operator="equal">
      <formula>"NA"</formula>
    </cfRule>
    <cfRule type="cellIs" dxfId="3424" priority="618" operator="equal">
      <formula>"NS"</formula>
    </cfRule>
    <cfRule type="cellIs" dxfId="3423" priority="619" operator="equal">
      <formula>"S"</formula>
    </cfRule>
    <cfRule type="cellIs" dxfId="3422" priority="620" operator="equal">
      <formula>"A"</formula>
    </cfRule>
    <cfRule type="cellIs" dxfId="3421" priority="621" operator="equal">
      <formula>"X"</formula>
    </cfRule>
    <cfRule type="cellIs" dxfId="3420" priority="622" operator="equal">
      <formula>"L"</formula>
    </cfRule>
    <cfRule type="cellIs" dxfId="3419" priority="623" operator="equal">
      <formula>"V"</formula>
    </cfRule>
  </conditionalFormatting>
  <conditionalFormatting sqref="AM229">
    <cfRule type="cellIs" dxfId="3418" priority="610" operator="equal">
      <formula>"NA"</formula>
    </cfRule>
    <cfRule type="cellIs" dxfId="3417" priority="611" operator="equal">
      <formula>"NS"</formula>
    </cfRule>
    <cfRule type="cellIs" dxfId="3416" priority="612" operator="equal">
      <formula>"S"</formula>
    </cfRule>
    <cfRule type="cellIs" dxfId="3415" priority="613" operator="equal">
      <formula>"A"</formula>
    </cfRule>
    <cfRule type="cellIs" dxfId="3414" priority="614" operator="equal">
      <formula>"X"</formula>
    </cfRule>
    <cfRule type="cellIs" dxfId="3413" priority="615" operator="equal">
      <formula>"L"</formula>
    </cfRule>
    <cfRule type="cellIs" dxfId="3412" priority="616" operator="equal">
      <formula>"V"</formula>
    </cfRule>
  </conditionalFormatting>
  <conditionalFormatting sqref="AL245:AO254">
    <cfRule type="cellIs" dxfId="3411" priority="603" operator="equal">
      <formula>"NA"</formula>
    </cfRule>
    <cfRule type="cellIs" dxfId="3410" priority="604" operator="equal">
      <formula>"NS"</formula>
    </cfRule>
    <cfRule type="cellIs" dxfId="3409" priority="605" operator="equal">
      <formula>"S"</formula>
    </cfRule>
    <cfRule type="cellIs" dxfId="3408" priority="606" operator="equal">
      <formula>"A"</formula>
    </cfRule>
    <cfRule type="cellIs" dxfId="3407" priority="607" operator="equal">
      <formula>"X"</formula>
    </cfRule>
    <cfRule type="cellIs" dxfId="3406" priority="608" operator="equal">
      <formula>"L"</formula>
    </cfRule>
    <cfRule type="cellIs" dxfId="3405" priority="609" operator="equal">
      <formula>"V"</formula>
    </cfRule>
  </conditionalFormatting>
  <conditionalFormatting sqref="AL255:AO255">
    <cfRule type="cellIs" dxfId="3404" priority="596" operator="equal">
      <formula>"NA"</formula>
    </cfRule>
    <cfRule type="cellIs" dxfId="3403" priority="597" operator="equal">
      <formula>"NS"</formula>
    </cfRule>
    <cfRule type="cellIs" dxfId="3402" priority="598" operator="equal">
      <formula>"S"</formula>
    </cfRule>
    <cfRule type="cellIs" dxfId="3401" priority="599" operator="equal">
      <formula>"A"</formula>
    </cfRule>
    <cfRule type="cellIs" dxfId="3400" priority="600" operator="equal">
      <formula>"X"</formula>
    </cfRule>
    <cfRule type="cellIs" dxfId="3399" priority="601" operator="equal">
      <formula>"L"</formula>
    </cfRule>
    <cfRule type="cellIs" dxfId="3398" priority="602" operator="equal">
      <formula>"V"</formula>
    </cfRule>
  </conditionalFormatting>
  <conditionalFormatting sqref="AL256:AO263">
    <cfRule type="cellIs" dxfId="3397" priority="589" operator="equal">
      <formula>"NA"</formula>
    </cfRule>
    <cfRule type="cellIs" dxfId="3396" priority="590" operator="equal">
      <formula>"NS"</formula>
    </cfRule>
    <cfRule type="cellIs" dxfId="3395" priority="591" operator="equal">
      <formula>"S"</formula>
    </cfRule>
    <cfRule type="cellIs" dxfId="3394" priority="592" operator="equal">
      <formula>"A"</formula>
    </cfRule>
    <cfRule type="cellIs" dxfId="3393" priority="593" operator="equal">
      <formula>"X"</formula>
    </cfRule>
    <cfRule type="cellIs" dxfId="3392" priority="594" operator="equal">
      <formula>"L"</formula>
    </cfRule>
    <cfRule type="cellIs" dxfId="3391" priority="595" operator="equal">
      <formula>"V"</formula>
    </cfRule>
  </conditionalFormatting>
  <conditionalFormatting sqref="AN264">
    <cfRule type="cellIs" dxfId="3390" priority="582" operator="equal">
      <formula>"NA"</formula>
    </cfRule>
    <cfRule type="cellIs" dxfId="3389" priority="583" operator="equal">
      <formula>"NS"</formula>
    </cfRule>
    <cfRule type="cellIs" dxfId="3388" priority="584" operator="equal">
      <formula>"S"</formula>
    </cfRule>
    <cfRule type="cellIs" dxfId="3387" priority="585" operator="equal">
      <formula>"A"</formula>
    </cfRule>
    <cfRule type="cellIs" dxfId="3386" priority="586" operator="equal">
      <formula>"X"</formula>
    </cfRule>
    <cfRule type="cellIs" dxfId="3385" priority="587" operator="equal">
      <formula>"L"</formula>
    </cfRule>
    <cfRule type="cellIs" dxfId="3384" priority="588" operator="equal">
      <formula>"V"</formula>
    </cfRule>
  </conditionalFormatting>
  <conditionalFormatting sqref="AL264">
    <cfRule type="cellIs" dxfId="3383" priority="575" operator="equal">
      <formula>"NA"</formula>
    </cfRule>
    <cfRule type="cellIs" dxfId="3382" priority="576" operator="equal">
      <formula>"NS"</formula>
    </cfRule>
    <cfRule type="cellIs" dxfId="3381" priority="577" operator="equal">
      <formula>"S"</formula>
    </cfRule>
    <cfRule type="cellIs" dxfId="3380" priority="578" operator="equal">
      <formula>"A"</formula>
    </cfRule>
    <cfRule type="cellIs" dxfId="3379" priority="579" operator="equal">
      <formula>"X"</formula>
    </cfRule>
    <cfRule type="cellIs" dxfId="3378" priority="580" operator="equal">
      <formula>"L"</formula>
    </cfRule>
    <cfRule type="cellIs" dxfId="3377" priority="581" operator="equal">
      <formula>"V"</formula>
    </cfRule>
  </conditionalFormatting>
  <conditionalFormatting sqref="AL265:AO274">
    <cfRule type="cellIs" dxfId="3376" priority="568" operator="equal">
      <formula>"NA"</formula>
    </cfRule>
    <cfRule type="cellIs" dxfId="3375" priority="569" operator="equal">
      <formula>"NS"</formula>
    </cfRule>
    <cfRule type="cellIs" dxfId="3374" priority="570" operator="equal">
      <formula>"S"</formula>
    </cfRule>
    <cfRule type="cellIs" dxfId="3373" priority="571" operator="equal">
      <formula>"A"</formula>
    </cfRule>
    <cfRule type="cellIs" dxfId="3372" priority="572" operator="equal">
      <formula>"X"</formula>
    </cfRule>
    <cfRule type="cellIs" dxfId="3371" priority="573" operator="equal">
      <formula>"L"</formula>
    </cfRule>
    <cfRule type="cellIs" dxfId="3370" priority="574" operator="equal">
      <formula>"V"</formula>
    </cfRule>
  </conditionalFormatting>
  <conditionalFormatting sqref="AN631:AO631">
    <cfRule type="cellIs" dxfId="3369" priority="561" operator="equal">
      <formula>"NA"</formula>
    </cfRule>
    <cfRule type="cellIs" dxfId="3368" priority="562" operator="equal">
      <formula>"NS"</formula>
    </cfRule>
    <cfRule type="cellIs" dxfId="3367" priority="563" operator="equal">
      <formula>"S"</formula>
    </cfRule>
    <cfRule type="cellIs" dxfId="3366" priority="564" operator="equal">
      <formula>"A"</formula>
    </cfRule>
    <cfRule type="cellIs" dxfId="3365" priority="565" operator="equal">
      <formula>"X"</formula>
    </cfRule>
    <cfRule type="cellIs" dxfId="3364" priority="566" operator="equal">
      <formula>"L"</formula>
    </cfRule>
    <cfRule type="cellIs" dxfId="3363" priority="567" operator="equal">
      <formula>"V"</formula>
    </cfRule>
  </conditionalFormatting>
  <conditionalFormatting sqref="AL632:AM632">
    <cfRule type="cellIs" dxfId="3362" priority="554" operator="equal">
      <formula>"NA"</formula>
    </cfRule>
    <cfRule type="cellIs" dxfId="3361" priority="555" operator="equal">
      <formula>"NS"</formula>
    </cfRule>
    <cfRule type="cellIs" dxfId="3360" priority="556" operator="equal">
      <formula>"S"</formula>
    </cfRule>
    <cfRule type="cellIs" dxfId="3359" priority="557" operator="equal">
      <formula>"A"</formula>
    </cfRule>
    <cfRule type="cellIs" dxfId="3358" priority="558" operator="equal">
      <formula>"X"</formula>
    </cfRule>
    <cfRule type="cellIs" dxfId="3357" priority="559" operator="equal">
      <formula>"L"</formula>
    </cfRule>
    <cfRule type="cellIs" dxfId="3356" priority="560" operator="equal">
      <formula>"V"</formula>
    </cfRule>
  </conditionalFormatting>
  <conditionalFormatting sqref="AN632:AO632">
    <cfRule type="cellIs" dxfId="3355" priority="547" operator="equal">
      <formula>"NA"</formula>
    </cfRule>
    <cfRule type="cellIs" dxfId="3354" priority="548" operator="equal">
      <formula>"NS"</formula>
    </cfRule>
    <cfRule type="cellIs" dxfId="3353" priority="549" operator="equal">
      <formula>"S"</formula>
    </cfRule>
    <cfRule type="cellIs" dxfId="3352" priority="550" operator="equal">
      <formula>"A"</formula>
    </cfRule>
    <cfRule type="cellIs" dxfId="3351" priority="551" operator="equal">
      <formula>"X"</formula>
    </cfRule>
    <cfRule type="cellIs" dxfId="3350" priority="552" operator="equal">
      <formula>"L"</formula>
    </cfRule>
    <cfRule type="cellIs" dxfId="3349" priority="553" operator="equal">
      <formula>"V"</formula>
    </cfRule>
  </conditionalFormatting>
  <conditionalFormatting sqref="AL633:AM633">
    <cfRule type="cellIs" dxfId="3348" priority="540" operator="equal">
      <formula>"NA"</formula>
    </cfRule>
    <cfRule type="cellIs" dxfId="3347" priority="541" operator="equal">
      <formula>"NS"</formula>
    </cfRule>
    <cfRule type="cellIs" dxfId="3346" priority="542" operator="equal">
      <formula>"S"</formula>
    </cfRule>
    <cfRule type="cellIs" dxfId="3345" priority="543" operator="equal">
      <formula>"A"</formula>
    </cfRule>
    <cfRule type="cellIs" dxfId="3344" priority="544" operator="equal">
      <formula>"X"</formula>
    </cfRule>
    <cfRule type="cellIs" dxfId="3343" priority="545" operator="equal">
      <formula>"L"</formula>
    </cfRule>
    <cfRule type="cellIs" dxfId="3342" priority="546" operator="equal">
      <formula>"V"</formula>
    </cfRule>
  </conditionalFormatting>
  <conditionalFormatting sqref="AN633:AO633">
    <cfRule type="cellIs" dxfId="3341" priority="533" operator="equal">
      <formula>"NA"</formula>
    </cfRule>
    <cfRule type="cellIs" dxfId="3340" priority="534" operator="equal">
      <formula>"NS"</formula>
    </cfRule>
    <cfRule type="cellIs" dxfId="3339" priority="535" operator="equal">
      <formula>"S"</formula>
    </cfRule>
    <cfRule type="cellIs" dxfId="3338" priority="536" operator="equal">
      <formula>"A"</formula>
    </cfRule>
    <cfRule type="cellIs" dxfId="3337" priority="537" operator="equal">
      <formula>"X"</formula>
    </cfRule>
    <cfRule type="cellIs" dxfId="3336" priority="538" operator="equal">
      <formula>"L"</formula>
    </cfRule>
    <cfRule type="cellIs" dxfId="3335" priority="539" operator="equal">
      <formula>"V"</formula>
    </cfRule>
  </conditionalFormatting>
  <conditionalFormatting sqref="AL634:AM634">
    <cfRule type="cellIs" dxfId="3334" priority="526" operator="equal">
      <formula>"NA"</formula>
    </cfRule>
    <cfRule type="cellIs" dxfId="3333" priority="527" operator="equal">
      <formula>"NS"</formula>
    </cfRule>
    <cfRule type="cellIs" dxfId="3332" priority="528" operator="equal">
      <formula>"S"</formula>
    </cfRule>
    <cfRule type="cellIs" dxfId="3331" priority="529" operator="equal">
      <formula>"A"</formula>
    </cfRule>
    <cfRule type="cellIs" dxfId="3330" priority="530" operator="equal">
      <formula>"X"</formula>
    </cfRule>
    <cfRule type="cellIs" dxfId="3329" priority="531" operator="equal">
      <formula>"L"</formula>
    </cfRule>
    <cfRule type="cellIs" dxfId="3328" priority="532" operator="equal">
      <formula>"V"</formula>
    </cfRule>
  </conditionalFormatting>
  <conditionalFormatting sqref="AN634:AO634">
    <cfRule type="cellIs" dxfId="3327" priority="519" operator="equal">
      <formula>"NA"</formula>
    </cfRule>
    <cfRule type="cellIs" dxfId="3326" priority="520" operator="equal">
      <formula>"NS"</formula>
    </cfRule>
    <cfRule type="cellIs" dxfId="3325" priority="521" operator="equal">
      <formula>"S"</formula>
    </cfRule>
    <cfRule type="cellIs" dxfId="3324" priority="522" operator="equal">
      <formula>"A"</formula>
    </cfRule>
    <cfRule type="cellIs" dxfId="3323" priority="523" operator="equal">
      <formula>"X"</formula>
    </cfRule>
    <cfRule type="cellIs" dxfId="3322" priority="524" operator="equal">
      <formula>"L"</formula>
    </cfRule>
    <cfRule type="cellIs" dxfId="3321" priority="525" operator="equal">
      <formula>"V"</formula>
    </cfRule>
  </conditionalFormatting>
  <conditionalFormatting sqref="AL635:AM635">
    <cfRule type="cellIs" dxfId="3320" priority="512" operator="equal">
      <formula>"NA"</formula>
    </cfRule>
    <cfRule type="cellIs" dxfId="3319" priority="513" operator="equal">
      <formula>"NS"</formula>
    </cfRule>
    <cfRule type="cellIs" dxfId="3318" priority="514" operator="equal">
      <formula>"S"</formula>
    </cfRule>
    <cfRule type="cellIs" dxfId="3317" priority="515" operator="equal">
      <formula>"A"</formula>
    </cfRule>
    <cfRule type="cellIs" dxfId="3316" priority="516" operator="equal">
      <formula>"X"</formula>
    </cfRule>
    <cfRule type="cellIs" dxfId="3315" priority="517" operator="equal">
      <formula>"L"</formula>
    </cfRule>
    <cfRule type="cellIs" dxfId="3314" priority="518" operator="equal">
      <formula>"V"</formula>
    </cfRule>
  </conditionalFormatting>
  <conditionalFormatting sqref="AN635:AO635">
    <cfRule type="cellIs" dxfId="3313" priority="505" operator="equal">
      <formula>"NA"</formula>
    </cfRule>
    <cfRule type="cellIs" dxfId="3312" priority="506" operator="equal">
      <formula>"NS"</formula>
    </cfRule>
    <cfRule type="cellIs" dxfId="3311" priority="507" operator="equal">
      <formula>"S"</formula>
    </cfRule>
    <cfRule type="cellIs" dxfId="3310" priority="508" operator="equal">
      <formula>"A"</formula>
    </cfRule>
    <cfRule type="cellIs" dxfId="3309" priority="509" operator="equal">
      <formula>"X"</formula>
    </cfRule>
    <cfRule type="cellIs" dxfId="3308" priority="510" operator="equal">
      <formula>"L"</formula>
    </cfRule>
    <cfRule type="cellIs" dxfId="3307" priority="511" operator="equal">
      <formula>"V"</formula>
    </cfRule>
  </conditionalFormatting>
  <conditionalFormatting sqref="AL636:AO638">
    <cfRule type="cellIs" dxfId="3306" priority="498" operator="equal">
      <formula>"NA"</formula>
    </cfRule>
    <cfRule type="cellIs" dxfId="3305" priority="499" operator="equal">
      <formula>"NS"</formula>
    </cfRule>
    <cfRule type="cellIs" dxfId="3304" priority="500" operator="equal">
      <formula>"S"</formula>
    </cfRule>
    <cfRule type="cellIs" dxfId="3303" priority="501" operator="equal">
      <formula>"A"</formula>
    </cfRule>
    <cfRule type="cellIs" dxfId="3302" priority="502" operator="equal">
      <formula>"X"</formula>
    </cfRule>
    <cfRule type="cellIs" dxfId="3301" priority="503" operator="equal">
      <formula>"L"</formula>
    </cfRule>
    <cfRule type="cellIs" dxfId="3300" priority="504" operator="equal">
      <formula>"V"</formula>
    </cfRule>
  </conditionalFormatting>
  <conditionalFormatting sqref="AL639:AO644">
    <cfRule type="cellIs" dxfId="3299" priority="491" operator="equal">
      <formula>"NA"</formula>
    </cfRule>
    <cfRule type="cellIs" dxfId="3298" priority="492" operator="equal">
      <formula>"NS"</formula>
    </cfRule>
    <cfRule type="cellIs" dxfId="3297" priority="493" operator="equal">
      <formula>"S"</formula>
    </cfRule>
    <cfRule type="cellIs" dxfId="3296" priority="494" operator="equal">
      <formula>"A"</formula>
    </cfRule>
    <cfRule type="cellIs" dxfId="3295" priority="495" operator="equal">
      <formula>"X"</formula>
    </cfRule>
    <cfRule type="cellIs" dxfId="3294" priority="496" operator="equal">
      <formula>"L"</formula>
    </cfRule>
    <cfRule type="cellIs" dxfId="3293" priority="497" operator="equal">
      <formula>"V"</formula>
    </cfRule>
  </conditionalFormatting>
  <conditionalFormatting sqref="AN646:AO646">
    <cfRule type="cellIs" dxfId="3292" priority="484" operator="equal">
      <formula>"NA"</formula>
    </cfRule>
    <cfRule type="cellIs" dxfId="3291" priority="485" operator="equal">
      <formula>"NS"</formula>
    </cfRule>
    <cfRule type="cellIs" dxfId="3290" priority="486" operator="equal">
      <formula>"S"</formula>
    </cfRule>
    <cfRule type="cellIs" dxfId="3289" priority="487" operator="equal">
      <formula>"A"</formula>
    </cfRule>
    <cfRule type="cellIs" dxfId="3288" priority="488" operator="equal">
      <formula>"X"</formula>
    </cfRule>
    <cfRule type="cellIs" dxfId="3287" priority="489" operator="equal">
      <formula>"L"</formula>
    </cfRule>
    <cfRule type="cellIs" dxfId="3286" priority="490" operator="equal">
      <formula>"V"</formula>
    </cfRule>
  </conditionalFormatting>
  <conditionalFormatting sqref="AL647:AM647">
    <cfRule type="cellIs" dxfId="3285" priority="477" operator="equal">
      <formula>"NA"</formula>
    </cfRule>
    <cfRule type="cellIs" dxfId="3284" priority="478" operator="equal">
      <formula>"NS"</formula>
    </cfRule>
    <cfRule type="cellIs" dxfId="3283" priority="479" operator="equal">
      <formula>"S"</formula>
    </cfRule>
    <cfRule type="cellIs" dxfId="3282" priority="480" operator="equal">
      <formula>"A"</formula>
    </cfRule>
    <cfRule type="cellIs" dxfId="3281" priority="481" operator="equal">
      <formula>"X"</formula>
    </cfRule>
    <cfRule type="cellIs" dxfId="3280" priority="482" operator="equal">
      <formula>"L"</formula>
    </cfRule>
    <cfRule type="cellIs" dxfId="3279" priority="483" operator="equal">
      <formula>"V"</formula>
    </cfRule>
  </conditionalFormatting>
  <conditionalFormatting sqref="AN647:AO647">
    <cfRule type="cellIs" dxfId="3278" priority="470" operator="equal">
      <formula>"NA"</formula>
    </cfRule>
    <cfRule type="cellIs" dxfId="3277" priority="471" operator="equal">
      <formula>"NS"</formula>
    </cfRule>
    <cfRule type="cellIs" dxfId="3276" priority="472" operator="equal">
      <formula>"S"</formula>
    </cfRule>
    <cfRule type="cellIs" dxfId="3275" priority="473" operator="equal">
      <formula>"A"</formula>
    </cfRule>
    <cfRule type="cellIs" dxfId="3274" priority="474" operator="equal">
      <formula>"X"</formula>
    </cfRule>
    <cfRule type="cellIs" dxfId="3273" priority="475" operator="equal">
      <formula>"L"</formula>
    </cfRule>
    <cfRule type="cellIs" dxfId="3272" priority="476" operator="equal">
      <formula>"V"</formula>
    </cfRule>
  </conditionalFormatting>
  <conditionalFormatting sqref="AL645:AM645">
    <cfRule type="cellIs" dxfId="3271" priority="463" operator="equal">
      <formula>"NA"</formula>
    </cfRule>
    <cfRule type="cellIs" dxfId="3270" priority="464" operator="equal">
      <formula>"NS"</formula>
    </cfRule>
    <cfRule type="cellIs" dxfId="3269" priority="465" operator="equal">
      <formula>"S"</formula>
    </cfRule>
    <cfRule type="cellIs" dxfId="3268" priority="466" operator="equal">
      <formula>"A"</formula>
    </cfRule>
    <cfRule type="cellIs" dxfId="3267" priority="467" operator="equal">
      <formula>"X"</formula>
    </cfRule>
    <cfRule type="cellIs" dxfId="3266" priority="468" operator="equal">
      <formula>"L"</formula>
    </cfRule>
    <cfRule type="cellIs" dxfId="3265" priority="469" operator="equal">
      <formula>"V"</formula>
    </cfRule>
  </conditionalFormatting>
  <conditionalFormatting sqref="AN645:AO645">
    <cfRule type="cellIs" dxfId="3264" priority="456" operator="equal">
      <formula>"NA"</formula>
    </cfRule>
    <cfRule type="cellIs" dxfId="3263" priority="457" operator="equal">
      <formula>"NS"</formula>
    </cfRule>
    <cfRule type="cellIs" dxfId="3262" priority="458" operator="equal">
      <formula>"S"</formula>
    </cfRule>
    <cfRule type="cellIs" dxfId="3261" priority="459" operator="equal">
      <formula>"A"</formula>
    </cfRule>
    <cfRule type="cellIs" dxfId="3260" priority="460" operator="equal">
      <formula>"X"</formula>
    </cfRule>
    <cfRule type="cellIs" dxfId="3259" priority="461" operator="equal">
      <formula>"L"</formula>
    </cfRule>
    <cfRule type="cellIs" dxfId="3258" priority="462" operator="equal">
      <formula>"V"</formula>
    </cfRule>
  </conditionalFormatting>
  <conditionalFormatting sqref="AL646:AM646">
    <cfRule type="cellIs" dxfId="3257" priority="449" operator="equal">
      <formula>"NA"</formula>
    </cfRule>
    <cfRule type="cellIs" dxfId="3256" priority="450" operator="equal">
      <formula>"NS"</formula>
    </cfRule>
    <cfRule type="cellIs" dxfId="3255" priority="451" operator="equal">
      <formula>"S"</formula>
    </cfRule>
    <cfRule type="cellIs" dxfId="3254" priority="452" operator="equal">
      <formula>"A"</formula>
    </cfRule>
    <cfRule type="cellIs" dxfId="3253" priority="453" operator="equal">
      <formula>"X"</formula>
    </cfRule>
    <cfRule type="cellIs" dxfId="3252" priority="454" operator="equal">
      <formula>"L"</formula>
    </cfRule>
    <cfRule type="cellIs" dxfId="3251" priority="455" operator="equal">
      <formula>"V"</formula>
    </cfRule>
  </conditionalFormatting>
  <conditionalFormatting sqref="AM648">
    <cfRule type="cellIs" dxfId="3250" priority="442" operator="equal">
      <formula>"NA"</formula>
    </cfRule>
    <cfRule type="cellIs" dxfId="3249" priority="443" operator="equal">
      <formula>"NS"</formula>
    </cfRule>
    <cfRule type="cellIs" dxfId="3248" priority="444" operator="equal">
      <formula>"S"</formula>
    </cfRule>
    <cfRule type="cellIs" dxfId="3247" priority="445" operator="equal">
      <formula>"A"</formula>
    </cfRule>
    <cfRule type="cellIs" dxfId="3246" priority="446" operator="equal">
      <formula>"X"</formula>
    </cfRule>
    <cfRule type="cellIs" dxfId="3245" priority="447" operator="equal">
      <formula>"L"</formula>
    </cfRule>
    <cfRule type="cellIs" dxfId="3244" priority="448" operator="equal">
      <formula>"V"</formula>
    </cfRule>
  </conditionalFormatting>
  <conditionalFormatting sqref="AN648">
    <cfRule type="cellIs" dxfId="3243" priority="435" operator="equal">
      <formula>"NA"</formula>
    </cfRule>
    <cfRule type="cellIs" dxfId="3242" priority="436" operator="equal">
      <formula>"NS"</formula>
    </cfRule>
    <cfRule type="cellIs" dxfId="3241" priority="437" operator="equal">
      <formula>"S"</formula>
    </cfRule>
    <cfRule type="cellIs" dxfId="3240" priority="438" operator="equal">
      <formula>"A"</formula>
    </cfRule>
    <cfRule type="cellIs" dxfId="3239" priority="439" operator="equal">
      <formula>"X"</formula>
    </cfRule>
    <cfRule type="cellIs" dxfId="3238" priority="440" operator="equal">
      <formula>"L"</formula>
    </cfRule>
    <cfRule type="cellIs" dxfId="3237" priority="441" operator="equal">
      <formula>"V"</formula>
    </cfRule>
  </conditionalFormatting>
  <conditionalFormatting sqref="AL649:AL653 AO649:AO653">
    <cfRule type="cellIs" dxfId="3236" priority="428" operator="equal">
      <formula>"NA"</formula>
    </cfRule>
    <cfRule type="cellIs" dxfId="3235" priority="429" operator="equal">
      <formula>"NS"</formula>
    </cfRule>
    <cfRule type="cellIs" dxfId="3234" priority="430" operator="equal">
      <formula>"S"</formula>
    </cfRule>
    <cfRule type="cellIs" dxfId="3233" priority="431" operator="equal">
      <formula>"A"</formula>
    </cfRule>
    <cfRule type="cellIs" dxfId="3232" priority="432" operator="equal">
      <formula>"X"</formula>
    </cfRule>
    <cfRule type="cellIs" dxfId="3231" priority="433" operator="equal">
      <formula>"L"</formula>
    </cfRule>
    <cfRule type="cellIs" dxfId="3230" priority="434" operator="equal">
      <formula>"V"</formula>
    </cfRule>
  </conditionalFormatting>
  <conditionalFormatting sqref="AM649:AM653">
    <cfRule type="cellIs" dxfId="3229" priority="421" operator="equal">
      <formula>"NA"</formula>
    </cfRule>
    <cfRule type="cellIs" dxfId="3228" priority="422" operator="equal">
      <formula>"NS"</formula>
    </cfRule>
    <cfRule type="cellIs" dxfId="3227" priority="423" operator="equal">
      <formula>"S"</formula>
    </cfRule>
    <cfRule type="cellIs" dxfId="3226" priority="424" operator="equal">
      <formula>"A"</formula>
    </cfRule>
    <cfRule type="cellIs" dxfId="3225" priority="425" operator="equal">
      <formula>"X"</formula>
    </cfRule>
    <cfRule type="cellIs" dxfId="3224" priority="426" operator="equal">
      <formula>"L"</formula>
    </cfRule>
    <cfRule type="cellIs" dxfId="3223" priority="427" operator="equal">
      <formula>"V"</formula>
    </cfRule>
  </conditionalFormatting>
  <conditionalFormatting sqref="AN649:AN653">
    <cfRule type="cellIs" dxfId="3222" priority="414" operator="equal">
      <formula>"NA"</formula>
    </cfRule>
    <cfRule type="cellIs" dxfId="3221" priority="415" operator="equal">
      <formula>"NS"</formula>
    </cfRule>
    <cfRule type="cellIs" dxfId="3220" priority="416" operator="equal">
      <formula>"S"</formula>
    </cfRule>
    <cfRule type="cellIs" dxfId="3219" priority="417" operator="equal">
      <formula>"A"</formula>
    </cfRule>
    <cfRule type="cellIs" dxfId="3218" priority="418" operator="equal">
      <formula>"X"</formula>
    </cfRule>
    <cfRule type="cellIs" dxfId="3217" priority="419" operator="equal">
      <formula>"L"</formula>
    </cfRule>
    <cfRule type="cellIs" dxfId="3216" priority="420" operator="equal">
      <formula>"V"</formula>
    </cfRule>
  </conditionalFormatting>
  <conditionalFormatting sqref="AL654:AL663 AO654:AO663">
    <cfRule type="cellIs" dxfId="3215" priority="407" operator="equal">
      <formula>"NA"</formula>
    </cfRule>
    <cfRule type="cellIs" dxfId="3214" priority="408" operator="equal">
      <formula>"NS"</formula>
    </cfRule>
    <cfRule type="cellIs" dxfId="3213" priority="409" operator="equal">
      <formula>"S"</formula>
    </cfRule>
    <cfRule type="cellIs" dxfId="3212" priority="410" operator="equal">
      <formula>"A"</formula>
    </cfRule>
    <cfRule type="cellIs" dxfId="3211" priority="411" operator="equal">
      <formula>"X"</formula>
    </cfRule>
    <cfRule type="cellIs" dxfId="3210" priority="412" operator="equal">
      <formula>"L"</formula>
    </cfRule>
    <cfRule type="cellIs" dxfId="3209" priority="413" operator="equal">
      <formula>"V"</formula>
    </cfRule>
  </conditionalFormatting>
  <conditionalFormatting sqref="AM654:AM663">
    <cfRule type="cellIs" dxfId="3208" priority="400" operator="equal">
      <formula>"NA"</formula>
    </cfRule>
    <cfRule type="cellIs" dxfId="3207" priority="401" operator="equal">
      <formula>"NS"</formula>
    </cfRule>
    <cfRule type="cellIs" dxfId="3206" priority="402" operator="equal">
      <formula>"S"</formula>
    </cfRule>
    <cfRule type="cellIs" dxfId="3205" priority="403" operator="equal">
      <formula>"A"</formula>
    </cfRule>
    <cfRule type="cellIs" dxfId="3204" priority="404" operator="equal">
      <formula>"X"</formula>
    </cfRule>
    <cfRule type="cellIs" dxfId="3203" priority="405" operator="equal">
      <formula>"L"</formula>
    </cfRule>
    <cfRule type="cellIs" dxfId="3202" priority="406" operator="equal">
      <formula>"V"</formula>
    </cfRule>
  </conditionalFormatting>
  <conditionalFormatting sqref="AN654:AN663">
    <cfRule type="cellIs" dxfId="3201" priority="393" operator="equal">
      <formula>"NA"</formula>
    </cfRule>
    <cfRule type="cellIs" dxfId="3200" priority="394" operator="equal">
      <formula>"NS"</formula>
    </cfRule>
    <cfRule type="cellIs" dxfId="3199" priority="395" operator="equal">
      <formula>"S"</formula>
    </cfRule>
    <cfRule type="cellIs" dxfId="3198" priority="396" operator="equal">
      <formula>"A"</formula>
    </cfRule>
    <cfRule type="cellIs" dxfId="3197" priority="397" operator="equal">
      <formula>"X"</formula>
    </cfRule>
    <cfRule type="cellIs" dxfId="3196" priority="398" operator="equal">
      <formula>"L"</formula>
    </cfRule>
    <cfRule type="cellIs" dxfId="3195" priority="399" operator="equal">
      <formula>"V"</formula>
    </cfRule>
  </conditionalFormatting>
  <conditionalFormatting sqref="AL664:AL673 AO664:AO673">
    <cfRule type="cellIs" dxfId="3194" priority="386" operator="equal">
      <formula>"NA"</formula>
    </cfRule>
    <cfRule type="cellIs" dxfId="3193" priority="387" operator="equal">
      <formula>"NS"</formula>
    </cfRule>
    <cfRule type="cellIs" dxfId="3192" priority="388" operator="equal">
      <formula>"S"</formula>
    </cfRule>
    <cfRule type="cellIs" dxfId="3191" priority="389" operator="equal">
      <formula>"A"</formula>
    </cfRule>
    <cfRule type="cellIs" dxfId="3190" priority="390" operator="equal">
      <formula>"X"</formula>
    </cfRule>
    <cfRule type="cellIs" dxfId="3189" priority="391" operator="equal">
      <formula>"L"</formula>
    </cfRule>
    <cfRule type="cellIs" dxfId="3188" priority="392" operator="equal">
      <formula>"V"</formula>
    </cfRule>
  </conditionalFormatting>
  <conditionalFormatting sqref="AM664:AM673 AL668:AL673 AN668:AO673">
    <cfRule type="cellIs" dxfId="3187" priority="379" operator="equal">
      <formula>"NA"</formula>
    </cfRule>
    <cfRule type="cellIs" dxfId="3186" priority="380" operator="equal">
      <formula>"NS"</formula>
    </cfRule>
    <cfRule type="cellIs" dxfId="3185" priority="381" operator="equal">
      <formula>"S"</formula>
    </cfRule>
    <cfRule type="cellIs" dxfId="3184" priority="382" operator="equal">
      <formula>"A"</formula>
    </cfRule>
    <cfRule type="cellIs" dxfId="3183" priority="383" operator="equal">
      <formula>"X"</formula>
    </cfRule>
    <cfRule type="cellIs" dxfId="3182" priority="384" operator="equal">
      <formula>"L"</formula>
    </cfRule>
    <cfRule type="cellIs" dxfId="3181" priority="385" operator="equal">
      <formula>"V"</formula>
    </cfRule>
  </conditionalFormatting>
  <conditionalFormatting sqref="AN664:AN673">
    <cfRule type="cellIs" dxfId="3180" priority="372" operator="equal">
      <formula>"NA"</formula>
    </cfRule>
    <cfRule type="cellIs" dxfId="3179" priority="373" operator="equal">
      <formula>"NS"</formula>
    </cfRule>
    <cfRule type="cellIs" dxfId="3178" priority="374" operator="equal">
      <formula>"S"</formula>
    </cfRule>
    <cfRule type="cellIs" dxfId="3177" priority="375" operator="equal">
      <formula>"A"</formula>
    </cfRule>
    <cfRule type="cellIs" dxfId="3176" priority="376" operator="equal">
      <formula>"X"</formula>
    </cfRule>
    <cfRule type="cellIs" dxfId="3175" priority="377" operator="equal">
      <formula>"L"</formula>
    </cfRule>
    <cfRule type="cellIs" dxfId="3174" priority="378" operator="equal">
      <formula>"V"</formula>
    </cfRule>
  </conditionalFormatting>
  <conditionalFormatting sqref="AL674:AO675">
    <cfRule type="cellIs" dxfId="3173" priority="365" operator="equal">
      <formula>"NA"</formula>
    </cfRule>
    <cfRule type="cellIs" dxfId="3172" priority="366" operator="equal">
      <formula>"NS"</formula>
    </cfRule>
    <cfRule type="cellIs" dxfId="3171" priority="367" operator="equal">
      <formula>"S"</formula>
    </cfRule>
    <cfRule type="cellIs" dxfId="3170" priority="368" operator="equal">
      <formula>"A"</formula>
    </cfRule>
    <cfRule type="cellIs" dxfId="3169" priority="369" operator="equal">
      <formula>"X"</formula>
    </cfRule>
    <cfRule type="cellIs" dxfId="3168" priority="370" operator="equal">
      <formula>"L"</formula>
    </cfRule>
    <cfRule type="cellIs" dxfId="3167" priority="371" operator="equal">
      <formula>"V"</formula>
    </cfRule>
  </conditionalFormatting>
  <conditionalFormatting sqref="AL676 AO676">
    <cfRule type="cellIs" dxfId="3166" priority="358" operator="equal">
      <formula>"NA"</formula>
    </cfRule>
    <cfRule type="cellIs" dxfId="3165" priority="359" operator="equal">
      <formula>"NS"</formula>
    </cfRule>
    <cfRule type="cellIs" dxfId="3164" priority="360" operator="equal">
      <formula>"S"</formula>
    </cfRule>
    <cfRule type="cellIs" dxfId="3163" priority="361" operator="equal">
      <formula>"A"</formula>
    </cfRule>
    <cfRule type="cellIs" dxfId="3162" priority="362" operator="equal">
      <formula>"X"</formula>
    </cfRule>
    <cfRule type="cellIs" dxfId="3161" priority="363" operator="equal">
      <formula>"L"</formula>
    </cfRule>
    <cfRule type="cellIs" dxfId="3160" priority="364" operator="equal">
      <formula>"V"</formula>
    </cfRule>
  </conditionalFormatting>
  <conditionalFormatting sqref="AM676">
    <cfRule type="cellIs" dxfId="3159" priority="351" operator="equal">
      <formula>"NA"</formula>
    </cfRule>
    <cfRule type="cellIs" dxfId="3158" priority="352" operator="equal">
      <formula>"NS"</formula>
    </cfRule>
    <cfRule type="cellIs" dxfId="3157" priority="353" operator="equal">
      <formula>"S"</formula>
    </cfRule>
    <cfRule type="cellIs" dxfId="3156" priority="354" operator="equal">
      <formula>"A"</formula>
    </cfRule>
    <cfRule type="cellIs" dxfId="3155" priority="355" operator="equal">
      <formula>"X"</formula>
    </cfRule>
    <cfRule type="cellIs" dxfId="3154" priority="356" operator="equal">
      <formula>"L"</formula>
    </cfRule>
    <cfRule type="cellIs" dxfId="3153" priority="357" operator="equal">
      <formula>"V"</formula>
    </cfRule>
  </conditionalFormatting>
  <conditionalFormatting sqref="AN676">
    <cfRule type="cellIs" dxfId="3152" priority="344" operator="equal">
      <formula>"NA"</formula>
    </cfRule>
    <cfRule type="cellIs" dxfId="3151" priority="345" operator="equal">
      <formula>"NS"</formula>
    </cfRule>
    <cfRule type="cellIs" dxfId="3150" priority="346" operator="equal">
      <formula>"S"</formula>
    </cfRule>
    <cfRule type="cellIs" dxfId="3149" priority="347" operator="equal">
      <formula>"A"</formula>
    </cfRule>
    <cfRule type="cellIs" dxfId="3148" priority="348" operator="equal">
      <formula>"X"</formula>
    </cfRule>
    <cfRule type="cellIs" dxfId="3147" priority="349" operator="equal">
      <formula>"L"</formula>
    </cfRule>
    <cfRule type="cellIs" dxfId="3146" priority="350" operator="equal">
      <formula>"V"</formula>
    </cfRule>
  </conditionalFormatting>
  <conditionalFormatting sqref="AL677 AO677">
    <cfRule type="cellIs" dxfId="3145" priority="337" operator="equal">
      <formula>"NA"</formula>
    </cfRule>
    <cfRule type="cellIs" dxfId="3144" priority="338" operator="equal">
      <formula>"NS"</formula>
    </cfRule>
    <cfRule type="cellIs" dxfId="3143" priority="339" operator="equal">
      <formula>"S"</formula>
    </cfRule>
    <cfRule type="cellIs" dxfId="3142" priority="340" operator="equal">
      <formula>"A"</formula>
    </cfRule>
    <cfRule type="cellIs" dxfId="3141" priority="341" operator="equal">
      <formula>"X"</formula>
    </cfRule>
    <cfRule type="cellIs" dxfId="3140" priority="342" operator="equal">
      <formula>"L"</formula>
    </cfRule>
    <cfRule type="cellIs" dxfId="3139" priority="343" operator="equal">
      <formula>"V"</formula>
    </cfRule>
  </conditionalFormatting>
  <conditionalFormatting sqref="AM677">
    <cfRule type="cellIs" dxfId="3138" priority="330" operator="equal">
      <formula>"NA"</formula>
    </cfRule>
    <cfRule type="cellIs" dxfId="3137" priority="331" operator="equal">
      <formula>"NS"</formula>
    </cfRule>
    <cfRule type="cellIs" dxfId="3136" priority="332" operator="equal">
      <formula>"S"</formula>
    </cfRule>
    <cfRule type="cellIs" dxfId="3135" priority="333" operator="equal">
      <formula>"A"</formula>
    </cfRule>
    <cfRule type="cellIs" dxfId="3134" priority="334" operator="equal">
      <formula>"X"</formula>
    </cfRule>
    <cfRule type="cellIs" dxfId="3133" priority="335" operator="equal">
      <formula>"L"</formula>
    </cfRule>
    <cfRule type="cellIs" dxfId="3132" priority="336" operator="equal">
      <formula>"V"</formula>
    </cfRule>
  </conditionalFormatting>
  <conditionalFormatting sqref="AN677">
    <cfRule type="cellIs" dxfId="3131" priority="323" operator="equal">
      <formula>"NA"</formula>
    </cfRule>
    <cfRule type="cellIs" dxfId="3130" priority="324" operator="equal">
      <formula>"NS"</formula>
    </cfRule>
    <cfRule type="cellIs" dxfId="3129" priority="325" operator="equal">
      <formula>"S"</formula>
    </cfRule>
    <cfRule type="cellIs" dxfId="3128" priority="326" operator="equal">
      <formula>"A"</formula>
    </cfRule>
    <cfRule type="cellIs" dxfId="3127" priority="327" operator="equal">
      <formula>"X"</formula>
    </cfRule>
    <cfRule type="cellIs" dxfId="3126" priority="328" operator="equal">
      <formula>"L"</formula>
    </cfRule>
    <cfRule type="cellIs" dxfId="3125" priority="329" operator="equal">
      <formula>"V"</formula>
    </cfRule>
  </conditionalFormatting>
  <conditionalFormatting sqref="AL678 AO678">
    <cfRule type="cellIs" dxfId="3124" priority="316" operator="equal">
      <formula>"NA"</formula>
    </cfRule>
    <cfRule type="cellIs" dxfId="3123" priority="317" operator="equal">
      <formula>"NS"</formula>
    </cfRule>
    <cfRule type="cellIs" dxfId="3122" priority="318" operator="equal">
      <formula>"S"</formula>
    </cfRule>
    <cfRule type="cellIs" dxfId="3121" priority="319" operator="equal">
      <formula>"A"</formula>
    </cfRule>
    <cfRule type="cellIs" dxfId="3120" priority="320" operator="equal">
      <formula>"X"</formula>
    </cfRule>
    <cfRule type="cellIs" dxfId="3119" priority="321" operator="equal">
      <formula>"L"</formula>
    </cfRule>
    <cfRule type="cellIs" dxfId="3118" priority="322" operator="equal">
      <formula>"V"</formula>
    </cfRule>
  </conditionalFormatting>
  <conditionalFormatting sqref="AM678">
    <cfRule type="cellIs" dxfId="3117" priority="309" operator="equal">
      <formula>"NA"</formula>
    </cfRule>
    <cfRule type="cellIs" dxfId="3116" priority="310" operator="equal">
      <formula>"NS"</formula>
    </cfRule>
    <cfRule type="cellIs" dxfId="3115" priority="311" operator="equal">
      <formula>"S"</formula>
    </cfRule>
    <cfRule type="cellIs" dxfId="3114" priority="312" operator="equal">
      <formula>"A"</formula>
    </cfRule>
    <cfRule type="cellIs" dxfId="3113" priority="313" operator="equal">
      <formula>"X"</formula>
    </cfRule>
    <cfRule type="cellIs" dxfId="3112" priority="314" operator="equal">
      <formula>"L"</formula>
    </cfRule>
    <cfRule type="cellIs" dxfId="3111" priority="315" operator="equal">
      <formula>"V"</formula>
    </cfRule>
  </conditionalFormatting>
  <conditionalFormatting sqref="AN678">
    <cfRule type="cellIs" dxfId="3110" priority="302" operator="equal">
      <formula>"NA"</formula>
    </cfRule>
    <cfRule type="cellIs" dxfId="3109" priority="303" operator="equal">
      <formula>"NS"</formula>
    </cfRule>
    <cfRule type="cellIs" dxfId="3108" priority="304" operator="equal">
      <formula>"S"</formula>
    </cfRule>
    <cfRule type="cellIs" dxfId="3107" priority="305" operator="equal">
      <formula>"A"</formula>
    </cfRule>
    <cfRule type="cellIs" dxfId="3106" priority="306" operator="equal">
      <formula>"X"</formula>
    </cfRule>
    <cfRule type="cellIs" dxfId="3105" priority="307" operator="equal">
      <formula>"L"</formula>
    </cfRule>
    <cfRule type="cellIs" dxfId="3104" priority="308" operator="equal">
      <formula>"V"</formula>
    </cfRule>
  </conditionalFormatting>
  <conditionalFormatting sqref="AL679 AO679">
    <cfRule type="cellIs" dxfId="3103" priority="295" operator="equal">
      <formula>"NA"</formula>
    </cfRule>
    <cfRule type="cellIs" dxfId="3102" priority="296" operator="equal">
      <formula>"NS"</formula>
    </cfRule>
    <cfRule type="cellIs" dxfId="3101" priority="297" operator="equal">
      <formula>"S"</formula>
    </cfRule>
    <cfRule type="cellIs" dxfId="3100" priority="298" operator="equal">
      <formula>"A"</formula>
    </cfRule>
    <cfRule type="cellIs" dxfId="3099" priority="299" operator="equal">
      <formula>"X"</formula>
    </cfRule>
    <cfRule type="cellIs" dxfId="3098" priority="300" operator="equal">
      <formula>"L"</formula>
    </cfRule>
    <cfRule type="cellIs" dxfId="3097" priority="301" operator="equal">
      <formula>"V"</formula>
    </cfRule>
  </conditionalFormatting>
  <conditionalFormatting sqref="AL679:AO679">
    <cfRule type="cellIs" dxfId="3096" priority="288" operator="equal">
      <formula>"NA"</formula>
    </cfRule>
    <cfRule type="cellIs" dxfId="3095" priority="289" operator="equal">
      <formula>"NS"</formula>
    </cfRule>
    <cfRule type="cellIs" dxfId="3094" priority="290" operator="equal">
      <formula>"S"</formula>
    </cfRule>
    <cfRule type="cellIs" dxfId="3093" priority="291" operator="equal">
      <formula>"A"</formula>
    </cfRule>
    <cfRule type="cellIs" dxfId="3092" priority="292" operator="equal">
      <formula>"X"</formula>
    </cfRule>
    <cfRule type="cellIs" dxfId="3091" priority="293" operator="equal">
      <formula>"L"</formula>
    </cfRule>
    <cfRule type="cellIs" dxfId="3090" priority="294" operator="equal">
      <formula>"V"</formula>
    </cfRule>
  </conditionalFormatting>
  <conditionalFormatting sqref="AN679">
    <cfRule type="cellIs" dxfId="3089" priority="281" operator="equal">
      <formula>"NA"</formula>
    </cfRule>
    <cfRule type="cellIs" dxfId="3088" priority="282" operator="equal">
      <formula>"NS"</formula>
    </cfRule>
    <cfRule type="cellIs" dxfId="3087" priority="283" operator="equal">
      <formula>"S"</formula>
    </cfRule>
    <cfRule type="cellIs" dxfId="3086" priority="284" operator="equal">
      <formula>"A"</formula>
    </cfRule>
    <cfRule type="cellIs" dxfId="3085" priority="285" operator="equal">
      <formula>"X"</formula>
    </cfRule>
    <cfRule type="cellIs" dxfId="3084" priority="286" operator="equal">
      <formula>"L"</formula>
    </cfRule>
    <cfRule type="cellIs" dxfId="3083" priority="287" operator="equal">
      <formula>"V"</formula>
    </cfRule>
  </conditionalFormatting>
  <conditionalFormatting sqref="AL680 AO680">
    <cfRule type="cellIs" dxfId="3082" priority="274" operator="equal">
      <formula>"NA"</formula>
    </cfRule>
    <cfRule type="cellIs" dxfId="3081" priority="275" operator="equal">
      <formula>"NS"</formula>
    </cfRule>
    <cfRule type="cellIs" dxfId="3080" priority="276" operator="equal">
      <formula>"S"</formula>
    </cfRule>
    <cfRule type="cellIs" dxfId="3079" priority="277" operator="equal">
      <formula>"A"</formula>
    </cfRule>
    <cfRule type="cellIs" dxfId="3078" priority="278" operator="equal">
      <formula>"X"</formula>
    </cfRule>
    <cfRule type="cellIs" dxfId="3077" priority="279" operator="equal">
      <formula>"L"</formula>
    </cfRule>
    <cfRule type="cellIs" dxfId="3076" priority="280" operator="equal">
      <formula>"V"</formula>
    </cfRule>
  </conditionalFormatting>
  <conditionalFormatting sqref="AM680">
    <cfRule type="cellIs" dxfId="3075" priority="267" operator="equal">
      <formula>"NA"</formula>
    </cfRule>
    <cfRule type="cellIs" dxfId="3074" priority="268" operator="equal">
      <formula>"NS"</formula>
    </cfRule>
    <cfRule type="cellIs" dxfId="3073" priority="269" operator="equal">
      <formula>"S"</formula>
    </cfRule>
    <cfRule type="cellIs" dxfId="3072" priority="270" operator="equal">
      <formula>"A"</formula>
    </cfRule>
    <cfRule type="cellIs" dxfId="3071" priority="271" operator="equal">
      <formula>"X"</formula>
    </cfRule>
    <cfRule type="cellIs" dxfId="3070" priority="272" operator="equal">
      <formula>"L"</formula>
    </cfRule>
    <cfRule type="cellIs" dxfId="3069" priority="273" operator="equal">
      <formula>"V"</formula>
    </cfRule>
  </conditionalFormatting>
  <conditionalFormatting sqref="AN680">
    <cfRule type="cellIs" dxfId="3068" priority="260" operator="equal">
      <formula>"NA"</formula>
    </cfRule>
    <cfRule type="cellIs" dxfId="3067" priority="261" operator="equal">
      <formula>"NS"</formula>
    </cfRule>
    <cfRule type="cellIs" dxfId="3066" priority="262" operator="equal">
      <formula>"S"</formula>
    </cfRule>
    <cfRule type="cellIs" dxfId="3065" priority="263" operator="equal">
      <formula>"A"</formula>
    </cfRule>
    <cfRule type="cellIs" dxfId="3064" priority="264" operator="equal">
      <formula>"X"</formula>
    </cfRule>
    <cfRule type="cellIs" dxfId="3063" priority="265" operator="equal">
      <formula>"L"</formula>
    </cfRule>
    <cfRule type="cellIs" dxfId="3062" priority="266" operator="equal">
      <formula>"V"</formula>
    </cfRule>
  </conditionalFormatting>
  <conditionalFormatting sqref="AL681 AO681">
    <cfRule type="cellIs" dxfId="3061" priority="253" operator="equal">
      <formula>"NA"</formula>
    </cfRule>
    <cfRule type="cellIs" dxfId="3060" priority="254" operator="equal">
      <formula>"NS"</formula>
    </cfRule>
    <cfRule type="cellIs" dxfId="3059" priority="255" operator="equal">
      <formula>"S"</formula>
    </cfRule>
    <cfRule type="cellIs" dxfId="3058" priority="256" operator="equal">
      <formula>"A"</formula>
    </cfRule>
    <cfRule type="cellIs" dxfId="3057" priority="257" operator="equal">
      <formula>"X"</formula>
    </cfRule>
    <cfRule type="cellIs" dxfId="3056" priority="258" operator="equal">
      <formula>"L"</formula>
    </cfRule>
    <cfRule type="cellIs" dxfId="3055" priority="259" operator="equal">
      <formula>"V"</formula>
    </cfRule>
  </conditionalFormatting>
  <conditionalFormatting sqref="AM681">
    <cfRule type="cellIs" dxfId="3054" priority="246" operator="equal">
      <formula>"NA"</formula>
    </cfRule>
    <cfRule type="cellIs" dxfId="3053" priority="247" operator="equal">
      <formula>"NS"</formula>
    </cfRule>
    <cfRule type="cellIs" dxfId="3052" priority="248" operator="equal">
      <formula>"S"</formula>
    </cfRule>
    <cfRule type="cellIs" dxfId="3051" priority="249" operator="equal">
      <formula>"A"</formula>
    </cfRule>
    <cfRule type="cellIs" dxfId="3050" priority="250" operator="equal">
      <formula>"X"</formula>
    </cfRule>
    <cfRule type="cellIs" dxfId="3049" priority="251" operator="equal">
      <formula>"L"</formula>
    </cfRule>
    <cfRule type="cellIs" dxfId="3048" priority="252" operator="equal">
      <formula>"V"</formula>
    </cfRule>
  </conditionalFormatting>
  <conditionalFormatting sqref="AN681">
    <cfRule type="cellIs" dxfId="3047" priority="239" operator="equal">
      <formula>"NA"</formula>
    </cfRule>
    <cfRule type="cellIs" dxfId="3046" priority="240" operator="equal">
      <formula>"NS"</formula>
    </cfRule>
    <cfRule type="cellIs" dxfId="3045" priority="241" operator="equal">
      <formula>"S"</formula>
    </cfRule>
    <cfRule type="cellIs" dxfId="3044" priority="242" operator="equal">
      <formula>"A"</formula>
    </cfRule>
    <cfRule type="cellIs" dxfId="3043" priority="243" operator="equal">
      <formula>"X"</formula>
    </cfRule>
    <cfRule type="cellIs" dxfId="3042" priority="244" operator="equal">
      <formula>"L"</formula>
    </cfRule>
    <cfRule type="cellIs" dxfId="3041" priority="245" operator="equal">
      <formula>"V"</formula>
    </cfRule>
  </conditionalFormatting>
  <conditionalFormatting sqref="AL682 AO682">
    <cfRule type="cellIs" dxfId="3040" priority="232" operator="equal">
      <formula>"NA"</formula>
    </cfRule>
    <cfRule type="cellIs" dxfId="3039" priority="233" operator="equal">
      <formula>"NS"</formula>
    </cfRule>
    <cfRule type="cellIs" dxfId="3038" priority="234" operator="equal">
      <formula>"S"</formula>
    </cfRule>
    <cfRule type="cellIs" dxfId="3037" priority="235" operator="equal">
      <formula>"A"</formula>
    </cfRule>
    <cfRule type="cellIs" dxfId="3036" priority="236" operator="equal">
      <formula>"X"</formula>
    </cfRule>
    <cfRule type="cellIs" dxfId="3035" priority="237" operator="equal">
      <formula>"L"</formula>
    </cfRule>
    <cfRule type="cellIs" dxfId="3034" priority="238" operator="equal">
      <formula>"V"</formula>
    </cfRule>
  </conditionalFormatting>
  <conditionalFormatting sqref="AM682">
    <cfRule type="cellIs" dxfId="3033" priority="225" operator="equal">
      <formula>"NA"</formula>
    </cfRule>
    <cfRule type="cellIs" dxfId="3032" priority="226" operator="equal">
      <formula>"NS"</formula>
    </cfRule>
    <cfRule type="cellIs" dxfId="3031" priority="227" operator="equal">
      <formula>"S"</formula>
    </cfRule>
    <cfRule type="cellIs" dxfId="3030" priority="228" operator="equal">
      <formula>"A"</formula>
    </cfRule>
    <cfRule type="cellIs" dxfId="3029" priority="229" operator="equal">
      <formula>"X"</formula>
    </cfRule>
    <cfRule type="cellIs" dxfId="3028" priority="230" operator="equal">
      <formula>"L"</formula>
    </cfRule>
    <cfRule type="cellIs" dxfId="3027" priority="231" operator="equal">
      <formula>"V"</formula>
    </cfRule>
  </conditionalFormatting>
  <conditionalFormatting sqref="AN682">
    <cfRule type="cellIs" dxfId="3026" priority="218" operator="equal">
      <formula>"NA"</formula>
    </cfRule>
    <cfRule type="cellIs" dxfId="3025" priority="219" operator="equal">
      <formula>"NS"</formula>
    </cfRule>
    <cfRule type="cellIs" dxfId="3024" priority="220" operator="equal">
      <formula>"S"</formula>
    </cfRule>
    <cfRule type="cellIs" dxfId="3023" priority="221" operator="equal">
      <formula>"A"</formula>
    </cfRule>
    <cfRule type="cellIs" dxfId="3022" priority="222" operator="equal">
      <formula>"X"</formula>
    </cfRule>
    <cfRule type="cellIs" dxfId="3021" priority="223" operator="equal">
      <formula>"L"</formula>
    </cfRule>
    <cfRule type="cellIs" dxfId="3020" priority="224" operator="equal">
      <formula>"V"</formula>
    </cfRule>
  </conditionalFormatting>
  <conditionalFormatting sqref="AL683 AO683">
    <cfRule type="cellIs" dxfId="3019" priority="211" operator="equal">
      <formula>"NA"</formula>
    </cfRule>
    <cfRule type="cellIs" dxfId="3018" priority="212" operator="equal">
      <formula>"NS"</formula>
    </cfRule>
    <cfRule type="cellIs" dxfId="3017" priority="213" operator="equal">
      <formula>"S"</formula>
    </cfRule>
    <cfRule type="cellIs" dxfId="3016" priority="214" operator="equal">
      <formula>"A"</formula>
    </cfRule>
    <cfRule type="cellIs" dxfId="3015" priority="215" operator="equal">
      <formula>"X"</formula>
    </cfRule>
    <cfRule type="cellIs" dxfId="3014" priority="216" operator="equal">
      <formula>"L"</formula>
    </cfRule>
    <cfRule type="cellIs" dxfId="3013" priority="217" operator="equal">
      <formula>"V"</formula>
    </cfRule>
  </conditionalFormatting>
  <conditionalFormatting sqref="AM683">
    <cfRule type="cellIs" dxfId="3012" priority="204" operator="equal">
      <formula>"NA"</formula>
    </cfRule>
    <cfRule type="cellIs" dxfId="3011" priority="205" operator="equal">
      <formula>"NS"</formula>
    </cfRule>
    <cfRule type="cellIs" dxfId="3010" priority="206" operator="equal">
      <formula>"S"</formula>
    </cfRule>
    <cfRule type="cellIs" dxfId="3009" priority="207" operator="equal">
      <formula>"A"</formula>
    </cfRule>
    <cfRule type="cellIs" dxfId="3008" priority="208" operator="equal">
      <formula>"X"</formula>
    </cfRule>
    <cfRule type="cellIs" dxfId="3007" priority="209" operator="equal">
      <formula>"L"</formula>
    </cfRule>
    <cfRule type="cellIs" dxfId="3006" priority="210" operator="equal">
      <formula>"V"</formula>
    </cfRule>
  </conditionalFormatting>
  <conditionalFormatting sqref="AN683">
    <cfRule type="cellIs" dxfId="3005" priority="197" operator="equal">
      <formula>"NA"</formula>
    </cfRule>
    <cfRule type="cellIs" dxfId="3004" priority="198" operator="equal">
      <formula>"NS"</formula>
    </cfRule>
    <cfRule type="cellIs" dxfId="3003" priority="199" operator="equal">
      <formula>"S"</formula>
    </cfRule>
    <cfRule type="cellIs" dxfId="3002" priority="200" operator="equal">
      <formula>"A"</formula>
    </cfRule>
    <cfRule type="cellIs" dxfId="3001" priority="201" operator="equal">
      <formula>"X"</formula>
    </cfRule>
    <cfRule type="cellIs" dxfId="3000" priority="202" operator="equal">
      <formula>"L"</formula>
    </cfRule>
    <cfRule type="cellIs" dxfId="2999" priority="203" operator="equal">
      <formula>"V"</formula>
    </cfRule>
  </conditionalFormatting>
  <conditionalFormatting sqref="AL684:AO684">
    <cfRule type="cellIs" dxfId="2998" priority="190" operator="equal">
      <formula>"NA"</formula>
    </cfRule>
    <cfRule type="cellIs" dxfId="2997" priority="191" operator="equal">
      <formula>"NS"</formula>
    </cfRule>
    <cfRule type="cellIs" dxfId="2996" priority="192" operator="equal">
      <formula>"S"</formula>
    </cfRule>
    <cfRule type="cellIs" dxfId="2995" priority="193" operator="equal">
      <formula>"A"</formula>
    </cfRule>
    <cfRule type="cellIs" dxfId="2994" priority="194" operator="equal">
      <formula>"X"</formula>
    </cfRule>
    <cfRule type="cellIs" dxfId="2993" priority="195" operator="equal">
      <formula>"L"</formula>
    </cfRule>
    <cfRule type="cellIs" dxfId="2992" priority="196" operator="equal">
      <formula>"V"</formula>
    </cfRule>
  </conditionalFormatting>
  <conditionalFormatting sqref="AL685:AO685">
    <cfRule type="cellIs" dxfId="2991" priority="183" operator="equal">
      <formula>"NA"</formula>
    </cfRule>
    <cfRule type="cellIs" dxfId="2990" priority="184" operator="equal">
      <formula>"NS"</formula>
    </cfRule>
    <cfRule type="cellIs" dxfId="2989" priority="185" operator="equal">
      <formula>"S"</formula>
    </cfRule>
    <cfRule type="cellIs" dxfId="2988" priority="186" operator="equal">
      <formula>"A"</formula>
    </cfRule>
    <cfRule type="cellIs" dxfId="2987" priority="187" operator="equal">
      <formula>"X"</formula>
    </cfRule>
    <cfRule type="cellIs" dxfId="2986" priority="188" operator="equal">
      <formula>"L"</formula>
    </cfRule>
    <cfRule type="cellIs" dxfId="2985" priority="189" operator="equal">
      <formula>"V"</formula>
    </cfRule>
  </conditionalFormatting>
  <conditionalFormatting sqref="AL686:AO690">
    <cfRule type="cellIs" dxfId="2984" priority="176" operator="equal">
      <formula>"NA"</formula>
    </cfRule>
    <cfRule type="cellIs" dxfId="2983" priority="177" operator="equal">
      <formula>"NS"</formula>
    </cfRule>
    <cfRule type="cellIs" dxfId="2982" priority="178" operator="equal">
      <formula>"S"</formula>
    </cfRule>
    <cfRule type="cellIs" dxfId="2981" priority="179" operator="equal">
      <formula>"A"</formula>
    </cfRule>
    <cfRule type="cellIs" dxfId="2980" priority="180" operator="equal">
      <formula>"X"</formula>
    </cfRule>
    <cfRule type="cellIs" dxfId="2979" priority="181" operator="equal">
      <formula>"L"</formula>
    </cfRule>
    <cfRule type="cellIs" dxfId="2978" priority="182" operator="equal">
      <formula>"V"</formula>
    </cfRule>
  </conditionalFormatting>
  <conditionalFormatting sqref="AL691:AL701 AO691:AO701">
    <cfRule type="cellIs" dxfId="2977" priority="169" operator="equal">
      <formula>"NA"</formula>
    </cfRule>
    <cfRule type="cellIs" dxfId="2976" priority="170" operator="equal">
      <formula>"NS"</formula>
    </cfRule>
    <cfRule type="cellIs" dxfId="2975" priority="171" operator="equal">
      <formula>"S"</formula>
    </cfRule>
    <cfRule type="cellIs" dxfId="2974" priority="172" operator="equal">
      <formula>"A"</formula>
    </cfRule>
    <cfRule type="cellIs" dxfId="2973" priority="173" operator="equal">
      <formula>"X"</formula>
    </cfRule>
    <cfRule type="cellIs" dxfId="2972" priority="174" operator="equal">
      <formula>"L"</formula>
    </cfRule>
    <cfRule type="cellIs" dxfId="2971" priority="175" operator="equal">
      <formula>"V"</formula>
    </cfRule>
  </conditionalFormatting>
  <conditionalFormatting sqref="AM691:AM701">
    <cfRule type="cellIs" dxfId="2970" priority="162" operator="equal">
      <formula>"NA"</formula>
    </cfRule>
    <cfRule type="cellIs" dxfId="2969" priority="163" operator="equal">
      <formula>"NS"</formula>
    </cfRule>
    <cfRule type="cellIs" dxfId="2968" priority="164" operator="equal">
      <formula>"S"</formula>
    </cfRule>
    <cfRule type="cellIs" dxfId="2967" priority="165" operator="equal">
      <formula>"A"</formula>
    </cfRule>
    <cfRule type="cellIs" dxfId="2966" priority="166" operator="equal">
      <formula>"X"</formula>
    </cfRule>
    <cfRule type="cellIs" dxfId="2965" priority="167" operator="equal">
      <formula>"L"</formula>
    </cfRule>
    <cfRule type="cellIs" dxfId="2964" priority="168" operator="equal">
      <formula>"V"</formula>
    </cfRule>
  </conditionalFormatting>
  <conditionalFormatting sqref="AN691:AN701">
    <cfRule type="cellIs" dxfId="2963" priority="155" operator="equal">
      <formula>"NA"</formula>
    </cfRule>
    <cfRule type="cellIs" dxfId="2962" priority="156" operator="equal">
      <formula>"NS"</formula>
    </cfRule>
    <cfRule type="cellIs" dxfId="2961" priority="157" operator="equal">
      <formula>"S"</formula>
    </cfRule>
    <cfRule type="cellIs" dxfId="2960" priority="158" operator="equal">
      <formula>"A"</formula>
    </cfRule>
    <cfRule type="cellIs" dxfId="2959" priority="159" operator="equal">
      <formula>"X"</formula>
    </cfRule>
    <cfRule type="cellIs" dxfId="2958" priority="160" operator="equal">
      <formula>"L"</formula>
    </cfRule>
    <cfRule type="cellIs" dxfId="2957" priority="161" operator="equal">
      <formula>"V"</formula>
    </cfRule>
  </conditionalFormatting>
  <conditionalFormatting sqref="AL702:AO710">
    <cfRule type="cellIs" dxfId="2956" priority="148" operator="equal">
      <formula>"NA"</formula>
    </cfRule>
    <cfRule type="cellIs" dxfId="2955" priority="149" operator="equal">
      <formula>"NS"</formula>
    </cfRule>
    <cfRule type="cellIs" dxfId="2954" priority="150" operator="equal">
      <formula>"S"</formula>
    </cfRule>
    <cfRule type="cellIs" dxfId="2953" priority="151" operator="equal">
      <formula>"A"</formula>
    </cfRule>
    <cfRule type="cellIs" dxfId="2952" priority="152" operator="equal">
      <formula>"X"</formula>
    </cfRule>
    <cfRule type="cellIs" dxfId="2951" priority="153" operator="equal">
      <formula>"L"</formula>
    </cfRule>
    <cfRule type="cellIs" dxfId="2950" priority="154" operator="equal">
      <formula>"V"</formula>
    </cfRule>
  </conditionalFormatting>
  <conditionalFormatting sqref="AL711:AL715 AO711:AO715 AL717 AO717">
    <cfRule type="cellIs" dxfId="2949" priority="141" operator="equal">
      <formula>"NA"</formula>
    </cfRule>
    <cfRule type="cellIs" dxfId="2948" priority="142" operator="equal">
      <formula>"NS"</formula>
    </cfRule>
    <cfRule type="cellIs" dxfId="2947" priority="143" operator="equal">
      <formula>"S"</formula>
    </cfRule>
    <cfRule type="cellIs" dxfId="2946" priority="144" operator="equal">
      <formula>"A"</formula>
    </cfRule>
    <cfRule type="cellIs" dxfId="2945" priority="145" operator="equal">
      <formula>"X"</formula>
    </cfRule>
    <cfRule type="cellIs" dxfId="2944" priority="146" operator="equal">
      <formula>"L"</formula>
    </cfRule>
    <cfRule type="cellIs" dxfId="2943" priority="147" operator="equal">
      <formula>"V"</formula>
    </cfRule>
  </conditionalFormatting>
  <conditionalFormatting sqref="AM711:AM717">
    <cfRule type="cellIs" dxfId="2942" priority="134" operator="equal">
      <formula>"NA"</formula>
    </cfRule>
    <cfRule type="cellIs" dxfId="2941" priority="135" operator="equal">
      <formula>"NS"</formula>
    </cfRule>
    <cfRule type="cellIs" dxfId="2940" priority="136" operator="equal">
      <formula>"S"</formula>
    </cfRule>
    <cfRule type="cellIs" dxfId="2939" priority="137" operator="equal">
      <formula>"A"</formula>
    </cfRule>
    <cfRule type="cellIs" dxfId="2938" priority="138" operator="equal">
      <formula>"X"</formula>
    </cfRule>
    <cfRule type="cellIs" dxfId="2937" priority="139" operator="equal">
      <formula>"L"</formula>
    </cfRule>
    <cfRule type="cellIs" dxfId="2936" priority="140" operator="equal">
      <formula>"V"</formula>
    </cfRule>
  </conditionalFormatting>
  <conditionalFormatting sqref="AN711:AN717">
    <cfRule type="cellIs" dxfId="2935" priority="127" operator="equal">
      <formula>"NA"</formula>
    </cfRule>
    <cfRule type="cellIs" dxfId="2934" priority="128" operator="equal">
      <formula>"NS"</formula>
    </cfRule>
    <cfRule type="cellIs" dxfId="2933" priority="129" operator="equal">
      <formula>"S"</formula>
    </cfRule>
    <cfRule type="cellIs" dxfId="2932" priority="130" operator="equal">
      <formula>"A"</formula>
    </cfRule>
    <cfRule type="cellIs" dxfId="2931" priority="131" operator="equal">
      <formula>"X"</formula>
    </cfRule>
    <cfRule type="cellIs" dxfId="2930" priority="132" operator="equal">
      <formula>"L"</formula>
    </cfRule>
    <cfRule type="cellIs" dxfId="2929" priority="133" operator="equal">
      <formula>"V"</formula>
    </cfRule>
  </conditionalFormatting>
  <conditionalFormatting sqref="AL718:AO718">
    <cfRule type="cellIs" dxfId="2928" priority="120" operator="equal">
      <formula>"NA"</formula>
    </cfRule>
    <cfRule type="cellIs" dxfId="2927" priority="121" operator="equal">
      <formula>"NS"</formula>
    </cfRule>
    <cfRule type="cellIs" dxfId="2926" priority="122" operator="equal">
      <formula>"S"</formula>
    </cfRule>
    <cfRule type="cellIs" dxfId="2925" priority="123" operator="equal">
      <formula>"A"</formula>
    </cfRule>
    <cfRule type="cellIs" dxfId="2924" priority="124" operator="equal">
      <formula>"X"</formula>
    </cfRule>
    <cfRule type="cellIs" dxfId="2923" priority="125" operator="equal">
      <formula>"L"</formula>
    </cfRule>
    <cfRule type="cellIs" dxfId="2922" priority="126" operator="equal">
      <formula>"V"</formula>
    </cfRule>
  </conditionalFormatting>
  <conditionalFormatting sqref="AL719:AO726">
    <cfRule type="cellIs" dxfId="2921" priority="113" operator="equal">
      <formula>"NA"</formula>
    </cfRule>
    <cfRule type="cellIs" dxfId="2920" priority="114" operator="equal">
      <formula>"NS"</formula>
    </cfRule>
    <cfRule type="cellIs" dxfId="2919" priority="115" operator="equal">
      <formula>"S"</formula>
    </cfRule>
    <cfRule type="cellIs" dxfId="2918" priority="116" operator="equal">
      <formula>"A"</formula>
    </cfRule>
    <cfRule type="cellIs" dxfId="2917" priority="117" operator="equal">
      <formula>"X"</formula>
    </cfRule>
    <cfRule type="cellIs" dxfId="2916" priority="118" operator="equal">
      <formula>"L"</formula>
    </cfRule>
    <cfRule type="cellIs" dxfId="2915" priority="119" operator="equal">
      <formula>"V"</formula>
    </cfRule>
  </conditionalFormatting>
  <conditionalFormatting sqref="AL716">
    <cfRule type="cellIs" dxfId="2914" priority="106" operator="equal">
      <formula>"NA"</formula>
    </cfRule>
    <cfRule type="cellIs" dxfId="2913" priority="107" operator="equal">
      <formula>"NS"</formula>
    </cfRule>
    <cfRule type="cellIs" dxfId="2912" priority="108" operator="equal">
      <formula>"S"</formula>
    </cfRule>
    <cfRule type="cellIs" dxfId="2911" priority="109" operator="equal">
      <formula>"A"</formula>
    </cfRule>
    <cfRule type="cellIs" dxfId="2910" priority="110" operator="equal">
      <formula>"X"</formula>
    </cfRule>
    <cfRule type="cellIs" dxfId="2909" priority="111" operator="equal">
      <formula>"L"</formula>
    </cfRule>
    <cfRule type="cellIs" dxfId="2908" priority="112" operator="equal">
      <formula>"V"</formula>
    </cfRule>
  </conditionalFormatting>
  <conditionalFormatting sqref="AO716">
    <cfRule type="cellIs" dxfId="2907" priority="99" operator="equal">
      <formula>"NA"</formula>
    </cfRule>
    <cfRule type="cellIs" dxfId="2906" priority="100" operator="equal">
      <formula>"NS"</formula>
    </cfRule>
    <cfRule type="cellIs" dxfId="2905" priority="101" operator="equal">
      <formula>"S"</formula>
    </cfRule>
    <cfRule type="cellIs" dxfId="2904" priority="102" operator="equal">
      <formula>"A"</formula>
    </cfRule>
    <cfRule type="cellIs" dxfId="2903" priority="103" operator="equal">
      <formula>"X"</formula>
    </cfRule>
    <cfRule type="cellIs" dxfId="2902" priority="104" operator="equal">
      <formula>"L"</formula>
    </cfRule>
    <cfRule type="cellIs" dxfId="2901" priority="105" operator="equal">
      <formula>"V"</formula>
    </cfRule>
  </conditionalFormatting>
  <conditionalFormatting sqref="AL837:AO837">
    <cfRule type="cellIs" dxfId="2900" priority="92" operator="equal">
      <formula>"NA"</formula>
    </cfRule>
    <cfRule type="cellIs" dxfId="2899" priority="93" operator="equal">
      <formula>"NS"</formula>
    </cfRule>
    <cfRule type="cellIs" dxfId="2898" priority="94" operator="equal">
      <formula>"S"</formula>
    </cfRule>
    <cfRule type="cellIs" dxfId="2897" priority="95" operator="equal">
      <formula>"A"</formula>
    </cfRule>
    <cfRule type="cellIs" dxfId="2896" priority="96" operator="equal">
      <formula>"X"</formula>
    </cfRule>
    <cfRule type="cellIs" dxfId="2895" priority="97" operator="equal">
      <formula>"L"</formula>
    </cfRule>
    <cfRule type="cellIs" dxfId="2894" priority="98" operator="equal">
      <formula>"V"</formula>
    </cfRule>
  </conditionalFormatting>
  <conditionalFormatting sqref="AL941:AO950">
    <cfRule type="cellIs" dxfId="2893" priority="85" operator="equal">
      <formula>"NA"</formula>
    </cfRule>
    <cfRule type="cellIs" dxfId="2892" priority="86" operator="equal">
      <formula>"NS"</formula>
    </cfRule>
    <cfRule type="cellIs" dxfId="2891" priority="87" operator="equal">
      <formula>"S"</formula>
    </cfRule>
    <cfRule type="cellIs" dxfId="2890" priority="88" operator="equal">
      <formula>"A"</formula>
    </cfRule>
    <cfRule type="cellIs" dxfId="2889" priority="89" operator="equal">
      <formula>"X"</formula>
    </cfRule>
    <cfRule type="cellIs" dxfId="2888" priority="90" operator="equal">
      <formula>"L"</formula>
    </cfRule>
    <cfRule type="cellIs" dxfId="2887" priority="91" operator="equal">
      <formula>"V"</formula>
    </cfRule>
  </conditionalFormatting>
  <conditionalFormatting sqref="AM228">
    <cfRule type="cellIs" dxfId="2886" priority="78" operator="equal">
      <formula>"NA"</formula>
    </cfRule>
    <cfRule type="cellIs" dxfId="2885" priority="79" operator="equal">
      <formula>"NS"</formula>
    </cfRule>
    <cfRule type="cellIs" dxfId="2884" priority="80" operator="equal">
      <formula>"S"</formula>
    </cfRule>
    <cfRule type="cellIs" dxfId="2883" priority="81" operator="equal">
      <formula>"A"</formula>
    </cfRule>
    <cfRule type="cellIs" dxfId="2882" priority="82" operator="equal">
      <formula>"X"</formula>
    </cfRule>
    <cfRule type="cellIs" dxfId="2881" priority="83" operator="equal">
      <formula>"L"</formula>
    </cfRule>
    <cfRule type="cellIs" dxfId="2880" priority="84" operator="equal">
      <formula>"V"</formula>
    </cfRule>
  </conditionalFormatting>
  <conditionalFormatting sqref="AL228">
    <cfRule type="cellIs" dxfId="2879" priority="71" operator="equal">
      <formula>"NA"</formula>
    </cfRule>
    <cfRule type="cellIs" dxfId="2878" priority="72" operator="equal">
      <formula>"NS"</formula>
    </cfRule>
    <cfRule type="cellIs" dxfId="2877" priority="73" operator="equal">
      <formula>"S"</formula>
    </cfRule>
    <cfRule type="cellIs" dxfId="2876" priority="74" operator="equal">
      <formula>"A"</formula>
    </cfRule>
    <cfRule type="cellIs" dxfId="2875" priority="75" operator="equal">
      <formula>"X"</formula>
    </cfRule>
    <cfRule type="cellIs" dxfId="2874" priority="76" operator="equal">
      <formula>"L"</formula>
    </cfRule>
    <cfRule type="cellIs" dxfId="2873" priority="77" operator="equal">
      <formula>"V"</formula>
    </cfRule>
  </conditionalFormatting>
  <conditionalFormatting sqref="AL234">
    <cfRule type="cellIs" dxfId="2872" priority="64" operator="equal">
      <formula>"NA"</formula>
    </cfRule>
    <cfRule type="cellIs" dxfId="2871" priority="65" operator="equal">
      <formula>"NS"</formula>
    </cfRule>
    <cfRule type="cellIs" dxfId="2870" priority="66" operator="equal">
      <formula>"S"</formula>
    </cfRule>
    <cfRule type="cellIs" dxfId="2869" priority="67" operator="equal">
      <formula>"A"</formula>
    </cfRule>
    <cfRule type="cellIs" dxfId="2868" priority="68" operator="equal">
      <formula>"X"</formula>
    </cfRule>
    <cfRule type="cellIs" dxfId="2867" priority="69" operator="equal">
      <formula>"L"</formula>
    </cfRule>
    <cfRule type="cellIs" dxfId="2866" priority="70" operator="equal">
      <formula>"V"</formula>
    </cfRule>
  </conditionalFormatting>
  <conditionalFormatting sqref="AO234">
    <cfRule type="cellIs" dxfId="2865" priority="57" operator="equal">
      <formula>"NA"</formula>
    </cfRule>
    <cfRule type="cellIs" dxfId="2864" priority="58" operator="equal">
      <formula>"NS"</formula>
    </cfRule>
    <cfRule type="cellIs" dxfId="2863" priority="59" operator="equal">
      <formula>"S"</formula>
    </cfRule>
    <cfRule type="cellIs" dxfId="2862" priority="60" operator="equal">
      <formula>"A"</formula>
    </cfRule>
    <cfRule type="cellIs" dxfId="2861" priority="61" operator="equal">
      <formula>"X"</formula>
    </cfRule>
    <cfRule type="cellIs" dxfId="2860" priority="62" operator="equal">
      <formula>"L"</formula>
    </cfRule>
    <cfRule type="cellIs" dxfId="2859" priority="63" operator="equal">
      <formula>"V"</formula>
    </cfRule>
  </conditionalFormatting>
  <conditionalFormatting sqref="AL230">
    <cfRule type="cellIs" dxfId="2858" priority="50" operator="equal">
      <formula>"NA"</formula>
    </cfRule>
    <cfRule type="cellIs" dxfId="2857" priority="51" operator="equal">
      <formula>"NS"</formula>
    </cfRule>
    <cfRule type="cellIs" dxfId="2856" priority="52" operator="equal">
      <formula>"S"</formula>
    </cfRule>
    <cfRule type="cellIs" dxfId="2855" priority="53" operator="equal">
      <formula>"A"</formula>
    </cfRule>
    <cfRule type="cellIs" dxfId="2854" priority="54" operator="equal">
      <formula>"X"</formula>
    </cfRule>
    <cfRule type="cellIs" dxfId="2853" priority="55" operator="equal">
      <formula>"L"</formula>
    </cfRule>
    <cfRule type="cellIs" dxfId="2852" priority="56" operator="equal">
      <formula>"V"</formula>
    </cfRule>
  </conditionalFormatting>
  <conditionalFormatting sqref="AN230">
    <cfRule type="cellIs" dxfId="2851" priority="43" operator="equal">
      <formula>"NA"</formula>
    </cfRule>
    <cfRule type="cellIs" dxfId="2850" priority="44" operator="equal">
      <formula>"NS"</formula>
    </cfRule>
    <cfRule type="cellIs" dxfId="2849" priority="45" operator="equal">
      <formula>"S"</formula>
    </cfRule>
    <cfRule type="cellIs" dxfId="2848" priority="46" operator="equal">
      <formula>"A"</formula>
    </cfRule>
    <cfRule type="cellIs" dxfId="2847" priority="47" operator="equal">
      <formula>"X"</formula>
    </cfRule>
    <cfRule type="cellIs" dxfId="2846" priority="48" operator="equal">
      <formula>"L"</formula>
    </cfRule>
    <cfRule type="cellIs" dxfId="2845" priority="49" operator="equal">
      <formula>"V"</formula>
    </cfRule>
  </conditionalFormatting>
  <conditionalFormatting sqref="AM234">
    <cfRule type="cellIs" dxfId="2844" priority="36" operator="equal">
      <formula>"NA"</formula>
    </cfRule>
    <cfRule type="cellIs" dxfId="2843" priority="37" operator="equal">
      <formula>"NS"</formula>
    </cfRule>
    <cfRule type="cellIs" dxfId="2842" priority="38" operator="equal">
      <formula>"S"</formula>
    </cfRule>
    <cfRule type="cellIs" dxfId="2841" priority="39" operator="equal">
      <formula>"A"</formula>
    </cfRule>
    <cfRule type="cellIs" dxfId="2840" priority="40" operator="equal">
      <formula>"X"</formula>
    </cfRule>
    <cfRule type="cellIs" dxfId="2839" priority="41" operator="equal">
      <formula>"L"</formula>
    </cfRule>
    <cfRule type="cellIs" dxfId="2838" priority="42" operator="equal">
      <formula>"V"</formula>
    </cfRule>
  </conditionalFormatting>
  <conditionalFormatting sqref="AN234">
    <cfRule type="cellIs" dxfId="2837" priority="29" operator="equal">
      <formula>"NA"</formula>
    </cfRule>
    <cfRule type="cellIs" dxfId="2836" priority="30" operator="equal">
      <formula>"NS"</formula>
    </cfRule>
    <cfRule type="cellIs" dxfId="2835" priority="31" operator="equal">
      <formula>"S"</formula>
    </cfRule>
    <cfRule type="cellIs" dxfId="2834" priority="32" operator="equal">
      <formula>"A"</formula>
    </cfRule>
    <cfRule type="cellIs" dxfId="2833" priority="33" operator="equal">
      <formula>"X"</formula>
    </cfRule>
    <cfRule type="cellIs" dxfId="2832" priority="34" operator="equal">
      <formula>"L"</formula>
    </cfRule>
    <cfRule type="cellIs" dxfId="2831" priority="35" operator="equal">
      <formula>"V"</formula>
    </cfRule>
  </conditionalFormatting>
  <conditionalFormatting sqref="AM235">
    <cfRule type="cellIs" dxfId="2830" priority="22" operator="equal">
      <formula>"NA"</formula>
    </cfRule>
    <cfRule type="cellIs" dxfId="2829" priority="23" operator="equal">
      <formula>"NS"</formula>
    </cfRule>
    <cfRule type="cellIs" dxfId="2828" priority="24" operator="equal">
      <formula>"S"</formula>
    </cfRule>
    <cfRule type="cellIs" dxfId="2827" priority="25" operator="equal">
      <formula>"A"</formula>
    </cfRule>
    <cfRule type="cellIs" dxfId="2826" priority="26" operator="equal">
      <formula>"X"</formula>
    </cfRule>
    <cfRule type="cellIs" dxfId="2825" priority="27" operator="equal">
      <formula>"L"</formula>
    </cfRule>
    <cfRule type="cellIs" dxfId="2824" priority="28" operator="equal">
      <formula>"V"</formula>
    </cfRule>
  </conditionalFormatting>
  <conditionalFormatting sqref="AM236">
    <cfRule type="cellIs" dxfId="2823" priority="15" operator="equal">
      <formula>"NA"</formula>
    </cfRule>
    <cfRule type="cellIs" dxfId="2822" priority="16" operator="equal">
      <formula>"NS"</formula>
    </cfRule>
    <cfRule type="cellIs" dxfId="2821" priority="17" operator="equal">
      <formula>"S"</formula>
    </cfRule>
    <cfRule type="cellIs" dxfId="2820" priority="18" operator="equal">
      <formula>"A"</formula>
    </cfRule>
    <cfRule type="cellIs" dxfId="2819" priority="19" operator="equal">
      <formula>"X"</formula>
    </cfRule>
    <cfRule type="cellIs" dxfId="2818" priority="20" operator="equal">
      <formula>"L"</formula>
    </cfRule>
    <cfRule type="cellIs" dxfId="2817" priority="21" operator="equal">
      <formula>"V"</formula>
    </cfRule>
  </conditionalFormatting>
  <conditionalFormatting sqref="AL244">
    <cfRule type="cellIs" dxfId="2816" priority="8" operator="equal">
      <formula>"NA"</formula>
    </cfRule>
    <cfRule type="cellIs" dxfId="2815" priority="9" operator="equal">
      <formula>"NS"</formula>
    </cfRule>
    <cfRule type="cellIs" dxfId="2814" priority="10" operator="equal">
      <formula>"S"</formula>
    </cfRule>
    <cfRule type="cellIs" dxfId="2813" priority="11" operator="equal">
      <formula>"A"</formula>
    </cfRule>
    <cfRule type="cellIs" dxfId="2812" priority="12" operator="equal">
      <formula>"X"</formula>
    </cfRule>
    <cfRule type="cellIs" dxfId="2811" priority="13" operator="equal">
      <formula>"L"</formula>
    </cfRule>
    <cfRule type="cellIs" dxfId="2810" priority="14" operator="equal">
      <formula>"V"</formula>
    </cfRule>
  </conditionalFormatting>
  <conditionalFormatting sqref="AM244">
    <cfRule type="cellIs" dxfId="2809" priority="1" operator="equal">
      <formula>"NA"</formula>
    </cfRule>
    <cfRule type="cellIs" dxfId="2808" priority="2" operator="equal">
      <formula>"NS"</formula>
    </cfRule>
    <cfRule type="cellIs" dxfId="2807" priority="3" operator="equal">
      <formula>"S"</formula>
    </cfRule>
    <cfRule type="cellIs" dxfId="2806" priority="4" operator="equal">
      <formula>"A"</formula>
    </cfRule>
    <cfRule type="cellIs" dxfId="2805" priority="5" operator="equal">
      <formula>"X"</formula>
    </cfRule>
    <cfRule type="cellIs" dxfId="2804" priority="6" operator="equal">
      <formula>"L"</formula>
    </cfRule>
    <cfRule type="cellIs" dxfId="2803" priority="7" operator="equal">
      <formula>"V"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[1]Phase!#REF!</xm:f>
          </x14:formula1>
          <xm:sqref>C4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X115"/>
  <sheetViews>
    <sheetView topLeftCell="AD4" zoomScale="70" zoomScaleNormal="70" workbookViewId="0">
      <selection activeCell="AX33" sqref="AX33"/>
    </sheetView>
  </sheetViews>
  <sheetFormatPr defaultColWidth="9" defaultRowHeight="16.2" outlineLevelCol="1"/>
  <cols>
    <col min="1" max="1" width="1.6640625" style="371" customWidth="1"/>
    <col min="2" max="2" width="6.109375" style="371" bestFit="1" customWidth="1"/>
    <col min="3" max="3" width="22.44140625" style="372" customWidth="1"/>
    <col min="4" max="4" width="24" style="372" customWidth="1"/>
    <col min="5" max="5" width="25.6640625" style="372" customWidth="1"/>
    <col min="6" max="6" width="26" style="372" customWidth="1"/>
    <col min="7" max="7" width="6.77734375" style="371" customWidth="1"/>
    <col min="8" max="8" width="11.21875" style="371" bestFit="1" customWidth="1"/>
    <col min="9" max="9" width="9" style="371"/>
    <col min="10" max="13" width="9.44140625" style="371" customWidth="1"/>
    <col min="14" max="14" width="11.44140625" style="371" customWidth="1"/>
    <col min="15" max="15" width="11.6640625" style="371" customWidth="1"/>
    <col min="16" max="16" width="9.109375" style="498" hidden="1" customWidth="1" outlineLevel="1"/>
    <col min="17" max="17" width="7.44140625" style="371" hidden="1" customWidth="1" outlineLevel="1"/>
    <col min="18" max="21" width="7" style="449" hidden="1" customWidth="1" outlineLevel="1"/>
    <col min="22" max="22" width="20.5546875" style="449" hidden="1" customWidth="1" outlineLevel="1"/>
    <col min="23" max="23" width="7.6640625" style="449" customWidth="1" collapsed="1"/>
    <col min="24" max="24" width="8.77734375" style="449" customWidth="1"/>
    <col min="25" max="25" width="9.6640625" style="371" customWidth="1"/>
    <col min="26" max="26" width="8.44140625" style="371" customWidth="1"/>
    <col min="27" max="32" width="13.21875" style="449" customWidth="1"/>
    <col min="33" max="33" width="13.77734375" style="371" customWidth="1"/>
    <col min="34" max="34" width="13.21875" style="449" customWidth="1"/>
    <col min="35" max="35" width="26.6640625" style="371" customWidth="1"/>
    <col min="36" max="36" width="13.21875" style="496" customWidth="1"/>
    <col min="37" max="37" width="13.21875" style="449" customWidth="1"/>
    <col min="38" max="47" width="9" style="371"/>
    <col min="48" max="50" width="13.21875" style="371" customWidth="1"/>
    <col min="51" max="16384" width="9" style="371"/>
  </cols>
  <sheetData>
    <row r="1" spans="2:50" ht="16.8" customHeight="1">
      <c r="C1" s="638" t="s">
        <v>4384</v>
      </c>
      <c r="D1" s="638"/>
      <c r="E1" s="638"/>
      <c r="F1" s="638"/>
      <c r="G1" s="638"/>
      <c r="H1" s="638"/>
      <c r="I1" s="638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AI1" s="562"/>
    </row>
    <row r="2" spans="2:50" ht="21">
      <c r="C2" s="537" t="s">
        <v>4339</v>
      </c>
      <c r="D2" s="537"/>
      <c r="E2" s="336"/>
      <c r="F2" s="336"/>
      <c r="G2" s="336"/>
      <c r="H2" s="336"/>
      <c r="I2" s="336"/>
      <c r="J2" s="336"/>
      <c r="K2" s="336"/>
      <c r="L2" s="538"/>
      <c r="M2" s="336"/>
      <c r="N2" s="561"/>
      <c r="O2" s="561"/>
      <c r="P2" s="336"/>
      <c r="Q2" s="336"/>
      <c r="R2" s="336"/>
      <c r="S2" s="336"/>
      <c r="T2" s="336"/>
    </row>
    <row r="3" spans="2:50" ht="21">
      <c r="C3" s="539" t="s">
        <v>4278</v>
      </c>
      <c r="D3" s="540"/>
      <c r="E3" s="336"/>
      <c r="F3" s="336"/>
      <c r="G3" s="336"/>
      <c r="H3" s="336"/>
      <c r="I3" s="336"/>
      <c r="J3" s="336"/>
      <c r="K3" s="336"/>
      <c r="L3" s="538"/>
      <c r="M3" s="336"/>
      <c r="N3" s="336"/>
      <c r="O3" s="336"/>
      <c r="P3" s="336"/>
      <c r="Q3" s="336"/>
      <c r="R3" s="336"/>
      <c r="S3" s="336"/>
      <c r="T3" s="336"/>
      <c r="AA3" s="588"/>
      <c r="AB3" s="588"/>
    </row>
    <row r="4" spans="2:50" ht="27" customHeight="1">
      <c r="C4" s="541" t="s">
        <v>4279</v>
      </c>
      <c r="D4" s="542"/>
      <c r="E4" s="543"/>
      <c r="F4" s="543"/>
      <c r="G4" s="543"/>
      <c r="H4" s="543"/>
      <c r="I4" s="543"/>
      <c r="J4" s="543"/>
      <c r="K4" s="543"/>
      <c r="L4" s="544"/>
      <c r="M4" s="543"/>
      <c r="N4" s="543"/>
      <c r="O4" s="543"/>
      <c r="P4" s="543"/>
      <c r="Q4" s="543"/>
      <c r="R4" s="543"/>
      <c r="S4" s="543"/>
      <c r="T4" s="543"/>
      <c r="AA4" s="449" t="s">
        <v>4274</v>
      </c>
      <c r="AB4" s="449" t="s">
        <v>4326</v>
      </c>
      <c r="AC4" s="449" t="s">
        <v>4286</v>
      </c>
      <c r="AD4" s="449" t="s">
        <v>4327</v>
      </c>
      <c r="AE4" s="449" t="s">
        <v>4275</v>
      </c>
      <c r="AF4" s="449" t="s">
        <v>4276</v>
      </c>
      <c r="AG4" s="449"/>
      <c r="AH4" s="449" t="s">
        <v>4328</v>
      </c>
      <c r="AJ4" s="449" t="s">
        <v>4329</v>
      </c>
      <c r="AK4" s="449" t="s">
        <v>4277</v>
      </c>
      <c r="AL4" s="563"/>
      <c r="AM4" s="563"/>
      <c r="AN4" s="563"/>
      <c r="AO4" s="563"/>
      <c r="AP4" s="563"/>
      <c r="AQ4" s="563"/>
      <c r="AR4" s="563"/>
      <c r="AS4" s="563"/>
      <c r="AT4" s="563"/>
      <c r="AU4" s="563"/>
    </row>
    <row r="5" spans="2:50" ht="27" customHeight="1">
      <c r="J5" s="618" t="s">
        <v>4293</v>
      </c>
      <c r="K5" s="618"/>
      <c r="L5" s="618"/>
      <c r="M5" s="618"/>
      <c r="N5" s="618"/>
      <c r="O5" s="618"/>
      <c r="P5" s="619" t="s">
        <v>4294</v>
      </c>
      <c r="Q5" s="619"/>
      <c r="R5" s="619"/>
      <c r="S5" s="619"/>
      <c r="T5" s="619"/>
      <c r="U5" s="619"/>
      <c r="V5" s="619"/>
      <c r="W5" s="564" t="s">
        <v>4291</v>
      </c>
      <c r="X5" s="589" t="s">
        <v>4292</v>
      </c>
      <c r="Y5" s="564" t="s">
        <v>4291</v>
      </c>
      <c r="Z5" s="564" t="s">
        <v>4291</v>
      </c>
      <c r="AA5" s="589" t="s">
        <v>4292</v>
      </c>
      <c r="AB5" s="589" t="s">
        <v>4292</v>
      </c>
      <c r="AC5" s="589" t="s">
        <v>4292</v>
      </c>
      <c r="AD5" s="589" t="s">
        <v>4292</v>
      </c>
      <c r="AE5" s="589" t="s">
        <v>4292</v>
      </c>
      <c r="AF5" s="589" t="s">
        <v>4292</v>
      </c>
      <c r="AG5" s="589" t="s">
        <v>4292</v>
      </c>
      <c r="AH5" s="589" t="s">
        <v>4292</v>
      </c>
      <c r="AI5" s="564" t="s">
        <v>4291</v>
      </c>
      <c r="AJ5" s="589" t="s">
        <v>4292</v>
      </c>
      <c r="AK5" s="589" t="s">
        <v>4292</v>
      </c>
      <c r="AL5" s="630" t="s">
        <v>4291</v>
      </c>
      <c r="AM5" s="631"/>
      <c r="AN5" s="631"/>
      <c r="AO5" s="631"/>
      <c r="AP5" s="631"/>
      <c r="AQ5" s="631"/>
      <c r="AR5" s="631"/>
      <c r="AS5" s="631"/>
      <c r="AT5" s="631"/>
      <c r="AU5" s="632"/>
      <c r="AV5" s="564" t="s">
        <v>4291</v>
      </c>
      <c r="AW5" s="564" t="s">
        <v>4291</v>
      </c>
      <c r="AX5" s="564" t="s">
        <v>4291</v>
      </c>
    </row>
    <row r="6" spans="2:50" ht="16.5" customHeight="1">
      <c r="B6" s="645" t="s">
        <v>0</v>
      </c>
      <c r="C6" s="645" t="s">
        <v>4341</v>
      </c>
      <c r="D6" s="613" t="s">
        <v>4343</v>
      </c>
      <c r="E6" s="613" t="s">
        <v>4345</v>
      </c>
      <c r="F6" s="645" t="s">
        <v>4347</v>
      </c>
      <c r="G6" s="645" t="s">
        <v>14</v>
      </c>
      <c r="H6" s="613" t="s">
        <v>7</v>
      </c>
      <c r="I6" s="613" t="s">
        <v>5</v>
      </c>
      <c r="J6" s="603" t="s">
        <v>8</v>
      </c>
      <c r="K6" s="603"/>
      <c r="L6" s="603"/>
      <c r="M6" s="603"/>
      <c r="N6" s="603" t="s">
        <v>4280</v>
      </c>
      <c r="O6" s="603"/>
      <c r="P6" s="604" t="s">
        <v>4269</v>
      </c>
      <c r="Q6" s="604" t="s">
        <v>4273</v>
      </c>
      <c r="R6" s="607" t="s">
        <v>30</v>
      </c>
      <c r="S6" s="608"/>
      <c r="T6" s="608"/>
      <c r="U6" s="608"/>
      <c r="V6" s="609"/>
      <c r="W6" s="600" t="s">
        <v>4024</v>
      </c>
      <c r="X6" s="621" t="s">
        <v>4025</v>
      </c>
      <c r="Y6" s="624" t="s">
        <v>3850</v>
      </c>
      <c r="Z6" s="624" t="s">
        <v>4026</v>
      </c>
      <c r="AA6" s="620" t="s">
        <v>4272</v>
      </c>
      <c r="AB6" s="620" t="s">
        <v>4287</v>
      </c>
      <c r="AC6" s="620" t="s">
        <v>3856</v>
      </c>
      <c r="AD6" s="633" t="s">
        <v>3820</v>
      </c>
      <c r="AE6" s="620" t="s">
        <v>3860</v>
      </c>
      <c r="AF6" s="633" t="s">
        <v>3861</v>
      </c>
      <c r="AG6" s="620" t="s">
        <v>4028</v>
      </c>
      <c r="AH6" s="633" t="s">
        <v>3867</v>
      </c>
      <c r="AI6" s="624" t="s">
        <v>4290</v>
      </c>
      <c r="AJ6" s="634" t="s">
        <v>4288</v>
      </c>
      <c r="AK6" s="633" t="s">
        <v>4289</v>
      </c>
      <c r="AL6" s="637" t="s">
        <v>3872</v>
      </c>
      <c r="AM6" s="637"/>
      <c r="AN6" s="637"/>
      <c r="AO6" s="637"/>
      <c r="AP6" s="637"/>
      <c r="AQ6" s="637"/>
      <c r="AR6" s="637"/>
      <c r="AS6" s="637"/>
      <c r="AT6" s="637"/>
      <c r="AU6" s="637"/>
      <c r="AV6" s="629" t="s">
        <v>3874</v>
      </c>
      <c r="AW6" s="629" t="s">
        <v>3876</v>
      </c>
      <c r="AX6" s="629" t="s">
        <v>3824</v>
      </c>
    </row>
    <row r="7" spans="2:50" ht="16.5" customHeight="1">
      <c r="B7" s="645"/>
      <c r="C7" s="645"/>
      <c r="D7" s="614"/>
      <c r="E7" s="614"/>
      <c r="F7" s="645"/>
      <c r="G7" s="645"/>
      <c r="H7" s="614"/>
      <c r="I7" s="614"/>
      <c r="J7" s="628" t="s">
        <v>4270</v>
      </c>
      <c r="K7" s="627" t="s">
        <v>4271</v>
      </c>
      <c r="L7" s="627" t="s">
        <v>4355</v>
      </c>
      <c r="M7" s="627" t="s">
        <v>4027</v>
      </c>
      <c r="N7" s="616" t="s">
        <v>10</v>
      </c>
      <c r="O7" s="616" t="s">
        <v>11</v>
      </c>
      <c r="P7" s="605"/>
      <c r="Q7" s="605"/>
      <c r="R7" s="610"/>
      <c r="S7" s="611"/>
      <c r="T7" s="611"/>
      <c r="U7" s="611"/>
      <c r="V7" s="612"/>
      <c r="W7" s="601"/>
      <c r="X7" s="622"/>
      <c r="Y7" s="625"/>
      <c r="Z7" s="625"/>
      <c r="AA7" s="620"/>
      <c r="AB7" s="620"/>
      <c r="AC7" s="620"/>
      <c r="AD7" s="633"/>
      <c r="AE7" s="620"/>
      <c r="AF7" s="633"/>
      <c r="AG7" s="620"/>
      <c r="AH7" s="633"/>
      <c r="AI7" s="625"/>
      <c r="AJ7" s="635"/>
      <c r="AK7" s="633"/>
      <c r="AL7" s="497" t="s">
        <v>4040</v>
      </c>
      <c r="AM7" s="497" t="s">
        <v>4040</v>
      </c>
      <c r="AN7" s="497" t="s">
        <v>4040</v>
      </c>
      <c r="AO7" s="497" t="s">
        <v>4040</v>
      </c>
      <c r="AP7" s="497" t="s">
        <v>4040</v>
      </c>
      <c r="AQ7" s="497" t="s">
        <v>4040</v>
      </c>
      <c r="AR7" s="497" t="s">
        <v>4040</v>
      </c>
      <c r="AS7" s="497" t="s">
        <v>4040</v>
      </c>
      <c r="AT7" s="497" t="s">
        <v>4040</v>
      </c>
      <c r="AU7" s="497" t="s">
        <v>4040</v>
      </c>
      <c r="AV7" s="629"/>
      <c r="AW7" s="629"/>
      <c r="AX7" s="629"/>
    </row>
    <row r="8" spans="2:50">
      <c r="B8" s="645"/>
      <c r="C8" s="645"/>
      <c r="D8" s="615"/>
      <c r="E8" s="615"/>
      <c r="F8" s="645"/>
      <c r="G8" s="645"/>
      <c r="H8" s="615"/>
      <c r="I8" s="615"/>
      <c r="J8" s="628"/>
      <c r="K8" s="627"/>
      <c r="L8" s="627"/>
      <c r="M8" s="627"/>
      <c r="N8" s="617"/>
      <c r="O8" s="617"/>
      <c r="P8" s="606"/>
      <c r="Q8" s="606"/>
      <c r="R8" s="301" t="s">
        <v>32</v>
      </c>
      <c r="S8" s="301" t="s">
        <v>33</v>
      </c>
      <c r="T8" s="301" t="s">
        <v>34</v>
      </c>
      <c r="U8" s="301" t="s">
        <v>35</v>
      </c>
      <c r="V8" s="301" t="s">
        <v>36</v>
      </c>
      <c r="W8" s="602"/>
      <c r="X8" s="623"/>
      <c r="Y8" s="626"/>
      <c r="Z8" s="626"/>
      <c r="AA8" s="620"/>
      <c r="AB8" s="620"/>
      <c r="AC8" s="620"/>
      <c r="AD8" s="633"/>
      <c r="AE8" s="620"/>
      <c r="AF8" s="633"/>
      <c r="AG8" s="620"/>
      <c r="AH8" s="633"/>
      <c r="AI8" s="626"/>
      <c r="AJ8" s="636"/>
      <c r="AK8" s="633"/>
      <c r="AL8" s="497" t="s">
        <v>4038</v>
      </c>
      <c r="AM8" s="497" t="s">
        <v>4029</v>
      </c>
      <c r="AN8" s="497" t="s">
        <v>4030</v>
      </c>
      <c r="AO8" s="497" t="s">
        <v>4031</v>
      </c>
      <c r="AP8" s="497" t="s">
        <v>4032</v>
      </c>
      <c r="AQ8" s="497" t="s">
        <v>4033</v>
      </c>
      <c r="AR8" s="497" t="s">
        <v>4034</v>
      </c>
      <c r="AS8" s="497" t="s">
        <v>4035</v>
      </c>
      <c r="AT8" s="497" t="s">
        <v>4036</v>
      </c>
      <c r="AU8" s="497" t="s">
        <v>4037</v>
      </c>
      <c r="AV8" s="629"/>
      <c r="AW8" s="629"/>
      <c r="AX8" s="629"/>
    </row>
    <row r="9" spans="2:50">
      <c r="B9" s="639" t="s">
        <v>4295</v>
      </c>
      <c r="C9" s="640"/>
      <c r="D9" s="640"/>
      <c r="E9" s="640"/>
      <c r="F9" s="641"/>
      <c r="G9" s="639" t="s">
        <v>4296</v>
      </c>
      <c r="H9" s="641"/>
      <c r="I9" s="441" t="s">
        <v>3827</v>
      </c>
      <c r="J9" s="442">
        <f>SUM(K9:L9)</f>
        <v>1017.9233333333334</v>
      </c>
      <c r="K9" s="442">
        <f>K11+K32</f>
        <v>143.3833333333333</v>
      </c>
      <c r="L9" s="442">
        <f t="shared" ref="L9:AK9" si="0">L11+L32</f>
        <v>874.54000000000008</v>
      </c>
      <c r="M9" s="442">
        <f t="shared" si="0"/>
        <v>0</v>
      </c>
      <c r="N9" s="442">
        <f t="shared" si="0"/>
        <v>171</v>
      </c>
      <c r="O9" s="442">
        <f t="shared" si="0"/>
        <v>840.54</v>
      </c>
      <c r="P9" s="442">
        <f t="shared" si="0"/>
        <v>0</v>
      </c>
      <c r="Q9" s="442">
        <f t="shared" si="0"/>
        <v>0</v>
      </c>
      <c r="R9" s="442">
        <f t="shared" si="0"/>
        <v>0</v>
      </c>
      <c r="S9" s="442">
        <f t="shared" si="0"/>
        <v>0</v>
      </c>
      <c r="T9" s="442">
        <f t="shared" si="0"/>
        <v>0</v>
      </c>
      <c r="U9" s="442">
        <f t="shared" si="0"/>
        <v>0</v>
      </c>
      <c r="V9" s="442">
        <f t="shared" si="0"/>
        <v>0</v>
      </c>
      <c r="W9" s="442"/>
      <c r="X9" s="442">
        <f t="shared" si="0"/>
        <v>0</v>
      </c>
      <c r="Y9" s="442"/>
      <c r="Z9" s="442"/>
      <c r="AA9" s="442"/>
      <c r="AB9" s="442">
        <f t="shared" si="0"/>
        <v>0</v>
      </c>
      <c r="AC9" s="442"/>
      <c r="AD9" s="442">
        <f t="shared" si="0"/>
        <v>0</v>
      </c>
      <c r="AE9" s="442"/>
      <c r="AF9" s="442">
        <f t="shared" si="0"/>
        <v>0</v>
      </c>
      <c r="AG9" s="442"/>
      <c r="AH9" s="442">
        <f t="shared" si="0"/>
        <v>0</v>
      </c>
      <c r="AI9" s="442"/>
      <c r="AJ9" s="442"/>
      <c r="AK9" s="442">
        <f t="shared" si="0"/>
        <v>0</v>
      </c>
      <c r="AL9" s="442" t="s">
        <v>4039</v>
      </c>
      <c r="AM9" s="442"/>
      <c r="AN9" s="442"/>
      <c r="AO9" s="442" t="s">
        <v>4039</v>
      </c>
      <c r="AP9" s="442"/>
      <c r="AQ9" s="442"/>
      <c r="AR9" s="442" t="s">
        <v>4039</v>
      </c>
      <c r="AS9" s="442"/>
      <c r="AT9" s="442"/>
      <c r="AU9" s="442"/>
      <c r="AV9" s="448"/>
      <c r="AW9" s="448"/>
      <c r="AX9" s="442">
        <f t="shared" ref="AX9" si="1">AX11+AX32</f>
        <v>0</v>
      </c>
    </row>
    <row r="10" spans="2:50">
      <c r="B10" s="642"/>
      <c r="C10" s="643"/>
      <c r="D10" s="643"/>
      <c r="E10" s="643"/>
      <c r="F10" s="644"/>
      <c r="G10" s="642"/>
      <c r="H10" s="644"/>
      <c r="I10" s="441" t="s">
        <v>4021</v>
      </c>
      <c r="J10" s="442">
        <f>SUM(K10:L10)</f>
        <v>61075.4</v>
      </c>
      <c r="K10" s="442">
        <f>K12+K33</f>
        <v>8603</v>
      </c>
      <c r="L10" s="442">
        <f t="shared" ref="L10:AK10" si="2">L12+L33</f>
        <v>52472.4</v>
      </c>
      <c r="M10" s="442">
        <f t="shared" si="2"/>
        <v>0</v>
      </c>
      <c r="N10" s="442">
        <f t="shared" si="2"/>
        <v>10260</v>
      </c>
      <c r="O10" s="442">
        <f t="shared" si="2"/>
        <v>14.008999999999999</v>
      </c>
      <c r="P10" s="442">
        <f t="shared" si="2"/>
        <v>0</v>
      </c>
      <c r="Q10" s="442">
        <f t="shared" si="2"/>
        <v>0</v>
      </c>
      <c r="R10" s="442">
        <f t="shared" si="2"/>
        <v>0</v>
      </c>
      <c r="S10" s="442">
        <f t="shared" si="2"/>
        <v>0</v>
      </c>
      <c r="T10" s="442">
        <f t="shared" si="2"/>
        <v>0</v>
      </c>
      <c r="U10" s="442">
        <f t="shared" si="2"/>
        <v>0</v>
      </c>
      <c r="V10" s="442">
        <f t="shared" si="2"/>
        <v>0</v>
      </c>
      <c r="W10" s="442"/>
      <c r="X10" s="442">
        <f t="shared" si="2"/>
        <v>0</v>
      </c>
      <c r="Y10" s="442"/>
      <c r="Z10" s="442"/>
      <c r="AA10" s="442"/>
      <c r="AB10" s="442">
        <f t="shared" si="2"/>
        <v>0</v>
      </c>
      <c r="AC10" s="442"/>
      <c r="AD10" s="442">
        <f t="shared" si="2"/>
        <v>0</v>
      </c>
      <c r="AE10" s="442"/>
      <c r="AF10" s="442">
        <f t="shared" si="2"/>
        <v>0</v>
      </c>
      <c r="AG10" s="442"/>
      <c r="AH10" s="442">
        <f t="shared" si="2"/>
        <v>0</v>
      </c>
      <c r="AI10" s="442"/>
      <c r="AJ10" s="442"/>
      <c r="AK10" s="442">
        <f t="shared" si="2"/>
        <v>0</v>
      </c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2"/>
      <c r="AW10" s="442"/>
      <c r="AX10" s="442">
        <f t="shared" ref="AX10" si="3">AX12+AX33</f>
        <v>0</v>
      </c>
    </row>
    <row r="11" spans="2:50">
      <c r="B11" s="594" t="s">
        <v>4404</v>
      </c>
      <c r="C11" s="595"/>
      <c r="D11" s="595"/>
      <c r="E11" s="595"/>
      <c r="F11" s="596"/>
      <c r="G11" s="443"/>
      <c r="H11" s="443"/>
      <c r="I11" s="445" t="s">
        <v>3827</v>
      </c>
      <c r="J11" s="444">
        <f t="shared" ref="J11:J69" si="4">SUM(K11:L11)</f>
        <v>161.98333333333332</v>
      </c>
      <c r="K11" s="444">
        <f>K12/60</f>
        <v>14.983333333333333</v>
      </c>
      <c r="L11" s="444">
        <f>L12/60</f>
        <v>147</v>
      </c>
      <c r="M11" s="444">
        <f>M12/60</f>
        <v>0</v>
      </c>
      <c r="N11" s="447">
        <f>SUMIF(I13:I31,"DQA",N13:N31)</f>
        <v>44.95</v>
      </c>
      <c r="O11" s="447">
        <f>SUMIF(I13:I31,"DQA",O13:O31)</f>
        <v>129.5</v>
      </c>
      <c r="P11" s="447"/>
      <c r="Q11" s="447"/>
      <c r="R11" s="447">
        <f>SUMIF(L13:L115,"DQA",R13:R115)</f>
        <v>0</v>
      </c>
      <c r="S11" s="447">
        <f>SUMIF(M13:M115,"DQA",S13:S115)</f>
        <v>0</v>
      </c>
      <c r="T11" s="447">
        <f>SUMIF(N13:N115,"DQA",T13:T115)</f>
        <v>0</v>
      </c>
      <c r="U11" s="447">
        <f>SUMIF(O13:O115,"DQA",U13:U115)</f>
        <v>0</v>
      </c>
      <c r="V11" s="447">
        <f>SUMIF(P13:P115,"DQA",V13:V115)</f>
        <v>0</v>
      </c>
      <c r="W11" s="444"/>
      <c r="X11" s="444">
        <f>X12/60</f>
        <v>0</v>
      </c>
      <c r="Y11" s="444"/>
      <c r="Z11" s="444"/>
      <c r="AA11" s="444"/>
      <c r="AB11" s="444">
        <f t="shared" ref="AB11:AF11" si="5">AB12/60</f>
        <v>0</v>
      </c>
      <c r="AC11" s="444"/>
      <c r="AD11" s="444">
        <f t="shared" si="5"/>
        <v>0</v>
      </c>
      <c r="AE11" s="444"/>
      <c r="AF11" s="444">
        <f t="shared" si="5"/>
        <v>0</v>
      </c>
      <c r="AG11" s="444"/>
      <c r="AH11" s="444">
        <f>AH12/60</f>
        <v>0</v>
      </c>
      <c r="AI11" s="444"/>
      <c r="AJ11" s="444"/>
      <c r="AK11" s="444">
        <f>AK12/60</f>
        <v>0</v>
      </c>
      <c r="AL11" s="444"/>
      <c r="AM11" s="444"/>
      <c r="AN11" s="444"/>
      <c r="AO11" s="444"/>
      <c r="AP11" s="444"/>
      <c r="AQ11" s="444"/>
      <c r="AR11" s="444"/>
      <c r="AS11" s="444"/>
      <c r="AT11" s="444"/>
      <c r="AU11" s="444"/>
      <c r="AV11" s="444"/>
      <c r="AW11" s="444"/>
      <c r="AX11" s="444">
        <f>AX12/60</f>
        <v>0</v>
      </c>
    </row>
    <row r="12" spans="2:50">
      <c r="B12" s="597"/>
      <c r="C12" s="598"/>
      <c r="D12" s="598"/>
      <c r="E12" s="598"/>
      <c r="F12" s="599"/>
      <c r="G12" s="443"/>
      <c r="H12" s="443"/>
      <c r="I12" s="446" t="s">
        <v>4021</v>
      </c>
      <c r="J12" s="444">
        <f t="shared" si="4"/>
        <v>9719</v>
      </c>
      <c r="K12" s="444">
        <f>SUMIF($I13:$I31,"DQA",K13:K31)</f>
        <v>899</v>
      </c>
      <c r="L12" s="444">
        <f>SUMIF($I13:$I31,"DQA",L13:L31)</f>
        <v>8820</v>
      </c>
      <c r="M12" s="444">
        <f>SUMIF($I13:$I31,"DQA",M13:M31)</f>
        <v>0</v>
      </c>
      <c r="N12" s="444">
        <f>N11*60</f>
        <v>2697</v>
      </c>
      <c r="O12" s="444">
        <f t="shared" ref="O12" si="6">O11/60</f>
        <v>2.1583333333333332</v>
      </c>
      <c r="P12" s="444"/>
      <c r="Q12" s="444"/>
      <c r="R12" s="444">
        <f t="shared" ref="R12:V12" si="7">R11/60</f>
        <v>0</v>
      </c>
      <c r="S12" s="444">
        <f t="shared" si="7"/>
        <v>0</v>
      </c>
      <c r="T12" s="444">
        <f t="shared" si="7"/>
        <v>0</v>
      </c>
      <c r="U12" s="444">
        <f t="shared" si="7"/>
        <v>0</v>
      </c>
      <c r="V12" s="444">
        <f t="shared" si="7"/>
        <v>0</v>
      </c>
      <c r="W12" s="444"/>
      <c r="X12" s="444">
        <f>SUM(X13:X31)</f>
        <v>0</v>
      </c>
      <c r="Y12" s="444"/>
      <c r="Z12" s="444"/>
      <c r="AA12" s="444"/>
      <c r="AB12" s="444">
        <f>SUM(AB13:AB31)</f>
        <v>0</v>
      </c>
      <c r="AC12" s="444"/>
      <c r="AD12" s="444">
        <f>SUM(AD13:AD31)</f>
        <v>0</v>
      </c>
      <c r="AE12" s="444"/>
      <c r="AF12" s="444">
        <f>SUM(AF13:AF31)</f>
        <v>0</v>
      </c>
      <c r="AG12" s="444"/>
      <c r="AH12" s="444">
        <f>SUM(AH13:AH31)</f>
        <v>0</v>
      </c>
      <c r="AI12" s="444"/>
      <c r="AJ12" s="444"/>
      <c r="AK12" s="444">
        <f>SUM(AK13:AK31)</f>
        <v>0</v>
      </c>
      <c r="AL12" s="444"/>
      <c r="AM12" s="444"/>
      <c r="AN12" s="444"/>
      <c r="AO12" s="444"/>
      <c r="AP12" s="444"/>
      <c r="AQ12" s="444"/>
      <c r="AR12" s="444"/>
      <c r="AS12" s="444"/>
      <c r="AT12" s="444"/>
      <c r="AU12" s="444"/>
      <c r="AV12" s="444"/>
      <c r="AW12" s="444"/>
      <c r="AX12" s="444">
        <f>SUM(AX13:AX31)</f>
        <v>0</v>
      </c>
    </row>
    <row r="13" spans="2:50">
      <c r="B13" s="412">
        <v>824</v>
      </c>
      <c r="C13" s="38" t="s">
        <v>4402</v>
      </c>
      <c r="D13" s="38" t="s">
        <v>4396</v>
      </c>
      <c r="E13" s="38" t="s">
        <v>1394</v>
      </c>
      <c r="F13" s="38" t="s">
        <v>1395</v>
      </c>
      <c r="G13" s="289" t="s">
        <v>1363</v>
      </c>
      <c r="H13" s="105">
        <v>42997</v>
      </c>
      <c r="I13" s="409" t="s">
        <v>2470</v>
      </c>
      <c r="J13" s="290">
        <v>155</v>
      </c>
      <c r="K13" s="290">
        <v>35</v>
      </c>
      <c r="L13" s="290">
        <v>120</v>
      </c>
      <c r="M13" s="290"/>
      <c r="N13" s="329">
        <v>8.6</v>
      </c>
      <c r="O13" s="329">
        <v>2</v>
      </c>
      <c r="P13" s="502">
        <v>6</v>
      </c>
      <c r="Q13" s="282"/>
      <c r="R13" s="128" t="s">
        <v>1784</v>
      </c>
      <c r="S13" s="128" t="s">
        <v>1784</v>
      </c>
      <c r="T13" s="128" t="s">
        <v>1784</v>
      </c>
      <c r="U13" s="107"/>
      <c r="V13" s="282" t="s">
        <v>4268</v>
      </c>
      <c r="W13" s="282"/>
      <c r="X13" s="282">
        <f t="shared" ref="X13:X60" si="8">SUMIF(W13,"Y",K13)</f>
        <v>0</v>
      </c>
      <c r="Y13" s="260"/>
      <c r="Z13" s="260"/>
      <c r="AA13" s="502">
        <f t="shared" ref="AA13:AA60" si="9">(COUNTA(AL13:AU13)-COUNTIF(AL13:AU13, "X"))</f>
        <v>0</v>
      </c>
      <c r="AB13" s="333">
        <f t="shared" ref="AB13:AB78" si="10">(COUNTA(AL13:AU13)-COUNTIF(AL13:AU13, "X"))*P13*K13</f>
        <v>0</v>
      </c>
      <c r="AC13" s="282">
        <f t="shared" ref="AC13:AC60" si="11">COUNTIF(AL13:AU13,"A")</f>
        <v>0</v>
      </c>
      <c r="AD13" s="282">
        <f t="shared" ref="AD13:AD78" si="12">COUNTIF(AL13:AU13,"V")*P13*M13</f>
        <v>0</v>
      </c>
      <c r="AE13" s="282">
        <f t="shared" ref="AE13:AE60" si="13">COUNTIF(AL13:AU13,"L")</f>
        <v>0</v>
      </c>
      <c r="AF13" s="282">
        <f t="shared" ref="AF13:AF78" si="14">COUNTIF(AL13:AU13,"L")*K13*P13</f>
        <v>0</v>
      </c>
      <c r="AG13" s="107">
        <f t="shared" ref="AG13:AG78" si="15">IF(Q13="Y",1,0)</f>
        <v>0</v>
      </c>
      <c r="AH13" s="282">
        <f t="shared" ref="AH13:AH78" si="16">IF(Q13="Y", AA13, 0)*K13*P13/2</f>
        <v>0</v>
      </c>
      <c r="AI13" s="260"/>
      <c r="AJ13" s="282">
        <f t="shared" ref="AJ13:AJ60" si="17">COUNTIF(AL13:AU13, "V")</f>
        <v>0</v>
      </c>
      <c r="AK13" s="282">
        <f t="shared" ref="AK13:AK60" si="18">AB13-AD13-AF13-AH13</f>
        <v>0</v>
      </c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495"/>
      <c r="AW13" s="495"/>
      <c r="AX13" s="495"/>
    </row>
    <row r="14" spans="2:50">
      <c r="B14" s="412">
        <v>825</v>
      </c>
      <c r="C14" s="38" t="s">
        <v>4396</v>
      </c>
      <c r="D14" s="38" t="s">
        <v>4396</v>
      </c>
      <c r="E14" s="38" t="s">
        <v>1422</v>
      </c>
      <c r="F14" s="38" t="s">
        <v>1423</v>
      </c>
      <c r="G14" s="289" t="s">
        <v>1363</v>
      </c>
      <c r="H14" s="105">
        <v>43140</v>
      </c>
      <c r="I14" s="409" t="s">
        <v>2470</v>
      </c>
      <c r="J14" s="290">
        <v>120</v>
      </c>
      <c r="K14" s="290">
        <v>120</v>
      </c>
      <c r="L14" s="290">
        <v>0</v>
      </c>
      <c r="M14" s="290"/>
      <c r="N14" s="290">
        <v>2</v>
      </c>
      <c r="O14" s="290">
        <v>0</v>
      </c>
      <c r="P14" s="534">
        <v>6</v>
      </c>
      <c r="Q14" s="282"/>
      <c r="R14" s="128" t="s">
        <v>1784</v>
      </c>
      <c r="S14" s="128" t="s">
        <v>1784</v>
      </c>
      <c r="T14" s="128" t="s">
        <v>1784</v>
      </c>
      <c r="U14" s="107"/>
      <c r="V14" s="282" t="s">
        <v>4268</v>
      </c>
      <c r="W14" s="282"/>
      <c r="X14" s="282">
        <f t="shared" si="8"/>
        <v>0</v>
      </c>
      <c r="Y14" s="260"/>
      <c r="Z14" s="260"/>
      <c r="AA14" s="502">
        <f t="shared" si="9"/>
        <v>0</v>
      </c>
      <c r="AB14" s="333">
        <f t="shared" si="10"/>
        <v>0</v>
      </c>
      <c r="AC14" s="282">
        <f t="shared" si="11"/>
        <v>0</v>
      </c>
      <c r="AD14" s="282">
        <f t="shared" si="12"/>
        <v>0</v>
      </c>
      <c r="AE14" s="282">
        <f t="shared" si="13"/>
        <v>0</v>
      </c>
      <c r="AF14" s="282">
        <f t="shared" si="14"/>
        <v>0</v>
      </c>
      <c r="AG14" s="107">
        <f t="shared" si="15"/>
        <v>0</v>
      </c>
      <c r="AH14" s="282">
        <f t="shared" si="16"/>
        <v>0</v>
      </c>
      <c r="AI14" s="260"/>
      <c r="AJ14" s="282">
        <f t="shared" si="17"/>
        <v>0</v>
      </c>
      <c r="AK14" s="282">
        <f t="shared" si="18"/>
        <v>0</v>
      </c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495"/>
      <c r="AW14" s="495"/>
      <c r="AX14" s="495"/>
    </row>
    <row r="15" spans="2:50">
      <c r="B15" s="412">
        <v>826</v>
      </c>
      <c r="C15" s="38" t="s">
        <v>4396</v>
      </c>
      <c r="D15" s="38" t="s">
        <v>4396</v>
      </c>
      <c r="E15" s="38" t="s">
        <v>1424</v>
      </c>
      <c r="F15" s="38" t="s">
        <v>1425</v>
      </c>
      <c r="G15" s="289" t="s">
        <v>1363</v>
      </c>
      <c r="H15" s="105">
        <v>42932</v>
      </c>
      <c r="I15" s="409" t="s">
        <v>2470</v>
      </c>
      <c r="J15" s="290">
        <v>186</v>
      </c>
      <c r="K15" s="290">
        <v>186</v>
      </c>
      <c r="L15" s="290">
        <v>0</v>
      </c>
      <c r="M15" s="290"/>
      <c r="N15" s="329">
        <v>8.5</v>
      </c>
      <c r="O15" s="329">
        <v>0</v>
      </c>
      <c r="P15" s="502">
        <v>6</v>
      </c>
      <c r="Q15" s="282"/>
      <c r="R15" s="128" t="s">
        <v>1784</v>
      </c>
      <c r="S15" s="128" t="s">
        <v>1784</v>
      </c>
      <c r="T15" s="128" t="s">
        <v>1784</v>
      </c>
      <c r="U15" s="107"/>
      <c r="V15" s="282" t="s">
        <v>4268</v>
      </c>
      <c r="W15" s="282"/>
      <c r="X15" s="282">
        <f t="shared" si="8"/>
        <v>0</v>
      </c>
      <c r="Y15" s="260"/>
      <c r="Z15" s="260"/>
      <c r="AA15" s="502">
        <f t="shared" si="9"/>
        <v>0</v>
      </c>
      <c r="AB15" s="333">
        <f t="shared" si="10"/>
        <v>0</v>
      </c>
      <c r="AC15" s="282">
        <f t="shared" si="11"/>
        <v>0</v>
      </c>
      <c r="AD15" s="282">
        <f t="shared" si="12"/>
        <v>0</v>
      </c>
      <c r="AE15" s="282">
        <f t="shared" si="13"/>
        <v>0</v>
      </c>
      <c r="AF15" s="282">
        <f t="shared" si="14"/>
        <v>0</v>
      </c>
      <c r="AG15" s="107">
        <f t="shared" si="15"/>
        <v>0</v>
      </c>
      <c r="AH15" s="282">
        <f t="shared" si="16"/>
        <v>0</v>
      </c>
      <c r="AI15" s="260"/>
      <c r="AJ15" s="282">
        <f t="shared" si="17"/>
        <v>0</v>
      </c>
      <c r="AK15" s="282">
        <f t="shared" si="18"/>
        <v>0</v>
      </c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495"/>
      <c r="AW15" s="495"/>
      <c r="AX15" s="495"/>
    </row>
    <row r="16" spans="2:50">
      <c r="B16" s="412">
        <v>827</v>
      </c>
      <c r="C16" s="38" t="s">
        <v>4396</v>
      </c>
      <c r="D16" s="38" t="s">
        <v>4396</v>
      </c>
      <c r="E16" s="38" t="s">
        <v>1424</v>
      </c>
      <c r="F16" s="38" t="s">
        <v>1724</v>
      </c>
      <c r="G16" s="289" t="s">
        <v>1363</v>
      </c>
      <c r="H16" s="105">
        <v>43769</v>
      </c>
      <c r="I16" s="409" t="s">
        <v>2470</v>
      </c>
      <c r="J16" s="290">
        <v>1251</v>
      </c>
      <c r="K16" s="290">
        <v>201</v>
      </c>
      <c r="L16" s="290">
        <v>1050</v>
      </c>
      <c r="M16" s="290"/>
      <c r="N16" s="329">
        <v>0</v>
      </c>
      <c r="O16" s="329">
        <v>0</v>
      </c>
      <c r="P16" s="502">
        <v>6</v>
      </c>
      <c r="Q16" s="282"/>
      <c r="R16" s="128" t="s">
        <v>1784</v>
      </c>
      <c r="S16" s="128" t="s">
        <v>1784</v>
      </c>
      <c r="T16" s="128" t="s">
        <v>1784</v>
      </c>
      <c r="U16" s="107"/>
      <c r="V16" s="282" t="s">
        <v>4268</v>
      </c>
      <c r="W16" s="282"/>
      <c r="X16" s="282">
        <f t="shared" si="8"/>
        <v>0</v>
      </c>
      <c r="Y16" s="260"/>
      <c r="Z16" s="260"/>
      <c r="AA16" s="502">
        <f t="shared" si="9"/>
        <v>0</v>
      </c>
      <c r="AB16" s="333">
        <f t="shared" si="10"/>
        <v>0</v>
      </c>
      <c r="AC16" s="282">
        <f t="shared" si="11"/>
        <v>0</v>
      </c>
      <c r="AD16" s="282">
        <f t="shared" si="12"/>
        <v>0</v>
      </c>
      <c r="AE16" s="282">
        <f t="shared" si="13"/>
        <v>0</v>
      </c>
      <c r="AF16" s="282">
        <f t="shared" si="14"/>
        <v>0</v>
      </c>
      <c r="AG16" s="107">
        <f t="shared" si="15"/>
        <v>0</v>
      </c>
      <c r="AH16" s="282">
        <f t="shared" si="16"/>
        <v>0</v>
      </c>
      <c r="AI16" s="260"/>
      <c r="AJ16" s="282">
        <f t="shared" si="17"/>
        <v>0</v>
      </c>
      <c r="AK16" s="282">
        <f t="shared" si="18"/>
        <v>0</v>
      </c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495"/>
      <c r="AW16" s="495"/>
      <c r="AX16" s="495"/>
    </row>
    <row r="17" spans="2:50">
      <c r="B17" s="412">
        <v>828</v>
      </c>
      <c r="C17" s="38" t="s">
        <v>4396</v>
      </c>
      <c r="D17" s="38" t="s">
        <v>4396</v>
      </c>
      <c r="E17" s="38" t="s">
        <v>1424</v>
      </c>
      <c r="F17" s="38" t="s">
        <v>1443</v>
      </c>
      <c r="G17" s="289" t="s">
        <v>1363</v>
      </c>
      <c r="H17" s="105">
        <v>42932</v>
      </c>
      <c r="I17" s="409" t="s">
        <v>2470</v>
      </c>
      <c r="J17" s="290">
        <v>2960</v>
      </c>
      <c r="K17" s="290">
        <v>20</v>
      </c>
      <c r="L17" s="290">
        <v>2940</v>
      </c>
      <c r="M17" s="290"/>
      <c r="N17" s="329">
        <v>1.6</v>
      </c>
      <c r="O17" s="329">
        <v>49</v>
      </c>
      <c r="P17" s="502">
        <v>6</v>
      </c>
      <c r="Q17" s="282"/>
      <c r="R17" s="128" t="s">
        <v>1784</v>
      </c>
      <c r="S17" s="128" t="s">
        <v>1784</v>
      </c>
      <c r="T17" s="128" t="s">
        <v>1784</v>
      </c>
      <c r="U17" s="107"/>
      <c r="V17" s="282" t="s">
        <v>4268</v>
      </c>
      <c r="W17" s="282"/>
      <c r="X17" s="282">
        <f t="shared" si="8"/>
        <v>0</v>
      </c>
      <c r="Y17" s="260"/>
      <c r="Z17" s="260"/>
      <c r="AA17" s="502">
        <f t="shared" si="9"/>
        <v>0</v>
      </c>
      <c r="AB17" s="333">
        <f t="shared" si="10"/>
        <v>0</v>
      </c>
      <c r="AC17" s="282">
        <f t="shared" si="11"/>
        <v>0</v>
      </c>
      <c r="AD17" s="282">
        <f t="shared" si="12"/>
        <v>0</v>
      </c>
      <c r="AE17" s="282">
        <f t="shared" si="13"/>
        <v>0</v>
      </c>
      <c r="AF17" s="282">
        <f t="shared" si="14"/>
        <v>0</v>
      </c>
      <c r="AG17" s="107">
        <f t="shared" si="15"/>
        <v>0</v>
      </c>
      <c r="AH17" s="282">
        <f t="shared" si="16"/>
        <v>0</v>
      </c>
      <c r="AI17" s="260"/>
      <c r="AJ17" s="282">
        <f t="shared" si="17"/>
        <v>0</v>
      </c>
      <c r="AK17" s="282">
        <f t="shared" si="18"/>
        <v>0</v>
      </c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495"/>
      <c r="AW17" s="495"/>
      <c r="AX17" s="495"/>
    </row>
    <row r="18" spans="2:50">
      <c r="B18" s="412">
        <v>829</v>
      </c>
      <c r="C18" s="38" t="s">
        <v>4396</v>
      </c>
      <c r="D18" s="38" t="s">
        <v>4396</v>
      </c>
      <c r="E18" s="38" t="s">
        <v>1445</v>
      </c>
      <c r="F18" s="38" t="s">
        <v>1446</v>
      </c>
      <c r="G18" s="289" t="s">
        <v>1363</v>
      </c>
      <c r="H18" s="105">
        <v>42676</v>
      </c>
      <c r="I18" s="409" t="s">
        <v>2470</v>
      </c>
      <c r="J18" s="290">
        <v>738</v>
      </c>
      <c r="K18" s="290">
        <v>18</v>
      </c>
      <c r="L18" s="290">
        <v>720</v>
      </c>
      <c r="M18" s="290"/>
      <c r="N18" s="329">
        <v>0.3</v>
      </c>
      <c r="O18" s="329">
        <v>12</v>
      </c>
      <c r="P18" s="502">
        <v>6</v>
      </c>
      <c r="Q18" s="282"/>
      <c r="R18" s="128" t="s">
        <v>1784</v>
      </c>
      <c r="S18" s="128" t="s">
        <v>1784</v>
      </c>
      <c r="T18" s="128" t="s">
        <v>1784</v>
      </c>
      <c r="U18" s="107"/>
      <c r="V18" s="282" t="s">
        <v>4268</v>
      </c>
      <c r="W18" s="282"/>
      <c r="X18" s="282">
        <f t="shared" si="8"/>
        <v>0</v>
      </c>
      <c r="Y18" s="260"/>
      <c r="Z18" s="260"/>
      <c r="AA18" s="502">
        <f t="shared" si="9"/>
        <v>0</v>
      </c>
      <c r="AB18" s="333">
        <f t="shared" si="10"/>
        <v>0</v>
      </c>
      <c r="AC18" s="282">
        <f t="shared" si="11"/>
        <v>0</v>
      </c>
      <c r="AD18" s="282">
        <f t="shared" si="12"/>
        <v>0</v>
      </c>
      <c r="AE18" s="282">
        <f t="shared" si="13"/>
        <v>0</v>
      </c>
      <c r="AF18" s="282">
        <f t="shared" si="14"/>
        <v>0</v>
      </c>
      <c r="AG18" s="107">
        <f t="shared" si="15"/>
        <v>0</v>
      </c>
      <c r="AH18" s="282">
        <f t="shared" si="16"/>
        <v>0</v>
      </c>
      <c r="AI18" s="260"/>
      <c r="AJ18" s="282">
        <f t="shared" si="17"/>
        <v>0</v>
      </c>
      <c r="AK18" s="282">
        <f t="shared" si="18"/>
        <v>0</v>
      </c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495"/>
      <c r="AW18" s="495"/>
      <c r="AX18" s="495"/>
    </row>
    <row r="19" spans="2:50">
      <c r="B19" s="412">
        <v>830</v>
      </c>
      <c r="C19" s="38" t="s">
        <v>4396</v>
      </c>
      <c r="D19" s="38" t="s">
        <v>4396</v>
      </c>
      <c r="E19" s="38" t="s">
        <v>1449</v>
      </c>
      <c r="F19" s="38" t="s">
        <v>1450</v>
      </c>
      <c r="G19" s="289" t="s">
        <v>1363</v>
      </c>
      <c r="H19" s="105">
        <v>43140</v>
      </c>
      <c r="I19" s="409" t="s">
        <v>2470</v>
      </c>
      <c r="J19" s="290">
        <v>20</v>
      </c>
      <c r="K19" s="290">
        <v>20</v>
      </c>
      <c r="L19" s="290">
        <v>0</v>
      </c>
      <c r="M19" s="290"/>
      <c r="N19" s="290">
        <v>4</v>
      </c>
      <c r="O19" s="290">
        <v>0</v>
      </c>
      <c r="P19" s="534">
        <v>6</v>
      </c>
      <c r="Q19" s="282"/>
      <c r="R19" s="128" t="s">
        <v>1784</v>
      </c>
      <c r="S19" s="128" t="s">
        <v>1784</v>
      </c>
      <c r="T19" s="128" t="s">
        <v>1784</v>
      </c>
      <c r="U19" s="107"/>
      <c r="V19" s="282" t="s">
        <v>4268</v>
      </c>
      <c r="W19" s="282"/>
      <c r="X19" s="282">
        <f t="shared" si="8"/>
        <v>0</v>
      </c>
      <c r="Y19" s="260"/>
      <c r="Z19" s="260"/>
      <c r="AA19" s="502">
        <f t="shared" si="9"/>
        <v>0</v>
      </c>
      <c r="AB19" s="282">
        <f t="shared" si="10"/>
        <v>0</v>
      </c>
      <c r="AC19" s="282">
        <f t="shared" si="11"/>
        <v>0</v>
      </c>
      <c r="AD19" s="282">
        <f t="shared" si="12"/>
        <v>0</v>
      </c>
      <c r="AE19" s="282">
        <f t="shared" si="13"/>
        <v>0</v>
      </c>
      <c r="AF19" s="282">
        <f t="shared" si="14"/>
        <v>0</v>
      </c>
      <c r="AG19" s="107">
        <f t="shared" si="15"/>
        <v>0</v>
      </c>
      <c r="AH19" s="282">
        <f t="shared" si="16"/>
        <v>0</v>
      </c>
      <c r="AI19" s="260"/>
      <c r="AJ19" s="282">
        <f t="shared" si="17"/>
        <v>0</v>
      </c>
      <c r="AK19" s="282">
        <f t="shared" si="18"/>
        <v>0</v>
      </c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495"/>
      <c r="AW19" s="495"/>
      <c r="AX19" s="495"/>
    </row>
    <row r="20" spans="2:50">
      <c r="B20" s="412">
        <v>831</v>
      </c>
      <c r="C20" s="38" t="s">
        <v>4396</v>
      </c>
      <c r="D20" s="38" t="s">
        <v>4396</v>
      </c>
      <c r="E20" s="38" t="s">
        <v>3057</v>
      </c>
      <c r="F20" s="38" t="s">
        <v>1451</v>
      </c>
      <c r="G20" s="289" t="s">
        <v>1363</v>
      </c>
      <c r="H20" s="105">
        <v>42932</v>
      </c>
      <c r="I20" s="409" t="s">
        <v>2470</v>
      </c>
      <c r="J20" s="290">
        <v>30</v>
      </c>
      <c r="K20" s="290">
        <v>30</v>
      </c>
      <c r="L20" s="290">
        <v>0</v>
      </c>
      <c r="M20" s="290"/>
      <c r="N20" s="290">
        <v>2</v>
      </c>
      <c r="O20" s="290">
        <v>0</v>
      </c>
      <c r="P20" s="534">
        <v>6</v>
      </c>
      <c r="Q20" s="282"/>
      <c r="R20" s="128" t="s">
        <v>1784</v>
      </c>
      <c r="S20" s="128" t="s">
        <v>1784</v>
      </c>
      <c r="T20" s="128" t="s">
        <v>1784</v>
      </c>
      <c r="U20" s="107"/>
      <c r="V20" s="282" t="s">
        <v>4268</v>
      </c>
      <c r="W20" s="282"/>
      <c r="X20" s="282">
        <f t="shared" si="8"/>
        <v>0</v>
      </c>
      <c r="Y20" s="260"/>
      <c r="Z20" s="260"/>
      <c r="AA20" s="502">
        <f t="shared" si="9"/>
        <v>0</v>
      </c>
      <c r="AB20" s="282">
        <f t="shared" si="10"/>
        <v>0</v>
      </c>
      <c r="AC20" s="282">
        <f t="shared" si="11"/>
        <v>0</v>
      </c>
      <c r="AD20" s="282">
        <f t="shared" si="12"/>
        <v>0</v>
      </c>
      <c r="AE20" s="282">
        <f t="shared" si="13"/>
        <v>0</v>
      </c>
      <c r="AF20" s="282">
        <f t="shared" si="14"/>
        <v>0</v>
      </c>
      <c r="AG20" s="107">
        <f t="shared" si="15"/>
        <v>0</v>
      </c>
      <c r="AH20" s="282">
        <f t="shared" si="16"/>
        <v>0</v>
      </c>
      <c r="AI20" s="260"/>
      <c r="AJ20" s="282">
        <f t="shared" si="17"/>
        <v>0</v>
      </c>
      <c r="AK20" s="282">
        <f t="shared" si="18"/>
        <v>0</v>
      </c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495"/>
      <c r="AW20" s="495"/>
      <c r="AX20" s="495"/>
    </row>
    <row r="21" spans="2:50">
      <c r="B21" s="412">
        <v>832</v>
      </c>
      <c r="C21" s="38" t="s">
        <v>4396</v>
      </c>
      <c r="D21" s="38" t="s">
        <v>4396</v>
      </c>
      <c r="E21" s="38" t="s">
        <v>1725</v>
      </c>
      <c r="F21" s="38" t="s">
        <v>1452</v>
      </c>
      <c r="G21" s="289" t="s">
        <v>1363</v>
      </c>
      <c r="H21" s="105">
        <v>42932</v>
      </c>
      <c r="I21" s="409" t="s">
        <v>2470</v>
      </c>
      <c r="J21" s="290">
        <v>120</v>
      </c>
      <c r="K21" s="290">
        <v>30</v>
      </c>
      <c r="L21" s="290">
        <v>90</v>
      </c>
      <c r="M21" s="290"/>
      <c r="N21" s="329">
        <v>2.5</v>
      </c>
      <c r="O21" s="329">
        <v>1.5</v>
      </c>
      <c r="P21" s="502">
        <v>6</v>
      </c>
      <c r="Q21" s="282"/>
      <c r="R21" s="128" t="s">
        <v>1784</v>
      </c>
      <c r="S21" s="128" t="s">
        <v>1784</v>
      </c>
      <c r="T21" s="128" t="s">
        <v>1784</v>
      </c>
      <c r="U21" s="107"/>
      <c r="V21" s="282" t="s">
        <v>4268</v>
      </c>
      <c r="W21" s="282"/>
      <c r="X21" s="282">
        <f t="shared" si="8"/>
        <v>0</v>
      </c>
      <c r="Y21" s="260"/>
      <c r="Z21" s="260"/>
      <c r="AA21" s="502">
        <f t="shared" si="9"/>
        <v>0</v>
      </c>
      <c r="AB21" s="282">
        <f t="shared" si="10"/>
        <v>0</v>
      </c>
      <c r="AC21" s="282">
        <f t="shared" si="11"/>
        <v>0</v>
      </c>
      <c r="AD21" s="282">
        <f t="shared" si="12"/>
        <v>0</v>
      </c>
      <c r="AE21" s="282">
        <f t="shared" si="13"/>
        <v>0</v>
      </c>
      <c r="AF21" s="282">
        <f t="shared" si="14"/>
        <v>0</v>
      </c>
      <c r="AG21" s="107">
        <f t="shared" si="15"/>
        <v>0</v>
      </c>
      <c r="AH21" s="282">
        <f t="shared" si="16"/>
        <v>0</v>
      </c>
      <c r="AI21" s="260"/>
      <c r="AJ21" s="282">
        <f t="shared" si="17"/>
        <v>0</v>
      </c>
      <c r="AK21" s="282">
        <f t="shared" si="18"/>
        <v>0</v>
      </c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495"/>
      <c r="AW21" s="495"/>
      <c r="AX21" s="495"/>
    </row>
    <row r="22" spans="2:50">
      <c r="B22" s="412">
        <v>833</v>
      </c>
      <c r="C22" s="38" t="s">
        <v>4396</v>
      </c>
      <c r="D22" s="38" t="s">
        <v>4396</v>
      </c>
      <c r="E22" s="38" t="s">
        <v>1725</v>
      </c>
      <c r="F22" s="38" t="s">
        <v>1453</v>
      </c>
      <c r="G22" s="289" t="s">
        <v>1363</v>
      </c>
      <c r="H22" s="105">
        <v>42932</v>
      </c>
      <c r="I22" s="409" t="s">
        <v>2470</v>
      </c>
      <c r="J22" s="290">
        <v>30</v>
      </c>
      <c r="K22" s="290">
        <v>30</v>
      </c>
      <c r="L22" s="290">
        <v>0</v>
      </c>
      <c r="M22" s="290"/>
      <c r="N22" s="290">
        <v>1</v>
      </c>
      <c r="O22" s="290">
        <v>0</v>
      </c>
      <c r="P22" s="534">
        <v>6</v>
      </c>
      <c r="Q22" s="282"/>
      <c r="R22" s="128" t="s">
        <v>1784</v>
      </c>
      <c r="S22" s="128" t="s">
        <v>1784</v>
      </c>
      <c r="T22" s="128" t="s">
        <v>1784</v>
      </c>
      <c r="U22" s="107"/>
      <c r="V22" s="282" t="s">
        <v>4268</v>
      </c>
      <c r="W22" s="282"/>
      <c r="X22" s="282">
        <f t="shared" si="8"/>
        <v>0</v>
      </c>
      <c r="Y22" s="260"/>
      <c r="Z22" s="260"/>
      <c r="AA22" s="502">
        <f t="shared" si="9"/>
        <v>0</v>
      </c>
      <c r="AB22" s="282">
        <f t="shared" si="10"/>
        <v>0</v>
      </c>
      <c r="AC22" s="282">
        <f t="shared" si="11"/>
        <v>0</v>
      </c>
      <c r="AD22" s="282">
        <f t="shared" si="12"/>
        <v>0</v>
      </c>
      <c r="AE22" s="282">
        <f t="shared" si="13"/>
        <v>0</v>
      </c>
      <c r="AF22" s="282">
        <f t="shared" si="14"/>
        <v>0</v>
      </c>
      <c r="AG22" s="107">
        <f t="shared" si="15"/>
        <v>0</v>
      </c>
      <c r="AH22" s="282">
        <f t="shared" si="16"/>
        <v>0</v>
      </c>
      <c r="AI22" s="260"/>
      <c r="AJ22" s="282">
        <f t="shared" si="17"/>
        <v>0</v>
      </c>
      <c r="AK22" s="282">
        <f t="shared" si="18"/>
        <v>0</v>
      </c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495"/>
      <c r="AW22" s="495"/>
      <c r="AX22" s="495"/>
    </row>
    <row r="23" spans="2:50">
      <c r="B23" s="412">
        <v>834</v>
      </c>
      <c r="C23" s="38" t="s">
        <v>4396</v>
      </c>
      <c r="D23" s="38" t="s">
        <v>4396</v>
      </c>
      <c r="E23" s="38" t="s">
        <v>1725</v>
      </c>
      <c r="F23" s="38" t="s">
        <v>1454</v>
      </c>
      <c r="G23" s="289" t="s">
        <v>1363</v>
      </c>
      <c r="H23" s="105">
        <v>42932</v>
      </c>
      <c r="I23" s="409" t="s">
        <v>2470</v>
      </c>
      <c r="J23" s="290">
        <v>123</v>
      </c>
      <c r="K23" s="290">
        <v>3</v>
      </c>
      <c r="L23" s="290">
        <v>120</v>
      </c>
      <c r="M23" s="290"/>
      <c r="N23" s="290">
        <v>1</v>
      </c>
      <c r="O23" s="290">
        <v>2</v>
      </c>
      <c r="P23" s="534">
        <v>6</v>
      </c>
      <c r="Q23" s="282"/>
      <c r="R23" s="128" t="s">
        <v>1784</v>
      </c>
      <c r="S23" s="128" t="s">
        <v>1784</v>
      </c>
      <c r="T23" s="128" t="s">
        <v>1784</v>
      </c>
      <c r="U23" s="107"/>
      <c r="V23" s="282" t="s">
        <v>4268</v>
      </c>
      <c r="W23" s="282"/>
      <c r="X23" s="282">
        <f t="shared" si="8"/>
        <v>0</v>
      </c>
      <c r="Y23" s="260"/>
      <c r="Z23" s="260"/>
      <c r="AA23" s="502">
        <f t="shared" si="9"/>
        <v>0</v>
      </c>
      <c r="AB23" s="282">
        <f t="shared" si="10"/>
        <v>0</v>
      </c>
      <c r="AC23" s="282">
        <f t="shared" si="11"/>
        <v>0</v>
      </c>
      <c r="AD23" s="282">
        <f t="shared" si="12"/>
        <v>0</v>
      </c>
      <c r="AE23" s="282">
        <f t="shared" si="13"/>
        <v>0</v>
      </c>
      <c r="AF23" s="282">
        <f t="shared" si="14"/>
        <v>0</v>
      </c>
      <c r="AG23" s="107">
        <f t="shared" si="15"/>
        <v>0</v>
      </c>
      <c r="AH23" s="282">
        <f t="shared" si="16"/>
        <v>0</v>
      </c>
      <c r="AI23" s="260"/>
      <c r="AJ23" s="282">
        <f t="shared" si="17"/>
        <v>0</v>
      </c>
      <c r="AK23" s="282">
        <f t="shared" si="18"/>
        <v>0</v>
      </c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495"/>
      <c r="AW23" s="495"/>
      <c r="AX23" s="495"/>
    </row>
    <row r="24" spans="2:50">
      <c r="B24" s="412">
        <v>835</v>
      </c>
      <c r="C24" s="38" t="s">
        <v>4396</v>
      </c>
      <c r="D24" s="38" t="s">
        <v>4396</v>
      </c>
      <c r="E24" s="38" t="s">
        <v>1725</v>
      </c>
      <c r="F24" s="38" t="s">
        <v>1455</v>
      </c>
      <c r="G24" s="289" t="s">
        <v>1363</v>
      </c>
      <c r="H24" s="105">
        <v>42932</v>
      </c>
      <c r="I24" s="409" t="s">
        <v>2470</v>
      </c>
      <c r="J24" s="290">
        <v>15</v>
      </c>
      <c r="K24" s="290">
        <v>15</v>
      </c>
      <c r="L24" s="290">
        <v>0</v>
      </c>
      <c r="M24" s="290"/>
      <c r="N24" s="290">
        <v>0.5</v>
      </c>
      <c r="O24" s="290">
        <v>0</v>
      </c>
      <c r="P24" s="534">
        <v>6</v>
      </c>
      <c r="Q24" s="282"/>
      <c r="R24" s="128" t="s">
        <v>1784</v>
      </c>
      <c r="S24" s="128" t="s">
        <v>1784</v>
      </c>
      <c r="T24" s="128" t="s">
        <v>1784</v>
      </c>
      <c r="U24" s="107"/>
      <c r="V24" s="282" t="s">
        <v>4268</v>
      </c>
      <c r="W24" s="282"/>
      <c r="X24" s="282">
        <f t="shared" si="8"/>
        <v>0</v>
      </c>
      <c r="Y24" s="260"/>
      <c r="Z24" s="260"/>
      <c r="AA24" s="502">
        <f t="shared" si="9"/>
        <v>0</v>
      </c>
      <c r="AB24" s="282">
        <f t="shared" si="10"/>
        <v>0</v>
      </c>
      <c r="AC24" s="282">
        <f t="shared" si="11"/>
        <v>0</v>
      </c>
      <c r="AD24" s="282">
        <f t="shared" si="12"/>
        <v>0</v>
      </c>
      <c r="AE24" s="282">
        <f t="shared" si="13"/>
        <v>0</v>
      </c>
      <c r="AF24" s="282">
        <f t="shared" si="14"/>
        <v>0</v>
      </c>
      <c r="AG24" s="107">
        <f t="shared" si="15"/>
        <v>0</v>
      </c>
      <c r="AH24" s="282">
        <f t="shared" si="16"/>
        <v>0</v>
      </c>
      <c r="AI24" s="260"/>
      <c r="AJ24" s="282">
        <f t="shared" si="17"/>
        <v>0</v>
      </c>
      <c r="AK24" s="282">
        <f t="shared" si="18"/>
        <v>0</v>
      </c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495"/>
      <c r="AW24" s="495"/>
      <c r="AX24" s="495"/>
    </row>
    <row r="25" spans="2:50">
      <c r="B25" s="412">
        <v>836</v>
      </c>
      <c r="C25" s="38" t="s">
        <v>4396</v>
      </c>
      <c r="D25" s="38" t="s">
        <v>4396</v>
      </c>
      <c r="E25" s="38" t="s">
        <v>1725</v>
      </c>
      <c r="F25" s="38" t="s">
        <v>3058</v>
      </c>
      <c r="G25" s="289" t="s">
        <v>1363</v>
      </c>
      <c r="H25" s="105">
        <v>42932</v>
      </c>
      <c r="I25" s="409" t="s">
        <v>2470</v>
      </c>
      <c r="J25" s="290">
        <v>15</v>
      </c>
      <c r="K25" s="290">
        <v>15</v>
      </c>
      <c r="L25" s="290">
        <v>0</v>
      </c>
      <c r="M25" s="290"/>
      <c r="N25" s="290">
        <v>0.7</v>
      </c>
      <c r="O25" s="290">
        <v>0</v>
      </c>
      <c r="P25" s="534">
        <v>6</v>
      </c>
      <c r="Q25" s="282"/>
      <c r="R25" s="128" t="s">
        <v>1784</v>
      </c>
      <c r="S25" s="128" t="s">
        <v>1784</v>
      </c>
      <c r="T25" s="128" t="s">
        <v>1784</v>
      </c>
      <c r="U25" s="107"/>
      <c r="V25" s="282" t="s">
        <v>4268</v>
      </c>
      <c r="W25" s="282"/>
      <c r="X25" s="282">
        <f t="shared" si="8"/>
        <v>0</v>
      </c>
      <c r="Y25" s="260"/>
      <c r="Z25" s="260"/>
      <c r="AA25" s="502">
        <f t="shared" si="9"/>
        <v>0</v>
      </c>
      <c r="AB25" s="282">
        <f t="shared" si="10"/>
        <v>0</v>
      </c>
      <c r="AC25" s="282">
        <f t="shared" si="11"/>
        <v>0</v>
      </c>
      <c r="AD25" s="282">
        <f t="shared" si="12"/>
        <v>0</v>
      </c>
      <c r="AE25" s="282">
        <f t="shared" si="13"/>
        <v>0</v>
      </c>
      <c r="AF25" s="282">
        <f t="shared" si="14"/>
        <v>0</v>
      </c>
      <c r="AG25" s="107">
        <f t="shared" si="15"/>
        <v>0</v>
      </c>
      <c r="AH25" s="282">
        <f t="shared" si="16"/>
        <v>0</v>
      </c>
      <c r="AI25" s="260"/>
      <c r="AJ25" s="282">
        <f t="shared" si="17"/>
        <v>0</v>
      </c>
      <c r="AK25" s="282">
        <f t="shared" si="18"/>
        <v>0</v>
      </c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495"/>
      <c r="AW25" s="495"/>
      <c r="AX25" s="495"/>
    </row>
    <row r="26" spans="2:50">
      <c r="B26" s="412">
        <v>837</v>
      </c>
      <c r="C26" s="38" t="s">
        <v>4396</v>
      </c>
      <c r="D26" s="38" t="s">
        <v>4396</v>
      </c>
      <c r="E26" s="38" t="s">
        <v>1725</v>
      </c>
      <c r="F26" s="38" t="s">
        <v>1457</v>
      </c>
      <c r="G26" s="289" t="s">
        <v>1363</v>
      </c>
      <c r="H26" s="105">
        <v>42932</v>
      </c>
      <c r="I26" s="409" t="s">
        <v>2470</v>
      </c>
      <c r="J26" s="290">
        <v>363</v>
      </c>
      <c r="K26" s="290">
        <v>3</v>
      </c>
      <c r="L26" s="290">
        <v>360</v>
      </c>
      <c r="M26" s="290"/>
      <c r="N26" s="290">
        <v>0.5</v>
      </c>
      <c r="O26" s="290">
        <v>6</v>
      </c>
      <c r="P26" s="534">
        <v>6</v>
      </c>
      <c r="Q26" s="282"/>
      <c r="R26" s="128" t="s">
        <v>1784</v>
      </c>
      <c r="S26" s="128" t="s">
        <v>1784</v>
      </c>
      <c r="T26" s="128" t="s">
        <v>1784</v>
      </c>
      <c r="U26" s="107"/>
      <c r="V26" s="282" t="s">
        <v>4268</v>
      </c>
      <c r="W26" s="282"/>
      <c r="X26" s="282">
        <f t="shared" si="8"/>
        <v>0</v>
      </c>
      <c r="Y26" s="260"/>
      <c r="Z26" s="260"/>
      <c r="AA26" s="502">
        <f t="shared" si="9"/>
        <v>0</v>
      </c>
      <c r="AB26" s="282">
        <f t="shared" si="10"/>
        <v>0</v>
      </c>
      <c r="AC26" s="282">
        <f t="shared" si="11"/>
        <v>0</v>
      </c>
      <c r="AD26" s="282">
        <f t="shared" si="12"/>
        <v>0</v>
      </c>
      <c r="AE26" s="282">
        <f t="shared" si="13"/>
        <v>0</v>
      </c>
      <c r="AF26" s="282">
        <f t="shared" si="14"/>
        <v>0</v>
      </c>
      <c r="AG26" s="107">
        <f t="shared" si="15"/>
        <v>0</v>
      </c>
      <c r="AH26" s="282">
        <f t="shared" si="16"/>
        <v>0</v>
      </c>
      <c r="AI26" s="260"/>
      <c r="AJ26" s="282">
        <f t="shared" si="17"/>
        <v>0</v>
      </c>
      <c r="AK26" s="282">
        <f t="shared" si="18"/>
        <v>0</v>
      </c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495"/>
      <c r="AW26" s="495"/>
      <c r="AX26" s="495"/>
    </row>
    <row r="27" spans="2:50">
      <c r="B27" s="412">
        <v>838</v>
      </c>
      <c r="C27" s="38" t="s">
        <v>4396</v>
      </c>
      <c r="D27" s="38" t="s">
        <v>4396</v>
      </c>
      <c r="E27" s="38" t="s">
        <v>1725</v>
      </c>
      <c r="F27" s="38" t="s">
        <v>1458</v>
      </c>
      <c r="G27" s="289" t="s">
        <v>1363</v>
      </c>
      <c r="H27" s="105">
        <v>42932</v>
      </c>
      <c r="I27" s="409" t="s">
        <v>2470</v>
      </c>
      <c r="J27" s="290">
        <v>153</v>
      </c>
      <c r="K27" s="290">
        <v>3</v>
      </c>
      <c r="L27" s="290">
        <v>150</v>
      </c>
      <c r="M27" s="290"/>
      <c r="N27" s="290">
        <v>0.5</v>
      </c>
      <c r="O27" s="290">
        <v>2.5</v>
      </c>
      <c r="P27" s="534">
        <v>6</v>
      </c>
      <c r="Q27" s="282"/>
      <c r="R27" s="128" t="s">
        <v>1784</v>
      </c>
      <c r="S27" s="128" t="s">
        <v>1784</v>
      </c>
      <c r="T27" s="128" t="s">
        <v>1784</v>
      </c>
      <c r="U27" s="107"/>
      <c r="V27" s="282" t="s">
        <v>4268</v>
      </c>
      <c r="W27" s="282"/>
      <c r="X27" s="282">
        <f t="shared" si="8"/>
        <v>0</v>
      </c>
      <c r="Y27" s="260"/>
      <c r="Z27" s="260"/>
      <c r="AA27" s="502">
        <f t="shared" si="9"/>
        <v>0</v>
      </c>
      <c r="AB27" s="282">
        <f t="shared" si="10"/>
        <v>0</v>
      </c>
      <c r="AC27" s="282">
        <f t="shared" si="11"/>
        <v>0</v>
      </c>
      <c r="AD27" s="282">
        <f t="shared" si="12"/>
        <v>0</v>
      </c>
      <c r="AE27" s="282">
        <f t="shared" si="13"/>
        <v>0</v>
      </c>
      <c r="AF27" s="282">
        <f t="shared" si="14"/>
        <v>0</v>
      </c>
      <c r="AG27" s="107">
        <f t="shared" si="15"/>
        <v>0</v>
      </c>
      <c r="AH27" s="282">
        <f t="shared" si="16"/>
        <v>0</v>
      </c>
      <c r="AI27" s="260"/>
      <c r="AJ27" s="282">
        <f t="shared" si="17"/>
        <v>0</v>
      </c>
      <c r="AK27" s="282">
        <f t="shared" si="18"/>
        <v>0</v>
      </c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495"/>
      <c r="AW27" s="495"/>
      <c r="AX27" s="495"/>
    </row>
    <row r="28" spans="2:50">
      <c r="B28" s="412">
        <v>839</v>
      </c>
      <c r="C28" s="38" t="s">
        <v>4396</v>
      </c>
      <c r="D28" s="38" t="s">
        <v>4396</v>
      </c>
      <c r="E28" s="38" t="s">
        <v>1726</v>
      </c>
      <c r="F28" s="38" t="s">
        <v>1727</v>
      </c>
      <c r="G28" s="289" t="s">
        <v>1363</v>
      </c>
      <c r="H28" s="105">
        <v>42676</v>
      </c>
      <c r="I28" s="409" t="s">
        <v>2470</v>
      </c>
      <c r="J28" s="290">
        <v>1443</v>
      </c>
      <c r="K28" s="290">
        <v>3</v>
      </c>
      <c r="L28" s="290">
        <v>1440</v>
      </c>
      <c r="M28" s="290"/>
      <c r="N28" s="290">
        <v>0.05</v>
      </c>
      <c r="O28" s="290">
        <v>24</v>
      </c>
      <c r="P28" s="534">
        <v>6</v>
      </c>
      <c r="Q28" s="282"/>
      <c r="R28" s="128" t="s">
        <v>1784</v>
      </c>
      <c r="S28" s="128" t="s">
        <v>1784</v>
      </c>
      <c r="T28" s="128" t="s">
        <v>1784</v>
      </c>
      <c r="U28" s="107"/>
      <c r="V28" s="282" t="s">
        <v>4268</v>
      </c>
      <c r="W28" s="282"/>
      <c r="X28" s="282">
        <f t="shared" si="8"/>
        <v>0</v>
      </c>
      <c r="Y28" s="260"/>
      <c r="Z28" s="260"/>
      <c r="AA28" s="502">
        <f t="shared" si="9"/>
        <v>0</v>
      </c>
      <c r="AB28" s="282">
        <f t="shared" si="10"/>
        <v>0</v>
      </c>
      <c r="AC28" s="282">
        <f t="shared" si="11"/>
        <v>0</v>
      </c>
      <c r="AD28" s="282">
        <f t="shared" si="12"/>
        <v>0</v>
      </c>
      <c r="AE28" s="282">
        <f t="shared" si="13"/>
        <v>0</v>
      </c>
      <c r="AF28" s="282">
        <f t="shared" si="14"/>
        <v>0</v>
      </c>
      <c r="AG28" s="107">
        <f t="shared" si="15"/>
        <v>0</v>
      </c>
      <c r="AH28" s="282">
        <f t="shared" si="16"/>
        <v>0</v>
      </c>
      <c r="AI28" s="260"/>
      <c r="AJ28" s="282">
        <f t="shared" si="17"/>
        <v>0</v>
      </c>
      <c r="AK28" s="282">
        <f t="shared" si="18"/>
        <v>0</v>
      </c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495"/>
      <c r="AW28" s="495"/>
      <c r="AX28" s="495"/>
    </row>
    <row r="29" spans="2:50">
      <c r="B29" s="412">
        <v>840</v>
      </c>
      <c r="C29" s="38" t="s">
        <v>4396</v>
      </c>
      <c r="D29" s="38" t="s">
        <v>4396</v>
      </c>
      <c r="E29" s="38" t="s">
        <v>1728</v>
      </c>
      <c r="F29" s="38" t="s">
        <v>1729</v>
      </c>
      <c r="G29" s="289" t="s">
        <v>1363</v>
      </c>
      <c r="H29" s="105">
        <v>42932</v>
      </c>
      <c r="I29" s="409" t="s">
        <v>2470</v>
      </c>
      <c r="J29" s="290">
        <v>822</v>
      </c>
      <c r="K29" s="290">
        <v>132</v>
      </c>
      <c r="L29" s="290">
        <v>690</v>
      </c>
      <c r="M29" s="290"/>
      <c r="N29" s="329">
        <v>8.6999999999999993</v>
      </c>
      <c r="O29" s="329">
        <v>11.5</v>
      </c>
      <c r="P29" s="502">
        <v>6</v>
      </c>
      <c r="Q29" s="282"/>
      <c r="R29" s="128" t="s">
        <v>1784</v>
      </c>
      <c r="S29" s="128" t="s">
        <v>1784</v>
      </c>
      <c r="T29" s="128" t="s">
        <v>1784</v>
      </c>
      <c r="U29" s="107"/>
      <c r="V29" s="282" t="s">
        <v>4268</v>
      </c>
      <c r="W29" s="282"/>
      <c r="X29" s="282">
        <f t="shared" si="8"/>
        <v>0</v>
      </c>
      <c r="Y29" s="260"/>
      <c r="Z29" s="260"/>
      <c r="AA29" s="502">
        <f t="shared" si="9"/>
        <v>0</v>
      </c>
      <c r="AB29" s="282">
        <f t="shared" si="10"/>
        <v>0</v>
      </c>
      <c r="AC29" s="282">
        <f t="shared" si="11"/>
        <v>0</v>
      </c>
      <c r="AD29" s="282">
        <f t="shared" si="12"/>
        <v>0</v>
      </c>
      <c r="AE29" s="282">
        <f t="shared" si="13"/>
        <v>0</v>
      </c>
      <c r="AF29" s="282">
        <f t="shared" si="14"/>
        <v>0</v>
      </c>
      <c r="AG29" s="107">
        <f t="shared" si="15"/>
        <v>0</v>
      </c>
      <c r="AH29" s="282">
        <f t="shared" si="16"/>
        <v>0</v>
      </c>
      <c r="AI29" s="260"/>
      <c r="AJ29" s="282">
        <f t="shared" si="17"/>
        <v>0</v>
      </c>
      <c r="AK29" s="282">
        <f t="shared" si="18"/>
        <v>0</v>
      </c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495"/>
      <c r="AW29" s="495"/>
      <c r="AX29" s="495"/>
    </row>
    <row r="30" spans="2:50">
      <c r="B30" s="412">
        <v>841</v>
      </c>
      <c r="C30" s="38" t="s">
        <v>4396</v>
      </c>
      <c r="D30" s="38" t="s">
        <v>4396</v>
      </c>
      <c r="E30" s="38" t="s">
        <v>1728</v>
      </c>
      <c r="F30" s="38" t="s">
        <v>1461</v>
      </c>
      <c r="G30" s="289" t="s">
        <v>1363</v>
      </c>
      <c r="H30" s="105">
        <v>42932</v>
      </c>
      <c r="I30" s="409" t="s">
        <v>2470</v>
      </c>
      <c r="J30" s="290">
        <v>450</v>
      </c>
      <c r="K30" s="290">
        <v>30</v>
      </c>
      <c r="L30" s="290">
        <v>420</v>
      </c>
      <c r="M30" s="290"/>
      <c r="N30" s="329">
        <v>2</v>
      </c>
      <c r="O30" s="329">
        <v>7</v>
      </c>
      <c r="P30" s="502">
        <v>6</v>
      </c>
      <c r="Q30" s="282"/>
      <c r="R30" s="128" t="s">
        <v>1784</v>
      </c>
      <c r="S30" s="128" t="s">
        <v>1784</v>
      </c>
      <c r="T30" s="128" t="s">
        <v>1784</v>
      </c>
      <c r="U30" s="107"/>
      <c r="V30" s="282" t="s">
        <v>4268</v>
      </c>
      <c r="W30" s="282"/>
      <c r="X30" s="282">
        <f t="shared" si="8"/>
        <v>0</v>
      </c>
      <c r="Y30" s="260"/>
      <c r="Z30" s="260"/>
      <c r="AA30" s="502">
        <f t="shared" si="9"/>
        <v>0</v>
      </c>
      <c r="AB30" s="282">
        <f t="shared" si="10"/>
        <v>0</v>
      </c>
      <c r="AC30" s="282">
        <f t="shared" si="11"/>
        <v>0</v>
      </c>
      <c r="AD30" s="282">
        <f t="shared" si="12"/>
        <v>0</v>
      </c>
      <c r="AE30" s="282">
        <f t="shared" si="13"/>
        <v>0</v>
      </c>
      <c r="AF30" s="282">
        <f t="shared" si="14"/>
        <v>0</v>
      </c>
      <c r="AG30" s="107">
        <f t="shared" si="15"/>
        <v>0</v>
      </c>
      <c r="AH30" s="282">
        <f t="shared" si="16"/>
        <v>0</v>
      </c>
      <c r="AI30" s="260"/>
      <c r="AJ30" s="282">
        <f t="shared" si="17"/>
        <v>0</v>
      </c>
      <c r="AK30" s="282">
        <f t="shared" si="18"/>
        <v>0</v>
      </c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495"/>
      <c r="AW30" s="495"/>
      <c r="AX30" s="495"/>
    </row>
    <row r="31" spans="2:50">
      <c r="B31" s="412">
        <v>842</v>
      </c>
      <c r="C31" s="38" t="s">
        <v>4396</v>
      </c>
      <c r="D31" s="38" t="s">
        <v>4396</v>
      </c>
      <c r="E31" s="38" t="s">
        <v>1728</v>
      </c>
      <c r="F31" s="38" t="s">
        <v>1466</v>
      </c>
      <c r="G31" s="289" t="s">
        <v>4259</v>
      </c>
      <c r="H31" s="105">
        <v>42932</v>
      </c>
      <c r="I31" s="409" t="s">
        <v>2470</v>
      </c>
      <c r="J31" s="290">
        <v>725</v>
      </c>
      <c r="K31" s="290">
        <v>5</v>
      </c>
      <c r="L31" s="290">
        <v>720</v>
      </c>
      <c r="M31" s="290"/>
      <c r="N31" s="290">
        <v>0.5</v>
      </c>
      <c r="O31" s="290">
        <v>12</v>
      </c>
      <c r="P31" s="534">
        <v>6</v>
      </c>
      <c r="Q31" s="282"/>
      <c r="R31" s="128" t="s">
        <v>1784</v>
      </c>
      <c r="S31" s="128" t="s">
        <v>1784</v>
      </c>
      <c r="T31" s="128" t="s">
        <v>1784</v>
      </c>
      <c r="U31" s="107"/>
      <c r="V31" s="282" t="s">
        <v>4268</v>
      </c>
      <c r="W31" s="282"/>
      <c r="X31" s="282">
        <f t="shared" si="8"/>
        <v>0</v>
      </c>
      <c r="Y31" s="260"/>
      <c r="Z31" s="260"/>
      <c r="AA31" s="502">
        <f t="shared" si="9"/>
        <v>0</v>
      </c>
      <c r="AB31" s="282">
        <f t="shared" si="10"/>
        <v>0</v>
      </c>
      <c r="AC31" s="282">
        <f t="shared" si="11"/>
        <v>0</v>
      </c>
      <c r="AD31" s="282">
        <f t="shared" si="12"/>
        <v>0</v>
      </c>
      <c r="AE31" s="282">
        <f t="shared" si="13"/>
        <v>0</v>
      </c>
      <c r="AF31" s="282">
        <f t="shared" si="14"/>
        <v>0</v>
      </c>
      <c r="AG31" s="107">
        <f t="shared" si="15"/>
        <v>0</v>
      </c>
      <c r="AH31" s="282">
        <f t="shared" si="16"/>
        <v>0</v>
      </c>
      <c r="AI31" s="260"/>
      <c r="AJ31" s="282">
        <f t="shared" si="17"/>
        <v>0</v>
      </c>
      <c r="AK31" s="282">
        <f t="shared" si="18"/>
        <v>0</v>
      </c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495"/>
      <c r="AW31" s="495"/>
      <c r="AX31" s="495"/>
    </row>
    <row r="32" spans="2:50">
      <c r="B32" s="594" t="s">
        <v>4405</v>
      </c>
      <c r="C32" s="595"/>
      <c r="D32" s="595"/>
      <c r="E32" s="595"/>
      <c r="F32" s="596"/>
      <c r="G32" s="443"/>
      <c r="H32" s="443"/>
      <c r="I32" s="445" t="s">
        <v>3827</v>
      </c>
      <c r="J32" s="444">
        <f t="shared" ref="J32:J33" si="19">SUM(K32:L32)</f>
        <v>855.94</v>
      </c>
      <c r="K32" s="444">
        <f>K33/60</f>
        <v>128.39999999999998</v>
      </c>
      <c r="L32" s="444">
        <f>L33/60</f>
        <v>727.54000000000008</v>
      </c>
      <c r="M32" s="444">
        <f>M33/60</f>
        <v>0</v>
      </c>
      <c r="N32" s="447">
        <f>SUMIF(I34:I115,"DQA",N34:N115)</f>
        <v>126.04999999999998</v>
      </c>
      <c r="O32" s="447">
        <f>SUMIF(I34:I115,"DQA",O34:O115)</f>
        <v>711.04</v>
      </c>
      <c r="P32" s="447"/>
      <c r="Q32" s="447"/>
      <c r="R32" s="447">
        <f>SUMIF(L34:L136,"DQA",R34:R136)</f>
        <v>0</v>
      </c>
      <c r="S32" s="447">
        <f>SUMIF(M34:M136,"DQA",S34:S136)</f>
        <v>0</v>
      </c>
      <c r="T32" s="447">
        <f>SUMIF(N34:N136,"DQA",T34:T136)</f>
        <v>0</v>
      </c>
      <c r="U32" s="447">
        <f>SUMIF(O34:O136,"DQA",U34:U136)</f>
        <v>0</v>
      </c>
      <c r="V32" s="447">
        <f>SUMIF(P34:P136,"DQA",V34:V136)</f>
        <v>0</v>
      </c>
      <c r="W32" s="444"/>
      <c r="X32" s="444">
        <f>X33/60</f>
        <v>0</v>
      </c>
      <c r="Y32" s="444"/>
      <c r="Z32" s="444"/>
      <c r="AA32" s="444"/>
      <c r="AB32" s="444">
        <f t="shared" ref="AB32:AF32" si="20">AB33/60</f>
        <v>0</v>
      </c>
      <c r="AC32" s="444"/>
      <c r="AD32" s="444">
        <f t="shared" si="20"/>
        <v>0</v>
      </c>
      <c r="AE32" s="444"/>
      <c r="AF32" s="444">
        <f t="shared" si="20"/>
        <v>0</v>
      </c>
      <c r="AG32" s="444"/>
      <c r="AH32" s="444">
        <f>AH33/60</f>
        <v>0</v>
      </c>
      <c r="AI32" s="444"/>
      <c r="AJ32" s="444"/>
      <c r="AK32" s="444">
        <f>AK33/60</f>
        <v>0</v>
      </c>
      <c r="AL32" s="444"/>
      <c r="AM32" s="444"/>
      <c r="AN32" s="444"/>
      <c r="AO32" s="444"/>
      <c r="AP32" s="444"/>
      <c r="AQ32" s="444"/>
      <c r="AR32" s="444"/>
      <c r="AS32" s="444"/>
      <c r="AT32" s="444"/>
      <c r="AU32" s="444"/>
      <c r="AV32" s="444"/>
      <c r="AW32" s="444"/>
      <c r="AX32" s="444">
        <f>AX33/60</f>
        <v>0</v>
      </c>
    </row>
    <row r="33" spans="2:50">
      <c r="B33" s="597"/>
      <c r="C33" s="598"/>
      <c r="D33" s="598"/>
      <c r="E33" s="598"/>
      <c r="F33" s="599"/>
      <c r="G33" s="443"/>
      <c r="H33" s="443"/>
      <c r="I33" s="446" t="s">
        <v>4021</v>
      </c>
      <c r="J33" s="444">
        <f t="shared" si="19"/>
        <v>51356.4</v>
      </c>
      <c r="K33" s="444">
        <f>SUMIF($I34:$I115,"DQA",K34:K115)</f>
        <v>7703.9999999999991</v>
      </c>
      <c r="L33" s="444">
        <f>SUMIF($I34:$I115,"DQA",L34:L115)</f>
        <v>43652.4</v>
      </c>
      <c r="M33" s="444">
        <f>SUMIF($I34:$I115,"DQA",M34:M115)</f>
        <v>0</v>
      </c>
      <c r="N33" s="444">
        <f>N32*60</f>
        <v>7562.9999999999991</v>
      </c>
      <c r="O33" s="444">
        <f t="shared" ref="O33" si="21">O32/60</f>
        <v>11.850666666666665</v>
      </c>
      <c r="P33" s="444"/>
      <c r="Q33" s="444"/>
      <c r="R33" s="444">
        <f t="shared" ref="R33:V33" si="22">R32/60</f>
        <v>0</v>
      </c>
      <c r="S33" s="444">
        <f t="shared" si="22"/>
        <v>0</v>
      </c>
      <c r="T33" s="444">
        <f t="shared" si="22"/>
        <v>0</v>
      </c>
      <c r="U33" s="444">
        <f t="shared" si="22"/>
        <v>0</v>
      </c>
      <c r="V33" s="444">
        <f t="shared" si="22"/>
        <v>0</v>
      </c>
      <c r="W33" s="444"/>
      <c r="X33" s="444">
        <f>SUM(X34:X115)</f>
        <v>0</v>
      </c>
      <c r="Y33" s="444"/>
      <c r="Z33" s="444"/>
      <c r="AA33" s="444"/>
      <c r="AB33" s="444">
        <f>SUM(AB34:AB115)</f>
        <v>0</v>
      </c>
      <c r="AC33" s="444"/>
      <c r="AD33" s="444">
        <f>SUM(AD34:AD115)</f>
        <v>0</v>
      </c>
      <c r="AE33" s="444"/>
      <c r="AF33" s="444">
        <f>SUM(AF34:AF115)</f>
        <v>0</v>
      </c>
      <c r="AG33" s="444"/>
      <c r="AH33" s="444">
        <f>SUM(AH34:AH115)</f>
        <v>0</v>
      </c>
      <c r="AI33" s="444"/>
      <c r="AJ33" s="444"/>
      <c r="AK33" s="444">
        <f>SUM(AK34:AK115)</f>
        <v>0</v>
      </c>
      <c r="AL33" s="444"/>
      <c r="AM33" s="444"/>
      <c r="AN33" s="444"/>
      <c r="AO33" s="444"/>
      <c r="AP33" s="444"/>
      <c r="AQ33" s="444"/>
      <c r="AR33" s="444"/>
      <c r="AS33" s="444"/>
      <c r="AT33" s="444"/>
      <c r="AU33" s="444"/>
      <c r="AV33" s="444"/>
      <c r="AW33" s="444"/>
      <c r="AX33" s="444">
        <f>SUM(AX34:AX115)</f>
        <v>0</v>
      </c>
    </row>
    <row r="34" spans="2:50">
      <c r="B34" s="412">
        <v>843</v>
      </c>
      <c r="C34" s="117" t="s">
        <v>4397</v>
      </c>
      <c r="D34" s="117" t="s">
        <v>4398</v>
      </c>
      <c r="E34" s="117" t="s">
        <v>1730</v>
      </c>
      <c r="F34" s="117" t="s">
        <v>1731</v>
      </c>
      <c r="G34" s="289" t="s">
        <v>1363</v>
      </c>
      <c r="H34" s="105">
        <v>42929</v>
      </c>
      <c r="I34" s="409" t="s">
        <v>4256</v>
      </c>
      <c r="J34" s="290">
        <f t="shared" si="4"/>
        <v>57</v>
      </c>
      <c r="K34" s="290">
        <v>48</v>
      </c>
      <c r="L34" s="290">
        <v>9</v>
      </c>
      <c r="M34" s="290"/>
      <c r="N34" s="290">
        <v>0.8</v>
      </c>
      <c r="O34" s="290">
        <v>0.15</v>
      </c>
      <c r="P34" s="534">
        <v>5</v>
      </c>
      <c r="Q34" s="282"/>
      <c r="R34" s="128"/>
      <c r="S34" s="128"/>
      <c r="T34" s="107"/>
      <c r="U34" s="128"/>
      <c r="V34" s="282"/>
      <c r="W34" s="282"/>
      <c r="X34" s="282">
        <f t="shared" si="8"/>
        <v>0</v>
      </c>
      <c r="Y34" s="260"/>
      <c r="Z34" s="260"/>
      <c r="AA34" s="502">
        <f t="shared" si="9"/>
        <v>0</v>
      </c>
      <c r="AB34" s="282">
        <f t="shared" si="10"/>
        <v>0</v>
      </c>
      <c r="AC34" s="282">
        <f t="shared" si="11"/>
        <v>0</v>
      </c>
      <c r="AD34" s="282">
        <f t="shared" si="12"/>
        <v>0</v>
      </c>
      <c r="AE34" s="282">
        <f t="shared" si="13"/>
        <v>0</v>
      </c>
      <c r="AF34" s="282">
        <f t="shared" si="14"/>
        <v>0</v>
      </c>
      <c r="AG34" s="107">
        <f t="shared" si="15"/>
        <v>0</v>
      </c>
      <c r="AH34" s="282">
        <f t="shared" si="16"/>
        <v>0</v>
      </c>
      <c r="AI34" s="260"/>
      <c r="AJ34" s="282">
        <f t="shared" si="17"/>
        <v>0</v>
      </c>
      <c r="AK34" s="282">
        <f t="shared" si="18"/>
        <v>0</v>
      </c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495"/>
      <c r="AW34" s="495"/>
      <c r="AX34" s="495"/>
    </row>
    <row r="35" spans="2:50">
      <c r="B35" s="412">
        <v>844</v>
      </c>
      <c r="C35" s="117" t="s">
        <v>4397</v>
      </c>
      <c r="D35" s="117" t="s">
        <v>4398</v>
      </c>
      <c r="E35" s="117" t="s">
        <v>1730</v>
      </c>
      <c r="F35" s="117" t="s">
        <v>1732</v>
      </c>
      <c r="G35" s="289" t="s">
        <v>1363</v>
      </c>
      <c r="H35" s="105">
        <v>43224</v>
      </c>
      <c r="I35" s="409" t="s">
        <v>4256</v>
      </c>
      <c r="J35" s="290">
        <f t="shared" si="4"/>
        <v>240</v>
      </c>
      <c r="K35" s="290">
        <v>60</v>
      </c>
      <c r="L35" s="290">
        <v>180</v>
      </c>
      <c r="M35" s="290"/>
      <c r="N35" s="290">
        <v>1</v>
      </c>
      <c r="O35" s="290">
        <v>3</v>
      </c>
      <c r="P35" s="534">
        <v>5</v>
      </c>
      <c r="Q35" s="282"/>
      <c r="R35" s="128"/>
      <c r="S35" s="128"/>
      <c r="T35" s="107"/>
      <c r="U35" s="128"/>
      <c r="V35" s="282"/>
      <c r="W35" s="282"/>
      <c r="X35" s="282">
        <f t="shared" si="8"/>
        <v>0</v>
      </c>
      <c r="Y35" s="260"/>
      <c r="Z35" s="260"/>
      <c r="AA35" s="502">
        <f t="shared" si="9"/>
        <v>0</v>
      </c>
      <c r="AB35" s="282">
        <f t="shared" si="10"/>
        <v>0</v>
      </c>
      <c r="AC35" s="282">
        <f t="shared" si="11"/>
        <v>0</v>
      </c>
      <c r="AD35" s="282">
        <f t="shared" si="12"/>
        <v>0</v>
      </c>
      <c r="AE35" s="282">
        <f t="shared" si="13"/>
        <v>0</v>
      </c>
      <c r="AF35" s="282">
        <f t="shared" si="14"/>
        <v>0</v>
      </c>
      <c r="AG35" s="107">
        <f t="shared" si="15"/>
        <v>0</v>
      </c>
      <c r="AH35" s="282">
        <f t="shared" si="16"/>
        <v>0</v>
      </c>
      <c r="AI35" s="260"/>
      <c r="AJ35" s="282">
        <f t="shared" si="17"/>
        <v>0</v>
      </c>
      <c r="AK35" s="282">
        <f t="shared" si="18"/>
        <v>0</v>
      </c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495"/>
      <c r="AW35" s="495"/>
      <c r="AX35" s="495"/>
    </row>
    <row r="36" spans="2:50">
      <c r="B36" s="412">
        <v>845</v>
      </c>
      <c r="C36" s="117" t="s">
        <v>4397</v>
      </c>
      <c r="D36" s="117" t="s">
        <v>4398</v>
      </c>
      <c r="E36" s="117" t="s">
        <v>1472</v>
      </c>
      <c r="F36" s="117" t="s">
        <v>1395</v>
      </c>
      <c r="G36" s="289" t="s">
        <v>1363</v>
      </c>
      <c r="H36" s="105">
        <v>42676</v>
      </c>
      <c r="I36" s="409" t="s">
        <v>4256</v>
      </c>
      <c r="J36" s="290">
        <f t="shared" si="4"/>
        <v>57</v>
      </c>
      <c r="K36" s="290">
        <v>57</v>
      </c>
      <c r="L36" s="290">
        <v>0</v>
      </c>
      <c r="M36" s="290"/>
      <c r="N36" s="290">
        <v>0.95</v>
      </c>
      <c r="O36" s="290">
        <v>0</v>
      </c>
      <c r="P36" s="534">
        <v>5</v>
      </c>
      <c r="Q36" s="282"/>
      <c r="R36" s="128"/>
      <c r="S36" s="128"/>
      <c r="T36" s="107"/>
      <c r="U36" s="128"/>
      <c r="V36" s="282"/>
      <c r="W36" s="282"/>
      <c r="X36" s="282">
        <f t="shared" si="8"/>
        <v>0</v>
      </c>
      <c r="Y36" s="260"/>
      <c r="Z36" s="260"/>
      <c r="AA36" s="502">
        <f t="shared" si="9"/>
        <v>0</v>
      </c>
      <c r="AB36" s="282">
        <f t="shared" si="10"/>
        <v>0</v>
      </c>
      <c r="AC36" s="282">
        <f t="shared" si="11"/>
        <v>0</v>
      </c>
      <c r="AD36" s="282">
        <f t="shared" si="12"/>
        <v>0</v>
      </c>
      <c r="AE36" s="282">
        <f t="shared" si="13"/>
        <v>0</v>
      </c>
      <c r="AF36" s="282">
        <f t="shared" si="14"/>
        <v>0</v>
      </c>
      <c r="AG36" s="107">
        <f t="shared" si="15"/>
        <v>0</v>
      </c>
      <c r="AH36" s="282">
        <f t="shared" si="16"/>
        <v>0</v>
      </c>
      <c r="AI36" s="260"/>
      <c r="AJ36" s="282">
        <f t="shared" si="17"/>
        <v>0</v>
      </c>
      <c r="AK36" s="282">
        <f t="shared" si="18"/>
        <v>0</v>
      </c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495"/>
      <c r="AW36" s="495"/>
      <c r="AX36" s="495"/>
    </row>
    <row r="37" spans="2:50">
      <c r="B37" s="412">
        <v>846</v>
      </c>
      <c r="C37" s="117" t="s">
        <v>4397</v>
      </c>
      <c r="D37" s="117" t="s">
        <v>4398</v>
      </c>
      <c r="E37" s="117" t="s">
        <v>1483</v>
      </c>
      <c r="F37" s="117" t="s">
        <v>1484</v>
      </c>
      <c r="G37" s="289" t="s">
        <v>1363</v>
      </c>
      <c r="H37" s="105">
        <v>42676</v>
      </c>
      <c r="I37" s="409" t="s">
        <v>2470</v>
      </c>
      <c r="J37" s="290">
        <f t="shared" si="4"/>
        <v>9</v>
      </c>
      <c r="K37" s="290">
        <v>9</v>
      </c>
      <c r="L37" s="290">
        <v>0</v>
      </c>
      <c r="M37" s="290"/>
      <c r="N37" s="290">
        <v>0.15</v>
      </c>
      <c r="O37" s="290">
        <v>0</v>
      </c>
      <c r="P37" s="534">
        <v>5</v>
      </c>
      <c r="Q37" s="282"/>
      <c r="R37" s="128" t="s">
        <v>1784</v>
      </c>
      <c r="S37" s="128" t="s">
        <v>1784</v>
      </c>
      <c r="T37" s="107"/>
      <c r="U37" s="128" t="s">
        <v>1784</v>
      </c>
      <c r="V37" s="282" t="s">
        <v>4268</v>
      </c>
      <c r="W37" s="282"/>
      <c r="X37" s="282">
        <f t="shared" si="8"/>
        <v>0</v>
      </c>
      <c r="Y37" s="260"/>
      <c r="Z37" s="260"/>
      <c r="AA37" s="502">
        <f t="shared" si="9"/>
        <v>0</v>
      </c>
      <c r="AB37" s="282">
        <f t="shared" si="10"/>
        <v>0</v>
      </c>
      <c r="AC37" s="282">
        <f t="shared" si="11"/>
        <v>0</v>
      </c>
      <c r="AD37" s="282">
        <f t="shared" si="12"/>
        <v>0</v>
      </c>
      <c r="AE37" s="282">
        <f t="shared" si="13"/>
        <v>0</v>
      </c>
      <c r="AF37" s="282">
        <f t="shared" si="14"/>
        <v>0</v>
      </c>
      <c r="AG37" s="107">
        <f t="shared" si="15"/>
        <v>0</v>
      </c>
      <c r="AH37" s="282">
        <f t="shared" si="16"/>
        <v>0</v>
      </c>
      <c r="AI37" s="260"/>
      <c r="AJ37" s="282">
        <f t="shared" si="17"/>
        <v>0</v>
      </c>
      <c r="AK37" s="282">
        <f t="shared" si="18"/>
        <v>0</v>
      </c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495"/>
      <c r="AW37" s="495"/>
      <c r="AX37" s="495"/>
    </row>
    <row r="38" spans="2:50">
      <c r="B38" s="412">
        <v>847</v>
      </c>
      <c r="C38" s="117" t="s">
        <v>4397</v>
      </c>
      <c r="D38" s="117" t="s">
        <v>4398</v>
      </c>
      <c r="E38" s="117" t="s">
        <v>1483</v>
      </c>
      <c r="F38" s="117" t="s">
        <v>1488</v>
      </c>
      <c r="G38" s="289" t="s">
        <v>1363</v>
      </c>
      <c r="H38" s="105">
        <v>42676</v>
      </c>
      <c r="I38" s="409" t="s">
        <v>2470</v>
      </c>
      <c r="J38" s="290">
        <f t="shared" si="4"/>
        <v>24</v>
      </c>
      <c r="K38" s="290">
        <v>24</v>
      </c>
      <c r="L38" s="290">
        <v>0</v>
      </c>
      <c r="M38" s="290"/>
      <c r="N38" s="290">
        <v>0.4</v>
      </c>
      <c r="O38" s="290">
        <v>0</v>
      </c>
      <c r="P38" s="534">
        <v>5</v>
      </c>
      <c r="Q38" s="282"/>
      <c r="R38" s="128" t="s">
        <v>1784</v>
      </c>
      <c r="S38" s="128" t="s">
        <v>1784</v>
      </c>
      <c r="T38" s="107"/>
      <c r="U38" s="128" t="s">
        <v>1784</v>
      </c>
      <c r="V38" s="282" t="s">
        <v>4268</v>
      </c>
      <c r="W38" s="282"/>
      <c r="X38" s="282">
        <f t="shared" si="8"/>
        <v>0</v>
      </c>
      <c r="Y38" s="260"/>
      <c r="Z38" s="260"/>
      <c r="AA38" s="502">
        <f t="shared" si="9"/>
        <v>0</v>
      </c>
      <c r="AB38" s="282">
        <f t="shared" si="10"/>
        <v>0</v>
      </c>
      <c r="AC38" s="282">
        <f t="shared" si="11"/>
        <v>0</v>
      </c>
      <c r="AD38" s="282">
        <f t="shared" si="12"/>
        <v>0</v>
      </c>
      <c r="AE38" s="282">
        <f t="shared" si="13"/>
        <v>0</v>
      </c>
      <c r="AF38" s="282">
        <f t="shared" si="14"/>
        <v>0</v>
      </c>
      <c r="AG38" s="107">
        <f t="shared" si="15"/>
        <v>0</v>
      </c>
      <c r="AH38" s="282">
        <f t="shared" si="16"/>
        <v>0</v>
      </c>
      <c r="AI38" s="260"/>
      <c r="AJ38" s="282">
        <f t="shared" si="17"/>
        <v>0</v>
      </c>
      <c r="AK38" s="282">
        <f t="shared" si="18"/>
        <v>0</v>
      </c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495"/>
      <c r="AW38" s="495"/>
      <c r="AX38" s="495"/>
    </row>
    <row r="39" spans="2:50">
      <c r="B39" s="412">
        <v>848</v>
      </c>
      <c r="C39" s="117" t="s">
        <v>4397</v>
      </c>
      <c r="D39" s="117" t="s">
        <v>4398</v>
      </c>
      <c r="E39" s="117" t="s">
        <v>1494</v>
      </c>
      <c r="F39" s="117" t="s">
        <v>1495</v>
      </c>
      <c r="G39" s="289" t="s">
        <v>1363</v>
      </c>
      <c r="H39" s="105">
        <v>42676</v>
      </c>
      <c r="I39" s="409" t="s">
        <v>2470</v>
      </c>
      <c r="J39" s="290">
        <f t="shared" si="4"/>
        <v>149.4</v>
      </c>
      <c r="K39" s="290">
        <v>93</v>
      </c>
      <c r="L39" s="290">
        <v>56.4</v>
      </c>
      <c r="M39" s="290"/>
      <c r="N39" s="290">
        <v>1.55</v>
      </c>
      <c r="O39" s="290">
        <v>0.94</v>
      </c>
      <c r="P39" s="534">
        <v>5</v>
      </c>
      <c r="Q39" s="282"/>
      <c r="R39" s="128" t="s">
        <v>1784</v>
      </c>
      <c r="S39" s="128" t="s">
        <v>1784</v>
      </c>
      <c r="T39" s="107"/>
      <c r="U39" s="128" t="s">
        <v>1784</v>
      </c>
      <c r="V39" s="282" t="s">
        <v>4268</v>
      </c>
      <c r="W39" s="282"/>
      <c r="X39" s="282">
        <f t="shared" si="8"/>
        <v>0</v>
      </c>
      <c r="Y39" s="260"/>
      <c r="Z39" s="260"/>
      <c r="AA39" s="502">
        <f t="shared" si="9"/>
        <v>0</v>
      </c>
      <c r="AB39" s="282">
        <f t="shared" si="10"/>
        <v>0</v>
      </c>
      <c r="AC39" s="282">
        <f t="shared" si="11"/>
        <v>0</v>
      </c>
      <c r="AD39" s="282">
        <f t="shared" si="12"/>
        <v>0</v>
      </c>
      <c r="AE39" s="282">
        <f t="shared" si="13"/>
        <v>0</v>
      </c>
      <c r="AF39" s="282">
        <f t="shared" si="14"/>
        <v>0</v>
      </c>
      <c r="AG39" s="107">
        <f t="shared" si="15"/>
        <v>0</v>
      </c>
      <c r="AH39" s="282">
        <f t="shared" si="16"/>
        <v>0</v>
      </c>
      <c r="AI39" s="260"/>
      <c r="AJ39" s="282">
        <f t="shared" si="17"/>
        <v>0</v>
      </c>
      <c r="AK39" s="282">
        <f t="shared" si="18"/>
        <v>0</v>
      </c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495"/>
      <c r="AW39" s="495"/>
      <c r="AX39" s="495"/>
    </row>
    <row r="40" spans="2:50">
      <c r="B40" s="412">
        <v>849</v>
      </c>
      <c r="C40" s="117" t="s">
        <v>4397</v>
      </c>
      <c r="D40" s="117" t="s">
        <v>4398</v>
      </c>
      <c r="E40" s="117" t="s">
        <v>1494</v>
      </c>
      <c r="F40" s="117" t="s">
        <v>1503</v>
      </c>
      <c r="G40" s="289" t="s">
        <v>1363</v>
      </c>
      <c r="H40" s="105">
        <v>42676</v>
      </c>
      <c r="I40" s="409" t="s">
        <v>4260</v>
      </c>
      <c r="J40" s="290">
        <f t="shared" si="4"/>
        <v>411</v>
      </c>
      <c r="K40" s="290">
        <v>291</v>
      </c>
      <c r="L40" s="290">
        <v>120</v>
      </c>
      <c r="M40" s="290"/>
      <c r="N40" s="290">
        <v>4.8499999999999996</v>
      </c>
      <c r="O40" s="290">
        <v>2</v>
      </c>
      <c r="P40" s="534">
        <v>5</v>
      </c>
      <c r="Q40" s="282"/>
      <c r="R40" s="128" t="s">
        <v>1784</v>
      </c>
      <c r="S40" s="128" t="s">
        <v>1784</v>
      </c>
      <c r="T40" s="107"/>
      <c r="U40" s="128" t="s">
        <v>1784</v>
      </c>
      <c r="V40" s="282" t="s">
        <v>4268</v>
      </c>
      <c r="W40" s="282"/>
      <c r="X40" s="282">
        <f t="shared" si="8"/>
        <v>0</v>
      </c>
      <c r="Y40" s="260"/>
      <c r="Z40" s="260"/>
      <c r="AA40" s="502">
        <f t="shared" si="9"/>
        <v>0</v>
      </c>
      <c r="AB40" s="282">
        <f t="shared" si="10"/>
        <v>0</v>
      </c>
      <c r="AC40" s="282">
        <f t="shared" si="11"/>
        <v>0</v>
      </c>
      <c r="AD40" s="282">
        <f t="shared" si="12"/>
        <v>0</v>
      </c>
      <c r="AE40" s="282">
        <f t="shared" si="13"/>
        <v>0</v>
      </c>
      <c r="AF40" s="282">
        <f t="shared" si="14"/>
        <v>0</v>
      </c>
      <c r="AG40" s="107">
        <f t="shared" si="15"/>
        <v>0</v>
      </c>
      <c r="AH40" s="282">
        <f t="shared" si="16"/>
        <v>0</v>
      </c>
      <c r="AI40" s="260"/>
      <c r="AJ40" s="282">
        <f t="shared" si="17"/>
        <v>0</v>
      </c>
      <c r="AK40" s="282">
        <f t="shared" si="18"/>
        <v>0</v>
      </c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495"/>
      <c r="AW40" s="495"/>
      <c r="AX40" s="495"/>
    </row>
    <row r="41" spans="2:50">
      <c r="B41" s="412">
        <v>850</v>
      </c>
      <c r="C41" s="117" t="s">
        <v>4397</v>
      </c>
      <c r="D41" s="117" t="s">
        <v>4398</v>
      </c>
      <c r="E41" s="117" t="s">
        <v>1511</v>
      </c>
      <c r="F41" s="117" t="s">
        <v>1710</v>
      </c>
      <c r="G41" s="289" t="s">
        <v>1363</v>
      </c>
      <c r="H41" s="105">
        <v>42676</v>
      </c>
      <c r="I41" s="409" t="s">
        <v>2470</v>
      </c>
      <c r="J41" s="290">
        <f t="shared" si="4"/>
        <v>27</v>
      </c>
      <c r="K41" s="290">
        <v>27</v>
      </c>
      <c r="L41" s="290">
        <v>0</v>
      </c>
      <c r="M41" s="290"/>
      <c r="N41" s="290">
        <v>0.45</v>
      </c>
      <c r="O41" s="290">
        <v>0</v>
      </c>
      <c r="P41" s="534">
        <v>5</v>
      </c>
      <c r="Q41" s="282"/>
      <c r="R41" s="128" t="s">
        <v>1784</v>
      </c>
      <c r="S41" s="128" t="s">
        <v>1784</v>
      </c>
      <c r="T41" s="107"/>
      <c r="U41" s="128" t="s">
        <v>1784</v>
      </c>
      <c r="V41" s="282" t="s">
        <v>4268</v>
      </c>
      <c r="W41" s="282"/>
      <c r="X41" s="282">
        <f t="shared" si="8"/>
        <v>0</v>
      </c>
      <c r="Y41" s="260"/>
      <c r="Z41" s="260"/>
      <c r="AA41" s="502">
        <f t="shared" si="9"/>
        <v>0</v>
      </c>
      <c r="AB41" s="282">
        <f t="shared" si="10"/>
        <v>0</v>
      </c>
      <c r="AC41" s="282">
        <f t="shared" si="11"/>
        <v>0</v>
      </c>
      <c r="AD41" s="282">
        <f t="shared" si="12"/>
        <v>0</v>
      </c>
      <c r="AE41" s="282">
        <f t="shared" si="13"/>
        <v>0</v>
      </c>
      <c r="AF41" s="282">
        <f t="shared" si="14"/>
        <v>0</v>
      </c>
      <c r="AG41" s="107">
        <f t="shared" si="15"/>
        <v>0</v>
      </c>
      <c r="AH41" s="282">
        <f t="shared" si="16"/>
        <v>0</v>
      </c>
      <c r="AI41" s="260"/>
      <c r="AJ41" s="282">
        <f t="shared" si="17"/>
        <v>0</v>
      </c>
      <c r="AK41" s="282">
        <f t="shared" si="18"/>
        <v>0</v>
      </c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495"/>
      <c r="AW41" s="495"/>
      <c r="AX41" s="495"/>
    </row>
    <row r="42" spans="2:50">
      <c r="B42" s="412">
        <v>851</v>
      </c>
      <c r="C42" s="117" t="s">
        <v>4397</v>
      </c>
      <c r="D42" s="117" t="s">
        <v>4398</v>
      </c>
      <c r="E42" s="117" t="s">
        <v>1511</v>
      </c>
      <c r="F42" s="117" t="s">
        <v>1516</v>
      </c>
      <c r="G42" s="289" t="s">
        <v>1363</v>
      </c>
      <c r="H42" s="105">
        <v>42676</v>
      </c>
      <c r="I42" s="409" t="s">
        <v>2470</v>
      </c>
      <c r="J42" s="290">
        <f t="shared" si="4"/>
        <v>60</v>
      </c>
      <c r="K42" s="290">
        <v>60</v>
      </c>
      <c r="L42" s="290">
        <v>0</v>
      </c>
      <c r="M42" s="290"/>
      <c r="N42" s="290">
        <v>1</v>
      </c>
      <c r="O42" s="290">
        <v>0</v>
      </c>
      <c r="P42" s="534">
        <v>5</v>
      </c>
      <c r="Q42" s="100"/>
      <c r="R42" s="128" t="s">
        <v>1784</v>
      </c>
      <c r="S42" s="128" t="s">
        <v>1784</v>
      </c>
      <c r="T42" s="100"/>
      <c r="U42" s="128" t="s">
        <v>1784</v>
      </c>
      <c r="V42" s="282" t="s">
        <v>4268</v>
      </c>
      <c r="W42" s="100"/>
      <c r="X42" s="282">
        <f t="shared" si="8"/>
        <v>0</v>
      </c>
      <c r="Y42" s="260"/>
      <c r="Z42" s="260"/>
      <c r="AA42" s="502">
        <f t="shared" si="9"/>
        <v>0</v>
      </c>
      <c r="AB42" s="282">
        <f t="shared" si="10"/>
        <v>0</v>
      </c>
      <c r="AC42" s="282">
        <f t="shared" si="11"/>
        <v>0</v>
      </c>
      <c r="AD42" s="282">
        <f t="shared" si="12"/>
        <v>0</v>
      </c>
      <c r="AE42" s="282">
        <f t="shared" si="13"/>
        <v>0</v>
      </c>
      <c r="AF42" s="282">
        <f t="shared" si="14"/>
        <v>0</v>
      </c>
      <c r="AG42" s="107">
        <f t="shared" si="15"/>
        <v>0</v>
      </c>
      <c r="AH42" s="282">
        <f t="shared" si="16"/>
        <v>0</v>
      </c>
      <c r="AI42" s="260"/>
      <c r="AJ42" s="282">
        <f t="shared" si="17"/>
        <v>0</v>
      </c>
      <c r="AK42" s="282">
        <f t="shared" si="18"/>
        <v>0</v>
      </c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495"/>
      <c r="AW42" s="495"/>
      <c r="AX42" s="495"/>
    </row>
    <row r="43" spans="2:50">
      <c r="B43" s="412">
        <v>852</v>
      </c>
      <c r="C43" s="117" t="s">
        <v>4397</v>
      </c>
      <c r="D43" s="117" t="s">
        <v>4398</v>
      </c>
      <c r="E43" s="117" t="s">
        <v>1511</v>
      </c>
      <c r="F43" s="117" t="s">
        <v>1523</v>
      </c>
      <c r="G43" s="289" t="s">
        <v>1363</v>
      </c>
      <c r="H43" s="105">
        <v>42676</v>
      </c>
      <c r="I43" s="409" t="s">
        <v>2470</v>
      </c>
      <c r="J43" s="290">
        <f t="shared" si="4"/>
        <v>24</v>
      </c>
      <c r="K43" s="290">
        <v>24</v>
      </c>
      <c r="L43" s="290">
        <v>0</v>
      </c>
      <c r="M43" s="290"/>
      <c r="N43" s="290">
        <v>0.4</v>
      </c>
      <c r="O43" s="290">
        <v>0</v>
      </c>
      <c r="P43" s="534">
        <v>5</v>
      </c>
      <c r="Q43" s="100"/>
      <c r="R43" s="128" t="s">
        <v>1784</v>
      </c>
      <c r="S43" s="128" t="s">
        <v>1784</v>
      </c>
      <c r="T43" s="100"/>
      <c r="U43" s="128" t="s">
        <v>1784</v>
      </c>
      <c r="V43" s="282" t="s">
        <v>4268</v>
      </c>
      <c r="W43" s="100"/>
      <c r="X43" s="282">
        <f t="shared" si="8"/>
        <v>0</v>
      </c>
      <c r="Y43" s="260"/>
      <c r="Z43" s="260"/>
      <c r="AA43" s="502">
        <f t="shared" si="9"/>
        <v>0</v>
      </c>
      <c r="AB43" s="282">
        <f t="shared" si="10"/>
        <v>0</v>
      </c>
      <c r="AC43" s="282">
        <f t="shared" si="11"/>
        <v>0</v>
      </c>
      <c r="AD43" s="282">
        <f t="shared" si="12"/>
        <v>0</v>
      </c>
      <c r="AE43" s="282">
        <f t="shared" si="13"/>
        <v>0</v>
      </c>
      <c r="AF43" s="282">
        <f t="shared" si="14"/>
        <v>0</v>
      </c>
      <c r="AG43" s="107">
        <f t="shared" si="15"/>
        <v>0</v>
      </c>
      <c r="AH43" s="282">
        <f t="shared" si="16"/>
        <v>0</v>
      </c>
      <c r="AI43" s="260"/>
      <c r="AJ43" s="282">
        <f t="shared" si="17"/>
        <v>0</v>
      </c>
      <c r="AK43" s="282">
        <f t="shared" si="18"/>
        <v>0</v>
      </c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495"/>
      <c r="AW43" s="495"/>
      <c r="AX43" s="495"/>
    </row>
    <row r="44" spans="2:50">
      <c r="B44" s="412">
        <v>853</v>
      </c>
      <c r="C44" s="117" t="s">
        <v>4397</v>
      </c>
      <c r="D44" s="117" t="s">
        <v>4398</v>
      </c>
      <c r="E44" s="117" t="s">
        <v>1511</v>
      </c>
      <c r="F44" s="117" t="s">
        <v>1715</v>
      </c>
      <c r="G44" s="289" t="s">
        <v>1363</v>
      </c>
      <c r="H44" s="105">
        <v>42676</v>
      </c>
      <c r="I44" s="409" t="s">
        <v>2470</v>
      </c>
      <c r="J44" s="290">
        <f t="shared" si="4"/>
        <v>30</v>
      </c>
      <c r="K44" s="290">
        <v>30</v>
      </c>
      <c r="L44" s="290">
        <v>0</v>
      </c>
      <c r="M44" s="290"/>
      <c r="N44" s="290">
        <v>0.5</v>
      </c>
      <c r="O44" s="290">
        <v>0</v>
      </c>
      <c r="P44" s="534">
        <v>5</v>
      </c>
      <c r="Q44" s="100"/>
      <c r="R44" s="128" t="s">
        <v>1784</v>
      </c>
      <c r="S44" s="128" t="s">
        <v>1784</v>
      </c>
      <c r="T44" s="100"/>
      <c r="U44" s="128" t="s">
        <v>1784</v>
      </c>
      <c r="V44" s="282" t="s">
        <v>4268</v>
      </c>
      <c r="W44" s="100"/>
      <c r="X44" s="282">
        <f t="shared" si="8"/>
        <v>0</v>
      </c>
      <c r="Y44" s="260"/>
      <c r="Z44" s="260"/>
      <c r="AA44" s="502">
        <f t="shared" si="9"/>
        <v>0</v>
      </c>
      <c r="AB44" s="282">
        <f t="shared" si="10"/>
        <v>0</v>
      </c>
      <c r="AC44" s="282">
        <f t="shared" si="11"/>
        <v>0</v>
      </c>
      <c r="AD44" s="282">
        <f t="shared" si="12"/>
        <v>0</v>
      </c>
      <c r="AE44" s="282">
        <f t="shared" si="13"/>
        <v>0</v>
      </c>
      <c r="AF44" s="282">
        <f t="shared" si="14"/>
        <v>0</v>
      </c>
      <c r="AG44" s="107">
        <f t="shared" si="15"/>
        <v>0</v>
      </c>
      <c r="AH44" s="282">
        <f t="shared" si="16"/>
        <v>0</v>
      </c>
      <c r="AI44" s="260"/>
      <c r="AJ44" s="282">
        <f t="shared" si="17"/>
        <v>0</v>
      </c>
      <c r="AK44" s="282">
        <f t="shared" si="18"/>
        <v>0</v>
      </c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495"/>
      <c r="AW44" s="495"/>
      <c r="AX44" s="495"/>
    </row>
    <row r="45" spans="2:50">
      <c r="B45" s="412">
        <v>854</v>
      </c>
      <c r="C45" s="117" t="s">
        <v>4397</v>
      </c>
      <c r="D45" s="117" t="s">
        <v>4398</v>
      </c>
      <c r="E45" s="117" t="s">
        <v>1511</v>
      </c>
      <c r="F45" s="117" t="s">
        <v>1530</v>
      </c>
      <c r="G45" s="289" t="s">
        <v>1363</v>
      </c>
      <c r="H45" s="105">
        <v>42676</v>
      </c>
      <c r="I45" s="409" t="s">
        <v>2470</v>
      </c>
      <c r="J45" s="290">
        <f t="shared" si="4"/>
        <v>174</v>
      </c>
      <c r="K45" s="290">
        <v>174</v>
      </c>
      <c r="L45" s="290">
        <v>0</v>
      </c>
      <c r="M45" s="290"/>
      <c r="N45" s="290">
        <v>2.9</v>
      </c>
      <c r="O45" s="290">
        <v>0</v>
      </c>
      <c r="P45" s="534">
        <v>5</v>
      </c>
      <c r="Q45" s="100"/>
      <c r="R45" s="128" t="s">
        <v>1784</v>
      </c>
      <c r="S45" s="128" t="s">
        <v>1784</v>
      </c>
      <c r="T45" s="100"/>
      <c r="U45" s="128" t="s">
        <v>1784</v>
      </c>
      <c r="V45" s="282" t="s">
        <v>4268</v>
      </c>
      <c r="W45" s="100"/>
      <c r="X45" s="282">
        <f t="shared" si="8"/>
        <v>0</v>
      </c>
      <c r="Y45" s="260"/>
      <c r="Z45" s="260"/>
      <c r="AA45" s="502">
        <f t="shared" si="9"/>
        <v>0</v>
      </c>
      <c r="AB45" s="282">
        <f t="shared" si="10"/>
        <v>0</v>
      </c>
      <c r="AC45" s="282">
        <f t="shared" si="11"/>
        <v>0</v>
      </c>
      <c r="AD45" s="282">
        <f t="shared" si="12"/>
        <v>0</v>
      </c>
      <c r="AE45" s="282">
        <f t="shared" si="13"/>
        <v>0</v>
      </c>
      <c r="AF45" s="282">
        <f t="shared" si="14"/>
        <v>0</v>
      </c>
      <c r="AG45" s="107">
        <f t="shared" si="15"/>
        <v>0</v>
      </c>
      <c r="AH45" s="282">
        <f t="shared" si="16"/>
        <v>0</v>
      </c>
      <c r="AI45" s="260"/>
      <c r="AJ45" s="282">
        <f t="shared" si="17"/>
        <v>0</v>
      </c>
      <c r="AK45" s="282">
        <f t="shared" si="18"/>
        <v>0</v>
      </c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495"/>
      <c r="AW45" s="495"/>
      <c r="AX45" s="495"/>
    </row>
    <row r="46" spans="2:50">
      <c r="B46" s="412">
        <v>855</v>
      </c>
      <c r="C46" s="117" t="s">
        <v>4397</v>
      </c>
      <c r="D46" s="117" t="s">
        <v>4398</v>
      </c>
      <c r="E46" s="117" t="s">
        <v>1511</v>
      </c>
      <c r="F46" s="117" t="s">
        <v>1536</v>
      </c>
      <c r="G46" s="289" t="s">
        <v>1363</v>
      </c>
      <c r="H46" s="105">
        <v>42676</v>
      </c>
      <c r="I46" s="409" t="s">
        <v>2470</v>
      </c>
      <c r="J46" s="290">
        <f t="shared" si="4"/>
        <v>111</v>
      </c>
      <c r="K46" s="290">
        <v>111</v>
      </c>
      <c r="L46" s="290">
        <v>0</v>
      </c>
      <c r="M46" s="290"/>
      <c r="N46" s="290">
        <v>1.85</v>
      </c>
      <c r="O46" s="290">
        <v>0</v>
      </c>
      <c r="P46" s="534">
        <v>5</v>
      </c>
      <c r="Q46" s="100"/>
      <c r="R46" s="128" t="s">
        <v>1784</v>
      </c>
      <c r="S46" s="128" t="s">
        <v>1784</v>
      </c>
      <c r="T46" s="100"/>
      <c r="U46" s="128" t="s">
        <v>1784</v>
      </c>
      <c r="V46" s="282" t="s">
        <v>4268</v>
      </c>
      <c r="W46" s="100"/>
      <c r="X46" s="282">
        <f t="shared" si="8"/>
        <v>0</v>
      </c>
      <c r="Y46" s="260"/>
      <c r="Z46" s="260"/>
      <c r="AA46" s="502">
        <f t="shared" si="9"/>
        <v>0</v>
      </c>
      <c r="AB46" s="282">
        <f t="shared" si="10"/>
        <v>0</v>
      </c>
      <c r="AC46" s="282">
        <f t="shared" si="11"/>
        <v>0</v>
      </c>
      <c r="AD46" s="282">
        <f t="shared" si="12"/>
        <v>0</v>
      </c>
      <c r="AE46" s="282">
        <f t="shared" si="13"/>
        <v>0</v>
      </c>
      <c r="AF46" s="282">
        <f t="shared" si="14"/>
        <v>0</v>
      </c>
      <c r="AG46" s="107">
        <f t="shared" si="15"/>
        <v>0</v>
      </c>
      <c r="AH46" s="282">
        <f t="shared" si="16"/>
        <v>0</v>
      </c>
      <c r="AI46" s="260"/>
      <c r="AJ46" s="282">
        <f t="shared" si="17"/>
        <v>0</v>
      </c>
      <c r="AK46" s="282">
        <f t="shared" si="18"/>
        <v>0</v>
      </c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495"/>
      <c r="AW46" s="495"/>
      <c r="AX46" s="495"/>
    </row>
    <row r="47" spans="2:50">
      <c r="B47" s="412">
        <v>856</v>
      </c>
      <c r="C47" s="117" t="s">
        <v>4397</v>
      </c>
      <c r="D47" s="117" t="s">
        <v>4398</v>
      </c>
      <c r="E47" s="117" t="s">
        <v>1511</v>
      </c>
      <c r="F47" s="117" t="s">
        <v>1543</v>
      </c>
      <c r="G47" s="289" t="s">
        <v>1363</v>
      </c>
      <c r="H47" s="105">
        <v>42676</v>
      </c>
      <c r="I47" s="409" t="s">
        <v>2470</v>
      </c>
      <c r="J47" s="290">
        <f t="shared" si="4"/>
        <v>90</v>
      </c>
      <c r="K47" s="290">
        <v>90</v>
      </c>
      <c r="L47" s="290">
        <v>0</v>
      </c>
      <c r="M47" s="290"/>
      <c r="N47" s="290">
        <v>1.5</v>
      </c>
      <c r="O47" s="290">
        <v>0</v>
      </c>
      <c r="P47" s="534">
        <v>5</v>
      </c>
      <c r="Q47" s="100"/>
      <c r="R47" s="128" t="s">
        <v>1784</v>
      </c>
      <c r="S47" s="128" t="s">
        <v>1784</v>
      </c>
      <c r="T47" s="100"/>
      <c r="U47" s="128" t="s">
        <v>1784</v>
      </c>
      <c r="V47" s="282" t="s">
        <v>4268</v>
      </c>
      <c r="W47" s="100"/>
      <c r="X47" s="282">
        <f t="shared" si="8"/>
        <v>0</v>
      </c>
      <c r="Y47" s="260"/>
      <c r="Z47" s="260"/>
      <c r="AA47" s="502">
        <f t="shared" si="9"/>
        <v>0</v>
      </c>
      <c r="AB47" s="282">
        <f t="shared" si="10"/>
        <v>0</v>
      </c>
      <c r="AC47" s="282">
        <f t="shared" si="11"/>
        <v>0</v>
      </c>
      <c r="AD47" s="282">
        <f t="shared" si="12"/>
        <v>0</v>
      </c>
      <c r="AE47" s="282">
        <f t="shared" si="13"/>
        <v>0</v>
      </c>
      <c r="AF47" s="282">
        <f t="shared" si="14"/>
        <v>0</v>
      </c>
      <c r="AG47" s="107">
        <f t="shared" si="15"/>
        <v>0</v>
      </c>
      <c r="AH47" s="282">
        <f t="shared" si="16"/>
        <v>0</v>
      </c>
      <c r="AI47" s="260"/>
      <c r="AJ47" s="282">
        <f t="shared" si="17"/>
        <v>0</v>
      </c>
      <c r="AK47" s="282">
        <f t="shared" si="18"/>
        <v>0</v>
      </c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495"/>
      <c r="AW47" s="495"/>
      <c r="AX47" s="495"/>
    </row>
    <row r="48" spans="2:50">
      <c r="B48" s="412">
        <v>857</v>
      </c>
      <c r="C48" s="117" t="s">
        <v>4397</v>
      </c>
      <c r="D48" s="117" t="s">
        <v>4398</v>
      </c>
      <c r="E48" s="117" t="s">
        <v>1511</v>
      </c>
      <c r="F48" s="117" t="s">
        <v>1718</v>
      </c>
      <c r="G48" s="289" t="s">
        <v>1363</v>
      </c>
      <c r="H48" s="105">
        <v>43577</v>
      </c>
      <c r="I48" s="409" t="s">
        <v>2470</v>
      </c>
      <c r="J48" s="290">
        <f t="shared" si="4"/>
        <v>90</v>
      </c>
      <c r="K48" s="290">
        <v>90</v>
      </c>
      <c r="L48" s="290">
        <v>0</v>
      </c>
      <c r="M48" s="290"/>
      <c r="N48" s="290">
        <v>1.5</v>
      </c>
      <c r="O48" s="290">
        <v>0</v>
      </c>
      <c r="P48" s="534">
        <v>5</v>
      </c>
      <c r="Q48" s="100"/>
      <c r="R48" s="128" t="s">
        <v>1784</v>
      </c>
      <c r="S48" s="128" t="s">
        <v>1784</v>
      </c>
      <c r="T48" s="100"/>
      <c r="U48" s="128" t="s">
        <v>1784</v>
      </c>
      <c r="V48" s="282" t="s">
        <v>4268</v>
      </c>
      <c r="W48" s="100"/>
      <c r="X48" s="282">
        <f t="shared" si="8"/>
        <v>0</v>
      </c>
      <c r="Y48" s="260"/>
      <c r="Z48" s="260"/>
      <c r="AA48" s="502">
        <f t="shared" si="9"/>
        <v>0</v>
      </c>
      <c r="AB48" s="282">
        <f t="shared" si="10"/>
        <v>0</v>
      </c>
      <c r="AC48" s="282">
        <f t="shared" si="11"/>
        <v>0</v>
      </c>
      <c r="AD48" s="282">
        <f t="shared" si="12"/>
        <v>0</v>
      </c>
      <c r="AE48" s="282">
        <f t="shared" si="13"/>
        <v>0</v>
      </c>
      <c r="AF48" s="282">
        <f t="shared" si="14"/>
        <v>0</v>
      </c>
      <c r="AG48" s="107">
        <f t="shared" si="15"/>
        <v>0</v>
      </c>
      <c r="AH48" s="282">
        <f t="shared" si="16"/>
        <v>0</v>
      </c>
      <c r="AI48" s="260"/>
      <c r="AJ48" s="282">
        <f t="shared" si="17"/>
        <v>0</v>
      </c>
      <c r="AK48" s="282">
        <f t="shared" si="18"/>
        <v>0</v>
      </c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495"/>
      <c r="AW48" s="495"/>
      <c r="AX48" s="495"/>
    </row>
    <row r="49" spans="2:50">
      <c r="B49" s="412">
        <v>858</v>
      </c>
      <c r="C49" s="117" t="s">
        <v>4397</v>
      </c>
      <c r="D49" s="117" t="s">
        <v>4398</v>
      </c>
      <c r="E49" s="117" t="s">
        <v>1511</v>
      </c>
      <c r="F49" s="117" t="s">
        <v>1556</v>
      </c>
      <c r="G49" s="289" t="s">
        <v>1363</v>
      </c>
      <c r="H49" s="105">
        <v>42676</v>
      </c>
      <c r="I49" s="409" t="s">
        <v>2470</v>
      </c>
      <c r="J49" s="290">
        <f t="shared" si="4"/>
        <v>90</v>
      </c>
      <c r="K49" s="290">
        <v>90</v>
      </c>
      <c r="L49" s="290">
        <v>0</v>
      </c>
      <c r="M49" s="290"/>
      <c r="N49" s="290">
        <v>1.5</v>
      </c>
      <c r="O49" s="290">
        <v>0</v>
      </c>
      <c r="P49" s="534">
        <v>5</v>
      </c>
      <c r="Q49" s="100"/>
      <c r="R49" s="128" t="s">
        <v>1784</v>
      </c>
      <c r="S49" s="128" t="s">
        <v>1784</v>
      </c>
      <c r="T49" s="100"/>
      <c r="U49" s="128" t="s">
        <v>1784</v>
      </c>
      <c r="V49" s="282" t="s">
        <v>4268</v>
      </c>
      <c r="W49" s="100"/>
      <c r="X49" s="282">
        <f t="shared" si="8"/>
        <v>0</v>
      </c>
      <c r="Y49" s="260"/>
      <c r="Z49" s="260"/>
      <c r="AA49" s="502">
        <f t="shared" si="9"/>
        <v>0</v>
      </c>
      <c r="AB49" s="282">
        <f t="shared" si="10"/>
        <v>0</v>
      </c>
      <c r="AC49" s="282">
        <f t="shared" si="11"/>
        <v>0</v>
      </c>
      <c r="AD49" s="282">
        <f t="shared" si="12"/>
        <v>0</v>
      </c>
      <c r="AE49" s="282">
        <f t="shared" si="13"/>
        <v>0</v>
      </c>
      <c r="AF49" s="282">
        <f t="shared" si="14"/>
        <v>0</v>
      </c>
      <c r="AG49" s="107">
        <f t="shared" si="15"/>
        <v>0</v>
      </c>
      <c r="AH49" s="282">
        <f t="shared" si="16"/>
        <v>0</v>
      </c>
      <c r="AI49" s="260"/>
      <c r="AJ49" s="282">
        <f t="shared" si="17"/>
        <v>0</v>
      </c>
      <c r="AK49" s="282">
        <f t="shared" si="18"/>
        <v>0</v>
      </c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495"/>
      <c r="AW49" s="495"/>
      <c r="AX49" s="495"/>
    </row>
    <row r="50" spans="2:50">
      <c r="B50" s="412">
        <v>859</v>
      </c>
      <c r="C50" s="117" t="s">
        <v>4397</v>
      </c>
      <c r="D50" s="117" t="s">
        <v>4398</v>
      </c>
      <c r="E50" s="117" t="s">
        <v>1511</v>
      </c>
      <c r="F50" s="117" t="s">
        <v>1564</v>
      </c>
      <c r="G50" s="289" t="s">
        <v>1363</v>
      </c>
      <c r="H50" s="105">
        <v>42676</v>
      </c>
      <c r="I50" s="409" t="s">
        <v>2470</v>
      </c>
      <c r="J50" s="290">
        <f t="shared" si="4"/>
        <v>66</v>
      </c>
      <c r="K50" s="290">
        <v>66</v>
      </c>
      <c r="L50" s="290">
        <v>0</v>
      </c>
      <c r="M50" s="290"/>
      <c r="N50" s="290">
        <v>1.1000000000000001</v>
      </c>
      <c r="O50" s="290">
        <v>0</v>
      </c>
      <c r="P50" s="534">
        <v>5</v>
      </c>
      <c r="Q50" s="100"/>
      <c r="R50" s="128" t="s">
        <v>1784</v>
      </c>
      <c r="S50" s="128" t="s">
        <v>1784</v>
      </c>
      <c r="T50" s="100"/>
      <c r="U50" s="128" t="s">
        <v>1784</v>
      </c>
      <c r="V50" s="282" t="s">
        <v>4268</v>
      </c>
      <c r="W50" s="100"/>
      <c r="X50" s="282">
        <f t="shared" si="8"/>
        <v>0</v>
      </c>
      <c r="Y50" s="260"/>
      <c r="Z50" s="260"/>
      <c r="AA50" s="502">
        <f t="shared" si="9"/>
        <v>0</v>
      </c>
      <c r="AB50" s="282">
        <f t="shared" si="10"/>
        <v>0</v>
      </c>
      <c r="AC50" s="282">
        <f t="shared" si="11"/>
        <v>0</v>
      </c>
      <c r="AD50" s="282">
        <f t="shared" si="12"/>
        <v>0</v>
      </c>
      <c r="AE50" s="282">
        <f t="shared" si="13"/>
        <v>0</v>
      </c>
      <c r="AF50" s="282">
        <f t="shared" si="14"/>
        <v>0</v>
      </c>
      <c r="AG50" s="107">
        <f t="shared" si="15"/>
        <v>0</v>
      </c>
      <c r="AH50" s="282">
        <f t="shared" si="16"/>
        <v>0</v>
      </c>
      <c r="AI50" s="260"/>
      <c r="AJ50" s="282">
        <f t="shared" si="17"/>
        <v>0</v>
      </c>
      <c r="AK50" s="282">
        <f t="shared" si="18"/>
        <v>0</v>
      </c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495"/>
      <c r="AW50" s="495"/>
      <c r="AX50" s="495"/>
    </row>
    <row r="51" spans="2:50">
      <c r="B51" s="412">
        <v>860</v>
      </c>
      <c r="C51" s="117" t="s">
        <v>4397</v>
      </c>
      <c r="D51" s="117" t="s">
        <v>4398</v>
      </c>
      <c r="E51" s="117" t="s">
        <v>1511</v>
      </c>
      <c r="F51" s="117" t="s">
        <v>1733</v>
      </c>
      <c r="G51" s="289" t="s">
        <v>1363</v>
      </c>
      <c r="H51" s="105">
        <v>42676</v>
      </c>
      <c r="I51" s="409" t="s">
        <v>2470</v>
      </c>
      <c r="J51" s="290">
        <f t="shared" si="4"/>
        <v>24</v>
      </c>
      <c r="K51" s="290">
        <v>24</v>
      </c>
      <c r="L51" s="290">
        <v>0</v>
      </c>
      <c r="M51" s="290"/>
      <c r="N51" s="290">
        <v>0.4</v>
      </c>
      <c r="O51" s="290">
        <v>0</v>
      </c>
      <c r="P51" s="534">
        <v>5</v>
      </c>
      <c r="Q51" s="100"/>
      <c r="R51" s="128" t="s">
        <v>1784</v>
      </c>
      <c r="S51" s="128" t="s">
        <v>1784</v>
      </c>
      <c r="T51" s="100"/>
      <c r="U51" s="128" t="s">
        <v>1784</v>
      </c>
      <c r="V51" s="282" t="s">
        <v>4268</v>
      </c>
      <c r="W51" s="100"/>
      <c r="X51" s="282">
        <f t="shared" si="8"/>
        <v>0</v>
      </c>
      <c r="Y51" s="260"/>
      <c r="Z51" s="260"/>
      <c r="AA51" s="502">
        <f t="shared" si="9"/>
        <v>0</v>
      </c>
      <c r="AB51" s="282">
        <f t="shared" si="10"/>
        <v>0</v>
      </c>
      <c r="AC51" s="282">
        <f t="shared" si="11"/>
        <v>0</v>
      </c>
      <c r="AD51" s="282">
        <f t="shared" si="12"/>
        <v>0</v>
      </c>
      <c r="AE51" s="282">
        <f t="shared" si="13"/>
        <v>0</v>
      </c>
      <c r="AF51" s="282">
        <f t="shared" si="14"/>
        <v>0</v>
      </c>
      <c r="AG51" s="107">
        <f t="shared" si="15"/>
        <v>0</v>
      </c>
      <c r="AH51" s="282">
        <f t="shared" si="16"/>
        <v>0</v>
      </c>
      <c r="AI51" s="260"/>
      <c r="AJ51" s="282">
        <f t="shared" si="17"/>
        <v>0</v>
      </c>
      <c r="AK51" s="282">
        <f t="shared" si="18"/>
        <v>0</v>
      </c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495"/>
      <c r="AW51" s="495"/>
      <c r="AX51" s="495"/>
    </row>
    <row r="52" spans="2:50">
      <c r="B52" s="412">
        <v>861</v>
      </c>
      <c r="C52" s="117" t="s">
        <v>4397</v>
      </c>
      <c r="D52" s="117" t="s">
        <v>4398</v>
      </c>
      <c r="E52" s="117" t="s">
        <v>1511</v>
      </c>
      <c r="F52" s="117" t="s">
        <v>1572</v>
      </c>
      <c r="G52" s="289" t="s">
        <v>1363</v>
      </c>
      <c r="H52" s="105">
        <v>42676</v>
      </c>
      <c r="I52" s="409" t="s">
        <v>2470</v>
      </c>
      <c r="J52" s="290">
        <f t="shared" si="4"/>
        <v>42</v>
      </c>
      <c r="K52" s="290">
        <v>42</v>
      </c>
      <c r="L52" s="290">
        <v>0</v>
      </c>
      <c r="M52" s="290"/>
      <c r="N52" s="290">
        <v>0.7</v>
      </c>
      <c r="O52" s="290">
        <v>0</v>
      </c>
      <c r="P52" s="534">
        <v>5</v>
      </c>
      <c r="Q52" s="100"/>
      <c r="R52" s="128" t="s">
        <v>1784</v>
      </c>
      <c r="S52" s="128" t="s">
        <v>1784</v>
      </c>
      <c r="T52" s="100"/>
      <c r="U52" s="128" t="s">
        <v>1784</v>
      </c>
      <c r="V52" s="282" t="s">
        <v>4268</v>
      </c>
      <c r="W52" s="100"/>
      <c r="X52" s="282">
        <f t="shared" si="8"/>
        <v>0</v>
      </c>
      <c r="Y52" s="260"/>
      <c r="Z52" s="260"/>
      <c r="AA52" s="502">
        <f t="shared" si="9"/>
        <v>0</v>
      </c>
      <c r="AB52" s="282">
        <f t="shared" si="10"/>
        <v>0</v>
      </c>
      <c r="AC52" s="282">
        <f t="shared" si="11"/>
        <v>0</v>
      </c>
      <c r="AD52" s="282">
        <f t="shared" si="12"/>
        <v>0</v>
      </c>
      <c r="AE52" s="282">
        <f t="shared" si="13"/>
        <v>0</v>
      </c>
      <c r="AF52" s="282">
        <f t="shared" si="14"/>
        <v>0</v>
      </c>
      <c r="AG52" s="107">
        <f t="shared" si="15"/>
        <v>0</v>
      </c>
      <c r="AH52" s="282">
        <f t="shared" si="16"/>
        <v>0</v>
      </c>
      <c r="AI52" s="260"/>
      <c r="AJ52" s="282">
        <f t="shared" si="17"/>
        <v>0</v>
      </c>
      <c r="AK52" s="282">
        <f t="shared" si="18"/>
        <v>0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495"/>
      <c r="AW52" s="495"/>
      <c r="AX52" s="495"/>
    </row>
    <row r="53" spans="2:50">
      <c r="B53" s="412">
        <v>862</v>
      </c>
      <c r="C53" s="117" t="s">
        <v>4397</v>
      </c>
      <c r="D53" s="117" t="s">
        <v>4398</v>
      </c>
      <c r="E53" s="117" t="s">
        <v>1511</v>
      </c>
      <c r="F53" s="117" t="s">
        <v>1734</v>
      </c>
      <c r="G53" s="289" t="s">
        <v>1363</v>
      </c>
      <c r="H53" s="105">
        <v>42929</v>
      </c>
      <c r="I53" s="409" t="s">
        <v>2470</v>
      </c>
      <c r="J53" s="290">
        <f t="shared" si="4"/>
        <v>132</v>
      </c>
      <c r="K53" s="290">
        <v>132</v>
      </c>
      <c r="L53" s="290">
        <v>0</v>
      </c>
      <c r="M53" s="290"/>
      <c r="N53" s="290">
        <v>2.2000000000000002</v>
      </c>
      <c r="O53" s="290">
        <v>0</v>
      </c>
      <c r="P53" s="534">
        <v>5</v>
      </c>
      <c r="Q53" s="100"/>
      <c r="R53" s="128" t="s">
        <v>1784</v>
      </c>
      <c r="S53" s="128" t="s">
        <v>1784</v>
      </c>
      <c r="T53" s="100"/>
      <c r="U53" s="128" t="s">
        <v>1784</v>
      </c>
      <c r="V53" s="282" t="s">
        <v>4268</v>
      </c>
      <c r="W53" s="100"/>
      <c r="X53" s="282">
        <f t="shared" si="8"/>
        <v>0</v>
      </c>
      <c r="Y53" s="260"/>
      <c r="Z53" s="260"/>
      <c r="AA53" s="502">
        <f t="shared" si="9"/>
        <v>0</v>
      </c>
      <c r="AB53" s="282">
        <f t="shared" si="10"/>
        <v>0</v>
      </c>
      <c r="AC53" s="282">
        <f t="shared" si="11"/>
        <v>0</v>
      </c>
      <c r="AD53" s="282">
        <f t="shared" si="12"/>
        <v>0</v>
      </c>
      <c r="AE53" s="282">
        <f t="shared" si="13"/>
        <v>0</v>
      </c>
      <c r="AF53" s="282">
        <f t="shared" si="14"/>
        <v>0</v>
      </c>
      <c r="AG53" s="107">
        <f t="shared" si="15"/>
        <v>0</v>
      </c>
      <c r="AH53" s="282">
        <f t="shared" si="16"/>
        <v>0</v>
      </c>
      <c r="AI53" s="260"/>
      <c r="AJ53" s="282">
        <f t="shared" si="17"/>
        <v>0</v>
      </c>
      <c r="AK53" s="282">
        <f t="shared" si="18"/>
        <v>0</v>
      </c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495"/>
      <c r="AW53" s="495"/>
      <c r="AX53" s="495"/>
    </row>
    <row r="54" spans="2:50">
      <c r="B54" s="412">
        <v>863</v>
      </c>
      <c r="C54" s="117" t="s">
        <v>4397</v>
      </c>
      <c r="D54" s="117" t="s">
        <v>4398</v>
      </c>
      <c r="E54" s="117" t="s">
        <v>1511</v>
      </c>
      <c r="F54" s="117" t="s">
        <v>1590</v>
      </c>
      <c r="G54" s="289" t="s">
        <v>1363</v>
      </c>
      <c r="H54" s="105">
        <v>43241</v>
      </c>
      <c r="I54" s="409" t="s">
        <v>2470</v>
      </c>
      <c r="J54" s="290">
        <f t="shared" si="4"/>
        <v>78</v>
      </c>
      <c r="K54" s="290">
        <v>78</v>
      </c>
      <c r="L54" s="290">
        <v>0</v>
      </c>
      <c r="M54" s="290"/>
      <c r="N54" s="290">
        <v>1.3</v>
      </c>
      <c r="O54" s="290">
        <v>0</v>
      </c>
      <c r="P54" s="534">
        <v>5</v>
      </c>
      <c r="Q54" s="100"/>
      <c r="R54" s="128" t="s">
        <v>1784</v>
      </c>
      <c r="S54" s="128" t="s">
        <v>1784</v>
      </c>
      <c r="T54" s="100"/>
      <c r="U54" s="128" t="s">
        <v>1784</v>
      </c>
      <c r="V54" s="282" t="s">
        <v>4268</v>
      </c>
      <c r="W54" s="100"/>
      <c r="X54" s="282">
        <f t="shared" si="8"/>
        <v>0</v>
      </c>
      <c r="Y54" s="260"/>
      <c r="Z54" s="260"/>
      <c r="AA54" s="502">
        <f t="shared" si="9"/>
        <v>0</v>
      </c>
      <c r="AB54" s="282">
        <f t="shared" si="10"/>
        <v>0</v>
      </c>
      <c r="AC54" s="282">
        <f t="shared" si="11"/>
        <v>0</v>
      </c>
      <c r="AD54" s="282">
        <f t="shared" si="12"/>
        <v>0</v>
      </c>
      <c r="AE54" s="282">
        <f t="shared" si="13"/>
        <v>0</v>
      </c>
      <c r="AF54" s="282">
        <f t="shared" si="14"/>
        <v>0</v>
      </c>
      <c r="AG54" s="107">
        <f t="shared" si="15"/>
        <v>0</v>
      </c>
      <c r="AH54" s="282">
        <f t="shared" si="16"/>
        <v>0</v>
      </c>
      <c r="AI54" s="260"/>
      <c r="AJ54" s="282">
        <f t="shared" si="17"/>
        <v>0</v>
      </c>
      <c r="AK54" s="282">
        <f t="shared" si="18"/>
        <v>0</v>
      </c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495"/>
      <c r="AW54" s="495"/>
      <c r="AX54" s="495"/>
    </row>
    <row r="55" spans="2:50">
      <c r="B55" s="412">
        <v>864</v>
      </c>
      <c r="C55" s="117" t="s">
        <v>4397</v>
      </c>
      <c r="D55" s="117" t="s">
        <v>4398</v>
      </c>
      <c r="E55" s="117" t="s">
        <v>1511</v>
      </c>
      <c r="F55" s="117" t="s">
        <v>1735</v>
      </c>
      <c r="G55" s="289" t="s">
        <v>1363</v>
      </c>
      <c r="H55" s="105">
        <v>43241</v>
      </c>
      <c r="I55" s="409" t="s">
        <v>2470</v>
      </c>
      <c r="J55" s="290">
        <f t="shared" si="4"/>
        <v>132</v>
      </c>
      <c r="K55" s="290">
        <v>132</v>
      </c>
      <c r="L55" s="290">
        <v>0</v>
      </c>
      <c r="M55" s="290"/>
      <c r="N55" s="290">
        <v>2.2000000000000002</v>
      </c>
      <c r="O55" s="290">
        <v>0</v>
      </c>
      <c r="P55" s="534">
        <v>5</v>
      </c>
      <c r="Q55" s="100"/>
      <c r="R55" s="128" t="s">
        <v>1784</v>
      </c>
      <c r="S55" s="128" t="s">
        <v>1784</v>
      </c>
      <c r="T55" s="100"/>
      <c r="U55" s="128" t="s">
        <v>1784</v>
      </c>
      <c r="V55" s="282" t="s">
        <v>4268</v>
      </c>
      <c r="W55" s="100"/>
      <c r="X55" s="282">
        <f t="shared" si="8"/>
        <v>0</v>
      </c>
      <c r="Y55" s="260"/>
      <c r="Z55" s="260"/>
      <c r="AA55" s="502">
        <f t="shared" si="9"/>
        <v>0</v>
      </c>
      <c r="AB55" s="282">
        <f t="shared" si="10"/>
        <v>0</v>
      </c>
      <c r="AC55" s="282">
        <f t="shared" si="11"/>
        <v>0</v>
      </c>
      <c r="AD55" s="282">
        <f t="shared" si="12"/>
        <v>0</v>
      </c>
      <c r="AE55" s="282">
        <f t="shared" si="13"/>
        <v>0</v>
      </c>
      <c r="AF55" s="282">
        <f t="shared" si="14"/>
        <v>0</v>
      </c>
      <c r="AG55" s="107">
        <f t="shared" si="15"/>
        <v>0</v>
      </c>
      <c r="AH55" s="282">
        <f t="shared" si="16"/>
        <v>0</v>
      </c>
      <c r="AI55" s="260"/>
      <c r="AJ55" s="282">
        <f t="shared" si="17"/>
        <v>0</v>
      </c>
      <c r="AK55" s="282">
        <f t="shared" si="18"/>
        <v>0</v>
      </c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495"/>
      <c r="AW55" s="495"/>
      <c r="AX55" s="495"/>
    </row>
    <row r="56" spans="2:50">
      <c r="B56" s="412">
        <v>865</v>
      </c>
      <c r="C56" s="117" t="s">
        <v>4397</v>
      </c>
      <c r="D56" s="117" t="s">
        <v>4398</v>
      </c>
      <c r="E56" s="117" t="s">
        <v>1511</v>
      </c>
      <c r="F56" s="117" t="s">
        <v>1736</v>
      </c>
      <c r="G56" s="289" t="s">
        <v>1363</v>
      </c>
      <c r="H56" s="105">
        <v>43241</v>
      </c>
      <c r="I56" s="409" t="s">
        <v>2470</v>
      </c>
      <c r="J56" s="290">
        <f t="shared" si="4"/>
        <v>156</v>
      </c>
      <c r="K56" s="290">
        <v>156</v>
      </c>
      <c r="L56" s="290">
        <v>0</v>
      </c>
      <c r="M56" s="290"/>
      <c r="N56" s="290">
        <v>2.6</v>
      </c>
      <c r="O56" s="290">
        <v>0</v>
      </c>
      <c r="P56" s="534">
        <v>5</v>
      </c>
      <c r="Q56" s="100"/>
      <c r="R56" s="128" t="s">
        <v>1784</v>
      </c>
      <c r="S56" s="128" t="s">
        <v>1784</v>
      </c>
      <c r="T56" s="100"/>
      <c r="U56" s="128" t="s">
        <v>1784</v>
      </c>
      <c r="V56" s="282" t="s">
        <v>4268</v>
      </c>
      <c r="W56" s="100"/>
      <c r="X56" s="282">
        <f t="shared" si="8"/>
        <v>0</v>
      </c>
      <c r="Y56" s="260"/>
      <c r="Z56" s="260"/>
      <c r="AA56" s="502">
        <f t="shared" si="9"/>
        <v>0</v>
      </c>
      <c r="AB56" s="282">
        <f t="shared" si="10"/>
        <v>0</v>
      </c>
      <c r="AC56" s="282">
        <f t="shared" si="11"/>
        <v>0</v>
      </c>
      <c r="AD56" s="282">
        <f t="shared" si="12"/>
        <v>0</v>
      </c>
      <c r="AE56" s="282">
        <f t="shared" si="13"/>
        <v>0</v>
      </c>
      <c r="AF56" s="282">
        <f t="shared" si="14"/>
        <v>0</v>
      </c>
      <c r="AG56" s="107">
        <f t="shared" si="15"/>
        <v>0</v>
      </c>
      <c r="AH56" s="282">
        <f t="shared" si="16"/>
        <v>0</v>
      </c>
      <c r="AI56" s="260"/>
      <c r="AJ56" s="282">
        <f t="shared" si="17"/>
        <v>0</v>
      </c>
      <c r="AK56" s="282">
        <f t="shared" si="18"/>
        <v>0</v>
      </c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495"/>
      <c r="AW56" s="495"/>
      <c r="AX56" s="495"/>
    </row>
    <row r="57" spans="2:50">
      <c r="B57" s="412">
        <v>866</v>
      </c>
      <c r="C57" s="117" t="s">
        <v>4397</v>
      </c>
      <c r="D57" s="117" t="s">
        <v>4398</v>
      </c>
      <c r="E57" s="117" t="s">
        <v>1511</v>
      </c>
      <c r="F57" s="117" t="s">
        <v>1737</v>
      </c>
      <c r="G57" s="289" t="s">
        <v>1363</v>
      </c>
      <c r="H57" s="105">
        <v>43241</v>
      </c>
      <c r="I57" s="409" t="s">
        <v>2470</v>
      </c>
      <c r="J57" s="290">
        <f t="shared" si="4"/>
        <v>90</v>
      </c>
      <c r="K57" s="290">
        <v>90</v>
      </c>
      <c r="L57" s="290">
        <v>0</v>
      </c>
      <c r="M57" s="290"/>
      <c r="N57" s="290">
        <v>1.5</v>
      </c>
      <c r="O57" s="290">
        <v>0</v>
      </c>
      <c r="P57" s="534">
        <v>5</v>
      </c>
      <c r="Q57" s="100"/>
      <c r="R57" s="128" t="s">
        <v>1784</v>
      </c>
      <c r="S57" s="128" t="s">
        <v>1784</v>
      </c>
      <c r="T57" s="100"/>
      <c r="U57" s="128" t="s">
        <v>1784</v>
      </c>
      <c r="V57" s="282" t="s">
        <v>4268</v>
      </c>
      <c r="W57" s="100"/>
      <c r="X57" s="282">
        <f t="shared" si="8"/>
        <v>0</v>
      </c>
      <c r="Y57" s="260"/>
      <c r="Z57" s="260"/>
      <c r="AA57" s="502">
        <f t="shared" si="9"/>
        <v>0</v>
      </c>
      <c r="AB57" s="282">
        <f t="shared" si="10"/>
        <v>0</v>
      </c>
      <c r="AC57" s="282">
        <f t="shared" si="11"/>
        <v>0</v>
      </c>
      <c r="AD57" s="282">
        <f t="shared" si="12"/>
        <v>0</v>
      </c>
      <c r="AE57" s="282">
        <f t="shared" si="13"/>
        <v>0</v>
      </c>
      <c r="AF57" s="282">
        <f t="shared" si="14"/>
        <v>0</v>
      </c>
      <c r="AG57" s="107">
        <f t="shared" si="15"/>
        <v>0</v>
      </c>
      <c r="AH57" s="282">
        <f t="shared" si="16"/>
        <v>0</v>
      </c>
      <c r="AI57" s="260"/>
      <c r="AJ57" s="282">
        <f t="shared" si="17"/>
        <v>0</v>
      </c>
      <c r="AK57" s="282">
        <f t="shared" si="18"/>
        <v>0</v>
      </c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495"/>
      <c r="AW57" s="495"/>
      <c r="AX57" s="495"/>
    </row>
    <row r="58" spans="2:50">
      <c r="B58" s="412">
        <v>867</v>
      </c>
      <c r="C58" s="117" t="s">
        <v>4397</v>
      </c>
      <c r="D58" s="117" t="s">
        <v>4398</v>
      </c>
      <c r="E58" s="117" t="s">
        <v>1511</v>
      </c>
      <c r="F58" s="38" t="s">
        <v>1738</v>
      </c>
      <c r="G58" s="289" t="s">
        <v>1363</v>
      </c>
      <c r="H58" s="105">
        <v>43241</v>
      </c>
      <c r="I58" s="409" t="s">
        <v>2470</v>
      </c>
      <c r="J58" s="290">
        <f t="shared" si="4"/>
        <v>204</v>
      </c>
      <c r="K58" s="290">
        <v>204</v>
      </c>
      <c r="L58" s="290">
        <v>0</v>
      </c>
      <c r="M58" s="290"/>
      <c r="N58" s="290">
        <v>3.4</v>
      </c>
      <c r="O58" s="290">
        <v>0</v>
      </c>
      <c r="P58" s="534">
        <v>5</v>
      </c>
      <c r="Q58" s="100"/>
      <c r="R58" s="128" t="s">
        <v>1784</v>
      </c>
      <c r="S58" s="128" t="s">
        <v>1784</v>
      </c>
      <c r="T58" s="100"/>
      <c r="U58" s="128" t="s">
        <v>1784</v>
      </c>
      <c r="V58" s="282" t="s">
        <v>4268</v>
      </c>
      <c r="W58" s="100"/>
      <c r="X58" s="282">
        <f t="shared" si="8"/>
        <v>0</v>
      </c>
      <c r="Y58" s="260"/>
      <c r="Z58" s="260"/>
      <c r="AA58" s="502">
        <f t="shared" si="9"/>
        <v>0</v>
      </c>
      <c r="AB58" s="282">
        <f t="shared" si="10"/>
        <v>0</v>
      </c>
      <c r="AC58" s="282">
        <f t="shared" si="11"/>
        <v>0</v>
      </c>
      <c r="AD58" s="282">
        <f t="shared" si="12"/>
        <v>0</v>
      </c>
      <c r="AE58" s="282">
        <f t="shared" si="13"/>
        <v>0</v>
      </c>
      <c r="AF58" s="282">
        <f t="shared" si="14"/>
        <v>0</v>
      </c>
      <c r="AG58" s="107">
        <f t="shared" si="15"/>
        <v>0</v>
      </c>
      <c r="AH58" s="282">
        <f t="shared" si="16"/>
        <v>0</v>
      </c>
      <c r="AI58" s="260"/>
      <c r="AJ58" s="282">
        <f t="shared" si="17"/>
        <v>0</v>
      </c>
      <c r="AK58" s="282">
        <f t="shared" si="18"/>
        <v>0</v>
      </c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495"/>
      <c r="AW58" s="495"/>
      <c r="AX58" s="495"/>
    </row>
    <row r="59" spans="2:50">
      <c r="B59" s="412">
        <v>868</v>
      </c>
      <c r="C59" s="117" t="s">
        <v>4397</v>
      </c>
      <c r="D59" s="117" t="s">
        <v>4398</v>
      </c>
      <c r="E59" s="117" t="s">
        <v>1511</v>
      </c>
      <c r="F59" s="38" t="s">
        <v>1739</v>
      </c>
      <c r="G59" s="289" t="s">
        <v>1363</v>
      </c>
      <c r="H59" s="105">
        <v>42929</v>
      </c>
      <c r="I59" s="409" t="s">
        <v>2470</v>
      </c>
      <c r="J59" s="290">
        <f t="shared" si="4"/>
        <v>96</v>
      </c>
      <c r="K59" s="290">
        <v>90</v>
      </c>
      <c r="L59" s="290">
        <v>6</v>
      </c>
      <c r="M59" s="290"/>
      <c r="N59" s="290">
        <v>1.5</v>
      </c>
      <c r="O59" s="290">
        <v>0.1</v>
      </c>
      <c r="P59" s="534">
        <v>5</v>
      </c>
      <c r="Q59" s="100"/>
      <c r="R59" s="128" t="s">
        <v>1784</v>
      </c>
      <c r="S59" s="128" t="s">
        <v>1784</v>
      </c>
      <c r="T59" s="100"/>
      <c r="U59" s="128" t="s">
        <v>1784</v>
      </c>
      <c r="V59" s="282" t="s">
        <v>4268</v>
      </c>
      <c r="W59" s="100"/>
      <c r="X59" s="282">
        <f t="shared" si="8"/>
        <v>0</v>
      </c>
      <c r="Y59" s="260"/>
      <c r="Z59" s="260"/>
      <c r="AA59" s="502">
        <f t="shared" si="9"/>
        <v>0</v>
      </c>
      <c r="AB59" s="282">
        <f t="shared" si="10"/>
        <v>0</v>
      </c>
      <c r="AC59" s="282">
        <f t="shared" si="11"/>
        <v>0</v>
      </c>
      <c r="AD59" s="282">
        <f t="shared" si="12"/>
        <v>0</v>
      </c>
      <c r="AE59" s="282">
        <f t="shared" si="13"/>
        <v>0</v>
      </c>
      <c r="AF59" s="282">
        <f t="shared" si="14"/>
        <v>0</v>
      </c>
      <c r="AG59" s="107">
        <f t="shared" si="15"/>
        <v>0</v>
      </c>
      <c r="AH59" s="282">
        <f t="shared" si="16"/>
        <v>0</v>
      </c>
      <c r="AI59" s="260"/>
      <c r="AJ59" s="282">
        <f t="shared" si="17"/>
        <v>0</v>
      </c>
      <c r="AK59" s="282">
        <f t="shared" si="18"/>
        <v>0</v>
      </c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495"/>
      <c r="AW59" s="495"/>
      <c r="AX59" s="495"/>
    </row>
    <row r="60" spans="2:50">
      <c r="B60" s="412">
        <v>869</v>
      </c>
      <c r="C60" s="117" t="s">
        <v>4397</v>
      </c>
      <c r="D60" s="117" t="s">
        <v>4398</v>
      </c>
      <c r="E60" s="117" t="s">
        <v>1511</v>
      </c>
      <c r="F60" s="38" t="s">
        <v>1623</v>
      </c>
      <c r="G60" s="289" t="s">
        <v>1363</v>
      </c>
      <c r="H60" s="105">
        <v>42929</v>
      </c>
      <c r="I60" s="409" t="s">
        <v>2470</v>
      </c>
      <c r="J60" s="290">
        <f t="shared" si="4"/>
        <v>138</v>
      </c>
      <c r="K60" s="290">
        <v>120</v>
      </c>
      <c r="L60" s="290">
        <v>18</v>
      </c>
      <c r="M60" s="290"/>
      <c r="N60" s="290">
        <v>2</v>
      </c>
      <c r="O60" s="290">
        <v>0.3</v>
      </c>
      <c r="P60" s="534">
        <v>5</v>
      </c>
      <c r="Q60" s="100"/>
      <c r="R60" s="128" t="s">
        <v>1784</v>
      </c>
      <c r="S60" s="128" t="s">
        <v>1784</v>
      </c>
      <c r="T60" s="100"/>
      <c r="U60" s="128" t="s">
        <v>1784</v>
      </c>
      <c r="V60" s="282" t="s">
        <v>4268</v>
      </c>
      <c r="W60" s="100"/>
      <c r="X60" s="282">
        <f t="shared" si="8"/>
        <v>0</v>
      </c>
      <c r="Y60" s="260"/>
      <c r="Z60" s="260"/>
      <c r="AA60" s="502">
        <f t="shared" si="9"/>
        <v>0</v>
      </c>
      <c r="AB60" s="282">
        <f t="shared" si="10"/>
        <v>0</v>
      </c>
      <c r="AC60" s="282">
        <f t="shared" si="11"/>
        <v>0</v>
      </c>
      <c r="AD60" s="282">
        <f t="shared" si="12"/>
        <v>0</v>
      </c>
      <c r="AE60" s="282">
        <f t="shared" si="13"/>
        <v>0</v>
      </c>
      <c r="AF60" s="282">
        <f t="shared" si="14"/>
        <v>0</v>
      </c>
      <c r="AG60" s="107">
        <f t="shared" si="15"/>
        <v>0</v>
      </c>
      <c r="AH60" s="282">
        <f t="shared" si="16"/>
        <v>0</v>
      </c>
      <c r="AI60" s="260"/>
      <c r="AJ60" s="282">
        <f t="shared" si="17"/>
        <v>0</v>
      </c>
      <c r="AK60" s="282">
        <f t="shared" si="18"/>
        <v>0</v>
      </c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495"/>
      <c r="AW60" s="495"/>
      <c r="AX60" s="495"/>
    </row>
    <row r="61" spans="2:50">
      <c r="B61" s="412">
        <v>870</v>
      </c>
      <c r="C61" s="117" t="s">
        <v>4397</v>
      </c>
      <c r="D61" s="117" t="s">
        <v>4398</v>
      </c>
      <c r="E61" s="117" t="s">
        <v>1511</v>
      </c>
      <c r="F61" s="38" t="s">
        <v>1628</v>
      </c>
      <c r="G61" s="289" t="s">
        <v>1363</v>
      </c>
      <c r="H61" s="105">
        <v>42929</v>
      </c>
      <c r="I61" s="409" t="s">
        <v>2470</v>
      </c>
      <c r="J61" s="290">
        <f t="shared" si="4"/>
        <v>114</v>
      </c>
      <c r="K61" s="290">
        <v>72</v>
      </c>
      <c r="L61" s="290">
        <v>42</v>
      </c>
      <c r="M61" s="290"/>
      <c r="N61" s="290">
        <v>1.2</v>
      </c>
      <c r="O61" s="290">
        <v>0.7</v>
      </c>
      <c r="P61" s="534">
        <v>5</v>
      </c>
      <c r="Q61" s="100"/>
      <c r="R61" s="128" t="s">
        <v>1784</v>
      </c>
      <c r="S61" s="128" t="s">
        <v>1784</v>
      </c>
      <c r="T61" s="100"/>
      <c r="U61" s="128" t="s">
        <v>1784</v>
      </c>
      <c r="V61" s="282" t="s">
        <v>4268</v>
      </c>
      <c r="W61" s="100"/>
      <c r="X61" s="282">
        <f t="shared" ref="X61:X115" si="23">SUMIF(W61,"Y",K61)</f>
        <v>0</v>
      </c>
      <c r="Y61" s="260"/>
      <c r="Z61" s="260"/>
      <c r="AA61" s="502">
        <f t="shared" ref="AA61:AA115" si="24">(COUNTA(AL61:AU61)-COUNTIF(AL61:AU61, "X"))</f>
        <v>0</v>
      </c>
      <c r="AB61" s="282">
        <f t="shared" si="10"/>
        <v>0</v>
      </c>
      <c r="AC61" s="282">
        <f t="shared" ref="AC61:AC115" si="25">COUNTIF(AL61:AU61,"A")</f>
        <v>0</v>
      </c>
      <c r="AD61" s="282">
        <f t="shared" si="12"/>
        <v>0</v>
      </c>
      <c r="AE61" s="282">
        <f t="shared" ref="AE61:AE115" si="26">COUNTIF(AL61:AU61,"L")</f>
        <v>0</v>
      </c>
      <c r="AF61" s="282">
        <f t="shared" si="14"/>
        <v>0</v>
      </c>
      <c r="AG61" s="107">
        <f t="shared" si="15"/>
        <v>0</v>
      </c>
      <c r="AH61" s="282">
        <f t="shared" si="16"/>
        <v>0</v>
      </c>
      <c r="AI61" s="260"/>
      <c r="AJ61" s="282">
        <f t="shared" ref="AJ61:AJ115" si="27">COUNTIF(AL61:AU61, "V")</f>
        <v>0</v>
      </c>
      <c r="AK61" s="282">
        <f t="shared" ref="AK61:AK115" si="28">AB61-AD61-AF61-AH61</f>
        <v>0</v>
      </c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495"/>
      <c r="AW61" s="495"/>
      <c r="AX61" s="495"/>
    </row>
    <row r="62" spans="2:50">
      <c r="B62" s="412">
        <v>871</v>
      </c>
      <c r="C62" s="117" t="s">
        <v>4397</v>
      </c>
      <c r="D62" s="117" t="s">
        <v>4398</v>
      </c>
      <c r="E62" s="117" t="s">
        <v>1511</v>
      </c>
      <c r="F62" s="38" t="s">
        <v>1632</v>
      </c>
      <c r="G62" s="289" t="s">
        <v>1363</v>
      </c>
      <c r="H62" s="105">
        <v>43109</v>
      </c>
      <c r="I62" s="409" t="s">
        <v>2470</v>
      </c>
      <c r="J62" s="290">
        <f t="shared" si="4"/>
        <v>132</v>
      </c>
      <c r="K62" s="290">
        <v>132</v>
      </c>
      <c r="L62" s="290">
        <v>0</v>
      </c>
      <c r="M62" s="290"/>
      <c r="N62" s="290">
        <v>2.2000000000000002</v>
      </c>
      <c r="O62" s="290">
        <v>0</v>
      </c>
      <c r="P62" s="534">
        <v>5</v>
      </c>
      <c r="Q62" s="100"/>
      <c r="R62" s="128" t="s">
        <v>1784</v>
      </c>
      <c r="S62" s="128" t="s">
        <v>1784</v>
      </c>
      <c r="T62" s="100"/>
      <c r="U62" s="128" t="s">
        <v>1784</v>
      </c>
      <c r="V62" s="282" t="s">
        <v>4268</v>
      </c>
      <c r="W62" s="100"/>
      <c r="X62" s="282">
        <f t="shared" si="23"/>
        <v>0</v>
      </c>
      <c r="Y62" s="260"/>
      <c r="Z62" s="260"/>
      <c r="AA62" s="502">
        <f t="shared" si="24"/>
        <v>0</v>
      </c>
      <c r="AB62" s="282">
        <f t="shared" si="10"/>
        <v>0</v>
      </c>
      <c r="AC62" s="282">
        <f t="shared" si="25"/>
        <v>0</v>
      </c>
      <c r="AD62" s="282">
        <f t="shared" si="12"/>
        <v>0</v>
      </c>
      <c r="AE62" s="282">
        <f t="shared" si="26"/>
        <v>0</v>
      </c>
      <c r="AF62" s="282">
        <f t="shared" si="14"/>
        <v>0</v>
      </c>
      <c r="AG62" s="107">
        <f t="shared" si="15"/>
        <v>0</v>
      </c>
      <c r="AH62" s="282">
        <f t="shared" si="16"/>
        <v>0</v>
      </c>
      <c r="AI62" s="260"/>
      <c r="AJ62" s="282">
        <f t="shared" si="27"/>
        <v>0</v>
      </c>
      <c r="AK62" s="282">
        <f t="shared" si="28"/>
        <v>0</v>
      </c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495"/>
      <c r="AW62" s="495"/>
      <c r="AX62" s="495"/>
    </row>
    <row r="63" spans="2:50">
      <c r="B63" s="412">
        <v>872</v>
      </c>
      <c r="C63" s="117" t="s">
        <v>4397</v>
      </c>
      <c r="D63" s="117" t="s">
        <v>4398</v>
      </c>
      <c r="E63" s="117" t="s">
        <v>1511</v>
      </c>
      <c r="F63" s="38" t="s">
        <v>1633</v>
      </c>
      <c r="G63" s="289" t="s">
        <v>1363</v>
      </c>
      <c r="H63" s="105">
        <v>43249</v>
      </c>
      <c r="I63" s="409" t="s">
        <v>2470</v>
      </c>
      <c r="J63" s="290">
        <f t="shared" si="4"/>
        <v>90</v>
      </c>
      <c r="K63" s="290">
        <v>90</v>
      </c>
      <c r="L63" s="290">
        <v>0</v>
      </c>
      <c r="M63" s="290"/>
      <c r="N63" s="290">
        <v>1.5</v>
      </c>
      <c r="O63" s="290">
        <v>0</v>
      </c>
      <c r="P63" s="534">
        <v>5</v>
      </c>
      <c r="Q63" s="100"/>
      <c r="R63" s="128" t="s">
        <v>1784</v>
      </c>
      <c r="S63" s="128" t="s">
        <v>1784</v>
      </c>
      <c r="T63" s="100"/>
      <c r="U63" s="128" t="s">
        <v>1784</v>
      </c>
      <c r="V63" s="282" t="s">
        <v>4268</v>
      </c>
      <c r="W63" s="100"/>
      <c r="X63" s="282">
        <f t="shared" si="23"/>
        <v>0</v>
      </c>
      <c r="Y63" s="260"/>
      <c r="Z63" s="260"/>
      <c r="AA63" s="502">
        <f t="shared" si="24"/>
        <v>0</v>
      </c>
      <c r="AB63" s="282">
        <f t="shared" si="10"/>
        <v>0</v>
      </c>
      <c r="AC63" s="282">
        <f t="shared" si="25"/>
        <v>0</v>
      </c>
      <c r="AD63" s="282">
        <f t="shared" si="12"/>
        <v>0</v>
      </c>
      <c r="AE63" s="282">
        <f t="shared" si="26"/>
        <v>0</v>
      </c>
      <c r="AF63" s="282">
        <f t="shared" si="14"/>
        <v>0</v>
      </c>
      <c r="AG63" s="107">
        <f t="shared" si="15"/>
        <v>0</v>
      </c>
      <c r="AH63" s="282">
        <f t="shared" si="16"/>
        <v>0</v>
      </c>
      <c r="AI63" s="260"/>
      <c r="AJ63" s="282">
        <f t="shared" si="27"/>
        <v>0</v>
      </c>
      <c r="AK63" s="282">
        <f t="shared" si="28"/>
        <v>0</v>
      </c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495"/>
      <c r="AW63" s="495"/>
      <c r="AX63" s="495"/>
    </row>
    <row r="64" spans="2:50">
      <c r="B64" s="412">
        <v>873</v>
      </c>
      <c r="C64" s="117" t="s">
        <v>4397</v>
      </c>
      <c r="D64" s="117" t="s">
        <v>4398</v>
      </c>
      <c r="E64" s="117" t="s">
        <v>1511</v>
      </c>
      <c r="F64" s="38" t="s">
        <v>470</v>
      </c>
      <c r="G64" s="289" t="s">
        <v>1363</v>
      </c>
      <c r="H64" s="105">
        <v>43325</v>
      </c>
      <c r="I64" s="409" t="s">
        <v>2470</v>
      </c>
      <c r="J64" s="290">
        <f t="shared" si="4"/>
        <v>2310</v>
      </c>
      <c r="K64" s="290">
        <v>750</v>
      </c>
      <c r="L64" s="290">
        <v>1560</v>
      </c>
      <c r="M64" s="290"/>
      <c r="N64" s="290">
        <v>12.5</v>
      </c>
      <c r="O64" s="290">
        <v>26</v>
      </c>
      <c r="P64" s="534">
        <v>5</v>
      </c>
      <c r="Q64" s="100"/>
      <c r="R64" s="128" t="s">
        <v>1784</v>
      </c>
      <c r="S64" s="128" t="s">
        <v>1784</v>
      </c>
      <c r="T64" s="100"/>
      <c r="U64" s="128" t="s">
        <v>1784</v>
      </c>
      <c r="V64" s="282" t="s">
        <v>4268</v>
      </c>
      <c r="W64" s="100"/>
      <c r="X64" s="282">
        <f t="shared" si="23"/>
        <v>0</v>
      </c>
      <c r="Y64" s="260"/>
      <c r="Z64" s="260"/>
      <c r="AA64" s="502">
        <f t="shared" si="24"/>
        <v>0</v>
      </c>
      <c r="AB64" s="282">
        <f t="shared" si="10"/>
        <v>0</v>
      </c>
      <c r="AC64" s="282">
        <f t="shared" si="25"/>
        <v>0</v>
      </c>
      <c r="AD64" s="282">
        <f t="shared" si="12"/>
        <v>0</v>
      </c>
      <c r="AE64" s="282">
        <f t="shared" si="26"/>
        <v>0</v>
      </c>
      <c r="AF64" s="282">
        <f t="shared" si="14"/>
        <v>0</v>
      </c>
      <c r="AG64" s="107">
        <f t="shared" si="15"/>
        <v>0</v>
      </c>
      <c r="AH64" s="282">
        <f t="shared" si="16"/>
        <v>0</v>
      </c>
      <c r="AI64" s="260"/>
      <c r="AJ64" s="282">
        <f t="shared" si="27"/>
        <v>0</v>
      </c>
      <c r="AK64" s="282">
        <f t="shared" si="28"/>
        <v>0</v>
      </c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495"/>
      <c r="AW64" s="495"/>
      <c r="AX64" s="495"/>
    </row>
    <row r="65" spans="2:50">
      <c r="B65" s="412">
        <v>874</v>
      </c>
      <c r="C65" s="117" t="s">
        <v>4397</v>
      </c>
      <c r="D65" s="117" t="s">
        <v>4398</v>
      </c>
      <c r="E65" s="38" t="s">
        <v>1654</v>
      </c>
      <c r="F65" s="38" t="s">
        <v>1740</v>
      </c>
      <c r="G65" s="289" t="s">
        <v>1363</v>
      </c>
      <c r="H65" s="105">
        <v>42676</v>
      </c>
      <c r="I65" s="409" t="s">
        <v>2470</v>
      </c>
      <c r="J65" s="290">
        <f t="shared" si="4"/>
        <v>282</v>
      </c>
      <c r="K65" s="290">
        <v>282</v>
      </c>
      <c r="L65" s="290">
        <v>0</v>
      </c>
      <c r="M65" s="290"/>
      <c r="N65" s="290">
        <v>4.7</v>
      </c>
      <c r="O65" s="290">
        <v>0</v>
      </c>
      <c r="P65" s="534">
        <v>5</v>
      </c>
      <c r="Q65" s="100"/>
      <c r="R65" s="128" t="s">
        <v>1784</v>
      </c>
      <c r="S65" s="128" t="s">
        <v>1784</v>
      </c>
      <c r="T65" s="100"/>
      <c r="U65" s="128" t="s">
        <v>1784</v>
      </c>
      <c r="V65" s="282" t="s">
        <v>4268</v>
      </c>
      <c r="W65" s="100"/>
      <c r="X65" s="282">
        <f t="shared" si="23"/>
        <v>0</v>
      </c>
      <c r="Y65" s="260"/>
      <c r="Z65" s="260"/>
      <c r="AA65" s="502">
        <f t="shared" si="24"/>
        <v>0</v>
      </c>
      <c r="AB65" s="282">
        <f t="shared" si="10"/>
        <v>0</v>
      </c>
      <c r="AC65" s="282">
        <f t="shared" si="25"/>
        <v>0</v>
      </c>
      <c r="AD65" s="282">
        <f t="shared" si="12"/>
        <v>0</v>
      </c>
      <c r="AE65" s="282">
        <f t="shared" si="26"/>
        <v>0</v>
      </c>
      <c r="AF65" s="282">
        <f t="shared" si="14"/>
        <v>0</v>
      </c>
      <c r="AG65" s="107">
        <f t="shared" si="15"/>
        <v>0</v>
      </c>
      <c r="AH65" s="282">
        <f t="shared" si="16"/>
        <v>0</v>
      </c>
      <c r="AI65" s="260"/>
      <c r="AJ65" s="282">
        <f t="shared" si="27"/>
        <v>0</v>
      </c>
      <c r="AK65" s="282">
        <f t="shared" si="28"/>
        <v>0</v>
      </c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495"/>
      <c r="AW65" s="495"/>
      <c r="AX65" s="495"/>
    </row>
    <row r="66" spans="2:50">
      <c r="B66" s="412">
        <v>875</v>
      </c>
      <c r="C66" s="117" t="s">
        <v>4397</v>
      </c>
      <c r="D66" s="117" t="s">
        <v>4398</v>
      </c>
      <c r="E66" s="38" t="s">
        <v>1654</v>
      </c>
      <c r="F66" s="38" t="s">
        <v>1741</v>
      </c>
      <c r="G66" s="289" t="s">
        <v>1363</v>
      </c>
      <c r="H66" s="105">
        <v>43769</v>
      </c>
      <c r="I66" s="409" t="s">
        <v>2470</v>
      </c>
      <c r="J66" s="290">
        <f t="shared" si="4"/>
        <v>1251</v>
      </c>
      <c r="K66" s="290">
        <v>201</v>
      </c>
      <c r="L66" s="290">
        <v>1050</v>
      </c>
      <c r="M66" s="290"/>
      <c r="N66" s="290">
        <v>1</v>
      </c>
      <c r="O66" s="290">
        <v>1</v>
      </c>
      <c r="P66" s="534">
        <v>5</v>
      </c>
      <c r="Q66" s="100"/>
      <c r="R66" s="128" t="s">
        <v>1784</v>
      </c>
      <c r="S66" s="128" t="s">
        <v>1784</v>
      </c>
      <c r="T66" s="100"/>
      <c r="U66" s="128" t="s">
        <v>1784</v>
      </c>
      <c r="V66" s="282" t="s">
        <v>4268</v>
      </c>
      <c r="W66" s="100"/>
      <c r="X66" s="282">
        <f t="shared" si="23"/>
        <v>0</v>
      </c>
      <c r="Y66" s="260"/>
      <c r="Z66" s="260"/>
      <c r="AA66" s="502">
        <f t="shared" si="24"/>
        <v>0</v>
      </c>
      <c r="AB66" s="282">
        <f t="shared" si="10"/>
        <v>0</v>
      </c>
      <c r="AC66" s="282">
        <f t="shared" si="25"/>
        <v>0</v>
      </c>
      <c r="AD66" s="282">
        <f t="shared" si="12"/>
        <v>0</v>
      </c>
      <c r="AE66" s="282">
        <f t="shared" si="26"/>
        <v>0</v>
      </c>
      <c r="AF66" s="282">
        <f t="shared" si="14"/>
        <v>0</v>
      </c>
      <c r="AG66" s="107">
        <f t="shared" si="15"/>
        <v>0</v>
      </c>
      <c r="AH66" s="282">
        <f t="shared" si="16"/>
        <v>0</v>
      </c>
      <c r="AI66" s="260"/>
      <c r="AJ66" s="282">
        <f t="shared" si="27"/>
        <v>0</v>
      </c>
      <c r="AK66" s="282">
        <f t="shared" si="28"/>
        <v>0</v>
      </c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495"/>
      <c r="AW66" s="495"/>
      <c r="AX66" s="495"/>
    </row>
    <row r="67" spans="2:50">
      <c r="B67" s="412">
        <v>876</v>
      </c>
      <c r="C67" s="117" t="s">
        <v>4397</v>
      </c>
      <c r="D67" s="117" t="s">
        <v>4398</v>
      </c>
      <c r="E67" s="38" t="s">
        <v>1654</v>
      </c>
      <c r="F67" s="38" t="s">
        <v>1658</v>
      </c>
      <c r="G67" s="289" t="s">
        <v>1363</v>
      </c>
      <c r="H67" s="105">
        <v>42676</v>
      </c>
      <c r="I67" s="409" t="s">
        <v>2470</v>
      </c>
      <c r="J67" s="290">
        <f t="shared" si="4"/>
        <v>84</v>
      </c>
      <c r="K67" s="290">
        <v>84</v>
      </c>
      <c r="L67" s="290">
        <v>0</v>
      </c>
      <c r="M67" s="290"/>
      <c r="N67" s="290">
        <v>1.4</v>
      </c>
      <c r="O67" s="290">
        <v>0</v>
      </c>
      <c r="P67" s="534">
        <v>5</v>
      </c>
      <c r="Q67" s="100"/>
      <c r="R67" s="128" t="s">
        <v>1784</v>
      </c>
      <c r="S67" s="128" t="s">
        <v>1784</v>
      </c>
      <c r="T67" s="100"/>
      <c r="U67" s="128" t="s">
        <v>1784</v>
      </c>
      <c r="V67" s="282" t="s">
        <v>4268</v>
      </c>
      <c r="W67" s="100"/>
      <c r="X67" s="282">
        <f t="shared" si="23"/>
        <v>0</v>
      </c>
      <c r="Y67" s="260"/>
      <c r="Z67" s="260"/>
      <c r="AA67" s="502">
        <f t="shared" si="24"/>
        <v>0</v>
      </c>
      <c r="AB67" s="282">
        <f t="shared" si="10"/>
        <v>0</v>
      </c>
      <c r="AC67" s="282">
        <f t="shared" si="25"/>
        <v>0</v>
      </c>
      <c r="AD67" s="282">
        <f t="shared" si="12"/>
        <v>0</v>
      </c>
      <c r="AE67" s="282">
        <f t="shared" si="26"/>
        <v>0</v>
      </c>
      <c r="AF67" s="282">
        <f t="shared" si="14"/>
        <v>0</v>
      </c>
      <c r="AG67" s="107">
        <f t="shared" si="15"/>
        <v>0</v>
      </c>
      <c r="AH67" s="282">
        <f t="shared" si="16"/>
        <v>0</v>
      </c>
      <c r="AI67" s="260"/>
      <c r="AJ67" s="282">
        <f t="shared" si="27"/>
        <v>0</v>
      </c>
      <c r="AK67" s="282">
        <f t="shared" si="28"/>
        <v>0</v>
      </c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495"/>
      <c r="AW67" s="495"/>
      <c r="AX67" s="495"/>
    </row>
    <row r="68" spans="2:50">
      <c r="B68" s="412">
        <v>877</v>
      </c>
      <c r="C68" s="117" t="s">
        <v>4397</v>
      </c>
      <c r="D68" s="117" t="s">
        <v>4398</v>
      </c>
      <c r="E68" s="38" t="s">
        <v>1659</v>
      </c>
      <c r="F68" s="38" t="s">
        <v>1660</v>
      </c>
      <c r="G68" s="289" t="s">
        <v>1363</v>
      </c>
      <c r="H68" s="105">
        <v>42676</v>
      </c>
      <c r="I68" s="409" t="s">
        <v>2470</v>
      </c>
      <c r="J68" s="290">
        <f t="shared" si="4"/>
        <v>2935.2</v>
      </c>
      <c r="K68" s="290">
        <v>55.2</v>
      </c>
      <c r="L68" s="290">
        <v>2880</v>
      </c>
      <c r="M68" s="290"/>
      <c r="N68" s="290">
        <v>0.92</v>
      </c>
      <c r="O68" s="290">
        <v>48</v>
      </c>
      <c r="P68" s="534">
        <v>5</v>
      </c>
      <c r="Q68" s="100"/>
      <c r="R68" s="128" t="s">
        <v>1784</v>
      </c>
      <c r="S68" s="128" t="s">
        <v>1784</v>
      </c>
      <c r="T68" s="100"/>
      <c r="U68" s="128" t="s">
        <v>1784</v>
      </c>
      <c r="V68" s="282" t="s">
        <v>4268</v>
      </c>
      <c r="W68" s="100"/>
      <c r="X68" s="282">
        <f t="shared" si="23"/>
        <v>0</v>
      </c>
      <c r="Y68" s="260"/>
      <c r="Z68" s="260"/>
      <c r="AA68" s="502">
        <f t="shared" si="24"/>
        <v>0</v>
      </c>
      <c r="AB68" s="282">
        <f t="shared" si="10"/>
        <v>0</v>
      </c>
      <c r="AC68" s="282">
        <f t="shared" si="25"/>
        <v>0</v>
      </c>
      <c r="AD68" s="282">
        <f t="shared" si="12"/>
        <v>0</v>
      </c>
      <c r="AE68" s="282">
        <f t="shared" si="26"/>
        <v>0</v>
      </c>
      <c r="AF68" s="282">
        <f t="shared" si="14"/>
        <v>0</v>
      </c>
      <c r="AG68" s="107">
        <f t="shared" si="15"/>
        <v>0</v>
      </c>
      <c r="AH68" s="282">
        <f t="shared" si="16"/>
        <v>0</v>
      </c>
      <c r="AI68" s="260"/>
      <c r="AJ68" s="282">
        <f t="shared" si="27"/>
        <v>0</v>
      </c>
      <c r="AK68" s="282">
        <f t="shared" si="28"/>
        <v>0</v>
      </c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495"/>
      <c r="AW68" s="495"/>
      <c r="AX68" s="495"/>
    </row>
    <row r="69" spans="2:50">
      <c r="B69" s="412">
        <v>878</v>
      </c>
      <c r="C69" s="117" t="s">
        <v>4397</v>
      </c>
      <c r="D69" s="117" t="s">
        <v>4398</v>
      </c>
      <c r="E69" s="38" t="s">
        <v>1659</v>
      </c>
      <c r="F69" s="38" t="s">
        <v>1663</v>
      </c>
      <c r="G69" s="289" t="s">
        <v>1363</v>
      </c>
      <c r="H69" s="105">
        <v>43056</v>
      </c>
      <c r="I69" s="409" t="s">
        <v>2470</v>
      </c>
      <c r="J69" s="290">
        <f t="shared" si="4"/>
        <v>1560</v>
      </c>
      <c r="K69" s="290">
        <v>120</v>
      </c>
      <c r="L69" s="290">
        <v>1440</v>
      </c>
      <c r="M69" s="290"/>
      <c r="N69" s="290">
        <v>2</v>
      </c>
      <c r="O69" s="290">
        <v>24</v>
      </c>
      <c r="P69" s="534">
        <v>5</v>
      </c>
      <c r="Q69" s="100"/>
      <c r="R69" s="128" t="s">
        <v>1784</v>
      </c>
      <c r="S69" s="128" t="s">
        <v>1784</v>
      </c>
      <c r="T69" s="100"/>
      <c r="U69" s="128" t="s">
        <v>1784</v>
      </c>
      <c r="V69" s="282" t="s">
        <v>4268</v>
      </c>
      <c r="W69" s="100"/>
      <c r="X69" s="282">
        <f t="shared" si="23"/>
        <v>0</v>
      </c>
      <c r="Y69" s="260"/>
      <c r="Z69" s="260"/>
      <c r="AA69" s="502">
        <f t="shared" si="24"/>
        <v>0</v>
      </c>
      <c r="AB69" s="282">
        <f t="shared" si="10"/>
        <v>0</v>
      </c>
      <c r="AC69" s="282">
        <f t="shared" si="25"/>
        <v>0</v>
      </c>
      <c r="AD69" s="282">
        <f t="shared" si="12"/>
        <v>0</v>
      </c>
      <c r="AE69" s="282">
        <f t="shared" si="26"/>
        <v>0</v>
      </c>
      <c r="AF69" s="282">
        <f t="shared" si="14"/>
        <v>0</v>
      </c>
      <c r="AG69" s="107">
        <f t="shared" si="15"/>
        <v>0</v>
      </c>
      <c r="AH69" s="282">
        <f t="shared" si="16"/>
        <v>0</v>
      </c>
      <c r="AI69" s="260"/>
      <c r="AJ69" s="282">
        <f t="shared" si="27"/>
        <v>0</v>
      </c>
      <c r="AK69" s="282">
        <f t="shared" si="28"/>
        <v>0</v>
      </c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495"/>
      <c r="AW69" s="495"/>
      <c r="AX69" s="495"/>
    </row>
    <row r="70" spans="2:50">
      <c r="B70" s="412">
        <v>879</v>
      </c>
      <c r="C70" s="117" t="s">
        <v>4397</v>
      </c>
      <c r="D70" s="117" t="s">
        <v>4261</v>
      </c>
      <c r="E70" s="38" t="s">
        <v>1666</v>
      </c>
      <c r="F70" s="38" t="s">
        <v>1667</v>
      </c>
      <c r="G70" s="289" t="s">
        <v>1363</v>
      </c>
      <c r="H70" s="105">
        <v>42677</v>
      </c>
      <c r="I70" s="409" t="s">
        <v>2470</v>
      </c>
      <c r="J70" s="290">
        <f t="shared" ref="J70:J115" si="29">SUM(K70:L70)</f>
        <v>60</v>
      </c>
      <c r="K70" s="290">
        <v>60</v>
      </c>
      <c r="L70" s="290">
        <v>0</v>
      </c>
      <c r="M70" s="290"/>
      <c r="N70" s="290">
        <v>1</v>
      </c>
      <c r="O70" s="290">
        <v>0</v>
      </c>
      <c r="P70" s="534">
        <v>5</v>
      </c>
      <c r="Q70" s="100"/>
      <c r="R70" s="100"/>
      <c r="S70" s="128"/>
      <c r="T70" s="100"/>
      <c r="U70" s="128"/>
      <c r="V70" s="282"/>
      <c r="W70" s="100"/>
      <c r="X70" s="282">
        <f t="shared" si="23"/>
        <v>0</v>
      </c>
      <c r="Y70" s="260"/>
      <c r="Z70" s="260"/>
      <c r="AA70" s="502">
        <f t="shared" si="24"/>
        <v>0</v>
      </c>
      <c r="AB70" s="282">
        <f t="shared" si="10"/>
        <v>0</v>
      </c>
      <c r="AC70" s="282">
        <f t="shared" si="25"/>
        <v>0</v>
      </c>
      <c r="AD70" s="282">
        <f t="shared" si="12"/>
        <v>0</v>
      </c>
      <c r="AE70" s="282">
        <f t="shared" si="26"/>
        <v>0</v>
      </c>
      <c r="AF70" s="282">
        <f t="shared" si="14"/>
        <v>0</v>
      </c>
      <c r="AG70" s="107">
        <f t="shared" si="15"/>
        <v>0</v>
      </c>
      <c r="AH70" s="282">
        <f t="shared" si="16"/>
        <v>0</v>
      </c>
      <c r="AI70" s="260"/>
      <c r="AJ70" s="282">
        <f t="shared" si="27"/>
        <v>0</v>
      </c>
      <c r="AK70" s="282">
        <f t="shared" si="28"/>
        <v>0</v>
      </c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495"/>
      <c r="AW70" s="495"/>
      <c r="AX70" s="495"/>
    </row>
    <row r="71" spans="2:50">
      <c r="B71" s="412">
        <v>880</v>
      </c>
      <c r="C71" s="117" t="s">
        <v>4397</v>
      </c>
      <c r="D71" s="117" t="s">
        <v>4261</v>
      </c>
      <c r="E71" s="38" t="s">
        <v>1666</v>
      </c>
      <c r="F71" s="38" t="s">
        <v>1668</v>
      </c>
      <c r="G71" s="289" t="s">
        <v>1363</v>
      </c>
      <c r="H71" s="105">
        <v>42677</v>
      </c>
      <c r="I71" s="409" t="s">
        <v>2470</v>
      </c>
      <c r="J71" s="290">
        <f t="shared" si="29"/>
        <v>60</v>
      </c>
      <c r="K71" s="290">
        <v>60</v>
      </c>
      <c r="L71" s="290">
        <v>0</v>
      </c>
      <c r="M71" s="290"/>
      <c r="N71" s="290">
        <v>1</v>
      </c>
      <c r="O71" s="290">
        <v>0</v>
      </c>
      <c r="P71" s="534">
        <v>5</v>
      </c>
      <c r="Q71" s="100"/>
      <c r="R71" s="100"/>
      <c r="S71" s="128"/>
      <c r="T71" s="100"/>
      <c r="U71" s="128"/>
      <c r="V71" s="282"/>
      <c r="W71" s="100"/>
      <c r="X71" s="282">
        <f t="shared" si="23"/>
        <v>0</v>
      </c>
      <c r="Y71" s="260"/>
      <c r="Z71" s="260"/>
      <c r="AA71" s="502">
        <f t="shared" si="24"/>
        <v>0</v>
      </c>
      <c r="AB71" s="282">
        <f t="shared" si="10"/>
        <v>0</v>
      </c>
      <c r="AC71" s="282">
        <f t="shared" si="25"/>
        <v>0</v>
      </c>
      <c r="AD71" s="282">
        <f t="shared" si="12"/>
        <v>0</v>
      </c>
      <c r="AE71" s="282">
        <f t="shared" si="26"/>
        <v>0</v>
      </c>
      <c r="AF71" s="282">
        <f t="shared" si="14"/>
        <v>0</v>
      </c>
      <c r="AG71" s="107">
        <f t="shared" si="15"/>
        <v>0</v>
      </c>
      <c r="AH71" s="282">
        <f t="shared" si="16"/>
        <v>0</v>
      </c>
      <c r="AI71" s="260"/>
      <c r="AJ71" s="282">
        <f t="shared" si="27"/>
        <v>0</v>
      </c>
      <c r="AK71" s="282">
        <f t="shared" si="28"/>
        <v>0</v>
      </c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495"/>
      <c r="AW71" s="495"/>
      <c r="AX71" s="495"/>
    </row>
    <row r="72" spans="2:50">
      <c r="B72" s="412">
        <v>881</v>
      </c>
      <c r="C72" s="117" t="s">
        <v>4397</v>
      </c>
      <c r="D72" s="117" t="s">
        <v>4261</v>
      </c>
      <c r="E72" s="38" t="s">
        <v>1666</v>
      </c>
      <c r="F72" s="38" t="s">
        <v>1669</v>
      </c>
      <c r="G72" s="289" t="s">
        <v>1363</v>
      </c>
      <c r="H72" s="105">
        <v>42677</v>
      </c>
      <c r="I72" s="409" t="s">
        <v>2470</v>
      </c>
      <c r="J72" s="290">
        <f t="shared" si="29"/>
        <v>534</v>
      </c>
      <c r="K72" s="290">
        <v>54</v>
      </c>
      <c r="L72" s="290">
        <v>480</v>
      </c>
      <c r="M72" s="290"/>
      <c r="N72" s="290">
        <v>0.9</v>
      </c>
      <c r="O72" s="290">
        <v>8</v>
      </c>
      <c r="P72" s="534">
        <v>5</v>
      </c>
      <c r="Q72" s="100"/>
      <c r="R72" s="100"/>
      <c r="S72" s="128"/>
      <c r="T72" s="100"/>
      <c r="U72" s="128"/>
      <c r="V72" s="282"/>
      <c r="W72" s="100"/>
      <c r="X72" s="282">
        <f t="shared" si="23"/>
        <v>0</v>
      </c>
      <c r="Y72" s="260"/>
      <c r="Z72" s="260"/>
      <c r="AA72" s="502">
        <f t="shared" si="24"/>
        <v>0</v>
      </c>
      <c r="AB72" s="282">
        <f t="shared" si="10"/>
        <v>0</v>
      </c>
      <c r="AC72" s="282">
        <f t="shared" si="25"/>
        <v>0</v>
      </c>
      <c r="AD72" s="282">
        <f t="shared" si="12"/>
        <v>0</v>
      </c>
      <c r="AE72" s="282">
        <f t="shared" si="26"/>
        <v>0</v>
      </c>
      <c r="AF72" s="282">
        <f t="shared" si="14"/>
        <v>0</v>
      </c>
      <c r="AG72" s="107">
        <f t="shared" si="15"/>
        <v>0</v>
      </c>
      <c r="AH72" s="282">
        <f t="shared" si="16"/>
        <v>0</v>
      </c>
      <c r="AI72" s="260"/>
      <c r="AJ72" s="282">
        <f t="shared" si="27"/>
        <v>0</v>
      </c>
      <c r="AK72" s="282">
        <f t="shared" si="28"/>
        <v>0</v>
      </c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495"/>
      <c r="AW72" s="495"/>
      <c r="AX72" s="495"/>
    </row>
    <row r="73" spans="2:50">
      <c r="B73" s="412">
        <v>882</v>
      </c>
      <c r="C73" s="117" t="s">
        <v>4397</v>
      </c>
      <c r="D73" s="117" t="s">
        <v>4399</v>
      </c>
      <c r="E73" s="38" t="s">
        <v>1671</v>
      </c>
      <c r="F73" s="38" t="s">
        <v>1446</v>
      </c>
      <c r="G73" s="289" t="s">
        <v>1363</v>
      </c>
      <c r="H73" s="105">
        <v>42677</v>
      </c>
      <c r="I73" s="409" t="s">
        <v>2470</v>
      </c>
      <c r="J73" s="290">
        <f t="shared" si="29"/>
        <v>5784</v>
      </c>
      <c r="K73" s="290">
        <v>24</v>
      </c>
      <c r="L73" s="290">
        <v>5760</v>
      </c>
      <c r="M73" s="290"/>
      <c r="N73" s="290">
        <v>0.4</v>
      </c>
      <c r="O73" s="290">
        <v>96</v>
      </c>
      <c r="P73" s="534">
        <v>5</v>
      </c>
      <c r="Q73" s="100"/>
      <c r="R73" s="100"/>
      <c r="S73" s="128"/>
      <c r="T73" s="100"/>
      <c r="U73" s="128"/>
      <c r="V73" s="282"/>
      <c r="W73" s="100"/>
      <c r="X73" s="282">
        <f t="shared" si="23"/>
        <v>0</v>
      </c>
      <c r="Y73" s="260"/>
      <c r="Z73" s="260"/>
      <c r="AA73" s="502">
        <f t="shared" si="24"/>
        <v>0</v>
      </c>
      <c r="AB73" s="282">
        <f t="shared" si="10"/>
        <v>0</v>
      </c>
      <c r="AC73" s="282">
        <f t="shared" si="25"/>
        <v>0</v>
      </c>
      <c r="AD73" s="282">
        <f t="shared" si="12"/>
        <v>0</v>
      </c>
      <c r="AE73" s="282">
        <f t="shared" si="26"/>
        <v>0</v>
      </c>
      <c r="AF73" s="282">
        <f t="shared" si="14"/>
        <v>0</v>
      </c>
      <c r="AG73" s="107">
        <f t="shared" si="15"/>
        <v>0</v>
      </c>
      <c r="AH73" s="282">
        <f t="shared" si="16"/>
        <v>0</v>
      </c>
      <c r="AI73" s="260"/>
      <c r="AJ73" s="282">
        <f t="shared" si="27"/>
        <v>0</v>
      </c>
      <c r="AK73" s="282">
        <f t="shared" si="28"/>
        <v>0</v>
      </c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495"/>
      <c r="AW73" s="495"/>
      <c r="AX73" s="495"/>
    </row>
    <row r="74" spans="2:50">
      <c r="B74" s="412">
        <v>883</v>
      </c>
      <c r="C74" s="117" t="s">
        <v>4397</v>
      </c>
      <c r="D74" s="117" t="s">
        <v>4399</v>
      </c>
      <c r="E74" s="38" t="s">
        <v>1671</v>
      </c>
      <c r="F74" s="38" t="s">
        <v>1673</v>
      </c>
      <c r="G74" s="289" t="s">
        <v>1363</v>
      </c>
      <c r="H74" s="105">
        <v>42677</v>
      </c>
      <c r="I74" s="409" t="s">
        <v>2470</v>
      </c>
      <c r="J74" s="290">
        <f t="shared" si="29"/>
        <v>520.20000000000005</v>
      </c>
      <c r="K74" s="290">
        <v>40.200000000000003</v>
      </c>
      <c r="L74" s="290">
        <v>480</v>
      </c>
      <c r="M74" s="290"/>
      <c r="N74" s="290">
        <v>0.67</v>
      </c>
      <c r="O74" s="290">
        <v>8</v>
      </c>
      <c r="P74" s="534">
        <v>5</v>
      </c>
      <c r="Q74" s="100"/>
      <c r="R74" s="100"/>
      <c r="S74" s="128"/>
      <c r="T74" s="100"/>
      <c r="U74" s="128"/>
      <c r="V74" s="282"/>
      <c r="W74" s="100"/>
      <c r="X74" s="282">
        <f t="shared" si="23"/>
        <v>0</v>
      </c>
      <c r="Y74" s="260"/>
      <c r="Z74" s="260"/>
      <c r="AA74" s="502">
        <f t="shared" si="24"/>
        <v>0</v>
      </c>
      <c r="AB74" s="282">
        <f t="shared" si="10"/>
        <v>0</v>
      </c>
      <c r="AC74" s="282">
        <f t="shared" si="25"/>
        <v>0</v>
      </c>
      <c r="AD74" s="282">
        <f t="shared" si="12"/>
        <v>0</v>
      </c>
      <c r="AE74" s="282">
        <f t="shared" si="26"/>
        <v>0</v>
      </c>
      <c r="AF74" s="282">
        <f t="shared" si="14"/>
        <v>0</v>
      </c>
      <c r="AG74" s="107">
        <f t="shared" si="15"/>
        <v>0</v>
      </c>
      <c r="AH74" s="282">
        <f t="shared" si="16"/>
        <v>0</v>
      </c>
      <c r="AI74" s="260"/>
      <c r="AJ74" s="282">
        <f t="shared" si="27"/>
        <v>0</v>
      </c>
      <c r="AK74" s="282">
        <f t="shared" si="28"/>
        <v>0</v>
      </c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495"/>
      <c r="AW74" s="495"/>
      <c r="AX74" s="495"/>
    </row>
    <row r="75" spans="2:50">
      <c r="B75" s="412">
        <v>884</v>
      </c>
      <c r="C75" s="117" t="s">
        <v>4397</v>
      </c>
      <c r="D75" s="117" t="s">
        <v>4399</v>
      </c>
      <c r="E75" s="38" t="s">
        <v>1742</v>
      </c>
      <c r="F75" s="38" t="s">
        <v>1743</v>
      </c>
      <c r="G75" s="289" t="s">
        <v>1363</v>
      </c>
      <c r="H75" s="105">
        <v>42677</v>
      </c>
      <c r="I75" s="409" t="s">
        <v>2470</v>
      </c>
      <c r="J75" s="290">
        <f t="shared" si="29"/>
        <v>1007.4</v>
      </c>
      <c r="K75" s="290">
        <v>317.39999999999998</v>
      </c>
      <c r="L75" s="290">
        <v>690</v>
      </c>
      <c r="M75" s="290"/>
      <c r="N75" s="290">
        <v>5.29</v>
      </c>
      <c r="O75" s="290">
        <v>11.5</v>
      </c>
      <c r="P75" s="534">
        <v>5</v>
      </c>
      <c r="Q75" s="100"/>
      <c r="R75" s="100"/>
      <c r="S75" s="128"/>
      <c r="T75" s="100"/>
      <c r="U75" s="128"/>
      <c r="V75" s="282"/>
      <c r="W75" s="100"/>
      <c r="X75" s="282">
        <f t="shared" si="23"/>
        <v>0</v>
      </c>
      <c r="Y75" s="260"/>
      <c r="Z75" s="260"/>
      <c r="AA75" s="502">
        <f t="shared" si="24"/>
        <v>0</v>
      </c>
      <c r="AB75" s="282">
        <f t="shared" si="10"/>
        <v>0</v>
      </c>
      <c r="AC75" s="282">
        <f t="shared" si="25"/>
        <v>0</v>
      </c>
      <c r="AD75" s="282">
        <f t="shared" si="12"/>
        <v>0</v>
      </c>
      <c r="AE75" s="282">
        <f t="shared" si="26"/>
        <v>0</v>
      </c>
      <c r="AF75" s="282">
        <f t="shared" si="14"/>
        <v>0</v>
      </c>
      <c r="AG75" s="107">
        <f t="shared" si="15"/>
        <v>0</v>
      </c>
      <c r="AH75" s="282">
        <f t="shared" si="16"/>
        <v>0</v>
      </c>
      <c r="AI75" s="260"/>
      <c r="AJ75" s="282">
        <f t="shared" si="27"/>
        <v>0</v>
      </c>
      <c r="AK75" s="282">
        <f t="shared" si="28"/>
        <v>0</v>
      </c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495"/>
      <c r="AW75" s="495"/>
      <c r="AX75" s="495"/>
    </row>
    <row r="76" spans="2:50">
      <c r="B76" s="412">
        <v>885</v>
      </c>
      <c r="C76" s="117" t="s">
        <v>4397</v>
      </c>
      <c r="D76" s="117" t="s">
        <v>4399</v>
      </c>
      <c r="E76" s="38" t="s">
        <v>1742</v>
      </c>
      <c r="F76" s="38" t="s">
        <v>1674</v>
      </c>
      <c r="G76" s="289" t="s">
        <v>1363</v>
      </c>
      <c r="H76" s="105">
        <v>43056</v>
      </c>
      <c r="I76" s="409" t="s">
        <v>2470</v>
      </c>
      <c r="J76" s="290">
        <f t="shared" si="29"/>
        <v>1140</v>
      </c>
      <c r="K76" s="290">
        <v>300</v>
      </c>
      <c r="L76" s="290">
        <v>840</v>
      </c>
      <c r="M76" s="290"/>
      <c r="N76" s="290">
        <v>5</v>
      </c>
      <c r="O76" s="290">
        <v>14</v>
      </c>
      <c r="P76" s="534">
        <v>5</v>
      </c>
      <c r="Q76" s="100"/>
      <c r="R76" s="100"/>
      <c r="S76" s="128"/>
      <c r="T76" s="100"/>
      <c r="U76" s="128"/>
      <c r="V76" s="282"/>
      <c r="W76" s="100"/>
      <c r="X76" s="282">
        <f t="shared" si="23"/>
        <v>0</v>
      </c>
      <c r="Y76" s="260"/>
      <c r="Z76" s="260"/>
      <c r="AA76" s="502">
        <f t="shared" si="24"/>
        <v>0</v>
      </c>
      <c r="AB76" s="282">
        <f t="shared" si="10"/>
        <v>0</v>
      </c>
      <c r="AC76" s="282">
        <f t="shared" si="25"/>
        <v>0</v>
      </c>
      <c r="AD76" s="282">
        <f t="shared" si="12"/>
        <v>0</v>
      </c>
      <c r="AE76" s="282">
        <f t="shared" si="26"/>
        <v>0</v>
      </c>
      <c r="AF76" s="282">
        <f t="shared" si="14"/>
        <v>0</v>
      </c>
      <c r="AG76" s="107">
        <f t="shared" si="15"/>
        <v>0</v>
      </c>
      <c r="AH76" s="282">
        <f t="shared" si="16"/>
        <v>0</v>
      </c>
      <c r="AI76" s="260"/>
      <c r="AJ76" s="282">
        <f t="shared" si="27"/>
        <v>0</v>
      </c>
      <c r="AK76" s="282">
        <f t="shared" si="28"/>
        <v>0</v>
      </c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495"/>
      <c r="AW76" s="495"/>
      <c r="AX76" s="495"/>
    </row>
    <row r="77" spans="2:50">
      <c r="B77" s="412">
        <v>886</v>
      </c>
      <c r="C77" s="117" t="s">
        <v>4397</v>
      </c>
      <c r="D77" s="117" t="s">
        <v>4399</v>
      </c>
      <c r="E77" s="38" t="s">
        <v>1744</v>
      </c>
      <c r="F77" s="38" t="s">
        <v>1745</v>
      </c>
      <c r="G77" s="289" t="s">
        <v>1363</v>
      </c>
      <c r="H77" s="105">
        <v>42677</v>
      </c>
      <c r="I77" s="409" t="s">
        <v>2470</v>
      </c>
      <c r="J77" s="290">
        <f t="shared" si="29"/>
        <v>1443</v>
      </c>
      <c r="K77" s="290">
        <v>3</v>
      </c>
      <c r="L77" s="290">
        <v>1440</v>
      </c>
      <c r="M77" s="290"/>
      <c r="N77" s="290">
        <v>0.05</v>
      </c>
      <c r="O77" s="290">
        <v>24</v>
      </c>
      <c r="P77" s="534">
        <v>5</v>
      </c>
      <c r="Q77" s="100"/>
      <c r="R77" s="100"/>
      <c r="S77" s="128"/>
      <c r="T77" s="100"/>
      <c r="U77" s="128"/>
      <c r="V77" s="282"/>
      <c r="W77" s="100"/>
      <c r="X77" s="282">
        <f t="shared" si="23"/>
        <v>0</v>
      </c>
      <c r="Y77" s="260"/>
      <c r="Z77" s="260"/>
      <c r="AA77" s="502">
        <f t="shared" si="24"/>
        <v>0</v>
      </c>
      <c r="AB77" s="282">
        <f t="shared" si="10"/>
        <v>0</v>
      </c>
      <c r="AC77" s="282">
        <f t="shared" si="25"/>
        <v>0</v>
      </c>
      <c r="AD77" s="282">
        <f t="shared" si="12"/>
        <v>0</v>
      </c>
      <c r="AE77" s="282">
        <f t="shared" si="26"/>
        <v>0</v>
      </c>
      <c r="AF77" s="282">
        <f t="shared" si="14"/>
        <v>0</v>
      </c>
      <c r="AG77" s="107">
        <f t="shared" si="15"/>
        <v>0</v>
      </c>
      <c r="AH77" s="282">
        <f t="shared" si="16"/>
        <v>0</v>
      </c>
      <c r="AI77" s="260"/>
      <c r="AJ77" s="282">
        <f t="shared" si="27"/>
        <v>0</v>
      </c>
      <c r="AK77" s="282">
        <f t="shared" si="28"/>
        <v>0</v>
      </c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495"/>
      <c r="AW77" s="495"/>
      <c r="AX77" s="495"/>
    </row>
    <row r="78" spans="2:50">
      <c r="B78" s="412">
        <v>887</v>
      </c>
      <c r="C78" s="117" t="s">
        <v>4397</v>
      </c>
      <c r="D78" s="117" t="s">
        <v>4399</v>
      </c>
      <c r="E78" s="38" t="s">
        <v>1746</v>
      </c>
      <c r="F78" s="38" t="s">
        <v>1729</v>
      </c>
      <c r="G78" s="289" t="s">
        <v>1363</v>
      </c>
      <c r="H78" s="105">
        <v>42677</v>
      </c>
      <c r="I78" s="409" t="s">
        <v>2470</v>
      </c>
      <c r="J78" s="290">
        <f t="shared" si="29"/>
        <v>873.6</v>
      </c>
      <c r="K78" s="290">
        <v>183.6</v>
      </c>
      <c r="L78" s="290">
        <v>690</v>
      </c>
      <c r="M78" s="290"/>
      <c r="N78" s="290">
        <v>3.06</v>
      </c>
      <c r="O78" s="290">
        <v>11.5</v>
      </c>
      <c r="P78" s="534">
        <v>5</v>
      </c>
      <c r="Q78" s="100"/>
      <c r="R78" s="100"/>
      <c r="S78" s="128"/>
      <c r="T78" s="100"/>
      <c r="U78" s="128"/>
      <c r="V78" s="282"/>
      <c r="W78" s="100"/>
      <c r="X78" s="282">
        <f t="shared" si="23"/>
        <v>0</v>
      </c>
      <c r="Y78" s="260"/>
      <c r="Z78" s="260"/>
      <c r="AA78" s="502">
        <f t="shared" si="24"/>
        <v>0</v>
      </c>
      <c r="AB78" s="282">
        <f t="shared" si="10"/>
        <v>0</v>
      </c>
      <c r="AC78" s="282">
        <f t="shared" si="25"/>
        <v>0</v>
      </c>
      <c r="AD78" s="282">
        <f t="shared" si="12"/>
        <v>0</v>
      </c>
      <c r="AE78" s="282">
        <f t="shared" si="26"/>
        <v>0</v>
      </c>
      <c r="AF78" s="282">
        <f t="shared" si="14"/>
        <v>0</v>
      </c>
      <c r="AG78" s="107">
        <f t="shared" si="15"/>
        <v>0</v>
      </c>
      <c r="AH78" s="282">
        <f t="shared" si="16"/>
        <v>0</v>
      </c>
      <c r="AI78" s="260"/>
      <c r="AJ78" s="282">
        <f t="shared" si="27"/>
        <v>0</v>
      </c>
      <c r="AK78" s="282">
        <f t="shared" si="28"/>
        <v>0</v>
      </c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495"/>
      <c r="AW78" s="495"/>
      <c r="AX78" s="495"/>
    </row>
    <row r="79" spans="2:50">
      <c r="B79" s="412">
        <v>888</v>
      </c>
      <c r="C79" s="117" t="s">
        <v>4397</v>
      </c>
      <c r="D79" s="117" t="s">
        <v>4399</v>
      </c>
      <c r="E79" s="38" t="s">
        <v>1746</v>
      </c>
      <c r="F79" s="38" t="s">
        <v>1461</v>
      </c>
      <c r="G79" s="289" t="s">
        <v>1363</v>
      </c>
      <c r="H79" s="105">
        <v>42676</v>
      </c>
      <c r="I79" s="409" t="s">
        <v>2470</v>
      </c>
      <c r="J79" s="290">
        <f t="shared" si="29"/>
        <v>546</v>
      </c>
      <c r="K79" s="290">
        <v>6</v>
      </c>
      <c r="L79" s="290">
        <v>540</v>
      </c>
      <c r="M79" s="290"/>
      <c r="N79" s="290">
        <v>0.1</v>
      </c>
      <c r="O79" s="290">
        <v>9</v>
      </c>
      <c r="P79" s="534">
        <v>5</v>
      </c>
      <c r="Q79" s="100"/>
      <c r="R79" s="100"/>
      <c r="S79" s="128"/>
      <c r="T79" s="100"/>
      <c r="U79" s="128"/>
      <c r="V79" s="282"/>
      <c r="W79" s="100"/>
      <c r="X79" s="282">
        <f t="shared" si="23"/>
        <v>0</v>
      </c>
      <c r="Y79" s="260"/>
      <c r="Z79" s="260"/>
      <c r="AA79" s="502">
        <f t="shared" si="24"/>
        <v>0</v>
      </c>
      <c r="AB79" s="282">
        <f t="shared" ref="AB79:AB115" si="30">(COUNTA(AL79:AU79)-COUNTIF(AL79:AU79, "X"))*P79*K79</f>
        <v>0</v>
      </c>
      <c r="AC79" s="282">
        <f t="shared" si="25"/>
        <v>0</v>
      </c>
      <c r="AD79" s="282">
        <f t="shared" ref="AD79:AD115" si="31">COUNTIF(AL79:AU79,"V")*P79*M79</f>
        <v>0</v>
      </c>
      <c r="AE79" s="282">
        <f t="shared" si="26"/>
        <v>0</v>
      </c>
      <c r="AF79" s="282">
        <f t="shared" ref="AF79:AF115" si="32">COUNTIF(AL79:AU79,"L")*K79*P79</f>
        <v>0</v>
      </c>
      <c r="AG79" s="107">
        <f t="shared" ref="AG79:AG115" si="33">IF(Q79="Y",1,0)</f>
        <v>0</v>
      </c>
      <c r="AH79" s="282">
        <f t="shared" ref="AH79:AH115" si="34">IF(Q79="Y", AA79, 0)*K79*P79/2</f>
        <v>0</v>
      </c>
      <c r="AI79" s="260"/>
      <c r="AJ79" s="282">
        <f t="shared" si="27"/>
        <v>0</v>
      </c>
      <c r="AK79" s="282">
        <f t="shared" si="28"/>
        <v>0</v>
      </c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495"/>
      <c r="AW79" s="495"/>
      <c r="AX79" s="495"/>
    </row>
    <row r="80" spans="2:50">
      <c r="B80" s="412">
        <v>889</v>
      </c>
      <c r="C80" s="117" t="s">
        <v>4397</v>
      </c>
      <c r="D80" s="117" t="s">
        <v>4399</v>
      </c>
      <c r="E80" s="38" t="s">
        <v>1746</v>
      </c>
      <c r="F80" s="38" t="s">
        <v>1678</v>
      </c>
      <c r="G80" s="289" t="s">
        <v>1363</v>
      </c>
      <c r="H80" s="105">
        <v>42676</v>
      </c>
      <c r="I80" s="409" t="s">
        <v>2470</v>
      </c>
      <c r="J80" s="290">
        <f t="shared" si="29"/>
        <v>4801.2</v>
      </c>
      <c r="K80" s="290">
        <v>1.2</v>
      </c>
      <c r="L80" s="290">
        <v>4800</v>
      </c>
      <c r="M80" s="290"/>
      <c r="N80" s="290">
        <v>0.02</v>
      </c>
      <c r="O80" s="290">
        <v>80</v>
      </c>
      <c r="P80" s="534">
        <v>5</v>
      </c>
      <c r="Q80" s="100"/>
      <c r="R80" s="100"/>
      <c r="S80" s="128"/>
      <c r="T80" s="100"/>
      <c r="U80" s="128"/>
      <c r="V80" s="282"/>
      <c r="W80" s="100"/>
      <c r="X80" s="282">
        <f t="shared" si="23"/>
        <v>0</v>
      </c>
      <c r="Y80" s="260"/>
      <c r="Z80" s="260"/>
      <c r="AA80" s="502">
        <f t="shared" si="24"/>
        <v>0</v>
      </c>
      <c r="AB80" s="282">
        <f t="shared" si="30"/>
        <v>0</v>
      </c>
      <c r="AC80" s="282">
        <f t="shared" si="25"/>
        <v>0</v>
      </c>
      <c r="AD80" s="282">
        <f t="shared" si="31"/>
        <v>0</v>
      </c>
      <c r="AE80" s="282">
        <f t="shared" si="26"/>
        <v>0</v>
      </c>
      <c r="AF80" s="282">
        <f t="shared" si="32"/>
        <v>0</v>
      </c>
      <c r="AG80" s="107">
        <f t="shared" si="33"/>
        <v>0</v>
      </c>
      <c r="AH80" s="282">
        <f t="shared" si="34"/>
        <v>0</v>
      </c>
      <c r="AI80" s="260"/>
      <c r="AJ80" s="282">
        <f t="shared" si="27"/>
        <v>0</v>
      </c>
      <c r="AK80" s="282">
        <f t="shared" si="28"/>
        <v>0</v>
      </c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495"/>
      <c r="AW80" s="495"/>
      <c r="AX80" s="495"/>
    </row>
    <row r="81" spans="2:50">
      <c r="B81" s="412">
        <v>890</v>
      </c>
      <c r="C81" s="117" t="s">
        <v>4397</v>
      </c>
      <c r="D81" s="117" t="s">
        <v>4399</v>
      </c>
      <c r="E81" s="38" t="s">
        <v>1746</v>
      </c>
      <c r="F81" s="38" t="s">
        <v>1679</v>
      </c>
      <c r="G81" s="289" t="s">
        <v>1363</v>
      </c>
      <c r="H81" s="105">
        <v>42676</v>
      </c>
      <c r="I81" s="409" t="s">
        <v>2470</v>
      </c>
      <c r="J81" s="290">
        <f t="shared" si="29"/>
        <v>4801.2</v>
      </c>
      <c r="K81" s="290">
        <v>1.2</v>
      </c>
      <c r="L81" s="290">
        <v>4800</v>
      </c>
      <c r="M81" s="290"/>
      <c r="N81" s="290">
        <v>0.02</v>
      </c>
      <c r="O81" s="290">
        <v>80</v>
      </c>
      <c r="P81" s="534">
        <v>5</v>
      </c>
      <c r="Q81" s="100"/>
      <c r="R81" s="100"/>
      <c r="S81" s="128"/>
      <c r="T81" s="100"/>
      <c r="U81" s="128"/>
      <c r="V81" s="282"/>
      <c r="W81" s="100"/>
      <c r="X81" s="282">
        <f t="shared" si="23"/>
        <v>0</v>
      </c>
      <c r="Y81" s="260"/>
      <c r="Z81" s="260"/>
      <c r="AA81" s="502">
        <f t="shared" si="24"/>
        <v>0</v>
      </c>
      <c r="AB81" s="282">
        <f t="shared" si="30"/>
        <v>0</v>
      </c>
      <c r="AC81" s="282">
        <f t="shared" si="25"/>
        <v>0</v>
      </c>
      <c r="AD81" s="282">
        <f t="shared" si="31"/>
        <v>0</v>
      </c>
      <c r="AE81" s="282">
        <f t="shared" si="26"/>
        <v>0</v>
      </c>
      <c r="AF81" s="282">
        <f t="shared" si="32"/>
        <v>0</v>
      </c>
      <c r="AG81" s="107">
        <f t="shared" si="33"/>
        <v>0</v>
      </c>
      <c r="AH81" s="282">
        <f t="shared" si="34"/>
        <v>0</v>
      </c>
      <c r="AI81" s="260"/>
      <c r="AJ81" s="282">
        <f t="shared" si="27"/>
        <v>0</v>
      </c>
      <c r="AK81" s="282">
        <f t="shared" si="28"/>
        <v>0</v>
      </c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495"/>
      <c r="AW81" s="495"/>
      <c r="AX81" s="495"/>
    </row>
    <row r="82" spans="2:50">
      <c r="B82" s="412">
        <v>891</v>
      </c>
      <c r="C82" s="117" t="s">
        <v>4397</v>
      </c>
      <c r="D82" s="117" t="s">
        <v>4399</v>
      </c>
      <c r="E82" s="38" t="s">
        <v>1746</v>
      </c>
      <c r="F82" s="38" t="s">
        <v>1680</v>
      </c>
      <c r="G82" s="289" t="s">
        <v>1363</v>
      </c>
      <c r="H82" s="105">
        <v>42676</v>
      </c>
      <c r="I82" s="409" t="s">
        <v>2470</v>
      </c>
      <c r="J82" s="290">
        <f t="shared" si="29"/>
        <v>4801.2</v>
      </c>
      <c r="K82" s="290">
        <v>1.2</v>
      </c>
      <c r="L82" s="290">
        <v>4800</v>
      </c>
      <c r="M82" s="290"/>
      <c r="N82" s="290">
        <v>0.02</v>
      </c>
      <c r="O82" s="290">
        <v>80</v>
      </c>
      <c r="P82" s="534">
        <v>5</v>
      </c>
      <c r="Q82" s="100"/>
      <c r="R82" s="100"/>
      <c r="S82" s="128"/>
      <c r="T82" s="100"/>
      <c r="U82" s="128"/>
      <c r="V82" s="282"/>
      <c r="W82" s="100"/>
      <c r="X82" s="282">
        <f t="shared" si="23"/>
        <v>0</v>
      </c>
      <c r="Y82" s="260"/>
      <c r="Z82" s="260"/>
      <c r="AA82" s="502">
        <f t="shared" si="24"/>
        <v>0</v>
      </c>
      <c r="AB82" s="282">
        <f t="shared" si="30"/>
        <v>0</v>
      </c>
      <c r="AC82" s="282">
        <f t="shared" si="25"/>
        <v>0</v>
      </c>
      <c r="AD82" s="282">
        <f t="shared" si="31"/>
        <v>0</v>
      </c>
      <c r="AE82" s="282">
        <f t="shared" si="26"/>
        <v>0</v>
      </c>
      <c r="AF82" s="282">
        <f t="shared" si="32"/>
        <v>0</v>
      </c>
      <c r="AG82" s="107">
        <f t="shared" si="33"/>
        <v>0</v>
      </c>
      <c r="AH82" s="282">
        <f t="shared" si="34"/>
        <v>0</v>
      </c>
      <c r="AI82" s="260"/>
      <c r="AJ82" s="282">
        <f t="shared" si="27"/>
        <v>0</v>
      </c>
      <c r="AK82" s="282">
        <f t="shared" si="28"/>
        <v>0</v>
      </c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495"/>
      <c r="AW82" s="495"/>
      <c r="AX82" s="495"/>
    </row>
    <row r="83" spans="2:50">
      <c r="B83" s="412">
        <v>892</v>
      </c>
      <c r="C83" s="117" t="s">
        <v>4397</v>
      </c>
      <c r="D83" s="117" t="s">
        <v>4399</v>
      </c>
      <c r="E83" s="38" t="s">
        <v>1746</v>
      </c>
      <c r="F83" s="38" t="s">
        <v>1681</v>
      </c>
      <c r="G83" s="289" t="s">
        <v>1363</v>
      </c>
      <c r="H83" s="105">
        <v>43241</v>
      </c>
      <c r="I83" s="409" t="s">
        <v>2470</v>
      </c>
      <c r="J83" s="290">
        <f t="shared" si="29"/>
        <v>1140</v>
      </c>
      <c r="K83" s="290">
        <v>300</v>
      </c>
      <c r="L83" s="290">
        <v>840</v>
      </c>
      <c r="M83" s="290"/>
      <c r="N83" s="290">
        <v>5</v>
      </c>
      <c r="O83" s="290">
        <v>14</v>
      </c>
      <c r="P83" s="534">
        <v>5</v>
      </c>
      <c r="Q83" s="100"/>
      <c r="R83" s="100"/>
      <c r="S83" s="128"/>
      <c r="T83" s="100"/>
      <c r="U83" s="128"/>
      <c r="V83" s="282"/>
      <c r="W83" s="100"/>
      <c r="X83" s="282">
        <f t="shared" si="23"/>
        <v>0</v>
      </c>
      <c r="Y83" s="260"/>
      <c r="Z83" s="260"/>
      <c r="AA83" s="502">
        <f t="shared" si="24"/>
        <v>0</v>
      </c>
      <c r="AB83" s="282">
        <f t="shared" si="30"/>
        <v>0</v>
      </c>
      <c r="AC83" s="282">
        <f t="shared" si="25"/>
        <v>0</v>
      </c>
      <c r="AD83" s="282">
        <f t="shared" si="31"/>
        <v>0</v>
      </c>
      <c r="AE83" s="282">
        <f t="shared" si="26"/>
        <v>0</v>
      </c>
      <c r="AF83" s="282">
        <f t="shared" si="32"/>
        <v>0</v>
      </c>
      <c r="AG83" s="107">
        <f t="shared" si="33"/>
        <v>0</v>
      </c>
      <c r="AH83" s="282">
        <f t="shared" si="34"/>
        <v>0</v>
      </c>
      <c r="AI83" s="260"/>
      <c r="AJ83" s="282">
        <f t="shared" si="27"/>
        <v>0</v>
      </c>
      <c r="AK83" s="282">
        <f t="shared" si="28"/>
        <v>0</v>
      </c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495"/>
      <c r="AW83" s="495"/>
      <c r="AX83" s="495"/>
    </row>
    <row r="84" spans="2:50">
      <c r="B84" s="412">
        <v>893</v>
      </c>
      <c r="C84" s="117" t="s">
        <v>4397</v>
      </c>
      <c r="D84" s="117" t="s">
        <v>4399</v>
      </c>
      <c r="E84" s="38" t="s">
        <v>1686</v>
      </c>
      <c r="F84" s="38" t="s">
        <v>1687</v>
      </c>
      <c r="G84" s="289" t="s">
        <v>1363</v>
      </c>
      <c r="H84" s="105">
        <v>42676</v>
      </c>
      <c r="I84" s="409" t="s">
        <v>2470</v>
      </c>
      <c r="J84" s="290">
        <f t="shared" si="29"/>
        <v>6</v>
      </c>
      <c r="K84" s="290">
        <v>6</v>
      </c>
      <c r="L84" s="290">
        <v>0</v>
      </c>
      <c r="M84" s="290"/>
      <c r="N84" s="290">
        <v>0.1</v>
      </c>
      <c r="O84" s="290">
        <v>0</v>
      </c>
      <c r="P84" s="534">
        <v>5</v>
      </c>
      <c r="Q84" s="100"/>
      <c r="R84" s="100"/>
      <c r="S84" s="128"/>
      <c r="T84" s="100"/>
      <c r="U84" s="128"/>
      <c r="V84" s="282"/>
      <c r="W84" s="100"/>
      <c r="X84" s="282">
        <f t="shared" si="23"/>
        <v>0</v>
      </c>
      <c r="Y84" s="260"/>
      <c r="Z84" s="260"/>
      <c r="AA84" s="502">
        <f t="shared" si="24"/>
        <v>0</v>
      </c>
      <c r="AB84" s="282">
        <f t="shared" si="30"/>
        <v>0</v>
      </c>
      <c r="AC84" s="282">
        <f t="shared" si="25"/>
        <v>0</v>
      </c>
      <c r="AD84" s="282">
        <f t="shared" si="31"/>
        <v>0</v>
      </c>
      <c r="AE84" s="282">
        <f t="shared" si="26"/>
        <v>0</v>
      </c>
      <c r="AF84" s="282">
        <f t="shared" si="32"/>
        <v>0</v>
      </c>
      <c r="AG84" s="107">
        <f t="shared" si="33"/>
        <v>0</v>
      </c>
      <c r="AH84" s="282">
        <f t="shared" si="34"/>
        <v>0</v>
      </c>
      <c r="AI84" s="260"/>
      <c r="AJ84" s="282">
        <f t="shared" si="27"/>
        <v>0</v>
      </c>
      <c r="AK84" s="282">
        <f t="shared" si="28"/>
        <v>0</v>
      </c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495"/>
      <c r="AW84" s="495"/>
      <c r="AX84" s="495"/>
    </row>
    <row r="85" spans="2:50">
      <c r="B85" s="412">
        <v>894</v>
      </c>
      <c r="C85" s="117" t="s">
        <v>4397</v>
      </c>
      <c r="D85" s="117" t="s">
        <v>4399</v>
      </c>
      <c r="E85" s="38" t="s">
        <v>1686</v>
      </c>
      <c r="F85" s="38" t="s">
        <v>1747</v>
      </c>
      <c r="G85" s="289" t="s">
        <v>1363</v>
      </c>
      <c r="H85" s="105">
        <v>43241</v>
      </c>
      <c r="I85" s="409" t="s">
        <v>2470</v>
      </c>
      <c r="J85" s="290">
        <f t="shared" si="29"/>
        <v>30</v>
      </c>
      <c r="K85" s="290">
        <v>30</v>
      </c>
      <c r="L85" s="290">
        <v>0</v>
      </c>
      <c r="M85" s="290"/>
      <c r="N85" s="290">
        <v>0.5</v>
      </c>
      <c r="O85" s="290">
        <v>0</v>
      </c>
      <c r="P85" s="534">
        <v>5</v>
      </c>
      <c r="Q85" s="100"/>
      <c r="R85" s="100"/>
      <c r="S85" s="128"/>
      <c r="T85" s="100"/>
      <c r="U85" s="128"/>
      <c r="V85" s="282"/>
      <c r="W85" s="100"/>
      <c r="X85" s="282">
        <f t="shared" si="23"/>
        <v>0</v>
      </c>
      <c r="Y85" s="260"/>
      <c r="Z85" s="260"/>
      <c r="AA85" s="502">
        <f t="shared" si="24"/>
        <v>0</v>
      </c>
      <c r="AB85" s="282">
        <f t="shared" si="30"/>
        <v>0</v>
      </c>
      <c r="AC85" s="282">
        <f t="shared" si="25"/>
        <v>0</v>
      </c>
      <c r="AD85" s="282">
        <f t="shared" si="31"/>
        <v>0</v>
      </c>
      <c r="AE85" s="282">
        <f t="shared" si="26"/>
        <v>0</v>
      </c>
      <c r="AF85" s="282">
        <f t="shared" si="32"/>
        <v>0</v>
      </c>
      <c r="AG85" s="107">
        <f t="shared" si="33"/>
        <v>0</v>
      </c>
      <c r="AH85" s="282">
        <f t="shared" si="34"/>
        <v>0</v>
      </c>
      <c r="AI85" s="260"/>
      <c r="AJ85" s="282">
        <f t="shared" si="27"/>
        <v>0</v>
      </c>
      <c r="AK85" s="282">
        <f t="shared" si="28"/>
        <v>0</v>
      </c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495"/>
      <c r="AW85" s="495"/>
      <c r="AX85" s="495"/>
    </row>
    <row r="86" spans="2:50">
      <c r="B86" s="412">
        <v>895</v>
      </c>
      <c r="C86" s="117" t="s">
        <v>4397</v>
      </c>
      <c r="D86" s="117" t="s">
        <v>4399</v>
      </c>
      <c r="E86" s="38" t="s">
        <v>1748</v>
      </c>
      <c r="F86" s="38" t="s">
        <v>1689</v>
      </c>
      <c r="G86" s="289" t="s">
        <v>1363</v>
      </c>
      <c r="H86" s="105">
        <v>42676</v>
      </c>
      <c r="I86" s="409" t="s">
        <v>2470</v>
      </c>
      <c r="J86" s="290">
        <f t="shared" si="29"/>
        <v>24</v>
      </c>
      <c r="K86" s="290">
        <v>24</v>
      </c>
      <c r="L86" s="290">
        <v>0</v>
      </c>
      <c r="M86" s="290"/>
      <c r="N86" s="290">
        <v>0.4</v>
      </c>
      <c r="O86" s="290">
        <v>0</v>
      </c>
      <c r="P86" s="534">
        <v>5</v>
      </c>
      <c r="Q86" s="100"/>
      <c r="R86" s="100"/>
      <c r="S86" s="128"/>
      <c r="T86" s="100"/>
      <c r="U86" s="128"/>
      <c r="V86" s="282"/>
      <c r="W86" s="100"/>
      <c r="X86" s="282">
        <f t="shared" si="23"/>
        <v>0</v>
      </c>
      <c r="Y86" s="260"/>
      <c r="Z86" s="260"/>
      <c r="AA86" s="502">
        <f t="shared" si="24"/>
        <v>0</v>
      </c>
      <c r="AB86" s="282">
        <f t="shared" si="30"/>
        <v>0</v>
      </c>
      <c r="AC86" s="282">
        <f t="shared" si="25"/>
        <v>0</v>
      </c>
      <c r="AD86" s="282">
        <f t="shared" si="31"/>
        <v>0</v>
      </c>
      <c r="AE86" s="282">
        <f t="shared" si="26"/>
        <v>0</v>
      </c>
      <c r="AF86" s="282">
        <f t="shared" si="32"/>
        <v>0</v>
      </c>
      <c r="AG86" s="107">
        <f t="shared" si="33"/>
        <v>0</v>
      </c>
      <c r="AH86" s="282">
        <f t="shared" si="34"/>
        <v>0</v>
      </c>
      <c r="AI86" s="260"/>
      <c r="AJ86" s="282">
        <f t="shared" si="27"/>
        <v>0</v>
      </c>
      <c r="AK86" s="282">
        <f t="shared" si="28"/>
        <v>0</v>
      </c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495"/>
      <c r="AW86" s="495"/>
      <c r="AX86" s="495"/>
    </row>
    <row r="87" spans="2:50">
      <c r="B87" s="412">
        <v>896</v>
      </c>
      <c r="C87" s="117" t="s">
        <v>4397</v>
      </c>
      <c r="D87" s="117" t="s">
        <v>4400</v>
      </c>
      <c r="E87" s="117" t="s">
        <v>1691</v>
      </c>
      <c r="F87" s="117" t="s">
        <v>1692</v>
      </c>
      <c r="G87" s="289" t="s">
        <v>1363</v>
      </c>
      <c r="H87" s="105">
        <v>43089</v>
      </c>
      <c r="I87" s="100" t="s">
        <v>4257</v>
      </c>
      <c r="J87" s="290">
        <f t="shared" si="29"/>
        <v>1530</v>
      </c>
      <c r="K87" s="290">
        <v>30</v>
      </c>
      <c r="L87" s="290">
        <v>1500</v>
      </c>
      <c r="M87" s="290"/>
      <c r="N87" s="290">
        <v>0.5</v>
      </c>
      <c r="O87" s="290">
        <v>25</v>
      </c>
      <c r="P87" s="534">
        <v>5</v>
      </c>
      <c r="Q87" s="100"/>
      <c r="R87" s="128" t="s">
        <v>1784</v>
      </c>
      <c r="S87" s="128" t="s">
        <v>1784</v>
      </c>
      <c r="T87" s="128"/>
      <c r="U87" s="128" t="s">
        <v>1784</v>
      </c>
      <c r="V87" s="282" t="s">
        <v>4268</v>
      </c>
      <c r="W87" s="100"/>
      <c r="X87" s="282">
        <f t="shared" si="23"/>
        <v>0</v>
      </c>
      <c r="Y87" s="260"/>
      <c r="Z87" s="260"/>
      <c r="AA87" s="502">
        <f t="shared" si="24"/>
        <v>0</v>
      </c>
      <c r="AB87" s="282">
        <f t="shared" si="30"/>
        <v>0</v>
      </c>
      <c r="AC87" s="282">
        <f t="shared" si="25"/>
        <v>0</v>
      </c>
      <c r="AD87" s="282">
        <f t="shared" si="31"/>
        <v>0</v>
      </c>
      <c r="AE87" s="282">
        <f t="shared" si="26"/>
        <v>0</v>
      </c>
      <c r="AF87" s="282">
        <f t="shared" si="32"/>
        <v>0</v>
      </c>
      <c r="AG87" s="107">
        <f t="shared" si="33"/>
        <v>0</v>
      </c>
      <c r="AH87" s="282">
        <f t="shared" si="34"/>
        <v>0</v>
      </c>
      <c r="AI87" s="260"/>
      <c r="AJ87" s="282">
        <f t="shared" si="27"/>
        <v>0</v>
      </c>
      <c r="AK87" s="282">
        <f t="shared" si="28"/>
        <v>0</v>
      </c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495"/>
      <c r="AW87" s="495"/>
      <c r="AX87" s="495"/>
    </row>
    <row r="88" spans="2:50">
      <c r="B88" s="412">
        <v>897</v>
      </c>
      <c r="C88" s="117" t="s">
        <v>4397</v>
      </c>
      <c r="D88" s="117" t="s">
        <v>4400</v>
      </c>
      <c r="E88" s="117" t="s">
        <v>1693</v>
      </c>
      <c r="F88" s="117" t="s">
        <v>1694</v>
      </c>
      <c r="G88" s="289" t="s">
        <v>1363</v>
      </c>
      <c r="H88" s="105">
        <v>43089</v>
      </c>
      <c r="I88" s="100" t="s">
        <v>4257</v>
      </c>
      <c r="J88" s="290">
        <f t="shared" si="29"/>
        <v>180</v>
      </c>
      <c r="K88" s="290">
        <v>60</v>
      </c>
      <c r="L88" s="290">
        <v>120</v>
      </c>
      <c r="M88" s="290"/>
      <c r="N88" s="290">
        <v>1</v>
      </c>
      <c r="O88" s="290">
        <v>2</v>
      </c>
      <c r="P88" s="534">
        <v>5</v>
      </c>
      <c r="Q88" s="100"/>
      <c r="R88" s="128" t="s">
        <v>1784</v>
      </c>
      <c r="S88" s="128" t="s">
        <v>1784</v>
      </c>
      <c r="T88" s="128"/>
      <c r="U88" s="128" t="s">
        <v>1784</v>
      </c>
      <c r="V88" s="282" t="s">
        <v>4268</v>
      </c>
      <c r="W88" s="100"/>
      <c r="X88" s="282">
        <f t="shared" si="23"/>
        <v>0</v>
      </c>
      <c r="Y88" s="260"/>
      <c r="Z88" s="260"/>
      <c r="AA88" s="502">
        <f t="shared" si="24"/>
        <v>0</v>
      </c>
      <c r="AB88" s="282">
        <f t="shared" si="30"/>
        <v>0</v>
      </c>
      <c r="AC88" s="282">
        <f t="shared" si="25"/>
        <v>0</v>
      </c>
      <c r="AD88" s="282">
        <f t="shared" si="31"/>
        <v>0</v>
      </c>
      <c r="AE88" s="282">
        <f t="shared" si="26"/>
        <v>0</v>
      </c>
      <c r="AF88" s="282">
        <f t="shared" si="32"/>
        <v>0</v>
      </c>
      <c r="AG88" s="107">
        <f t="shared" si="33"/>
        <v>0</v>
      </c>
      <c r="AH88" s="282">
        <f t="shared" si="34"/>
        <v>0</v>
      </c>
      <c r="AI88" s="260"/>
      <c r="AJ88" s="282">
        <f t="shared" si="27"/>
        <v>0</v>
      </c>
      <c r="AK88" s="282">
        <f t="shared" si="28"/>
        <v>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495"/>
      <c r="AW88" s="495"/>
      <c r="AX88" s="495"/>
    </row>
    <row r="89" spans="2:50">
      <c r="B89" s="412">
        <v>898</v>
      </c>
      <c r="C89" s="117" t="s">
        <v>4397</v>
      </c>
      <c r="D89" s="117" t="s">
        <v>4400</v>
      </c>
      <c r="E89" s="117" t="s">
        <v>1695</v>
      </c>
      <c r="F89" s="117" t="s">
        <v>1696</v>
      </c>
      <c r="G89" s="289" t="s">
        <v>1363</v>
      </c>
      <c r="H89" s="105">
        <v>43089</v>
      </c>
      <c r="I89" s="100" t="s">
        <v>4257</v>
      </c>
      <c r="J89" s="290">
        <f t="shared" si="29"/>
        <v>420</v>
      </c>
      <c r="K89" s="290">
        <v>60</v>
      </c>
      <c r="L89" s="290">
        <v>360</v>
      </c>
      <c r="M89" s="290"/>
      <c r="N89" s="290">
        <v>1</v>
      </c>
      <c r="O89" s="290">
        <v>6</v>
      </c>
      <c r="P89" s="534">
        <v>5</v>
      </c>
      <c r="Q89" s="100"/>
      <c r="R89" s="128" t="s">
        <v>1784</v>
      </c>
      <c r="S89" s="128" t="s">
        <v>1784</v>
      </c>
      <c r="T89" s="128"/>
      <c r="U89" s="128" t="s">
        <v>1784</v>
      </c>
      <c r="V89" s="282" t="s">
        <v>4268</v>
      </c>
      <c r="W89" s="100"/>
      <c r="X89" s="282">
        <f t="shared" si="23"/>
        <v>0</v>
      </c>
      <c r="Y89" s="260"/>
      <c r="Z89" s="260"/>
      <c r="AA89" s="502">
        <f t="shared" si="24"/>
        <v>0</v>
      </c>
      <c r="AB89" s="282">
        <f t="shared" si="30"/>
        <v>0</v>
      </c>
      <c r="AC89" s="282">
        <f t="shared" si="25"/>
        <v>0</v>
      </c>
      <c r="AD89" s="282">
        <f t="shared" si="31"/>
        <v>0</v>
      </c>
      <c r="AE89" s="282">
        <f t="shared" si="26"/>
        <v>0</v>
      </c>
      <c r="AF89" s="282">
        <f t="shared" si="32"/>
        <v>0</v>
      </c>
      <c r="AG89" s="107">
        <f t="shared" si="33"/>
        <v>0</v>
      </c>
      <c r="AH89" s="282">
        <f t="shared" si="34"/>
        <v>0</v>
      </c>
      <c r="AI89" s="260"/>
      <c r="AJ89" s="282">
        <f t="shared" si="27"/>
        <v>0</v>
      </c>
      <c r="AK89" s="282">
        <f t="shared" si="28"/>
        <v>0</v>
      </c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495"/>
      <c r="AW89" s="495"/>
      <c r="AX89" s="495"/>
    </row>
    <row r="90" spans="2:50">
      <c r="B90" s="412">
        <v>899</v>
      </c>
      <c r="C90" s="117" t="s">
        <v>4397</v>
      </c>
      <c r="D90" s="117" t="s">
        <v>4400</v>
      </c>
      <c r="E90" s="117" t="s">
        <v>1697</v>
      </c>
      <c r="F90" s="117" t="s">
        <v>1698</v>
      </c>
      <c r="G90" s="289" t="s">
        <v>1363</v>
      </c>
      <c r="H90" s="105">
        <v>43089</v>
      </c>
      <c r="I90" s="100" t="s">
        <v>4257</v>
      </c>
      <c r="J90" s="290">
        <f t="shared" si="29"/>
        <v>780</v>
      </c>
      <c r="K90" s="290">
        <v>60</v>
      </c>
      <c r="L90" s="290">
        <v>720</v>
      </c>
      <c r="M90" s="290"/>
      <c r="N90" s="290">
        <v>1</v>
      </c>
      <c r="O90" s="290">
        <v>12</v>
      </c>
      <c r="P90" s="534">
        <v>5</v>
      </c>
      <c r="Q90" s="100"/>
      <c r="R90" s="128" t="s">
        <v>1784</v>
      </c>
      <c r="S90" s="128" t="s">
        <v>1784</v>
      </c>
      <c r="T90" s="128"/>
      <c r="U90" s="128" t="s">
        <v>1784</v>
      </c>
      <c r="V90" s="282" t="s">
        <v>4268</v>
      </c>
      <c r="W90" s="100"/>
      <c r="X90" s="282">
        <f t="shared" si="23"/>
        <v>0</v>
      </c>
      <c r="Y90" s="260"/>
      <c r="Z90" s="260"/>
      <c r="AA90" s="502">
        <f t="shared" si="24"/>
        <v>0</v>
      </c>
      <c r="AB90" s="282">
        <f t="shared" si="30"/>
        <v>0</v>
      </c>
      <c r="AC90" s="282">
        <f t="shared" si="25"/>
        <v>0</v>
      </c>
      <c r="AD90" s="282">
        <f t="shared" si="31"/>
        <v>0</v>
      </c>
      <c r="AE90" s="282">
        <f t="shared" si="26"/>
        <v>0</v>
      </c>
      <c r="AF90" s="282">
        <f t="shared" si="32"/>
        <v>0</v>
      </c>
      <c r="AG90" s="107">
        <f t="shared" si="33"/>
        <v>0</v>
      </c>
      <c r="AH90" s="282">
        <f t="shared" si="34"/>
        <v>0</v>
      </c>
      <c r="AI90" s="260"/>
      <c r="AJ90" s="282">
        <f t="shared" si="27"/>
        <v>0</v>
      </c>
      <c r="AK90" s="282">
        <f t="shared" si="28"/>
        <v>0</v>
      </c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495"/>
      <c r="AW90" s="495"/>
      <c r="AX90" s="495"/>
    </row>
    <row r="91" spans="2:50">
      <c r="B91" s="412">
        <v>900</v>
      </c>
      <c r="C91" s="117" t="s">
        <v>4397</v>
      </c>
      <c r="D91" s="117" t="s">
        <v>4400</v>
      </c>
      <c r="E91" s="117" t="s">
        <v>1699</v>
      </c>
      <c r="F91" s="117" t="s">
        <v>1700</v>
      </c>
      <c r="G91" s="289" t="s">
        <v>1363</v>
      </c>
      <c r="H91" s="105">
        <v>43089</v>
      </c>
      <c r="I91" s="100" t="s">
        <v>4257</v>
      </c>
      <c r="J91" s="290">
        <f t="shared" si="29"/>
        <v>4440</v>
      </c>
      <c r="K91" s="290">
        <v>360</v>
      </c>
      <c r="L91" s="290">
        <v>4080</v>
      </c>
      <c r="M91" s="290"/>
      <c r="N91" s="290">
        <v>6</v>
      </c>
      <c r="O91" s="290">
        <v>68</v>
      </c>
      <c r="P91" s="534">
        <v>5</v>
      </c>
      <c r="Q91" s="100"/>
      <c r="R91" s="128" t="s">
        <v>1784</v>
      </c>
      <c r="S91" s="128" t="s">
        <v>1784</v>
      </c>
      <c r="T91" s="128"/>
      <c r="U91" s="128" t="s">
        <v>1784</v>
      </c>
      <c r="V91" s="282" t="s">
        <v>4268</v>
      </c>
      <c r="W91" s="100"/>
      <c r="X91" s="282">
        <f t="shared" si="23"/>
        <v>0</v>
      </c>
      <c r="Y91" s="260"/>
      <c r="Z91" s="260"/>
      <c r="AA91" s="502">
        <f t="shared" si="24"/>
        <v>0</v>
      </c>
      <c r="AB91" s="282">
        <f t="shared" si="30"/>
        <v>0</v>
      </c>
      <c r="AC91" s="282">
        <f t="shared" si="25"/>
        <v>0</v>
      </c>
      <c r="AD91" s="282">
        <f t="shared" si="31"/>
        <v>0</v>
      </c>
      <c r="AE91" s="282">
        <f t="shared" si="26"/>
        <v>0</v>
      </c>
      <c r="AF91" s="282">
        <f t="shared" si="32"/>
        <v>0</v>
      </c>
      <c r="AG91" s="107">
        <f t="shared" si="33"/>
        <v>0</v>
      </c>
      <c r="AH91" s="282">
        <f t="shared" si="34"/>
        <v>0</v>
      </c>
      <c r="AI91" s="260"/>
      <c r="AJ91" s="282">
        <f t="shared" si="27"/>
        <v>0</v>
      </c>
      <c r="AK91" s="282">
        <f t="shared" si="28"/>
        <v>0</v>
      </c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495"/>
      <c r="AW91" s="495"/>
      <c r="AX91" s="495"/>
    </row>
    <row r="92" spans="2:50">
      <c r="B92" s="412">
        <v>901</v>
      </c>
      <c r="C92" s="117" t="s">
        <v>4397</v>
      </c>
      <c r="D92" s="117" t="s">
        <v>4401</v>
      </c>
      <c r="E92" s="117" t="s">
        <v>3978</v>
      </c>
      <c r="F92" s="117" t="s">
        <v>1702</v>
      </c>
      <c r="G92" s="289" t="s">
        <v>1363</v>
      </c>
      <c r="H92" s="105">
        <v>43571</v>
      </c>
      <c r="I92" s="100" t="s">
        <v>4258</v>
      </c>
      <c r="J92" s="290">
        <f t="shared" si="29"/>
        <v>120</v>
      </c>
      <c r="K92" s="290">
        <v>120</v>
      </c>
      <c r="L92" s="290">
        <v>0</v>
      </c>
      <c r="M92" s="290"/>
      <c r="N92" s="290">
        <v>2</v>
      </c>
      <c r="O92" s="290">
        <v>0</v>
      </c>
      <c r="P92" s="534">
        <v>5</v>
      </c>
      <c r="Q92" s="100"/>
      <c r="R92" s="128" t="s">
        <v>1784</v>
      </c>
      <c r="S92" s="128" t="s">
        <v>1784</v>
      </c>
      <c r="T92" s="128"/>
      <c r="U92" s="128" t="s">
        <v>1784</v>
      </c>
      <c r="V92" s="282" t="s">
        <v>4268</v>
      </c>
      <c r="W92" s="100"/>
      <c r="X92" s="282">
        <f t="shared" si="23"/>
        <v>0</v>
      </c>
      <c r="Y92" s="260"/>
      <c r="Z92" s="260"/>
      <c r="AA92" s="502">
        <f t="shared" si="24"/>
        <v>0</v>
      </c>
      <c r="AB92" s="282">
        <f t="shared" si="30"/>
        <v>0</v>
      </c>
      <c r="AC92" s="282">
        <f t="shared" si="25"/>
        <v>0</v>
      </c>
      <c r="AD92" s="282">
        <f t="shared" si="31"/>
        <v>0</v>
      </c>
      <c r="AE92" s="282">
        <f t="shared" si="26"/>
        <v>0</v>
      </c>
      <c r="AF92" s="282">
        <f t="shared" si="32"/>
        <v>0</v>
      </c>
      <c r="AG92" s="107">
        <f t="shared" si="33"/>
        <v>0</v>
      </c>
      <c r="AH92" s="282">
        <f t="shared" si="34"/>
        <v>0</v>
      </c>
      <c r="AI92" s="260"/>
      <c r="AJ92" s="282">
        <f t="shared" si="27"/>
        <v>0</v>
      </c>
      <c r="AK92" s="282">
        <f t="shared" si="28"/>
        <v>0</v>
      </c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495"/>
      <c r="AW92" s="495"/>
      <c r="AX92" s="495"/>
    </row>
    <row r="93" spans="2:50">
      <c r="B93" s="412">
        <v>902</v>
      </c>
      <c r="C93" s="117" t="s">
        <v>4397</v>
      </c>
      <c r="D93" s="117" t="s">
        <v>4401</v>
      </c>
      <c r="E93" s="117" t="s">
        <v>1704</v>
      </c>
      <c r="F93" s="117" t="s">
        <v>1705</v>
      </c>
      <c r="G93" s="289" t="s">
        <v>1363</v>
      </c>
      <c r="H93" s="105">
        <v>43571</v>
      </c>
      <c r="I93" s="100" t="s">
        <v>4257</v>
      </c>
      <c r="J93" s="290">
        <f t="shared" si="29"/>
        <v>60</v>
      </c>
      <c r="K93" s="290">
        <v>60</v>
      </c>
      <c r="L93" s="290">
        <v>0</v>
      </c>
      <c r="M93" s="290"/>
      <c r="N93" s="290">
        <v>1</v>
      </c>
      <c r="O93" s="290">
        <v>0</v>
      </c>
      <c r="P93" s="534">
        <v>5</v>
      </c>
      <c r="Q93" s="100"/>
      <c r="R93" s="128" t="s">
        <v>1784</v>
      </c>
      <c r="S93" s="128" t="s">
        <v>1784</v>
      </c>
      <c r="T93" s="128"/>
      <c r="U93" s="128" t="s">
        <v>1784</v>
      </c>
      <c r="V93" s="282" t="s">
        <v>4268</v>
      </c>
      <c r="W93" s="100"/>
      <c r="X93" s="282">
        <f t="shared" si="23"/>
        <v>0</v>
      </c>
      <c r="Y93" s="260"/>
      <c r="Z93" s="260"/>
      <c r="AA93" s="502">
        <f t="shared" si="24"/>
        <v>0</v>
      </c>
      <c r="AB93" s="282">
        <f t="shared" si="30"/>
        <v>0</v>
      </c>
      <c r="AC93" s="282">
        <f t="shared" si="25"/>
        <v>0</v>
      </c>
      <c r="AD93" s="282">
        <f t="shared" si="31"/>
        <v>0</v>
      </c>
      <c r="AE93" s="282">
        <f t="shared" si="26"/>
        <v>0</v>
      </c>
      <c r="AF93" s="282">
        <f t="shared" si="32"/>
        <v>0</v>
      </c>
      <c r="AG93" s="107">
        <f t="shared" si="33"/>
        <v>0</v>
      </c>
      <c r="AH93" s="282">
        <f t="shared" si="34"/>
        <v>0</v>
      </c>
      <c r="AI93" s="260"/>
      <c r="AJ93" s="282">
        <f t="shared" si="27"/>
        <v>0</v>
      </c>
      <c r="AK93" s="282">
        <f t="shared" si="28"/>
        <v>0</v>
      </c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495"/>
      <c r="AW93" s="495"/>
      <c r="AX93" s="495"/>
    </row>
    <row r="94" spans="2:50">
      <c r="B94" s="412">
        <v>903</v>
      </c>
      <c r="C94" s="117" t="s">
        <v>4397</v>
      </c>
      <c r="D94" s="117" t="s">
        <v>4401</v>
      </c>
      <c r="E94" s="117" t="s">
        <v>3060</v>
      </c>
      <c r="F94" s="117" t="s">
        <v>3979</v>
      </c>
      <c r="G94" s="289" t="s">
        <v>1363</v>
      </c>
      <c r="H94" s="105">
        <v>43571</v>
      </c>
      <c r="I94" s="100" t="s">
        <v>4257</v>
      </c>
      <c r="J94" s="290">
        <f t="shared" si="29"/>
        <v>90</v>
      </c>
      <c r="K94" s="290">
        <v>30</v>
      </c>
      <c r="L94" s="290">
        <v>60</v>
      </c>
      <c r="M94" s="290"/>
      <c r="N94" s="290">
        <v>0.5</v>
      </c>
      <c r="O94" s="290">
        <v>1</v>
      </c>
      <c r="P94" s="534">
        <v>5</v>
      </c>
      <c r="Q94" s="100"/>
      <c r="R94" s="128" t="s">
        <v>1784</v>
      </c>
      <c r="S94" s="128" t="s">
        <v>1784</v>
      </c>
      <c r="T94" s="128"/>
      <c r="U94" s="128" t="s">
        <v>1784</v>
      </c>
      <c r="V94" s="282" t="s">
        <v>4268</v>
      </c>
      <c r="W94" s="100"/>
      <c r="X94" s="282">
        <f t="shared" si="23"/>
        <v>0</v>
      </c>
      <c r="Y94" s="260"/>
      <c r="Z94" s="260"/>
      <c r="AA94" s="502">
        <f t="shared" si="24"/>
        <v>0</v>
      </c>
      <c r="AB94" s="282">
        <f t="shared" si="30"/>
        <v>0</v>
      </c>
      <c r="AC94" s="282">
        <f t="shared" si="25"/>
        <v>0</v>
      </c>
      <c r="AD94" s="282">
        <f t="shared" si="31"/>
        <v>0</v>
      </c>
      <c r="AE94" s="282">
        <f t="shared" si="26"/>
        <v>0</v>
      </c>
      <c r="AF94" s="282">
        <f t="shared" si="32"/>
        <v>0</v>
      </c>
      <c r="AG94" s="107">
        <f t="shared" si="33"/>
        <v>0</v>
      </c>
      <c r="AH94" s="282">
        <f t="shared" si="34"/>
        <v>0</v>
      </c>
      <c r="AI94" s="260"/>
      <c r="AJ94" s="282">
        <f t="shared" si="27"/>
        <v>0</v>
      </c>
      <c r="AK94" s="282">
        <f t="shared" si="28"/>
        <v>0</v>
      </c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495"/>
      <c r="AW94" s="495"/>
      <c r="AX94" s="495"/>
    </row>
    <row r="95" spans="2:50">
      <c r="B95" s="412">
        <v>904</v>
      </c>
      <c r="C95" s="117" t="s">
        <v>4397</v>
      </c>
      <c r="D95" s="117" t="s">
        <v>4401</v>
      </c>
      <c r="E95" s="117" t="s">
        <v>3980</v>
      </c>
      <c r="F95" s="117" t="s">
        <v>3063</v>
      </c>
      <c r="G95" s="289" t="s">
        <v>1363</v>
      </c>
      <c r="H95" s="105">
        <v>43571</v>
      </c>
      <c r="I95" s="100" t="s">
        <v>4257</v>
      </c>
      <c r="J95" s="290">
        <f t="shared" si="29"/>
        <v>780</v>
      </c>
      <c r="K95" s="290">
        <v>60</v>
      </c>
      <c r="L95" s="290">
        <v>720</v>
      </c>
      <c r="M95" s="290"/>
      <c r="N95" s="290">
        <v>1</v>
      </c>
      <c r="O95" s="290">
        <v>12</v>
      </c>
      <c r="P95" s="534">
        <v>5</v>
      </c>
      <c r="Q95" s="100"/>
      <c r="R95" s="128" t="s">
        <v>1784</v>
      </c>
      <c r="S95" s="128" t="s">
        <v>1784</v>
      </c>
      <c r="T95" s="128"/>
      <c r="U95" s="128" t="s">
        <v>1784</v>
      </c>
      <c r="V95" s="282" t="s">
        <v>4268</v>
      </c>
      <c r="W95" s="100"/>
      <c r="X95" s="282">
        <f t="shared" si="23"/>
        <v>0</v>
      </c>
      <c r="Y95" s="260"/>
      <c r="Z95" s="260"/>
      <c r="AA95" s="502">
        <f t="shared" si="24"/>
        <v>0</v>
      </c>
      <c r="AB95" s="282">
        <f t="shared" si="30"/>
        <v>0</v>
      </c>
      <c r="AC95" s="282">
        <f t="shared" si="25"/>
        <v>0</v>
      </c>
      <c r="AD95" s="282">
        <f t="shared" si="31"/>
        <v>0</v>
      </c>
      <c r="AE95" s="282">
        <f t="shared" si="26"/>
        <v>0</v>
      </c>
      <c r="AF95" s="282">
        <f t="shared" si="32"/>
        <v>0</v>
      </c>
      <c r="AG95" s="107">
        <f t="shared" si="33"/>
        <v>0</v>
      </c>
      <c r="AH95" s="282">
        <f t="shared" si="34"/>
        <v>0</v>
      </c>
      <c r="AI95" s="260"/>
      <c r="AJ95" s="282">
        <f t="shared" si="27"/>
        <v>0</v>
      </c>
      <c r="AK95" s="282">
        <f t="shared" si="28"/>
        <v>0</v>
      </c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495"/>
      <c r="AW95" s="495"/>
      <c r="AX95" s="495"/>
    </row>
    <row r="96" spans="2:50">
      <c r="B96" s="412">
        <v>905</v>
      </c>
      <c r="C96" s="117" t="s">
        <v>4397</v>
      </c>
      <c r="D96" s="117" t="s">
        <v>4401</v>
      </c>
      <c r="E96" s="117" t="s">
        <v>3064</v>
      </c>
      <c r="F96" s="117" t="s">
        <v>3065</v>
      </c>
      <c r="G96" s="289" t="s">
        <v>1363</v>
      </c>
      <c r="H96" s="105">
        <v>43571</v>
      </c>
      <c r="I96" s="100" t="s">
        <v>4257</v>
      </c>
      <c r="J96" s="290">
        <f t="shared" si="29"/>
        <v>780</v>
      </c>
      <c r="K96" s="290">
        <v>60</v>
      </c>
      <c r="L96" s="290">
        <v>720</v>
      </c>
      <c r="M96" s="290"/>
      <c r="N96" s="290">
        <v>1</v>
      </c>
      <c r="O96" s="290">
        <v>12</v>
      </c>
      <c r="P96" s="534">
        <v>5</v>
      </c>
      <c r="Q96" s="100"/>
      <c r="R96" s="128" t="s">
        <v>1784</v>
      </c>
      <c r="S96" s="128" t="s">
        <v>1784</v>
      </c>
      <c r="T96" s="128"/>
      <c r="U96" s="128" t="s">
        <v>1784</v>
      </c>
      <c r="V96" s="282" t="s">
        <v>4268</v>
      </c>
      <c r="W96" s="100"/>
      <c r="X96" s="282">
        <f t="shared" si="23"/>
        <v>0</v>
      </c>
      <c r="Y96" s="260"/>
      <c r="Z96" s="260"/>
      <c r="AA96" s="502">
        <f t="shared" si="24"/>
        <v>0</v>
      </c>
      <c r="AB96" s="282">
        <f t="shared" si="30"/>
        <v>0</v>
      </c>
      <c r="AC96" s="282">
        <f t="shared" si="25"/>
        <v>0</v>
      </c>
      <c r="AD96" s="282">
        <f t="shared" si="31"/>
        <v>0</v>
      </c>
      <c r="AE96" s="282">
        <f t="shared" si="26"/>
        <v>0</v>
      </c>
      <c r="AF96" s="282">
        <f t="shared" si="32"/>
        <v>0</v>
      </c>
      <c r="AG96" s="107">
        <f t="shared" si="33"/>
        <v>0</v>
      </c>
      <c r="AH96" s="282">
        <f t="shared" si="34"/>
        <v>0</v>
      </c>
      <c r="AI96" s="260"/>
      <c r="AJ96" s="282">
        <f t="shared" si="27"/>
        <v>0</v>
      </c>
      <c r="AK96" s="282">
        <f t="shared" si="28"/>
        <v>0</v>
      </c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495"/>
      <c r="AW96" s="495"/>
      <c r="AX96" s="495"/>
    </row>
    <row r="97" spans="2:50">
      <c r="B97" s="412">
        <v>906</v>
      </c>
      <c r="C97" s="117" t="s">
        <v>4397</v>
      </c>
      <c r="D97" s="117" t="s">
        <v>4401</v>
      </c>
      <c r="E97" s="117" t="s">
        <v>3981</v>
      </c>
      <c r="F97" s="117" t="s">
        <v>3982</v>
      </c>
      <c r="G97" s="289" t="s">
        <v>1363</v>
      </c>
      <c r="H97" s="105">
        <v>43571</v>
      </c>
      <c r="I97" s="100" t="s">
        <v>4257</v>
      </c>
      <c r="J97" s="290">
        <f t="shared" si="29"/>
        <v>780</v>
      </c>
      <c r="K97" s="290">
        <v>60</v>
      </c>
      <c r="L97" s="290">
        <v>720</v>
      </c>
      <c r="M97" s="290"/>
      <c r="N97" s="290">
        <v>1</v>
      </c>
      <c r="O97" s="290">
        <v>12</v>
      </c>
      <c r="P97" s="534">
        <v>5</v>
      </c>
      <c r="Q97" s="100"/>
      <c r="R97" s="128" t="s">
        <v>1784</v>
      </c>
      <c r="S97" s="128" t="s">
        <v>1784</v>
      </c>
      <c r="T97" s="128"/>
      <c r="U97" s="128" t="s">
        <v>1784</v>
      </c>
      <c r="V97" s="282" t="s">
        <v>4268</v>
      </c>
      <c r="W97" s="100"/>
      <c r="X97" s="282">
        <f t="shared" si="23"/>
        <v>0</v>
      </c>
      <c r="Y97" s="260"/>
      <c r="Z97" s="260"/>
      <c r="AA97" s="502">
        <f t="shared" si="24"/>
        <v>0</v>
      </c>
      <c r="AB97" s="282">
        <f t="shared" si="30"/>
        <v>0</v>
      </c>
      <c r="AC97" s="282">
        <f t="shared" si="25"/>
        <v>0</v>
      </c>
      <c r="AD97" s="282">
        <f t="shared" si="31"/>
        <v>0</v>
      </c>
      <c r="AE97" s="282">
        <f t="shared" si="26"/>
        <v>0</v>
      </c>
      <c r="AF97" s="282">
        <f t="shared" si="32"/>
        <v>0</v>
      </c>
      <c r="AG97" s="107">
        <f t="shared" si="33"/>
        <v>0</v>
      </c>
      <c r="AH97" s="282">
        <f t="shared" si="34"/>
        <v>0</v>
      </c>
      <c r="AI97" s="260"/>
      <c r="AJ97" s="282">
        <f t="shared" si="27"/>
        <v>0</v>
      </c>
      <c r="AK97" s="282">
        <f t="shared" si="28"/>
        <v>0</v>
      </c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495"/>
      <c r="AW97" s="495"/>
      <c r="AX97" s="495"/>
    </row>
    <row r="98" spans="2:50">
      <c r="B98" s="412">
        <v>907</v>
      </c>
      <c r="C98" s="117" t="s">
        <v>4397</v>
      </c>
      <c r="D98" s="117" t="s">
        <v>4401</v>
      </c>
      <c r="E98" s="117" t="s">
        <v>3983</v>
      </c>
      <c r="F98" s="117" t="s">
        <v>3984</v>
      </c>
      <c r="G98" s="289" t="s">
        <v>1363</v>
      </c>
      <c r="H98" s="105">
        <v>43571</v>
      </c>
      <c r="I98" s="100" t="s">
        <v>4257</v>
      </c>
      <c r="J98" s="290">
        <f t="shared" si="29"/>
        <v>780</v>
      </c>
      <c r="K98" s="290">
        <v>60</v>
      </c>
      <c r="L98" s="290">
        <v>720</v>
      </c>
      <c r="M98" s="290"/>
      <c r="N98" s="290">
        <v>1</v>
      </c>
      <c r="O98" s="290">
        <v>12</v>
      </c>
      <c r="P98" s="534">
        <v>5</v>
      </c>
      <c r="Q98" s="100"/>
      <c r="R98" s="128" t="s">
        <v>1784</v>
      </c>
      <c r="S98" s="128" t="s">
        <v>1784</v>
      </c>
      <c r="T98" s="128"/>
      <c r="U98" s="128" t="s">
        <v>1784</v>
      </c>
      <c r="V98" s="282" t="s">
        <v>4268</v>
      </c>
      <c r="W98" s="100"/>
      <c r="X98" s="282">
        <f t="shared" si="23"/>
        <v>0</v>
      </c>
      <c r="Y98" s="260"/>
      <c r="Z98" s="260"/>
      <c r="AA98" s="502">
        <f t="shared" si="24"/>
        <v>0</v>
      </c>
      <c r="AB98" s="282">
        <f t="shared" si="30"/>
        <v>0</v>
      </c>
      <c r="AC98" s="282">
        <f t="shared" si="25"/>
        <v>0</v>
      </c>
      <c r="AD98" s="282">
        <f t="shared" si="31"/>
        <v>0</v>
      </c>
      <c r="AE98" s="282">
        <f t="shared" si="26"/>
        <v>0</v>
      </c>
      <c r="AF98" s="282">
        <f t="shared" si="32"/>
        <v>0</v>
      </c>
      <c r="AG98" s="107">
        <f t="shared" si="33"/>
        <v>0</v>
      </c>
      <c r="AH98" s="282">
        <f t="shared" si="34"/>
        <v>0</v>
      </c>
      <c r="AI98" s="260"/>
      <c r="AJ98" s="282">
        <f t="shared" si="27"/>
        <v>0</v>
      </c>
      <c r="AK98" s="282">
        <f t="shared" si="28"/>
        <v>0</v>
      </c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495"/>
      <c r="AW98" s="495"/>
      <c r="AX98" s="495"/>
    </row>
    <row r="99" spans="2:50">
      <c r="B99" s="412">
        <v>908</v>
      </c>
      <c r="C99" s="117" t="s">
        <v>4397</v>
      </c>
      <c r="D99" s="117" t="s">
        <v>4401</v>
      </c>
      <c r="E99" s="117" t="s">
        <v>3985</v>
      </c>
      <c r="F99" s="117" t="s">
        <v>3986</v>
      </c>
      <c r="G99" s="289" t="s">
        <v>1363</v>
      </c>
      <c r="H99" s="105">
        <v>43571</v>
      </c>
      <c r="I99" s="100" t="s">
        <v>4257</v>
      </c>
      <c r="J99" s="290">
        <f t="shared" si="29"/>
        <v>780</v>
      </c>
      <c r="K99" s="290">
        <v>60</v>
      </c>
      <c r="L99" s="290">
        <v>720</v>
      </c>
      <c r="M99" s="290"/>
      <c r="N99" s="290">
        <v>1</v>
      </c>
      <c r="O99" s="290">
        <v>12</v>
      </c>
      <c r="P99" s="534">
        <v>5</v>
      </c>
      <c r="Q99" s="100"/>
      <c r="R99" s="128" t="s">
        <v>1784</v>
      </c>
      <c r="S99" s="128" t="s">
        <v>1784</v>
      </c>
      <c r="T99" s="128"/>
      <c r="U99" s="128" t="s">
        <v>1784</v>
      </c>
      <c r="V99" s="282" t="s">
        <v>4268</v>
      </c>
      <c r="W99" s="100"/>
      <c r="X99" s="282">
        <f t="shared" si="23"/>
        <v>0</v>
      </c>
      <c r="Y99" s="260"/>
      <c r="Z99" s="260"/>
      <c r="AA99" s="502">
        <f t="shared" si="24"/>
        <v>0</v>
      </c>
      <c r="AB99" s="282">
        <f t="shared" si="30"/>
        <v>0</v>
      </c>
      <c r="AC99" s="282">
        <f t="shared" si="25"/>
        <v>0</v>
      </c>
      <c r="AD99" s="282">
        <f t="shared" si="31"/>
        <v>0</v>
      </c>
      <c r="AE99" s="282">
        <f t="shared" si="26"/>
        <v>0</v>
      </c>
      <c r="AF99" s="282">
        <f t="shared" si="32"/>
        <v>0</v>
      </c>
      <c r="AG99" s="107">
        <f t="shared" si="33"/>
        <v>0</v>
      </c>
      <c r="AH99" s="282">
        <f t="shared" si="34"/>
        <v>0</v>
      </c>
      <c r="AI99" s="260"/>
      <c r="AJ99" s="282">
        <f t="shared" si="27"/>
        <v>0</v>
      </c>
      <c r="AK99" s="282">
        <f t="shared" si="28"/>
        <v>0</v>
      </c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495"/>
      <c r="AW99" s="495"/>
      <c r="AX99" s="495"/>
    </row>
    <row r="100" spans="2:50">
      <c r="B100" s="412">
        <v>909</v>
      </c>
      <c r="C100" s="117" t="s">
        <v>4397</v>
      </c>
      <c r="D100" s="117" t="s">
        <v>4401</v>
      </c>
      <c r="E100" s="117" t="s">
        <v>1749</v>
      </c>
      <c r="F100" s="117" t="s">
        <v>1706</v>
      </c>
      <c r="G100" s="289" t="s">
        <v>1363</v>
      </c>
      <c r="H100" s="105">
        <v>43571</v>
      </c>
      <c r="I100" s="100" t="s">
        <v>4257</v>
      </c>
      <c r="J100" s="290">
        <f t="shared" si="29"/>
        <v>240</v>
      </c>
      <c r="K100" s="290">
        <v>240</v>
      </c>
      <c r="L100" s="290">
        <v>0</v>
      </c>
      <c r="M100" s="290"/>
      <c r="N100" s="290">
        <v>4</v>
      </c>
      <c r="O100" s="290">
        <v>0</v>
      </c>
      <c r="P100" s="534">
        <v>5</v>
      </c>
      <c r="Q100" s="100"/>
      <c r="R100" s="128" t="s">
        <v>1784</v>
      </c>
      <c r="S100" s="128" t="s">
        <v>1784</v>
      </c>
      <c r="T100" s="128"/>
      <c r="U100" s="128" t="s">
        <v>1784</v>
      </c>
      <c r="V100" s="282" t="s">
        <v>4268</v>
      </c>
      <c r="W100" s="100"/>
      <c r="X100" s="282">
        <f t="shared" si="23"/>
        <v>0</v>
      </c>
      <c r="Y100" s="260"/>
      <c r="Z100" s="260"/>
      <c r="AA100" s="502">
        <f t="shared" si="24"/>
        <v>0</v>
      </c>
      <c r="AB100" s="282">
        <f t="shared" si="30"/>
        <v>0</v>
      </c>
      <c r="AC100" s="282">
        <f t="shared" si="25"/>
        <v>0</v>
      </c>
      <c r="AD100" s="282">
        <f t="shared" si="31"/>
        <v>0</v>
      </c>
      <c r="AE100" s="282">
        <f t="shared" si="26"/>
        <v>0</v>
      </c>
      <c r="AF100" s="282">
        <f t="shared" si="32"/>
        <v>0</v>
      </c>
      <c r="AG100" s="107">
        <f t="shared" si="33"/>
        <v>0</v>
      </c>
      <c r="AH100" s="282">
        <f t="shared" si="34"/>
        <v>0</v>
      </c>
      <c r="AI100" s="260"/>
      <c r="AJ100" s="282">
        <f t="shared" si="27"/>
        <v>0</v>
      </c>
      <c r="AK100" s="282">
        <f t="shared" si="28"/>
        <v>0</v>
      </c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495"/>
      <c r="AW100" s="495"/>
      <c r="AX100" s="495"/>
    </row>
    <row r="101" spans="2:50">
      <c r="B101" s="412">
        <v>910</v>
      </c>
      <c r="C101" s="117" t="s">
        <v>4397</v>
      </c>
      <c r="D101" s="117" t="s">
        <v>4401</v>
      </c>
      <c r="E101" s="117" t="s">
        <v>1707</v>
      </c>
      <c r="F101" s="117" t="s">
        <v>1484</v>
      </c>
      <c r="G101" s="289" t="s">
        <v>1363</v>
      </c>
      <c r="H101" s="105">
        <v>43571</v>
      </c>
      <c r="I101" s="100" t="s">
        <v>4257</v>
      </c>
      <c r="J101" s="290">
        <f t="shared" si="29"/>
        <v>30</v>
      </c>
      <c r="K101" s="290">
        <v>30</v>
      </c>
      <c r="L101" s="290">
        <v>0</v>
      </c>
      <c r="M101" s="290"/>
      <c r="N101" s="290">
        <v>0.5</v>
      </c>
      <c r="O101" s="290">
        <v>0</v>
      </c>
      <c r="P101" s="534">
        <v>5</v>
      </c>
      <c r="Q101" s="100"/>
      <c r="R101" s="128" t="s">
        <v>1784</v>
      </c>
      <c r="S101" s="128" t="s">
        <v>1784</v>
      </c>
      <c r="T101" s="128"/>
      <c r="U101" s="128" t="s">
        <v>1784</v>
      </c>
      <c r="V101" s="282" t="s">
        <v>4268</v>
      </c>
      <c r="W101" s="100"/>
      <c r="X101" s="282">
        <f t="shared" si="23"/>
        <v>0</v>
      </c>
      <c r="Y101" s="260"/>
      <c r="Z101" s="260"/>
      <c r="AA101" s="502">
        <f t="shared" si="24"/>
        <v>0</v>
      </c>
      <c r="AB101" s="282">
        <f t="shared" si="30"/>
        <v>0</v>
      </c>
      <c r="AC101" s="282">
        <f t="shared" si="25"/>
        <v>0</v>
      </c>
      <c r="AD101" s="282">
        <f t="shared" si="31"/>
        <v>0</v>
      </c>
      <c r="AE101" s="282">
        <f t="shared" si="26"/>
        <v>0</v>
      </c>
      <c r="AF101" s="282">
        <f t="shared" si="32"/>
        <v>0</v>
      </c>
      <c r="AG101" s="107">
        <f t="shared" si="33"/>
        <v>0</v>
      </c>
      <c r="AH101" s="282">
        <f t="shared" si="34"/>
        <v>0</v>
      </c>
      <c r="AI101" s="260"/>
      <c r="AJ101" s="282">
        <f t="shared" si="27"/>
        <v>0</v>
      </c>
      <c r="AK101" s="282">
        <f t="shared" si="28"/>
        <v>0</v>
      </c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495"/>
      <c r="AW101" s="495"/>
      <c r="AX101" s="495"/>
    </row>
    <row r="102" spans="2:50">
      <c r="B102" s="412">
        <v>911</v>
      </c>
      <c r="C102" s="117" t="s">
        <v>4397</v>
      </c>
      <c r="D102" s="117" t="s">
        <v>4401</v>
      </c>
      <c r="E102" s="117" t="s">
        <v>1750</v>
      </c>
      <c r="F102" s="117" t="s">
        <v>1708</v>
      </c>
      <c r="G102" s="289" t="s">
        <v>1363</v>
      </c>
      <c r="H102" s="105">
        <v>43571</v>
      </c>
      <c r="I102" s="100" t="s">
        <v>4257</v>
      </c>
      <c r="J102" s="290">
        <f t="shared" si="29"/>
        <v>180</v>
      </c>
      <c r="K102" s="290">
        <v>180</v>
      </c>
      <c r="L102" s="290">
        <v>0</v>
      </c>
      <c r="M102" s="290"/>
      <c r="N102" s="290">
        <v>3</v>
      </c>
      <c r="O102" s="290">
        <v>0</v>
      </c>
      <c r="P102" s="534">
        <v>5</v>
      </c>
      <c r="Q102" s="100"/>
      <c r="R102" s="128" t="s">
        <v>1784</v>
      </c>
      <c r="S102" s="128" t="s">
        <v>1784</v>
      </c>
      <c r="T102" s="128"/>
      <c r="U102" s="128" t="s">
        <v>1784</v>
      </c>
      <c r="V102" s="282" t="s">
        <v>4268</v>
      </c>
      <c r="W102" s="100"/>
      <c r="X102" s="282">
        <f t="shared" si="23"/>
        <v>0</v>
      </c>
      <c r="Y102" s="260"/>
      <c r="Z102" s="260"/>
      <c r="AA102" s="502">
        <f t="shared" si="24"/>
        <v>0</v>
      </c>
      <c r="AB102" s="282">
        <f t="shared" si="30"/>
        <v>0</v>
      </c>
      <c r="AC102" s="282">
        <f t="shared" si="25"/>
        <v>0</v>
      </c>
      <c r="AD102" s="282">
        <f t="shared" si="31"/>
        <v>0</v>
      </c>
      <c r="AE102" s="282">
        <f t="shared" si="26"/>
        <v>0</v>
      </c>
      <c r="AF102" s="282">
        <f t="shared" si="32"/>
        <v>0</v>
      </c>
      <c r="AG102" s="107">
        <f t="shared" si="33"/>
        <v>0</v>
      </c>
      <c r="AH102" s="282">
        <f t="shared" si="34"/>
        <v>0</v>
      </c>
      <c r="AI102" s="260"/>
      <c r="AJ102" s="282">
        <f t="shared" si="27"/>
        <v>0</v>
      </c>
      <c r="AK102" s="282">
        <f t="shared" si="28"/>
        <v>0</v>
      </c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495"/>
      <c r="AW102" s="495"/>
      <c r="AX102" s="495"/>
    </row>
    <row r="103" spans="2:50">
      <c r="B103" s="412">
        <v>912</v>
      </c>
      <c r="C103" s="117" t="s">
        <v>4397</v>
      </c>
      <c r="D103" s="117" t="s">
        <v>4401</v>
      </c>
      <c r="E103" s="117" t="s">
        <v>1751</v>
      </c>
      <c r="F103" s="117" t="s">
        <v>1709</v>
      </c>
      <c r="G103" s="289" t="s">
        <v>1363</v>
      </c>
      <c r="H103" s="105">
        <v>43571</v>
      </c>
      <c r="I103" s="100" t="s">
        <v>4257</v>
      </c>
      <c r="J103" s="290">
        <f t="shared" si="29"/>
        <v>120</v>
      </c>
      <c r="K103" s="290">
        <v>120</v>
      </c>
      <c r="L103" s="290">
        <v>0</v>
      </c>
      <c r="M103" s="290"/>
      <c r="N103" s="290">
        <v>2</v>
      </c>
      <c r="O103" s="290">
        <v>0</v>
      </c>
      <c r="P103" s="534">
        <v>5</v>
      </c>
      <c r="Q103" s="100"/>
      <c r="R103" s="128" t="s">
        <v>1784</v>
      </c>
      <c r="S103" s="128" t="s">
        <v>1784</v>
      </c>
      <c r="T103" s="128"/>
      <c r="U103" s="128" t="s">
        <v>1784</v>
      </c>
      <c r="V103" s="282" t="s">
        <v>4268</v>
      </c>
      <c r="W103" s="100"/>
      <c r="X103" s="282">
        <f t="shared" si="23"/>
        <v>0</v>
      </c>
      <c r="Y103" s="260"/>
      <c r="Z103" s="260"/>
      <c r="AA103" s="502">
        <f t="shared" si="24"/>
        <v>0</v>
      </c>
      <c r="AB103" s="282">
        <f t="shared" si="30"/>
        <v>0</v>
      </c>
      <c r="AC103" s="282">
        <f t="shared" si="25"/>
        <v>0</v>
      </c>
      <c r="AD103" s="282">
        <f t="shared" si="31"/>
        <v>0</v>
      </c>
      <c r="AE103" s="282">
        <f t="shared" si="26"/>
        <v>0</v>
      </c>
      <c r="AF103" s="282">
        <f t="shared" si="32"/>
        <v>0</v>
      </c>
      <c r="AG103" s="107">
        <f t="shared" si="33"/>
        <v>0</v>
      </c>
      <c r="AH103" s="282">
        <f t="shared" si="34"/>
        <v>0</v>
      </c>
      <c r="AI103" s="260"/>
      <c r="AJ103" s="282">
        <f t="shared" si="27"/>
        <v>0</v>
      </c>
      <c r="AK103" s="282">
        <f t="shared" si="28"/>
        <v>0</v>
      </c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495"/>
      <c r="AW103" s="495"/>
      <c r="AX103" s="495"/>
    </row>
    <row r="104" spans="2:50">
      <c r="B104" s="412">
        <v>913</v>
      </c>
      <c r="C104" s="117" t="s">
        <v>4397</v>
      </c>
      <c r="D104" s="117" t="s">
        <v>4401</v>
      </c>
      <c r="E104" s="117" t="s">
        <v>1752</v>
      </c>
      <c r="F104" s="117" t="s">
        <v>1710</v>
      </c>
      <c r="G104" s="289" t="s">
        <v>1363</v>
      </c>
      <c r="H104" s="105">
        <v>43571</v>
      </c>
      <c r="I104" s="100" t="s">
        <v>4257</v>
      </c>
      <c r="J104" s="290">
        <f t="shared" si="29"/>
        <v>60</v>
      </c>
      <c r="K104" s="290">
        <v>60</v>
      </c>
      <c r="L104" s="290">
        <v>0</v>
      </c>
      <c r="M104" s="290"/>
      <c r="N104" s="290">
        <v>1</v>
      </c>
      <c r="O104" s="290">
        <v>0</v>
      </c>
      <c r="P104" s="534">
        <v>5</v>
      </c>
      <c r="Q104" s="100"/>
      <c r="R104" s="128" t="s">
        <v>1784</v>
      </c>
      <c r="S104" s="128" t="s">
        <v>1784</v>
      </c>
      <c r="T104" s="128"/>
      <c r="U104" s="128" t="s">
        <v>1784</v>
      </c>
      <c r="V104" s="282" t="s">
        <v>4268</v>
      </c>
      <c r="W104" s="100"/>
      <c r="X104" s="282">
        <f t="shared" si="23"/>
        <v>0</v>
      </c>
      <c r="Y104" s="260"/>
      <c r="Z104" s="260"/>
      <c r="AA104" s="502">
        <f t="shared" si="24"/>
        <v>0</v>
      </c>
      <c r="AB104" s="282">
        <f t="shared" si="30"/>
        <v>0</v>
      </c>
      <c r="AC104" s="282">
        <f t="shared" si="25"/>
        <v>0</v>
      </c>
      <c r="AD104" s="282">
        <f t="shared" si="31"/>
        <v>0</v>
      </c>
      <c r="AE104" s="282">
        <f t="shared" si="26"/>
        <v>0</v>
      </c>
      <c r="AF104" s="282">
        <f t="shared" si="32"/>
        <v>0</v>
      </c>
      <c r="AG104" s="107">
        <f t="shared" si="33"/>
        <v>0</v>
      </c>
      <c r="AH104" s="282">
        <f t="shared" si="34"/>
        <v>0</v>
      </c>
      <c r="AI104" s="260"/>
      <c r="AJ104" s="282">
        <f t="shared" si="27"/>
        <v>0</v>
      </c>
      <c r="AK104" s="282">
        <f t="shared" si="28"/>
        <v>0</v>
      </c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495"/>
      <c r="AW104" s="495"/>
      <c r="AX104" s="495"/>
    </row>
    <row r="105" spans="2:50">
      <c r="B105" s="412">
        <v>914</v>
      </c>
      <c r="C105" s="117" t="s">
        <v>4397</v>
      </c>
      <c r="D105" s="117" t="s">
        <v>4401</v>
      </c>
      <c r="E105" s="117" t="s">
        <v>1753</v>
      </c>
      <c r="F105" s="117" t="s">
        <v>1711</v>
      </c>
      <c r="G105" s="289" t="s">
        <v>1363</v>
      </c>
      <c r="H105" s="105">
        <v>43572</v>
      </c>
      <c r="I105" s="100" t="s">
        <v>4257</v>
      </c>
      <c r="J105" s="290">
        <f t="shared" si="29"/>
        <v>120</v>
      </c>
      <c r="K105" s="290">
        <v>120</v>
      </c>
      <c r="L105" s="290">
        <v>0</v>
      </c>
      <c r="M105" s="290"/>
      <c r="N105" s="290">
        <v>2</v>
      </c>
      <c r="O105" s="290">
        <v>0</v>
      </c>
      <c r="P105" s="534">
        <v>5</v>
      </c>
      <c r="Q105" s="100"/>
      <c r="R105" s="128" t="s">
        <v>1784</v>
      </c>
      <c r="S105" s="128" t="s">
        <v>1784</v>
      </c>
      <c r="T105" s="128"/>
      <c r="U105" s="128" t="s">
        <v>1784</v>
      </c>
      <c r="V105" s="282" t="s">
        <v>4268</v>
      </c>
      <c r="W105" s="100"/>
      <c r="X105" s="282">
        <f t="shared" si="23"/>
        <v>0</v>
      </c>
      <c r="Y105" s="260"/>
      <c r="Z105" s="260"/>
      <c r="AA105" s="502">
        <f t="shared" si="24"/>
        <v>0</v>
      </c>
      <c r="AB105" s="282">
        <f t="shared" si="30"/>
        <v>0</v>
      </c>
      <c r="AC105" s="282">
        <f t="shared" si="25"/>
        <v>0</v>
      </c>
      <c r="AD105" s="282">
        <f t="shared" si="31"/>
        <v>0</v>
      </c>
      <c r="AE105" s="282">
        <f t="shared" si="26"/>
        <v>0</v>
      </c>
      <c r="AF105" s="282">
        <f t="shared" si="32"/>
        <v>0</v>
      </c>
      <c r="AG105" s="107">
        <f t="shared" si="33"/>
        <v>0</v>
      </c>
      <c r="AH105" s="282">
        <f t="shared" si="34"/>
        <v>0</v>
      </c>
      <c r="AI105" s="260"/>
      <c r="AJ105" s="282">
        <f t="shared" si="27"/>
        <v>0</v>
      </c>
      <c r="AK105" s="282">
        <f t="shared" si="28"/>
        <v>0</v>
      </c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495"/>
      <c r="AW105" s="495"/>
      <c r="AX105" s="495"/>
    </row>
    <row r="106" spans="2:50">
      <c r="B106" s="412">
        <v>915</v>
      </c>
      <c r="C106" s="117" t="s">
        <v>4397</v>
      </c>
      <c r="D106" s="117" t="s">
        <v>4401</v>
      </c>
      <c r="E106" s="117" t="s">
        <v>1712</v>
      </c>
      <c r="F106" s="117" t="s">
        <v>1516</v>
      </c>
      <c r="G106" s="289" t="s">
        <v>1363</v>
      </c>
      <c r="H106" s="105">
        <v>43572</v>
      </c>
      <c r="I106" s="100" t="s">
        <v>4257</v>
      </c>
      <c r="J106" s="290">
        <f t="shared" si="29"/>
        <v>60</v>
      </c>
      <c r="K106" s="290">
        <v>60</v>
      </c>
      <c r="L106" s="290">
        <v>0</v>
      </c>
      <c r="M106" s="290"/>
      <c r="N106" s="290">
        <v>1</v>
      </c>
      <c r="O106" s="290">
        <v>0</v>
      </c>
      <c r="P106" s="534">
        <v>5</v>
      </c>
      <c r="Q106" s="100"/>
      <c r="R106" s="128" t="s">
        <v>1784</v>
      </c>
      <c r="S106" s="128" t="s">
        <v>1784</v>
      </c>
      <c r="T106" s="128"/>
      <c r="U106" s="128" t="s">
        <v>1784</v>
      </c>
      <c r="V106" s="282" t="s">
        <v>4268</v>
      </c>
      <c r="W106" s="100"/>
      <c r="X106" s="282">
        <f t="shared" si="23"/>
        <v>0</v>
      </c>
      <c r="Y106" s="260"/>
      <c r="Z106" s="260"/>
      <c r="AA106" s="502">
        <f t="shared" si="24"/>
        <v>0</v>
      </c>
      <c r="AB106" s="282">
        <f t="shared" si="30"/>
        <v>0</v>
      </c>
      <c r="AC106" s="282">
        <f t="shared" si="25"/>
        <v>0</v>
      </c>
      <c r="AD106" s="282">
        <f t="shared" si="31"/>
        <v>0</v>
      </c>
      <c r="AE106" s="282">
        <f t="shared" si="26"/>
        <v>0</v>
      </c>
      <c r="AF106" s="282">
        <f t="shared" si="32"/>
        <v>0</v>
      </c>
      <c r="AG106" s="107">
        <f t="shared" si="33"/>
        <v>0</v>
      </c>
      <c r="AH106" s="282">
        <f t="shared" si="34"/>
        <v>0</v>
      </c>
      <c r="AI106" s="260"/>
      <c r="AJ106" s="282">
        <f t="shared" si="27"/>
        <v>0</v>
      </c>
      <c r="AK106" s="282">
        <f t="shared" si="28"/>
        <v>0</v>
      </c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495"/>
      <c r="AW106" s="495"/>
      <c r="AX106" s="495"/>
    </row>
    <row r="107" spans="2:50">
      <c r="B107" s="412">
        <v>916</v>
      </c>
      <c r="C107" s="117" t="s">
        <v>4397</v>
      </c>
      <c r="D107" s="117" t="s">
        <v>4401</v>
      </c>
      <c r="E107" s="117" t="s">
        <v>1713</v>
      </c>
      <c r="F107" s="117" t="s">
        <v>1523</v>
      </c>
      <c r="G107" s="289" t="s">
        <v>1363</v>
      </c>
      <c r="H107" s="105">
        <v>43572</v>
      </c>
      <c r="I107" s="100" t="s">
        <v>4257</v>
      </c>
      <c r="J107" s="290">
        <f t="shared" si="29"/>
        <v>60</v>
      </c>
      <c r="K107" s="290">
        <v>60</v>
      </c>
      <c r="L107" s="290">
        <v>0</v>
      </c>
      <c r="M107" s="290"/>
      <c r="N107" s="290">
        <v>1</v>
      </c>
      <c r="O107" s="290">
        <v>0</v>
      </c>
      <c r="P107" s="534">
        <v>5</v>
      </c>
      <c r="Q107" s="100"/>
      <c r="R107" s="128" t="s">
        <v>1784</v>
      </c>
      <c r="S107" s="128" t="s">
        <v>1784</v>
      </c>
      <c r="T107" s="128"/>
      <c r="U107" s="128" t="s">
        <v>1784</v>
      </c>
      <c r="V107" s="282" t="s">
        <v>4268</v>
      </c>
      <c r="W107" s="100"/>
      <c r="X107" s="282">
        <f t="shared" si="23"/>
        <v>0</v>
      </c>
      <c r="Y107" s="260"/>
      <c r="Z107" s="260"/>
      <c r="AA107" s="502">
        <f t="shared" si="24"/>
        <v>0</v>
      </c>
      <c r="AB107" s="282">
        <f t="shared" si="30"/>
        <v>0</v>
      </c>
      <c r="AC107" s="282">
        <f t="shared" si="25"/>
        <v>0</v>
      </c>
      <c r="AD107" s="282">
        <f t="shared" si="31"/>
        <v>0</v>
      </c>
      <c r="AE107" s="282">
        <f t="shared" si="26"/>
        <v>0</v>
      </c>
      <c r="AF107" s="282">
        <f t="shared" si="32"/>
        <v>0</v>
      </c>
      <c r="AG107" s="107">
        <f t="shared" si="33"/>
        <v>0</v>
      </c>
      <c r="AH107" s="282">
        <f t="shared" si="34"/>
        <v>0</v>
      </c>
      <c r="AI107" s="260"/>
      <c r="AJ107" s="282">
        <f t="shared" si="27"/>
        <v>0</v>
      </c>
      <c r="AK107" s="282">
        <f t="shared" si="28"/>
        <v>0</v>
      </c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495"/>
      <c r="AW107" s="495"/>
      <c r="AX107" s="495"/>
    </row>
    <row r="108" spans="2:50">
      <c r="B108" s="412">
        <v>917</v>
      </c>
      <c r="C108" s="117" t="s">
        <v>4397</v>
      </c>
      <c r="D108" s="117" t="s">
        <v>4401</v>
      </c>
      <c r="E108" s="117" t="s">
        <v>1714</v>
      </c>
      <c r="F108" s="117" t="s">
        <v>1530</v>
      </c>
      <c r="G108" s="289" t="s">
        <v>1363</v>
      </c>
      <c r="H108" s="105">
        <v>43572</v>
      </c>
      <c r="I108" s="100" t="s">
        <v>4257</v>
      </c>
      <c r="J108" s="290">
        <f t="shared" si="29"/>
        <v>120</v>
      </c>
      <c r="K108" s="290">
        <v>120</v>
      </c>
      <c r="L108" s="290">
        <v>0</v>
      </c>
      <c r="M108" s="290"/>
      <c r="N108" s="290">
        <v>2</v>
      </c>
      <c r="O108" s="290">
        <v>0</v>
      </c>
      <c r="P108" s="534">
        <v>5</v>
      </c>
      <c r="Q108" s="100"/>
      <c r="R108" s="128" t="s">
        <v>1784</v>
      </c>
      <c r="S108" s="128" t="s">
        <v>1784</v>
      </c>
      <c r="T108" s="128"/>
      <c r="U108" s="128" t="s">
        <v>1784</v>
      </c>
      <c r="V108" s="282" t="s">
        <v>4268</v>
      </c>
      <c r="W108" s="100"/>
      <c r="X108" s="282">
        <f t="shared" si="23"/>
        <v>0</v>
      </c>
      <c r="Y108" s="260"/>
      <c r="Z108" s="260"/>
      <c r="AA108" s="502">
        <f t="shared" si="24"/>
        <v>0</v>
      </c>
      <c r="AB108" s="282">
        <f t="shared" si="30"/>
        <v>0</v>
      </c>
      <c r="AC108" s="282">
        <f t="shared" si="25"/>
        <v>0</v>
      </c>
      <c r="AD108" s="282">
        <f t="shared" si="31"/>
        <v>0</v>
      </c>
      <c r="AE108" s="282">
        <f t="shared" si="26"/>
        <v>0</v>
      </c>
      <c r="AF108" s="282">
        <f t="shared" si="32"/>
        <v>0</v>
      </c>
      <c r="AG108" s="107">
        <f t="shared" si="33"/>
        <v>0</v>
      </c>
      <c r="AH108" s="282">
        <f t="shared" si="34"/>
        <v>0</v>
      </c>
      <c r="AI108" s="260"/>
      <c r="AJ108" s="282">
        <f t="shared" si="27"/>
        <v>0</v>
      </c>
      <c r="AK108" s="282">
        <f t="shared" si="28"/>
        <v>0</v>
      </c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495"/>
      <c r="AW108" s="495"/>
      <c r="AX108" s="495"/>
    </row>
    <row r="109" spans="2:50">
      <c r="B109" s="412">
        <v>918</v>
      </c>
      <c r="C109" s="117" t="s">
        <v>4397</v>
      </c>
      <c r="D109" s="117" t="s">
        <v>4401</v>
      </c>
      <c r="E109" s="117" t="s">
        <v>1754</v>
      </c>
      <c r="F109" s="117" t="s">
        <v>1715</v>
      </c>
      <c r="G109" s="289" t="s">
        <v>1363</v>
      </c>
      <c r="H109" s="105">
        <v>43572</v>
      </c>
      <c r="I109" s="100" t="s">
        <v>4257</v>
      </c>
      <c r="J109" s="290">
        <f t="shared" si="29"/>
        <v>60</v>
      </c>
      <c r="K109" s="290">
        <v>60</v>
      </c>
      <c r="L109" s="290">
        <v>0</v>
      </c>
      <c r="M109" s="290"/>
      <c r="N109" s="290">
        <v>1</v>
      </c>
      <c r="O109" s="290">
        <v>0</v>
      </c>
      <c r="P109" s="534">
        <v>5</v>
      </c>
      <c r="Q109" s="100"/>
      <c r="R109" s="128" t="s">
        <v>1784</v>
      </c>
      <c r="S109" s="128" t="s">
        <v>1784</v>
      </c>
      <c r="T109" s="128"/>
      <c r="U109" s="128" t="s">
        <v>1784</v>
      </c>
      <c r="V109" s="282" t="s">
        <v>4268</v>
      </c>
      <c r="W109" s="100"/>
      <c r="X109" s="282">
        <f t="shared" si="23"/>
        <v>0</v>
      </c>
      <c r="Y109" s="260"/>
      <c r="Z109" s="260"/>
      <c r="AA109" s="502">
        <f t="shared" si="24"/>
        <v>0</v>
      </c>
      <c r="AB109" s="282">
        <f t="shared" si="30"/>
        <v>0</v>
      </c>
      <c r="AC109" s="282">
        <f t="shared" si="25"/>
        <v>0</v>
      </c>
      <c r="AD109" s="282">
        <f t="shared" si="31"/>
        <v>0</v>
      </c>
      <c r="AE109" s="282">
        <f t="shared" si="26"/>
        <v>0</v>
      </c>
      <c r="AF109" s="282">
        <f t="shared" si="32"/>
        <v>0</v>
      </c>
      <c r="AG109" s="107">
        <f t="shared" si="33"/>
        <v>0</v>
      </c>
      <c r="AH109" s="282">
        <f t="shared" si="34"/>
        <v>0</v>
      </c>
      <c r="AI109" s="260"/>
      <c r="AJ109" s="282">
        <f t="shared" si="27"/>
        <v>0</v>
      </c>
      <c r="AK109" s="282">
        <f t="shared" si="28"/>
        <v>0</v>
      </c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495"/>
      <c r="AW109" s="495"/>
      <c r="AX109" s="495"/>
    </row>
    <row r="110" spans="2:50">
      <c r="B110" s="412">
        <v>919</v>
      </c>
      <c r="C110" s="117" t="s">
        <v>4397</v>
      </c>
      <c r="D110" s="117" t="s">
        <v>4401</v>
      </c>
      <c r="E110" s="117" t="s">
        <v>1716</v>
      </c>
      <c r="F110" s="117" t="s">
        <v>1536</v>
      </c>
      <c r="G110" s="289" t="s">
        <v>1363</v>
      </c>
      <c r="H110" s="105">
        <v>43572</v>
      </c>
      <c r="I110" s="100" t="s">
        <v>4257</v>
      </c>
      <c r="J110" s="290">
        <f t="shared" si="29"/>
        <v>60</v>
      </c>
      <c r="K110" s="290">
        <v>60</v>
      </c>
      <c r="L110" s="290">
        <v>0</v>
      </c>
      <c r="M110" s="290"/>
      <c r="N110" s="290">
        <v>1</v>
      </c>
      <c r="O110" s="290">
        <v>0</v>
      </c>
      <c r="P110" s="534">
        <v>5</v>
      </c>
      <c r="Q110" s="100"/>
      <c r="R110" s="128" t="s">
        <v>1784</v>
      </c>
      <c r="S110" s="128" t="s">
        <v>1784</v>
      </c>
      <c r="T110" s="128"/>
      <c r="U110" s="128" t="s">
        <v>1784</v>
      </c>
      <c r="V110" s="282" t="s">
        <v>4268</v>
      </c>
      <c r="W110" s="100"/>
      <c r="X110" s="282">
        <f t="shared" si="23"/>
        <v>0</v>
      </c>
      <c r="Y110" s="260"/>
      <c r="Z110" s="260"/>
      <c r="AA110" s="502">
        <f t="shared" si="24"/>
        <v>0</v>
      </c>
      <c r="AB110" s="282">
        <f t="shared" si="30"/>
        <v>0</v>
      </c>
      <c r="AC110" s="282">
        <f t="shared" si="25"/>
        <v>0</v>
      </c>
      <c r="AD110" s="282">
        <f t="shared" si="31"/>
        <v>0</v>
      </c>
      <c r="AE110" s="282">
        <f t="shared" si="26"/>
        <v>0</v>
      </c>
      <c r="AF110" s="282">
        <f t="shared" si="32"/>
        <v>0</v>
      </c>
      <c r="AG110" s="107">
        <f t="shared" si="33"/>
        <v>0</v>
      </c>
      <c r="AH110" s="282">
        <f t="shared" si="34"/>
        <v>0</v>
      </c>
      <c r="AI110" s="260"/>
      <c r="AJ110" s="282">
        <f t="shared" si="27"/>
        <v>0</v>
      </c>
      <c r="AK110" s="282">
        <f t="shared" si="28"/>
        <v>0</v>
      </c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495"/>
      <c r="AW110" s="495"/>
      <c r="AX110" s="495"/>
    </row>
    <row r="111" spans="2:50">
      <c r="B111" s="412">
        <v>920</v>
      </c>
      <c r="C111" s="117" t="s">
        <v>4397</v>
      </c>
      <c r="D111" s="117" t="s">
        <v>4401</v>
      </c>
      <c r="E111" s="117" t="s">
        <v>1717</v>
      </c>
      <c r="F111" s="117" t="s">
        <v>1543</v>
      </c>
      <c r="G111" s="289" t="s">
        <v>1363</v>
      </c>
      <c r="H111" s="105">
        <v>43572</v>
      </c>
      <c r="I111" s="100" t="s">
        <v>4257</v>
      </c>
      <c r="J111" s="290">
        <f t="shared" si="29"/>
        <v>90</v>
      </c>
      <c r="K111" s="290">
        <v>90</v>
      </c>
      <c r="L111" s="290">
        <v>0</v>
      </c>
      <c r="M111" s="290"/>
      <c r="N111" s="290">
        <v>1.5</v>
      </c>
      <c r="O111" s="290">
        <v>0</v>
      </c>
      <c r="P111" s="534">
        <v>5</v>
      </c>
      <c r="Q111" s="100"/>
      <c r="R111" s="128" t="s">
        <v>1784</v>
      </c>
      <c r="S111" s="128" t="s">
        <v>1784</v>
      </c>
      <c r="T111" s="128"/>
      <c r="U111" s="128" t="s">
        <v>1784</v>
      </c>
      <c r="V111" s="282" t="s">
        <v>4268</v>
      </c>
      <c r="W111" s="100"/>
      <c r="X111" s="282">
        <f t="shared" si="23"/>
        <v>0</v>
      </c>
      <c r="Y111" s="260"/>
      <c r="Z111" s="260"/>
      <c r="AA111" s="502">
        <f t="shared" si="24"/>
        <v>0</v>
      </c>
      <c r="AB111" s="282">
        <f t="shared" si="30"/>
        <v>0</v>
      </c>
      <c r="AC111" s="282">
        <f t="shared" si="25"/>
        <v>0</v>
      </c>
      <c r="AD111" s="282">
        <f t="shared" si="31"/>
        <v>0</v>
      </c>
      <c r="AE111" s="282">
        <f t="shared" si="26"/>
        <v>0</v>
      </c>
      <c r="AF111" s="282">
        <f t="shared" si="32"/>
        <v>0</v>
      </c>
      <c r="AG111" s="107">
        <f t="shared" si="33"/>
        <v>0</v>
      </c>
      <c r="AH111" s="282">
        <f t="shared" si="34"/>
        <v>0</v>
      </c>
      <c r="AI111" s="260"/>
      <c r="AJ111" s="282">
        <f t="shared" si="27"/>
        <v>0</v>
      </c>
      <c r="AK111" s="282">
        <f t="shared" si="28"/>
        <v>0</v>
      </c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495"/>
      <c r="AW111" s="495"/>
      <c r="AX111" s="495"/>
    </row>
    <row r="112" spans="2:50">
      <c r="B112" s="412">
        <v>921</v>
      </c>
      <c r="C112" s="117" t="s">
        <v>4397</v>
      </c>
      <c r="D112" s="117" t="s">
        <v>4401</v>
      </c>
      <c r="E112" s="117" t="s">
        <v>1755</v>
      </c>
      <c r="F112" s="117" t="s">
        <v>1718</v>
      </c>
      <c r="G112" s="289" t="s">
        <v>1363</v>
      </c>
      <c r="H112" s="105">
        <v>43572</v>
      </c>
      <c r="I112" s="100" t="s">
        <v>4257</v>
      </c>
      <c r="J112" s="290">
        <f t="shared" si="29"/>
        <v>90</v>
      </c>
      <c r="K112" s="290">
        <v>90</v>
      </c>
      <c r="L112" s="290">
        <v>0</v>
      </c>
      <c r="M112" s="290"/>
      <c r="N112" s="290">
        <v>1.5</v>
      </c>
      <c r="O112" s="290">
        <v>0</v>
      </c>
      <c r="P112" s="534">
        <v>5</v>
      </c>
      <c r="Q112" s="100"/>
      <c r="R112" s="128" t="s">
        <v>1784</v>
      </c>
      <c r="S112" s="128" t="s">
        <v>1784</v>
      </c>
      <c r="T112" s="128"/>
      <c r="U112" s="128" t="s">
        <v>1784</v>
      </c>
      <c r="V112" s="282" t="s">
        <v>4268</v>
      </c>
      <c r="W112" s="100"/>
      <c r="X112" s="282">
        <f t="shared" si="23"/>
        <v>0</v>
      </c>
      <c r="Y112" s="260"/>
      <c r="Z112" s="260"/>
      <c r="AA112" s="502">
        <f t="shared" si="24"/>
        <v>0</v>
      </c>
      <c r="AB112" s="282">
        <f t="shared" si="30"/>
        <v>0</v>
      </c>
      <c r="AC112" s="282">
        <f t="shared" si="25"/>
        <v>0</v>
      </c>
      <c r="AD112" s="282">
        <f t="shared" si="31"/>
        <v>0</v>
      </c>
      <c r="AE112" s="282">
        <f t="shared" si="26"/>
        <v>0</v>
      </c>
      <c r="AF112" s="282">
        <f t="shared" si="32"/>
        <v>0</v>
      </c>
      <c r="AG112" s="107">
        <f t="shared" si="33"/>
        <v>0</v>
      </c>
      <c r="AH112" s="282">
        <f t="shared" si="34"/>
        <v>0</v>
      </c>
      <c r="AI112" s="260"/>
      <c r="AJ112" s="282">
        <f t="shared" si="27"/>
        <v>0</v>
      </c>
      <c r="AK112" s="282">
        <f t="shared" si="28"/>
        <v>0</v>
      </c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495"/>
      <c r="AW112" s="495"/>
      <c r="AX112" s="495"/>
    </row>
    <row r="113" spans="2:50">
      <c r="B113" s="412">
        <v>922</v>
      </c>
      <c r="C113" s="117" t="s">
        <v>4397</v>
      </c>
      <c r="D113" s="117" t="s">
        <v>4401</v>
      </c>
      <c r="E113" s="117" t="s">
        <v>1719</v>
      </c>
      <c r="F113" s="117" t="s">
        <v>1556</v>
      </c>
      <c r="G113" s="289" t="s">
        <v>1363</v>
      </c>
      <c r="H113" s="105">
        <v>43572</v>
      </c>
      <c r="I113" s="100" t="s">
        <v>4257</v>
      </c>
      <c r="J113" s="290">
        <f t="shared" si="29"/>
        <v>120</v>
      </c>
      <c r="K113" s="290">
        <v>120</v>
      </c>
      <c r="L113" s="290">
        <v>0</v>
      </c>
      <c r="M113" s="290"/>
      <c r="N113" s="290">
        <v>2</v>
      </c>
      <c r="O113" s="290">
        <v>0</v>
      </c>
      <c r="P113" s="534">
        <v>5</v>
      </c>
      <c r="Q113" s="100"/>
      <c r="R113" s="128" t="s">
        <v>1784</v>
      </c>
      <c r="S113" s="128" t="s">
        <v>1784</v>
      </c>
      <c r="T113" s="128"/>
      <c r="U113" s="128" t="s">
        <v>1784</v>
      </c>
      <c r="V113" s="282" t="s">
        <v>4268</v>
      </c>
      <c r="W113" s="100"/>
      <c r="X113" s="282">
        <f t="shared" si="23"/>
        <v>0</v>
      </c>
      <c r="Y113" s="260"/>
      <c r="Z113" s="260"/>
      <c r="AA113" s="502">
        <f t="shared" si="24"/>
        <v>0</v>
      </c>
      <c r="AB113" s="282">
        <f t="shared" si="30"/>
        <v>0</v>
      </c>
      <c r="AC113" s="282">
        <f t="shared" si="25"/>
        <v>0</v>
      </c>
      <c r="AD113" s="282">
        <f t="shared" si="31"/>
        <v>0</v>
      </c>
      <c r="AE113" s="282">
        <f t="shared" si="26"/>
        <v>0</v>
      </c>
      <c r="AF113" s="282">
        <f t="shared" si="32"/>
        <v>0</v>
      </c>
      <c r="AG113" s="107">
        <f t="shared" si="33"/>
        <v>0</v>
      </c>
      <c r="AH113" s="282">
        <f t="shared" si="34"/>
        <v>0</v>
      </c>
      <c r="AI113" s="260"/>
      <c r="AJ113" s="282">
        <f t="shared" si="27"/>
        <v>0</v>
      </c>
      <c r="AK113" s="282">
        <f t="shared" si="28"/>
        <v>0</v>
      </c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495"/>
      <c r="AW113" s="495"/>
      <c r="AX113" s="495"/>
    </row>
    <row r="114" spans="2:50">
      <c r="B114" s="412">
        <v>923</v>
      </c>
      <c r="C114" s="117" t="s">
        <v>4397</v>
      </c>
      <c r="D114" s="117" t="s">
        <v>4401</v>
      </c>
      <c r="E114" s="117" t="s">
        <v>1756</v>
      </c>
      <c r="F114" s="117" t="s">
        <v>1720</v>
      </c>
      <c r="G114" s="289" t="s">
        <v>1363</v>
      </c>
      <c r="H114" s="105">
        <v>43572</v>
      </c>
      <c r="I114" s="100" t="s">
        <v>4257</v>
      </c>
      <c r="J114" s="290">
        <f t="shared" si="29"/>
        <v>30</v>
      </c>
      <c r="K114" s="290">
        <v>30</v>
      </c>
      <c r="L114" s="290">
        <v>0</v>
      </c>
      <c r="M114" s="290"/>
      <c r="N114" s="290">
        <v>0.5</v>
      </c>
      <c r="O114" s="290">
        <v>0</v>
      </c>
      <c r="P114" s="534">
        <v>5</v>
      </c>
      <c r="Q114" s="100"/>
      <c r="R114" s="128" t="s">
        <v>1784</v>
      </c>
      <c r="S114" s="128" t="s">
        <v>1784</v>
      </c>
      <c r="T114" s="128"/>
      <c r="U114" s="128" t="s">
        <v>1784</v>
      </c>
      <c r="V114" s="282" t="s">
        <v>4268</v>
      </c>
      <c r="W114" s="100"/>
      <c r="X114" s="282">
        <f t="shared" si="23"/>
        <v>0</v>
      </c>
      <c r="Y114" s="260"/>
      <c r="Z114" s="260"/>
      <c r="AA114" s="502">
        <f t="shared" si="24"/>
        <v>0</v>
      </c>
      <c r="AB114" s="282">
        <f t="shared" si="30"/>
        <v>0</v>
      </c>
      <c r="AC114" s="282">
        <f t="shared" si="25"/>
        <v>0</v>
      </c>
      <c r="AD114" s="282">
        <f t="shared" si="31"/>
        <v>0</v>
      </c>
      <c r="AE114" s="282">
        <f t="shared" si="26"/>
        <v>0</v>
      </c>
      <c r="AF114" s="282">
        <f t="shared" si="32"/>
        <v>0</v>
      </c>
      <c r="AG114" s="107">
        <f t="shared" si="33"/>
        <v>0</v>
      </c>
      <c r="AH114" s="282">
        <f t="shared" si="34"/>
        <v>0</v>
      </c>
      <c r="AI114" s="260"/>
      <c r="AJ114" s="282">
        <f t="shared" si="27"/>
        <v>0</v>
      </c>
      <c r="AK114" s="282">
        <f t="shared" si="28"/>
        <v>0</v>
      </c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495"/>
      <c r="AW114" s="495"/>
      <c r="AX114" s="495"/>
    </row>
    <row r="115" spans="2:50">
      <c r="B115" s="412">
        <v>924</v>
      </c>
      <c r="C115" s="117" t="s">
        <v>4397</v>
      </c>
      <c r="D115" s="117" t="s">
        <v>4401</v>
      </c>
      <c r="E115" s="117" t="s">
        <v>1757</v>
      </c>
      <c r="F115" s="117" t="s">
        <v>1721</v>
      </c>
      <c r="G115" s="289" t="s">
        <v>1363</v>
      </c>
      <c r="H115" s="105">
        <v>43572</v>
      </c>
      <c r="I115" s="100" t="s">
        <v>4257</v>
      </c>
      <c r="J115" s="290">
        <f t="shared" si="29"/>
        <v>30</v>
      </c>
      <c r="K115" s="290">
        <v>30</v>
      </c>
      <c r="L115" s="290">
        <v>0</v>
      </c>
      <c r="M115" s="290"/>
      <c r="N115" s="290">
        <v>0.5</v>
      </c>
      <c r="O115" s="290">
        <v>0</v>
      </c>
      <c r="P115" s="534">
        <v>5</v>
      </c>
      <c r="Q115" s="100"/>
      <c r="R115" s="128" t="s">
        <v>1784</v>
      </c>
      <c r="S115" s="128" t="s">
        <v>1784</v>
      </c>
      <c r="T115" s="128"/>
      <c r="U115" s="128" t="s">
        <v>1784</v>
      </c>
      <c r="V115" s="282" t="s">
        <v>4268</v>
      </c>
      <c r="W115" s="100"/>
      <c r="X115" s="282">
        <f t="shared" si="23"/>
        <v>0</v>
      </c>
      <c r="Y115" s="260"/>
      <c r="Z115" s="260"/>
      <c r="AA115" s="502">
        <f t="shared" si="24"/>
        <v>0</v>
      </c>
      <c r="AB115" s="282">
        <f t="shared" si="30"/>
        <v>0</v>
      </c>
      <c r="AC115" s="282">
        <f t="shared" si="25"/>
        <v>0</v>
      </c>
      <c r="AD115" s="282">
        <f t="shared" si="31"/>
        <v>0</v>
      </c>
      <c r="AE115" s="282">
        <f t="shared" si="26"/>
        <v>0</v>
      </c>
      <c r="AF115" s="282">
        <f t="shared" si="32"/>
        <v>0</v>
      </c>
      <c r="AG115" s="107">
        <f t="shared" si="33"/>
        <v>0</v>
      </c>
      <c r="AH115" s="282">
        <f t="shared" si="34"/>
        <v>0</v>
      </c>
      <c r="AI115" s="260"/>
      <c r="AJ115" s="282">
        <f t="shared" si="27"/>
        <v>0</v>
      </c>
      <c r="AK115" s="282">
        <f t="shared" si="28"/>
        <v>0</v>
      </c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495"/>
      <c r="AW115" s="495"/>
      <c r="AX115" s="495"/>
    </row>
  </sheetData>
  <protectedRanges>
    <protectedRange sqref="AR11:AU11 AL7:AU7 AA13:AB31 AA34:AB115 AR32:AU32" name="範圍1_1"/>
    <protectedRange sqref="AL8:AU10" name="範圍1_2"/>
    <protectedRange sqref="D2:D4 C4 C1:C2" name="範圍1_4"/>
    <protectedRange sqref="AP11:AQ11 AP32:AQ32" name="範圍1_1_1"/>
    <protectedRange sqref="AL11:AO11 AL32:AO32" name="範圍1_1_2"/>
  </protectedRanges>
  <mergeCells count="46">
    <mergeCell ref="AL5:AU5"/>
    <mergeCell ref="B6:B8"/>
    <mergeCell ref="C6:C8"/>
    <mergeCell ref="D6:D8"/>
    <mergeCell ref="E6:E8"/>
    <mergeCell ref="F6:F8"/>
    <mergeCell ref="G6:G8"/>
    <mergeCell ref="J6:M6"/>
    <mergeCell ref="N6:O6"/>
    <mergeCell ref="P6:P8"/>
    <mergeCell ref="Q6:Q8"/>
    <mergeCell ref="C1:I1"/>
    <mergeCell ref="J5:O5"/>
    <mergeCell ref="P5:V5"/>
    <mergeCell ref="AX6:AX8"/>
    <mergeCell ref="J7:J8"/>
    <mergeCell ref="K7:K8"/>
    <mergeCell ref="L7:L8"/>
    <mergeCell ref="M7:M8"/>
    <mergeCell ref="N7:N8"/>
    <mergeCell ref="O7:O8"/>
    <mergeCell ref="AH6:AH8"/>
    <mergeCell ref="AI6:AI8"/>
    <mergeCell ref="AJ6:AJ8"/>
    <mergeCell ref="AK6:AK8"/>
    <mergeCell ref="AL6:AU6"/>
    <mergeCell ref="AV6:AV8"/>
    <mergeCell ref="AB6:AB8"/>
    <mergeCell ref="AC6:AC8"/>
    <mergeCell ref="AD6:AD8"/>
    <mergeCell ref="B32:F33"/>
    <mergeCell ref="B11:F12"/>
    <mergeCell ref="B9:F10"/>
    <mergeCell ref="G9:H10"/>
    <mergeCell ref="AW6:AW8"/>
    <mergeCell ref="AE6:AE8"/>
    <mergeCell ref="AF6:AF8"/>
    <mergeCell ref="AG6:AG8"/>
    <mergeCell ref="R6:V7"/>
    <mergeCell ref="W6:W8"/>
    <mergeCell ref="X6:X8"/>
    <mergeCell ref="Y6:Y8"/>
    <mergeCell ref="Z6:Z8"/>
    <mergeCell ref="AA6:AA8"/>
    <mergeCell ref="H6:H8"/>
    <mergeCell ref="I6:I8"/>
  </mergeCells>
  <phoneticPr fontId="4" type="noConversion"/>
  <conditionalFormatting sqref="AL6 AL7:AU8">
    <cfRule type="cellIs" dxfId="2802" priority="3009" operator="equal">
      <formula>"NS"</formula>
    </cfRule>
    <cfRule type="cellIs" dxfId="2801" priority="3010" operator="equal">
      <formula>"NA"</formula>
    </cfRule>
    <cfRule type="cellIs" dxfId="2800" priority="3011" operator="equal">
      <formula>"X"</formula>
    </cfRule>
    <cfRule type="cellIs" dxfId="2799" priority="3012" operator="equal">
      <formula>"V"</formula>
    </cfRule>
  </conditionalFormatting>
  <conditionalFormatting sqref="AL7:AU7">
    <cfRule type="cellIs" dxfId="2798" priority="2998" operator="equal">
      <formula>"NS"</formula>
    </cfRule>
    <cfRule type="cellIs" dxfId="2797" priority="2999" operator="equal">
      <formula>"NA"</formula>
    </cfRule>
    <cfRule type="cellIs" dxfId="2796" priority="3000" operator="equal">
      <formula>"X"</formula>
    </cfRule>
    <cfRule type="cellIs" dxfId="2795" priority="3001" operator="equal">
      <formula>"V"</formula>
    </cfRule>
  </conditionalFormatting>
  <conditionalFormatting sqref="AO7">
    <cfRule type="cellIs" dxfId="2794" priority="2994" operator="equal">
      <formula>"NS"</formula>
    </cfRule>
    <cfRule type="cellIs" dxfId="2793" priority="2995" operator="equal">
      <formula>"NA"</formula>
    </cfRule>
    <cfRule type="cellIs" dxfId="2792" priority="2996" operator="equal">
      <formula>"X"</formula>
    </cfRule>
    <cfRule type="cellIs" dxfId="2791" priority="2997" operator="equal">
      <formula>"V"</formula>
    </cfRule>
  </conditionalFormatting>
  <conditionalFormatting sqref="AL8:AU8">
    <cfRule type="cellIs" dxfId="2790" priority="2990" operator="equal">
      <formula>"NS"</formula>
    </cfRule>
    <cfRule type="cellIs" dxfId="2789" priority="2991" operator="equal">
      <formula>"NA"</formula>
    </cfRule>
    <cfRule type="cellIs" dxfId="2788" priority="2992" operator="equal">
      <formula>"X"</formula>
    </cfRule>
    <cfRule type="cellIs" dxfId="2787" priority="2993" operator="equal">
      <formula>"V"</formula>
    </cfRule>
  </conditionalFormatting>
  <conditionalFormatting sqref="AR13:AU31 AR34:AU115">
    <cfRule type="cellIs" dxfId="2786" priority="2941" operator="equal">
      <formula>"NA"</formula>
    </cfRule>
    <cfRule type="cellIs" dxfId="2785" priority="2942" operator="equal">
      <formula>"NS"</formula>
    </cfRule>
    <cfRule type="cellIs" dxfId="2784" priority="2943" operator="equal">
      <formula>"S"</formula>
    </cfRule>
    <cfRule type="cellIs" dxfId="2783" priority="2944" operator="equal">
      <formula>"A"</formula>
    </cfRule>
    <cfRule type="cellIs" dxfId="2782" priority="2945" operator="equal">
      <formula>"X"</formula>
    </cfRule>
    <cfRule type="cellIs" dxfId="2781" priority="2946" operator="equal">
      <formula>"L"</formula>
    </cfRule>
    <cfRule type="cellIs" dxfId="2780" priority="2947" operator="equal">
      <formula>"V"</formula>
    </cfRule>
  </conditionalFormatting>
  <conditionalFormatting sqref="AP13:AQ31 AP34:AQ115">
    <cfRule type="cellIs" dxfId="2779" priority="2864" operator="equal">
      <formula>"NA"</formula>
    </cfRule>
    <cfRule type="cellIs" dxfId="2778" priority="2865" operator="equal">
      <formula>"NS"</formula>
    </cfRule>
    <cfRule type="cellIs" dxfId="2777" priority="2866" operator="equal">
      <formula>"S"</formula>
    </cfRule>
    <cfRule type="cellIs" dxfId="2776" priority="2867" operator="equal">
      <formula>"A"</formula>
    </cfRule>
    <cfRule type="cellIs" dxfId="2775" priority="2868" operator="equal">
      <formula>"X"</formula>
    </cfRule>
    <cfRule type="cellIs" dxfId="2774" priority="2869" operator="equal">
      <formula>"L"</formula>
    </cfRule>
    <cfRule type="cellIs" dxfId="2773" priority="2870" operator="equal">
      <formula>"V"</formula>
    </cfRule>
  </conditionalFormatting>
  <conditionalFormatting sqref="AL13:AO31 AL34:AO115">
    <cfRule type="cellIs" dxfId="2772" priority="2066" operator="equal">
      <formula>"NA"</formula>
    </cfRule>
    <cfRule type="cellIs" dxfId="2771" priority="2067" operator="equal">
      <formula>"NS"</formula>
    </cfRule>
    <cfRule type="cellIs" dxfId="2770" priority="2068" operator="equal">
      <formula>"S"</formula>
    </cfRule>
    <cfRule type="cellIs" dxfId="2769" priority="2069" operator="equal">
      <formula>"A"</formula>
    </cfRule>
    <cfRule type="cellIs" dxfId="2768" priority="2070" operator="equal">
      <formula>"X"</formula>
    </cfRule>
    <cfRule type="cellIs" dxfId="2767" priority="2071" operator="equal">
      <formula>"L"</formula>
    </cfRule>
    <cfRule type="cellIs" dxfId="2766" priority="2072" operator="equal">
      <formula>"V"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[1]Phase!#REF!</xm:f>
          </x14:formula1>
          <xm:sqref>C4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R2984"/>
  <sheetViews>
    <sheetView zoomScale="90" zoomScaleNormal="9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2948" sqref="F2948:F2955"/>
    </sheetView>
  </sheetViews>
  <sheetFormatPr defaultColWidth="9" defaultRowHeight="12.75" customHeight="1" outlineLevelCol="1"/>
  <cols>
    <col min="1" max="1" width="2.21875" style="291" customWidth="1"/>
    <col min="2" max="2" width="4.33203125" style="291" customWidth="1"/>
    <col min="3" max="3" width="24.44140625" style="291" customWidth="1"/>
    <col min="4" max="4" width="27.6640625" style="291" customWidth="1" outlineLevel="1"/>
    <col min="5" max="5" width="25.6640625" style="291" customWidth="1" outlineLevel="1"/>
    <col min="6" max="6" width="28.44140625" style="291" customWidth="1"/>
    <col min="7" max="7" width="30.21875" style="292" customWidth="1"/>
    <col min="8" max="8" width="6.6640625" style="291" bestFit="1" customWidth="1"/>
    <col min="9" max="12" width="13.33203125" style="291" hidden="1" customWidth="1" outlineLevel="1"/>
    <col min="13" max="13" width="13.33203125" style="331" customWidth="1" collapsed="1"/>
    <col min="14" max="16" width="13.33203125" style="331" customWidth="1"/>
    <col min="17" max="17" width="13.33203125" style="291" customWidth="1"/>
    <col min="18" max="18" width="11" style="291" customWidth="1"/>
    <col min="19" max="19" width="6.21875" style="291" bestFit="1" customWidth="1"/>
    <col min="20" max="20" width="7.6640625" style="291" bestFit="1" customWidth="1"/>
    <col min="21" max="21" width="9" style="291"/>
    <col min="22" max="22" width="4.6640625" style="291" bestFit="1" customWidth="1"/>
    <col min="23" max="23" width="3.77734375" style="291" bestFit="1" customWidth="1"/>
    <col min="24" max="24" width="22.77734375" style="292" customWidth="1"/>
    <col min="25" max="29" width="9" style="291"/>
    <col min="30" max="30" width="9.21875" style="291" customWidth="1"/>
    <col min="31" max="42" width="9" style="291"/>
    <col min="43" max="44" width="9" style="325"/>
    <col min="45" max="16384" width="9" style="291"/>
  </cols>
  <sheetData>
    <row r="2" spans="2:44" ht="12.75" customHeight="1">
      <c r="B2" s="646" t="s">
        <v>0</v>
      </c>
      <c r="C2" s="646" t="s">
        <v>1</v>
      </c>
      <c r="D2" s="303"/>
      <c r="E2" s="303"/>
      <c r="F2" s="646" t="s">
        <v>4</v>
      </c>
      <c r="G2" s="613" t="s">
        <v>6</v>
      </c>
      <c r="H2" s="646" t="s">
        <v>14</v>
      </c>
      <c r="I2" s="603" t="s">
        <v>8</v>
      </c>
      <c r="J2" s="603"/>
      <c r="K2" s="603" t="s">
        <v>9</v>
      </c>
      <c r="L2" s="603"/>
      <c r="M2" s="603" t="s">
        <v>8</v>
      </c>
      <c r="N2" s="603"/>
      <c r="O2" s="603" t="s">
        <v>9</v>
      </c>
      <c r="P2" s="603"/>
      <c r="Q2" s="300"/>
      <c r="R2" s="299"/>
      <c r="S2" s="299"/>
      <c r="T2" s="603" t="s">
        <v>30</v>
      </c>
      <c r="U2" s="603"/>
      <c r="V2" s="603"/>
      <c r="W2" s="603"/>
      <c r="X2" s="301"/>
      <c r="Y2" s="299"/>
      <c r="Z2" s="603" t="s">
        <v>38</v>
      </c>
      <c r="AA2" s="603"/>
      <c r="AB2" s="603"/>
      <c r="AC2" s="603"/>
      <c r="AD2" s="603"/>
      <c r="AE2" s="603"/>
      <c r="AF2" s="603"/>
      <c r="AG2" s="603"/>
      <c r="AH2" s="603"/>
      <c r="AI2" s="603"/>
      <c r="AJ2" s="603"/>
      <c r="AK2" s="603"/>
      <c r="AL2" s="603"/>
      <c r="AM2" s="603"/>
      <c r="AN2" s="603"/>
      <c r="AO2" s="603"/>
      <c r="AP2" s="603"/>
    </row>
    <row r="3" spans="2:44" s="298" customFormat="1" ht="12.75" customHeight="1">
      <c r="B3" s="647"/>
      <c r="C3" s="647"/>
      <c r="D3" s="9" t="s">
        <v>2</v>
      </c>
      <c r="E3" s="9" t="s">
        <v>3</v>
      </c>
      <c r="F3" s="647"/>
      <c r="G3" s="615"/>
      <c r="H3" s="647"/>
      <c r="I3" s="302" t="s">
        <v>12</v>
      </c>
      <c r="J3" s="302" t="s">
        <v>13</v>
      </c>
      <c r="K3" s="302" t="s">
        <v>10</v>
      </c>
      <c r="L3" s="302" t="s">
        <v>11</v>
      </c>
      <c r="M3" s="302" t="s">
        <v>12</v>
      </c>
      <c r="N3" s="302" t="s">
        <v>13</v>
      </c>
      <c r="O3" s="302" t="s">
        <v>10</v>
      </c>
      <c r="P3" s="302" t="s">
        <v>11</v>
      </c>
      <c r="Q3" s="302" t="s">
        <v>29</v>
      </c>
      <c r="R3" s="9" t="s">
        <v>7</v>
      </c>
      <c r="S3" s="9" t="s">
        <v>5</v>
      </c>
      <c r="T3" s="302" t="s">
        <v>32</v>
      </c>
      <c r="U3" s="302" t="s">
        <v>33</v>
      </c>
      <c r="V3" s="302" t="s">
        <v>34</v>
      </c>
      <c r="W3" s="302" t="s">
        <v>35</v>
      </c>
      <c r="X3" s="301" t="s">
        <v>36</v>
      </c>
      <c r="Y3" s="302" t="s">
        <v>37</v>
      </c>
      <c r="Z3" s="302" t="s">
        <v>39</v>
      </c>
      <c r="AA3" s="302" t="s">
        <v>2842</v>
      </c>
      <c r="AB3" s="302" t="s">
        <v>2843</v>
      </c>
      <c r="AC3" s="302" t="s">
        <v>2844</v>
      </c>
      <c r="AD3" s="302" t="s">
        <v>2845</v>
      </c>
      <c r="AE3" s="314" t="s">
        <v>3728</v>
      </c>
      <c r="AF3" s="302" t="s">
        <v>3701</v>
      </c>
      <c r="AG3" s="302" t="s">
        <v>3729</v>
      </c>
      <c r="AH3" s="302" t="s">
        <v>3702</v>
      </c>
      <c r="AI3" s="302" t="s">
        <v>3703</v>
      </c>
      <c r="AJ3" s="302" t="s">
        <v>3704</v>
      </c>
      <c r="AK3" s="302" t="s">
        <v>3730</v>
      </c>
      <c r="AL3" s="302" t="s">
        <v>3705</v>
      </c>
      <c r="AM3" s="302" t="s">
        <v>3732</v>
      </c>
      <c r="AN3" s="302" t="s">
        <v>3706</v>
      </c>
      <c r="AO3" s="302" t="s">
        <v>3731</v>
      </c>
      <c r="AP3" s="302" t="s">
        <v>3733</v>
      </c>
      <c r="AQ3" s="326"/>
      <c r="AR3" s="326"/>
    </row>
    <row r="4" spans="2:44" s="149" customFormat="1" ht="12.75" customHeight="1">
      <c r="B4" s="122">
        <v>1</v>
      </c>
      <c r="C4" s="123" t="s">
        <v>15</v>
      </c>
      <c r="D4" s="124" t="s">
        <v>15</v>
      </c>
      <c r="E4" s="124" t="s">
        <v>15</v>
      </c>
      <c r="F4" s="125" t="s">
        <v>16</v>
      </c>
      <c r="G4" s="217" t="s">
        <v>3734</v>
      </c>
      <c r="H4" s="126" t="s">
        <v>17</v>
      </c>
      <c r="I4" s="106">
        <v>270</v>
      </c>
      <c r="J4" s="106">
        <v>0</v>
      </c>
      <c r="K4" s="106">
        <v>4.5</v>
      </c>
      <c r="L4" s="106">
        <v>0</v>
      </c>
      <c r="M4" s="106">
        <f>SUM(I4:I6)</f>
        <v>990</v>
      </c>
      <c r="N4" s="106">
        <f>SUM(J4:J6)</f>
        <v>0</v>
      </c>
      <c r="O4" s="106">
        <f>SUM(K4:K6)</f>
        <v>16.5</v>
      </c>
      <c r="P4" s="106">
        <f>SUM(L4:L6)</f>
        <v>0</v>
      </c>
      <c r="Q4" s="106"/>
      <c r="R4" s="127">
        <v>42814</v>
      </c>
      <c r="S4" s="106" t="s">
        <v>1758</v>
      </c>
      <c r="T4" s="128" t="s">
        <v>31</v>
      </c>
      <c r="U4" s="128" t="s">
        <v>31</v>
      </c>
      <c r="V4" s="128" t="s">
        <v>31</v>
      </c>
      <c r="W4" s="128" t="s">
        <v>31</v>
      </c>
      <c r="X4" s="260" t="s">
        <v>1759</v>
      </c>
      <c r="Y4" s="282"/>
      <c r="Z4" s="129"/>
      <c r="AA4" s="129"/>
      <c r="AB4" s="129"/>
      <c r="AC4" s="129"/>
      <c r="AD4" s="129"/>
      <c r="AE4" s="315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327"/>
      <c r="AR4" s="327"/>
    </row>
    <row r="5" spans="2:44" s="149" customFormat="1" ht="12.75" customHeight="1">
      <c r="B5" s="122"/>
      <c r="C5" s="123"/>
      <c r="D5" s="124"/>
      <c r="E5" s="124"/>
      <c r="F5" s="125"/>
      <c r="G5" s="217" t="s">
        <v>2885</v>
      </c>
      <c r="H5" s="126" t="s">
        <v>17</v>
      </c>
      <c r="I5" s="106">
        <v>330</v>
      </c>
      <c r="J5" s="106">
        <v>0</v>
      </c>
      <c r="K5" s="106">
        <v>5.5</v>
      </c>
      <c r="L5" s="106">
        <v>0</v>
      </c>
      <c r="M5" s="106"/>
      <c r="N5" s="106"/>
      <c r="O5" s="106"/>
      <c r="P5" s="106"/>
      <c r="Q5" s="106"/>
      <c r="R5" s="127">
        <v>42814</v>
      </c>
      <c r="S5" s="106" t="s">
        <v>1758</v>
      </c>
      <c r="T5" s="128" t="s">
        <v>31</v>
      </c>
      <c r="U5" s="128" t="s">
        <v>31</v>
      </c>
      <c r="V5" s="128" t="s">
        <v>31</v>
      </c>
      <c r="W5" s="128" t="s">
        <v>31</v>
      </c>
      <c r="X5" s="260" t="s">
        <v>1759</v>
      </c>
      <c r="Y5" s="282"/>
      <c r="Z5" s="129"/>
      <c r="AA5" s="129"/>
      <c r="AB5" s="129"/>
      <c r="AC5" s="129"/>
      <c r="AD5" s="129"/>
      <c r="AE5" s="315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</row>
    <row r="6" spans="2:44" s="149" customFormat="1" ht="12.75" customHeight="1">
      <c r="B6" s="122"/>
      <c r="C6" s="123"/>
      <c r="D6" s="124"/>
      <c r="E6" s="124"/>
      <c r="F6" s="125"/>
      <c r="G6" s="217" t="s">
        <v>2886</v>
      </c>
      <c r="H6" s="126" t="s">
        <v>17</v>
      </c>
      <c r="I6" s="106">
        <v>390</v>
      </c>
      <c r="J6" s="106">
        <v>0</v>
      </c>
      <c r="K6" s="106">
        <v>6.5</v>
      </c>
      <c r="L6" s="106">
        <v>0</v>
      </c>
      <c r="M6" s="106"/>
      <c r="N6" s="106"/>
      <c r="O6" s="106"/>
      <c r="P6" s="106"/>
      <c r="Q6" s="106"/>
      <c r="R6" s="127">
        <v>42814</v>
      </c>
      <c r="S6" s="106" t="s">
        <v>1758</v>
      </c>
      <c r="T6" s="128" t="s">
        <v>31</v>
      </c>
      <c r="U6" s="128" t="s">
        <v>31</v>
      </c>
      <c r="V6" s="128" t="s">
        <v>31</v>
      </c>
      <c r="W6" s="128" t="s">
        <v>31</v>
      </c>
      <c r="X6" s="260" t="s">
        <v>1759</v>
      </c>
      <c r="Y6" s="282"/>
      <c r="Z6" s="129"/>
      <c r="AA6" s="129"/>
      <c r="AB6" s="129"/>
      <c r="AC6" s="129"/>
      <c r="AD6" s="129"/>
      <c r="AE6" s="315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</row>
    <row r="7" spans="2:44" s="149" customFormat="1" ht="12.75" customHeight="1">
      <c r="B7" s="122">
        <v>2</v>
      </c>
      <c r="C7" s="123" t="s">
        <v>15</v>
      </c>
      <c r="D7" s="124" t="s">
        <v>18</v>
      </c>
      <c r="E7" s="124" t="s">
        <v>19</v>
      </c>
      <c r="F7" s="125" t="s">
        <v>20</v>
      </c>
      <c r="G7" s="217" t="s">
        <v>1760</v>
      </c>
      <c r="H7" s="126" t="s">
        <v>17</v>
      </c>
      <c r="I7" s="106">
        <v>18</v>
      </c>
      <c r="J7" s="106">
        <v>0</v>
      </c>
      <c r="K7" s="106">
        <v>0.5</v>
      </c>
      <c r="L7" s="106">
        <v>0</v>
      </c>
      <c r="M7" s="106">
        <f t="shared" ref="M7:P8" si="0">I7</f>
        <v>18</v>
      </c>
      <c r="N7" s="106">
        <f t="shared" si="0"/>
        <v>0</v>
      </c>
      <c r="O7" s="106">
        <f t="shared" si="0"/>
        <v>0.5</v>
      </c>
      <c r="P7" s="106">
        <f t="shared" si="0"/>
        <v>0</v>
      </c>
      <c r="Q7" s="106"/>
      <c r="R7" s="127">
        <v>43245</v>
      </c>
      <c r="S7" s="106" t="s">
        <v>1758</v>
      </c>
      <c r="T7" s="128" t="s">
        <v>31</v>
      </c>
      <c r="U7" s="128" t="s">
        <v>31</v>
      </c>
      <c r="V7" s="128" t="s">
        <v>31</v>
      </c>
      <c r="W7" s="128" t="s">
        <v>31</v>
      </c>
      <c r="X7" s="260" t="s">
        <v>1759</v>
      </c>
      <c r="Y7" s="282"/>
      <c r="Z7" s="129"/>
      <c r="AA7" s="129"/>
      <c r="AB7" s="129"/>
      <c r="AC7" s="129"/>
      <c r="AD7" s="129"/>
      <c r="AE7" s="315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327"/>
      <c r="AR7" s="327"/>
    </row>
    <row r="8" spans="2:44" s="149" customFormat="1" ht="12.75" customHeight="1">
      <c r="B8" s="122">
        <v>3</v>
      </c>
      <c r="C8" s="123" t="s">
        <v>1761</v>
      </c>
      <c r="D8" s="124" t="s">
        <v>1762</v>
      </c>
      <c r="E8" s="124" t="s">
        <v>1763</v>
      </c>
      <c r="F8" s="125" t="s">
        <v>2887</v>
      </c>
      <c r="G8" s="139" t="s">
        <v>2888</v>
      </c>
      <c r="H8" s="126" t="s">
        <v>17</v>
      </c>
      <c r="I8" s="106">
        <v>6</v>
      </c>
      <c r="J8" s="106">
        <v>0</v>
      </c>
      <c r="K8" s="106">
        <v>0.1</v>
      </c>
      <c r="L8" s="106">
        <v>0</v>
      </c>
      <c r="M8" s="106">
        <f t="shared" si="0"/>
        <v>6</v>
      </c>
      <c r="N8" s="106">
        <f t="shared" si="0"/>
        <v>0</v>
      </c>
      <c r="O8" s="106">
        <f t="shared" si="0"/>
        <v>0.1</v>
      </c>
      <c r="P8" s="106">
        <f t="shared" si="0"/>
        <v>0</v>
      </c>
      <c r="Q8" s="106"/>
      <c r="R8" s="127">
        <v>42272</v>
      </c>
      <c r="S8" s="106" t="s">
        <v>1758</v>
      </c>
      <c r="T8" s="128" t="s">
        <v>31</v>
      </c>
      <c r="U8" s="128" t="s">
        <v>31</v>
      </c>
      <c r="V8" s="128" t="s">
        <v>31</v>
      </c>
      <c r="W8" s="128" t="s">
        <v>31</v>
      </c>
      <c r="X8" s="260" t="s">
        <v>1764</v>
      </c>
      <c r="Y8" s="282"/>
      <c r="Z8" s="129"/>
      <c r="AA8" s="129"/>
      <c r="AB8" s="129"/>
      <c r="AC8" s="129"/>
      <c r="AD8" s="129"/>
      <c r="AE8" s="315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327"/>
      <c r="AR8" s="327"/>
    </row>
    <row r="9" spans="2:44" s="149" customFormat="1" ht="12.75" customHeight="1">
      <c r="B9" s="122"/>
      <c r="C9" s="123" t="s">
        <v>21</v>
      </c>
      <c r="D9" s="124" t="s">
        <v>1765</v>
      </c>
      <c r="E9" s="124" t="s">
        <v>1766</v>
      </c>
      <c r="F9" s="125" t="s">
        <v>2889</v>
      </c>
      <c r="G9" s="217" t="s">
        <v>2890</v>
      </c>
      <c r="H9" s="131" t="s">
        <v>17</v>
      </c>
      <c r="I9" s="132">
        <v>12</v>
      </c>
      <c r="J9" s="132">
        <v>0</v>
      </c>
      <c r="K9" s="132">
        <v>0.2</v>
      </c>
      <c r="L9" s="132">
        <v>0</v>
      </c>
      <c r="M9" s="106">
        <f>SUM(I9:I11)</f>
        <v>54</v>
      </c>
      <c r="N9" s="106">
        <f>SUM(J9:J11)</f>
        <v>0</v>
      </c>
      <c r="O9" s="106">
        <f>SUM(K9:K11)</f>
        <v>0.9</v>
      </c>
      <c r="P9" s="106">
        <f>SUM(L9:L11)</f>
        <v>0</v>
      </c>
      <c r="Q9" s="106"/>
      <c r="R9" s="127">
        <v>42977</v>
      </c>
      <c r="S9" s="106" t="s">
        <v>1758</v>
      </c>
      <c r="T9" s="128" t="s">
        <v>31</v>
      </c>
      <c r="U9" s="128" t="s">
        <v>31</v>
      </c>
      <c r="V9" s="128" t="s">
        <v>31</v>
      </c>
      <c r="W9" s="128" t="s">
        <v>31</v>
      </c>
      <c r="X9" s="260" t="s">
        <v>1764</v>
      </c>
      <c r="Y9" s="282"/>
      <c r="Z9" s="129"/>
      <c r="AA9" s="129"/>
      <c r="AB9" s="129"/>
      <c r="AC9" s="129"/>
      <c r="AD9" s="129"/>
      <c r="AE9" s="315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327"/>
      <c r="AR9" s="327"/>
    </row>
    <row r="10" spans="2:44" s="149" customFormat="1" ht="12.75" customHeight="1">
      <c r="B10" s="122"/>
      <c r="C10" s="133"/>
      <c r="D10" s="133"/>
      <c r="E10" s="133"/>
      <c r="F10" s="129"/>
      <c r="G10" s="217" t="s">
        <v>3071</v>
      </c>
      <c r="H10" s="131" t="s">
        <v>17</v>
      </c>
      <c r="I10" s="132">
        <v>18</v>
      </c>
      <c r="J10" s="132">
        <v>0</v>
      </c>
      <c r="K10" s="132">
        <v>0.3</v>
      </c>
      <c r="L10" s="132">
        <v>0</v>
      </c>
      <c r="M10" s="106"/>
      <c r="N10" s="106"/>
      <c r="O10" s="106"/>
      <c r="P10" s="106"/>
      <c r="Q10" s="106"/>
      <c r="R10" s="127">
        <v>43775</v>
      </c>
      <c r="S10" s="106" t="s">
        <v>1758</v>
      </c>
      <c r="T10" s="128" t="s">
        <v>31</v>
      </c>
      <c r="U10" s="128" t="s">
        <v>31</v>
      </c>
      <c r="V10" s="128" t="s">
        <v>31</v>
      </c>
      <c r="W10" s="128" t="s">
        <v>31</v>
      </c>
      <c r="X10" s="260" t="s">
        <v>1764</v>
      </c>
      <c r="Y10" s="282"/>
      <c r="Z10" s="129"/>
      <c r="AA10" s="129"/>
      <c r="AB10" s="129"/>
      <c r="AC10" s="129"/>
      <c r="AD10" s="129"/>
      <c r="AE10" s="315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</row>
    <row r="11" spans="2:44" s="149" customFormat="1" ht="12.75" customHeight="1">
      <c r="B11" s="122"/>
      <c r="C11" s="133"/>
      <c r="D11" s="133"/>
      <c r="E11" s="133"/>
      <c r="F11" s="129"/>
      <c r="G11" s="217" t="s">
        <v>2891</v>
      </c>
      <c r="H11" s="131" t="s">
        <v>17</v>
      </c>
      <c r="I11" s="132">
        <v>24</v>
      </c>
      <c r="J11" s="132">
        <v>0</v>
      </c>
      <c r="K11" s="132">
        <v>0.4</v>
      </c>
      <c r="L11" s="132">
        <v>0</v>
      </c>
      <c r="M11" s="106"/>
      <c r="N11" s="106"/>
      <c r="O11" s="106"/>
      <c r="P11" s="106"/>
      <c r="Q11" s="106"/>
      <c r="R11" s="127">
        <v>43775</v>
      </c>
      <c r="S11" s="106" t="s">
        <v>1758</v>
      </c>
      <c r="T11" s="128" t="s">
        <v>31</v>
      </c>
      <c r="U11" s="128" t="s">
        <v>31</v>
      </c>
      <c r="V11" s="128" t="s">
        <v>31</v>
      </c>
      <c r="W11" s="128" t="s">
        <v>31</v>
      </c>
      <c r="X11" s="260" t="s">
        <v>1764</v>
      </c>
      <c r="Y11" s="282"/>
      <c r="Z11" s="129"/>
      <c r="AA11" s="129"/>
      <c r="AB11" s="129"/>
      <c r="AC11" s="129"/>
      <c r="AD11" s="129"/>
      <c r="AE11" s="315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</row>
    <row r="12" spans="2:44" s="149" customFormat="1" ht="12.75" customHeight="1">
      <c r="B12" s="122"/>
      <c r="C12" s="134" t="s">
        <v>21</v>
      </c>
      <c r="D12" s="135" t="s">
        <v>1767</v>
      </c>
      <c r="E12" s="136" t="s">
        <v>1768</v>
      </c>
      <c r="F12" s="137" t="s">
        <v>2839</v>
      </c>
      <c r="G12" s="218" t="s">
        <v>1769</v>
      </c>
      <c r="H12" s="126" t="s">
        <v>17</v>
      </c>
      <c r="I12" s="138">
        <v>6</v>
      </c>
      <c r="J12" s="138">
        <v>0</v>
      </c>
      <c r="K12" s="138">
        <v>0.1</v>
      </c>
      <c r="L12" s="138">
        <v>0</v>
      </c>
      <c r="M12" s="106">
        <f>SUM(I12:I16)</f>
        <v>66</v>
      </c>
      <c r="N12" s="106">
        <f>SUM(J12:J16)</f>
        <v>0</v>
      </c>
      <c r="O12" s="106">
        <f>SUM(K12:K16)</f>
        <v>1.1000000000000001</v>
      </c>
      <c r="P12" s="106">
        <f>SUM(L12:L16)</f>
        <v>0</v>
      </c>
      <c r="Q12" s="106"/>
      <c r="R12" s="127">
        <v>42992</v>
      </c>
      <c r="S12" s="106" t="s">
        <v>1758</v>
      </c>
      <c r="T12" s="128" t="s">
        <v>31</v>
      </c>
      <c r="U12" s="128" t="s">
        <v>31</v>
      </c>
      <c r="V12" s="128" t="s">
        <v>31</v>
      </c>
      <c r="W12" s="128" t="s">
        <v>31</v>
      </c>
      <c r="X12" s="260" t="s">
        <v>1764</v>
      </c>
      <c r="Y12" s="282"/>
      <c r="Z12" s="129"/>
      <c r="AA12" s="129"/>
      <c r="AB12" s="129"/>
      <c r="AC12" s="129"/>
      <c r="AD12" s="129"/>
      <c r="AE12" s="315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327"/>
      <c r="AR12" s="327"/>
    </row>
    <row r="13" spans="2:44" s="149" customFormat="1" ht="12.75" customHeight="1">
      <c r="B13" s="122"/>
      <c r="C13" s="134"/>
      <c r="D13" s="134"/>
      <c r="E13" s="134"/>
      <c r="F13" s="137"/>
      <c r="G13" s="218" t="s">
        <v>2847</v>
      </c>
      <c r="H13" s="126" t="s">
        <v>17</v>
      </c>
      <c r="I13" s="138">
        <v>30</v>
      </c>
      <c r="J13" s="138">
        <v>0</v>
      </c>
      <c r="K13" s="138">
        <v>0.5</v>
      </c>
      <c r="L13" s="138">
        <v>0</v>
      </c>
      <c r="M13" s="106"/>
      <c r="N13" s="106"/>
      <c r="O13" s="106"/>
      <c r="P13" s="106"/>
      <c r="Q13" s="106"/>
      <c r="R13" s="127">
        <v>42992</v>
      </c>
      <c r="S13" s="106" t="s">
        <v>1758</v>
      </c>
      <c r="T13" s="128" t="s">
        <v>31</v>
      </c>
      <c r="U13" s="128" t="s">
        <v>31</v>
      </c>
      <c r="V13" s="128" t="s">
        <v>31</v>
      </c>
      <c r="W13" s="128" t="s">
        <v>31</v>
      </c>
      <c r="X13" s="260" t="s">
        <v>1764</v>
      </c>
      <c r="Y13" s="282"/>
      <c r="Z13" s="129"/>
      <c r="AA13" s="129"/>
      <c r="AB13" s="129"/>
      <c r="AC13" s="129"/>
      <c r="AD13" s="129"/>
      <c r="AE13" s="315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</row>
    <row r="14" spans="2:44" s="149" customFormat="1" ht="12.75" customHeight="1">
      <c r="B14" s="122"/>
      <c r="C14" s="134"/>
      <c r="D14" s="134"/>
      <c r="E14" s="134"/>
      <c r="F14" s="137"/>
      <c r="G14" s="218" t="s">
        <v>1770</v>
      </c>
      <c r="H14" s="126" t="s">
        <v>17</v>
      </c>
      <c r="I14" s="138">
        <v>12</v>
      </c>
      <c r="J14" s="138">
        <v>0</v>
      </c>
      <c r="K14" s="138">
        <v>0.2</v>
      </c>
      <c r="L14" s="138">
        <v>0</v>
      </c>
      <c r="M14" s="106"/>
      <c r="N14" s="106"/>
      <c r="O14" s="106"/>
      <c r="P14" s="106"/>
      <c r="Q14" s="106"/>
      <c r="R14" s="127">
        <v>43713</v>
      </c>
      <c r="S14" s="106" t="s">
        <v>1758</v>
      </c>
      <c r="T14" s="128" t="s">
        <v>31</v>
      </c>
      <c r="U14" s="128" t="s">
        <v>31</v>
      </c>
      <c r="V14" s="128" t="s">
        <v>31</v>
      </c>
      <c r="W14" s="128" t="s">
        <v>31</v>
      </c>
      <c r="X14" s="260" t="s">
        <v>1764</v>
      </c>
      <c r="Y14" s="282"/>
      <c r="Z14" s="129"/>
      <c r="AA14" s="129"/>
      <c r="AB14" s="129"/>
      <c r="AC14" s="129"/>
      <c r="AD14" s="129"/>
      <c r="AE14" s="315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</row>
    <row r="15" spans="2:44" s="149" customFormat="1" ht="12.75" customHeight="1">
      <c r="B15" s="122"/>
      <c r="C15" s="134"/>
      <c r="D15" s="134"/>
      <c r="E15" s="134"/>
      <c r="F15" s="137"/>
      <c r="G15" s="218" t="s">
        <v>2848</v>
      </c>
      <c r="H15" s="126" t="s">
        <v>17</v>
      </c>
      <c r="I15" s="138">
        <v>6</v>
      </c>
      <c r="J15" s="138">
        <v>0</v>
      </c>
      <c r="K15" s="138">
        <v>0.1</v>
      </c>
      <c r="L15" s="138">
        <v>0</v>
      </c>
      <c r="M15" s="106"/>
      <c r="N15" s="106"/>
      <c r="O15" s="106"/>
      <c r="P15" s="106"/>
      <c r="Q15" s="106"/>
      <c r="R15" s="127">
        <v>42992</v>
      </c>
      <c r="S15" s="106" t="s">
        <v>1758</v>
      </c>
      <c r="T15" s="128" t="s">
        <v>31</v>
      </c>
      <c r="U15" s="128" t="s">
        <v>31</v>
      </c>
      <c r="V15" s="128" t="s">
        <v>31</v>
      </c>
      <c r="W15" s="128" t="s">
        <v>31</v>
      </c>
      <c r="X15" s="260" t="s">
        <v>1764</v>
      </c>
      <c r="Y15" s="282"/>
      <c r="Z15" s="129"/>
      <c r="AA15" s="129"/>
      <c r="AB15" s="129"/>
      <c r="AC15" s="129"/>
      <c r="AD15" s="129"/>
      <c r="AE15" s="315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</row>
    <row r="16" spans="2:44" s="149" customFormat="1" ht="12.75" customHeight="1">
      <c r="B16" s="122"/>
      <c r="C16" s="134"/>
      <c r="D16" s="134"/>
      <c r="E16" s="134"/>
      <c r="F16" s="137"/>
      <c r="G16" s="218" t="s">
        <v>2849</v>
      </c>
      <c r="H16" s="126" t="s">
        <v>17</v>
      </c>
      <c r="I16" s="138">
        <v>12</v>
      </c>
      <c r="J16" s="138">
        <v>0</v>
      </c>
      <c r="K16" s="138">
        <v>0.2</v>
      </c>
      <c r="L16" s="138">
        <v>0</v>
      </c>
      <c r="M16" s="106"/>
      <c r="N16" s="106"/>
      <c r="O16" s="106"/>
      <c r="P16" s="106"/>
      <c r="Q16" s="106"/>
      <c r="R16" s="127">
        <v>42992</v>
      </c>
      <c r="S16" s="106" t="s">
        <v>1758</v>
      </c>
      <c r="T16" s="128" t="s">
        <v>31</v>
      </c>
      <c r="U16" s="128" t="s">
        <v>31</v>
      </c>
      <c r="V16" s="128" t="s">
        <v>31</v>
      </c>
      <c r="W16" s="128" t="s">
        <v>31</v>
      </c>
      <c r="X16" s="260" t="s">
        <v>1764</v>
      </c>
      <c r="Y16" s="282"/>
      <c r="Z16" s="129"/>
      <c r="AA16" s="129"/>
      <c r="AB16" s="129"/>
      <c r="AC16" s="129"/>
      <c r="AD16" s="129"/>
      <c r="AE16" s="315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</row>
    <row r="17" spans="2:44" s="149" customFormat="1" ht="12.75" customHeight="1">
      <c r="B17" s="122"/>
      <c r="C17" s="134" t="s">
        <v>21</v>
      </c>
      <c r="D17" s="135" t="s">
        <v>1767</v>
      </c>
      <c r="E17" s="136" t="s">
        <v>1768</v>
      </c>
      <c r="F17" s="137" t="s">
        <v>1771</v>
      </c>
      <c r="G17" s="218" t="s">
        <v>1772</v>
      </c>
      <c r="H17" s="126" t="s">
        <v>17</v>
      </c>
      <c r="I17" s="138">
        <v>6</v>
      </c>
      <c r="J17" s="138">
        <v>240</v>
      </c>
      <c r="K17" s="138">
        <v>0.1</v>
      </c>
      <c r="L17" s="138">
        <v>4</v>
      </c>
      <c r="M17" s="106">
        <f>I17</f>
        <v>6</v>
      </c>
      <c r="N17" s="106">
        <f>J17</f>
        <v>240</v>
      </c>
      <c r="O17" s="106">
        <f>K17</f>
        <v>0.1</v>
      </c>
      <c r="P17" s="106">
        <f>L17</f>
        <v>4</v>
      </c>
      <c r="Q17" s="106"/>
      <c r="R17" s="127">
        <v>42983</v>
      </c>
      <c r="S17" s="106" t="s">
        <v>1758</v>
      </c>
      <c r="T17" s="128" t="s">
        <v>31</v>
      </c>
      <c r="U17" s="128" t="s">
        <v>31</v>
      </c>
      <c r="V17" s="128" t="s">
        <v>31</v>
      </c>
      <c r="W17" s="128" t="s">
        <v>31</v>
      </c>
      <c r="X17" s="260" t="s">
        <v>1764</v>
      </c>
      <c r="Y17" s="282"/>
      <c r="Z17" s="129"/>
      <c r="AA17" s="129"/>
      <c r="AB17" s="129"/>
      <c r="AC17" s="129"/>
      <c r="AD17" s="129"/>
      <c r="AE17" s="315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327"/>
      <c r="AR17" s="327"/>
    </row>
    <row r="18" spans="2:44" s="149" customFormat="1" ht="12.75" customHeight="1">
      <c r="B18" s="122"/>
      <c r="C18" s="134" t="s">
        <v>21</v>
      </c>
      <c r="D18" s="135" t="s">
        <v>1767</v>
      </c>
      <c r="E18" s="136" t="s">
        <v>1768</v>
      </c>
      <c r="F18" s="137" t="s">
        <v>2840</v>
      </c>
      <c r="G18" s="218" t="s">
        <v>2850</v>
      </c>
      <c r="H18" s="126" t="s">
        <v>17</v>
      </c>
      <c r="I18" s="138">
        <v>96</v>
      </c>
      <c r="J18" s="138">
        <v>0</v>
      </c>
      <c r="K18" s="138">
        <v>1.6</v>
      </c>
      <c r="L18" s="138">
        <v>0</v>
      </c>
      <c r="M18" s="106">
        <f>SUM(I18:I24)</f>
        <v>222</v>
      </c>
      <c r="N18" s="106">
        <f>SUM(J18:J24)</f>
        <v>12</v>
      </c>
      <c r="O18" s="106">
        <f>SUM(K18:K24)</f>
        <v>3.7</v>
      </c>
      <c r="P18" s="106">
        <f>SUM(L18:L24)</f>
        <v>0.2</v>
      </c>
      <c r="Q18" s="106"/>
      <c r="R18" s="127">
        <v>42323</v>
      </c>
      <c r="S18" s="106" t="s">
        <v>1758</v>
      </c>
      <c r="T18" s="128" t="s">
        <v>31</v>
      </c>
      <c r="U18" s="128" t="s">
        <v>31</v>
      </c>
      <c r="V18" s="128" t="s">
        <v>31</v>
      </c>
      <c r="W18" s="128" t="s">
        <v>31</v>
      </c>
      <c r="X18" s="260" t="s">
        <v>1764</v>
      </c>
      <c r="Y18" s="282"/>
      <c r="Z18" s="129"/>
      <c r="AA18" s="129"/>
      <c r="AB18" s="129"/>
      <c r="AC18" s="129"/>
      <c r="AD18" s="129"/>
      <c r="AE18" s="315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327"/>
      <c r="AR18" s="327"/>
    </row>
    <row r="19" spans="2:44" s="149" customFormat="1" ht="12.75" customHeight="1">
      <c r="B19" s="122"/>
      <c r="C19" s="139"/>
      <c r="D19" s="139"/>
      <c r="E19" s="139"/>
      <c r="F19" s="137"/>
      <c r="G19" s="218" t="s">
        <v>2851</v>
      </c>
      <c r="H19" s="126" t="s">
        <v>17</v>
      </c>
      <c r="I19" s="138">
        <v>30</v>
      </c>
      <c r="J19" s="138">
        <v>12</v>
      </c>
      <c r="K19" s="138">
        <v>0.5</v>
      </c>
      <c r="L19" s="138">
        <v>0.2</v>
      </c>
      <c r="M19" s="106"/>
      <c r="N19" s="106"/>
      <c r="O19" s="106"/>
      <c r="P19" s="106"/>
      <c r="Q19" s="106"/>
      <c r="R19" s="127">
        <v>42323</v>
      </c>
      <c r="S19" s="106" t="s">
        <v>1758</v>
      </c>
      <c r="T19" s="128" t="s">
        <v>31</v>
      </c>
      <c r="U19" s="128" t="s">
        <v>31</v>
      </c>
      <c r="V19" s="128" t="s">
        <v>31</v>
      </c>
      <c r="W19" s="128" t="s">
        <v>31</v>
      </c>
      <c r="X19" s="260" t="s">
        <v>1764</v>
      </c>
      <c r="Y19" s="282"/>
      <c r="Z19" s="129"/>
      <c r="AA19" s="129"/>
      <c r="AB19" s="129"/>
      <c r="AC19" s="129"/>
      <c r="AD19" s="129"/>
      <c r="AE19" s="315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</row>
    <row r="20" spans="2:44" s="149" customFormat="1" ht="12.75" customHeight="1">
      <c r="B20" s="122"/>
      <c r="C20" s="139"/>
      <c r="D20" s="139"/>
      <c r="E20" s="139"/>
      <c r="F20" s="137"/>
      <c r="G20" s="218" t="s">
        <v>2852</v>
      </c>
      <c r="H20" s="126" t="s">
        <v>17</v>
      </c>
      <c r="I20" s="138">
        <v>30</v>
      </c>
      <c r="J20" s="138">
        <v>0</v>
      </c>
      <c r="K20" s="138">
        <v>0.5</v>
      </c>
      <c r="L20" s="138">
        <v>0</v>
      </c>
      <c r="M20" s="106"/>
      <c r="N20" s="106"/>
      <c r="O20" s="106"/>
      <c r="P20" s="106"/>
      <c r="Q20" s="106"/>
      <c r="R20" s="127">
        <v>43713</v>
      </c>
      <c r="S20" s="106" t="s">
        <v>1758</v>
      </c>
      <c r="T20" s="128" t="s">
        <v>31</v>
      </c>
      <c r="U20" s="128" t="s">
        <v>31</v>
      </c>
      <c r="V20" s="128" t="s">
        <v>31</v>
      </c>
      <c r="W20" s="128" t="s">
        <v>31</v>
      </c>
      <c r="X20" s="260" t="s">
        <v>1764</v>
      </c>
      <c r="Y20" s="282"/>
      <c r="Z20" s="129"/>
      <c r="AA20" s="129"/>
      <c r="AB20" s="129"/>
      <c r="AC20" s="129"/>
      <c r="AD20" s="129"/>
      <c r="AE20" s="315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</row>
    <row r="21" spans="2:44" s="149" customFormat="1" ht="12.75" customHeight="1">
      <c r="B21" s="122"/>
      <c r="C21" s="139"/>
      <c r="D21" s="139"/>
      <c r="E21" s="139"/>
      <c r="F21" s="137"/>
      <c r="G21" s="218" t="s">
        <v>2853</v>
      </c>
      <c r="H21" s="126" t="s">
        <v>17</v>
      </c>
      <c r="I21" s="138">
        <v>12</v>
      </c>
      <c r="J21" s="138">
        <v>0</v>
      </c>
      <c r="K21" s="138">
        <v>0.2</v>
      </c>
      <c r="L21" s="138">
        <v>0</v>
      </c>
      <c r="M21" s="106"/>
      <c r="N21" s="106"/>
      <c r="O21" s="106"/>
      <c r="P21" s="106"/>
      <c r="Q21" s="106"/>
      <c r="R21" s="127">
        <v>42323</v>
      </c>
      <c r="S21" s="106" t="s">
        <v>1758</v>
      </c>
      <c r="T21" s="128" t="s">
        <v>31</v>
      </c>
      <c r="U21" s="128" t="s">
        <v>31</v>
      </c>
      <c r="V21" s="128" t="s">
        <v>31</v>
      </c>
      <c r="W21" s="128" t="s">
        <v>31</v>
      </c>
      <c r="X21" s="260" t="s">
        <v>1764</v>
      </c>
      <c r="Y21" s="282"/>
      <c r="Z21" s="129"/>
      <c r="AA21" s="129"/>
      <c r="AB21" s="129"/>
      <c r="AC21" s="129"/>
      <c r="AD21" s="129"/>
      <c r="AE21" s="315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</row>
    <row r="22" spans="2:44" s="149" customFormat="1" ht="12.75" customHeight="1">
      <c r="B22" s="122"/>
      <c r="C22" s="139"/>
      <c r="D22" s="139"/>
      <c r="E22" s="139"/>
      <c r="F22" s="137"/>
      <c r="G22" s="218" t="s">
        <v>2854</v>
      </c>
      <c r="H22" s="126" t="s">
        <v>17</v>
      </c>
      <c r="I22" s="138">
        <v>12</v>
      </c>
      <c r="J22" s="138">
        <v>0</v>
      </c>
      <c r="K22" s="138">
        <v>0.2</v>
      </c>
      <c r="L22" s="138">
        <v>0</v>
      </c>
      <c r="M22" s="106"/>
      <c r="N22" s="106"/>
      <c r="O22" s="106"/>
      <c r="P22" s="106"/>
      <c r="Q22" s="106"/>
      <c r="R22" s="127">
        <v>42323</v>
      </c>
      <c r="S22" s="106" t="s">
        <v>1758</v>
      </c>
      <c r="T22" s="128" t="s">
        <v>31</v>
      </c>
      <c r="U22" s="128" t="s">
        <v>31</v>
      </c>
      <c r="V22" s="128" t="s">
        <v>31</v>
      </c>
      <c r="W22" s="128" t="s">
        <v>31</v>
      </c>
      <c r="X22" s="260" t="s">
        <v>1764</v>
      </c>
      <c r="Y22" s="282"/>
      <c r="Z22" s="129"/>
      <c r="AA22" s="129"/>
      <c r="AB22" s="129"/>
      <c r="AC22" s="129"/>
      <c r="AD22" s="129"/>
      <c r="AE22" s="315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</row>
    <row r="23" spans="2:44" s="149" customFormat="1" ht="12.75" customHeight="1">
      <c r="B23" s="122"/>
      <c r="C23" s="139"/>
      <c r="D23" s="139"/>
      <c r="E23" s="139"/>
      <c r="F23" s="137"/>
      <c r="G23" s="218" t="s">
        <v>2855</v>
      </c>
      <c r="H23" s="126" t="s">
        <v>17</v>
      </c>
      <c r="I23" s="138">
        <v>24</v>
      </c>
      <c r="J23" s="138">
        <v>0</v>
      </c>
      <c r="K23" s="138">
        <v>0.4</v>
      </c>
      <c r="L23" s="138">
        <v>0</v>
      </c>
      <c r="M23" s="106"/>
      <c r="N23" s="106"/>
      <c r="O23" s="106"/>
      <c r="P23" s="106"/>
      <c r="Q23" s="106"/>
      <c r="R23" s="127">
        <v>42323</v>
      </c>
      <c r="S23" s="106" t="s">
        <v>1758</v>
      </c>
      <c r="T23" s="128" t="s">
        <v>31</v>
      </c>
      <c r="U23" s="128" t="s">
        <v>31</v>
      </c>
      <c r="V23" s="128" t="s">
        <v>31</v>
      </c>
      <c r="W23" s="128" t="s">
        <v>31</v>
      </c>
      <c r="X23" s="260" t="s">
        <v>1764</v>
      </c>
      <c r="Y23" s="282"/>
      <c r="Z23" s="129"/>
      <c r="AA23" s="129"/>
      <c r="AB23" s="129"/>
      <c r="AC23" s="129"/>
      <c r="AD23" s="129"/>
      <c r="AE23" s="315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</row>
    <row r="24" spans="2:44" s="149" customFormat="1" ht="12.75" customHeight="1">
      <c r="B24" s="122"/>
      <c r="C24" s="139"/>
      <c r="D24" s="139"/>
      <c r="E24" s="139"/>
      <c r="F24" s="137"/>
      <c r="G24" s="218" t="s">
        <v>2856</v>
      </c>
      <c r="H24" s="126" t="s">
        <v>17</v>
      </c>
      <c r="I24" s="138">
        <v>18</v>
      </c>
      <c r="J24" s="138">
        <v>0</v>
      </c>
      <c r="K24" s="138">
        <v>0.3</v>
      </c>
      <c r="L24" s="138">
        <v>0</v>
      </c>
      <c r="M24" s="106"/>
      <c r="N24" s="106"/>
      <c r="O24" s="106"/>
      <c r="P24" s="106"/>
      <c r="Q24" s="106"/>
      <c r="R24" s="127">
        <v>42323</v>
      </c>
      <c r="S24" s="106" t="s">
        <v>1758</v>
      </c>
      <c r="T24" s="128" t="s">
        <v>31</v>
      </c>
      <c r="U24" s="128" t="s">
        <v>31</v>
      </c>
      <c r="V24" s="128" t="s">
        <v>31</v>
      </c>
      <c r="W24" s="128" t="s">
        <v>31</v>
      </c>
      <c r="X24" s="260" t="s">
        <v>1764</v>
      </c>
      <c r="Y24" s="282"/>
      <c r="Z24" s="129"/>
      <c r="AA24" s="129"/>
      <c r="AB24" s="129"/>
      <c r="AC24" s="129"/>
      <c r="AD24" s="129"/>
      <c r="AE24" s="315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</row>
    <row r="25" spans="2:44" s="149" customFormat="1" ht="12.75" customHeight="1">
      <c r="B25" s="122"/>
      <c r="C25" s="134" t="s">
        <v>21</v>
      </c>
      <c r="D25" s="135" t="s">
        <v>1767</v>
      </c>
      <c r="E25" s="136" t="s">
        <v>1768</v>
      </c>
      <c r="F25" s="137" t="s">
        <v>2841</v>
      </c>
      <c r="G25" s="218" t="s">
        <v>1773</v>
      </c>
      <c r="H25" s="126" t="s">
        <v>17</v>
      </c>
      <c r="I25" s="138">
        <v>48</v>
      </c>
      <c r="J25" s="138">
        <v>0</v>
      </c>
      <c r="K25" s="138">
        <v>0.8</v>
      </c>
      <c r="L25" s="138">
        <v>0</v>
      </c>
      <c r="M25" s="106">
        <f>SUM(I25:I30)</f>
        <v>360</v>
      </c>
      <c r="N25" s="106">
        <f>SUM(J25:J30)</f>
        <v>2160</v>
      </c>
      <c r="O25" s="106">
        <f>SUM(K25:K30)</f>
        <v>6</v>
      </c>
      <c r="P25" s="106">
        <f>SUM(L25:L30)</f>
        <v>36</v>
      </c>
      <c r="Q25" s="106"/>
      <c r="R25" s="127">
        <v>42323</v>
      </c>
      <c r="S25" s="106" t="s">
        <v>1758</v>
      </c>
      <c r="T25" s="128" t="s">
        <v>31</v>
      </c>
      <c r="U25" s="128" t="s">
        <v>31</v>
      </c>
      <c r="V25" s="128" t="s">
        <v>31</v>
      </c>
      <c r="W25" s="128" t="s">
        <v>31</v>
      </c>
      <c r="X25" s="260" t="s">
        <v>1764</v>
      </c>
      <c r="Y25" s="282"/>
      <c r="Z25" s="129"/>
      <c r="AA25" s="129"/>
      <c r="AB25" s="129"/>
      <c r="AC25" s="129"/>
      <c r="AD25" s="129"/>
      <c r="AE25" s="315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327"/>
      <c r="AR25" s="327"/>
    </row>
    <row r="26" spans="2:44" s="149" customFormat="1" ht="12.75" customHeight="1">
      <c r="B26" s="122"/>
      <c r="C26" s="139"/>
      <c r="D26" s="139"/>
      <c r="E26" s="139"/>
      <c r="F26" s="139"/>
      <c r="G26" s="218" t="s">
        <v>2857</v>
      </c>
      <c r="H26" s="126" t="s">
        <v>17</v>
      </c>
      <c r="I26" s="138">
        <v>30</v>
      </c>
      <c r="J26" s="138">
        <v>0</v>
      </c>
      <c r="K26" s="138">
        <v>0.5</v>
      </c>
      <c r="L26" s="138">
        <v>0</v>
      </c>
      <c r="M26" s="106"/>
      <c r="N26" s="106"/>
      <c r="O26" s="106"/>
      <c r="P26" s="106"/>
      <c r="Q26" s="106"/>
      <c r="R26" s="127">
        <v>42324</v>
      </c>
      <c r="S26" s="106" t="s">
        <v>1758</v>
      </c>
      <c r="T26" s="128" t="s">
        <v>31</v>
      </c>
      <c r="U26" s="128" t="s">
        <v>31</v>
      </c>
      <c r="V26" s="128" t="s">
        <v>31</v>
      </c>
      <c r="W26" s="128" t="s">
        <v>31</v>
      </c>
      <c r="X26" s="260" t="s">
        <v>1764</v>
      </c>
      <c r="Y26" s="282"/>
      <c r="Z26" s="129"/>
      <c r="AA26" s="129"/>
      <c r="AB26" s="129"/>
      <c r="AC26" s="129"/>
      <c r="AD26" s="129"/>
      <c r="AE26" s="315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</row>
    <row r="27" spans="2:44" s="149" customFormat="1" ht="12.75" customHeight="1">
      <c r="B27" s="122"/>
      <c r="C27" s="139"/>
      <c r="D27" s="139"/>
      <c r="E27" s="139"/>
      <c r="F27" s="139"/>
      <c r="G27" s="218" t="s">
        <v>2858</v>
      </c>
      <c r="H27" s="126" t="s">
        <v>17</v>
      </c>
      <c r="I27" s="138">
        <v>6</v>
      </c>
      <c r="J27" s="138">
        <v>720</v>
      </c>
      <c r="K27" s="138">
        <v>0.1</v>
      </c>
      <c r="L27" s="138">
        <v>12</v>
      </c>
      <c r="M27" s="106"/>
      <c r="N27" s="106"/>
      <c r="O27" s="106"/>
      <c r="P27" s="106"/>
      <c r="Q27" s="106"/>
      <c r="R27" s="127">
        <v>42324</v>
      </c>
      <c r="S27" s="106" t="s">
        <v>1758</v>
      </c>
      <c r="T27" s="128" t="s">
        <v>31</v>
      </c>
      <c r="U27" s="128" t="s">
        <v>31</v>
      </c>
      <c r="V27" s="128" t="s">
        <v>31</v>
      </c>
      <c r="W27" s="128" t="s">
        <v>31</v>
      </c>
      <c r="X27" s="260" t="s">
        <v>1764</v>
      </c>
      <c r="Y27" s="282"/>
      <c r="Z27" s="129"/>
      <c r="AA27" s="129"/>
      <c r="AB27" s="129"/>
      <c r="AC27" s="129"/>
      <c r="AD27" s="129"/>
      <c r="AE27" s="315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</row>
    <row r="28" spans="2:44" s="149" customFormat="1" ht="12.75" customHeight="1">
      <c r="B28" s="122"/>
      <c r="C28" s="139"/>
      <c r="D28" s="139"/>
      <c r="E28" s="139"/>
      <c r="F28" s="139"/>
      <c r="G28" s="218" t="s">
        <v>2859</v>
      </c>
      <c r="H28" s="126" t="s">
        <v>17</v>
      </c>
      <c r="I28" s="138">
        <v>6</v>
      </c>
      <c r="J28" s="138">
        <v>720</v>
      </c>
      <c r="K28" s="138">
        <v>0.1</v>
      </c>
      <c r="L28" s="138">
        <v>12</v>
      </c>
      <c r="M28" s="106"/>
      <c r="N28" s="106"/>
      <c r="O28" s="106"/>
      <c r="P28" s="106"/>
      <c r="Q28" s="106"/>
      <c r="R28" s="127">
        <v>42324</v>
      </c>
      <c r="S28" s="106" t="s">
        <v>1758</v>
      </c>
      <c r="T28" s="128" t="s">
        <v>31</v>
      </c>
      <c r="U28" s="128" t="s">
        <v>31</v>
      </c>
      <c r="V28" s="128" t="s">
        <v>31</v>
      </c>
      <c r="W28" s="128" t="s">
        <v>31</v>
      </c>
      <c r="X28" s="260" t="s">
        <v>1764</v>
      </c>
      <c r="Y28" s="282"/>
      <c r="Z28" s="129"/>
      <c r="AA28" s="129"/>
      <c r="AB28" s="129"/>
      <c r="AC28" s="129"/>
      <c r="AD28" s="129"/>
      <c r="AE28" s="315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</row>
    <row r="29" spans="2:44" s="149" customFormat="1" ht="12.75" customHeight="1">
      <c r="B29" s="122"/>
      <c r="C29" s="139"/>
      <c r="D29" s="139"/>
      <c r="E29" s="139"/>
      <c r="F29" s="139"/>
      <c r="G29" s="218" t="s">
        <v>2860</v>
      </c>
      <c r="H29" s="126" t="s">
        <v>17</v>
      </c>
      <c r="I29" s="138">
        <v>120</v>
      </c>
      <c r="J29" s="138">
        <v>720</v>
      </c>
      <c r="K29" s="138">
        <v>2</v>
      </c>
      <c r="L29" s="138">
        <v>12</v>
      </c>
      <c r="M29" s="106"/>
      <c r="N29" s="106"/>
      <c r="O29" s="106"/>
      <c r="P29" s="106"/>
      <c r="Q29" s="106"/>
      <c r="R29" s="127">
        <v>42324</v>
      </c>
      <c r="S29" s="106" t="s">
        <v>1758</v>
      </c>
      <c r="T29" s="128" t="s">
        <v>31</v>
      </c>
      <c r="U29" s="128" t="s">
        <v>31</v>
      </c>
      <c r="V29" s="128" t="s">
        <v>31</v>
      </c>
      <c r="W29" s="128" t="s">
        <v>31</v>
      </c>
      <c r="X29" s="260" t="s">
        <v>1764</v>
      </c>
      <c r="Y29" s="282"/>
      <c r="Z29" s="129"/>
      <c r="AA29" s="129"/>
      <c r="AB29" s="129"/>
      <c r="AC29" s="129"/>
      <c r="AD29" s="129"/>
      <c r="AE29" s="315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</row>
    <row r="30" spans="2:44" s="149" customFormat="1" ht="12.75" customHeight="1">
      <c r="B30" s="122"/>
      <c r="C30" s="139"/>
      <c r="D30" s="139"/>
      <c r="E30" s="139"/>
      <c r="F30" s="139"/>
      <c r="G30" s="218" t="s">
        <v>2861</v>
      </c>
      <c r="H30" s="126" t="s">
        <v>17</v>
      </c>
      <c r="I30" s="138">
        <v>150</v>
      </c>
      <c r="J30" s="138">
        <v>0</v>
      </c>
      <c r="K30" s="138">
        <v>2.5</v>
      </c>
      <c r="L30" s="138">
        <v>0</v>
      </c>
      <c r="M30" s="106"/>
      <c r="N30" s="106"/>
      <c r="O30" s="106"/>
      <c r="P30" s="106"/>
      <c r="Q30" s="106"/>
      <c r="R30" s="127">
        <v>42324</v>
      </c>
      <c r="S30" s="106" t="s">
        <v>1758</v>
      </c>
      <c r="T30" s="128" t="s">
        <v>31</v>
      </c>
      <c r="U30" s="128" t="s">
        <v>31</v>
      </c>
      <c r="V30" s="128" t="s">
        <v>31</v>
      </c>
      <c r="W30" s="128" t="s">
        <v>31</v>
      </c>
      <c r="X30" s="260" t="s">
        <v>1764</v>
      </c>
      <c r="Y30" s="282"/>
      <c r="Z30" s="129"/>
      <c r="AA30" s="129"/>
      <c r="AB30" s="129"/>
      <c r="AC30" s="129"/>
      <c r="AD30" s="129"/>
      <c r="AE30" s="315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</row>
    <row r="31" spans="2:44" s="149" customFormat="1" ht="12.75" customHeight="1">
      <c r="B31" s="122"/>
      <c r="C31" s="134" t="s">
        <v>21</v>
      </c>
      <c r="D31" s="135" t="s">
        <v>1767</v>
      </c>
      <c r="E31" s="136" t="s">
        <v>1774</v>
      </c>
      <c r="F31" s="134" t="s">
        <v>1175</v>
      </c>
      <c r="G31" s="139" t="s">
        <v>1775</v>
      </c>
      <c r="H31" s="126" t="s">
        <v>17</v>
      </c>
      <c r="I31" s="138">
        <v>6</v>
      </c>
      <c r="J31" s="138">
        <v>18</v>
      </c>
      <c r="K31" s="138">
        <v>0.1</v>
      </c>
      <c r="L31" s="138">
        <v>0.3</v>
      </c>
      <c r="M31" s="106">
        <f>I31</f>
        <v>6</v>
      </c>
      <c r="N31" s="106">
        <f>J31</f>
        <v>18</v>
      </c>
      <c r="O31" s="106">
        <f>K31</f>
        <v>0.1</v>
      </c>
      <c r="P31" s="106">
        <f>L31</f>
        <v>0.3</v>
      </c>
      <c r="Q31" s="106"/>
      <c r="R31" s="127">
        <v>42985</v>
      </c>
      <c r="S31" s="106" t="s">
        <v>1758</v>
      </c>
      <c r="T31" s="128" t="s">
        <v>31</v>
      </c>
      <c r="U31" s="128" t="s">
        <v>31</v>
      </c>
      <c r="V31" s="128" t="s">
        <v>31</v>
      </c>
      <c r="W31" s="128" t="s">
        <v>31</v>
      </c>
      <c r="X31" s="260" t="s">
        <v>1764</v>
      </c>
      <c r="Y31" s="282"/>
      <c r="Z31" s="129"/>
      <c r="AA31" s="129"/>
      <c r="AB31" s="129"/>
      <c r="AC31" s="129"/>
      <c r="AD31" s="129"/>
      <c r="AE31" s="315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327"/>
      <c r="AR31" s="327"/>
    </row>
    <row r="32" spans="2:44" s="149" customFormat="1" ht="12.75" customHeight="1">
      <c r="B32" s="122"/>
      <c r="C32" s="134" t="s">
        <v>21</v>
      </c>
      <c r="D32" s="135" t="s">
        <v>1767</v>
      </c>
      <c r="E32" s="136" t="s">
        <v>1774</v>
      </c>
      <c r="F32" s="134" t="s">
        <v>1176</v>
      </c>
      <c r="G32" s="139" t="s">
        <v>1776</v>
      </c>
      <c r="H32" s="126" t="s">
        <v>17</v>
      </c>
      <c r="I32" s="138">
        <v>6</v>
      </c>
      <c r="J32" s="138">
        <v>18</v>
      </c>
      <c r="K32" s="138">
        <v>0.1</v>
      </c>
      <c r="L32" s="138">
        <v>0.3</v>
      </c>
      <c r="M32" s="106">
        <f t="shared" ref="M32:P34" si="1">I32</f>
        <v>6</v>
      </c>
      <c r="N32" s="106">
        <f t="shared" si="1"/>
        <v>18</v>
      </c>
      <c r="O32" s="106">
        <f t="shared" si="1"/>
        <v>0.1</v>
      </c>
      <c r="P32" s="106">
        <f t="shared" si="1"/>
        <v>0.3</v>
      </c>
      <c r="Q32" s="106"/>
      <c r="R32" s="127">
        <v>43713</v>
      </c>
      <c r="S32" s="106" t="s">
        <v>1758</v>
      </c>
      <c r="T32" s="128" t="s">
        <v>31</v>
      </c>
      <c r="U32" s="128" t="s">
        <v>31</v>
      </c>
      <c r="V32" s="128" t="s">
        <v>31</v>
      </c>
      <c r="W32" s="128" t="s">
        <v>31</v>
      </c>
      <c r="X32" s="260" t="s">
        <v>1764</v>
      </c>
      <c r="Y32" s="282"/>
      <c r="Z32" s="129"/>
      <c r="AA32" s="129"/>
      <c r="AB32" s="129"/>
      <c r="AC32" s="129"/>
      <c r="AD32" s="129"/>
      <c r="AE32" s="315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327"/>
      <c r="AR32" s="327"/>
    </row>
    <row r="33" spans="2:44" s="149" customFormat="1" ht="12.75" customHeight="1">
      <c r="B33" s="122"/>
      <c r="C33" s="134" t="s">
        <v>21</v>
      </c>
      <c r="D33" s="135" t="s">
        <v>1767</v>
      </c>
      <c r="E33" s="136" t="s">
        <v>1774</v>
      </c>
      <c r="F33" s="134" t="s">
        <v>372</v>
      </c>
      <c r="G33" s="139" t="s">
        <v>1777</v>
      </c>
      <c r="H33" s="126" t="s">
        <v>17</v>
      </c>
      <c r="I33" s="138">
        <v>12</v>
      </c>
      <c r="J33" s="138">
        <v>12</v>
      </c>
      <c r="K33" s="138">
        <v>0.2</v>
      </c>
      <c r="L33" s="138">
        <v>0.2</v>
      </c>
      <c r="M33" s="106">
        <f t="shared" si="1"/>
        <v>12</v>
      </c>
      <c r="N33" s="106">
        <f t="shared" si="1"/>
        <v>12</v>
      </c>
      <c r="O33" s="106">
        <f t="shared" si="1"/>
        <v>0.2</v>
      </c>
      <c r="P33" s="106">
        <f t="shared" si="1"/>
        <v>0.2</v>
      </c>
      <c r="Q33" s="106"/>
      <c r="R33" s="127">
        <v>43020</v>
      </c>
      <c r="S33" s="106" t="s">
        <v>1758</v>
      </c>
      <c r="T33" s="128" t="s">
        <v>31</v>
      </c>
      <c r="U33" s="128" t="s">
        <v>31</v>
      </c>
      <c r="V33" s="128" t="s">
        <v>31</v>
      </c>
      <c r="W33" s="128" t="s">
        <v>31</v>
      </c>
      <c r="X33" s="260" t="s">
        <v>1764</v>
      </c>
      <c r="Y33" s="282"/>
      <c r="Z33" s="129"/>
      <c r="AA33" s="129"/>
      <c r="AB33" s="129"/>
      <c r="AC33" s="129"/>
      <c r="AD33" s="129"/>
      <c r="AE33" s="315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327"/>
      <c r="AR33" s="327"/>
    </row>
    <row r="34" spans="2:44" s="149" customFormat="1" ht="12.75" customHeight="1">
      <c r="B34" s="122"/>
      <c r="C34" s="134" t="s">
        <v>21</v>
      </c>
      <c r="D34" s="135" t="s">
        <v>1767</v>
      </c>
      <c r="E34" s="136" t="s">
        <v>1774</v>
      </c>
      <c r="F34" s="134" t="s">
        <v>1177</v>
      </c>
      <c r="G34" s="139" t="s">
        <v>1778</v>
      </c>
      <c r="H34" s="126" t="s">
        <v>17</v>
      </c>
      <c r="I34" s="138">
        <v>60</v>
      </c>
      <c r="J34" s="138">
        <v>0</v>
      </c>
      <c r="K34" s="138">
        <v>1</v>
      </c>
      <c r="L34" s="138">
        <v>0</v>
      </c>
      <c r="M34" s="106">
        <f t="shared" si="1"/>
        <v>60</v>
      </c>
      <c r="N34" s="106">
        <f t="shared" si="1"/>
        <v>0</v>
      </c>
      <c r="O34" s="106">
        <f t="shared" si="1"/>
        <v>1</v>
      </c>
      <c r="P34" s="106">
        <f t="shared" si="1"/>
        <v>0</v>
      </c>
      <c r="Q34" s="106"/>
      <c r="R34" s="127">
        <v>43713</v>
      </c>
      <c r="S34" s="106" t="s">
        <v>1758</v>
      </c>
      <c r="T34" s="128" t="s">
        <v>31</v>
      </c>
      <c r="U34" s="128" t="s">
        <v>31</v>
      </c>
      <c r="V34" s="128" t="s">
        <v>31</v>
      </c>
      <c r="W34" s="128" t="s">
        <v>31</v>
      </c>
      <c r="X34" s="260" t="s">
        <v>1764</v>
      </c>
      <c r="Y34" s="282"/>
      <c r="Z34" s="129"/>
      <c r="AA34" s="129"/>
      <c r="AB34" s="129"/>
      <c r="AC34" s="129"/>
      <c r="AD34" s="129"/>
      <c r="AE34" s="315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327"/>
      <c r="AR34" s="327"/>
    </row>
    <row r="35" spans="2:44" s="149" customFormat="1" ht="12.75" customHeight="1">
      <c r="B35" s="122"/>
      <c r="C35" s="134" t="s">
        <v>21</v>
      </c>
      <c r="D35" s="135" t="s">
        <v>1767</v>
      </c>
      <c r="E35" s="136" t="s">
        <v>1779</v>
      </c>
      <c r="F35" s="134" t="s">
        <v>1780</v>
      </c>
      <c r="G35" s="139" t="s">
        <v>1781</v>
      </c>
      <c r="H35" s="131" t="s">
        <v>1782</v>
      </c>
      <c r="I35" s="138">
        <v>6</v>
      </c>
      <c r="J35" s="138">
        <v>0</v>
      </c>
      <c r="K35" s="138">
        <v>0.1</v>
      </c>
      <c r="L35" s="138">
        <v>0</v>
      </c>
      <c r="M35" s="106">
        <f>SUM(I35:I37)</f>
        <v>24</v>
      </c>
      <c r="N35" s="106">
        <f>SUM(J35:J37)</f>
        <v>132</v>
      </c>
      <c r="O35" s="106">
        <f>SUM(K35:K37)</f>
        <v>0.4</v>
      </c>
      <c r="P35" s="106">
        <f>SUM(L35:L37)</f>
        <v>2.2000000000000002</v>
      </c>
      <c r="Q35" s="106"/>
      <c r="R35" s="127">
        <v>42986</v>
      </c>
      <c r="S35" s="106" t="s">
        <v>1783</v>
      </c>
      <c r="T35" s="128" t="s">
        <v>1784</v>
      </c>
      <c r="U35" s="128" t="s">
        <v>1784</v>
      </c>
      <c r="V35" s="128" t="s">
        <v>1784</v>
      </c>
      <c r="W35" s="128" t="s">
        <v>1784</v>
      </c>
      <c r="X35" s="260" t="s">
        <v>1785</v>
      </c>
      <c r="Y35" s="282"/>
      <c r="Z35" s="129"/>
      <c r="AA35" s="129"/>
      <c r="AB35" s="129"/>
      <c r="AC35" s="129"/>
      <c r="AD35" s="129"/>
      <c r="AE35" s="315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327"/>
      <c r="AR35" s="327"/>
    </row>
    <row r="36" spans="2:44" s="149" customFormat="1" ht="12.75" customHeight="1">
      <c r="B36" s="122"/>
      <c r="C36" s="139"/>
      <c r="D36" s="139"/>
      <c r="E36" s="139"/>
      <c r="F36" s="139"/>
      <c r="G36" s="139" t="s">
        <v>355</v>
      </c>
      <c r="H36" s="131" t="s">
        <v>1782</v>
      </c>
      <c r="I36" s="138">
        <v>12</v>
      </c>
      <c r="J36" s="138">
        <v>120</v>
      </c>
      <c r="K36" s="138">
        <v>0.2</v>
      </c>
      <c r="L36" s="138">
        <v>2</v>
      </c>
      <c r="M36" s="106"/>
      <c r="N36" s="106"/>
      <c r="O36" s="106"/>
      <c r="P36" s="106"/>
      <c r="Q36" s="106"/>
      <c r="R36" s="127">
        <v>43713</v>
      </c>
      <c r="S36" s="106" t="s">
        <v>1783</v>
      </c>
      <c r="T36" s="128" t="s">
        <v>1784</v>
      </c>
      <c r="U36" s="128" t="s">
        <v>1784</v>
      </c>
      <c r="V36" s="128" t="s">
        <v>1784</v>
      </c>
      <c r="W36" s="128" t="s">
        <v>1784</v>
      </c>
      <c r="X36" s="260" t="s">
        <v>1785</v>
      </c>
      <c r="Y36" s="282"/>
      <c r="Z36" s="129"/>
      <c r="AA36" s="129"/>
      <c r="AB36" s="129"/>
      <c r="AC36" s="129"/>
      <c r="AD36" s="129"/>
      <c r="AE36" s="315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</row>
    <row r="37" spans="2:44" s="149" customFormat="1" ht="12.75" customHeight="1">
      <c r="B37" s="122"/>
      <c r="C37" s="139"/>
      <c r="D37" s="139"/>
      <c r="E37" s="139"/>
      <c r="F37" s="139"/>
      <c r="G37" s="139" t="s">
        <v>276</v>
      </c>
      <c r="H37" s="131" t="s">
        <v>1782</v>
      </c>
      <c r="I37" s="138">
        <v>6</v>
      </c>
      <c r="J37" s="138">
        <v>12</v>
      </c>
      <c r="K37" s="138">
        <v>0.1</v>
      </c>
      <c r="L37" s="138">
        <v>0.2</v>
      </c>
      <c r="M37" s="106"/>
      <c r="N37" s="106"/>
      <c r="O37" s="106"/>
      <c r="P37" s="106"/>
      <c r="Q37" s="106"/>
      <c r="R37" s="127">
        <v>43788</v>
      </c>
      <c r="S37" s="106" t="s">
        <v>1783</v>
      </c>
      <c r="T37" s="128" t="s">
        <v>1784</v>
      </c>
      <c r="U37" s="128" t="s">
        <v>1784</v>
      </c>
      <c r="V37" s="128" t="s">
        <v>1784</v>
      </c>
      <c r="W37" s="128" t="s">
        <v>1784</v>
      </c>
      <c r="X37" s="260" t="s">
        <v>1785</v>
      </c>
      <c r="Y37" s="282"/>
      <c r="Z37" s="129"/>
      <c r="AA37" s="129"/>
      <c r="AB37" s="129"/>
      <c r="AC37" s="129"/>
      <c r="AD37" s="129"/>
      <c r="AE37" s="315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</row>
    <row r="38" spans="2:44" s="149" customFormat="1" ht="12.75" customHeight="1">
      <c r="B38" s="122"/>
      <c r="C38" s="134" t="s">
        <v>21</v>
      </c>
      <c r="D38" s="135" t="s">
        <v>1786</v>
      </c>
      <c r="E38" s="136" t="s">
        <v>1787</v>
      </c>
      <c r="F38" s="134" t="s">
        <v>1788</v>
      </c>
      <c r="G38" s="139" t="s">
        <v>1789</v>
      </c>
      <c r="H38" s="131" t="s">
        <v>1246</v>
      </c>
      <c r="I38" s="138">
        <v>30</v>
      </c>
      <c r="J38" s="138">
        <v>18</v>
      </c>
      <c r="K38" s="138">
        <v>0.5</v>
      </c>
      <c r="L38" s="138">
        <v>0.3</v>
      </c>
      <c r="M38" s="106">
        <f>I38</f>
        <v>30</v>
      </c>
      <c r="N38" s="106">
        <f>J38</f>
        <v>18</v>
      </c>
      <c r="O38" s="106">
        <f>K38</f>
        <v>0.5</v>
      </c>
      <c r="P38" s="106">
        <f>L38</f>
        <v>0.3</v>
      </c>
      <c r="Q38" s="106"/>
      <c r="R38" s="127">
        <v>43712</v>
      </c>
      <c r="S38" s="106" t="s">
        <v>1758</v>
      </c>
      <c r="T38" s="128" t="s">
        <v>31</v>
      </c>
      <c r="U38" s="128" t="s">
        <v>31</v>
      </c>
      <c r="V38" s="128" t="s">
        <v>31</v>
      </c>
      <c r="W38" s="128" t="s">
        <v>31</v>
      </c>
      <c r="X38" s="260" t="s">
        <v>1790</v>
      </c>
      <c r="Y38" s="282"/>
      <c r="Z38" s="129"/>
      <c r="AA38" s="129"/>
      <c r="AB38" s="129"/>
      <c r="AC38" s="129"/>
      <c r="AD38" s="129"/>
      <c r="AE38" s="315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327"/>
      <c r="AR38" s="327"/>
    </row>
    <row r="39" spans="2:44" s="149" customFormat="1" ht="12.75" customHeight="1">
      <c r="B39" s="122"/>
      <c r="C39" s="134" t="s">
        <v>21</v>
      </c>
      <c r="D39" s="135" t="s">
        <v>1767</v>
      </c>
      <c r="E39" s="136" t="s">
        <v>1791</v>
      </c>
      <c r="F39" s="134" t="s">
        <v>1792</v>
      </c>
      <c r="G39" s="135" t="s">
        <v>1793</v>
      </c>
      <c r="H39" s="126" t="s">
        <v>17</v>
      </c>
      <c r="I39" s="138">
        <v>6</v>
      </c>
      <c r="J39" s="138">
        <v>60</v>
      </c>
      <c r="K39" s="138">
        <v>0.1</v>
      </c>
      <c r="L39" s="138">
        <v>1</v>
      </c>
      <c r="M39" s="106">
        <f t="shared" ref="M39:P40" si="2">I39</f>
        <v>6</v>
      </c>
      <c r="N39" s="106">
        <f t="shared" si="2"/>
        <v>60</v>
      </c>
      <c r="O39" s="106">
        <f t="shared" si="2"/>
        <v>0.1</v>
      </c>
      <c r="P39" s="106">
        <f t="shared" si="2"/>
        <v>1</v>
      </c>
      <c r="Q39" s="106"/>
      <c r="R39" s="127">
        <v>42291</v>
      </c>
      <c r="S39" s="106" t="s">
        <v>1758</v>
      </c>
      <c r="T39" s="128" t="s">
        <v>31</v>
      </c>
      <c r="U39" s="128" t="s">
        <v>31</v>
      </c>
      <c r="V39" s="128" t="s">
        <v>31</v>
      </c>
      <c r="W39" s="128" t="s">
        <v>31</v>
      </c>
      <c r="X39" s="260" t="s">
        <v>2846</v>
      </c>
      <c r="Y39" s="282"/>
      <c r="Z39" s="129"/>
      <c r="AA39" s="129"/>
      <c r="AB39" s="129"/>
      <c r="AC39" s="129"/>
      <c r="AD39" s="129"/>
      <c r="AE39" s="315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327"/>
      <c r="AR39" s="327"/>
    </row>
    <row r="40" spans="2:44" s="149" customFormat="1" ht="12.75" customHeight="1">
      <c r="B40" s="122"/>
      <c r="C40" s="134" t="s">
        <v>21</v>
      </c>
      <c r="D40" s="135" t="s">
        <v>1767</v>
      </c>
      <c r="E40" s="136" t="s">
        <v>1791</v>
      </c>
      <c r="F40" s="134" t="s">
        <v>1155</v>
      </c>
      <c r="G40" s="139" t="s">
        <v>1794</v>
      </c>
      <c r="H40" s="126" t="s">
        <v>17</v>
      </c>
      <c r="I40" s="138">
        <v>6</v>
      </c>
      <c r="J40" s="138">
        <v>0</v>
      </c>
      <c r="K40" s="138">
        <v>0.1</v>
      </c>
      <c r="L40" s="138">
        <v>0</v>
      </c>
      <c r="M40" s="106">
        <f t="shared" si="2"/>
        <v>6</v>
      </c>
      <c r="N40" s="106">
        <f t="shared" si="2"/>
        <v>0</v>
      </c>
      <c r="O40" s="106">
        <f t="shared" si="2"/>
        <v>0.1</v>
      </c>
      <c r="P40" s="106">
        <f t="shared" si="2"/>
        <v>0</v>
      </c>
      <c r="Q40" s="106"/>
      <c r="R40" s="127">
        <v>43027</v>
      </c>
      <c r="S40" s="106" t="s">
        <v>1758</v>
      </c>
      <c r="T40" s="128" t="s">
        <v>31</v>
      </c>
      <c r="U40" s="128" t="s">
        <v>31</v>
      </c>
      <c r="V40" s="128" t="s">
        <v>31</v>
      </c>
      <c r="W40" s="128" t="s">
        <v>31</v>
      </c>
      <c r="X40" s="260" t="s">
        <v>2846</v>
      </c>
      <c r="Y40" s="282"/>
      <c r="Z40" s="129"/>
      <c r="AA40" s="129"/>
      <c r="AB40" s="129"/>
      <c r="AC40" s="129"/>
      <c r="AD40" s="129"/>
      <c r="AE40" s="315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327"/>
      <c r="AR40" s="327"/>
    </row>
    <row r="41" spans="2:44" s="149" customFormat="1" ht="12.75" customHeight="1">
      <c r="B41" s="122"/>
      <c r="C41" s="134" t="s">
        <v>21</v>
      </c>
      <c r="D41" s="135" t="s">
        <v>1767</v>
      </c>
      <c r="E41" s="136" t="s">
        <v>1791</v>
      </c>
      <c r="F41" s="134" t="s">
        <v>412</v>
      </c>
      <c r="G41" s="139" t="s">
        <v>475</v>
      </c>
      <c r="H41" s="126" t="s">
        <v>17</v>
      </c>
      <c r="I41" s="138">
        <v>90</v>
      </c>
      <c r="J41" s="138">
        <v>0</v>
      </c>
      <c r="K41" s="138">
        <v>1</v>
      </c>
      <c r="L41" s="138">
        <v>0</v>
      </c>
      <c r="M41" s="106">
        <f>SUM(I41:I42)</f>
        <v>126</v>
      </c>
      <c r="N41" s="106">
        <f>SUM(J41:J42)</f>
        <v>0</v>
      </c>
      <c r="O41" s="106">
        <f>SUM(K41:K42)</f>
        <v>1.4</v>
      </c>
      <c r="P41" s="106">
        <f>SUM(L41:L42)</f>
        <v>0</v>
      </c>
      <c r="Q41" s="106"/>
      <c r="R41" s="127">
        <v>43789</v>
      </c>
      <c r="S41" s="106" t="s">
        <v>1758</v>
      </c>
      <c r="T41" s="128" t="s">
        <v>31</v>
      </c>
      <c r="U41" s="128" t="s">
        <v>31</v>
      </c>
      <c r="V41" s="128" t="s">
        <v>31</v>
      </c>
      <c r="W41" s="128" t="s">
        <v>31</v>
      </c>
      <c r="X41" s="260" t="s">
        <v>2846</v>
      </c>
      <c r="Y41" s="282"/>
      <c r="Z41" s="129"/>
      <c r="AA41" s="129"/>
      <c r="AB41" s="129"/>
      <c r="AC41" s="129"/>
      <c r="AD41" s="129"/>
      <c r="AE41" s="315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327"/>
      <c r="AR41" s="327"/>
    </row>
    <row r="42" spans="2:44" s="149" customFormat="1" ht="12.75" customHeight="1">
      <c r="B42" s="122"/>
      <c r="C42" s="139"/>
      <c r="D42" s="139"/>
      <c r="E42" s="139"/>
      <c r="F42" s="139"/>
      <c r="G42" s="139" t="s">
        <v>1617</v>
      </c>
      <c r="H42" s="131" t="s">
        <v>1246</v>
      </c>
      <c r="I42" s="138">
        <v>36</v>
      </c>
      <c r="J42" s="138">
        <v>0</v>
      </c>
      <c r="K42" s="138">
        <v>0.4</v>
      </c>
      <c r="L42" s="138">
        <v>0</v>
      </c>
      <c r="M42" s="106"/>
      <c r="N42" s="106"/>
      <c r="O42" s="106"/>
      <c r="P42" s="106"/>
      <c r="Q42" s="106"/>
      <c r="R42" s="127">
        <v>43713</v>
      </c>
      <c r="S42" s="106" t="s">
        <v>1758</v>
      </c>
      <c r="T42" s="128" t="s">
        <v>31</v>
      </c>
      <c r="U42" s="128" t="s">
        <v>31</v>
      </c>
      <c r="V42" s="128" t="s">
        <v>31</v>
      </c>
      <c r="W42" s="128" t="s">
        <v>31</v>
      </c>
      <c r="X42" s="260" t="s">
        <v>2846</v>
      </c>
      <c r="Y42" s="282"/>
      <c r="Z42" s="129"/>
      <c r="AA42" s="129"/>
      <c r="AB42" s="129"/>
      <c r="AC42" s="129"/>
      <c r="AD42" s="129"/>
      <c r="AE42" s="315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</row>
    <row r="43" spans="2:44" s="149" customFormat="1" ht="12.75" customHeight="1">
      <c r="B43" s="122"/>
      <c r="C43" s="134" t="s">
        <v>21</v>
      </c>
      <c r="D43" s="135" t="s">
        <v>1767</v>
      </c>
      <c r="E43" s="136" t="s">
        <v>1791</v>
      </c>
      <c r="F43" s="134" t="s">
        <v>1795</v>
      </c>
      <c r="G43" s="139" t="s">
        <v>1796</v>
      </c>
      <c r="H43" s="126" t="s">
        <v>1797</v>
      </c>
      <c r="I43" s="138">
        <v>96</v>
      </c>
      <c r="J43" s="138">
        <v>12</v>
      </c>
      <c r="K43" s="138">
        <v>1.6</v>
      </c>
      <c r="L43" s="138">
        <v>0.2</v>
      </c>
      <c r="M43" s="106">
        <f>I43</f>
        <v>96</v>
      </c>
      <c r="N43" s="106">
        <f>J43</f>
        <v>12</v>
      </c>
      <c r="O43" s="106">
        <f>K43</f>
        <v>1.6</v>
      </c>
      <c r="P43" s="106">
        <f>L43</f>
        <v>0.2</v>
      </c>
      <c r="Q43" s="106"/>
      <c r="R43" s="127">
        <v>43783</v>
      </c>
      <c r="S43" s="106" t="s">
        <v>1758</v>
      </c>
      <c r="T43" s="128" t="s">
        <v>31</v>
      </c>
      <c r="U43" s="128" t="s">
        <v>31</v>
      </c>
      <c r="V43" s="128" t="s">
        <v>31</v>
      </c>
      <c r="W43" s="128" t="s">
        <v>31</v>
      </c>
      <c r="X43" s="260" t="s">
        <v>2846</v>
      </c>
      <c r="Y43" s="282"/>
      <c r="Z43" s="129"/>
      <c r="AA43" s="129"/>
      <c r="AB43" s="129"/>
      <c r="AC43" s="129"/>
      <c r="AD43" s="129"/>
      <c r="AE43" s="315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327"/>
      <c r="AR43" s="327"/>
    </row>
    <row r="44" spans="2:44" s="149" customFormat="1" ht="12.75" customHeight="1">
      <c r="B44" s="122"/>
      <c r="C44" s="134" t="s">
        <v>21</v>
      </c>
      <c r="D44" s="135" t="s">
        <v>1767</v>
      </c>
      <c r="E44" s="136" t="s">
        <v>1791</v>
      </c>
      <c r="F44" s="134" t="s">
        <v>520</v>
      </c>
      <c r="G44" s="139" t="s">
        <v>1798</v>
      </c>
      <c r="H44" s="126" t="s">
        <v>17</v>
      </c>
      <c r="I44" s="138">
        <v>30</v>
      </c>
      <c r="J44" s="138">
        <v>0</v>
      </c>
      <c r="K44" s="138">
        <v>0.5</v>
      </c>
      <c r="L44" s="138">
        <v>0</v>
      </c>
      <c r="M44" s="106">
        <f>SUM(I44:I45)</f>
        <v>60</v>
      </c>
      <c r="N44" s="106">
        <f>SUM(J44:J45)</f>
        <v>0</v>
      </c>
      <c r="O44" s="106">
        <f>SUM(K44:K45)</f>
        <v>1</v>
      </c>
      <c r="P44" s="106">
        <f>SUM(L44:L45)</f>
        <v>0</v>
      </c>
      <c r="Q44" s="106"/>
      <c r="R44" s="127">
        <v>43713</v>
      </c>
      <c r="S44" s="106" t="s">
        <v>1758</v>
      </c>
      <c r="T44" s="128" t="s">
        <v>31</v>
      </c>
      <c r="U44" s="128" t="s">
        <v>31</v>
      </c>
      <c r="V44" s="128" t="s">
        <v>31</v>
      </c>
      <c r="W44" s="128" t="s">
        <v>31</v>
      </c>
      <c r="X44" s="260" t="s">
        <v>2846</v>
      </c>
      <c r="Y44" s="282"/>
      <c r="Z44" s="129"/>
      <c r="AA44" s="129"/>
      <c r="AB44" s="129"/>
      <c r="AC44" s="129"/>
      <c r="AD44" s="129"/>
      <c r="AE44" s="315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327"/>
      <c r="AR44" s="327"/>
    </row>
    <row r="45" spans="2:44" s="149" customFormat="1" ht="12.75" customHeight="1">
      <c r="B45" s="122"/>
      <c r="C45" s="139"/>
      <c r="D45" s="139"/>
      <c r="E45" s="139"/>
      <c r="F45" s="139"/>
      <c r="G45" s="139" t="s">
        <v>1799</v>
      </c>
      <c r="H45" s="131" t="s">
        <v>1246</v>
      </c>
      <c r="I45" s="138">
        <v>30</v>
      </c>
      <c r="J45" s="138">
        <v>0</v>
      </c>
      <c r="K45" s="138">
        <v>0.5</v>
      </c>
      <c r="L45" s="138">
        <v>0</v>
      </c>
      <c r="M45" s="106"/>
      <c r="N45" s="106"/>
      <c r="O45" s="106"/>
      <c r="P45" s="106"/>
      <c r="Q45" s="106"/>
      <c r="R45" s="127">
        <v>42291</v>
      </c>
      <c r="S45" s="106" t="s">
        <v>1758</v>
      </c>
      <c r="T45" s="128" t="s">
        <v>31</v>
      </c>
      <c r="U45" s="128" t="s">
        <v>31</v>
      </c>
      <c r="V45" s="128" t="s">
        <v>31</v>
      </c>
      <c r="W45" s="128" t="s">
        <v>31</v>
      </c>
      <c r="X45" s="260" t="s">
        <v>2846</v>
      </c>
      <c r="Y45" s="282"/>
      <c r="Z45" s="129"/>
      <c r="AA45" s="129"/>
      <c r="AB45" s="129"/>
      <c r="AC45" s="129"/>
      <c r="AD45" s="129"/>
      <c r="AE45" s="315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</row>
    <row r="46" spans="2:44" s="149" customFormat="1" ht="12.75" customHeight="1">
      <c r="B46" s="122"/>
      <c r="C46" s="134" t="s">
        <v>21</v>
      </c>
      <c r="D46" s="135" t="s">
        <v>1767</v>
      </c>
      <c r="E46" s="136" t="s">
        <v>1791</v>
      </c>
      <c r="F46" s="134" t="s">
        <v>1800</v>
      </c>
      <c r="G46" s="139" t="s">
        <v>1801</v>
      </c>
      <c r="H46" s="126" t="s">
        <v>17</v>
      </c>
      <c r="I46" s="138">
        <v>30</v>
      </c>
      <c r="J46" s="138">
        <v>0</v>
      </c>
      <c r="K46" s="138">
        <v>0.5</v>
      </c>
      <c r="L46" s="138">
        <v>0</v>
      </c>
      <c r="M46" s="106">
        <f>SUM(I46:I47)</f>
        <v>90</v>
      </c>
      <c r="N46" s="106">
        <f>SUM(J46:J47)</f>
        <v>0</v>
      </c>
      <c r="O46" s="106">
        <f>SUM(K46:K47)</f>
        <v>1.5</v>
      </c>
      <c r="P46" s="106">
        <f>SUM(L46:L47)</f>
        <v>0</v>
      </c>
      <c r="Q46" s="106"/>
      <c r="R46" s="127">
        <v>42291</v>
      </c>
      <c r="S46" s="106" t="s">
        <v>1758</v>
      </c>
      <c r="T46" s="128" t="s">
        <v>31</v>
      </c>
      <c r="U46" s="128" t="s">
        <v>31</v>
      </c>
      <c r="V46" s="128" t="s">
        <v>31</v>
      </c>
      <c r="W46" s="128" t="s">
        <v>31</v>
      </c>
      <c r="X46" s="260" t="s">
        <v>2846</v>
      </c>
      <c r="Y46" s="282"/>
      <c r="Z46" s="129"/>
      <c r="AA46" s="129"/>
      <c r="AB46" s="129"/>
      <c r="AC46" s="129"/>
      <c r="AD46" s="129"/>
      <c r="AE46" s="315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327"/>
      <c r="AR46" s="327"/>
    </row>
    <row r="47" spans="2:44" s="149" customFormat="1" ht="12.75" customHeight="1">
      <c r="B47" s="122"/>
      <c r="C47" s="139"/>
      <c r="D47" s="139"/>
      <c r="E47" s="139"/>
      <c r="F47" s="139"/>
      <c r="G47" s="139" t="s">
        <v>1802</v>
      </c>
      <c r="H47" s="131" t="s">
        <v>1246</v>
      </c>
      <c r="I47" s="138">
        <v>60</v>
      </c>
      <c r="J47" s="138">
        <v>0</v>
      </c>
      <c r="K47" s="138">
        <v>1</v>
      </c>
      <c r="L47" s="138">
        <v>0</v>
      </c>
      <c r="M47" s="106"/>
      <c r="N47" s="106"/>
      <c r="O47" s="106"/>
      <c r="P47" s="106"/>
      <c r="Q47" s="106"/>
      <c r="R47" s="127">
        <v>43713</v>
      </c>
      <c r="S47" s="106" t="s">
        <v>1758</v>
      </c>
      <c r="T47" s="128" t="s">
        <v>31</v>
      </c>
      <c r="U47" s="128" t="s">
        <v>31</v>
      </c>
      <c r="V47" s="128" t="s">
        <v>31</v>
      </c>
      <c r="W47" s="128" t="s">
        <v>31</v>
      </c>
      <c r="X47" s="260" t="s">
        <v>2846</v>
      </c>
      <c r="Y47" s="282"/>
      <c r="Z47" s="129"/>
      <c r="AA47" s="129"/>
      <c r="AB47" s="129"/>
      <c r="AC47" s="129"/>
      <c r="AD47" s="129"/>
      <c r="AE47" s="315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</row>
    <row r="48" spans="2:44" s="149" customFormat="1" ht="12.75" customHeight="1">
      <c r="B48" s="122"/>
      <c r="C48" s="134" t="s">
        <v>21</v>
      </c>
      <c r="D48" s="135" t="s">
        <v>1767</v>
      </c>
      <c r="E48" s="136" t="s">
        <v>1791</v>
      </c>
      <c r="F48" s="136" t="s">
        <v>1803</v>
      </c>
      <c r="G48" s="139" t="s">
        <v>1804</v>
      </c>
      <c r="H48" s="126" t="s">
        <v>17</v>
      </c>
      <c r="I48" s="138">
        <v>18</v>
      </c>
      <c r="J48" s="138">
        <v>0</v>
      </c>
      <c r="K48" s="138">
        <v>0.3</v>
      </c>
      <c r="L48" s="138">
        <v>0</v>
      </c>
      <c r="M48" s="106">
        <f>SUM(I48:I50)</f>
        <v>72</v>
      </c>
      <c r="N48" s="106">
        <f>SUM(J48:J50)</f>
        <v>0</v>
      </c>
      <c r="O48" s="106">
        <f>SUM(K48:K50)</f>
        <v>1.2</v>
      </c>
      <c r="P48" s="106">
        <f>SUM(L48:L50)</f>
        <v>0</v>
      </c>
      <c r="Q48" s="106"/>
      <c r="R48" s="127">
        <v>42985</v>
      </c>
      <c r="S48" s="106" t="s">
        <v>1758</v>
      </c>
      <c r="T48" s="128" t="s">
        <v>31</v>
      </c>
      <c r="U48" s="128" t="s">
        <v>31</v>
      </c>
      <c r="V48" s="128" t="s">
        <v>31</v>
      </c>
      <c r="W48" s="128" t="s">
        <v>31</v>
      </c>
      <c r="X48" s="260" t="s">
        <v>2846</v>
      </c>
      <c r="Y48" s="282"/>
      <c r="Z48" s="129"/>
      <c r="AA48" s="129"/>
      <c r="AB48" s="129"/>
      <c r="AC48" s="129"/>
      <c r="AD48" s="129"/>
      <c r="AE48" s="315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327"/>
      <c r="AR48" s="327"/>
    </row>
    <row r="49" spans="2:44" s="149" customFormat="1" ht="12.75" customHeight="1">
      <c r="B49" s="122"/>
      <c r="C49" s="139"/>
      <c r="D49" s="139"/>
      <c r="E49" s="139"/>
      <c r="F49" s="139"/>
      <c r="G49" s="139" t="s">
        <v>276</v>
      </c>
      <c r="H49" s="131" t="s">
        <v>1246</v>
      </c>
      <c r="I49" s="138">
        <v>12</v>
      </c>
      <c r="J49" s="138">
        <v>0</v>
      </c>
      <c r="K49" s="138">
        <v>0.2</v>
      </c>
      <c r="L49" s="138">
        <v>0</v>
      </c>
      <c r="M49" s="106"/>
      <c r="N49" s="106"/>
      <c r="O49" s="106"/>
      <c r="P49" s="106"/>
      <c r="Q49" s="106"/>
      <c r="R49" s="127">
        <v>43783</v>
      </c>
      <c r="S49" s="106" t="s">
        <v>1758</v>
      </c>
      <c r="T49" s="128" t="s">
        <v>31</v>
      </c>
      <c r="U49" s="128" t="s">
        <v>31</v>
      </c>
      <c r="V49" s="128" t="s">
        <v>31</v>
      </c>
      <c r="W49" s="128" t="s">
        <v>31</v>
      </c>
      <c r="X49" s="260" t="s">
        <v>2846</v>
      </c>
      <c r="Y49" s="282"/>
      <c r="Z49" s="129"/>
      <c r="AA49" s="129"/>
      <c r="AB49" s="129"/>
      <c r="AC49" s="129"/>
      <c r="AD49" s="129"/>
      <c r="AE49" s="315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</row>
    <row r="50" spans="2:44" s="149" customFormat="1" ht="12.75" customHeight="1">
      <c r="B50" s="122"/>
      <c r="C50" s="139"/>
      <c r="D50" s="139"/>
      <c r="E50" s="139"/>
      <c r="F50" s="139"/>
      <c r="G50" s="139" t="s">
        <v>1805</v>
      </c>
      <c r="H50" s="126" t="s">
        <v>17</v>
      </c>
      <c r="I50" s="138">
        <v>42</v>
      </c>
      <c r="J50" s="138">
        <v>0</v>
      </c>
      <c r="K50" s="138">
        <v>0.7</v>
      </c>
      <c r="L50" s="138">
        <v>0</v>
      </c>
      <c r="M50" s="106"/>
      <c r="N50" s="106"/>
      <c r="O50" s="106"/>
      <c r="P50" s="106"/>
      <c r="Q50" s="106"/>
      <c r="R50" s="127">
        <v>43713</v>
      </c>
      <c r="S50" s="106" t="s">
        <v>1758</v>
      </c>
      <c r="T50" s="128" t="s">
        <v>31</v>
      </c>
      <c r="U50" s="128" t="s">
        <v>31</v>
      </c>
      <c r="V50" s="128" t="s">
        <v>31</v>
      </c>
      <c r="W50" s="128" t="s">
        <v>31</v>
      </c>
      <c r="X50" s="260" t="s">
        <v>2846</v>
      </c>
      <c r="Y50" s="282"/>
      <c r="Z50" s="129"/>
      <c r="AA50" s="129"/>
      <c r="AB50" s="129"/>
      <c r="AC50" s="129"/>
      <c r="AD50" s="129"/>
      <c r="AE50" s="315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</row>
    <row r="51" spans="2:44" s="149" customFormat="1" ht="12.75" customHeight="1">
      <c r="B51" s="122"/>
      <c r="C51" s="134" t="s">
        <v>21</v>
      </c>
      <c r="D51" s="135" t="s">
        <v>1767</v>
      </c>
      <c r="E51" s="136" t="s">
        <v>1806</v>
      </c>
      <c r="F51" s="134" t="s">
        <v>1807</v>
      </c>
      <c r="G51" s="139" t="s">
        <v>1808</v>
      </c>
      <c r="H51" s="126" t="s">
        <v>17</v>
      </c>
      <c r="I51" s="138">
        <v>6</v>
      </c>
      <c r="J51" s="138">
        <v>0</v>
      </c>
      <c r="K51" s="138">
        <v>0.1</v>
      </c>
      <c r="L51" s="138">
        <v>0</v>
      </c>
      <c r="M51" s="106">
        <f>SUM(I51:I52)</f>
        <v>12</v>
      </c>
      <c r="N51" s="106">
        <f>SUM(J51:J52)</f>
        <v>120</v>
      </c>
      <c r="O51" s="106">
        <f>SUM(K51:K52)</f>
        <v>0.2</v>
      </c>
      <c r="P51" s="106">
        <f>SUM(L51:L52)</f>
        <v>0.5</v>
      </c>
      <c r="Q51" s="106"/>
      <c r="R51" s="127">
        <v>43350</v>
      </c>
      <c r="S51" s="106" t="s">
        <v>1758</v>
      </c>
      <c r="T51" s="128" t="s">
        <v>31</v>
      </c>
      <c r="U51" s="128" t="s">
        <v>31</v>
      </c>
      <c r="V51" s="128" t="s">
        <v>31</v>
      </c>
      <c r="W51" s="128" t="s">
        <v>31</v>
      </c>
      <c r="X51" s="260" t="s">
        <v>1809</v>
      </c>
      <c r="Y51" s="282"/>
      <c r="Z51" s="129"/>
      <c r="AA51" s="129"/>
      <c r="AB51" s="129"/>
      <c r="AC51" s="129"/>
      <c r="AD51" s="129"/>
      <c r="AE51" s="315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327"/>
      <c r="AR51" s="327"/>
    </row>
    <row r="52" spans="2:44" s="149" customFormat="1" ht="12.75" customHeight="1">
      <c r="B52" s="122"/>
      <c r="C52" s="139"/>
      <c r="D52" s="139"/>
      <c r="E52" s="139"/>
      <c r="F52" s="129"/>
      <c r="G52" s="139" t="s">
        <v>1810</v>
      </c>
      <c r="H52" s="131" t="s">
        <v>1246</v>
      </c>
      <c r="I52" s="138">
        <v>6</v>
      </c>
      <c r="J52" s="138">
        <v>120</v>
      </c>
      <c r="K52" s="138">
        <v>0.1</v>
      </c>
      <c r="L52" s="138">
        <v>0.5</v>
      </c>
      <c r="M52" s="106"/>
      <c r="N52" s="106"/>
      <c r="O52" s="106"/>
      <c r="P52" s="106"/>
      <c r="Q52" s="106"/>
      <c r="R52" s="127">
        <v>43350</v>
      </c>
      <c r="S52" s="106" t="s">
        <v>1758</v>
      </c>
      <c r="T52" s="128" t="s">
        <v>31</v>
      </c>
      <c r="U52" s="128" t="s">
        <v>31</v>
      </c>
      <c r="V52" s="128" t="s">
        <v>31</v>
      </c>
      <c r="W52" s="128" t="s">
        <v>31</v>
      </c>
      <c r="X52" s="260" t="s">
        <v>1809</v>
      </c>
      <c r="Y52" s="282"/>
      <c r="Z52" s="129"/>
      <c r="AA52" s="129"/>
      <c r="AB52" s="129"/>
      <c r="AC52" s="129"/>
      <c r="AD52" s="129"/>
      <c r="AE52" s="315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</row>
    <row r="53" spans="2:44" s="149" customFormat="1" ht="12.75" customHeight="1">
      <c r="B53" s="122"/>
      <c r="C53" s="134" t="s">
        <v>21</v>
      </c>
      <c r="D53" s="135" t="s">
        <v>1767</v>
      </c>
      <c r="E53" s="140" t="s">
        <v>1811</v>
      </c>
      <c r="F53" s="137" t="s">
        <v>3206</v>
      </c>
      <c r="G53" s="218" t="s">
        <v>2862</v>
      </c>
      <c r="H53" s="126" t="s">
        <v>17</v>
      </c>
      <c r="I53" s="138">
        <v>12</v>
      </c>
      <c r="J53" s="138">
        <v>0</v>
      </c>
      <c r="K53" s="138">
        <v>0.2</v>
      </c>
      <c r="L53" s="138">
        <v>0</v>
      </c>
      <c r="M53" s="106">
        <f>SUM(I53:I54)</f>
        <v>54</v>
      </c>
      <c r="N53" s="106">
        <f>SUM(J53:J54)</f>
        <v>0</v>
      </c>
      <c r="O53" s="106">
        <f>SUM(K53:K54)</f>
        <v>0.89999999999999991</v>
      </c>
      <c r="P53" s="106">
        <f>SUM(L53:L54)</f>
        <v>0</v>
      </c>
      <c r="Q53" s="106"/>
      <c r="R53" s="127">
        <v>42752</v>
      </c>
      <c r="S53" s="106" t="s">
        <v>1758</v>
      </c>
      <c r="T53" s="128" t="s">
        <v>31</v>
      </c>
      <c r="U53" s="128" t="s">
        <v>31</v>
      </c>
      <c r="V53" s="128" t="s">
        <v>31</v>
      </c>
      <c r="W53" s="128" t="s">
        <v>31</v>
      </c>
      <c r="X53" s="260" t="s">
        <v>1812</v>
      </c>
      <c r="Y53" s="282"/>
      <c r="Z53" s="129"/>
      <c r="AA53" s="129"/>
      <c r="AB53" s="129"/>
      <c r="AC53" s="129"/>
      <c r="AD53" s="129"/>
      <c r="AE53" s="315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327"/>
      <c r="AR53" s="327"/>
    </row>
    <row r="54" spans="2:44" s="149" customFormat="1" ht="12.75" customHeight="1">
      <c r="B54" s="122"/>
      <c r="C54" s="139"/>
      <c r="D54" s="139"/>
      <c r="E54" s="139"/>
      <c r="F54" s="129"/>
      <c r="G54" s="218" t="s">
        <v>2863</v>
      </c>
      <c r="H54" s="126" t="s">
        <v>17</v>
      </c>
      <c r="I54" s="138">
        <v>42</v>
      </c>
      <c r="J54" s="138">
        <v>0</v>
      </c>
      <c r="K54" s="138">
        <v>0.7</v>
      </c>
      <c r="L54" s="138">
        <v>0</v>
      </c>
      <c r="M54" s="106"/>
      <c r="N54" s="106"/>
      <c r="O54" s="106"/>
      <c r="P54" s="106"/>
      <c r="Q54" s="106"/>
      <c r="R54" s="127">
        <v>43782</v>
      </c>
      <c r="S54" s="106" t="s">
        <v>1758</v>
      </c>
      <c r="T54" s="128" t="s">
        <v>31</v>
      </c>
      <c r="U54" s="128" t="s">
        <v>31</v>
      </c>
      <c r="V54" s="128" t="s">
        <v>31</v>
      </c>
      <c r="W54" s="128" t="s">
        <v>31</v>
      </c>
      <c r="X54" s="260" t="s">
        <v>1812</v>
      </c>
      <c r="Y54" s="282"/>
      <c r="Z54" s="129"/>
      <c r="AA54" s="129"/>
      <c r="AB54" s="129"/>
      <c r="AC54" s="129"/>
      <c r="AD54" s="129"/>
      <c r="AE54" s="315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</row>
    <row r="55" spans="2:44" s="149" customFormat="1" ht="12.75" customHeight="1">
      <c r="B55" s="122"/>
      <c r="C55" s="134" t="s">
        <v>21</v>
      </c>
      <c r="D55" s="139"/>
      <c r="E55" s="139"/>
      <c r="F55" s="137" t="s">
        <v>3207</v>
      </c>
      <c r="G55" s="218" t="s">
        <v>2866</v>
      </c>
      <c r="H55" s="126" t="s">
        <v>17</v>
      </c>
      <c r="I55" s="138">
        <v>120</v>
      </c>
      <c r="J55" s="138">
        <v>0</v>
      </c>
      <c r="K55" s="138">
        <v>2</v>
      </c>
      <c r="L55" s="138">
        <v>0</v>
      </c>
      <c r="M55" s="106">
        <f t="shared" ref="M55:P56" si="3">I55</f>
        <v>120</v>
      </c>
      <c r="N55" s="106">
        <f t="shared" si="3"/>
        <v>0</v>
      </c>
      <c r="O55" s="106">
        <f t="shared" si="3"/>
        <v>2</v>
      </c>
      <c r="P55" s="106">
        <f t="shared" si="3"/>
        <v>0</v>
      </c>
      <c r="Q55" s="106"/>
      <c r="R55" s="127">
        <v>43712</v>
      </c>
      <c r="S55" s="106" t="s">
        <v>1758</v>
      </c>
      <c r="T55" s="128" t="s">
        <v>31</v>
      </c>
      <c r="U55" s="128" t="s">
        <v>31</v>
      </c>
      <c r="V55" s="128" t="s">
        <v>31</v>
      </c>
      <c r="W55" s="128" t="s">
        <v>31</v>
      </c>
      <c r="X55" s="260" t="s">
        <v>1812</v>
      </c>
      <c r="Y55" s="282"/>
      <c r="Z55" s="129"/>
      <c r="AA55" s="129"/>
      <c r="AB55" s="129"/>
      <c r="AC55" s="129"/>
      <c r="AD55" s="129"/>
      <c r="AE55" s="315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327"/>
      <c r="AR55" s="327"/>
    </row>
    <row r="56" spans="2:44" s="149" customFormat="1" ht="12.75" customHeight="1">
      <c r="B56" s="122"/>
      <c r="C56" s="134" t="s">
        <v>21</v>
      </c>
      <c r="D56" s="135" t="s">
        <v>1767</v>
      </c>
      <c r="E56" s="140" t="s">
        <v>1811</v>
      </c>
      <c r="F56" s="137" t="s">
        <v>3209</v>
      </c>
      <c r="G56" s="218" t="s">
        <v>2864</v>
      </c>
      <c r="H56" s="126" t="s">
        <v>17</v>
      </c>
      <c r="I56" s="138">
        <v>48</v>
      </c>
      <c r="J56" s="138">
        <v>0</v>
      </c>
      <c r="K56" s="138">
        <v>0.8</v>
      </c>
      <c r="L56" s="138">
        <v>0</v>
      </c>
      <c r="M56" s="106">
        <f t="shared" si="3"/>
        <v>48</v>
      </c>
      <c r="N56" s="106">
        <f t="shared" si="3"/>
        <v>0</v>
      </c>
      <c r="O56" s="106">
        <f t="shared" si="3"/>
        <v>0.8</v>
      </c>
      <c r="P56" s="106">
        <f t="shared" si="3"/>
        <v>0</v>
      </c>
      <c r="Q56" s="106"/>
      <c r="R56" s="127">
        <v>42758</v>
      </c>
      <c r="S56" s="106" t="s">
        <v>1758</v>
      </c>
      <c r="T56" s="128" t="s">
        <v>31</v>
      </c>
      <c r="U56" s="128" t="s">
        <v>31</v>
      </c>
      <c r="V56" s="128" t="s">
        <v>31</v>
      </c>
      <c r="W56" s="128" t="s">
        <v>31</v>
      </c>
      <c r="X56" s="260" t="s">
        <v>1812</v>
      </c>
      <c r="Y56" s="282"/>
      <c r="Z56" s="129"/>
      <c r="AA56" s="129"/>
      <c r="AB56" s="129"/>
      <c r="AC56" s="129"/>
      <c r="AD56" s="129"/>
      <c r="AE56" s="315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327"/>
      <c r="AR56" s="327"/>
    </row>
    <row r="57" spans="2:44" s="149" customFormat="1" ht="12.75" customHeight="1">
      <c r="B57" s="122"/>
      <c r="C57" s="134" t="s">
        <v>21</v>
      </c>
      <c r="D57" s="135" t="s">
        <v>1767</v>
      </c>
      <c r="E57" s="140" t="s">
        <v>1811</v>
      </c>
      <c r="F57" s="137" t="s">
        <v>3208</v>
      </c>
      <c r="G57" s="218" t="s">
        <v>2865</v>
      </c>
      <c r="H57" s="126" t="s">
        <v>17</v>
      </c>
      <c r="I57" s="138">
        <v>18</v>
      </c>
      <c r="J57" s="138">
        <v>0</v>
      </c>
      <c r="K57" s="138">
        <v>0.3</v>
      </c>
      <c r="L57" s="138">
        <v>0</v>
      </c>
      <c r="M57" s="106">
        <f>SUM(I57:I59)</f>
        <v>54</v>
      </c>
      <c r="N57" s="106">
        <f>SUM(J57:J59)</f>
        <v>0</v>
      </c>
      <c r="O57" s="106">
        <f>SUM(K57:K59)</f>
        <v>0.9</v>
      </c>
      <c r="P57" s="106">
        <f>SUM(L57:L59)</f>
        <v>0</v>
      </c>
      <c r="Q57" s="106"/>
      <c r="R57" s="127">
        <v>42758</v>
      </c>
      <c r="S57" s="106" t="s">
        <v>1758</v>
      </c>
      <c r="T57" s="128" t="s">
        <v>31</v>
      </c>
      <c r="U57" s="128" t="s">
        <v>31</v>
      </c>
      <c r="V57" s="128" t="s">
        <v>31</v>
      </c>
      <c r="W57" s="128" t="s">
        <v>31</v>
      </c>
      <c r="X57" s="260" t="s">
        <v>1812</v>
      </c>
      <c r="Y57" s="282"/>
      <c r="Z57" s="129"/>
      <c r="AA57" s="129"/>
      <c r="AB57" s="129"/>
      <c r="AC57" s="129"/>
      <c r="AD57" s="129"/>
      <c r="AE57" s="315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327"/>
      <c r="AR57" s="327"/>
    </row>
    <row r="58" spans="2:44" s="149" customFormat="1" ht="12.75" customHeight="1">
      <c r="B58" s="122"/>
      <c r="C58" s="139"/>
      <c r="D58" s="139"/>
      <c r="E58" s="139"/>
      <c r="F58" s="129"/>
      <c r="G58" s="139" t="s">
        <v>2867</v>
      </c>
      <c r="H58" s="126" t="s">
        <v>17</v>
      </c>
      <c r="I58" s="138">
        <v>12</v>
      </c>
      <c r="J58" s="138">
        <v>0</v>
      </c>
      <c r="K58" s="138">
        <v>0.2</v>
      </c>
      <c r="L58" s="138">
        <v>0</v>
      </c>
      <c r="M58" s="106"/>
      <c r="N58" s="106"/>
      <c r="O58" s="106"/>
      <c r="P58" s="106"/>
      <c r="Q58" s="106"/>
      <c r="R58" s="127">
        <v>42758</v>
      </c>
      <c r="S58" s="106" t="s">
        <v>1758</v>
      </c>
      <c r="T58" s="128" t="s">
        <v>31</v>
      </c>
      <c r="U58" s="128" t="s">
        <v>31</v>
      </c>
      <c r="V58" s="128" t="s">
        <v>31</v>
      </c>
      <c r="W58" s="128" t="s">
        <v>31</v>
      </c>
      <c r="X58" s="260" t="s">
        <v>1812</v>
      </c>
      <c r="Y58" s="282"/>
      <c r="Z58" s="129"/>
      <c r="AA58" s="129"/>
      <c r="AB58" s="129"/>
      <c r="AC58" s="129"/>
      <c r="AD58" s="129"/>
      <c r="AE58" s="315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</row>
    <row r="59" spans="2:44" s="149" customFormat="1" ht="12.75" customHeight="1">
      <c r="B59" s="122"/>
      <c r="C59" s="139"/>
      <c r="D59" s="139"/>
      <c r="E59" s="139"/>
      <c r="F59" s="129"/>
      <c r="G59" s="139" t="s">
        <v>1813</v>
      </c>
      <c r="H59" s="131" t="s">
        <v>17</v>
      </c>
      <c r="I59" s="138">
        <v>24</v>
      </c>
      <c r="J59" s="138">
        <v>0</v>
      </c>
      <c r="K59" s="138">
        <v>0.4</v>
      </c>
      <c r="L59" s="138">
        <v>0</v>
      </c>
      <c r="M59" s="106"/>
      <c r="N59" s="106"/>
      <c r="O59" s="106"/>
      <c r="P59" s="106"/>
      <c r="Q59" s="106"/>
      <c r="R59" s="127">
        <v>43713</v>
      </c>
      <c r="S59" s="106" t="s">
        <v>1758</v>
      </c>
      <c r="T59" s="128" t="s">
        <v>31</v>
      </c>
      <c r="U59" s="128" t="s">
        <v>31</v>
      </c>
      <c r="V59" s="128" t="s">
        <v>31</v>
      </c>
      <c r="W59" s="128" t="s">
        <v>31</v>
      </c>
      <c r="X59" s="260" t="s">
        <v>1812</v>
      </c>
      <c r="Y59" s="282"/>
      <c r="Z59" s="129"/>
      <c r="AA59" s="129"/>
      <c r="AB59" s="129"/>
      <c r="AC59" s="129"/>
      <c r="AD59" s="129"/>
      <c r="AE59" s="315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</row>
    <row r="60" spans="2:44" s="149" customFormat="1" ht="12.75" customHeight="1">
      <c r="B60" s="122"/>
      <c r="C60" s="134" t="s">
        <v>21</v>
      </c>
      <c r="D60" s="135" t="s">
        <v>1767</v>
      </c>
      <c r="E60" s="140" t="s">
        <v>1811</v>
      </c>
      <c r="F60" s="137" t="s">
        <v>3210</v>
      </c>
      <c r="G60" s="218" t="s">
        <v>2868</v>
      </c>
      <c r="H60" s="126" t="s">
        <v>17</v>
      </c>
      <c r="I60" s="138">
        <v>6</v>
      </c>
      <c r="J60" s="138">
        <v>0</v>
      </c>
      <c r="K60" s="138">
        <v>0.1</v>
      </c>
      <c r="L60" s="138">
        <v>0</v>
      </c>
      <c r="M60" s="106">
        <f>SUM(I60:I61)</f>
        <v>66</v>
      </c>
      <c r="N60" s="106">
        <f>SUM(J60:J61)</f>
        <v>0</v>
      </c>
      <c r="O60" s="106">
        <f>SUM(K60:K61)</f>
        <v>1.1000000000000001</v>
      </c>
      <c r="P60" s="106">
        <f>SUM(L60:L61)</f>
        <v>0</v>
      </c>
      <c r="Q60" s="106"/>
      <c r="R60" s="127">
        <v>42296</v>
      </c>
      <c r="S60" s="106" t="s">
        <v>1758</v>
      </c>
      <c r="T60" s="128" t="s">
        <v>31</v>
      </c>
      <c r="U60" s="128" t="s">
        <v>31</v>
      </c>
      <c r="V60" s="128" t="s">
        <v>31</v>
      </c>
      <c r="W60" s="128" t="s">
        <v>31</v>
      </c>
      <c r="X60" s="260" t="s">
        <v>1812</v>
      </c>
      <c r="Y60" s="282"/>
      <c r="Z60" s="129"/>
      <c r="AA60" s="129"/>
      <c r="AB60" s="129"/>
      <c r="AC60" s="129"/>
      <c r="AD60" s="129"/>
      <c r="AE60" s="315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327"/>
      <c r="AR60" s="327"/>
    </row>
    <row r="61" spans="2:44" s="149" customFormat="1" ht="12.75" customHeight="1">
      <c r="B61" s="122"/>
      <c r="C61" s="139"/>
      <c r="D61" s="139"/>
      <c r="E61" s="139"/>
      <c r="F61" s="129"/>
      <c r="G61" s="218" t="s">
        <v>2869</v>
      </c>
      <c r="H61" s="126" t="s">
        <v>17</v>
      </c>
      <c r="I61" s="138">
        <v>60</v>
      </c>
      <c r="J61" s="138">
        <v>0</v>
      </c>
      <c r="K61" s="138">
        <v>1</v>
      </c>
      <c r="L61" s="138">
        <v>0</v>
      </c>
      <c r="M61" s="106"/>
      <c r="N61" s="106"/>
      <c r="O61" s="106"/>
      <c r="P61" s="106"/>
      <c r="Q61" s="106"/>
      <c r="R61" s="127">
        <v>42296</v>
      </c>
      <c r="S61" s="106" t="s">
        <v>1758</v>
      </c>
      <c r="T61" s="128" t="s">
        <v>31</v>
      </c>
      <c r="U61" s="128" t="s">
        <v>31</v>
      </c>
      <c r="V61" s="128" t="s">
        <v>31</v>
      </c>
      <c r="W61" s="128" t="s">
        <v>31</v>
      </c>
      <c r="X61" s="260" t="s">
        <v>1812</v>
      </c>
      <c r="Y61" s="282"/>
      <c r="Z61" s="129"/>
      <c r="AA61" s="129"/>
      <c r="AB61" s="129"/>
      <c r="AC61" s="129"/>
      <c r="AD61" s="129"/>
      <c r="AE61" s="315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</row>
    <row r="62" spans="2:44" s="149" customFormat="1" ht="12.75" customHeight="1">
      <c r="B62" s="122"/>
      <c r="C62" s="134" t="s">
        <v>21</v>
      </c>
      <c r="D62" s="135" t="s">
        <v>1767</v>
      </c>
      <c r="E62" s="140" t="s">
        <v>1811</v>
      </c>
      <c r="F62" s="137" t="s">
        <v>3211</v>
      </c>
      <c r="G62" s="220" t="s">
        <v>3185</v>
      </c>
      <c r="H62" s="126" t="s">
        <v>17</v>
      </c>
      <c r="I62" s="138">
        <v>12</v>
      </c>
      <c r="J62" s="138">
        <v>12</v>
      </c>
      <c r="K62" s="138">
        <v>0.2</v>
      </c>
      <c r="L62" s="138">
        <v>0</v>
      </c>
      <c r="M62" s="106">
        <f>SUM(I62:I63)</f>
        <v>36</v>
      </c>
      <c r="N62" s="106">
        <f>SUM(J62:J63)</f>
        <v>36</v>
      </c>
      <c r="O62" s="106">
        <f>SUM(K62:K63)</f>
        <v>0.60000000000000009</v>
      </c>
      <c r="P62" s="106">
        <f>SUM(L62:L63)</f>
        <v>0.4</v>
      </c>
      <c r="Q62" s="106"/>
      <c r="R62" s="127">
        <v>42296</v>
      </c>
      <c r="S62" s="106" t="s">
        <v>1758</v>
      </c>
      <c r="T62" s="128" t="s">
        <v>31</v>
      </c>
      <c r="U62" s="128" t="s">
        <v>31</v>
      </c>
      <c r="V62" s="128" t="s">
        <v>31</v>
      </c>
      <c r="W62" s="128" t="s">
        <v>31</v>
      </c>
      <c r="X62" s="260" t="s">
        <v>1812</v>
      </c>
      <c r="Y62" s="282"/>
      <c r="Z62" s="129"/>
      <c r="AA62" s="129"/>
      <c r="AB62" s="129"/>
      <c r="AC62" s="129"/>
      <c r="AD62" s="129"/>
      <c r="AE62" s="315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327"/>
      <c r="AR62" s="327"/>
    </row>
    <row r="63" spans="2:44" s="149" customFormat="1" ht="12.75" customHeight="1">
      <c r="B63" s="122"/>
      <c r="C63" s="139"/>
      <c r="D63" s="139"/>
      <c r="E63" s="139"/>
      <c r="F63" s="129"/>
      <c r="G63" s="220" t="s">
        <v>3072</v>
      </c>
      <c r="H63" s="126" t="s">
        <v>17</v>
      </c>
      <c r="I63" s="138">
        <v>24</v>
      </c>
      <c r="J63" s="138">
        <v>24</v>
      </c>
      <c r="K63" s="138">
        <v>0.4</v>
      </c>
      <c r="L63" s="138">
        <v>0.4</v>
      </c>
      <c r="M63" s="106"/>
      <c r="N63" s="106"/>
      <c r="O63" s="106"/>
      <c r="P63" s="106"/>
      <c r="Q63" s="106"/>
      <c r="R63" s="127">
        <v>42296</v>
      </c>
      <c r="S63" s="106" t="s">
        <v>1758</v>
      </c>
      <c r="T63" s="128" t="s">
        <v>31</v>
      </c>
      <c r="U63" s="128" t="s">
        <v>31</v>
      </c>
      <c r="V63" s="128" t="s">
        <v>31</v>
      </c>
      <c r="W63" s="128" t="s">
        <v>31</v>
      </c>
      <c r="X63" s="260" t="s">
        <v>1812</v>
      </c>
      <c r="Y63" s="282"/>
      <c r="Z63" s="129"/>
      <c r="AA63" s="129"/>
      <c r="AB63" s="129"/>
      <c r="AC63" s="129"/>
      <c r="AD63" s="129"/>
      <c r="AE63" s="315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</row>
    <row r="64" spans="2:44" s="149" customFormat="1" ht="12.75" customHeight="1">
      <c r="B64" s="122"/>
      <c r="C64" s="134" t="s">
        <v>21</v>
      </c>
      <c r="D64" s="135" t="s">
        <v>1767</v>
      </c>
      <c r="E64" s="140" t="s">
        <v>1811</v>
      </c>
      <c r="F64" s="137" t="s">
        <v>3212</v>
      </c>
      <c r="G64" s="218" t="s">
        <v>2870</v>
      </c>
      <c r="H64" s="126" t="s">
        <v>17</v>
      </c>
      <c r="I64" s="138">
        <v>30</v>
      </c>
      <c r="J64" s="138">
        <v>0</v>
      </c>
      <c r="K64" s="138">
        <v>0.5</v>
      </c>
      <c r="L64" s="138">
        <v>0</v>
      </c>
      <c r="M64" s="106">
        <f>SUM(I64:I67)</f>
        <v>168</v>
      </c>
      <c r="N64" s="106">
        <f>SUM(J64:J67)</f>
        <v>0</v>
      </c>
      <c r="O64" s="106">
        <f>SUM(K64:K67)</f>
        <v>2.8</v>
      </c>
      <c r="P64" s="106">
        <f>SUM(L64:L67)</f>
        <v>0</v>
      </c>
      <c r="Q64" s="106"/>
      <c r="R64" s="127">
        <v>42299</v>
      </c>
      <c r="S64" s="106" t="s">
        <v>1758</v>
      </c>
      <c r="T64" s="128" t="s">
        <v>31</v>
      </c>
      <c r="U64" s="128" t="s">
        <v>31</v>
      </c>
      <c r="V64" s="128" t="s">
        <v>31</v>
      </c>
      <c r="W64" s="128" t="s">
        <v>31</v>
      </c>
      <c r="X64" s="260" t="s">
        <v>1812</v>
      </c>
      <c r="Y64" s="282"/>
      <c r="Z64" s="129"/>
      <c r="AA64" s="129"/>
      <c r="AB64" s="129"/>
      <c r="AC64" s="129"/>
      <c r="AD64" s="129"/>
      <c r="AE64" s="315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327"/>
      <c r="AR64" s="327"/>
    </row>
    <row r="65" spans="2:44" s="149" customFormat="1" ht="12.75" customHeight="1">
      <c r="B65" s="122"/>
      <c r="C65" s="139"/>
      <c r="D65" s="139"/>
      <c r="E65" s="139"/>
      <c r="F65" s="129"/>
      <c r="G65" s="218" t="s">
        <v>2871</v>
      </c>
      <c r="H65" s="126" t="s">
        <v>17</v>
      </c>
      <c r="I65" s="138">
        <v>30</v>
      </c>
      <c r="J65" s="138">
        <v>0</v>
      </c>
      <c r="K65" s="138">
        <v>0.5</v>
      </c>
      <c r="L65" s="138">
        <v>0</v>
      </c>
      <c r="M65" s="106"/>
      <c r="N65" s="106"/>
      <c r="O65" s="106"/>
      <c r="P65" s="106"/>
      <c r="Q65" s="106"/>
      <c r="R65" s="127">
        <v>42299</v>
      </c>
      <c r="S65" s="106" t="s">
        <v>1758</v>
      </c>
      <c r="T65" s="128" t="s">
        <v>31</v>
      </c>
      <c r="U65" s="128" t="s">
        <v>31</v>
      </c>
      <c r="V65" s="128" t="s">
        <v>31</v>
      </c>
      <c r="W65" s="128" t="s">
        <v>31</v>
      </c>
      <c r="X65" s="260" t="s">
        <v>1812</v>
      </c>
      <c r="Y65" s="282"/>
      <c r="Z65" s="129"/>
      <c r="AA65" s="129"/>
      <c r="AB65" s="129"/>
      <c r="AC65" s="129"/>
      <c r="AD65" s="129"/>
      <c r="AE65" s="315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</row>
    <row r="66" spans="2:44" s="149" customFormat="1" ht="12.75" customHeight="1">
      <c r="B66" s="122"/>
      <c r="C66" s="139"/>
      <c r="D66" s="139"/>
      <c r="E66" s="139"/>
      <c r="F66" s="129"/>
      <c r="G66" s="218" t="s">
        <v>2872</v>
      </c>
      <c r="H66" s="126" t="s">
        <v>17</v>
      </c>
      <c r="I66" s="138">
        <v>90</v>
      </c>
      <c r="J66" s="138">
        <v>0</v>
      </c>
      <c r="K66" s="138">
        <v>1.5</v>
      </c>
      <c r="L66" s="138">
        <v>0</v>
      </c>
      <c r="M66" s="106"/>
      <c r="N66" s="106"/>
      <c r="O66" s="106"/>
      <c r="P66" s="106"/>
      <c r="Q66" s="106"/>
      <c r="R66" s="127">
        <v>42382</v>
      </c>
      <c r="S66" s="106" t="s">
        <v>1758</v>
      </c>
      <c r="T66" s="128" t="s">
        <v>31</v>
      </c>
      <c r="U66" s="128" t="s">
        <v>31</v>
      </c>
      <c r="V66" s="128" t="s">
        <v>31</v>
      </c>
      <c r="W66" s="128" t="s">
        <v>31</v>
      </c>
      <c r="X66" s="260" t="s">
        <v>1812</v>
      </c>
      <c r="Y66" s="282"/>
      <c r="Z66" s="129"/>
      <c r="AA66" s="129"/>
      <c r="AB66" s="129"/>
      <c r="AC66" s="129"/>
      <c r="AD66" s="129"/>
      <c r="AE66" s="315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</row>
    <row r="67" spans="2:44" s="149" customFormat="1" ht="13.5" customHeight="1">
      <c r="B67" s="122"/>
      <c r="C67" s="139"/>
      <c r="D67" s="139"/>
      <c r="E67" s="139"/>
      <c r="F67" s="129"/>
      <c r="G67" s="218" t="s">
        <v>2873</v>
      </c>
      <c r="H67" s="126" t="s">
        <v>17</v>
      </c>
      <c r="I67" s="138">
        <v>18</v>
      </c>
      <c r="J67" s="138">
        <v>0</v>
      </c>
      <c r="K67" s="138">
        <v>0.3</v>
      </c>
      <c r="L67" s="138">
        <v>0</v>
      </c>
      <c r="M67" s="106"/>
      <c r="N67" s="106"/>
      <c r="O67" s="106"/>
      <c r="P67" s="106"/>
      <c r="Q67" s="106"/>
      <c r="R67" s="127">
        <v>43713</v>
      </c>
      <c r="S67" s="106" t="s">
        <v>1758</v>
      </c>
      <c r="T67" s="128" t="s">
        <v>31</v>
      </c>
      <c r="U67" s="128" t="s">
        <v>31</v>
      </c>
      <c r="V67" s="128" t="s">
        <v>31</v>
      </c>
      <c r="W67" s="128" t="s">
        <v>31</v>
      </c>
      <c r="X67" s="260" t="s">
        <v>1812</v>
      </c>
      <c r="Y67" s="282"/>
      <c r="Z67" s="129"/>
      <c r="AA67" s="129"/>
      <c r="AB67" s="129"/>
      <c r="AC67" s="129"/>
      <c r="AD67" s="129"/>
      <c r="AE67" s="315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</row>
    <row r="68" spans="2:44" s="149" customFormat="1" ht="12.75" customHeight="1">
      <c r="B68" s="122"/>
      <c r="C68" s="134" t="s">
        <v>1814</v>
      </c>
      <c r="D68" s="140" t="s">
        <v>1815</v>
      </c>
      <c r="E68" s="140" t="s">
        <v>1816</v>
      </c>
      <c r="F68" s="137" t="s">
        <v>1817</v>
      </c>
      <c r="G68" s="218" t="s">
        <v>1818</v>
      </c>
      <c r="H68" s="126" t="s">
        <v>17</v>
      </c>
      <c r="I68" s="138">
        <v>6</v>
      </c>
      <c r="J68" s="138">
        <v>0</v>
      </c>
      <c r="K68" s="138">
        <v>0.1</v>
      </c>
      <c r="L68" s="138">
        <v>0</v>
      </c>
      <c r="M68" s="106">
        <f>I68</f>
        <v>6</v>
      </c>
      <c r="N68" s="106">
        <f>J68</f>
        <v>0</v>
      </c>
      <c r="O68" s="106">
        <f>K68</f>
        <v>0.1</v>
      </c>
      <c r="P68" s="106">
        <f>L68</f>
        <v>0</v>
      </c>
      <c r="Q68" s="106"/>
      <c r="R68" s="127">
        <v>42992</v>
      </c>
      <c r="S68" s="106" t="s">
        <v>1758</v>
      </c>
      <c r="T68" s="128" t="s">
        <v>31</v>
      </c>
      <c r="U68" s="128" t="s">
        <v>31</v>
      </c>
      <c r="V68" s="128" t="s">
        <v>31</v>
      </c>
      <c r="W68" s="128" t="s">
        <v>31</v>
      </c>
      <c r="X68" s="260" t="s">
        <v>1819</v>
      </c>
      <c r="Y68" s="282"/>
      <c r="Z68" s="129"/>
      <c r="AA68" s="129"/>
      <c r="AB68" s="129"/>
      <c r="AC68" s="129"/>
      <c r="AD68" s="129"/>
      <c r="AE68" s="315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327"/>
      <c r="AR68" s="327"/>
    </row>
    <row r="69" spans="2:44" s="149" customFormat="1" ht="12.75" customHeight="1">
      <c r="B69" s="122"/>
      <c r="C69" s="134" t="s">
        <v>1814</v>
      </c>
      <c r="D69" s="140" t="s">
        <v>1815</v>
      </c>
      <c r="E69" s="140" t="s">
        <v>1816</v>
      </c>
      <c r="F69" s="137" t="s">
        <v>3213</v>
      </c>
      <c r="G69" s="218" t="s">
        <v>1820</v>
      </c>
      <c r="H69" s="126" t="s">
        <v>17</v>
      </c>
      <c r="I69" s="138">
        <v>6</v>
      </c>
      <c r="J69" s="138">
        <v>0</v>
      </c>
      <c r="K69" s="138">
        <v>0.1</v>
      </c>
      <c r="L69" s="138">
        <v>0</v>
      </c>
      <c r="M69" s="106">
        <f>SUM(I69:I72)</f>
        <v>30</v>
      </c>
      <c r="N69" s="106">
        <f>SUM(J69:J72)</f>
        <v>0</v>
      </c>
      <c r="O69" s="106">
        <f>SUM(K69:K72)</f>
        <v>0.4</v>
      </c>
      <c r="P69" s="106">
        <f>SUM(L69:L72)</f>
        <v>0</v>
      </c>
      <c r="Q69" s="106"/>
      <c r="R69" s="127">
        <v>43712</v>
      </c>
      <c r="S69" s="106" t="s">
        <v>1758</v>
      </c>
      <c r="T69" s="128" t="s">
        <v>31</v>
      </c>
      <c r="U69" s="128" t="s">
        <v>31</v>
      </c>
      <c r="V69" s="128" t="s">
        <v>31</v>
      </c>
      <c r="W69" s="128" t="s">
        <v>31</v>
      </c>
      <c r="X69" s="260" t="s">
        <v>1819</v>
      </c>
      <c r="Y69" s="282"/>
      <c r="Z69" s="129"/>
      <c r="AA69" s="129"/>
      <c r="AB69" s="129"/>
      <c r="AC69" s="129"/>
      <c r="AD69" s="129"/>
      <c r="AE69" s="315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327"/>
      <c r="AR69" s="327"/>
    </row>
    <row r="70" spans="2:44" s="149" customFormat="1" ht="12.75" customHeight="1">
      <c r="B70" s="122"/>
      <c r="C70" s="139"/>
      <c r="D70" s="139"/>
      <c r="E70" s="139"/>
      <c r="F70" s="129"/>
      <c r="G70" s="218" t="s">
        <v>1821</v>
      </c>
      <c r="H70" s="126" t="s">
        <v>17</v>
      </c>
      <c r="I70" s="138">
        <v>6</v>
      </c>
      <c r="J70" s="138">
        <v>0</v>
      </c>
      <c r="K70" s="138">
        <v>0.1</v>
      </c>
      <c r="L70" s="138">
        <v>0</v>
      </c>
      <c r="M70" s="106"/>
      <c r="N70" s="106"/>
      <c r="O70" s="106"/>
      <c r="P70" s="106"/>
      <c r="Q70" s="106"/>
      <c r="R70" s="127">
        <v>43433</v>
      </c>
      <c r="S70" s="106" t="s">
        <v>1758</v>
      </c>
      <c r="T70" s="128" t="s">
        <v>31</v>
      </c>
      <c r="U70" s="128" t="s">
        <v>31</v>
      </c>
      <c r="V70" s="128" t="s">
        <v>31</v>
      </c>
      <c r="W70" s="128" t="s">
        <v>31</v>
      </c>
      <c r="X70" s="260" t="s">
        <v>1819</v>
      </c>
      <c r="Y70" s="282"/>
      <c r="Z70" s="129"/>
      <c r="AA70" s="129"/>
      <c r="AB70" s="129"/>
      <c r="AC70" s="129"/>
      <c r="AD70" s="129"/>
      <c r="AE70" s="315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</row>
    <row r="71" spans="2:44" s="149" customFormat="1" ht="12.75" customHeight="1">
      <c r="B71" s="122"/>
      <c r="C71" s="139"/>
      <c r="D71" s="139"/>
      <c r="E71" s="139"/>
      <c r="F71" s="129"/>
      <c r="G71" s="218" t="s">
        <v>1822</v>
      </c>
      <c r="H71" s="126" t="s">
        <v>17</v>
      </c>
      <c r="I71" s="138">
        <v>6</v>
      </c>
      <c r="J71" s="138">
        <v>0</v>
      </c>
      <c r="K71" s="138">
        <v>0.1</v>
      </c>
      <c r="L71" s="138">
        <v>0</v>
      </c>
      <c r="M71" s="106"/>
      <c r="N71" s="106"/>
      <c r="O71" s="106"/>
      <c r="P71" s="106"/>
      <c r="Q71" s="106"/>
      <c r="R71" s="127">
        <v>43713</v>
      </c>
      <c r="S71" s="106" t="s">
        <v>1758</v>
      </c>
      <c r="T71" s="128" t="s">
        <v>31</v>
      </c>
      <c r="U71" s="128" t="s">
        <v>31</v>
      </c>
      <c r="V71" s="128" t="s">
        <v>31</v>
      </c>
      <c r="W71" s="128" t="s">
        <v>31</v>
      </c>
      <c r="X71" s="260" t="s">
        <v>1819</v>
      </c>
      <c r="Y71" s="282"/>
      <c r="Z71" s="129"/>
      <c r="AA71" s="129"/>
      <c r="AB71" s="129"/>
      <c r="AC71" s="129"/>
      <c r="AD71" s="129"/>
      <c r="AE71" s="315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</row>
    <row r="72" spans="2:44" s="149" customFormat="1" ht="12.75" customHeight="1">
      <c r="B72" s="122"/>
      <c r="C72" s="139"/>
      <c r="D72" s="139"/>
      <c r="E72" s="139"/>
      <c r="F72" s="129"/>
      <c r="G72" s="218" t="s">
        <v>1823</v>
      </c>
      <c r="H72" s="126" t="s">
        <v>17</v>
      </c>
      <c r="I72" s="138">
        <v>12</v>
      </c>
      <c r="J72" s="138">
        <v>0</v>
      </c>
      <c r="K72" s="138">
        <v>0.1</v>
      </c>
      <c r="L72" s="138">
        <v>0</v>
      </c>
      <c r="M72" s="106"/>
      <c r="N72" s="106"/>
      <c r="O72" s="106"/>
      <c r="P72" s="106"/>
      <c r="Q72" s="106"/>
      <c r="R72" s="127">
        <v>43712</v>
      </c>
      <c r="S72" s="106" t="s">
        <v>1758</v>
      </c>
      <c r="T72" s="128" t="s">
        <v>31</v>
      </c>
      <c r="U72" s="128" t="s">
        <v>31</v>
      </c>
      <c r="V72" s="128" t="s">
        <v>31</v>
      </c>
      <c r="W72" s="128" t="s">
        <v>31</v>
      </c>
      <c r="X72" s="260" t="s">
        <v>1819</v>
      </c>
      <c r="Y72" s="282"/>
      <c r="Z72" s="129"/>
      <c r="AA72" s="129"/>
      <c r="AB72" s="129"/>
      <c r="AC72" s="129"/>
      <c r="AD72" s="129"/>
      <c r="AE72" s="315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</row>
    <row r="73" spans="2:44" s="149" customFormat="1" ht="12.75" customHeight="1">
      <c r="B73" s="122"/>
      <c r="C73" s="134" t="s">
        <v>1814</v>
      </c>
      <c r="D73" s="140" t="s">
        <v>1815</v>
      </c>
      <c r="E73" s="140" t="s">
        <v>1816</v>
      </c>
      <c r="F73" s="137" t="s">
        <v>1824</v>
      </c>
      <c r="G73" s="218" t="s">
        <v>1825</v>
      </c>
      <c r="H73" s="126" t="s">
        <v>17</v>
      </c>
      <c r="I73" s="138">
        <v>6</v>
      </c>
      <c r="J73" s="138">
        <v>0</v>
      </c>
      <c r="K73" s="138">
        <v>0.1</v>
      </c>
      <c r="L73" s="138">
        <v>0</v>
      </c>
      <c r="M73" s="106">
        <f>SUM(I73:I75)</f>
        <v>18</v>
      </c>
      <c r="N73" s="106">
        <f>SUM(J73:J75)</f>
        <v>0</v>
      </c>
      <c r="O73" s="106">
        <f>SUM(K73:K75)</f>
        <v>0.30000000000000004</v>
      </c>
      <c r="P73" s="106">
        <f>SUM(L73:L75)</f>
        <v>0</v>
      </c>
      <c r="Q73" s="106"/>
      <c r="R73" s="127">
        <v>43713</v>
      </c>
      <c r="S73" s="106" t="s">
        <v>1758</v>
      </c>
      <c r="T73" s="128" t="s">
        <v>31</v>
      </c>
      <c r="U73" s="128" t="s">
        <v>31</v>
      </c>
      <c r="V73" s="128" t="s">
        <v>31</v>
      </c>
      <c r="W73" s="128" t="s">
        <v>31</v>
      </c>
      <c r="X73" s="260" t="s">
        <v>1826</v>
      </c>
      <c r="Y73" s="282"/>
      <c r="Z73" s="129"/>
      <c r="AA73" s="129"/>
      <c r="AB73" s="129"/>
      <c r="AC73" s="129"/>
      <c r="AD73" s="129"/>
      <c r="AE73" s="315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327"/>
      <c r="AR73" s="327"/>
    </row>
    <row r="74" spans="2:44" s="149" customFormat="1" ht="12.75" customHeight="1">
      <c r="B74" s="122"/>
      <c r="C74" s="139"/>
      <c r="D74" s="139"/>
      <c r="E74" s="139"/>
      <c r="F74" s="129"/>
      <c r="G74" s="218" t="s">
        <v>1827</v>
      </c>
      <c r="H74" s="126" t="s">
        <v>17</v>
      </c>
      <c r="I74" s="138">
        <v>6</v>
      </c>
      <c r="J74" s="138">
        <v>0</v>
      </c>
      <c r="K74" s="138">
        <v>0.1</v>
      </c>
      <c r="L74" s="138">
        <v>0</v>
      </c>
      <c r="M74" s="106"/>
      <c r="N74" s="106"/>
      <c r="O74" s="106"/>
      <c r="P74" s="106"/>
      <c r="Q74" s="106"/>
      <c r="R74" s="127">
        <v>43713</v>
      </c>
      <c r="S74" s="106" t="s">
        <v>1758</v>
      </c>
      <c r="T74" s="128" t="s">
        <v>31</v>
      </c>
      <c r="U74" s="128" t="s">
        <v>31</v>
      </c>
      <c r="V74" s="128" t="s">
        <v>31</v>
      </c>
      <c r="W74" s="128" t="s">
        <v>31</v>
      </c>
      <c r="X74" s="260" t="s">
        <v>1826</v>
      </c>
      <c r="Y74" s="282"/>
      <c r="Z74" s="129"/>
      <c r="AA74" s="129"/>
      <c r="AB74" s="129"/>
      <c r="AC74" s="129"/>
      <c r="AD74" s="129"/>
      <c r="AE74" s="315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</row>
    <row r="75" spans="2:44" s="149" customFormat="1" ht="12.75" customHeight="1">
      <c r="B75" s="122"/>
      <c r="C75" s="139"/>
      <c r="D75" s="139"/>
      <c r="E75" s="139"/>
      <c r="F75" s="129"/>
      <c r="G75" s="218" t="s">
        <v>1828</v>
      </c>
      <c r="H75" s="126" t="s">
        <v>17</v>
      </c>
      <c r="I75" s="138">
        <v>6</v>
      </c>
      <c r="J75" s="138">
        <v>0</v>
      </c>
      <c r="K75" s="138">
        <v>0.1</v>
      </c>
      <c r="L75" s="138">
        <v>0</v>
      </c>
      <c r="M75" s="106"/>
      <c r="N75" s="106"/>
      <c r="O75" s="106"/>
      <c r="P75" s="106"/>
      <c r="Q75" s="106"/>
      <c r="R75" s="127">
        <v>43713</v>
      </c>
      <c r="S75" s="106" t="s">
        <v>1758</v>
      </c>
      <c r="T75" s="128" t="s">
        <v>31</v>
      </c>
      <c r="U75" s="128" t="s">
        <v>31</v>
      </c>
      <c r="V75" s="128" t="s">
        <v>31</v>
      </c>
      <c r="W75" s="128" t="s">
        <v>31</v>
      </c>
      <c r="X75" s="260" t="s">
        <v>1826</v>
      </c>
      <c r="Y75" s="282"/>
      <c r="Z75" s="129"/>
      <c r="AA75" s="129"/>
      <c r="AB75" s="129"/>
      <c r="AC75" s="129"/>
      <c r="AD75" s="129"/>
      <c r="AE75" s="315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</row>
    <row r="76" spans="2:44" s="149" customFormat="1" ht="12.75" customHeight="1">
      <c r="B76" s="122"/>
      <c r="C76" s="134" t="s">
        <v>1814</v>
      </c>
      <c r="D76" s="140" t="s">
        <v>1815</v>
      </c>
      <c r="E76" s="140" t="s">
        <v>1816</v>
      </c>
      <c r="F76" s="137" t="s">
        <v>1829</v>
      </c>
      <c r="G76" s="218" t="s">
        <v>1830</v>
      </c>
      <c r="H76" s="126" t="s">
        <v>17</v>
      </c>
      <c r="I76" s="138">
        <v>6</v>
      </c>
      <c r="J76" s="138">
        <v>0</v>
      </c>
      <c r="K76" s="138">
        <v>0.1</v>
      </c>
      <c r="L76" s="138">
        <v>0</v>
      </c>
      <c r="M76" s="106">
        <f>I76</f>
        <v>6</v>
      </c>
      <c r="N76" s="106">
        <f>J76</f>
        <v>0</v>
      </c>
      <c r="O76" s="106">
        <f>K76</f>
        <v>0.1</v>
      </c>
      <c r="P76" s="106">
        <f>L76</f>
        <v>0</v>
      </c>
      <c r="Q76" s="106"/>
      <c r="R76" s="127">
        <v>42992</v>
      </c>
      <c r="S76" s="106" t="s">
        <v>1758</v>
      </c>
      <c r="T76" s="128" t="s">
        <v>31</v>
      </c>
      <c r="U76" s="128" t="s">
        <v>31</v>
      </c>
      <c r="V76" s="128" t="s">
        <v>31</v>
      </c>
      <c r="W76" s="128" t="s">
        <v>31</v>
      </c>
      <c r="X76" s="260" t="s">
        <v>1764</v>
      </c>
      <c r="Y76" s="282"/>
      <c r="Z76" s="129"/>
      <c r="AA76" s="129"/>
      <c r="AB76" s="129"/>
      <c r="AC76" s="129"/>
      <c r="AD76" s="129"/>
      <c r="AE76" s="315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327"/>
      <c r="AR76" s="327"/>
    </row>
    <row r="77" spans="2:44" s="149" customFormat="1" ht="12.75" customHeight="1">
      <c r="B77" s="122"/>
      <c r="C77" s="134" t="s">
        <v>1814</v>
      </c>
      <c r="D77" s="140" t="s">
        <v>1815</v>
      </c>
      <c r="E77" s="140" t="s">
        <v>1816</v>
      </c>
      <c r="F77" s="137" t="s">
        <v>1831</v>
      </c>
      <c r="G77" s="218" t="s">
        <v>1832</v>
      </c>
      <c r="H77" s="126" t="s">
        <v>17</v>
      </c>
      <c r="I77" s="138">
        <v>6</v>
      </c>
      <c r="J77" s="138">
        <v>0</v>
      </c>
      <c r="K77" s="138">
        <v>0.1</v>
      </c>
      <c r="L77" s="138">
        <v>0</v>
      </c>
      <c r="M77" s="106">
        <f t="shared" ref="M77:P83" si="4">I77</f>
        <v>6</v>
      </c>
      <c r="N77" s="106">
        <f t="shared" si="4"/>
        <v>0</v>
      </c>
      <c r="O77" s="106">
        <f t="shared" si="4"/>
        <v>0.1</v>
      </c>
      <c r="P77" s="106">
        <f t="shared" si="4"/>
        <v>0</v>
      </c>
      <c r="Q77" s="106"/>
      <c r="R77" s="127">
        <v>42992</v>
      </c>
      <c r="S77" s="106" t="s">
        <v>1758</v>
      </c>
      <c r="T77" s="128" t="s">
        <v>31</v>
      </c>
      <c r="U77" s="128" t="s">
        <v>31</v>
      </c>
      <c r="V77" s="128" t="s">
        <v>31</v>
      </c>
      <c r="W77" s="128" t="s">
        <v>31</v>
      </c>
      <c r="X77" s="260" t="s">
        <v>1833</v>
      </c>
      <c r="Y77" s="282"/>
      <c r="Z77" s="129"/>
      <c r="AA77" s="129"/>
      <c r="AB77" s="129"/>
      <c r="AC77" s="129"/>
      <c r="AD77" s="129"/>
      <c r="AE77" s="315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327"/>
      <c r="AR77" s="327"/>
    </row>
    <row r="78" spans="2:44" s="149" customFormat="1" ht="12.75" customHeight="1">
      <c r="B78" s="122"/>
      <c r="C78" s="134" t="s">
        <v>1814</v>
      </c>
      <c r="D78" s="140" t="s">
        <v>1815</v>
      </c>
      <c r="E78" s="140" t="s">
        <v>1816</v>
      </c>
      <c r="F78" s="140" t="s">
        <v>1834</v>
      </c>
      <c r="G78" s="218" t="s">
        <v>1835</v>
      </c>
      <c r="H78" s="126" t="s">
        <v>17</v>
      </c>
      <c r="I78" s="138">
        <v>6</v>
      </c>
      <c r="J78" s="138">
        <v>0</v>
      </c>
      <c r="K78" s="138">
        <v>0.1</v>
      </c>
      <c r="L78" s="138">
        <v>0</v>
      </c>
      <c r="M78" s="106">
        <f t="shared" si="4"/>
        <v>6</v>
      </c>
      <c r="N78" s="106">
        <f t="shared" si="4"/>
        <v>0</v>
      </c>
      <c r="O78" s="106">
        <f t="shared" si="4"/>
        <v>0.1</v>
      </c>
      <c r="P78" s="106">
        <f t="shared" si="4"/>
        <v>0</v>
      </c>
      <c r="Q78" s="106"/>
      <c r="R78" s="127">
        <v>42992</v>
      </c>
      <c r="S78" s="106" t="s">
        <v>1758</v>
      </c>
      <c r="T78" s="128" t="s">
        <v>31</v>
      </c>
      <c r="U78" s="128" t="s">
        <v>31</v>
      </c>
      <c r="V78" s="128" t="s">
        <v>31</v>
      </c>
      <c r="W78" s="128" t="s">
        <v>31</v>
      </c>
      <c r="X78" s="260" t="s">
        <v>1764</v>
      </c>
      <c r="Y78" s="282"/>
      <c r="Z78" s="129"/>
      <c r="AA78" s="129"/>
      <c r="AB78" s="129"/>
      <c r="AC78" s="129"/>
      <c r="AD78" s="129"/>
      <c r="AE78" s="315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327"/>
      <c r="AR78" s="327"/>
    </row>
    <row r="79" spans="2:44" s="149" customFormat="1" ht="12.75" customHeight="1">
      <c r="B79" s="122"/>
      <c r="C79" s="134" t="s">
        <v>1814</v>
      </c>
      <c r="D79" s="140" t="s">
        <v>1815</v>
      </c>
      <c r="E79" s="140" t="s">
        <v>1816</v>
      </c>
      <c r="F79" s="137" t="s">
        <v>1836</v>
      </c>
      <c r="G79" s="218" t="s">
        <v>1837</v>
      </c>
      <c r="H79" s="126" t="s">
        <v>17</v>
      </c>
      <c r="I79" s="138">
        <v>6</v>
      </c>
      <c r="J79" s="138">
        <v>0</v>
      </c>
      <c r="K79" s="138">
        <v>0.1</v>
      </c>
      <c r="L79" s="138">
        <v>0</v>
      </c>
      <c r="M79" s="106">
        <f t="shared" si="4"/>
        <v>6</v>
      </c>
      <c r="N79" s="106">
        <f t="shared" si="4"/>
        <v>0</v>
      </c>
      <c r="O79" s="106">
        <f t="shared" si="4"/>
        <v>0.1</v>
      </c>
      <c r="P79" s="106">
        <f t="shared" si="4"/>
        <v>0</v>
      </c>
      <c r="Q79" s="106"/>
      <c r="R79" s="127">
        <v>42992</v>
      </c>
      <c r="S79" s="106" t="s">
        <v>1758</v>
      </c>
      <c r="T79" s="128" t="s">
        <v>31</v>
      </c>
      <c r="U79" s="128" t="s">
        <v>31</v>
      </c>
      <c r="V79" s="128" t="s">
        <v>31</v>
      </c>
      <c r="W79" s="128" t="s">
        <v>31</v>
      </c>
      <c r="X79" s="260" t="s">
        <v>1764</v>
      </c>
      <c r="Y79" s="282"/>
      <c r="Z79" s="129"/>
      <c r="AA79" s="129"/>
      <c r="AB79" s="129"/>
      <c r="AC79" s="129"/>
      <c r="AD79" s="129"/>
      <c r="AE79" s="315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327"/>
      <c r="AR79" s="327"/>
    </row>
    <row r="80" spans="2:44" s="149" customFormat="1" ht="12.75" customHeight="1">
      <c r="B80" s="122"/>
      <c r="C80" s="134" t="s">
        <v>1814</v>
      </c>
      <c r="D80" s="140" t="s">
        <v>1815</v>
      </c>
      <c r="E80" s="140" t="s">
        <v>1816</v>
      </c>
      <c r="F80" s="137" t="s">
        <v>1838</v>
      </c>
      <c r="G80" s="218" t="s">
        <v>1839</v>
      </c>
      <c r="H80" s="126" t="s">
        <v>17</v>
      </c>
      <c r="I80" s="138">
        <v>6</v>
      </c>
      <c r="J80" s="138">
        <v>0</v>
      </c>
      <c r="K80" s="138">
        <v>0.1</v>
      </c>
      <c r="L80" s="138">
        <v>0</v>
      </c>
      <c r="M80" s="106">
        <f t="shared" si="4"/>
        <v>6</v>
      </c>
      <c r="N80" s="106">
        <f t="shared" si="4"/>
        <v>0</v>
      </c>
      <c r="O80" s="106">
        <f t="shared" si="4"/>
        <v>0.1</v>
      </c>
      <c r="P80" s="106">
        <f t="shared" si="4"/>
        <v>0</v>
      </c>
      <c r="Q80" s="106"/>
      <c r="R80" s="127">
        <v>42992</v>
      </c>
      <c r="S80" s="106" t="s">
        <v>1758</v>
      </c>
      <c r="T80" s="128" t="s">
        <v>31</v>
      </c>
      <c r="U80" s="128" t="s">
        <v>31</v>
      </c>
      <c r="V80" s="128" t="s">
        <v>31</v>
      </c>
      <c r="W80" s="128" t="s">
        <v>31</v>
      </c>
      <c r="X80" s="260" t="s">
        <v>1764</v>
      </c>
      <c r="Y80" s="282"/>
      <c r="Z80" s="129"/>
      <c r="AA80" s="129"/>
      <c r="AB80" s="129"/>
      <c r="AC80" s="129"/>
      <c r="AD80" s="129"/>
      <c r="AE80" s="315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327"/>
      <c r="AR80" s="327"/>
    </row>
    <row r="81" spans="2:44" s="149" customFormat="1" ht="12.75" customHeight="1">
      <c r="B81" s="122"/>
      <c r="C81" s="134" t="s">
        <v>1814</v>
      </c>
      <c r="D81" s="140" t="s">
        <v>1815</v>
      </c>
      <c r="E81" s="140" t="s">
        <v>1816</v>
      </c>
      <c r="F81" s="137" t="s">
        <v>1840</v>
      </c>
      <c r="G81" s="218" t="s">
        <v>1841</v>
      </c>
      <c r="H81" s="126" t="s">
        <v>17</v>
      </c>
      <c r="I81" s="138">
        <v>6</v>
      </c>
      <c r="J81" s="138">
        <v>0</v>
      </c>
      <c r="K81" s="138">
        <v>0.1</v>
      </c>
      <c r="L81" s="138">
        <v>0</v>
      </c>
      <c r="M81" s="106">
        <f t="shared" si="4"/>
        <v>6</v>
      </c>
      <c r="N81" s="106">
        <f t="shared" si="4"/>
        <v>0</v>
      </c>
      <c r="O81" s="106">
        <f t="shared" si="4"/>
        <v>0.1</v>
      </c>
      <c r="P81" s="106">
        <f t="shared" si="4"/>
        <v>0</v>
      </c>
      <c r="Q81" s="106"/>
      <c r="R81" s="127">
        <v>42992</v>
      </c>
      <c r="S81" s="106" t="s">
        <v>1758</v>
      </c>
      <c r="T81" s="128" t="s">
        <v>31</v>
      </c>
      <c r="U81" s="128" t="s">
        <v>31</v>
      </c>
      <c r="V81" s="128" t="s">
        <v>31</v>
      </c>
      <c r="W81" s="128" t="s">
        <v>31</v>
      </c>
      <c r="X81" s="260" t="s">
        <v>1764</v>
      </c>
      <c r="Y81" s="282"/>
      <c r="Z81" s="129"/>
      <c r="AA81" s="129"/>
      <c r="AB81" s="129"/>
      <c r="AC81" s="129"/>
      <c r="AD81" s="129"/>
      <c r="AE81" s="315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327"/>
      <c r="AR81" s="327"/>
    </row>
    <row r="82" spans="2:44" s="149" customFormat="1" ht="12.75" customHeight="1">
      <c r="B82" s="122"/>
      <c r="C82" s="134" t="s">
        <v>1814</v>
      </c>
      <c r="D82" s="140" t="s">
        <v>1815</v>
      </c>
      <c r="E82" s="140" t="s">
        <v>1816</v>
      </c>
      <c r="F82" s="137" t="s">
        <v>1842</v>
      </c>
      <c r="G82" s="218" t="s">
        <v>1843</v>
      </c>
      <c r="H82" s="126" t="s">
        <v>17</v>
      </c>
      <c r="I82" s="138">
        <v>12</v>
      </c>
      <c r="J82" s="138">
        <v>0</v>
      </c>
      <c r="K82" s="138">
        <v>0.2</v>
      </c>
      <c r="L82" s="138">
        <v>0</v>
      </c>
      <c r="M82" s="106">
        <f t="shared" si="4"/>
        <v>12</v>
      </c>
      <c r="N82" s="106">
        <f t="shared" si="4"/>
        <v>0</v>
      </c>
      <c r="O82" s="106">
        <f t="shared" si="4"/>
        <v>0.2</v>
      </c>
      <c r="P82" s="106">
        <f t="shared" si="4"/>
        <v>0</v>
      </c>
      <c r="Q82" s="106"/>
      <c r="R82" s="127">
        <v>42992</v>
      </c>
      <c r="S82" s="106" t="s">
        <v>1758</v>
      </c>
      <c r="T82" s="128" t="s">
        <v>31</v>
      </c>
      <c r="U82" s="128" t="s">
        <v>31</v>
      </c>
      <c r="V82" s="128" t="s">
        <v>31</v>
      </c>
      <c r="W82" s="128" t="s">
        <v>31</v>
      </c>
      <c r="X82" s="260" t="s">
        <v>1764</v>
      </c>
      <c r="Y82" s="282"/>
      <c r="Z82" s="129"/>
      <c r="AA82" s="129"/>
      <c r="AB82" s="129"/>
      <c r="AC82" s="129"/>
      <c r="AD82" s="129"/>
      <c r="AE82" s="315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327"/>
      <c r="AR82" s="327"/>
    </row>
    <row r="83" spans="2:44" s="149" customFormat="1" ht="12.75" customHeight="1">
      <c r="B83" s="122"/>
      <c r="C83" s="134" t="s">
        <v>1814</v>
      </c>
      <c r="D83" s="140" t="s">
        <v>1815</v>
      </c>
      <c r="E83" s="140" t="s">
        <v>1816</v>
      </c>
      <c r="F83" s="137" t="s">
        <v>1844</v>
      </c>
      <c r="G83" s="218" t="s">
        <v>1845</v>
      </c>
      <c r="H83" s="126" t="s">
        <v>17</v>
      </c>
      <c r="I83" s="138">
        <v>30</v>
      </c>
      <c r="J83" s="138">
        <v>0</v>
      </c>
      <c r="K83" s="138">
        <v>0.5</v>
      </c>
      <c r="L83" s="138">
        <v>0</v>
      </c>
      <c r="M83" s="106">
        <f t="shared" si="4"/>
        <v>30</v>
      </c>
      <c r="N83" s="106">
        <f t="shared" si="4"/>
        <v>0</v>
      </c>
      <c r="O83" s="106">
        <f t="shared" si="4"/>
        <v>0.5</v>
      </c>
      <c r="P83" s="106">
        <f t="shared" si="4"/>
        <v>0</v>
      </c>
      <c r="Q83" s="106"/>
      <c r="R83" s="127">
        <v>43713</v>
      </c>
      <c r="S83" s="106" t="s">
        <v>1758</v>
      </c>
      <c r="T83" s="128" t="s">
        <v>31</v>
      </c>
      <c r="U83" s="128" t="s">
        <v>31</v>
      </c>
      <c r="V83" s="128" t="s">
        <v>31</v>
      </c>
      <c r="W83" s="128" t="s">
        <v>31</v>
      </c>
      <c r="X83" s="260" t="s">
        <v>1764</v>
      </c>
      <c r="Y83" s="282"/>
      <c r="Z83" s="129"/>
      <c r="AA83" s="129"/>
      <c r="AB83" s="129"/>
      <c r="AC83" s="129"/>
      <c r="AD83" s="129"/>
      <c r="AE83" s="315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327"/>
      <c r="AR83" s="327"/>
    </row>
    <row r="84" spans="2:44" s="149" customFormat="1" ht="12.75" customHeight="1">
      <c r="B84" s="122"/>
      <c r="C84" s="134" t="s">
        <v>21</v>
      </c>
      <c r="D84" s="130" t="s">
        <v>1846</v>
      </c>
      <c r="E84" s="141" t="s">
        <v>1847</v>
      </c>
      <c r="F84" s="140" t="s">
        <v>1848</v>
      </c>
      <c r="G84" s="139" t="s">
        <v>1849</v>
      </c>
      <c r="H84" s="126" t="s">
        <v>17</v>
      </c>
      <c r="I84" s="142">
        <v>12</v>
      </c>
      <c r="J84" s="142">
        <v>0</v>
      </c>
      <c r="K84" s="142">
        <v>0.2</v>
      </c>
      <c r="L84" s="142">
        <v>0</v>
      </c>
      <c r="M84" s="106">
        <f>SUM(I84:I94)</f>
        <v>324</v>
      </c>
      <c r="N84" s="106">
        <f>SUM(J84:J94)</f>
        <v>0</v>
      </c>
      <c r="O84" s="106">
        <f>SUM(K84:K94)</f>
        <v>5.4</v>
      </c>
      <c r="P84" s="106">
        <f>SUM(L84:L94)</f>
        <v>0</v>
      </c>
      <c r="Q84" s="106"/>
      <c r="R84" s="127">
        <v>43712</v>
      </c>
      <c r="S84" s="106" t="s">
        <v>1758</v>
      </c>
      <c r="T84" s="128" t="s">
        <v>31</v>
      </c>
      <c r="U84" s="128" t="s">
        <v>31</v>
      </c>
      <c r="V84" s="128" t="s">
        <v>31</v>
      </c>
      <c r="W84" s="128" t="s">
        <v>31</v>
      </c>
      <c r="X84" s="260" t="s">
        <v>1850</v>
      </c>
      <c r="Y84" s="282"/>
      <c r="Z84" s="129"/>
      <c r="AA84" s="129"/>
      <c r="AB84" s="129"/>
      <c r="AC84" s="129"/>
      <c r="AD84" s="129"/>
      <c r="AE84" s="315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327"/>
      <c r="AR84" s="327"/>
    </row>
    <row r="85" spans="2:44" s="149" customFormat="1" ht="12.75" customHeight="1">
      <c r="B85" s="122"/>
      <c r="C85" s="139"/>
      <c r="D85" s="139"/>
      <c r="E85" s="139"/>
      <c r="F85" s="139"/>
      <c r="G85" s="139" t="s">
        <v>1851</v>
      </c>
      <c r="H85" s="131" t="s">
        <v>1246</v>
      </c>
      <c r="I85" s="142">
        <v>6</v>
      </c>
      <c r="J85" s="142">
        <v>0</v>
      </c>
      <c r="K85" s="142">
        <v>0.1</v>
      </c>
      <c r="L85" s="143">
        <v>0</v>
      </c>
      <c r="M85" s="106"/>
      <c r="N85" s="106"/>
      <c r="O85" s="106"/>
      <c r="P85" s="106"/>
      <c r="Q85" s="106"/>
      <c r="R85" s="127">
        <v>43433</v>
      </c>
      <c r="S85" s="106" t="s">
        <v>1758</v>
      </c>
      <c r="T85" s="128" t="s">
        <v>31</v>
      </c>
      <c r="U85" s="128" t="s">
        <v>31</v>
      </c>
      <c r="V85" s="128" t="s">
        <v>31</v>
      </c>
      <c r="W85" s="128" t="s">
        <v>31</v>
      </c>
      <c r="X85" s="260" t="s">
        <v>1850</v>
      </c>
      <c r="Y85" s="282"/>
      <c r="Z85" s="129"/>
      <c r="AA85" s="129"/>
      <c r="AB85" s="129"/>
      <c r="AC85" s="129"/>
      <c r="AD85" s="129"/>
      <c r="AE85" s="315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</row>
    <row r="86" spans="2:44" s="149" customFormat="1" ht="12.75" customHeight="1">
      <c r="B86" s="122"/>
      <c r="C86" s="139"/>
      <c r="D86" s="139"/>
      <c r="E86" s="139"/>
      <c r="F86" s="139"/>
      <c r="G86" s="139" t="s">
        <v>1852</v>
      </c>
      <c r="H86" s="131" t="s">
        <v>17</v>
      </c>
      <c r="I86" s="142">
        <v>60</v>
      </c>
      <c r="J86" s="142">
        <v>0</v>
      </c>
      <c r="K86" s="142">
        <v>1</v>
      </c>
      <c r="L86" s="142">
        <v>0</v>
      </c>
      <c r="M86" s="106"/>
      <c r="N86" s="106"/>
      <c r="O86" s="106"/>
      <c r="P86" s="106"/>
      <c r="Q86" s="106"/>
      <c r="R86" s="127">
        <v>42978</v>
      </c>
      <c r="S86" s="106" t="s">
        <v>1758</v>
      </c>
      <c r="T86" s="128" t="s">
        <v>31</v>
      </c>
      <c r="U86" s="128" t="s">
        <v>31</v>
      </c>
      <c r="V86" s="128" t="s">
        <v>31</v>
      </c>
      <c r="W86" s="128" t="s">
        <v>31</v>
      </c>
      <c r="X86" s="260" t="s">
        <v>1850</v>
      </c>
      <c r="Y86" s="282"/>
      <c r="Z86" s="129"/>
      <c r="AA86" s="129"/>
      <c r="AB86" s="129"/>
      <c r="AC86" s="129"/>
      <c r="AD86" s="129"/>
      <c r="AE86" s="315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</row>
    <row r="87" spans="2:44" s="149" customFormat="1" ht="12.75" customHeight="1">
      <c r="B87" s="122"/>
      <c r="C87" s="139"/>
      <c r="D87" s="139"/>
      <c r="E87" s="139"/>
      <c r="F87" s="139"/>
      <c r="G87" s="139" t="s">
        <v>1853</v>
      </c>
      <c r="H87" s="126" t="s">
        <v>17</v>
      </c>
      <c r="I87" s="142">
        <v>120</v>
      </c>
      <c r="J87" s="142">
        <v>0</v>
      </c>
      <c r="K87" s="142">
        <v>2</v>
      </c>
      <c r="L87" s="142">
        <v>0</v>
      </c>
      <c r="M87" s="106"/>
      <c r="N87" s="106"/>
      <c r="O87" s="106"/>
      <c r="P87" s="106"/>
      <c r="Q87" s="106"/>
      <c r="R87" s="127">
        <v>43780</v>
      </c>
      <c r="S87" s="106" t="s">
        <v>1758</v>
      </c>
      <c r="T87" s="128" t="s">
        <v>31</v>
      </c>
      <c r="U87" s="128" t="s">
        <v>31</v>
      </c>
      <c r="V87" s="128" t="s">
        <v>31</v>
      </c>
      <c r="W87" s="128" t="s">
        <v>31</v>
      </c>
      <c r="X87" s="260" t="s">
        <v>1850</v>
      </c>
      <c r="Y87" s="282"/>
      <c r="Z87" s="129"/>
      <c r="AA87" s="129"/>
      <c r="AB87" s="129"/>
      <c r="AC87" s="129"/>
      <c r="AD87" s="129"/>
      <c r="AE87" s="315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</row>
    <row r="88" spans="2:44" s="149" customFormat="1" ht="12.75" customHeight="1">
      <c r="B88" s="122"/>
      <c r="C88" s="139"/>
      <c r="D88" s="139"/>
      <c r="E88" s="139"/>
      <c r="F88" s="139"/>
      <c r="G88" s="139" t="s">
        <v>1854</v>
      </c>
      <c r="H88" s="126" t="s">
        <v>17</v>
      </c>
      <c r="I88" s="142">
        <v>12</v>
      </c>
      <c r="J88" s="142">
        <v>0</v>
      </c>
      <c r="K88" s="142">
        <v>0.2</v>
      </c>
      <c r="L88" s="142">
        <v>0</v>
      </c>
      <c r="M88" s="106"/>
      <c r="N88" s="106"/>
      <c r="O88" s="106"/>
      <c r="P88" s="106"/>
      <c r="Q88" s="106"/>
      <c r="R88" s="127">
        <v>42978</v>
      </c>
      <c r="S88" s="106" t="s">
        <v>1758</v>
      </c>
      <c r="T88" s="128" t="s">
        <v>31</v>
      </c>
      <c r="U88" s="128" t="s">
        <v>31</v>
      </c>
      <c r="V88" s="128" t="s">
        <v>31</v>
      </c>
      <c r="W88" s="128" t="s">
        <v>31</v>
      </c>
      <c r="X88" s="260" t="s">
        <v>1850</v>
      </c>
      <c r="Y88" s="282"/>
      <c r="Z88" s="129"/>
      <c r="AA88" s="129"/>
      <c r="AB88" s="129"/>
      <c r="AC88" s="129"/>
      <c r="AD88" s="129"/>
      <c r="AE88" s="315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</row>
    <row r="89" spans="2:44" s="149" customFormat="1" ht="12.75" customHeight="1">
      <c r="B89" s="122"/>
      <c r="C89" s="139"/>
      <c r="D89" s="139"/>
      <c r="E89" s="139"/>
      <c r="F89" s="139"/>
      <c r="G89" s="139" t="s">
        <v>1855</v>
      </c>
      <c r="H89" s="131" t="s">
        <v>1246</v>
      </c>
      <c r="I89" s="142">
        <v>12</v>
      </c>
      <c r="J89" s="142">
        <v>0</v>
      </c>
      <c r="K89" s="142">
        <v>0.2</v>
      </c>
      <c r="L89" s="142">
        <v>0</v>
      </c>
      <c r="M89" s="106"/>
      <c r="N89" s="106"/>
      <c r="O89" s="106"/>
      <c r="P89" s="106"/>
      <c r="Q89" s="106"/>
      <c r="R89" s="127">
        <v>42978</v>
      </c>
      <c r="S89" s="106" t="s">
        <v>1758</v>
      </c>
      <c r="T89" s="128" t="s">
        <v>31</v>
      </c>
      <c r="U89" s="128" t="s">
        <v>31</v>
      </c>
      <c r="V89" s="128" t="s">
        <v>31</v>
      </c>
      <c r="W89" s="128" t="s">
        <v>31</v>
      </c>
      <c r="X89" s="260" t="s">
        <v>1850</v>
      </c>
      <c r="Y89" s="282"/>
      <c r="Z89" s="129"/>
      <c r="AA89" s="129"/>
      <c r="AB89" s="129"/>
      <c r="AC89" s="129"/>
      <c r="AD89" s="129"/>
      <c r="AE89" s="315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</row>
    <row r="90" spans="2:44" s="149" customFormat="1" ht="12.75" customHeight="1">
      <c r="B90" s="122"/>
      <c r="C90" s="139"/>
      <c r="D90" s="139"/>
      <c r="E90" s="139"/>
      <c r="F90" s="139"/>
      <c r="G90" s="139" t="s">
        <v>1856</v>
      </c>
      <c r="H90" s="131" t="s">
        <v>1246</v>
      </c>
      <c r="I90" s="142">
        <v>12</v>
      </c>
      <c r="J90" s="142">
        <v>0</v>
      </c>
      <c r="K90" s="142">
        <v>0.2</v>
      </c>
      <c r="L90" s="142">
        <v>0</v>
      </c>
      <c r="M90" s="106"/>
      <c r="N90" s="106"/>
      <c r="O90" s="106"/>
      <c r="P90" s="106"/>
      <c r="Q90" s="106"/>
      <c r="R90" s="127">
        <v>42978</v>
      </c>
      <c r="S90" s="106" t="s">
        <v>1758</v>
      </c>
      <c r="T90" s="128" t="s">
        <v>31</v>
      </c>
      <c r="U90" s="128" t="s">
        <v>31</v>
      </c>
      <c r="V90" s="128" t="s">
        <v>31</v>
      </c>
      <c r="W90" s="128" t="s">
        <v>31</v>
      </c>
      <c r="X90" s="260" t="s">
        <v>1850</v>
      </c>
      <c r="Y90" s="282"/>
      <c r="Z90" s="129"/>
      <c r="AA90" s="129"/>
      <c r="AB90" s="129"/>
      <c r="AC90" s="129"/>
      <c r="AD90" s="129"/>
      <c r="AE90" s="315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</row>
    <row r="91" spans="2:44" s="149" customFormat="1" ht="12.75" customHeight="1">
      <c r="B91" s="129"/>
      <c r="C91" s="139"/>
      <c r="D91" s="139"/>
      <c r="E91" s="139"/>
      <c r="F91" s="139"/>
      <c r="G91" s="139" t="s">
        <v>1857</v>
      </c>
      <c r="H91" s="131" t="s">
        <v>1246</v>
      </c>
      <c r="I91" s="142">
        <v>12</v>
      </c>
      <c r="J91" s="142">
        <v>0</v>
      </c>
      <c r="K91" s="142">
        <v>0.2</v>
      </c>
      <c r="L91" s="142">
        <v>0</v>
      </c>
      <c r="M91" s="282"/>
      <c r="N91" s="282"/>
      <c r="O91" s="282"/>
      <c r="P91" s="282"/>
      <c r="Q91" s="129"/>
      <c r="R91" s="127">
        <v>42978</v>
      </c>
      <c r="S91" s="106" t="s">
        <v>1758</v>
      </c>
      <c r="T91" s="128" t="s">
        <v>31</v>
      </c>
      <c r="U91" s="128" t="s">
        <v>31</v>
      </c>
      <c r="V91" s="128" t="s">
        <v>31</v>
      </c>
      <c r="W91" s="128" t="s">
        <v>31</v>
      </c>
      <c r="X91" s="260" t="s">
        <v>1850</v>
      </c>
      <c r="Y91" s="282"/>
      <c r="Z91" s="129"/>
      <c r="AA91" s="129"/>
      <c r="AB91" s="129"/>
      <c r="AC91" s="129"/>
      <c r="AD91" s="129"/>
      <c r="AE91" s="315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</row>
    <row r="92" spans="2:44" s="149" customFormat="1" ht="12.75" customHeight="1">
      <c r="B92" s="129"/>
      <c r="C92" s="139"/>
      <c r="D92" s="139"/>
      <c r="E92" s="139"/>
      <c r="F92" s="139"/>
      <c r="G92" s="139" t="s">
        <v>1858</v>
      </c>
      <c r="H92" s="131" t="s">
        <v>1246</v>
      </c>
      <c r="I92" s="142">
        <v>12</v>
      </c>
      <c r="J92" s="142">
        <v>0</v>
      </c>
      <c r="K92" s="142">
        <v>0.2</v>
      </c>
      <c r="L92" s="142">
        <v>0</v>
      </c>
      <c r="M92" s="282"/>
      <c r="N92" s="282"/>
      <c r="O92" s="282"/>
      <c r="P92" s="282"/>
      <c r="Q92" s="129"/>
      <c r="R92" s="127">
        <v>42978</v>
      </c>
      <c r="S92" s="106" t="s">
        <v>1758</v>
      </c>
      <c r="T92" s="128" t="s">
        <v>31</v>
      </c>
      <c r="U92" s="128" t="s">
        <v>31</v>
      </c>
      <c r="V92" s="128" t="s">
        <v>31</v>
      </c>
      <c r="W92" s="128" t="s">
        <v>31</v>
      </c>
      <c r="X92" s="260" t="s">
        <v>1850</v>
      </c>
      <c r="Y92" s="282"/>
      <c r="Z92" s="129"/>
      <c r="AA92" s="129"/>
      <c r="AB92" s="129"/>
      <c r="AC92" s="129"/>
      <c r="AD92" s="129"/>
      <c r="AE92" s="315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</row>
    <row r="93" spans="2:44" s="149" customFormat="1" ht="12.75" customHeight="1">
      <c r="B93" s="129"/>
      <c r="C93" s="139"/>
      <c r="D93" s="139"/>
      <c r="E93" s="139"/>
      <c r="F93" s="139"/>
      <c r="G93" s="139" t="s">
        <v>1859</v>
      </c>
      <c r="H93" s="131" t="s">
        <v>1246</v>
      </c>
      <c r="I93" s="142">
        <v>60</v>
      </c>
      <c r="J93" s="142">
        <v>0</v>
      </c>
      <c r="K93" s="142">
        <v>1</v>
      </c>
      <c r="L93" s="142">
        <v>0</v>
      </c>
      <c r="M93" s="282"/>
      <c r="N93" s="282"/>
      <c r="O93" s="282"/>
      <c r="P93" s="282"/>
      <c r="Q93" s="129"/>
      <c r="R93" s="127">
        <v>43327</v>
      </c>
      <c r="S93" s="106" t="s">
        <v>1758</v>
      </c>
      <c r="T93" s="128" t="s">
        <v>31</v>
      </c>
      <c r="U93" s="128" t="s">
        <v>31</v>
      </c>
      <c r="V93" s="128" t="s">
        <v>31</v>
      </c>
      <c r="W93" s="128" t="s">
        <v>31</v>
      </c>
      <c r="X93" s="260" t="s">
        <v>1850</v>
      </c>
      <c r="Y93" s="282"/>
      <c r="Z93" s="129"/>
      <c r="AA93" s="129"/>
      <c r="AB93" s="129"/>
      <c r="AC93" s="129"/>
      <c r="AD93" s="129"/>
      <c r="AE93" s="315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</row>
    <row r="94" spans="2:44" s="149" customFormat="1" ht="12.75" customHeight="1">
      <c r="B94" s="129"/>
      <c r="C94" s="139"/>
      <c r="D94" s="139"/>
      <c r="E94" s="139"/>
      <c r="F94" s="139"/>
      <c r="G94" s="139" t="s">
        <v>1860</v>
      </c>
      <c r="H94" s="126" t="s">
        <v>17</v>
      </c>
      <c r="I94" s="144">
        <v>6</v>
      </c>
      <c r="J94" s="144">
        <v>0</v>
      </c>
      <c r="K94" s="144">
        <v>0.1</v>
      </c>
      <c r="L94" s="144">
        <v>0</v>
      </c>
      <c r="M94" s="282"/>
      <c r="N94" s="282"/>
      <c r="O94" s="282"/>
      <c r="P94" s="282"/>
      <c r="Q94" s="129"/>
      <c r="R94" s="127">
        <v>42972</v>
      </c>
      <c r="S94" s="106" t="s">
        <v>1758</v>
      </c>
      <c r="T94" s="128" t="s">
        <v>31</v>
      </c>
      <c r="U94" s="128" t="s">
        <v>31</v>
      </c>
      <c r="V94" s="128" t="s">
        <v>31</v>
      </c>
      <c r="W94" s="128" t="s">
        <v>31</v>
      </c>
      <c r="X94" s="260" t="s">
        <v>1850</v>
      </c>
      <c r="Y94" s="282"/>
      <c r="Z94" s="129"/>
      <c r="AA94" s="129"/>
      <c r="AB94" s="129"/>
      <c r="AC94" s="129"/>
      <c r="AD94" s="129"/>
      <c r="AE94" s="315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</row>
    <row r="95" spans="2:44" s="149" customFormat="1" ht="12.75" customHeight="1">
      <c r="B95" s="129"/>
      <c r="C95" s="134" t="s">
        <v>21</v>
      </c>
      <c r="D95" s="130" t="s">
        <v>1861</v>
      </c>
      <c r="E95" s="136" t="s">
        <v>1862</v>
      </c>
      <c r="F95" s="137" t="s">
        <v>3197</v>
      </c>
      <c r="G95" s="139" t="s">
        <v>1863</v>
      </c>
      <c r="H95" s="126" t="s">
        <v>17</v>
      </c>
      <c r="I95" s="142">
        <v>12</v>
      </c>
      <c r="J95" s="142">
        <v>0</v>
      </c>
      <c r="K95" s="142">
        <v>0.2</v>
      </c>
      <c r="L95" s="142">
        <v>0</v>
      </c>
      <c r="M95" s="329">
        <f>I95</f>
        <v>12</v>
      </c>
      <c r="N95" s="329">
        <f>J95</f>
        <v>0</v>
      </c>
      <c r="O95" s="329">
        <f>K95</f>
        <v>0.2</v>
      </c>
      <c r="P95" s="329">
        <f>L95</f>
        <v>0</v>
      </c>
      <c r="Q95" s="129"/>
      <c r="R95" s="127">
        <v>42290</v>
      </c>
      <c r="S95" s="106" t="s">
        <v>1758</v>
      </c>
      <c r="T95" s="128" t="s">
        <v>31</v>
      </c>
      <c r="U95" s="128" t="s">
        <v>31</v>
      </c>
      <c r="V95" s="128" t="s">
        <v>31</v>
      </c>
      <c r="W95" s="128" t="s">
        <v>31</v>
      </c>
      <c r="X95" s="260" t="s">
        <v>1864</v>
      </c>
      <c r="Y95" s="282"/>
      <c r="Z95" s="129"/>
      <c r="AA95" s="129"/>
      <c r="AB95" s="129"/>
      <c r="AC95" s="129"/>
      <c r="AD95" s="129"/>
      <c r="AE95" s="315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327"/>
      <c r="AR95" s="327"/>
    </row>
    <row r="96" spans="2:44" s="149" customFormat="1" ht="12.75" customHeight="1">
      <c r="B96" s="129"/>
      <c r="C96" s="134" t="s">
        <v>21</v>
      </c>
      <c r="D96" s="130" t="s">
        <v>1861</v>
      </c>
      <c r="E96" s="136" t="s">
        <v>1862</v>
      </c>
      <c r="F96" s="137" t="s">
        <v>1865</v>
      </c>
      <c r="G96" s="139" t="s">
        <v>1866</v>
      </c>
      <c r="H96" s="126" t="s">
        <v>17</v>
      </c>
      <c r="I96" s="142">
        <v>6</v>
      </c>
      <c r="J96" s="142">
        <v>0</v>
      </c>
      <c r="K96" s="142">
        <v>0.2</v>
      </c>
      <c r="L96" s="142">
        <v>0</v>
      </c>
      <c r="M96" s="329">
        <f t="shared" ref="M96:P97" si="5">I96</f>
        <v>6</v>
      </c>
      <c r="N96" s="329">
        <f t="shared" si="5"/>
        <v>0</v>
      </c>
      <c r="O96" s="329">
        <f t="shared" si="5"/>
        <v>0.2</v>
      </c>
      <c r="P96" s="329">
        <f t="shared" si="5"/>
        <v>0</v>
      </c>
      <c r="Q96" s="129"/>
      <c r="R96" s="127">
        <v>42992</v>
      </c>
      <c r="S96" s="106" t="s">
        <v>1758</v>
      </c>
      <c r="T96" s="128" t="s">
        <v>31</v>
      </c>
      <c r="U96" s="128" t="s">
        <v>31</v>
      </c>
      <c r="V96" s="128" t="s">
        <v>31</v>
      </c>
      <c r="W96" s="128" t="s">
        <v>31</v>
      </c>
      <c r="X96" s="260" t="s">
        <v>1864</v>
      </c>
      <c r="Y96" s="282"/>
      <c r="Z96" s="129"/>
      <c r="AA96" s="129"/>
      <c r="AB96" s="129"/>
      <c r="AC96" s="129"/>
      <c r="AD96" s="129"/>
      <c r="AE96" s="315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327"/>
      <c r="AR96" s="327"/>
    </row>
    <row r="97" spans="2:44" s="149" customFormat="1" ht="12.75" customHeight="1">
      <c r="B97" s="129"/>
      <c r="C97" s="134" t="s">
        <v>21</v>
      </c>
      <c r="D97" s="130" t="s">
        <v>1846</v>
      </c>
      <c r="E97" s="136" t="s">
        <v>1867</v>
      </c>
      <c r="F97" s="137" t="s">
        <v>1868</v>
      </c>
      <c r="G97" s="139" t="s">
        <v>1869</v>
      </c>
      <c r="H97" s="131" t="s">
        <v>17</v>
      </c>
      <c r="I97" s="142">
        <v>6</v>
      </c>
      <c r="J97" s="142">
        <v>0</v>
      </c>
      <c r="K97" s="142">
        <v>6</v>
      </c>
      <c r="L97" s="142">
        <v>0</v>
      </c>
      <c r="M97" s="329">
        <f t="shared" si="5"/>
        <v>6</v>
      </c>
      <c r="N97" s="329">
        <f t="shared" si="5"/>
        <v>0</v>
      </c>
      <c r="O97" s="329">
        <f t="shared" si="5"/>
        <v>6</v>
      </c>
      <c r="P97" s="329">
        <f t="shared" si="5"/>
        <v>0</v>
      </c>
      <c r="Q97" s="129"/>
      <c r="R97" s="127">
        <v>43637</v>
      </c>
      <c r="S97" s="106" t="s">
        <v>1758</v>
      </c>
      <c r="T97" s="128" t="s">
        <v>31</v>
      </c>
      <c r="U97" s="128" t="s">
        <v>31</v>
      </c>
      <c r="V97" s="128" t="s">
        <v>31</v>
      </c>
      <c r="W97" s="128" t="s">
        <v>31</v>
      </c>
      <c r="X97" s="260" t="s">
        <v>1870</v>
      </c>
      <c r="Y97" s="282"/>
      <c r="Z97" s="129"/>
      <c r="AA97" s="129"/>
      <c r="AB97" s="129"/>
      <c r="AC97" s="129"/>
      <c r="AD97" s="129"/>
      <c r="AE97" s="315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327"/>
      <c r="AR97" s="327"/>
    </row>
    <row r="98" spans="2:44" s="149" customFormat="1" ht="12.75" customHeight="1">
      <c r="B98" s="129"/>
      <c r="C98" s="134" t="s">
        <v>21</v>
      </c>
      <c r="D98" s="141" t="s">
        <v>1871</v>
      </c>
      <c r="E98" s="141" t="s">
        <v>1872</v>
      </c>
      <c r="F98" s="137" t="s">
        <v>1873</v>
      </c>
      <c r="G98" s="218" t="s">
        <v>2874</v>
      </c>
      <c r="H98" s="126" t="s">
        <v>17</v>
      </c>
      <c r="I98" s="142">
        <v>72</v>
      </c>
      <c r="J98" s="142">
        <v>6</v>
      </c>
      <c r="K98" s="142">
        <v>1.2</v>
      </c>
      <c r="L98" s="142">
        <v>0.1</v>
      </c>
      <c r="M98" s="329">
        <f>SUM(I98:I101)</f>
        <v>108</v>
      </c>
      <c r="N98" s="329">
        <f>SUM(J98:J101)</f>
        <v>24</v>
      </c>
      <c r="O98" s="329">
        <f>SUM(K98:K101)</f>
        <v>1.7999999999999998</v>
      </c>
      <c r="P98" s="329">
        <f>SUM(L98:L101)</f>
        <v>0.4</v>
      </c>
      <c r="Q98" s="129"/>
      <c r="R98" s="127">
        <v>42816</v>
      </c>
      <c r="S98" s="106" t="s">
        <v>1874</v>
      </c>
      <c r="T98" s="128" t="s">
        <v>31</v>
      </c>
      <c r="U98" s="128" t="s">
        <v>31</v>
      </c>
      <c r="V98" s="128" t="s">
        <v>31</v>
      </c>
      <c r="W98" s="128" t="s">
        <v>31</v>
      </c>
      <c r="X98" s="260" t="s">
        <v>1875</v>
      </c>
      <c r="Y98" s="282"/>
      <c r="Z98" s="129"/>
      <c r="AA98" s="129"/>
      <c r="AB98" s="129"/>
      <c r="AC98" s="129"/>
      <c r="AD98" s="129"/>
      <c r="AE98" s="315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327"/>
      <c r="AR98" s="327"/>
    </row>
    <row r="99" spans="2:44" s="149" customFormat="1" ht="12.75" customHeight="1">
      <c r="B99" s="129"/>
      <c r="C99" s="139"/>
      <c r="D99" s="139"/>
      <c r="E99" s="139"/>
      <c r="F99" s="129"/>
      <c r="G99" s="218" t="s">
        <v>2875</v>
      </c>
      <c r="H99" s="126" t="s">
        <v>17</v>
      </c>
      <c r="I99" s="142">
        <v>12</v>
      </c>
      <c r="J99" s="142">
        <v>6</v>
      </c>
      <c r="K99" s="142">
        <v>0.2</v>
      </c>
      <c r="L99" s="142">
        <v>0.1</v>
      </c>
      <c r="M99" s="282"/>
      <c r="N99" s="282"/>
      <c r="O99" s="282"/>
      <c r="P99" s="282"/>
      <c r="Q99" s="129"/>
      <c r="R99" s="127">
        <v>42816</v>
      </c>
      <c r="S99" s="106" t="s">
        <v>1874</v>
      </c>
      <c r="T99" s="128" t="s">
        <v>31</v>
      </c>
      <c r="U99" s="128" t="s">
        <v>31</v>
      </c>
      <c r="V99" s="128" t="s">
        <v>31</v>
      </c>
      <c r="W99" s="128" t="s">
        <v>31</v>
      </c>
      <c r="X99" s="260" t="s">
        <v>1875</v>
      </c>
      <c r="Y99" s="282"/>
      <c r="Z99" s="129"/>
      <c r="AA99" s="129"/>
      <c r="AB99" s="129"/>
      <c r="AC99" s="129"/>
      <c r="AD99" s="129"/>
      <c r="AE99" s="315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</row>
    <row r="100" spans="2:44" s="149" customFormat="1" ht="12.75" customHeight="1">
      <c r="B100" s="129"/>
      <c r="C100" s="139"/>
      <c r="D100" s="139"/>
      <c r="E100" s="139"/>
      <c r="F100" s="129"/>
      <c r="G100" s="218" t="s">
        <v>2876</v>
      </c>
      <c r="H100" s="126" t="s">
        <v>17</v>
      </c>
      <c r="I100" s="142">
        <v>12</v>
      </c>
      <c r="J100" s="142">
        <v>6</v>
      </c>
      <c r="K100" s="142">
        <v>0.2</v>
      </c>
      <c r="L100" s="142">
        <v>0.1</v>
      </c>
      <c r="M100" s="282"/>
      <c r="N100" s="282"/>
      <c r="O100" s="282"/>
      <c r="P100" s="282"/>
      <c r="Q100" s="129"/>
      <c r="R100" s="127">
        <v>42816</v>
      </c>
      <c r="S100" s="106" t="s">
        <v>1874</v>
      </c>
      <c r="T100" s="128" t="s">
        <v>31</v>
      </c>
      <c r="U100" s="128" t="s">
        <v>31</v>
      </c>
      <c r="V100" s="128" t="s">
        <v>31</v>
      </c>
      <c r="W100" s="128" t="s">
        <v>31</v>
      </c>
      <c r="X100" s="260" t="s">
        <v>1875</v>
      </c>
      <c r="Y100" s="282"/>
      <c r="Z100" s="129"/>
      <c r="AA100" s="129"/>
      <c r="AB100" s="129"/>
      <c r="AC100" s="129"/>
      <c r="AD100" s="129"/>
      <c r="AE100" s="315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</row>
    <row r="101" spans="2:44" s="149" customFormat="1" ht="12.75" customHeight="1">
      <c r="B101" s="129"/>
      <c r="C101" s="139"/>
      <c r="D101" s="139"/>
      <c r="E101" s="139"/>
      <c r="F101" s="129"/>
      <c r="G101" s="218" t="s">
        <v>2877</v>
      </c>
      <c r="H101" s="126" t="s">
        <v>17</v>
      </c>
      <c r="I101" s="142">
        <v>12</v>
      </c>
      <c r="J101" s="142">
        <v>6</v>
      </c>
      <c r="K101" s="142">
        <v>0.2</v>
      </c>
      <c r="L101" s="142">
        <v>0.1</v>
      </c>
      <c r="M101" s="282"/>
      <c r="N101" s="282"/>
      <c r="O101" s="282"/>
      <c r="P101" s="282"/>
      <c r="Q101" s="129"/>
      <c r="R101" s="127">
        <v>42816</v>
      </c>
      <c r="S101" s="106" t="s">
        <v>1874</v>
      </c>
      <c r="T101" s="128" t="s">
        <v>31</v>
      </c>
      <c r="U101" s="128" t="s">
        <v>31</v>
      </c>
      <c r="V101" s="128" t="s">
        <v>31</v>
      </c>
      <c r="W101" s="128" t="s">
        <v>31</v>
      </c>
      <c r="X101" s="260" t="s">
        <v>1875</v>
      </c>
      <c r="Y101" s="282"/>
      <c r="Z101" s="129"/>
      <c r="AA101" s="129"/>
      <c r="AB101" s="129"/>
      <c r="AC101" s="129"/>
      <c r="AD101" s="129"/>
      <c r="AE101" s="315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</row>
    <row r="102" spans="2:44" s="149" customFormat="1" ht="12.75" customHeight="1">
      <c r="B102" s="129"/>
      <c r="C102" s="134" t="s">
        <v>21</v>
      </c>
      <c r="D102" s="135" t="s">
        <v>1876</v>
      </c>
      <c r="E102" s="136" t="s">
        <v>1877</v>
      </c>
      <c r="F102" s="137" t="s">
        <v>1878</v>
      </c>
      <c r="G102" s="218" t="s">
        <v>1879</v>
      </c>
      <c r="H102" s="126" t="s">
        <v>17</v>
      </c>
      <c r="I102" s="142">
        <v>18</v>
      </c>
      <c r="J102" s="142">
        <v>0</v>
      </c>
      <c r="K102" s="142">
        <v>0.3</v>
      </c>
      <c r="L102" s="142">
        <v>0</v>
      </c>
      <c r="M102" s="329">
        <f>SUM(I102:I111)</f>
        <v>372</v>
      </c>
      <c r="N102" s="329">
        <f>SUM(J102:J111)</f>
        <v>0</v>
      </c>
      <c r="O102" s="329">
        <f>SUM(K102:K111)</f>
        <v>6.2</v>
      </c>
      <c r="P102" s="329">
        <f>SUM(L102:L111)</f>
        <v>0</v>
      </c>
      <c r="Q102" s="129"/>
      <c r="R102" s="127">
        <v>43615</v>
      </c>
      <c r="S102" s="106" t="s">
        <v>1758</v>
      </c>
      <c r="T102" s="128" t="s">
        <v>31</v>
      </c>
      <c r="U102" s="128" t="s">
        <v>31</v>
      </c>
      <c r="V102" s="128" t="s">
        <v>31</v>
      </c>
      <c r="W102" s="128" t="s">
        <v>31</v>
      </c>
      <c r="X102" s="260" t="s">
        <v>1880</v>
      </c>
      <c r="Y102" s="282"/>
      <c r="Z102" s="129"/>
      <c r="AA102" s="129"/>
      <c r="AB102" s="129"/>
      <c r="AC102" s="129"/>
      <c r="AD102" s="129"/>
      <c r="AE102" s="315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327"/>
      <c r="AR102" s="327"/>
    </row>
    <row r="103" spans="2:44" s="149" customFormat="1" ht="12.75" customHeight="1">
      <c r="B103" s="129"/>
      <c r="C103" s="139"/>
      <c r="D103" s="134"/>
      <c r="E103" s="134"/>
      <c r="F103" s="134"/>
      <c r="G103" s="139" t="s">
        <v>1881</v>
      </c>
      <c r="H103" s="126" t="s">
        <v>1782</v>
      </c>
      <c r="I103" s="142">
        <v>60</v>
      </c>
      <c r="J103" s="142">
        <v>0</v>
      </c>
      <c r="K103" s="142">
        <v>1</v>
      </c>
      <c r="L103" s="142">
        <v>0</v>
      </c>
      <c r="M103" s="282"/>
      <c r="N103" s="282"/>
      <c r="O103" s="282"/>
      <c r="P103" s="282"/>
      <c r="Q103" s="129"/>
      <c r="R103" s="127">
        <v>43160</v>
      </c>
      <c r="S103" s="106" t="s">
        <v>1783</v>
      </c>
      <c r="T103" s="128" t="s">
        <v>1784</v>
      </c>
      <c r="U103" s="128" t="s">
        <v>1784</v>
      </c>
      <c r="V103" s="128" t="s">
        <v>1784</v>
      </c>
      <c r="W103" s="128" t="s">
        <v>1784</v>
      </c>
      <c r="X103" s="260" t="s">
        <v>1882</v>
      </c>
      <c r="Y103" s="282"/>
      <c r="Z103" s="129"/>
      <c r="AA103" s="129"/>
      <c r="AB103" s="129"/>
      <c r="AC103" s="129"/>
      <c r="AD103" s="129"/>
      <c r="AE103" s="315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</row>
    <row r="104" spans="2:44" s="149" customFormat="1" ht="12.75" customHeight="1">
      <c r="B104" s="129"/>
      <c r="C104" s="139"/>
      <c r="D104" s="134"/>
      <c r="E104" s="134"/>
      <c r="F104" s="134"/>
      <c r="G104" s="218" t="s">
        <v>1883</v>
      </c>
      <c r="H104" s="126" t="s">
        <v>1782</v>
      </c>
      <c r="I104" s="142">
        <v>12</v>
      </c>
      <c r="J104" s="142">
        <v>0</v>
      </c>
      <c r="K104" s="142">
        <v>0.2</v>
      </c>
      <c r="L104" s="142">
        <v>0</v>
      </c>
      <c r="M104" s="282"/>
      <c r="N104" s="282"/>
      <c r="O104" s="282"/>
      <c r="P104" s="282"/>
      <c r="Q104" s="129"/>
      <c r="R104" s="127">
        <v>42346</v>
      </c>
      <c r="S104" s="106" t="s">
        <v>1783</v>
      </c>
      <c r="T104" s="128" t="s">
        <v>1784</v>
      </c>
      <c r="U104" s="128" t="s">
        <v>1784</v>
      </c>
      <c r="V104" s="128" t="s">
        <v>1784</v>
      </c>
      <c r="W104" s="128" t="s">
        <v>1784</v>
      </c>
      <c r="X104" s="260" t="s">
        <v>1882</v>
      </c>
      <c r="Y104" s="282"/>
      <c r="Z104" s="129"/>
      <c r="AA104" s="129"/>
      <c r="AB104" s="129"/>
      <c r="AC104" s="129"/>
      <c r="AD104" s="129"/>
      <c r="AE104" s="315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</row>
    <row r="105" spans="2:44" s="149" customFormat="1" ht="12.75" customHeight="1">
      <c r="B105" s="129"/>
      <c r="C105" s="139"/>
      <c r="D105" s="134"/>
      <c r="E105" s="134"/>
      <c r="F105" s="134"/>
      <c r="G105" s="139" t="s">
        <v>1884</v>
      </c>
      <c r="H105" s="126" t="s">
        <v>1782</v>
      </c>
      <c r="I105" s="142">
        <v>18</v>
      </c>
      <c r="J105" s="142">
        <v>0</v>
      </c>
      <c r="K105" s="142">
        <v>0.3</v>
      </c>
      <c r="L105" s="142">
        <v>0</v>
      </c>
      <c r="M105" s="282"/>
      <c r="N105" s="282"/>
      <c r="O105" s="282"/>
      <c r="P105" s="282"/>
      <c r="Q105" s="129"/>
      <c r="R105" s="127">
        <v>42292</v>
      </c>
      <c r="S105" s="106" t="s">
        <v>1783</v>
      </c>
      <c r="T105" s="128" t="s">
        <v>1784</v>
      </c>
      <c r="U105" s="128" t="s">
        <v>1784</v>
      </c>
      <c r="V105" s="128" t="s">
        <v>1784</v>
      </c>
      <c r="W105" s="128" t="s">
        <v>1784</v>
      </c>
      <c r="X105" s="260" t="s">
        <v>1882</v>
      </c>
      <c r="Y105" s="282"/>
      <c r="Z105" s="129"/>
      <c r="AA105" s="129"/>
      <c r="AB105" s="129"/>
      <c r="AC105" s="129"/>
      <c r="AD105" s="129"/>
      <c r="AE105" s="315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</row>
    <row r="106" spans="2:44" s="149" customFormat="1" ht="12.75" customHeight="1">
      <c r="B106" s="129"/>
      <c r="C106" s="139"/>
      <c r="D106" s="134"/>
      <c r="E106" s="134"/>
      <c r="F106" s="134"/>
      <c r="G106" s="218" t="s">
        <v>1885</v>
      </c>
      <c r="H106" s="126" t="s">
        <v>1782</v>
      </c>
      <c r="I106" s="142">
        <v>60</v>
      </c>
      <c r="J106" s="142">
        <v>0</v>
      </c>
      <c r="K106" s="142">
        <v>1</v>
      </c>
      <c r="L106" s="142">
        <v>0</v>
      </c>
      <c r="M106" s="282"/>
      <c r="N106" s="282"/>
      <c r="O106" s="282"/>
      <c r="P106" s="282"/>
      <c r="Q106" s="129"/>
      <c r="R106" s="127">
        <v>43053</v>
      </c>
      <c r="S106" s="106" t="s">
        <v>1783</v>
      </c>
      <c r="T106" s="128" t="s">
        <v>1784</v>
      </c>
      <c r="U106" s="128" t="s">
        <v>1784</v>
      </c>
      <c r="V106" s="128" t="s">
        <v>1784</v>
      </c>
      <c r="W106" s="128" t="s">
        <v>1784</v>
      </c>
      <c r="X106" s="260" t="s">
        <v>1882</v>
      </c>
      <c r="Y106" s="282"/>
      <c r="Z106" s="129"/>
      <c r="AA106" s="129"/>
      <c r="AB106" s="129"/>
      <c r="AC106" s="129"/>
      <c r="AD106" s="129"/>
      <c r="AE106" s="315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</row>
    <row r="107" spans="2:44" s="149" customFormat="1" ht="12.75" customHeight="1">
      <c r="B107" s="129"/>
      <c r="C107" s="139"/>
      <c r="D107" s="139"/>
      <c r="E107" s="139"/>
      <c r="F107" s="134"/>
      <c r="G107" s="218" t="s">
        <v>1886</v>
      </c>
      <c r="H107" s="126" t="s">
        <v>1782</v>
      </c>
      <c r="I107" s="142">
        <v>42</v>
      </c>
      <c r="J107" s="142">
        <v>0</v>
      </c>
      <c r="K107" s="142">
        <v>0.7</v>
      </c>
      <c r="L107" s="142">
        <v>0</v>
      </c>
      <c r="M107" s="282"/>
      <c r="N107" s="282"/>
      <c r="O107" s="282"/>
      <c r="P107" s="282"/>
      <c r="Q107" s="129"/>
      <c r="R107" s="127">
        <v>43052</v>
      </c>
      <c r="S107" s="106" t="s">
        <v>1783</v>
      </c>
      <c r="T107" s="128" t="s">
        <v>1784</v>
      </c>
      <c r="U107" s="128" t="s">
        <v>1784</v>
      </c>
      <c r="V107" s="128" t="s">
        <v>1784</v>
      </c>
      <c r="W107" s="128" t="s">
        <v>1784</v>
      </c>
      <c r="X107" s="260" t="s">
        <v>1882</v>
      </c>
      <c r="Y107" s="282"/>
      <c r="Z107" s="129"/>
      <c r="AA107" s="129"/>
      <c r="AB107" s="129"/>
      <c r="AC107" s="129"/>
      <c r="AD107" s="129"/>
      <c r="AE107" s="315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</row>
    <row r="108" spans="2:44" s="149" customFormat="1" ht="12.75" customHeight="1">
      <c r="B108" s="129"/>
      <c r="C108" s="139"/>
      <c r="D108" s="134"/>
      <c r="E108" s="134"/>
      <c r="F108" s="134"/>
      <c r="G108" s="218" t="s">
        <v>2878</v>
      </c>
      <c r="H108" s="126" t="s">
        <v>1782</v>
      </c>
      <c r="I108" s="142">
        <v>18</v>
      </c>
      <c r="J108" s="142">
        <v>0</v>
      </c>
      <c r="K108" s="142">
        <v>0.3</v>
      </c>
      <c r="L108" s="142">
        <v>0</v>
      </c>
      <c r="M108" s="282"/>
      <c r="N108" s="282"/>
      <c r="O108" s="282"/>
      <c r="P108" s="282"/>
      <c r="Q108" s="129"/>
      <c r="R108" s="127">
        <v>42291</v>
      </c>
      <c r="S108" s="106" t="s">
        <v>1783</v>
      </c>
      <c r="T108" s="128" t="s">
        <v>1784</v>
      </c>
      <c r="U108" s="128" t="s">
        <v>1784</v>
      </c>
      <c r="V108" s="128" t="s">
        <v>1784</v>
      </c>
      <c r="W108" s="128" t="s">
        <v>1784</v>
      </c>
      <c r="X108" s="260" t="s">
        <v>1882</v>
      </c>
      <c r="Y108" s="282"/>
      <c r="Z108" s="129"/>
      <c r="AA108" s="129"/>
      <c r="AB108" s="129"/>
      <c r="AC108" s="129"/>
      <c r="AD108" s="129"/>
      <c r="AE108" s="315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</row>
    <row r="109" spans="2:44" s="149" customFormat="1" ht="12.75" customHeight="1">
      <c r="B109" s="129"/>
      <c r="C109" s="139"/>
      <c r="D109" s="139"/>
      <c r="E109" s="139"/>
      <c r="F109" s="134"/>
      <c r="G109" s="218" t="s">
        <v>2892</v>
      </c>
      <c r="H109" s="126" t="s">
        <v>1782</v>
      </c>
      <c r="I109" s="142">
        <v>24</v>
      </c>
      <c r="J109" s="142">
        <v>0</v>
      </c>
      <c r="K109" s="142">
        <v>0.4</v>
      </c>
      <c r="L109" s="142">
        <v>0</v>
      </c>
      <c r="M109" s="282"/>
      <c r="N109" s="282"/>
      <c r="O109" s="282"/>
      <c r="P109" s="282"/>
      <c r="Q109" s="129"/>
      <c r="R109" s="127">
        <v>42291</v>
      </c>
      <c r="S109" s="106" t="s">
        <v>1783</v>
      </c>
      <c r="T109" s="128" t="s">
        <v>1784</v>
      </c>
      <c r="U109" s="128" t="s">
        <v>1784</v>
      </c>
      <c r="V109" s="128" t="s">
        <v>1784</v>
      </c>
      <c r="W109" s="128" t="s">
        <v>1784</v>
      </c>
      <c r="X109" s="260" t="s">
        <v>1882</v>
      </c>
      <c r="Y109" s="282"/>
      <c r="Z109" s="129"/>
      <c r="AA109" s="129"/>
      <c r="AB109" s="129"/>
      <c r="AC109" s="129"/>
      <c r="AD109" s="129"/>
      <c r="AE109" s="315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</row>
    <row r="110" spans="2:44" s="149" customFormat="1" ht="12.75" customHeight="1">
      <c r="B110" s="129"/>
      <c r="C110" s="139"/>
      <c r="D110" s="134"/>
      <c r="E110" s="134"/>
      <c r="F110" s="134"/>
      <c r="G110" s="218" t="s">
        <v>2879</v>
      </c>
      <c r="H110" s="126" t="s">
        <v>1782</v>
      </c>
      <c r="I110" s="142">
        <v>60</v>
      </c>
      <c r="J110" s="142">
        <v>0</v>
      </c>
      <c r="K110" s="142">
        <v>1</v>
      </c>
      <c r="L110" s="142">
        <v>0</v>
      </c>
      <c r="M110" s="282"/>
      <c r="N110" s="282"/>
      <c r="O110" s="282"/>
      <c r="P110" s="282"/>
      <c r="Q110" s="129"/>
      <c r="R110" s="127">
        <v>42381</v>
      </c>
      <c r="S110" s="106" t="s">
        <v>1783</v>
      </c>
      <c r="T110" s="128" t="s">
        <v>1784</v>
      </c>
      <c r="U110" s="128" t="s">
        <v>1784</v>
      </c>
      <c r="V110" s="128" t="s">
        <v>1784</v>
      </c>
      <c r="W110" s="128" t="s">
        <v>1784</v>
      </c>
      <c r="X110" s="260" t="s">
        <v>1882</v>
      </c>
      <c r="Y110" s="282"/>
      <c r="Z110" s="129"/>
      <c r="AA110" s="129"/>
      <c r="AB110" s="129"/>
      <c r="AC110" s="129"/>
      <c r="AD110" s="129"/>
      <c r="AE110" s="315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</row>
    <row r="111" spans="2:44" s="149" customFormat="1" ht="12.75" customHeight="1">
      <c r="B111" s="129"/>
      <c r="C111" s="139"/>
      <c r="D111" s="134"/>
      <c r="E111" s="134"/>
      <c r="F111" s="134"/>
      <c r="G111" s="218" t="s">
        <v>2880</v>
      </c>
      <c r="H111" s="126" t="s">
        <v>1782</v>
      </c>
      <c r="I111" s="142">
        <v>60</v>
      </c>
      <c r="J111" s="142">
        <v>0</v>
      </c>
      <c r="K111" s="142">
        <v>1</v>
      </c>
      <c r="L111" s="142">
        <v>0</v>
      </c>
      <c r="M111" s="282"/>
      <c r="N111" s="282"/>
      <c r="O111" s="282"/>
      <c r="P111" s="282"/>
      <c r="Q111" s="129"/>
      <c r="R111" s="127">
        <v>42381</v>
      </c>
      <c r="S111" s="106" t="s">
        <v>1783</v>
      </c>
      <c r="T111" s="128" t="s">
        <v>1784</v>
      </c>
      <c r="U111" s="128" t="s">
        <v>1784</v>
      </c>
      <c r="V111" s="128" t="s">
        <v>1784</v>
      </c>
      <c r="W111" s="128" t="s">
        <v>1784</v>
      </c>
      <c r="X111" s="260" t="s">
        <v>1882</v>
      </c>
      <c r="Y111" s="282"/>
      <c r="Z111" s="129"/>
      <c r="AA111" s="129"/>
      <c r="AB111" s="129"/>
      <c r="AC111" s="129"/>
      <c r="AD111" s="129"/>
      <c r="AE111" s="315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</row>
    <row r="112" spans="2:44" s="149" customFormat="1" ht="12.75" customHeight="1">
      <c r="B112" s="129"/>
      <c r="C112" s="134" t="s">
        <v>21</v>
      </c>
      <c r="D112" s="135" t="s">
        <v>1887</v>
      </c>
      <c r="E112" s="136" t="s">
        <v>1888</v>
      </c>
      <c r="F112" s="136" t="s">
        <v>1889</v>
      </c>
      <c r="G112" s="218" t="s">
        <v>2881</v>
      </c>
      <c r="H112" s="126" t="s">
        <v>1782</v>
      </c>
      <c r="I112" s="142">
        <v>18</v>
      </c>
      <c r="J112" s="142">
        <v>0</v>
      </c>
      <c r="K112" s="142">
        <v>0.3</v>
      </c>
      <c r="L112" s="142">
        <v>0</v>
      </c>
      <c r="M112" s="329">
        <f>SUM(I112:I114)</f>
        <v>66</v>
      </c>
      <c r="N112" s="329">
        <f>SUM(J112:J114)</f>
        <v>0</v>
      </c>
      <c r="O112" s="329">
        <f>SUM(K112:K114)</f>
        <v>1.1000000000000001</v>
      </c>
      <c r="P112" s="329">
        <f>SUM(L112:L114)</f>
        <v>0</v>
      </c>
      <c r="Q112" s="129"/>
      <c r="R112" s="127">
        <v>43160</v>
      </c>
      <c r="S112" s="106" t="s">
        <v>1783</v>
      </c>
      <c r="T112" s="128" t="s">
        <v>1784</v>
      </c>
      <c r="U112" s="128" t="s">
        <v>1784</v>
      </c>
      <c r="V112" s="128" t="s">
        <v>1784</v>
      </c>
      <c r="W112" s="128" t="s">
        <v>1784</v>
      </c>
      <c r="X112" s="260" t="s">
        <v>1882</v>
      </c>
      <c r="Y112" s="282"/>
      <c r="Z112" s="129"/>
      <c r="AA112" s="129"/>
      <c r="AB112" s="129"/>
      <c r="AC112" s="129"/>
      <c r="AD112" s="129"/>
      <c r="AE112" s="315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327"/>
      <c r="AR112" s="327"/>
    </row>
    <row r="113" spans="2:44" s="149" customFormat="1" ht="12.75" customHeight="1">
      <c r="B113" s="129"/>
      <c r="C113" s="139"/>
      <c r="D113" s="134"/>
      <c r="E113" s="134"/>
      <c r="F113" s="134"/>
      <c r="G113" s="218" t="s">
        <v>2882</v>
      </c>
      <c r="H113" s="126" t="s">
        <v>1782</v>
      </c>
      <c r="I113" s="142">
        <v>30</v>
      </c>
      <c r="J113" s="142">
        <v>0</v>
      </c>
      <c r="K113" s="142">
        <v>0.5</v>
      </c>
      <c r="L113" s="142">
        <v>0</v>
      </c>
      <c r="M113" s="282"/>
      <c r="N113" s="282"/>
      <c r="O113" s="282"/>
      <c r="P113" s="282"/>
      <c r="Q113" s="129"/>
      <c r="R113" s="127">
        <v>42291</v>
      </c>
      <c r="S113" s="106" t="s">
        <v>1783</v>
      </c>
      <c r="T113" s="128" t="s">
        <v>1784</v>
      </c>
      <c r="U113" s="128" t="s">
        <v>1784</v>
      </c>
      <c r="V113" s="128" t="s">
        <v>1784</v>
      </c>
      <c r="W113" s="128" t="s">
        <v>1784</v>
      </c>
      <c r="X113" s="260" t="s">
        <v>1882</v>
      </c>
      <c r="Y113" s="282"/>
      <c r="Z113" s="129"/>
      <c r="AA113" s="129"/>
      <c r="AB113" s="129"/>
      <c r="AC113" s="129"/>
      <c r="AD113" s="129"/>
      <c r="AE113" s="315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</row>
    <row r="114" spans="2:44" s="149" customFormat="1" ht="12.75" customHeight="1">
      <c r="B114" s="129"/>
      <c r="C114" s="139"/>
      <c r="D114" s="134"/>
      <c r="E114" s="134"/>
      <c r="F114" s="134"/>
      <c r="G114" s="218" t="s">
        <v>2883</v>
      </c>
      <c r="H114" s="126" t="s">
        <v>1782</v>
      </c>
      <c r="I114" s="142">
        <v>18</v>
      </c>
      <c r="J114" s="142">
        <v>0</v>
      </c>
      <c r="K114" s="142">
        <v>0.3</v>
      </c>
      <c r="L114" s="142">
        <v>0</v>
      </c>
      <c r="M114" s="282"/>
      <c r="N114" s="282"/>
      <c r="O114" s="282"/>
      <c r="P114" s="282"/>
      <c r="Q114" s="129"/>
      <c r="R114" s="127">
        <v>43769</v>
      </c>
      <c r="S114" s="106" t="s">
        <v>1783</v>
      </c>
      <c r="T114" s="128" t="s">
        <v>1784</v>
      </c>
      <c r="U114" s="128" t="s">
        <v>1784</v>
      </c>
      <c r="V114" s="128" t="s">
        <v>1784</v>
      </c>
      <c r="W114" s="128" t="s">
        <v>1784</v>
      </c>
      <c r="X114" s="260" t="s">
        <v>1882</v>
      </c>
      <c r="Y114" s="282"/>
      <c r="Z114" s="129"/>
      <c r="AA114" s="129"/>
      <c r="AB114" s="129"/>
      <c r="AC114" s="129"/>
      <c r="AD114" s="129"/>
      <c r="AE114" s="315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</row>
    <row r="115" spans="2:44" s="149" customFormat="1" ht="12.75" customHeight="1">
      <c r="B115" s="129"/>
      <c r="C115" s="134" t="s">
        <v>21</v>
      </c>
      <c r="D115" s="134" t="s">
        <v>1887</v>
      </c>
      <c r="E115" s="136" t="s">
        <v>1890</v>
      </c>
      <c r="F115" s="137" t="s">
        <v>1891</v>
      </c>
      <c r="G115" s="218" t="s">
        <v>2884</v>
      </c>
      <c r="H115" s="126" t="s">
        <v>1782</v>
      </c>
      <c r="I115" s="142">
        <v>15</v>
      </c>
      <c r="J115" s="142">
        <v>0</v>
      </c>
      <c r="K115" s="142">
        <v>0.25</v>
      </c>
      <c r="L115" s="142">
        <v>0</v>
      </c>
      <c r="M115" s="329">
        <f>I115</f>
        <v>15</v>
      </c>
      <c r="N115" s="329">
        <f>J115</f>
        <v>0</v>
      </c>
      <c r="O115" s="329">
        <f>K115</f>
        <v>0.25</v>
      </c>
      <c r="P115" s="329">
        <f>L115</f>
        <v>0</v>
      </c>
      <c r="Q115" s="129"/>
      <c r="R115" s="127">
        <v>42307</v>
      </c>
      <c r="S115" s="106" t="s">
        <v>1758</v>
      </c>
      <c r="T115" s="128" t="s">
        <v>31</v>
      </c>
      <c r="U115" s="128" t="s">
        <v>31</v>
      </c>
      <c r="V115" s="128" t="s">
        <v>31</v>
      </c>
      <c r="W115" s="128" t="s">
        <v>31</v>
      </c>
      <c r="X115" s="260" t="s">
        <v>1892</v>
      </c>
      <c r="Y115" s="282"/>
      <c r="Z115" s="129"/>
      <c r="AA115" s="129"/>
      <c r="AB115" s="129"/>
      <c r="AC115" s="129"/>
      <c r="AD115" s="129"/>
      <c r="AE115" s="315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327"/>
      <c r="AR115" s="327"/>
    </row>
    <row r="116" spans="2:44" s="149" customFormat="1" ht="12.75" customHeight="1">
      <c r="B116" s="129"/>
      <c r="C116" s="134" t="s">
        <v>21</v>
      </c>
      <c r="D116" s="135" t="s">
        <v>1893</v>
      </c>
      <c r="E116" s="140" t="s">
        <v>1894</v>
      </c>
      <c r="F116" s="140" t="s">
        <v>3073</v>
      </c>
      <c r="G116" s="219" t="s">
        <v>2893</v>
      </c>
      <c r="H116" s="126" t="s">
        <v>17</v>
      </c>
      <c r="I116" s="138">
        <v>6</v>
      </c>
      <c r="J116" s="138">
        <v>0</v>
      </c>
      <c r="K116" s="138">
        <v>0.1</v>
      </c>
      <c r="L116" s="138">
        <v>0</v>
      </c>
      <c r="M116" s="330">
        <f>SUM(I116:I120)</f>
        <v>42</v>
      </c>
      <c r="N116" s="330">
        <f>SUM(J116:J120)</f>
        <v>0</v>
      </c>
      <c r="O116" s="330">
        <f>SUM(K116:K120)</f>
        <v>0.7</v>
      </c>
      <c r="P116" s="330">
        <f>SUM(L116:L120)</f>
        <v>0</v>
      </c>
      <c r="Q116" s="129"/>
      <c r="R116" s="127">
        <v>42290</v>
      </c>
      <c r="S116" s="106" t="s">
        <v>1758</v>
      </c>
      <c r="T116" s="128" t="s">
        <v>31</v>
      </c>
      <c r="U116" s="128" t="s">
        <v>31</v>
      </c>
      <c r="V116" s="128" t="s">
        <v>31</v>
      </c>
      <c r="W116" s="128" t="s">
        <v>31</v>
      </c>
      <c r="X116" s="260" t="s">
        <v>1895</v>
      </c>
      <c r="Y116" s="282" t="s">
        <v>1896</v>
      </c>
      <c r="Z116" s="129"/>
      <c r="AA116" s="129"/>
      <c r="AB116" s="129"/>
      <c r="AC116" s="129"/>
      <c r="AD116" s="129"/>
      <c r="AE116" s="315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327"/>
      <c r="AR116" s="327"/>
    </row>
    <row r="117" spans="2:44" s="149" customFormat="1" ht="12.75" customHeight="1">
      <c r="B117" s="129"/>
      <c r="C117" s="139"/>
      <c r="D117" s="139"/>
      <c r="E117" s="139"/>
      <c r="F117" s="137"/>
      <c r="G117" s="218" t="s">
        <v>2894</v>
      </c>
      <c r="H117" s="126" t="s">
        <v>17</v>
      </c>
      <c r="I117" s="138">
        <v>6</v>
      </c>
      <c r="J117" s="138">
        <v>0</v>
      </c>
      <c r="K117" s="138">
        <v>0.1</v>
      </c>
      <c r="L117" s="138">
        <v>0</v>
      </c>
      <c r="M117" s="282"/>
      <c r="N117" s="282"/>
      <c r="O117" s="282"/>
      <c r="P117" s="282"/>
      <c r="Q117" s="129"/>
      <c r="R117" s="127">
        <v>42296</v>
      </c>
      <c r="S117" s="106" t="s">
        <v>1758</v>
      </c>
      <c r="T117" s="128" t="s">
        <v>31</v>
      </c>
      <c r="U117" s="128" t="s">
        <v>31</v>
      </c>
      <c r="V117" s="128" t="s">
        <v>31</v>
      </c>
      <c r="W117" s="128" t="s">
        <v>31</v>
      </c>
      <c r="X117" s="260" t="s">
        <v>1895</v>
      </c>
      <c r="Y117" s="282" t="s">
        <v>1896</v>
      </c>
      <c r="Z117" s="129"/>
      <c r="AA117" s="129"/>
      <c r="AB117" s="129"/>
      <c r="AC117" s="129"/>
      <c r="AD117" s="129"/>
      <c r="AE117" s="315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</row>
    <row r="118" spans="2:44" s="149" customFormat="1" ht="12.75" customHeight="1">
      <c r="B118" s="129"/>
      <c r="C118" s="139"/>
      <c r="D118" s="139"/>
      <c r="E118" s="140"/>
      <c r="F118" s="137" t="s">
        <v>1897</v>
      </c>
      <c r="G118" s="220" t="s">
        <v>3074</v>
      </c>
      <c r="H118" s="126" t="s">
        <v>17</v>
      </c>
      <c r="I118" s="138">
        <v>12</v>
      </c>
      <c r="J118" s="138">
        <v>0</v>
      </c>
      <c r="K118" s="138">
        <v>0.2</v>
      </c>
      <c r="L118" s="138">
        <v>0</v>
      </c>
      <c r="M118" s="282"/>
      <c r="N118" s="282"/>
      <c r="O118" s="282"/>
      <c r="P118" s="282"/>
      <c r="Q118" s="129"/>
      <c r="R118" s="127">
        <v>42296</v>
      </c>
      <c r="S118" s="106" t="s">
        <v>1758</v>
      </c>
      <c r="T118" s="128" t="s">
        <v>31</v>
      </c>
      <c r="U118" s="128" t="s">
        <v>31</v>
      </c>
      <c r="V118" s="128" t="s">
        <v>31</v>
      </c>
      <c r="W118" s="128" t="s">
        <v>31</v>
      </c>
      <c r="X118" s="260" t="s">
        <v>1895</v>
      </c>
      <c r="Y118" s="282" t="s">
        <v>1896</v>
      </c>
      <c r="Z118" s="129"/>
      <c r="AA118" s="129"/>
      <c r="AB118" s="129"/>
      <c r="AC118" s="129"/>
      <c r="AD118" s="129"/>
      <c r="AE118" s="315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</row>
    <row r="119" spans="2:44" s="149" customFormat="1" ht="12.75" customHeight="1">
      <c r="B119" s="129"/>
      <c r="C119" s="139"/>
      <c r="D119" s="139"/>
      <c r="E119" s="139"/>
      <c r="F119" s="137"/>
      <c r="G119" s="218" t="s">
        <v>2895</v>
      </c>
      <c r="H119" s="126" t="s">
        <v>17</v>
      </c>
      <c r="I119" s="138">
        <v>6</v>
      </c>
      <c r="J119" s="138">
        <v>0</v>
      </c>
      <c r="K119" s="138">
        <v>0.1</v>
      </c>
      <c r="L119" s="138">
        <v>0</v>
      </c>
      <c r="M119" s="282"/>
      <c r="N119" s="282"/>
      <c r="O119" s="282"/>
      <c r="P119" s="282"/>
      <c r="Q119" s="129"/>
      <c r="R119" s="127">
        <v>42296</v>
      </c>
      <c r="S119" s="106" t="s">
        <v>1758</v>
      </c>
      <c r="T119" s="128" t="s">
        <v>31</v>
      </c>
      <c r="U119" s="128" t="s">
        <v>31</v>
      </c>
      <c r="V119" s="128" t="s">
        <v>31</v>
      </c>
      <c r="W119" s="128" t="s">
        <v>31</v>
      </c>
      <c r="X119" s="260" t="s">
        <v>1895</v>
      </c>
      <c r="Y119" s="282" t="s">
        <v>1896</v>
      </c>
      <c r="Z119" s="129"/>
      <c r="AA119" s="129"/>
      <c r="AB119" s="129"/>
      <c r="AC119" s="129"/>
      <c r="AD119" s="129"/>
      <c r="AE119" s="315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</row>
    <row r="120" spans="2:44" s="149" customFormat="1" ht="12.75" customHeight="1">
      <c r="B120" s="129"/>
      <c r="C120" s="139"/>
      <c r="D120" s="139"/>
      <c r="E120" s="139"/>
      <c r="F120" s="137"/>
      <c r="G120" s="218" t="s">
        <v>2896</v>
      </c>
      <c r="H120" s="126" t="s">
        <v>17</v>
      </c>
      <c r="I120" s="138">
        <v>12</v>
      </c>
      <c r="J120" s="138">
        <v>0</v>
      </c>
      <c r="K120" s="138">
        <v>0.2</v>
      </c>
      <c r="L120" s="138">
        <v>0</v>
      </c>
      <c r="M120" s="282"/>
      <c r="N120" s="282"/>
      <c r="O120" s="282"/>
      <c r="P120" s="282"/>
      <c r="Q120" s="129"/>
      <c r="R120" s="127">
        <v>42296</v>
      </c>
      <c r="S120" s="106" t="s">
        <v>1758</v>
      </c>
      <c r="T120" s="128" t="s">
        <v>31</v>
      </c>
      <c r="U120" s="128" t="s">
        <v>31</v>
      </c>
      <c r="V120" s="128" t="s">
        <v>31</v>
      </c>
      <c r="W120" s="128" t="s">
        <v>31</v>
      </c>
      <c r="X120" s="260" t="s">
        <v>1895</v>
      </c>
      <c r="Y120" s="282" t="s">
        <v>1896</v>
      </c>
      <c r="Z120" s="129"/>
      <c r="AA120" s="129"/>
      <c r="AB120" s="129"/>
      <c r="AC120" s="129"/>
      <c r="AD120" s="129"/>
      <c r="AE120" s="315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</row>
    <row r="121" spans="2:44" s="149" customFormat="1" ht="12.75" customHeight="1">
      <c r="B121" s="129"/>
      <c r="C121" s="134" t="s">
        <v>21</v>
      </c>
      <c r="D121" s="135" t="s">
        <v>1893</v>
      </c>
      <c r="E121" s="140" t="s">
        <v>1894</v>
      </c>
      <c r="F121" s="137" t="s">
        <v>3075</v>
      </c>
      <c r="G121" s="220" t="s">
        <v>3735</v>
      </c>
      <c r="H121" s="126" t="s">
        <v>1782</v>
      </c>
      <c r="I121" s="138">
        <v>12</v>
      </c>
      <c r="J121" s="138">
        <v>0</v>
      </c>
      <c r="K121" s="138">
        <v>0.2</v>
      </c>
      <c r="L121" s="138">
        <v>0</v>
      </c>
      <c r="M121" s="330">
        <f>SUM(I121:I125)</f>
        <v>36</v>
      </c>
      <c r="N121" s="330">
        <f>SUM(J121:J125)</f>
        <v>0</v>
      </c>
      <c r="O121" s="330">
        <f>SUM(K121:K125)</f>
        <v>0.6</v>
      </c>
      <c r="P121" s="330">
        <f>SUM(L121:L125)</f>
        <v>0</v>
      </c>
      <c r="Q121" s="129"/>
      <c r="R121" s="127">
        <v>42296</v>
      </c>
      <c r="S121" s="106" t="s">
        <v>1783</v>
      </c>
      <c r="T121" s="128" t="s">
        <v>1784</v>
      </c>
      <c r="U121" s="128" t="s">
        <v>1784</v>
      </c>
      <c r="V121" s="128" t="s">
        <v>1784</v>
      </c>
      <c r="W121" s="128" t="s">
        <v>1784</v>
      </c>
      <c r="X121" s="260" t="s">
        <v>1898</v>
      </c>
      <c r="Y121" s="282" t="s">
        <v>1899</v>
      </c>
      <c r="Z121" s="129"/>
      <c r="AA121" s="129"/>
      <c r="AB121" s="129"/>
      <c r="AC121" s="129"/>
      <c r="AD121" s="129"/>
      <c r="AE121" s="315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327"/>
      <c r="AR121" s="327"/>
    </row>
    <row r="122" spans="2:44" s="149" customFormat="1" ht="12.75" customHeight="1">
      <c r="B122" s="129"/>
      <c r="C122" s="139"/>
      <c r="D122" s="139"/>
      <c r="E122" s="139"/>
      <c r="F122" s="137"/>
      <c r="G122" s="218" t="s">
        <v>3186</v>
      </c>
      <c r="H122" s="126" t="s">
        <v>1782</v>
      </c>
      <c r="I122" s="138">
        <v>6</v>
      </c>
      <c r="J122" s="138">
        <v>0</v>
      </c>
      <c r="K122" s="138">
        <v>0.1</v>
      </c>
      <c r="L122" s="138">
        <v>0</v>
      </c>
      <c r="M122" s="282"/>
      <c r="N122" s="282"/>
      <c r="O122" s="282"/>
      <c r="P122" s="282"/>
      <c r="Q122" s="129"/>
      <c r="R122" s="127">
        <v>42296</v>
      </c>
      <c r="S122" s="106" t="s">
        <v>1783</v>
      </c>
      <c r="T122" s="128" t="s">
        <v>1784</v>
      </c>
      <c r="U122" s="128" t="s">
        <v>1784</v>
      </c>
      <c r="V122" s="128" t="s">
        <v>1784</v>
      </c>
      <c r="W122" s="128" t="s">
        <v>1784</v>
      </c>
      <c r="X122" s="260" t="s">
        <v>1898</v>
      </c>
      <c r="Y122" s="282" t="s">
        <v>1899</v>
      </c>
      <c r="Z122" s="129"/>
      <c r="AA122" s="129"/>
      <c r="AB122" s="129"/>
      <c r="AC122" s="129"/>
      <c r="AD122" s="129"/>
      <c r="AE122" s="315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</row>
    <row r="123" spans="2:44" s="149" customFormat="1" ht="12.75" customHeight="1">
      <c r="B123" s="129"/>
      <c r="C123" s="139"/>
      <c r="D123" s="139"/>
      <c r="E123" s="139"/>
      <c r="F123" s="137"/>
      <c r="G123" s="218" t="s">
        <v>2897</v>
      </c>
      <c r="H123" s="126" t="s">
        <v>1900</v>
      </c>
      <c r="I123" s="138">
        <v>6</v>
      </c>
      <c r="J123" s="138">
        <v>0</v>
      </c>
      <c r="K123" s="138">
        <v>0.1</v>
      </c>
      <c r="L123" s="138">
        <v>0</v>
      </c>
      <c r="M123" s="282"/>
      <c r="N123" s="282"/>
      <c r="O123" s="282"/>
      <c r="P123" s="282"/>
      <c r="Q123" s="129"/>
      <c r="R123" s="127">
        <v>42296</v>
      </c>
      <c r="S123" s="106" t="s">
        <v>1901</v>
      </c>
      <c r="T123" s="128" t="s">
        <v>1902</v>
      </c>
      <c r="U123" s="128" t="s">
        <v>1902</v>
      </c>
      <c r="V123" s="128" t="s">
        <v>1902</v>
      </c>
      <c r="W123" s="128" t="s">
        <v>1902</v>
      </c>
      <c r="X123" s="260" t="s">
        <v>1903</v>
      </c>
      <c r="Y123" s="282" t="s">
        <v>1904</v>
      </c>
      <c r="Z123" s="129"/>
      <c r="AA123" s="129"/>
      <c r="AB123" s="129"/>
      <c r="AC123" s="129"/>
      <c r="AD123" s="129"/>
      <c r="AE123" s="315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</row>
    <row r="124" spans="2:44" s="149" customFormat="1" ht="12.75" customHeight="1">
      <c r="B124" s="129"/>
      <c r="C124" s="139"/>
      <c r="D124" s="139"/>
      <c r="E124" s="139"/>
      <c r="F124" s="137"/>
      <c r="G124" s="218" t="s">
        <v>2898</v>
      </c>
      <c r="H124" s="126" t="s">
        <v>1900</v>
      </c>
      <c r="I124" s="138">
        <v>6</v>
      </c>
      <c r="J124" s="138">
        <v>0</v>
      </c>
      <c r="K124" s="138">
        <v>0.1</v>
      </c>
      <c r="L124" s="138">
        <v>0</v>
      </c>
      <c r="M124" s="282"/>
      <c r="N124" s="282"/>
      <c r="O124" s="282"/>
      <c r="P124" s="282"/>
      <c r="Q124" s="129"/>
      <c r="R124" s="127">
        <v>42296</v>
      </c>
      <c r="S124" s="106" t="s">
        <v>1901</v>
      </c>
      <c r="T124" s="128" t="s">
        <v>1902</v>
      </c>
      <c r="U124" s="128" t="s">
        <v>1902</v>
      </c>
      <c r="V124" s="128" t="s">
        <v>1902</v>
      </c>
      <c r="W124" s="128" t="s">
        <v>1902</v>
      </c>
      <c r="X124" s="260" t="s">
        <v>1903</v>
      </c>
      <c r="Y124" s="282" t="s">
        <v>1904</v>
      </c>
      <c r="Z124" s="129"/>
      <c r="AA124" s="129"/>
      <c r="AB124" s="129"/>
      <c r="AC124" s="129"/>
      <c r="AD124" s="129"/>
      <c r="AE124" s="315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</row>
    <row r="125" spans="2:44" s="149" customFormat="1" ht="12.75" customHeight="1">
      <c r="B125" s="129"/>
      <c r="C125" s="139"/>
      <c r="D125" s="139"/>
      <c r="E125" s="139"/>
      <c r="F125" s="137"/>
      <c r="G125" s="218" t="s">
        <v>2899</v>
      </c>
      <c r="H125" s="126" t="s">
        <v>1900</v>
      </c>
      <c r="I125" s="138">
        <v>6</v>
      </c>
      <c r="J125" s="138">
        <v>0</v>
      </c>
      <c r="K125" s="138">
        <v>0.1</v>
      </c>
      <c r="L125" s="138">
        <v>0</v>
      </c>
      <c r="M125" s="282"/>
      <c r="N125" s="282"/>
      <c r="O125" s="282"/>
      <c r="P125" s="282"/>
      <c r="Q125" s="129"/>
      <c r="R125" s="127">
        <v>42296</v>
      </c>
      <c r="S125" s="106" t="s">
        <v>1901</v>
      </c>
      <c r="T125" s="128" t="s">
        <v>1902</v>
      </c>
      <c r="U125" s="128" t="s">
        <v>1902</v>
      </c>
      <c r="V125" s="128" t="s">
        <v>1902</v>
      </c>
      <c r="W125" s="128" t="s">
        <v>1902</v>
      </c>
      <c r="X125" s="260" t="s">
        <v>1903</v>
      </c>
      <c r="Y125" s="282" t="s">
        <v>1904</v>
      </c>
      <c r="Z125" s="129"/>
      <c r="AA125" s="129"/>
      <c r="AB125" s="129"/>
      <c r="AC125" s="129"/>
      <c r="AD125" s="129"/>
      <c r="AE125" s="315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</row>
    <row r="126" spans="2:44" s="149" customFormat="1" ht="12.75" customHeight="1">
      <c r="B126" s="129"/>
      <c r="C126" s="134" t="s">
        <v>21</v>
      </c>
      <c r="D126" s="135" t="s">
        <v>1905</v>
      </c>
      <c r="E126" s="140" t="s">
        <v>1906</v>
      </c>
      <c r="F126" s="140" t="s">
        <v>2900</v>
      </c>
      <c r="G126" s="218" t="s">
        <v>2901</v>
      </c>
      <c r="H126" s="126" t="s">
        <v>1900</v>
      </c>
      <c r="I126" s="138">
        <v>6</v>
      </c>
      <c r="J126" s="138">
        <v>0</v>
      </c>
      <c r="K126" s="138">
        <v>0.1</v>
      </c>
      <c r="L126" s="138">
        <v>0</v>
      </c>
      <c r="M126" s="330">
        <f>SUM(I126:I131)</f>
        <v>42</v>
      </c>
      <c r="N126" s="330">
        <f>SUM(J126:J131)</f>
        <v>0</v>
      </c>
      <c r="O126" s="330">
        <f>SUM(K126:K131)</f>
        <v>0.7</v>
      </c>
      <c r="P126" s="330">
        <f>SUM(L126:L131)</f>
        <v>0</v>
      </c>
      <c r="Q126" s="129"/>
      <c r="R126" s="127">
        <v>42422</v>
      </c>
      <c r="S126" s="106" t="s">
        <v>1901</v>
      </c>
      <c r="T126" s="128" t="s">
        <v>1902</v>
      </c>
      <c r="U126" s="128" t="s">
        <v>1902</v>
      </c>
      <c r="V126" s="128" t="s">
        <v>1902</v>
      </c>
      <c r="W126" s="128" t="s">
        <v>1902</v>
      </c>
      <c r="X126" s="260" t="s">
        <v>1903</v>
      </c>
      <c r="Y126" s="282" t="s">
        <v>1904</v>
      </c>
      <c r="Z126" s="129"/>
      <c r="AA126" s="129"/>
      <c r="AB126" s="129"/>
      <c r="AC126" s="129"/>
      <c r="AD126" s="129"/>
      <c r="AE126" s="315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327"/>
      <c r="AR126" s="327"/>
    </row>
    <row r="127" spans="2:44" s="149" customFormat="1" ht="12.75" customHeight="1">
      <c r="B127" s="129"/>
      <c r="C127" s="139"/>
      <c r="D127" s="139"/>
      <c r="E127" s="139"/>
      <c r="F127" s="129"/>
      <c r="G127" s="218" t="s">
        <v>2902</v>
      </c>
      <c r="H127" s="126" t="s">
        <v>1900</v>
      </c>
      <c r="I127" s="138">
        <v>6</v>
      </c>
      <c r="J127" s="138">
        <v>0</v>
      </c>
      <c r="K127" s="138">
        <v>0.1</v>
      </c>
      <c r="L127" s="138">
        <v>0</v>
      </c>
      <c r="M127" s="282"/>
      <c r="N127" s="282"/>
      <c r="O127" s="282"/>
      <c r="P127" s="282"/>
      <c r="Q127" s="129"/>
      <c r="R127" s="127">
        <v>42296</v>
      </c>
      <c r="S127" s="106" t="s">
        <v>1901</v>
      </c>
      <c r="T127" s="128" t="s">
        <v>1902</v>
      </c>
      <c r="U127" s="128" t="s">
        <v>1902</v>
      </c>
      <c r="V127" s="128" t="s">
        <v>1902</v>
      </c>
      <c r="W127" s="128" t="s">
        <v>1902</v>
      </c>
      <c r="X127" s="260" t="s">
        <v>1903</v>
      </c>
      <c r="Y127" s="282" t="s">
        <v>1904</v>
      </c>
      <c r="Z127" s="129"/>
      <c r="AA127" s="129"/>
      <c r="AB127" s="129"/>
      <c r="AC127" s="129"/>
      <c r="AD127" s="129"/>
      <c r="AE127" s="315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</row>
    <row r="128" spans="2:44" s="149" customFormat="1" ht="12.75" customHeight="1">
      <c r="B128" s="129"/>
      <c r="C128" s="139"/>
      <c r="D128" s="139"/>
      <c r="E128" s="139"/>
      <c r="F128" s="137"/>
      <c r="G128" s="218" t="s">
        <v>2903</v>
      </c>
      <c r="H128" s="126" t="s">
        <v>1900</v>
      </c>
      <c r="I128" s="138">
        <v>6</v>
      </c>
      <c r="J128" s="138">
        <v>0</v>
      </c>
      <c r="K128" s="138">
        <v>0.1</v>
      </c>
      <c r="L128" s="138">
        <v>0</v>
      </c>
      <c r="M128" s="282"/>
      <c r="N128" s="282"/>
      <c r="O128" s="282"/>
      <c r="P128" s="282"/>
      <c r="Q128" s="129"/>
      <c r="R128" s="127">
        <v>42296</v>
      </c>
      <c r="S128" s="106" t="s">
        <v>1901</v>
      </c>
      <c r="T128" s="128" t="s">
        <v>1902</v>
      </c>
      <c r="U128" s="128" t="s">
        <v>1902</v>
      </c>
      <c r="V128" s="128" t="s">
        <v>1902</v>
      </c>
      <c r="W128" s="128" t="s">
        <v>1902</v>
      </c>
      <c r="X128" s="260" t="s">
        <v>1903</v>
      </c>
      <c r="Y128" s="282" t="s">
        <v>1904</v>
      </c>
      <c r="Z128" s="129"/>
      <c r="AA128" s="129"/>
      <c r="AB128" s="129"/>
      <c r="AC128" s="129"/>
      <c r="AD128" s="129"/>
      <c r="AE128" s="315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</row>
    <row r="129" spans="2:44" s="149" customFormat="1" ht="12.75" customHeight="1">
      <c r="B129" s="129"/>
      <c r="C129" s="139"/>
      <c r="D129" s="139"/>
      <c r="E129" s="139"/>
      <c r="F129" s="137"/>
      <c r="G129" s="218" t="s">
        <v>2903</v>
      </c>
      <c r="H129" s="126" t="s">
        <v>1900</v>
      </c>
      <c r="I129" s="138">
        <v>6</v>
      </c>
      <c r="J129" s="138">
        <v>0</v>
      </c>
      <c r="K129" s="138">
        <v>0.1</v>
      </c>
      <c r="L129" s="138">
        <v>0</v>
      </c>
      <c r="M129" s="282"/>
      <c r="N129" s="282"/>
      <c r="O129" s="282"/>
      <c r="P129" s="282"/>
      <c r="Q129" s="129"/>
      <c r="R129" s="127">
        <v>42296</v>
      </c>
      <c r="S129" s="106" t="s">
        <v>1901</v>
      </c>
      <c r="T129" s="128" t="s">
        <v>1902</v>
      </c>
      <c r="U129" s="128" t="s">
        <v>1902</v>
      </c>
      <c r="V129" s="128" t="s">
        <v>1902</v>
      </c>
      <c r="W129" s="128" t="s">
        <v>1902</v>
      </c>
      <c r="X129" s="260" t="s">
        <v>1903</v>
      </c>
      <c r="Y129" s="282" t="s">
        <v>1904</v>
      </c>
      <c r="Z129" s="129"/>
      <c r="AA129" s="129"/>
      <c r="AB129" s="129"/>
      <c r="AC129" s="129"/>
      <c r="AD129" s="129"/>
      <c r="AE129" s="315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</row>
    <row r="130" spans="2:44" s="149" customFormat="1" ht="12.75" customHeight="1">
      <c r="B130" s="129"/>
      <c r="C130" s="139"/>
      <c r="D130" s="139"/>
      <c r="E130" s="139"/>
      <c r="F130" s="137"/>
      <c r="G130" s="218" t="s">
        <v>2904</v>
      </c>
      <c r="H130" s="126" t="s">
        <v>1900</v>
      </c>
      <c r="I130" s="138">
        <v>6</v>
      </c>
      <c r="J130" s="138">
        <v>0</v>
      </c>
      <c r="K130" s="138">
        <v>0.1</v>
      </c>
      <c r="L130" s="138">
        <v>0</v>
      </c>
      <c r="M130" s="282"/>
      <c r="N130" s="282"/>
      <c r="O130" s="282"/>
      <c r="P130" s="282"/>
      <c r="Q130" s="129"/>
      <c r="R130" s="127">
        <v>42296</v>
      </c>
      <c r="S130" s="106" t="s">
        <v>1901</v>
      </c>
      <c r="T130" s="128" t="s">
        <v>1902</v>
      </c>
      <c r="U130" s="128" t="s">
        <v>1902</v>
      </c>
      <c r="V130" s="128" t="s">
        <v>1902</v>
      </c>
      <c r="W130" s="128" t="s">
        <v>1902</v>
      </c>
      <c r="X130" s="260" t="s">
        <v>1903</v>
      </c>
      <c r="Y130" s="282" t="s">
        <v>1904</v>
      </c>
      <c r="Z130" s="129"/>
      <c r="AA130" s="129"/>
      <c r="AB130" s="129"/>
      <c r="AC130" s="129"/>
      <c r="AD130" s="129"/>
      <c r="AE130" s="315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</row>
    <row r="131" spans="2:44" s="149" customFormat="1" ht="12.75" customHeight="1">
      <c r="B131" s="129"/>
      <c r="C131" s="139"/>
      <c r="D131" s="139"/>
      <c r="E131" s="139"/>
      <c r="F131" s="137"/>
      <c r="G131" s="218" t="s">
        <v>2903</v>
      </c>
      <c r="H131" s="126" t="s">
        <v>1900</v>
      </c>
      <c r="I131" s="138">
        <v>12</v>
      </c>
      <c r="J131" s="138">
        <v>0</v>
      </c>
      <c r="K131" s="138">
        <v>0.2</v>
      </c>
      <c r="L131" s="138">
        <v>0</v>
      </c>
      <c r="M131" s="282"/>
      <c r="N131" s="282"/>
      <c r="O131" s="282"/>
      <c r="P131" s="282"/>
      <c r="Q131" s="129"/>
      <c r="R131" s="127">
        <v>42296</v>
      </c>
      <c r="S131" s="106" t="s">
        <v>1901</v>
      </c>
      <c r="T131" s="128" t="s">
        <v>1902</v>
      </c>
      <c r="U131" s="128" t="s">
        <v>1902</v>
      </c>
      <c r="V131" s="128" t="s">
        <v>1902</v>
      </c>
      <c r="W131" s="128" t="s">
        <v>1902</v>
      </c>
      <c r="X131" s="260" t="s">
        <v>1903</v>
      </c>
      <c r="Y131" s="282" t="s">
        <v>1904</v>
      </c>
      <c r="Z131" s="129"/>
      <c r="AA131" s="129"/>
      <c r="AB131" s="129"/>
      <c r="AC131" s="129"/>
      <c r="AD131" s="129"/>
      <c r="AE131" s="315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</row>
    <row r="132" spans="2:44" s="149" customFormat="1" ht="12.75" customHeight="1">
      <c r="B132" s="129"/>
      <c r="C132" s="134" t="s">
        <v>21</v>
      </c>
      <c r="D132" s="135" t="s">
        <v>1907</v>
      </c>
      <c r="E132" s="140" t="s">
        <v>1908</v>
      </c>
      <c r="F132" s="137" t="s">
        <v>3214</v>
      </c>
      <c r="G132" s="218" t="s">
        <v>3076</v>
      </c>
      <c r="H132" s="126" t="s">
        <v>1797</v>
      </c>
      <c r="I132" s="138">
        <v>6</v>
      </c>
      <c r="J132" s="138">
        <v>0</v>
      </c>
      <c r="K132" s="138">
        <v>0.1</v>
      </c>
      <c r="L132" s="138">
        <v>0</v>
      </c>
      <c r="M132" s="330">
        <f>SUM(I132:I152)</f>
        <v>126</v>
      </c>
      <c r="N132" s="330">
        <f>SUM(J132:J152)</f>
        <v>0</v>
      </c>
      <c r="O132" s="330">
        <f>SUM(K132:K152)</f>
        <v>2.1000000000000005</v>
      </c>
      <c r="P132" s="330">
        <f>SUM(L132:L152)</f>
        <v>0</v>
      </c>
      <c r="Q132" s="129"/>
      <c r="R132" s="127">
        <v>42296</v>
      </c>
      <c r="S132" s="106" t="s">
        <v>1909</v>
      </c>
      <c r="T132" s="128" t="s">
        <v>1910</v>
      </c>
      <c r="U132" s="128" t="s">
        <v>1910</v>
      </c>
      <c r="V132" s="128" t="s">
        <v>1910</v>
      </c>
      <c r="W132" s="128" t="s">
        <v>1910</v>
      </c>
      <c r="X132" s="260" t="s">
        <v>1911</v>
      </c>
      <c r="Y132" s="282" t="s">
        <v>1912</v>
      </c>
      <c r="Z132" s="129"/>
      <c r="AA132" s="129"/>
      <c r="AB132" s="129"/>
      <c r="AC132" s="129"/>
      <c r="AD132" s="129"/>
      <c r="AE132" s="315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327"/>
      <c r="AR132" s="327"/>
    </row>
    <row r="133" spans="2:44" s="149" customFormat="1" ht="12.75" customHeight="1">
      <c r="B133" s="129"/>
      <c r="C133" s="139"/>
      <c r="D133" s="139"/>
      <c r="E133" s="139"/>
      <c r="F133" s="129"/>
      <c r="G133" s="218" t="s">
        <v>2905</v>
      </c>
      <c r="H133" s="126" t="s">
        <v>1797</v>
      </c>
      <c r="I133" s="138">
        <v>6</v>
      </c>
      <c r="J133" s="138">
        <v>0</v>
      </c>
      <c r="K133" s="138">
        <v>0.1</v>
      </c>
      <c r="L133" s="138">
        <v>0</v>
      </c>
      <c r="M133" s="282"/>
      <c r="N133" s="282"/>
      <c r="O133" s="282"/>
      <c r="P133" s="282"/>
      <c r="Q133" s="129"/>
      <c r="R133" s="127">
        <v>42296</v>
      </c>
      <c r="S133" s="106" t="s">
        <v>1909</v>
      </c>
      <c r="T133" s="128" t="s">
        <v>1910</v>
      </c>
      <c r="U133" s="128" t="s">
        <v>1910</v>
      </c>
      <c r="V133" s="128" t="s">
        <v>1910</v>
      </c>
      <c r="W133" s="128" t="s">
        <v>1910</v>
      </c>
      <c r="X133" s="260" t="s">
        <v>1911</v>
      </c>
      <c r="Y133" s="282" t="s">
        <v>1912</v>
      </c>
      <c r="Z133" s="129"/>
      <c r="AA133" s="129"/>
      <c r="AB133" s="129"/>
      <c r="AC133" s="129"/>
      <c r="AD133" s="129"/>
      <c r="AE133" s="315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</row>
    <row r="134" spans="2:44" s="149" customFormat="1" ht="12.75" customHeight="1">
      <c r="B134" s="129"/>
      <c r="C134" s="139"/>
      <c r="D134" s="139"/>
      <c r="E134" s="139"/>
      <c r="F134" s="129"/>
      <c r="G134" s="218" t="s">
        <v>2906</v>
      </c>
      <c r="H134" s="126" t="s">
        <v>1797</v>
      </c>
      <c r="I134" s="138">
        <v>6</v>
      </c>
      <c r="J134" s="138">
        <v>0</v>
      </c>
      <c r="K134" s="138">
        <v>0.1</v>
      </c>
      <c r="L134" s="138">
        <v>0</v>
      </c>
      <c r="M134" s="282"/>
      <c r="N134" s="282"/>
      <c r="O134" s="282"/>
      <c r="P134" s="282"/>
      <c r="Q134" s="129"/>
      <c r="R134" s="127">
        <v>42296</v>
      </c>
      <c r="S134" s="106" t="s">
        <v>1909</v>
      </c>
      <c r="T134" s="128" t="s">
        <v>1910</v>
      </c>
      <c r="U134" s="128" t="s">
        <v>1910</v>
      </c>
      <c r="V134" s="128" t="s">
        <v>1910</v>
      </c>
      <c r="W134" s="128" t="s">
        <v>1910</v>
      </c>
      <c r="X134" s="260" t="s">
        <v>1911</v>
      </c>
      <c r="Y134" s="282" t="s">
        <v>1912</v>
      </c>
      <c r="Z134" s="129"/>
      <c r="AA134" s="129"/>
      <c r="AB134" s="129"/>
      <c r="AC134" s="129"/>
      <c r="AD134" s="129"/>
      <c r="AE134" s="315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</row>
    <row r="135" spans="2:44" s="149" customFormat="1" ht="12.75" customHeight="1">
      <c r="B135" s="129"/>
      <c r="C135" s="139"/>
      <c r="D135" s="139"/>
      <c r="E135" s="139"/>
      <c r="F135" s="129"/>
      <c r="G135" s="218" t="s">
        <v>2907</v>
      </c>
      <c r="H135" s="126" t="s">
        <v>1797</v>
      </c>
      <c r="I135" s="138">
        <v>6</v>
      </c>
      <c r="J135" s="138">
        <v>0</v>
      </c>
      <c r="K135" s="138">
        <v>0.1</v>
      </c>
      <c r="L135" s="138">
        <v>0</v>
      </c>
      <c r="M135" s="282"/>
      <c r="N135" s="282"/>
      <c r="O135" s="282"/>
      <c r="P135" s="282"/>
      <c r="Q135" s="129"/>
      <c r="R135" s="127">
        <v>42296</v>
      </c>
      <c r="S135" s="106" t="s">
        <v>1909</v>
      </c>
      <c r="T135" s="128" t="s">
        <v>1910</v>
      </c>
      <c r="U135" s="128" t="s">
        <v>1910</v>
      </c>
      <c r="V135" s="128" t="s">
        <v>1910</v>
      </c>
      <c r="W135" s="128" t="s">
        <v>1910</v>
      </c>
      <c r="X135" s="260" t="s">
        <v>1911</v>
      </c>
      <c r="Y135" s="282" t="s">
        <v>1912</v>
      </c>
      <c r="Z135" s="129"/>
      <c r="AA135" s="129"/>
      <c r="AB135" s="129"/>
      <c r="AC135" s="129"/>
      <c r="AD135" s="129"/>
      <c r="AE135" s="315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</row>
    <row r="136" spans="2:44" s="149" customFormat="1" ht="12.75" customHeight="1">
      <c r="B136" s="129"/>
      <c r="C136" s="139"/>
      <c r="D136" s="139"/>
      <c r="E136" s="139"/>
      <c r="F136" s="129"/>
      <c r="G136" s="218" t="s">
        <v>3077</v>
      </c>
      <c r="H136" s="126" t="s">
        <v>1797</v>
      </c>
      <c r="I136" s="138">
        <v>6</v>
      </c>
      <c r="J136" s="138">
        <v>0</v>
      </c>
      <c r="K136" s="138">
        <v>0.1</v>
      </c>
      <c r="L136" s="138">
        <v>0</v>
      </c>
      <c r="M136" s="282"/>
      <c r="N136" s="282"/>
      <c r="O136" s="282"/>
      <c r="P136" s="282"/>
      <c r="Q136" s="129"/>
      <c r="R136" s="127">
        <v>42296</v>
      </c>
      <c r="S136" s="106" t="s">
        <v>1909</v>
      </c>
      <c r="T136" s="128" t="s">
        <v>1910</v>
      </c>
      <c r="U136" s="128" t="s">
        <v>1910</v>
      </c>
      <c r="V136" s="128" t="s">
        <v>1910</v>
      </c>
      <c r="W136" s="128" t="s">
        <v>1910</v>
      </c>
      <c r="X136" s="260" t="s">
        <v>1911</v>
      </c>
      <c r="Y136" s="282" t="s">
        <v>1912</v>
      </c>
      <c r="Z136" s="129"/>
      <c r="AA136" s="129"/>
      <c r="AB136" s="129"/>
      <c r="AC136" s="129"/>
      <c r="AD136" s="129"/>
      <c r="AE136" s="315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</row>
    <row r="137" spans="2:44" s="149" customFormat="1" ht="12.75" customHeight="1">
      <c r="B137" s="129"/>
      <c r="C137" s="139"/>
      <c r="D137" s="139"/>
      <c r="E137" s="139"/>
      <c r="F137" s="137"/>
      <c r="G137" s="218" t="s">
        <v>3078</v>
      </c>
      <c r="H137" s="126" t="s">
        <v>1797</v>
      </c>
      <c r="I137" s="138">
        <v>6</v>
      </c>
      <c r="J137" s="138">
        <v>0</v>
      </c>
      <c r="K137" s="138">
        <v>0.1</v>
      </c>
      <c r="L137" s="138">
        <v>0</v>
      </c>
      <c r="M137" s="282"/>
      <c r="N137" s="282"/>
      <c r="O137" s="282"/>
      <c r="P137" s="282"/>
      <c r="Q137" s="129"/>
      <c r="R137" s="127">
        <v>42296</v>
      </c>
      <c r="S137" s="106" t="s">
        <v>1909</v>
      </c>
      <c r="T137" s="128" t="s">
        <v>1910</v>
      </c>
      <c r="U137" s="128" t="s">
        <v>1910</v>
      </c>
      <c r="V137" s="128" t="s">
        <v>1910</v>
      </c>
      <c r="W137" s="128" t="s">
        <v>1910</v>
      </c>
      <c r="X137" s="260" t="s">
        <v>1911</v>
      </c>
      <c r="Y137" s="282" t="s">
        <v>1912</v>
      </c>
      <c r="Z137" s="129"/>
      <c r="AA137" s="129"/>
      <c r="AB137" s="129"/>
      <c r="AC137" s="129"/>
      <c r="AD137" s="129"/>
      <c r="AE137" s="315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</row>
    <row r="138" spans="2:44" s="149" customFormat="1" ht="12.75" customHeight="1">
      <c r="B138" s="129"/>
      <c r="C138" s="139"/>
      <c r="D138" s="139"/>
      <c r="E138" s="139"/>
      <c r="F138" s="129"/>
      <c r="G138" s="218" t="s">
        <v>2908</v>
      </c>
      <c r="H138" s="126" t="s">
        <v>1797</v>
      </c>
      <c r="I138" s="138">
        <v>6</v>
      </c>
      <c r="J138" s="138">
        <v>0</v>
      </c>
      <c r="K138" s="138">
        <v>0.1</v>
      </c>
      <c r="L138" s="138">
        <v>0</v>
      </c>
      <c r="M138" s="282"/>
      <c r="N138" s="282"/>
      <c r="O138" s="282"/>
      <c r="P138" s="282"/>
      <c r="Q138" s="129"/>
      <c r="R138" s="127">
        <v>42296</v>
      </c>
      <c r="S138" s="106" t="s">
        <v>1909</v>
      </c>
      <c r="T138" s="128" t="s">
        <v>1910</v>
      </c>
      <c r="U138" s="128" t="s">
        <v>1910</v>
      </c>
      <c r="V138" s="128" t="s">
        <v>1910</v>
      </c>
      <c r="W138" s="128" t="s">
        <v>1910</v>
      </c>
      <c r="X138" s="260" t="s">
        <v>1911</v>
      </c>
      <c r="Y138" s="282" t="s">
        <v>1912</v>
      </c>
      <c r="Z138" s="129"/>
      <c r="AA138" s="129"/>
      <c r="AB138" s="129"/>
      <c r="AC138" s="129"/>
      <c r="AD138" s="129"/>
      <c r="AE138" s="315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</row>
    <row r="139" spans="2:44" s="149" customFormat="1" ht="12.75" customHeight="1">
      <c r="B139" s="129"/>
      <c r="C139" s="139"/>
      <c r="D139" s="139"/>
      <c r="E139" s="139"/>
      <c r="F139" s="129"/>
      <c r="G139" s="218" t="s">
        <v>3079</v>
      </c>
      <c r="H139" s="126" t="s">
        <v>1797</v>
      </c>
      <c r="I139" s="138">
        <v>6</v>
      </c>
      <c r="J139" s="138">
        <v>0</v>
      </c>
      <c r="K139" s="138">
        <v>0.1</v>
      </c>
      <c r="L139" s="138">
        <v>0</v>
      </c>
      <c r="M139" s="282"/>
      <c r="N139" s="282"/>
      <c r="O139" s="282"/>
      <c r="P139" s="282"/>
      <c r="Q139" s="129"/>
      <c r="R139" s="127">
        <v>42296</v>
      </c>
      <c r="S139" s="106" t="s">
        <v>1909</v>
      </c>
      <c r="T139" s="128" t="s">
        <v>1910</v>
      </c>
      <c r="U139" s="128" t="s">
        <v>1910</v>
      </c>
      <c r="V139" s="128" t="s">
        <v>1910</v>
      </c>
      <c r="W139" s="128" t="s">
        <v>1910</v>
      </c>
      <c r="X139" s="260" t="s">
        <v>1911</v>
      </c>
      <c r="Y139" s="282" t="s">
        <v>1912</v>
      </c>
      <c r="Z139" s="129"/>
      <c r="AA139" s="129"/>
      <c r="AB139" s="129"/>
      <c r="AC139" s="129"/>
      <c r="AD139" s="129"/>
      <c r="AE139" s="315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</row>
    <row r="140" spans="2:44" s="149" customFormat="1" ht="12.75" customHeight="1">
      <c r="B140" s="129"/>
      <c r="C140" s="139"/>
      <c r="D140" s="139"/>
      <c r="E140" s="139"/>
      <c r="F140" s="129"/>
      <c r="G140" s="218" t="s">
        <v>2909</v>
      </c>
      <c r="H140" s="126" t="s">
        <v>1797</v>
      </c>
      <c r="I140" s="138">
        <v>6</v>
      </c>
      <c r="J140" s="138">
        <v>0</v>
      </c>
      <c r="K140" s="138">
        <v>0.1</v>
      </c>
      <c r="L140" s="138">
        <v>0</v>
      </c>
      <c r="M140" s="282"/>
      <c r="N140" s="282"/>
      <c r="O140" s="282"/>
      <c r="P140" s="282"/>
      <c r="Q140" s="129"/>
      <c r="R140" s="127">
        <v>42296</v>
      </c>
      <c r="S140" s="106" t="s">
        <v>1909</v>
      </c>
      <c r="T140" s="128" t="s">
        <v>1910</v>
      </c>
      <c r="U140" s="128" t="s">
        <v>1910</v>
      </c>
      <c r="V140" s="128" t="s">
        <v>1910</v>
      </c>
      <c r="W140" s="128" t="s">
        <v>1910</v>
      </c>
      <c r="X140" s="260" t="s">
        <v>1911</v>
      </c>
      <c r="Y140" s="282" t="s">
        <v>1912</v>
      </c>
      <c r="Z140" s="129"/>
      <c r="AA140" s="129"/>
      <c r="AB140" s="129"/>
      <c r="AC140" s="129"/>
      <c r="AD140" s="129"/>
      <c r="AE140" s="315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</row>
    <row r="141" spans="2:44" s="149" customFormat="1" ht="12.75" customHeight="1">
      <c r="B141" s="129"/>
      <c r="C141" s="139"/>
      <c r="D141" s="139"/>
      <c r="E141" s="139"/>
      <c r="F141" s="129"/>
      <c r="G141" s="218" t="s">
        <v>2910</v>
      </c>
      <c r="H141" s="126" t="s">
        <v>1797</v>
      </c>
      <c r="I141" s="138">
        <v>6</v>
      </c>
      <c r="J141" s="138">
        <v>0</v>
      </c>
      <c r="K141" s="138">
        <v>0.1</v>
      </c>
      <c r="L141" s="138">
        <v>0</v>
      </c>
      <c r="M141" s="282"/>
      <c r="N141" s="282"/>
      <c r="O141" s="282"/>
      <c r="P141" s="282"/>
      <c r="Q141" s="129"/>
      <c r="R141" s="127">
        <v>42296</v>
      </c>
      <c r="S141" s="106" t="s">
        <v>1909</v>
      </c>
      <c r="T141" s="128" t="s">
        <v>1910</v>
      </c>
      <c r="U141" s="128" t="s">
        <v>1910</v>
      </c>
      <c r="V141" s="128" t="s">
        <v>1910</v>
      </c>
      <c r="W141" s="128" t="s">
        <v>1910</v>
      </c>
      <c r="X141" s="260" t="s">
        <v>1911</v>
      </c>
      <c r="Y141" s="282" t="s">
        <v>1912</v>
      </c>
      <c r="Z141" s="129"/>
      <c r="AA141" s="129"/>
      <c r="AB141" s="129"/>
      <c r="AC141" s="129"/>
      <c r="AD141" s="129"/>
      <c r="AE141" s="315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</row>
    <row r="142" spans="2:44" s="149" customFormat="1" ht="12.75" customHeight="1">
      <c r="B142" s="129"/>
      <c r="C142" s="139"/>
      <c r="D142" s="139"/>
      <c r="E142" s="139"/>
      <c r="F142" s="137"/>
      <c r="G142" s="218" t="s">
        <v>2911</v>
      </c>
      <c r="H142" s="126" t="s">
        <v>1797</v>
      </c>
      <c r="I142" s="138">
        <v>6</v>
      </c>
      <c r="J142" s="138">
        <v>0</v>
      </c>
      <c r="K142" s="138">
        <v>0.1</v>
      </c>
      <c r="L142" s="138">
        <v>0</v>
      </c>
      <c r="M142" s="282"/>
      <c r="N142" s="282"/>
      <c r="O142" s="282"/>
      <c r="P142" s="282"/>
      <c r="Q142" s="129"/>
      <c r="R142" s="127">
        <v>42296</v>
      </c>
      <c r="S142" s="106" t="s">
        <v>1909</v>
      </c>
      <c r="T142" s="128" t="s">
        <v>1910</v>
      </c>
      <c r="U142" s="128" t="s">
        <v>1910</v>
      </c>
      <c r="V142" s="128" t="s">
        <v>1910</v>
      </c>
      <c r="W142" s="128" t="s">
        <v>1910</v>
      </c>
      <c r="X142" s="260" t="s">
        <v>1911</v>
      </c>
      <c r="Y142" s="282" t="s">
        <v>1912</v>
      </c>
      <c r="Z142" s="129"/>
      <c r="AA142" s="129"/>
      <c r="AB142" s="129"/>
      <c r="AC142" s="129"/>
      <c r="AD142" s="129"/>
      <c r="AE142" s="315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</row>
    <row r="143" spans="2:44" s="149" customFormat="1" ht="12.75" customHeight="1">
      <c r="B143" s="129"/>
      <c r="C143" s="139"/>
      <c r="D143" s="139"/>
      <c r="E143" s="139"/>
      <c r="F143" s="129"/>
      <c r="G143" s="218" t="s">
        <v>3077</v>
      </c>
      <c r="H143" s="126" t="s">
        <v>1797</v>
      </c>
      <c r="I143" s="138">
        <v>6</v>
      </c>
      <c r="J143" s="138">
        <v>0</v>
      </c>
      <c r="K143" s="138">
        <v>0.1</v>
      </c>
      <c r="L143" s="138">
        <v>0</v>
      </c>
      <c r="M143" s="282"/>
      <c r="N143" s="282"/>
      <c r="O143" s="282"/>
      <c r="P143" s="282"/>
      <c r="Q143" s="129"/>
      <c r="R143" s="127">
        <v>42296</v>
      </c>
      <c r="S143" s="106" t="s">
        <v>1909</v>
      </c>
      <c r="T143" s="128" t="s">
        <v>1910</v>
      </c>
      <c r="U143" s="128" t="s">
        <v>1910</v>
      </c>
      <c r="V143" s="128" t="s">
        <v>1910</v>
      </c>
      <c r="W143" s="128" t="s">
        <v>1910</v>
      </c>
      <c r="X143" s="260" t="s">
        <v>1911</v>
      </c>
      <c r="Y143" s="282" t="s">
        <v>1912</v>
      </c>
      <c r="Z143" s="129"/>
      <c r="AA143" s="129"/>
      <c r="AB143" s="129"/>
      <c r="AC143" s="129"/>
      <c r="AD143" s="129"/>
      <c r="AE143" s="315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</row>
    <row r="144" spans="2:44" s="149" customFormat="1" ht="12.75" customHeight="1">
      <c r="B144" s="129"/>
      <c r="C144" s="139"/>
      <c r="D144" s="139"/>
      <c r="E144" s="139"/>
      <c r="F144" s="137"/>
      <c r="G144" s="218" t="s">
        <v>3080</v>
      </c>
      <c r="H144" s="126" t="s">
        <v>1797</v>
      </c>
      <c r="I144" s="138">
        <v>6</v>
      </c>
      <c r="J144" s="138">
        <v>0</v>
      </c>
      <c r="K144" s="138">
        <v>0.1</v>
      </c>
      <c r="L144" s="138">
        <v>0</v>
      </c>
      <c r="M144" s="282"/>
      <c r="N144" s="282"/>
      <c r="O144" s="282"/>
      <c r="P144" s="282"/>
      <c r="Q144" s="129"/>
      <c r="R144" s="127">
        <v>42296</v>
      </c>
      <c r="S144" s="106" t="s">
        <v>1909</v>
      </c>
      <c r="T144" s="128" t="s">
        <v>1910</v>
      </c>
      <c r="U144" s="128" t="s">
        <v>1910</v>
      </c>
      <c r="V144" s="128" t="s">
        <v>1910</v>
      </c>
      <c r="W144" s="128" t="s">
        <v>1910</v>
      </c>
      <c r="X144" s="260" t="s">
        <v>1911</v>
      </c>
      <c r="Y144" s="282" t="s">
        <v>1912</v>
      </c>
      <c r="Z144" s="129"/>
      <c r="AA144" s="129"/>
      <c r="AB144" s="129"/>
      <c r="AC144" s="129"/>
      <c r="AD144" s="129"/>
      <c r="AE144" s="315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</row>
    <row r="145" spans="2:44" s="149" customFormat="1" ht="12.75" customHeight="1">
      <c r="B145" s="129"/>
      <c r="C145" s="139"/>
      <c r="D145" s="139"/>
      <c r="E145" s="139"/>
      <c r="F145" s="137"/>
      <c r="G145" s="218" t="s">
        <v>2912</v>
      </c>
      <c r="H145" s="126" t="s">
        <v>1913</v>
      </c>
      <c r="I145" s="138">
        <v>6</v>
      </c>
      <c r="J145" s="138">
        <v>0</v>
      </c>
      <c r="K145" s="138">
        <v>0.1</v>
      </c>
      <c r="L145" s="138">
        <v>0</v>
      </c>
      <c r="M145" s="282"/>
      <c r="N145" s="282"/>
      <c r="O145" s="282"/>
      <c r="P145" s="282"/>
      <c r="Q145" s="129"/>
      <c r="R145" s="127">
        <v>42296</v>
      </c>
      <c r="S145" s="106" t="s">
        <v>1914</v>
      </c>
      <c r="T145" s="128" t="s">
        <v>1915</v>
      </c>
      <c r="U145" s="128" t="s">
        <v>1915</v>
      </c>
      <c r="V145" s="128" t="s">
        <v>1915</v>
      </c>
      <c r="W145" s="128" t="s">
        <v>1915</v>
      </c>
      <c r="X145" s="260" t="s">
        <v>1916</v>
      </c>
      <c r="Y145" s="282" t="s">
        <v>1917</v>
      </c>
      <c r="Z145" s="129"/>
      <c r="AA145" s="129"/>
      <c r="AB145" s="129"/>
      <c r="AC145" s="129"/>
      <c r="AD145" s="129"/>
      <c r="AE145" s="315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</row>
    <row r="146" spans="2:44" s="149" customFormat="1" ht="12.75" customHeight="1">
      <c r="B146" s="129"/>
      <c r="C146" s="139"/>
      <c r="D146" s="139"/>
      <c r="E146" s="139"/>
      <c r="F146" s="137"/>
      <c r="G146" s="218" t="s">
        <v>3081</v>
      </c>
      <c r="H146" s="126" t="s">
        <v>1913</v>
      </c>
      <c r="I146" s="138">
        <v>6</v>
      </c>
      <c r="J146" s="138">
        <v>0</v>
      </c>
      <c r="K146" s="138">
        <v>0.1</v>
      </c>
      <c r="L146" s="138">
        <v>0</v>
      </c>
      <c r="M146" s="282"/>
      <c r="N146" s="282"/>
      <c r="O146" s="282"/>
      <c r="P146" s="282"/>
      <c r="Q146" s="129"/>
      <c r="R146" s="127">
        <v>42296</v>
      </c>
      <c r="S146" s="106" t="s">
        <v>1914</v>
      </c>
      <c r="T146" s="128" t="s">
        <v>1915</v>
      </c>
      <c r="U146" s="128" t="s">
        <v>1915</v>
      </c>
      <c r="V146" s="128" t="s">
        <v>1915</v>
      </c>
      <c r="W146" s="128" t="s">
        <v>1915</v>
      </c>
      <c r="X146" s="260" t="s">
        <v>1916</v>
      </c>
      <c r="Y146" s="282" t="s">
        <v>1917</v>
      </c>
      <c r="Z146" s="129"/>
      <c r="AA146" s="129"/>
      <c r="AB146" s="129"/>
      <c r="AC146" s="129"/>
      <c r="AD146" s="129"/>
      <c r="AE146" s="315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</row>
    <row r="147" spans="2:44" s="149" customFormat="1" ht="12.75" customHeight="1">
      <c r="B147" s="129"/>
      <c r="C147" s="139"/>
      <c r="D147" s="139"/>
      <c r="E147" s="139"/>
      <c r="F147" s="145"/>
      <c r="G147" s="218" t="s">
        <v>3215</v>
      </c>
      <c r="H147" s="126" t="s">
        <v>1913</v>
      </c>
      <c r="I147" s="138">
        <v>6</v>
      </c>
      <c r="J147" s="138">
        <v>0</v>
      </c>
      <c r="K147" s="138">
        <v>0.1</v>
      </c>
      <c r="L147" s="138">
        <v>0</v>
      </c>
      <c r="M147" s="282"/>
      <c r="N147" s="282"/>
      <c r="O147" s="282"/>
      <c r="P147" s="282"/>
      <c r="Q147" s="129"/>
      <c r="R147" s="127">
        <v>42296</v>
      </c>
      <c r="S147" s="106" t="s">
        <v>1914</v>
      </c>
      <c r="T147" s="128" t="s">
        <v>1915</v>
      </c>
      <c r="U147" s="128" t="s">
        <v>1915</v>
      </c>
      <c r="V147" s="128" t="s">
        <v>1915</v>
      </c>
      <c r="W147" s="128" t="s">
        <v>1915</v>
      </c>
      <c r="X147" s="260" t="s">
        <v>1916</v>
      </c>
      <c r="Y147" s="282" t="s">
        <v>1917</v>
      </c>
      <c r="Z147" s="129"/>
      <c r="AA147" s="129"/>
      <c r="AB147" s="129"/>
      <c r="AC147" s="129"/>
      <c r="AD147" s="129"/>
      <c r="AE147" s="315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</row>
    <row r="148" spans="2:44" s="149" customFormat="1" ht="12.75" customHeight="1">
      <c r="B148" s="129"/>
      <c r="C148" s="139"/>
      <c r="D148" s="139"/>
      <c r="E148" s="139"/>
      <c r="F148" s="137"/>
      <c r="G148" s="220" t="s">
        <v>2913</v>
      </c>
      <c r="H148" s="126" t="s">
        <v>1913</v>
      </c>
      <c r="I148" s="138">
        <v>6</v>
      </c>
      <c r="J148" s="138">
        <v>0</v>
      </c>
      <c r="K148" s="138">
        <v>0.1</v>
      </c>
      <c r="L148" s="138">
        <v>0</v>
      </c>
      <c r="M148" s="282"/>
      <c r="N148" s="282"/>
      <c r="O148" s="282"/>
      <c r="P148" s="282"/>
      <c r="Q148" s="129"/>
      <c r="R148" s="127">
        <v>42296</v>
      </c>
      <c r="S148" s="106" t="s">
        <v>1914</v>
      </c>
      <c r="T148" s="128" t="s">
        <v>1915</v>
      </c>
      <c r="U148" s="128" t="s">
        <v>1915</v>
      </c>
      <c r="V148" s="128" t="s">
        <v>1915</v>
      </c>
      <c r="W148" s="128" t="s">
        <v>1915</v>
      </c>
      <c r="X148" s="260" t="s">
        <v>1916</v>
      </c>
      <c r="Y148" s="282" t="s">
        <v>1917</v>
      </c>
      <c r="Z148" s="129"/>
      <c r="AA148" s="129"/>
      <c r="AB148" s="129"/>
      <c r="AC148" s="129"/>
      <c r="AD148" s="129"/>
      <c r="AE148" s="315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</row>
    <row r="149" spans="2:44" s="149" customFormat="1" ht="12.75" customHeight="1">
      <c r="B149" s="129"/>
      <c r="C149" s="139"/>
      <c r="D149" s="139"/>
      <c r="E149" s="139"/>
      <c r="F149" s="145"/>
      <c r="G149" s="218" t="s">
        <v>3082</v>
      </c>
      <c r="H149" s="126" t="s">
        <v>1913</v>
      </c>
      <c r="I149" s="138">
        <v>6</v>
      </c>
      <c r="J149" s="138">
        <v>0</v>
      </c>
      <c r="K149" s="138">
        <v>0.1</v>
      </c>
      <c r="L149" s="138">
        <v>0</v>
      </c>
      <c r="M149" s="282"/>
      <c r="N149" s="282"/>
      <c r="O149" s="282"/>
      <c r="P149" s="282"/>
      <c r="Q149" s="129"/>
      <c r="R149" s="127">
        <v>42296</v>
      </c>
      <c r="S149" s="106" t="s">
        <v>1914</v>
      </c>
      <c r="T149" s="128" t="s">
        <v>1915</v>
      </c>
      <c r="U149" s="128" t="s">
        <v>1915</v>
      </c>
      <c r="V149" s="128" t="s">
        <v>1915</v>
      </c>
      <c r="W149" s="128" t="s">
        <v>1915</v>
      </c>
      <c r="X149" s="260" t="s">
        <v>1916</v>
      </c>
      <c r="Y149" s="282" t="s">
        <v>1917</v>
      </c>
      <c r="Z149" s="129"/>
      <c r="AA149" s="129"/>
      <c r="AB149" s="129"/>
      <c r="AC149" s="129"/>
      <c r="AD149" s="129"/>
      <c r="AE149" s="315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</row>
    <row r="150" spans="2:44" s="149" customFormat="1" ht="12.75" customHeight="1">
      <c r="B150" s="129"/>
      <c r="C150" s="139"/>
      <c r="D150" s="139"/>
      <c r="E150" s="139"/>
      <c r="F150" s="137"/>
      <c r="G150" s="218" t="s">
        <v>2914</v>
      </c>
      <c r="H150" s="126" t="s">
        <v>1913</v>
      </c>
      <c r="I150" s="138">
        <v>6</v>
      </c>
      <c r="J150" s="138">
        <v>0</v>
      </c>
      <c r="K150" s="138">
        <v>0.1</v>
      </c>
      <c r="L150" s="138">
        <v>0</v>
      </c>
      <c r="M150" s="282"/>
      <c r="N150" s="282"/>
      <c r="O150" s="282"/>
      <c r="P150" s="282"/>
      <c r="Q150" s="129"/>
      <c r="R150" s="127">
        <v>42296</v>
      </c>
      <c r="S150" s="106" t="s">
        <v>1914</v>
      </c>
      <c r="T150" s="128" t="s">
        <v>1915</v>
      </c>
      <c r="U150" s="128" t="s">
        <v>1915</v>
      </c>
      <c r="V150" s="128" t="s">
        <v>1915</v>
      </c>
      <c r="W150" s="128" t="s">
        <v>1915</v>
      </c>
      <c r="X150" s="260" t="s">
        <v>1916</v>
      </c>
      <c r="Y150" s="282" t="s">
        <v>1917</v>
      </c>
      <c r="Z150" s="129"/>
      <c r="AA150" s="129"/>
      <c r="AB150" s="129"/>
      <c r="AC150" s="129"/>
      <c r="AD150" s="129"/>
      <c r="AE150" s="315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</row>
    <row r="151" spans="2:44" s="149" customFormat="1" ht="12.75" customHeight="1">
      <c r="B151" s="129"/>
      <c r="C151" s="139"/>
      <c r="D151" s="139"/>
      <c r="E151" s="139"/>
      <c r="F151" s="137"/>
      <c r="G151" s="218" t="s">
        <v>2915</v>
      </c>
      <c r="H151" s="126" t="s">
        <v>1913</v>
      </c>
      <c r="I151" s="138">
        <v>6</v>
      </c>
      <c r="J151" s="138">
        <v>0</v>
      </c>
      <c r="K151" s="138">
        <v>0.1</v>
      </c>
      <c r="L151" s="138">
        <v>0</v>
      </c>
      <c r="M151" s="282"/>
      <c r="N151" s="282"/>
      <c r="O151" s="282"/>
      <c r="P151" s="282"/>
      <c r="Q151" s="129"/>
      <c r="R151" s="127">
        <v>42296</v>
      </c>
      <c r="S151" s="106" t="s">
        <v>1914</v>
      </c>
      <c r="T151" s="128" t="s">
        <v>1915</v>
      </c>
      <c r="U151" s="128" t="s">
        <v>1915</v>
      </c>
      <c r="V151" s="128" t="s">
        <v>1915</v>
      </c>
      <c r="W151" s="128" t="s">
        <v>1915</v>
      </c>
      <c r="X151" s="260" t="s">
        <v>1916</v>
      </c>
      <c r="Y151" s="282" t="s">
        <v>1917</v>
      </c>
      <c r="Z151" s="129"/>
      <c r="AA151" s="129"/>
      <c r="AB151" s="129"/>
      <c r="AC151" s="129"/>
      <c r="AD151" s="129"/>
      <c r="AE151" s="315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</row>
    <row r="152" spans="2:44" s="149" customFormat="1" ht="12.75" customHeight="1">
      <c r="B152" s="129"/>
      <c r="C152" s="139"/>
      <c r="D152" s="139"/>
      <c r="E152" s="139"/>
      <c r="F152" s="137"/>
      <c r="G152" s="218" t="s">
        <v>2916</v>
      </c>
      <c r="H152" s="126" t="s">
        <v>1913</v>
      </c>
      <c r="I152" s="138">
        <v>6</v>
      </c>
      <c r="J152" s="138">
        <v>0</v>
      </c>
      <c r="K152" s="138">
        <v>0.1</v>
      </c>
      <c r="L152" s="138">
        <v>0</v>
      </c>
      <c r="M152" s="282"/>
      <c r="N152" s="282"/>
      <c r="O152" s="282"/>
      <c r="P152" s="282"/>
      <c r="Q152" s="129"/>
      <c r="R152" s="127">
        <v>42296</v>
      </c>
      <c r="S152" s="106" t="s">
        <v>1914</v>
      </c>
      <c r="T152" s="128" t="s">
        <v>1915</v>
      </c>
      <c r="U152" s="128" t="s">
        <v>1915</v>
      </c>
      <c r="V152" s="128" t="s">
        <v>1915</v>
      </c>
      <c r="W152" s="128" t="s">
        <v>1915</v>
      </c>
      <c r="X152" s="260" t="s">
        <v>1916</v>
      </c>
      <c r="Y152" s="282" t="s">
        <v>1917</v>
      </c>
      <c r="Z152" s="129"/>
      <c r="AA152" s="129"/>
      <c r="AB152" s="129"/>
      <c r="AC152" s="129"/>
      <c r="AD152" s="129"/>
      <c r="AE152" s="315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</row>
    <row r="153" spans="2:44" s="149" customFormat="1" ht="12.75" customHeight="1">
      <c r="B153" s="129"/>
      <c r="C153" s="134" t="s">
        <v>21</v>
      </c>
      <c r="D153" s="135" t="s">
        <v>1918</v>
      </c>
      <c r="E153" s="140" t="s">
        <v>1919</v>
      </c>
      <c r="F153" s="137" t="s">
        <v>3216</v>
      </c>
      <c r="G153" s="218" t="s">
        <v>2917</v>
      </c>
      <c r="H153" s="126" t="s">
        <v>1913</v>
      </c>
      <c r="I153" s="138">
        <v>6</v>
      </c>
      <c r="J153" s="138">
        <v>0</v>
      </c>
      <c r="K153" s="138">
        <v>0.1</v>
      </c>
      <c r="L153" s="138">
        <v>0</v>
      </c>
      <c r="M153" s="330">
        <f>I153</f>
        <v>6</v>
      </c>
      <c r="N153" s="330">
        <f>J153</f>
        <v>0</v>
      </c>
      <c r="O153" s="330">
        <f>K153</f>
        <v>0.1</v>
      </c>
      <c r="P153" s="330">
        <f>L153</f>
        <v>0</v>
      </c>
      <c r="Q153" s="129"/>
      <c r="R153" s="127">
        <v>42296</v>
      </c>
      <c r="S153" s="106" t="s">
        <v>1758</v>
      </c>
      <c r="T153" s="128" t="s">
        <v>31</v>
      </c>
      <c r="U153" s="128" t="s">
        <v>31</v>
      </c>
      <c r="V153" s="128" t="s">
        <v>31</v>
      </c>
      <c r="W153" s="128" t="s">
        <v>31</v>
      </c>
      <c r="X153" s="260" t="s">
        <v>1895</v>
      </c>
      <c r="Y153" s="282" t="s">
        <v>1896</v>
      </c>
      <c r="Z153" s="129"/>
      <c r="AA153" s="129"/>
      <c r="AB153" s="129"/>
      <c r="AC153" s="129"/>
      <c r="AD153" s="129"/>
      <c r="AE153" s="315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327"/>
      <c r="AR153" s="327"/>
    </row>
    <row r="154" spans="2:44" s="149" customFormat="1" ht="12.75" customHeight="1">
      <c r="B154" s="129"/>
      <c r="C154" s="134" t="s">
        <v>21</v>
      </c>
      <c r="D154" s="135" t="s">
        <v>1893</v>
      </c>
      <c r="E154" s="140" t="s">
        <v>1894</v>
      </c>
      <c r="F154" s="140" t="s">
        <v>2918</v>
      </c>
      <c r="G154" s="218" t="s">
        <v>3083</v>
      </c>
      <c r="H154" s="126" t="s">
        <v>1782</v>
      </c>
      <c r="I154" s="138">
        <v>6</v>
      </c>
      <c r="J154" s="138">
        <v>0</v>
      </c>
      <c r="K154" s="138">
        <v>0.1</v>
      </c>
      <c r="L154" s="138">
        <v>0</v>
      </c>
      <c r="M154" s="330">
        <f t="shared" ref="M154:P155" si="6">I154</f>
        <v>6</v>
      </c>
      <c r="N154" s="330">
        <f t="shared" si="6"/>
        <v>0</v>
      </c>
      <c r="O154" s="330">
        <f t="shared" si="6"/>
        <v>0.1</v>
      </c>
      <c r="P154" s="330">
        <f t="shared" si="6"/>
        <v>0</v>
      </c>
      <c r="Q154" s="129"/>
      <c r="R154" s="127">
        <v>42296</v>
      </c>
      <c r="S154" s="106" t="s">
        <v>1758</v>
      </c>
      <c r="T154" s="128" t="s">
        <v>31</v>
      </c>
      <c r="U154" s="128" t="s">
        <v>31</v>
      </c>
      <c r="V154" s="128" t="s">
        <v>31</v>
      </c>
      <c r="W154" s="128" t="s">
        <v>31</v>
      </c>
      <c r="X154" s="260" t="s">
        <v>1895</v>
      </c>
      <c r="Y154" s="282" t="s">
        <v>1896</v>
      </c>
      <c r="Z154" s="129"/>
      <c r="AA154" s="129"/>
      <c r="AB154" s="129"/>
      <c r="AC154" s="129"/>
      <c r="AD154" s="129"/>
      <c r="AE154" s="315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327"/>
      <c r="AR154" s="327"/>
    </row>
    <row r="155" spans="2:44" s="149" customFormat="1" ht="12.75" customHeight="1">
      <c r="B155" s="129"/>
      <c r="C155" s="134" t="s">
        <v>21</v>
      </c>
      <c r="D155" s="135" t="s">
        <v>1893</v>
      </c>
      <c r="E155" s="140" t="s">
        <v>1894</v>
      </c>
      <c r="F155" s="140" t="s">
        <v>2919</v>
      </c>
      <c r="G155" s="218" t="s">
        <v>3084</v>
      </c>
      <c r="H155" s="126" t="s">
        <v>17</v>
      </c>
      <c r="I155" s="138">
        <v>6</v>
      </c>
      <c r="J155" s="138">
        <v>0</v>
      </c>
      <c r="K155" s="138">
        <v>0.1</v>
      </c>
      <c r="L155" s="138">
        <v>0</v>
      </c>
      <c r="M155" s="330">
        <f t="shared" si="6"/>
        <v>6</v>
      </c>
      <c r="N155" s="330">
        <f t="shared" si="6"/>
        <v>0</v>
      </c>
      <c r="O155" s="330">
        <f t="shared" si="6"/>
        <v>0.1</v>
      </c>
      <c r="P155" s="330">
        <f t="shared" si="6"/>
        <v>0</v>
      </c>
      <c r="Q155" s="129"/>
      <c r="R155" s="127">
        <v>42296</v>
      </c>
      <c r="S155" s="106" t="s">
        <v>1758</v>
      </c>
      <c r="T155" s="128" t="s">
        <v>31</v>
      </c>
      <c r="U155" s="128" t="s">
        <v>31</v>
      </c>
      <c r="V155" s="128" t="s">
        <v>31</v>
      </c>
      <c r="W155" s="128" t="s">
        <v>31</v>
      </c>
      <c r="X155" s="260" t="s">
        <v>1895</v>
      </c>
      <c r="Y155" s="282" t="s">
        <v>1896</v>
      </c>
      <c r="Z155" s="129"/>
      <c r="AA155" s="129"/>
      <c r="AB155" s="129"/>
      <c r="AC155" s="129"/>
      <c r="AD155" s="129"/>
      <c r="AE155" s="315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327"/>
      <c r="AR155" s="327"/>
    </row>
    <row r="156" spans="2:44" s="149" customFormat="1" ht="12.75" customHeight="1">
      <c r="B156" s="129"/>
      <c r="C156" s="134" t="s">
        <v>21</v>
      </c>
      <c r="D156" s="135" t="s">
        <v>1893</v>
      </c>
      <c r="E156" s="140" t="s">
        <v>1894</v>
      </c>
      <c r="F156" s="140" t="s">
        <v>3085</v>
      </c>
      <c r="G156" s="218" t="s">
        <v>2920</v>
      </c>
      <c r="H156" s="126" t="s">
        <v>17</v>
      </c>
      <c r="I156" s="138">
        <v>6</v>
      </c>
      <c r="J156" s="138">
        <v>0</v>
      </c>
      <c r="K156" s="138">
        <v>0.1</v>
      </c>
      <c r="L156" s="138">
        <v>0</v>
      </c>
      <c r="M156" s="330">
        <f>SUM(I156:I157)</f>
        <v>12</v>
      </c>
      <c r="N156" s="330">
        <f>SUM(J156:J157)</f>
        <v>0</v>
      </c>
      <c r="O156" s="330">
        <f>SUM(K156:K157)</f>
        <v>0.2</v>
      </c>
      <c r="P156" s="330">
        <f>SUM(L156:L157)</f>
        <v>0</v>
      </c>
      <c r="Q156" s="129"/>
      <c r="R156" s="127">
        <v>42296</v>
      </c>
      <c r="S156" s="106" t="s">
        <v>1758</v>
      </c>
      <c r="T156" s="128" t="s">
        <v>31</v>
      </c>
      <c r="U156" s="128" t="s">
        <v>31</v>
      </c>
      <c r="V156" s="128" t="s">
        <v>31</v>
      </c>
      <c r="W156" s="128" t="s">
        <v>31</v>
      </c>
      <c r="X156" s="260" t="s">
        <v>1895</v>
      </c>
      <c r="Y156" s="282" t="s">
        <v>1896</v>
      </c>
      <c r="Z156" s="129"/>
      <c r="AA156" s="129"/>
      <c r="AB156" s="129"/>
      <c r="AC156" s="129"/>
      <c r="AD156" s="129"/>
      <c r="AE156" s="315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327"/>
      <c r="AR156" s="327"/>
    </row>
    <row r="157" spans="2:44" s="149" customFormat="1" ht="12.75" customHeight="1">
      <c r="B157" s="129"/>
      <c r="C157" s="139"/>
      <c r="D157" s="139"/>
      <c r="E157" s="139"/>
      <c r="F157" s="129"/>
      <c r="G157" s="218" t="s">
        <v>3086</v>
      </c>
      <c r="H157" s="126" t="s">
        <v>17</v>
      </c>
      <c r="I157" s="138">
        <v>6</v>
      </c>
      <c r="J157" s="138">
        <v>0</v>
      </c>
      <c r="K157" s="138">
        <v>0.1</v>
      </c>
      <c r="L157" s="138">
        <v>0</v>
      </c>
      <c r="M157" s="282"/>
      <c r="N157" s="282"/>
      <c r="O157" s="282"/>
      <c r="P157" s="282"/>
      <c r="Q157" s="129"/>
      <c r="R157" s="127">
        <v>42296</v>
      </c>
      <c r="S157" s="106" t="s">
        <v>1758</v>
      </c>
      <c r="T157" s="128" t="s">
        <v>31</v>
      </c>
      <c r="U157" s="128" t="s">
        <v>31</v>
      </c>
      <c r="V157" s="128" t="s">
        <v>31</v>
      </c>
      <c r="W157" s="128" t="s">
        <v>31</v>
      </c>
      <c r="X157" s="260" t="s">
        <v>1895</v>
      </c>
      <c r="Y157" s="282" t="s">
        <v>1896</v>
      </c>
      <c r="Z157" s="129"/>
      <c r="AA157" s="129"/>
      <c r="AB157" s="129"/>
      <c r="AC157" s="129"/>
      <c r="AD157" s="129"/>
      <c r="AE157" s="315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</row>
    <row r="158" spans="2:44" s="149" customFormat="1" ht="12.75" customHeight="1">
      <c r="B158" s="129"/>
      <c r="C158" s="134" t="s">
        <v>21</v>
      </c>
      <c r="D158" s="135" t="s">
        <v>1893</v>
      </c>
      <c r="E158" s="140" t="s">
        <v>1894</v>
      </c>
      <c r="F158" s="140" t="s">
        <v>2921</v>
      </c>
      <c r="G158" s="218" t="s">
        <v>2922</v>
      </c>
      <c r="H158" s="126" t="s">
        <v>17</v>
      </c>
      <c r="I158" s="138">
        <v>6</v>
      </c>
      <c r="J158" s="138">
        <v>0</v>
      </c>
      <c r="K158" s="138">
        <v>0.1</v>
      </c>
      <c r="L158" s="138">
        <v>0</v>
      </c>
      <c r="M158" s="330">
        <f>SUM(I158:I160)</f>
        <v>18</v>
      </c>
      <c r="N158" s="330">
        <f>SUM(J158:J160)</f>
        <v>0</v>
      </c>
      <c r="O158" s="330">
        <f>SUM(K158:K160)</f>
        <v>0.30000000000000004</v>
      </c>
      <c r="P158" s="330">
        <f>SUM(L158:L160)</f>
        <v>0</v>
      </c>
      <c r="Q158" s="129"/>
      <c r="R158" s="127">
        <v>42296</v>
      </c>
      <c r="S158" s="106" t="s">
        <v>1758</v>
      </c>
      <c r="T158" s="128" t="s">
        <v>31</v>
      </c>
      <c r="U158" s="128" t="s">
        <v>31</v>
      </c>
      <c r="V158" s="128" t="s">
        <v>31</v>
      </c>
      <c r="W158" s="128" t="s">
        <v>31</v>
      </c>
      <c r="X158" s="260" t="s">
        <v>1895</v>
      </c>
      <c r="Y158" s="282" t="s">
        <v>1896</v>
      </c>
      <c r="Z158" s="129"/>
      <c r="AA158" s="129"/>
      <c r="AB158" s="129"/>
      <c r="AC158" s="129"/>
      <c r="AD158" s="129"/>
      <c r="AE158" s="315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327"/>
      <c r="AR158" s="327"/>
    </row>
    <row r="159" spans="2:44" s="149" customFormat="1" ht="12.75" customHeight="1">
      <c r="B159" s="129"/>
      <c r="C159" s="139"/>
      <c r="D159" s="139"/>
      <c r="E159" s="139"/>
      <c r="F159" s="129"/>
      <c r="G159" s="218" t="s">
        <v>2923</v>
      </c>
      <c r="H159" s="126" t="s">
        <v>17</v>
      </c>
      <c r="I159" s="138">
        <v>6</v>
      </c>
      <c r="J159" s="138">
        <v>0</v>
      </c>
      <c r="K159" s="138">
        <v>0.1</v>
      </c>
      <c r="L159" s="138">
        <v>0</v>
      </c>
      <c r="M159" s="282"/>
      <c r="N159" s="282"/>
      <c r="O159" s="282"/>
      <c r="P159" s="282"/>
      <c r="Q159" s="129"/>
      <c r="R159" s="127">
        <v>42296</v>
      </c>
      <c r="S159" s="106" t="s">
        <v>1758</v>
      </c>
      <c r="T159" s="128" t="s">
        <v>31</v>
      </c>
      <c r="U159" s="128" t="s">
        <v>31</v>
      </c>
      <c r="V159" s="128" t="s">
        <v>31</v>
      </c>
      <c r="W159" s="128" t="s">
        <v>31</v>
      </c>
      <c r="X159" s="260" t="s">
        <v>1895</v>
      </c>
      <c r="Y159" s="282" t="s">
        <v>1896</v>
      </c>
      <c r="Z159" s="129"/>
      <c r="AA159" s="129"/>
      <c r="AB159" s="129"/>
      <c r="AC159" s="129"/>
      <c r="AD159" s="129"/>
      <c r="AE159" s="315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</row>
    <row r="160" spans="2:44" s="149" customFormat="1" ht="12.75" customHeight="1">
      <c r="B160" s="129"/>
      <c r="C160" s="139"/>
      <c r="D160" s="139"/>
      <c r="E160" s="139"/>
      <c r="F160" s="129"/>
      <c r="G160" s="218" t="s">
        <v>2924</v>
      </c>
      <c r="H160" s="126" t="s">
        <v>17</v>
      </c>
      <c r="I160" s="138">
        <v>6</v>
      </c>
      <c r="J160" s="138">
        <v>0</v>
      </c>
      <c r="K160" s="138">
        <v>0.1</v>
      </c>
      <c r="L160" s="138">
        <v>0</v>
      </c>
      <c r="M160" s="282"/>
      <c r="N160" s="282"/>
      <c r="O160" s="282"/>
      <c r="P160" s="282"/>
      <c r="Q160" s="129"/>
      <c r="R160" s="127">
        <v>42296</v>
      </c>
      <c r="S160" s="106" t="s">
        <v>1758</v>
      </c>
      <c r="T160" s="128" t="s">
        <v>31</v>
      </c>
      <c r="U160" s="128" t="s">
        <v>31</v>
      </c>
      <c r="V160" s="128" t="s">
        <v>31</v>
      </c>
      <c r="W160" s="128" t="s">
        <v>31</v>
      </c>
      <c r="X160" s="260" t="s">
        <v>1895</v>
      </c>
      <c r="Y160" s="282" t="s">
        <v>1896</v>
      </c>
      <c r="Z160" s="129"/>
      <c r="AA160" s="129"/>
      <c r="AB160" s="129"/>
      <c r="AC160" s="129"/>
      <c r="AD160" s="129"/>
      <c r="AE160" s="315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</row>
    <row r="161" spans="2:44" s="149" customFormat="1" ht="12.75" customHeight="1">
      <c r="B161" s="129"/>
      <c r="C161" s="134" t="s">
        <v>21</v>
      </c>
      <c r="D161" s="135" t="s">
        <v>1893</v>
      </c>
      <c r="E161" s="140" t="s">
        <v>1894</v>
      </c>
      <c r="F161" s="140" t="s">
        <v>3087</v>
      </c>
      <c r="G161" s="218" t="s">
        <v>2925</v>
      </c>
      <c r="H161" s="126" t="s">
        <v>17</v>
      </c>
      <c r="I161" s="138">
        <v>6</v>
      </c>
      <c r="J161" s="138">
        <v>0</v>
      </c>
      <c r="K161" s="138">
        <v>0.1</v>
      </c>
      <c r="L161" s="138">
        <v>0</v>
      </c>
      <c r="M161" s="330">
        <f>SUM(I161:I162)</f>
        <v>12</v>
      </c>
      <c r="N161" s="330">
        <f>SUM(J161:J162)</f>
        <v>0</v>
      </c>
      <c r="O161" s="330">
        <f>SUM(K161:K162)</f>
        <v>0.2</v>
      </c>
      <c r="P161" s="330">
        <f>SUM(L161:L162)</f>
        <v>0</v>
      </c>
      <c r="Q161" s="129"/>
      <c r="R161" s="127">
        <v>42296</v>
      </c>
      <c r="S161" s="106" t="s">
        <v>1758</v>
      </c>
      <c r="T161" s="128" t="s">
        <v>31</v>
      </c>
      <c r="U161" s="128" t="s">
        <v>31</v>
      </c>
      <c r="V161" s="128" t="s">
        <v>31</v>
      </c>
      <c r="W161" s="128" t="s">
        <v>31</v>
      </c>
      <c r="X161" s="260" t="s">
        <v>1895</v>
      </c>
      <c r="Y161" s="282" t="s">
        <v>1896</v>
      </c>
      <c r="Z161" s="129"/>
      <c r="AA161" s="129"/>
      <c r="AB161" s="129"/>
      <c r="AC161" s="129"/>
      <c r="AD161" s="129"/>
      <c r="AE161" s="315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327"/>
      <c r="AR161" s="327"/>
    </row>
    <row r="162" spans="2:44" s="149" customFormat="1" ht="12.75" customHeight="1">
      <c r="B162" s="129"/>
      <c r="C162" s="139"/>
      <c r="D162" s="139"/>
      <c r="E162" s="139"/>
      <c r="F162" s="129"/>
      <c r="G162" s="218" t="s">
        <v>2926</v>
      </c>
      <c r="H162" s="126" t="s">
        <v>1782</v>
      </c>
      <c r="I162" s="138">
        <v>6</v>
      </c>
      <c r="J162" s="138">
        <v>0</v>
      </c>
      <c r="K162" s="138">
        <v>0.1</v>
      </c>
      <c r="L162" s="138">
        <v>0</v>
      </c>
      <c r="M162" s="282"/>
      <c r="N162" s="282"/>
      <c r="O162" s="282"/>
      <c r="P162" s="282"/>
      <c r="Q162" s="129"/>
      <c r="R162" s="127">
        <v>42296</v>
      </c>
      <c r="S162" s="106" t="s">
        <v>1783</v>
      </c>
      <c r="T162" s="128" t="s">
        <v>1784</v>
      </c>
      <c r="U162" s="128" t="s">
        <v>1784</v>
      </c>
      <c r="V162" s="128" t="s">
        <v>1784</v>
      </c>
      <c r="W162" s="128" t="s">
        <v>1784</v>
      </c>
      <c r="X162" s="260" t="s">
        <v>1898</v>
      </c>
      <c r="Y162" s="282" t="s">
        <v>1899</v>
      </c>
      <c r="Z162" s="129"/>
      <c r="AA162" s="129"/>
      <c r="AB162" s="129"/>
      <c r="AC162" s="129"/>
      <c r="AD162" s="129"/>
      <c r="AE162" s="315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</row>
    <row r="163" spans="2:44" s="149" customFormat="1" ht="12.75" customHeight="1">
      <c r="B163" s="129"/>
      <c r="C163" s="134" t="s">
        <v>21</v>
      </c>
      <c r="D163" s="135" t="s">
        <v>1920</v>
      </c>
      <c r="E163" s="140" t="s">
        <v>1921</v>
      </c>
      <c r="F163" s="140" t="s">
        <v>2927</v>
      </c>
      <c r="G163" s="218" t="s">
        <v>3088</v>
      </c>
      <c r="H163" s="126" t="s">
        <v>1782</v>
      </c>
      <c r="I163" s="138">
        <v>6</v>
      </c>
      <c r="J163" s="138">
        <v>0</v>
      </c>
      <c r="K163" s="138">
        <v>0.1</v>
      </c>
      <c r="L163" s="138">
        <v>0</v>
      </c>
      <c r="M163" s="330">
        <f t="shared" ref="M163:P164" si="7">I163</f>
        <v>6</v>
      </c>
      <c r="N163" s="330">
        <f t="shared" si="7"/>
        <v>0</v>
      </c>
      <c r="O163" s="330">
        <f t="shared" si="7"/>
        <v>0.1</v>
      </c>
      <c r="P163" s="330">
        <f t="shared" si="7"/>
        <v>0</v>
      </c>
      <c r="Q163" s="129"/>
      <c r="R163" s="127">
        <v>42296</v>
      </c>
      <c r="S163" s="106" t="s">
        <v>1758</v>
      </c>
      <c r="T163" s="128" t="s">
        <v>31</v>
      </c>
      <c r="U163" s="128" t="s">
        <v>31</v>
      </c>
      <c r="V163" s="128" t="s">
        <v>31</v>
      </c>
      <c r="W163" s="128" t="s">
        <v>31</v>
      </c>
      <c r="X163" s="260" t="s">
        <v>1895</v>
      </c>
      <c r="Y163" s="282" t="s">
        <v>1896</v>
      </c>
      <c r="Z163" s="129"/>
      <c r="AA163" s="129"/>
      <c r="AB163" s="129"/>
      <c r="AC163" s="129"/>
      <c r="AD163" s="129"/>
      <c r="AE163" s="315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327"/>
      <c r="AR163" s="327"/>
    </row>
    <row r="164" spans="2:44" s="149" customFormat="1" ht="12.75" customHeight="1">
      <c r="B164" s="129"/>
      <c r="C164" s="134" t="s">
        <v>21</v>
      </c>
      <c r="D164" s="135" t="s">
        <v>1893</v>
      </c>
      <c r="E164" s="140" t="s">
        <v>1894</v>
      </c>
      <c r="F164" s="140" t="s">
        <v>3187</v>
      </c>
      <c r="G164" s="218" t="s">
        <v>2928</v>
      </c>
      <c r="H164" s="126" t="s">
        <v>17</v>
      </c>
      <c r="I164" s="138">
        <v>6</v>
      </c>
      <c r="J164" s="138">
        <v>0</v>
      </c>
      <c r="K164" s="138">
        <v>0.1</v>
      </c>
      <c r="L164" s="138">
        <v>0</v>
      </c>
      <c r="M164" s="330">
        <f t="shared" si="7"/>
        <v>6</v>
      </c>
      <c r="N164" s="330">
        <f t="shared" si="7"/>
        <v>0</v>
      </c>
      <c r="O164" s="330">
        <f t="shared" si="7"/>
        <v>0.1</v>
      </c>
      <c r="P164" s="330">
        <f t="shared" si="7"/>
        <v>0</v>
      </c>
      <c r="Q164" s="129"/>
      <c r="R164" s="127">
        <v>42296</v>
      </c>
      <c r="S164" s="106" t="s">
        <v>1758</v>
      </c>
      <c r="T164" s="128" t="s">
        <v>31</v>
      </c>
      <c r="U164" s="128" t="s">
        <v>31</v>
      </c>
      <c r="V164" s="128" t="s">
        <v>31</v>
      </c>
      <c r="W164" s="128" t="s">
        <v>31</v>
      </c>
      <c r="X164" s="260" t="s">
        <v>1895</v>
      </c>
      <c r="Y164" s="282" t="s">
        <v>1896</v>
      </c>
      <c r="Z164" s="129"/>
      <c r="AA164" s="129"/>
      <c r="AB164" s="129"/>
      <c r="AC164" s="129"/>
      <c r="AD164" s="129"/>
      <c r="AE164" s="315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327"/>
      <c r="AR164" s="327"/>
    </row>
    <row r="165" spans="2:44" s="149" customFormat="1" ht="12.75" customHeight="1">
      <c r="B165" s="129"/>
      <c r="C165" s="134" t="s">
        <v>21</v>
      </c>
      <c r="D165" s="135" t="s">
        <v>1893</v>
      </c>
      <c r="E165" s="140" t="s">
        <v>1894</v>
      </c>
      <c r="F165" s="140" t="s">
        <v>2929</v>
      </c>
      <c r="G165" s="218" t="s">
        <v>3089</v>
      </c>
      <c r="H165" s="126" t="s">
        <v>17</v>
      </c>
      <c r="I165" s="138">
        <v>6</v>
      </c>
      <c r="J165" s="138">
        <v>0</v>
      </c>
      <c r="K165" s="138">
        <v>0.1</v>
      </c>
      <c r="L165" s="138">
        <v>0</v>
      </c>
      <c r="M165" s="330">
        <f>SUM(I165:I170)</f>
        <v>36</v>
      </c>
      <c r="N165" s="330">
        <f>SUM(J165:J170)</f>
        <v>0</v>
      </c>
      <c r="O165" s="330">
        <f>SUM(K165:K170)</f>
        <v>0.6</v>
      </c>
      <c r="P165" s="330">
        <f>SUM(L165:L170)</f>
        <v>0</v>
      </c>
      <c r="Q165" s="129"/>
      <c r="R165" s="127">
        <v>42296</v>
      </c>
      <c r="S165" s="106" t="s">
        <v>1758</v>
      </c>
      <c r="T165" s="128" t="s">
        <v>31</v>
      </c>
      <c r="U165" s="128" t="s">
        <v>31</v>
      </c>
      <c r="V165" s="128" t="s">
        <v>31</v>
      </c>
      <c r="W165" s="128" t="s">
        <v>31</v>
      </c>
      <c r="X165" s="260" t="s">
        <v>1895</v>
      </c>
      <c r="Y165" s="282" t="s">
        <v>1896</v>
      </c>
      <c r="Z165" s="129"/>
      <c r="AA165" s="129"/>
      <c r="AB165" s="129"/>
      <c r="AC165" s="129"/>
      <c r="AD165" s="129"/>
      <c r="AE165" s="315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327"/>
      <c r="AR165" s="327"/>
    </row>
    <row r="166" spans="2:44" s="149" customFormat="1" ht="12.75" customHeight="1">
      <c r="B166" s="129"/>
      <c r="C166" s="139"/>
      <c r="D166" s="139"/>
      <c r="E166" s="139"/>
      <c r="F166" s="137"/>
      <c r="G166" s="218" t="s">
        <v>2930</v>
      </c>
      <c r="H166" s="126" t="s">
        <v>17</v>
      </c>
      <c r="I166" s="138">
        <v>6</v>
      </c>
      <c r="J166" s="138">
        <v>0</v>
      </c>
      <c r="K166" s="138">
        <v>0.1</v>
      </c>
      <c r="L166" s="138">
        <v>0</v>
      </c>
      <c r="M166" s="282"/>
      <c r="N166" s="282"/>
      <c r="O166" s="282"/>
      <c r="P166" s="282"/>
      <c r="Q166" s="129"/>
      <c r="R166" s="127">
        <v>42296</v>
      </c>
      <c r="S166" s="106" t="s">
        <v>1758</v>
      </c>
      <c r="T166" s="128" t="s">
        <v>31</v>
      </c>
      <c r="U166" s="128" t="s">
        <v>31</v>
      </c>
      <c r="V166" s="128" t="s">
        <v>31</v>
      </c>
      <c r="W166" s="128" t="s">
        <v>31</v>
      </c>
      <c r="X166" s="260" t="s">
        <v>1895</v>
      </c>
      <c r="Y166" s="282" t="s">
        <v>1896</v>
      </c>
      <c r="Z166" s="129"/>
      <c r="AA166" s="129"/>
      <c r="AB166" s="129"/>
      <c r="AC166" s="129"/>
      <c r="AD166" s="129"/>
      <c r="AE166" s="315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</row>
    <row r="167" spans="2:44" s="149" customFormat="1" ht="12.75" customHeight="1">
      <c r="B167" s="129"/>
      <c r="C167" s="139"/>
      <c r="D167" s="139"/>
      <c r="E167" s="139"/>
      <c r="F167" s="137"/>
      <c r="G167" s="218" t="s">
        <v>2931</v>
      </c>
      <c r="H167" s="126" t="s">
        <v>17</v>
      </c>
      <c r="I167" s="138">
        <v>6</v>
      </c>
      <c r="J167" s="138">
        <v>0</v>
      </c>
      <c r="K167" s="138">
        <v>0.1</v>
      </c>
      <c r="L167" s="138">
        <v>0</v>
      </c>
      <c r="M167" s="282"/>
      <c r="N167" s="282"/>
      <c r="O167" s="282"/>
      <c r="P167" s="282"/>
      <c r="Q167" s="129"/>
      <c r="R167" s="127">
        <v>42296</v>
      </c>
      <c r="S167" s="106" t="s">
        <v>1758</v>
      </c>
      <c r="T167" s="128" t="s">
        <v>31</v>
      </c>
      <c r="U167" s="128" t="s">
        <v>31</v>
      </c>
      <c r="V167" s="128" t="s">
        <v>31</v>
      </c>
      <c r="W167" s="128" t="s">
        <v>31</v>
      </c>
      <c r="X167" s="260" t="s">
        <v>1895</v>
      </c>
      <c r="Y167" s="282" t="s">
        <v>1896</v>
      </c>
      <c r="Z167" s="129"/>
      <c r="AA167" s="129"/>
      <c r="AB167" s="129"/>
      <c r="AC167" s="129"/>
      <c r="AD167" s="129"/>
      <c r="AE167" s="315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</row>
    <row r="168" spans="2:44" s="149" customFormat="1" ht="12.75" customHeight="1">
      <c r="B168" s="129"/>
      <c r="C168" s="139"/>
      <c r="D168" s="139"/>
      <c r="E168" s="139"/>
      <c r="F168" s="137"/>
      <c r="G168" s="218" t="s">
        <v>2932</v>
      </c>
      <c r="H168" s="126" t="s">
        <v>17</v>
      </c>
      <c r="I168" s="138">
        <v>6</v>
      </c>
      <c r="J168" s="138">
        <v>0</v>
      </c>
      <c r="K168" s="138">
        <v>0.1</v>
      </c>
      <c r="L168" s="138">
        <v>0</v>
      </c>
      <c r="M168" s="282"/>
      <c r="N168" s="282"/>
      <c r="O168" s="282"/>
      <c r="P168" s="282"/>
      <c r="Q168" s="129"/>
      <c r="R168" s="127">
        <v>42296</v>
      </c>
      <c r="S168" s="106" t="s">
        <v>1758</v>
      </c>
      <c r="T168" s="128" t="s">
        <v>31</v>
      </c>
      <c r="U168" s="128" t="s">
        <v>31</v>
      </c>
      <c r="V168" s="128" t="s">
        <v>31</v>
      </c>
      <c r="W168" s="128" t="s">
        <v>31</v>
      </c>
      <c r="X168" s="260" t="s">
        <v>1895</v>
      </c>
      <c r="Y168" s="282" t="s">
        <v>1896</v>
      </c>
      <c r="Z168" s="129"/>
      <c r="AA168" s="129"/>
      <c r="AB168" s="129"/>
      <c r="AC168" s="129"/>
      <c r="AD168" s="129"/>
      <c r="AE168" s="315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</row>
    <row r="169" spans="2:44" s="149" customFormat="1" ht="12.75" customHeight="1">
      <c r="B169" s="129"/>
      <c r="C169" s="139"/>
      <c r="D169" s="139"/>
      <c r="E169" s="139"/>
      <c r="F169" s="137"/>
      <c r="G169" s="218" t="s">
        <v>2933</v>
      </c>
      <c r="H169" s="126" t="s">
        <v>17</v>
      </c>
      <c r="I169" s="138">
        <v>6</v>
      </c>
      <c r="J169" s="138">
        <v>0</v>
      </c>
      <c r="K169" s="138">
        <v>0.1</v>
      </c>
      <c r="L169" s="138">
        <v>0</v>
      </c>
      <c r="M169" s="282"/>
      <c r="N169" s="282"/>
      <c r="O169" s="282"/>
      <c r="P169" s="282"/>
      <c r="Q169" s="129"/>
      <c r="R169" s="127">
        <v>42296</v>
      </c>
      <c r="S169" s="106" t="s">
        <v>1758</v>
      </c>
      <c r="T169" s="128" t="s">
        <v>31</v>
      </c>
      <c r="U169" s="128" t="s">
        <v>31</v>
      </c>
      <c r="V169" s="128" t="s">
        <v>31</v>
      </c>
      <c r="W169" s="128" t="s">
        <v>31</v>
      </c>
      <c r="X169" s="260" t="s">
        <v>1895</v>
      </c>
      <c r="Y169" s="282" t="s">
        <v>1896</v>
      </c>
      <c r="Z169" s="129"/>
      <c r="AA169" s="129"/>
      <c r="AB169" s="129"/>
      <c r="AC169" s="129"/>
      <c r="AD169" s="129"/>
      <c r="AE169" s="315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</row>
    <row r="170" spans="2:44" s="149" customFormat="1" ht="12.75" customHeight="1">
      <c r="B170" s="129"/>
      <c r="C170" s="139"/>
      <c r="D170" s="139"/>
      <c r="E170" s="139"/>
      <c r="F170" s="137"/>
      <c r="G170" s="218" t="s">
        <v>2934</v>
      </c>
      <c r="H170" s="126" t="s">
        <v>17</v>
      </c>
      <c r="I170" s="138">
        <v>6</v>
      </c>
      <c r="J170" s="138">
        <v>0</v>
      </c>
      <c r="K170" s="138">
        <v>0.1</v>
      </c>
      <c r="L170" s="138">
        <v>0</v>
      </c>
      <c r="M170" s="282"/>
      <c r="N170" s="282"/>
      <c r="O170" s="282"/>
      <c r="P170" s="282"/>
      <c r="Q170" s="129"/>
      <c r="R170" s="127">
        <v>42296</v>
      </c>
      <c r="S170" s="106" t="s">
        <v>1758</v>
      </c>
      <c r="T170" s="128" t="s">
        <v>31</v>
      </c>
      <c r="U170" s="128" t="s">
        <v>31</v>
      </c>
      <c r="V170" s="128" t="s">
        <v>31</v>
      </c>
      <c r="W170" s="128" t="s">
        <v>31</v>
      </c>
      <c r="X170" s="260" t="s">
        <v>1895</v>
      </c>
      <c r="Y170" s="282" t="s">
        <v>1896</v>
      </c>
      <c r="Z170" s="129"/>
      <c r="AA170" s="129"/>
      <c r="AB170" s="129"/>
      <c r="AC170" s="129"/>
      <c r="AD170" s="129"/>
      <c r="AE170" s="315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</row>
    <row r="171" spans="2:44" s="149" customFormat="1" ht="12.75" customHeight="1">
      <c r="B171" s="129"/>
      <c r="C171" s="134" t="s">
        <v>21</v>
      </c>
      <c r="D171" s="135" t="s">
        <v>1893</v>
      </c>
      <c r="E171" s="140" t="s">
        <v>1894</v>
      </c>
      <c r="F171" s="140" t="s">
        <v>2935</v>
      </c>
      <c r="G171" s="218" t="s">
        <v>3188</v>
      </c>
      <c r="H171" s="126" t="s">
        <v>17</v>
      </c>
      <c r="I171" s="138">
        <v>6</v>
      </c>
      <c r="J171" s="138">
        <v>0</v>
      </c>
      <c r="K171" s="138">
        <v>0.1</v>
      </c>
      <c r="L171" s="138">
        <v>0</v>
      </c>
      <c r="M171" s="330">
        <f>SUM(I171:I174)</f>
        <v>30</v>
      </c>
      <c r="N171" s="330">
        <f>SUM(J171:J174)</f>
        <v>0</v>
      </c>
      <c r="O171" s="330">
        <f>SUM(K171:K174)</f>
        <v>0.5</v>
      </c>
      <c r="P171" s="330">
        <f>SUM(L171:L174)</f>
        <v>0</v>
      </c>
      <c r="Q171" s="129"/>
      <c r="R171" s="127">
        <v>42296</v>
      </c>
      <c r="S171" s="106" t="s">
        <v>1758</v>
      </c>
      <c r="T171" s="128" t="s">
        <v>31</v>
      </c>
      <c r="U171" s="128" t="s">
        <v>31</v>
      </c>
      <c r="V171" s="128" t="s">
        <v>31</v>
      </c>
      <c r="W171" s="128" t="s">
        <v>31</v>
      </c>
      <c r="X171" s="260" t="s">
        <v>1895</v>
      </c>
      <c r="Y171" s="282" t="s">
        <v>1896</v>
      </c>
      <c r="Z171" s="129"/>
      <c r="AA171" s="129"/>
      <c r="AB171" s="129"/>
      <c r="AC171" s="129"/>
      <c r="AD171" s="129"/>
      <c r="AE171" s="315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327"/>
      <c r="AR171" s="327"/>
    </row>
    <row r="172" spans="2:44" s="149" customFormat="1" ht="12.75" customHeight="1">
      <c r="B172" s="129"/>
      <c r="C172" s="139"/>
      <c r="D172" s="139"/>
      <c r="E172" s="139"/>
      <c r="F172" s="137"/>
      <c r="G172" s="218" t="s">
        <v>2937</v>
      </c>
      <c r="H172" s="126" t="s">
        <v>17</v>
      </c>
      <c r="I172" s="138">
        <v>6</v>
      </c>
      <c r="J172" s="138">
        <v>0</v>
      </c>
      <c r="K172" s="138">
        <v>0.1</v>
      </c>
      <c r="L172" s="138">
        <v>0</v>
      </c>
      <c r="M172" s="282"/>
      <c r="N172" s="282"/>
      <c r="O172" s="282"/>
      <c r="P172" s="282"/>
      <c r="Q172" s="129"/>
      <c r="R172" s="127">
        <v>42296</v>
      </c>
      <c r="S172" s="106" t="s">
        <v>1758</v>
      </c>
      <c r="T172" s="128" t="s">
        <v>31</v>
      </c>
      <c r="U172" s="128" t="s">
        <v>31</v>
      </c>
      <c r="V172" s="128" t="s">
        <v>31</v>
      </c>
      <c r="W172" s="128" t="s">
        <v>31</v>
      </c>
      <c r="X172" s="260" t="s">
        <v>1895</v>
      </c>
      <c r="Y172" s="282" t="s">
        <v>1896</v>
      </c>
      <c r="Z172" s="129"/>
      <c r="AA172" s="129"/>
      <c r="AB172" s="129"/>
      <c r="AC172" s="129"/>
      <c r="AD172" s="129"/>
      <c r="AE172" s="315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</row>
    <row r="173" spans="2:44" s="149" customFormat="1" ht="12.75" customHeight="1">
      <c r="B173" s="129"/>
      <c r="C173" s="139"/>
      <c r="D173" s="139"/>
      <c r="E173" s="139"/>
      <c r="F173" s="145"/>
      <c r="G173" s="218" t="s">
        <v>2936</v>
      </c>
      <c r="H173" s="126" t="s">
        <v>17</v>
      </c>
      <c r="I173" s="138">
        <v>12</v>
      </c>
      <c r="J173" s="138">
        <v>0</v>
      </c>
      <c r="K173" s="138">
        <v>0.2</v>
      </c>
      <c r="L173" s="138">
        <v>0</v>
      </c>
      <c r="M173" s="282"/>
      <c r="N173" s="282"/>
      <c r="O173" s="282"/>
      <c r="P173" s="282"/>
      <c r="Q173" s="129"/>
      <c r="R173" s="127">
        <v>42296</v>
      </c>
      <c r="S173" s="106" t="s">
        <v>1758</v>
      </c>
      <c r="T173" s="128" t="s">
        <v>31</v>
      </c>
      <c r="U173" s="128" t="s">
        <v>31</v>
      </c>
      <c r="V173" s="128" t="s">
        <v>31</v>
      </c>
      <c r="W173" s="128" t="s">
        <v>31</v>
      </c>
      <c r="X173" s="260" t="s">
        <v>1895</v>
      </c>
      <c r="Y173" s="282" t="s">
        <v>1896</v>
      </c>
      <c r="Z173" s="129"/>
      <c r="AA173" s="129"/>
      <c r="AB173" s="129"/>
      <c r="AC173" s="129"/>
      <c r="AD173" s="129"/>
      <c r="AE173" s="315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</row>
    <row r="174" spans="2:44" s="149" customFormat="1" ht="12.75" customHeight="1">
      <c r="B174" s="129"/>
      <c r="C174" s="139"/>
      <c r="D174" s="139"/>
      <c r="E174" s="139"/>
      <c r="F174" s="137"/>
      <c r="G174" s="218" t="s">
        <v>2937</v>
      </c>
      <c r="H174" s="126" t="s">
        <v>17</v>
      </c>
      <c r="I174" s="138">
        <v>6</v>
      </c>
      <c r="J174" s="138">
        <v>0</v>
      </c>
      <c r="K174" s="138">
        <v>0.1</v>
      </c>
      <c r="L174" s="138">
        <v>0</v>
      </c>
      <c r="M174" s="282"/>
      <c r="N174" s="282"/>
      <c r="O174" s="282"/>
      <c r="P174" s="282"/>
      <c r="Q174" s="129"/>
      <c r="R174" s="127">
        <v>42296</v>
      </c>
      <c r="S174" s="106" t="s">
        <v>1758</v>
      </c>
      <c r="T174" s="128" t="s">
        <v>31</v>
      </c>
      <c r="U174" s="128" t="s">
        <v>31</v>
      </c>
      <c r="V174" s="128" t="s">
        <v>31</v>
      </c>
      <c r="W174" s="128" t="s">
        <v>31</v>
      </c>
      <c r="X174" s="260" t="s">
        <v>1895</v>
      </c>
      <c r="Y174" s="282" t="s">
        <v>1896</v>
      </c>
      <c r="Z174" s="129"/>
      <c r="AA174" s="129"/>
      <c r="AB174" s="129"/>
      <c r="AC174" s="129"/>
      <c r="AD174" s="129"/>
      <c r="AE174" s="315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</row>
    <row r="175" spans="2:44" s="149" customFormat="1" ht="12.75" customHeight="1">
      <c r="B175" s="129"/>
      <c r="C175" s="134" t="s">
        <v>21</v>
      </c>
      <c r="D175" s="135" t="s">
        <v>1893</v>
      </c>
      <c r="E175" s="140" t="s">
        <v>1894</v>
      </c>
      <c r="F175" s="140" t="s">
        <v>3090</v>
      </c>
      <c r="G175" s="218" t="s">
        <v>3091</v>
      </c>
      <c r="H175" s="126" t="s">
        <v>17</v>
      </c>
      <c r="I175" s="138">
        <v>6</v>
      </c>
      <c r="J175" s="138">
        <v>0</v>
      </c>
      <c r="K175" s="138">
        <v>0.1</v>
      </c>
      <c r="L175" s="138">
        <v>0</v>
      </c>
      <c r="M175" s="330">
        <f>SUM(I175:I178)</f>
        <v>24</v>
      </c>
      <c r="N175" s="330">
        <f>SUM(J175:J178)</f>
        <v>0</v>
      </c>
      <c r="O175" s="330">
        <f>SUM(K175:K178)</f>
        <v>0.4</v>
      </c>
      <c r="P175" s="330">
        <f>SUM(L175:L178)</f>
        <v>0</v>
      </c>
      <c r="Q175" s="129"/>
      <c r="R175" s="127">
        <v>42296</v>
      </c>
      <c r="S175" s="106" t="s">
        <v>1758</v>
      </c>
      <c r="T175" s="128" t="s">
        <v>31</v>
      </c>
      <c r="U175" s="128" t="s">
        <v>31</v>
      </c>
      <c r="V175" s="128" t="s">
        <v>31</v>
      </c>
      <c r="W175" s="128" t="s">
        <v>31</v>
      </c>
      <c r="X175" s="260" t="s">
        <v>1895</v>
      </c>
      <c r="Y175" s="282" t="s">
        <v>1896</v>
      </c>
      <c r="Z175" s="129"/>
      <c r="AA175" s="129"/>
      <c r="AB175" s="129"/>
      <c r="AC175" s="129"/>
      <c r="AD175" s="129"/>
      <c r="AE175" s="315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327"/>
      <c r="AR175" s="327"/>
    </row>
    <row r="176" spans="2:44" s="149" customFormat="1" ht="12.75" customHeight="1">
      <c r="B176" s="129"/>
      <c r="C176" s="139"/>
      <c r="D176" s="139"/>
      <c r="E176" s="139"/>
      <c r="F176" s="137"/>
      <c r="G176" s="218" t="s">
        <v>2938</v>
      </c>
      <c r="H176" s="126" t="s">
        <v>17</v>
      </c>
      <c r="I176" s="138">
        <v>6</v>
      </c>
      <c r="J176" s="138">
        <v>0</v>
      </c>
      <c r="K176" s="138">
        <v>0.1</v>
      </c>
      <c r="L176" s="138">
        <v>0</v>
      </c>
      <c r="M176" s="282"/>
      <c r="N176" s="282"/>
      <c r="O176" s="282"/>
      <c r="P176" s="282"/>
      <c r="Q176" s="129"/>
      <c r="R176" s="127">
        <v>42296</v>
      </c>
      <c r="S176" s="106" t="s">
        <v>1758</v>
      </c>
      <c r="T176" s="128" t="s">
        <v>31</v>
      </c>
      <c r="U176" s="128" t="s">
        <v>31</v>
      </c>
      <c r="V176" s="128" t="s">
        <v>31</v>
      </c>
      <c r="W176" s="128" t="s">
        <v>31</v>
      </c>
      <c r="X176" s="260" t="s">
        <v>1895</v>
      </c>
      <c r="Y176" s="282" t="s">
        <v>1896</v>
      </c>
      <c r="Z176" s="129"/>
      <c r="AA176" s="129"/>
      <c r="AB176" s="129"/>
      <c r="AC176" s="129"/>
      <c r="AD176" s="129"/>
      <c r="AE176" s="315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</row>
    <row r="177" spans="2:44" s="149" customFormat="1" ht="12.75" customHeight="1">
      <c r="B177" s="129"/>
      <c r="C177" s="139"/>
      <c r="D177" s="139"/>
      <c r="E177" s="139"/>
      <c r="F177" s="137"/>
      <c r="G177" s="218" t="s">
        <v>3092</v>
      </c>
      <c r="H177" s="126" t="s">
        <v>17</v>
      </c>
      <c r="I177" s="138">
        <v>6</v>
      </c>
      <c r="J177" s="138">
        <v>0</v>
      </c>
      <c r="K177" s="138">
        <v>0.1</v>
      </c>
      <c r="L177" s="138">
        <v>0</v>
      </c>
      <c r="M177" s="282"/>
      <c r="N177" s="282"/>
      <c r="O177" s="282"/>
      <c r="P177" s="282"/>
      <c r="Q177" s="129"/>
      <c r="R177" s="127">
        <v>42296</v>
      </c>
      <c r="S177" s="106" t="s">
        <v>1758</v>
      </c>
      <c r="T177" s="128" t="s">
        <v>31</v>
      </c>
      <c r="U177" s="128" t="s">
        <v>31</v>
      </c>
      <c r="V177" s="128" t="s">
        <v>31</v>
      </c>
      <c r="W177" s="128" t="s">
        <v>31</v>
      </c>
      <c r="X177" s="260" t="s">
        <v>1895</v>
      </c>
      <c r="Y177" s="282" t="s">
        <v>1896</v>
      </c>
      <c r="Z177" s="129"/>
      <c r="AA177" s="129"/>
      <c r="AB177" s="129"/>
      <c r="AC177" s="129"/>
      <c r="AD177" s="129"/>
      <c r="AE177" s="315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</row>
    <row r="178" spans="2:44" s="149" customFormat="1" ht="12.75" customHeight="1">
      <c r="B178" s="129"/>
      <c r="C178" s="139"/>
      <c r="D178" s="139"/>
      <c r="E178" s="139"/>
      <c r="F178" s="137"/>
      <c r="G178" s="218" t="s">
        <v>3093</v>
      </c>
      <c r="H178" s="126" t="s">
        <v>17</v>
      </c>
      <c r="I178" s="138">
        <v>6</v>
      </c>
      <c r="J178" s="138">
        <v>0</v>
      </c>
      <c r="K178" s="138">
        <v>0.1</v>
      </c>
      <c r="L178" s="138">
        <v>0</v>
      </c>
      <c r="M178" s="282"/>
      <c r="N178" s="282"/>
      <c r="O178" s="282"/>
      <c r="P178" s="282"/>
      <c r="Q178" s="129"/>
      <c r="R178" s="127">
        <v>42296</v>
      </c>
      <c r="S178" s="106" t="s">
        <v>1758</v>
      </c>
      <c r="T178" s="128" t="s">
        <v>31</v>
      </c>
      <c r="U178" s="128" t="s">
        <v>31</v>
      </c>
      <c r="V178" s="128" t="s">
        <v>31</v>
      </c>
      <c r="W178" s="128" t="s">
        <v>31</v>
      </c>
      <c r="X178" s="260" t="s">
        <v>1895</v>
      </c>
      <c r="Y178" s="282" t="s">
        <v>1896</v>
      </c>
      <c r="Z178" s="129"/>
      <c r="AA178" s="129"/>
      <c r="AB178" s="129"/>
      <c r="AC178" s="129"/>
      <c r="AD178" s="129"/>
      <c r="AE178" s="315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</row>
    <row r="179" spans="2:44" s="149" customFormat="1" ht="12.75" customHeight="1">
      <c r="B179" s="129"/>
      <c r="C179" s="134" t="s">
        <v>21</v>
      </c>
      <c r="D179" s="135" t="s">
        <v>1893</v>
      </c>
      <c r="E179" s="140" t="s">
        <v>1894</v>
      </c>
      <c r="F179" s="140" t="s">
        <v>3094</v>
      </c>
      <c r="G179" s="218" t="s">
        <v>3095</v>
      </c>
      <c r="H179" s="126" t="s">
        <v>17</v>
      </c>
      <c r="I179" s="138">
        <v>6</v>
      </c>
      <c r="J179" s="138">
        <v>0</v>
      </c>
      <c r="K179" s="138">
        <v>0.1</v>
      </c>
      <c r="L179" s="138">
        <v>0</v>
      </c>
      <c r="M179" s="330">
        <f>I179</f>
        <v>6</v>
      </c>
      <c r="N179" s="330">
        <f>J179</f>
        <v>0</v>
      </c>
      <c r="O179" s="330">
        <f>K179</f>
        <v>0.1</v>
      </c>
      <c r="P179" s="330">
        <f>L179</f>
        <v>0</v>
      </c>
      <c r="Q179" s="129"/>
      <c r="R179" s="127">
        <v>42296</v>
      </c>
      <c r="S179" s="106" t="s">
        <v>1758</v>
      </c>
      <c r="T179" s="128" t="s">
        <v>31</v>
      </c>
      <c r="U179" s="128" t="s">
        <v>31</v>
      </c>
      <c r="V179" s="128" t="s">
        <v>31</v>
      </c>
      <c r="W179" s="128" t="s">
        <v>31</v>
      </c>
      <c r="X179" s="260" t="s">
        <v>1895</v>
      </c>
      <c r="Y179" s="282" t="s">
        <v>1896</v>
      </c>
      <c r="Z179" s="129"/>
      <c r="AA179" s="129"/>
      <c r="AB179" s="129"/>
      <c r="AC179" s="129"/>
      <c r="AD179" s="129"/>
      <c r="AE179" s="315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327"/>
      <c r="AR179" s="327"/>
    </row>
    <row r="180" spans="2:44" s="149" customFormat="1" ht="12.75" customHeight="1">
      <c r="B180" s="129"/>
      <c r="C180" s="134" t="s">
        <v>21</v>
      </c>
      <c r="D180" s="135" t="s">
        <v>1893</v>
      </c>
      <c r="E180" s="140" t="s">
        <v>1894</v>
      </c>
      <c r="F180" s="140" t="s">
        <v>2939</v>
      </c>
      <c r="G180" s="218" t="s">
        <v>2940</v>
      </c>
      <c r="H180" s="126" t="s">
        <v>17</v>
      </c>
      <c r="I180" s="138">
        <v>6</v>
      </c>
      <c r="J180" s="138">
        <v>0</v>
      </c>
      <c r="K180" s="138">
        <v>0.1</v>
      </c>
      <c r="L180" s="138">
        <v>0</v>
      </c>
      <c r="M180" s="330">
        <f t="shared" ref="M180:P183" si="8">I180</f>
        <v>6</v>
      </c>
      <c r="N180" s="330">
        <f t="shared" si="8"/>
        <v>0</v>
      </c>
      <c r="O180" s="330">
        <f t="shared" si="8"/>
        <v>0.1</v>
      </c>
      <c r="P180" s="330">
        <f t="shared" si="8"/>
        <v>0</v>
      </c>
      <c r="Q180" s="129"/>
      <c r="R180" s="127">
        <v>42296</v>
      </c>
      <c r="S180" s="106" t="s">
        <v>1758</v>
      </c>
      <c r="T180" s="128" t="s">
        <v>31</v>
      </c>
      <c r="U180" s="128" t="s">
        <v>31</v>
      </c>
      <c r="V180" s="128" t="s">
        <v>31</v>
      </c>
      <c r="W180" s="128" t="s">
        <v>31</v>
      </c>
      <c r="X180" s="260" t="s">
        <v>1895</v>
      </c>
      <c r="Y180" s="282" t="s">
        <v>1896</v>
      </c>
      <c r="Z180" s="129"/>
      <c r="AA180" s="129"/>
      <c r="AB180" s="129"/>
      <c r="AC180" s="129"/>
      <c r="AD180" s="129"/>
      <c r="AE180" s="315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327"/>
      <c r="AR180" s="327"/>
    </row>
    <row r="181" spans="2:44" s="149" customFormat="1" ht="12.75" customHeight="1">
      <c r="B181" s="129"/>
      <c r="C181" s="134" t="s">
        <v>21</v>
      </c>
      <c r="D181" s="135" t="s">
        <v>1893</v>
      </c>
      <c r="E181" s="140" t="s">
        <v>1894</v>
      </c>
      <c r="F181" s="140" t="s">
        <v>1922</v>
      </c>
      <c r="G181" s="218" t="s">
        <v>2941</v>
      </c>
      <c r="H181" s="126" t="s">
        <v>17</v>
      </c>
      <c r="I181" s="138">
        <v>6</v>
      </c>
      <c r="J181" s="138">
        <v>0</v>
      </c>
      <c r="K181" s="138">
        <v>0.1</v>
      </c>
      <c r="L181" s="138">
        <v>0</v>
      </c>
      <c r="M181" s="330">
        <f t="shared" si="8"/>
        <v>6</v>
      </c>
      <c r="N181" s="330">
        <f t="shared" si="8"/>
        <v>0</v>
      </c>
      <c r="O181" s="330">
        <f t="shared" si="8"/>
        <v>0.1</v>
      </c>
      <c r="P181" s="330">
        <f t="shared" si="8"/>
        <v>0</v>
      </c>
      <c r="Q181" s="129"/>
      <c r="R181" s="127">
        <v>42296</v>
      </c>
      <c r="S181" s="106" t="s">
        <v>1758</v>
      </c>
      <c r="T181" s="128" t="s">
        <v>31</v>
      </c>
      <c r="U181" s="128" t="s">
        <v>31</v>
      </c>
      <c r="V181" s="128" t="s">
        <v>31</v>
      </c>
      <c r="W181" s="128" t="s">
        <v>31</v>
      </c>
      <c r="X181" s="260" t="s">
        <v>1895</v>
      </c>
      <c r="Y181" s="282" t="s">
        <v>1896</v>
      </c>
      <c r="Z181" s="129"/>
      <c r="AA181" s="129"/>
      <c r="AB181" s="129"/>
      <c r="AC181" s="129"/>
      <c r="AD181" s="129"/>
      <c r="AE181" s="315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327"/>
      <c r="AR181" s="327"/>
    </row>
    <row r="182" spans="2:44" s="149" customFormat="1" ht="12.75" customHeight="1">
      <c r="B182" s="129"/>
      <c r="C182" s="134" t="s">
        <v>21</v>
      </c>
      <c r="D182" s="135" t="s">
        <v>1893</v>
      </c>
      <c r="E182" s="140" t="s">
        <v>1894</v>
      </c>
      <c r="F182" s="140" t="s">
        <v>2942</v>
      </c>
      <c r="G182" s="218" t="s">
        <v>3096</v>
      </c>
      <c r="H182" s="126" t="s">
        <v>17</v>
      </c>
      <c r="I182" s="138">
        <v>6</v>
      </c>
      <c r="J182" s="138">
        <v>0</v>
      </c>
      <c r="K182" s="138">
        <v>0.1</v>
      </c>
      <c r="L182" s="138">
        <v>0</v>
      </c>
      <c r="M182" s="330">
        <f t="shared" si="8"/>
        <v>6</v>
      </c>
      <c r="N182" s="330">
        <f t="shared" si="8"/>
        <v>0</v>
      </c>
      <c r="O182" s="330">
        <f t="shared" si="8"/>
        <v>0.1</v>
      </c>
      <c r="P182" s="330">
        <f t="shared" si="8"/>
        <v>0</v>
      </c>
      <c r="Q182" s="129"/>
      <c r="R182" s="127">
        <v>42296</v>
      </c>
      <c r="S182" s="106" t="s">
        <v>1758</v>
      </c>
      <c r="T182" s="128" t="s">
        <v>31</v>
      </c>
      <c r="U182" s="128" t="s">
        <v>31</v>
      </c>
      <c r="V182" s="128" t="s">
        <v>31</v>
      </c>
      <c r="W182" s="128" t="s">
        <v>31</v>
      </c>
      <c r="X182" s="260" t="s">
        <v>1895</v>
      </c>
      <c r="Y182" s="282" t="s">
        <v>1896</v>
      </c>
      <c r="Z182" s="129"/>
      <c r="AA182" s="129"/>
      <c r="AB182" s="129"/>
      <c r="AC182" s="129"/>
      <c r="AD182" s="129"/>
      <c r="AE182" s="315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327"/>
      <c r="AR182" s="327"/>
    </row>
    <row r="183" spans="2:44" s="149" customFormat="1" ht="12.75" customHeight="1">
      <c r="B183" s="129"/>
      <c r="C183" s="134" t="s">
        <v>21</v>
      </c>
      <c r="D183" s="135" t="s">
        <v>1893</v>
      </c>
      <c r="E183" s="140" t="s">
        <v>1894</v>
      </c>
      <c r="F183" s="140" t="s">
        <v>2943</v>
      </c>
      <c r="G183" s="218" t="s">
        <v>3097</v>
      </c>
      <c r="H183" s="126" t="s">
        <v>1923</v>
      </c>
      <c r="I183" s="138">
        <v>6</v>
      </c>
      <c r="J183" s="138">
        <v>0</v>
      </c>
      <c r="K183" s="138">
        <v>0.1</v>
      </c>
      <c r="L183" s="138">
        <v>0</v>
      </c>
      <c r="M183" s="330">
        <f t="shared" si="8"/>
        <v>6</v>
      </c>
      <c r="N183" s="330">
        <f t="shared" si="8"/>
        <v>0</v>
      </c>
      <c r="O183" s="330">
        <f t="shared" si="8"/>
        <v>0.1</v>
      </c>
      <c r="P183" s="330">
        <f t="shared" si="8"/>
        <v>0</v>
      </c>
      <c r="Q183" s="129"/>
      <c r="R183" s="127">
        <v>42296</v>
      </c>
      <c r="S183" s="106" t="s">
        <v>1924</v>
      </c>
      <c r="T183" s="128" t="s">
        <v>1925</v>
      </c>
      <c r="U183" s="128" t="s">
        <v>1925</v>
      </c>
      <c r="V183" s="128" t="s">
        <v>1925</v>
      </c>
      <c r="W183" s="128" t="s">
        <v>1925</v>
      </c>
      <c r="X183" s="260" t="s">
        <v>1926</v>
      </c>
      <c r="Y183" s="282" t="s">
        <v>1927</v>
      </c>
      <c r="Z183" s="129"/>
      <c r="AA183" s="129"/>
      <c r="AB183" s="129"/>
      <c r="AC183" s="129"/>
      <c r="AD183" s="129"/>
      <c r="AE183" s="315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327"/>
      <c r="AR183" s="327"/>
    </row>
    <row r="184" spans="2:44" s="149" customFormat="1" ht="12.75" customHeight="1">
      <c r="B184" s="129"/>
      <c r="C184" s="134" t="s">
        <v>21</v>
      </c>
      <c r="D184" s="135" t="s">
        <v>1928</v>
      </c>
      <c r="E184" s="140" t="s">
        <v>1929</v>
      </c>
      <c r="F184" s="137" t="s">
        <v>3228</v>
      </c>
      <c r="G184" s="218" t="s">
        <v>2944</v>
      </c>
      <c r="H184" s="126" t="s">
        <v>1923</v>
      </c>
      <c r="I184" s="138">
        <v>6</v>
      </c>
      <c r="J184" s="138">
        <v>0</v>
      </c>
      <c r="K184" s="138">
        <v>0.1</v>
      </c>
      <c r="L184" s="138">
        <v>0</v>
      </c>
      <c r="M184" s="330">
        <f>SUM(I184:I191)</f>
        <v>48</v>
      </c>
      <c r="N184" s="330">
        <f>SUM(J184:J191)</f>
        <v>0</v>
      </c>
      <c r="O184" s="330">
        <f>SUM(K184:K191)</f>
        <v>0.79999999999999993</v>
      </c>
      <c r="P184" s="330">
        <f>SUM(L184:L190)</f>
        <v>0</v>
      </c>
      <c r="Q184" s="129"/>
      <c r="R184" s="127">
        <v>42296</v>
      </c>
      <c r="S184" s="106" t="s">
        <v>1924</v>
      </c>
      <c r="T184" s="128" t="s">
        <v>1925</v>
      </c>
      <c r="U184" s="128" t="s">
        <v>1925</v>
      </c>
      <c r="V184" s="128" t="s">
        <v>1925</v>
      </c>
      <c r="W184" s="128" t="s">
        <v>1925</v>
      </c>
      <c r="X184" s="260" t="s">
        <v>1926</v>
      </c>
      <c r="Y184" s="282" t="s">
        <v>1927</v>
      </c>
      <c r="Z184" s="129"/>
      <c r="AA184" s="129"/>
      <c r="AB184" s="129"/>
      <c r="AC184" s="129"/>
      <c r="AD184" s="129"/>
      <c r="AE184" s="315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327"/>
      <c r="AR184" s="327"/>
    </row>
    <row r="185" spans="2:44" s="149" customFormat="1" ht="12.75" customHeight="1">
      <c r="B185" s="129"/>
      <c r="C185" s="139"/>
      <c r="D185" s="139"/>
      <c r="E185" s="139"/>
      <c r="F185" s="137"/>
      <c r="G185" s="218" t="s">
        <v>2945</v>
      </c>
      <c r="H185" s="126" t="s">
        <v>1782</v>
      </c>
      <c r="I185" s="138">
        <v>6</v>
      </c>
      <c r="J185" s="138">
        <v>0</v>
      </c>
      <c r="K185" s="138">
        <v>0.1</v>
      </c>
      <c r="L185" s="138">
        <v>0</v>
      </c>
      <c r="M185" s="282"/>
      <c r="N185" s="282"/>
      <c r="O185" s="282"/>
      <c r="P185" s="282"/>
      <c r="Q185" s="129"/>
      <c r="R185" s="127">
        <v>42296</v>
      </c>
      <c r="S185" s="106" t="s">
        <v>1783</v>
      </c>
      <c r="T185" s="128" t="s">
        <v>1784</v>
      </c>
      <c r="U185" s="128" t="s">
        <v>1784</v>
      </c>
      <c r="V185" s="128" t="s">
        <v>1784</v>
      </c>
      <c r="W185" s="128" t="s">
        <v>1784</v>
      </c>
      <c r="X185" s="260" t="s">
        <v>1898</v>
      </c>
      <c r="Y185" s="282" t="s">
        <v>1899</v>
      </c>
      <c r="Z185" s="129"/>
      <c r="AA185" s="129"/>
      <c r="AB185" s="129"/>
      <c r="AC185" s="129"/>
      <c r="AD185" s="129"/>
      <c r="AE185" s="315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</row>
    <row r="186" spans="2:44" s="149" customFormat="1" ht="12.75" customHeight="1">
      <c r="B186" s="129"/>
      <c r="C186" s="139"/>
      <c r="D186" s="139"/>
      <c r="E186" s="139"/>
      <c r="F186" s="137"/>
      <c r="G186" s="218" t="s">
        <v>2946</v>
      </c>
      <c r="H186" s="126" t="s">
        <v>1782</v>
      </c>
      <c r="I186" s="138">
        <v>6</v>
      </c>
      <c r="J186" s="138">
        <v>0</v>
      </c>
      <c r="K186" s="138">
        <v>0.1</v>
      </c>
      <c r="L186" s="138">
        <v>0</v>
      </c>
      <c r="M186" s="282"/>
      <c r="N186" s="282"/>
      <c r="O186" s="282"/>
      <c r="P186" s="282"/>
      <c r="Q186" s="129"/>
      <c r="R186" s="127">
        <v>42296</v>
      </c>
      <c r="S186" s="106" t="s">
        <v>1783</v>
      </c>
      <c r="T186" s="128" t="s">
        <v>1784</v>
      </c>
      <c r="U186" s="128" t="s">
        <v>1784</v>
      </c>
      <c r="V186" s="128" t="s">
        <v>1784</v>
      </c>
      <c r="W186" s="128" t="s">
        <v>1784</v>
      </c>
      <c r="X186" s="260" t="s">
        <v>1898</v>
      </c>
      <c r="Y186" s="282" t="s">
        <v>1899</v>
      </c>
      <c r="Z186" s="129"/>
      <c r="AA186" s="129"/>
      <c r="AB186" s="129"/>
      <c r="AC186" s="129"/>
      <c r="AD186" s="129"/>
      <c r="AE186" s="315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</row>
    <row r="187" spans="2:44" s="149" customFormat="1" ht="12.75" customHeight="1">
      <c r="B187" s="129"/>
      <c r="C187" s="139"/>
      <c r="D187" s="139"/>
      <c r="E187" s="139"/>
      <c r="F187" s="137"/>
      <c r="G187" s="218" t="s">
        <v>3189</v>
      </c>
      <c r="H187" s="126" t="s">
        <v>1782</v>
      </c>
      <c r="I187" s="138">
        <v>6</v>
      </c>
      <c r="J187" s="138">
        <v>0</v>
      </c>
      <c r="K187" s="138">
        <v>0.1</v>
      </c>
      <c r="L187" s="138">
        <v>0</v>
      </c>
      <c r="M187" s="282"/>
      <c r="N187" s="282"/>
      <c r="O187" s="282"/>
      <c r="P187" s="282"/>
      <c r="Q187" s="129"/>
      <c r="R187" s="127">
        <v>42296</v>
      </c>
      <c r="S187" s="106" t="s">
        <v>1783</v>
      </c>
      <c r="T187" s="128" t="s">
        <v>1784</v>
      </c>
      <c r="U187" s="128" t="s">
        <v>1784</v>
      </c>
      <c r="V187" s="128" t="s">
        <v>1784</v>
      </c>
      <c r="W187" s="128" t="s">
        <v>1784</v>
      </c>
      <c r="X187" s="260" t="s">
        <v>1898</v>
      </c>
      <c r="Y187" s="282" t="s">
        <v>1899</v>
      </c>
      <c r="Z187" s="129"/>
      <c r="AA187" s="129"/>
      <c r="AB187" s="129"/>
      <c r="AC187" s="129"/>
      <c r="AD187" s="129"/>
      <c r="AE187" s="315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</row>
    <row r="188" spans="2:44" s="149" customFormat="1" ht="12.75" customHeight="1">
      <c r="B188" s="129"/>
      <c r="C188" s="139"/>
      <c r="D188" s="139"/>
      <c r="E188" s="139"/>
      <c r="F188" s="137"/>
      <c r="G188" s="218" t="s">
        <v>2947</v>
      </c>
      <c r="H188" s="126" t="s">
        <v>1782</v>
      </c>
      <c r="I188" s="138">
        <v>6</v>
      </c>
      <c r="J188" s="138">
        <v>0</v>
      </c>
      <c r="K188" s="138">
        <v>0.1</v>
      </c>
      <c r="L188" s="138">
        <v>0</v>
      </c>
      <c r="M188" s="282"/>
      <c r="N188" s="282"/>
      <c r="O188" s="282"/>
      <c r="P188" s="282"/>
      <c r="Q188" s="129"/>
      <c r="R188" s="127">
        <v>42296</v>
      </c>
      <c r="S188" s="106" t="s">
        <v>1783</v>
      </c>
      <c r="T188" s="128" t="s">
        <v>1784</v>
      </c>
      <c r="U188" s="128" t="s">
        <v>1784</v>
      </c>
      <c r="V188" s="128" t="s">
        <v>1784</v>
      </c>
      <c r="W188" s="128" t="s">
        <v>1784</v>
      </c>
      <c r="X188" s="260" t="s">
        <v>1898</v>
      </c>
      <c r="Y188" s="282" t="s">
        <v>1899</v>
      </c>
      <c r="Z188" s="129"/>
      <c r="AA188" s="129"/>
      <c r="AB188" s="129"/>
      <c r="AC188" s="129"/>
      <c r="AD188" s="129"/>
      <c r="AE188" s="315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</row>
    <row r="189" spans="2:44" s="149" customFormat="1" ht="12.75" customHeight="1">
      <c r="B189" s="129"/>
      <c r="C189" s="139"/>
      <c r="D189" s="139"/>
      <c r="E189" s="139"/>
      <c r="F189" s="137"/>
      <c r="G189" s="218" t="s">
        <v>3098</v>
      </c>
      <c r="H189" s="126" t="s">
        <v>1782</v>
      </c>
      <c r="I189" s="138">
        <v>6</v>
      </c>
      <c r="J189" s="138">
        <v>0</v>
      </c>
      <c r="K189" s="138">
        <v>0.1</v>
      </c>
      <c r="L189" s="138">
        <v>0</v>
      </c>
      <c r="M189" s="282"/>
      <c r="N189" s="282"/>
      <c r="O189" s="282"/>
      <c r="P189" s="282"/>
      <c r="Q189" s="129"/>
      <c r="R189" s="127">
        <v>42296</v>
      </c>
      <c r="S189" s="106" t="s">
        <v>1783</v>
      </c>
      <c r="T189" s="128" t="s">
        <v>1784</v>
      </c>
      <c r="U189" s="128" t="s">
        <v>1784</v>
      </c>
      <c r="V189" s="128" t="s">
        <v>1784</v>
      </c>
      <c r="W189" s="128" t="s">
        <v>1784</v>
      </c>
      <c r="X189" s="260" t="s">
        <v>1898</v>
      </c>
      <c r="Y189" s="282" t="s">
        <v>1899</v>
      </c>
      <c r="Z189" s="129"/>
      <c r="AA189" s="129"/>
      <c r="AB189" s="129"/>
      <c r="AC189" s="129"/>
      <c r="AD189" s="129"/>
      <c r="AE189" s="315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</row>
    <row r="190" spans="2:44" s="149" customFormat="1" ht="12.75" customHeight="1">
      <c r="B190" s="129"/>
      <c r="C190" s="139"/>
      <c r="D190" s="139"/>
      <c r="E190" s="139"/>
      <c r="F190" s="137"/>
      <c r="G190" s="218" t="s">
        <v>2948</v>
      </c>
      <c r="H190" s="126" t="s">
        <v>1782</v>
      </c>
      <c r="I190" s="138">
        <v>6</v>
      </c>
      <c r="J190" s="138">
        <v>0</v>
      </c>
      <c r="K190" s="138">
        <v>0.1</v>
      </c>
      <c r="L190" s="138">
        <v>0</v>
      </c>
      <c r="M190" s="282"/>
      <c r="N190" s="282"/>
      <c r="O190" s="282"/>
      <c r="P190" s="282"/>
      <c r="Q190" s="129"/>
      <c r="R190" s="127">
        <v>42296</v>
      </c>
      <c r="S190" s="106" t="s">
        <v>1783</v>
      </c>
      <c r="T190" s="128" t="s">
        <v>1784</v>
      </c>
      <c r="U190" s="128" t="s">
        <v>1784</v>
      </c>
      <c r="V190" s="128" t="s">
        <v>1784</v>
      </c>
      <c r="W190" s="128" t="s">
        <v>1784</v>
      </c>
      <c r="X190" s="260" t="s">
        <v>1898</v>
      </c>
      <c r="Y190" s="282" t="s">
        <v>1899</v>
      </c>
      <c r="Z190" s="129"/>
      <c r="AA190" s="129"/>
      <c r="AB190" s="129"/>
      <c r="AC190" s="129"/>
      <c r="AD190" s="129"/>
      <c r="AE190" s="315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</row>
    <row r="191" spans="2:44" s="149" customFormat="1" ht="12.75" customHeight="1">
      <c r="B191" s="129"/>
      <c r="C191" s="139"/>
      <c r="D191" s="139"/>
      <c r="E191" s="139"/>
      <c r="F191" s="137"/>
      <c r="G191" s="218" t="s">
        <v>2949</v>
      </c>
      <c r="H191" s="126" t="s">
        <v>1782</v>
      </c>
      <c r="I191" s="138">
        <v>6</v>
      </c>
      <c r="J191" s="138">
        <v>0</v>
      </c>
      <c r="K191" s="138">
        <v>0.1</v>
      </c>
      <c r="L191" s="138">
        <v>0</v>
      </c>
      <c r="M191" s="282"/>
      <c r="N191" s="282"/>
      <c r="O191" s="282"/>
      <c r="P191" s="282"/>
      <c r="Q191" s="129"/>
      <c r="R191" s="127">
        <v>42296</v>
      </c>
      <c r="S191" s="106" t="s">
        <v>1783</v>
      </c>
      <c r="T191" s="128" t="s">
        <v>1784</v>
      </c>
      <c r="U191" s="128" t="s">
        <v>1784</v>
      </c>
      <c r="V191" s="128" t="s">
        <v>1784</v>
      </c>
      <c r="W191" s="128" t="s">
        <v>1784</v>
      </c>
      <c r="X191" s="260" t="s">
        <v>1898</v>
      </c>
      <c r="Y191" s="282" t="s">
        <v>1899</v>
      </c>
      <c r="Z191" s="129"/>
      <c r="AA191" s="129"/>
      <c r="AB191" s="129"/>
      <c r="AC191" s="129"/>
      <c r="AD191" s="129"/>
      <c r="AE191" s="315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</row>
    <row r="192" spans="2:44" s="149" customFormat="1" ht="12.75" customHeight="1">
      <c r="B192" s="129"/>
      <c r="C192" s="134" t="s">
        <v>21</v>
      </c>
      <c r="D192" s="135" t="s">
        <v>1920</v>
      </c>
      <c r="E192" s="140" t="s">
        <v>1921</v>
      </c>
      <c r="F192" s="140" t="s">
        <v>3099</v>
      </c>
      <c r="G192" s="218" t="s">
        <v>3100</v>
      </c>
      <c r="H192" s="126" t="s">
        <v>1782</v>
      </c>
      <c r="I192" s="138">
        <v>6</v>
      </c>
      <c r="J192" s="138">
        <v>0</v>
      </c>
      <c r="K192" s="138">
        <v>0.1</v>
      </c>
      <c r="L192" s="138">
        <v>0</v>
      </c>
      <c r="M192" s="330">
        <f>SUM(I192:I197)</f>
        <v>36</v>
      </c>
      <c r="N192" s="330">
        <f>SUM(J192:J197)</f>
        <v>0</v>
      </c>
      <c r="O192" s="330">
        <f>SUM(K192:K197)</f>
        <v>0.6</v>
      </c>
      <c r="P192" s="330">
        <f>SUM(L192:L197)</f>
        <v>0</v>
      </c>
      <c r="Q192" s="129"/>
      <c r="R192" s="127">
        <v>42296</v>
      </c>
      <c r="S192" s="106" t="s">
        <v>1783</v>
      </c>
      <c r="T192" s="128" t="s">
        <v>1784</v>
      </c>
      <c r="U192" s="128" t="s">
        <v>1784</v>
      </c>
      <c r="V192" s="128" t="s">
        <v>1784</v>
      </c>
      <c r="W192" s="128" t="s">
        <v>1784</v>
      </c>
      <c r="X192" s="260" t="s">
        <v>1898</v>
      </c>
      <c r="Y192" s="282" t="s">
        <v>1899</v>
      </c>
      <c r="Z192" s="129"/>
      <c r="AA192" s="129"/>
      <c r="AB192" s="129"/>
      <c r="AC192" s="129"/>
      <c r="AD192" s="129"/>
      <c r="AE192" s="315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327"/>
      <c r="AR192" s="327"/>
    </row>
    <row r="193" spans="2:44" s="149" customFormat="1" ht="12.75" customHeight="1">
      <c r="B193" s="129"/>
      <c r="C193" s="139"/>
      <c r="D193" s="139"/>
      <c r="E193" s="139"/>
      <c r="F193" s="137"/>
      <c r="G193" s="218" t="s">
        <v>1930</v>
      </c>
      <c r="H193" s="126" t="s">
        <v>1931</v>
      </c>
      <c r="I193" s="138">
        <v>6</v>
      </c>
      <c r="J193" s="138">
        <v>0</v>
      </c>
      <c r="K193" s="138">
        <v>0.1</v>
      </c>
      <c r="L193" s="138">
        <v>0</v>
      </c>
      <c r="M193" s="282"/>
      <c r="N193" s="282"/>
      <c r="O193" s="282"/>
      <c r="P193" s="282"/>
      <c r="Q193" s="129"/>
      <c r="R193" s="127">
        <v>42296</v>
      </c>
      <c r="S193" s="106" t="s">
        <v>1932</v>
      </c>
      <c r="T193" s="128" t="s">
        <v>1933</v>
      </c>
      <c r="U193" s="128" t="s">
        <v>1933</v>
      </c>
      <c r="V193" s="128" t="s">
        <v>1933</v>
      </c>
      <c r="W193" s="128" t="s">
        <v>1933</v>
      </c>
      <c r="X193" s="260" t="s">
        <v>1934</v>
      </c>
      <c r="Y193" s="282" t="s">
        <v>1935</v>
      </c>
      <c r="Z193" s="129"/>
      <c r="AA193" s="129"/>
      <c r="AB193" s="129"/>
      <c r="AC193" s="129"/>
      <c r="AD193" s="129"/>
      <c r="AE193" s="315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</row>
    <row r="194" spans="2:44" s="149" customFormat="1" ht="12.75" customHeight="1">
      <c r="B194" s="129"/>
      <c r="C194" s="139"/>
      <c r="D194" s="139"/>
      <c r="E194" s="139"/>
      <c r="F194" s="137"/>
      <c r="G194" s="218" t="s">
        <v>3101</v>
      </c>
      <c r="H194" s="126" t="s">
        <v>1936</v>
      </c>
      <c r="I194" s="138">
        <v>6</v>
      </c>
      <c r="J194" s="138">
        <v>0</v>
      </c>
      <c r="K194" s="138">
        <v>0.1</v>
      </c>
      <c r="L194" s="138">
        <v>0</v>
      </c>
      <c r="M194" s="282"/>
      <c r="N194" s="282"/>
      <c r="O194" s="282"/>
      <c r="P194" s="282"/>
      <c r="Q194" s="129"/>
      <c r="R194" s="127">
        <v>42296</v>
      </c>
      <c r="S194" s="106" t="s">
        <v>1937</v>
      </c>
      <c r="T194" s="128" t="s">
        <v>1938</v>
      </c>
      <c r="U194" s="128" t="s">
        <v>1938</v>
      </c>
      <c r="V194" s="128" t="s">
        <v>1938</v>
      </c>
      <c r="W194" s="128" t="s">
        <v>1938</v>
      </c>
      <c r="X194" s="260" t="s">
        <v>1939</v>
      </c>
      <c r="Y194" s="282" t="s">
        <v>1940</v>
      </c>
      <c r="Z194" s="129"/>
      <c r="AA194" s="129"/>
      <c r="AB194" s="129"/>
      <c r="AC194" s="129"/>
      <c r="AD194" s="129"/>
      <c r="AE194" s="315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</row>
    <row r="195" spans="2:44" s="149" customFormat="1" ht="12.75" customHeight="1">
      <c r="B195" s="129"/>
      <c r="C195" s="139"/>
      <c r="D195" s="139"/>
      <c r="E195" s="139"/>
      <c r="F195" s="137"/>
      <c r="G195" s="218" t="s">
        <v>3102</v>
      </c>
      <c r="H195" s="126" t="s">
        <v>1936</v>
      </c>
      <c r="I195" s="138">
        <v>6</v>
      </c>
      <c r="J195" s="138">
        <v>0</v>
      </c>
      <c r="K195" s="138">
        <v>0.1</v>
      </c>
      <c r="L195" s="138">
        <v>0</v>
      </c>
      <c r="M195" s="282"/>
      <c r="N195" s="282"/>
      <c r="O195" s="282"/>
      <c r="P195" s="282"/>
      <c r="Q195" s="129"/>
      <c r="R195" s="127">
        <v>42296</v>
      </c>
      <c r="S195" s="106" t="s">
        <v>1937</v>
      </c>
      <c r="T195" s="128" t="s">
        <v>1938</v>
      </c>
      <c r="U195" s="128" t="s">
        <v>1938</v>
      </c>
      <c r="V195" s="128" t="s">
        <v>1938</v>
      </c>
      <c r="W195" s="128" t="s">
        <v>1938</v>
      </c>
      <c r="X195" s="260" t="s">
        <v>1939</v>
      </c>
      <c r="Y195" s="282" t="s">
        <v>1940</v>
      </c>
      <c r="Z195" s="129"/>
      <c r="AA195" s="129"/>
      <c r="AB195" s="129"/>
      <c r="AC195" s="129"/>
      <c r="AD195" s="129"/>
      <c r="AE195" s="315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</row>
    <row r="196" spans="2:44" s="149" customFormat="1" ht="12.75" customHeight="1">
      <c r="B196" s="129"/>
      <c r="C196" s="139"/>
      <c r="D196" s="139"/>
      <c r="E196" s="139"/>
      <c r="F196" s="137"/>
      <c r="G196" s="218" t="s">
        <v>3103</v>
      </c>
      <c r="H196" s="126" t="s">
        <v>1936</v>
      </c>
      <c r="I196" s="138">
        <v>6</v>
      </c>
      <c r="J196" s="138">
        <v>0</v>
      </c>
      <c r="K196" s="138">
        <v>0.1</v>
      </c>
      <c r="L196" s="138">
        <v>0</v>
      </c>
      <c r="M196" s="282"/>
      <c r="N196" s="282"/>
      <c r="O196" s="282"/>
      <c r="P196" s="282"/>
      <c r="Q196" s="129"/>
      <c r="R196" s="127">
        <v>42296</v>
      </c>
      <c r="S196" s="106" t="s">
        <v>1937</v>
      </c>
      <c r="T196" s="128" t="s">
        <v>1938</v>
      </c>
      <c r="U196" s="128" t="s">
        <v>1938</v>
      </c>
      <c r="V196" s="128" t="s">
        <v>1938</v>
      </c>
      <c r="W196" s="128" t="s">
        <v>1938</v>
      </c>
      <c r="X196" s="260" t="s">
        <v>1939</v>
      </c>
      <c r="Y196" s="282" t="s">
        <v>1940</v>
      </c>
      <c r="Z196" s="129"/>
      <c r="AA196" s="129"/>
      <c r="AB196" s="129"/>
      <c r="AC196" s="129"/>
      <c r="AD196" s="129"/>
      <c r="AE196" s="315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</row>
    <row r="197" spans="2:44" s="149" customFormat="1" ht="12.75" customHeight="1">
      <c r="B197" s="129"/>
      <c r="C197" s="139"/>
      <c r="D197" s="139"/>
      <c r="E197" s="139"/>
      <c r="F197" s="137"/>
      <c r="G197" s="218" t="s">
        <v>2930</v>
      </c>
      <c r="H197" s="126" t="s">
        <v>1936</v>
      </c>
      <c r="I197" s="138">
        <v>6</v>
      </c>
      <c r="J197" s="138">
        <v>0</v>
      </c>
      <c r="K197" s="138">
        <v>0.1</v>
      </c>
      <c r="L197" s="138">
        <v>0</v>
      </c>
      <c r="M197" s="282"/>
      <c r="N197" s="282"/>
      <c r="O197" s="282"/>
      <c r="P197" s="282"/>
      <c r="Q197" s="129"/>
      <c r="R197" s="127">
        <v>42296</v>
      </c>
      <c r="S197" s="106" t="s">
        <v>1937</v>
      </c>
      <c r="T197" s="128" t="s">
        <v>1938</v>
      </c>
      <c r="U197" s="128" t="s">
        <v>1938</v>
      </c>
      <c r="V197" s="128" t="s">
        <v>1938</v>
      </c>
      <c r="W197" s="128" t="s">
        <v>1938</v>
      </c>
      <c r="X197" s="260" t="s">
        <v>1939</v>
      </c>
      <c r="Y197" s="282" t="s">
        <v>1940</v>
      </c>
      <c r="Z197" s="129"/>
      <c r="AA197" s="129"/>
      <c r="AB197" s="129"/>
      <c r="AC197" s="129"/>
      <c r="AD197" s="129"/>
      <c r="AE197" s="315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</row>
    <row r="198" spans="2:44" s="149" customFormat="1" ht="12.75" customHeight="1">
      <c r="B198" s="129"/>
      <c r="C198" s="134" t="s">
        <v>21</v>
      </c>
      <c r="D198" s="135" t="s">
        <v>1941</v>
      </c>
      <c r="E198" s="140" t="s">
        <v>1942</v>
      </c>
      <c r="F198" s="140" t="s">
        <v>2950</v>
      </c>
      <c r="G198" s="218" t="s">
        <v>2951</v>
      </c>
      <c r="H198" s="126" t="s">
        <v>1936</v>
      </c>
      <c r="I198" s="138">
        <v>6</v>
      </c>
      <c r="J198" s="138">
        <v>0</v>
      </c>
      <c r="K198" s="138">
        <v>0.1</v>
      </c>
      <c r="L198" s="138">
        <v>0</v>
      </c>
      <c r="M198" s="330">
        <f>SUM(I198:I199)</f>
        <v>9</v>
      </c>
      <c r="N198" s="330">
        <f>SUM(J198:J199)</f>
        <v>0</v>
      </c>
      <c r="O198" s="330">
        <f>SUM(K198:K199)</f>
        <v>0.2</v>
      </c>
      <c r="P198" s="330">
        <f>SUM(L198:L199)</f>
        <v>0</v>
      </c>
      <c r="Q198" s="129"/>
      <c r="R198" s="127">
        <v>42296</v>
      </c>
      <c r="S198" s="106" t="s">
        <v>1937</v>
      </c>
      <c r="T198" s="128" t="s">
        <v>1938</v>
      </c>
      <c r="U198" s="128" t="s">
        <v>1938</v>
      </c>
      <c r="V198" s="128" t="s">
        <v>1938</v>
      </c>
      <c r="W198" s="128" t="s">
        <v>1938</v>
      </c>
      <c r="X198" s="260" t="s">
        <v>1939</v>
      </c>
      <c r="Y198" s="282" t="s">
        <v>1940</v>
      </c>
      <c r="Z198" s="129"/>
      <c r="AA198" s="129"/>
      <c r="AB198" s="129"/>
      <c r="AC198" s="129"/>
      <c r="AD198" s="129"/>
      <c r="AE198" s="315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327"/>
      <c r="AR198" s="327"/>
    </row>
    <row r="199" spans="2:44" s="149" customFormat="1" ht="12.75" customHeight="1">
      <c r="B199" s="129"/>
      <c r="C199" s="139"/>
      <c r="D199" s="139"/>
      <c r="E199" s="139"/>
      <c r="F199" s="137"/>
      <c r="G199" s="218" t="s">
        <v>2952</v>
      </c>
      <c r="H199" s="126" t="s">
        <v>1936</v>
      </c>
      <c r="I199" s="138">
        <v>3</v>
      </c>
      <c r="J199" s="138">
        <v>0</v>
      </c>
      <c r="K199" s="147">
        <v>0.1</v>
      </c>
      <c r="L199" s="138">
        <v>0</v>
      </c>
      <c r="M199" s="282"/>
      <c r="N199" s="282"/>
      <c r="O199" s="282"/>
      <c r="P199" s="282"/>
      <c r="Q199" s="129"/>
      <c r="R199" s="127">
        <v>42296</v>
      </c>
      <c r="S199" s="106" t="s">
        <v>1937</v>
      </c>
      <c r="T199" s="128" t="s">
        <v>1938</v>
      </c>
      <c r="U199" s="128" t="s">
        <v>1938</v>
      </c>
      <c r="V199" s="128" t="s">
        <v>1938</v>
      </c>
      <c r="W199" s="128" t="s">
        <v>1938</v>
      </c>
      <c r="X199" s="260" t="s">
        <v>1939</v>
      </c>
      <c r="Y199" s="282" t="s">
        <v>1940</v>
      </c>
      <c r="Z199" s="129"/>
      <c r="AA199" s="129"/>
      <c r="AB199" s="129"/>
      <c r="AC199" s="129"/>
      <c r="AD199" s="129"/>
      <c r="AE199" s="315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</row>
    <row r="200" spans="2:44" s="149" customFormat="1" ht="12.75" customHeight="1">
      <c r="B200" s="129"/>
      <c r="C200" s="134" t="s">
        <v>21</v>
      </c>
      <c r="D200" s="135" t="s">
        <v>1941</v>
      </c>
      <c r="E200" s="140" t="s">
        <v>1942</v>
      </c>
      <c r="F200" s="140" t="s">
        <v>2953</v>
      </c>
      <c r="G200" s="218" t="s">
        <v>3104</v>
      </c>
      <c r="H200" s="126" t="s">
        <v>1936</v>
      </c>
      <c r="I200" s="138">
        <v>6</v>
      </c>
      <c r="J200" s="138">
        <v>0</v>
      </c>
      <c r="K200" s="138">
        <v>0.1</v>
      </c>
      <c r="L200" s="138">
        <v>0</v>
      </c>
      <c r="M200" s="330">
        <f>SUM(I200:I207)</f>
        <v>42</v>
      </c>
      <c r="N200" s="330">
        <f>SUM(J200:J207)</f>
        <v>0</v>
      </c>
      <c r="O200" s="330">
        <f>SUM(K200:K207)</f>
        <v>0.79999999999999993</v>
      </c>
      <c r="P200" s="330">
        <f>SUM(L200:L207)</f>
        <v>0</v>
      </c>
      <c r="Q200" s="129"/>
      <c r="R200" s="127">
        <v>42296</v>
      </c>
      <c r="S200" s="106" t="s">
        <v>1937</v>
      </c>
      <c r="T200" s="128" t="s">
        <v>1938</v>
      </c>
      <c r="U200" s="128" t="s">
        <v>1938</v>
      </c>
      <c r="V200" s="128" t="s">
        <v>1938</v>
      </c>
      <c r="W200" s="128" t="s">
        <v>1938</v>
      </c>
      <c r="X200" s="260" t="s">
        <v>1939</v>
      </c>
      <c r="Y200" s="282" t="s">
        <v>1940</v>
      </c>
      <c r="Z200" s="129"/>
      <c r="AA200" s="129"/>
      <c r="AB200" s="129"/>
      <c r="AC200" s="129"/>
      <c r="AD200" s="129"/>
      <c r="AE200" s="315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327"/>
      <c r="AR200" s="327"/>
    </row>
    <row r="201" spans="2:44" s="149" customFormat="1" ht="12.75" customHeight="1">
      <c r="B201" s="129"/>
      <c r="C201" s="139"/>
      <c r="D201" s="139"/>
      <c r="E201" s="139"/>
      <c r="F201" s="137"/>
      <c r="G201" s="218" t="s">
        <v>2954</v>
      </c>
      <c r="H201" s="126" t="s">
        <v>1936</v>
      </c>
      <c r="I201" s="138">
        <v>6</v>
      </c>
      <c r="J201" s="138">
        <v>0</v>
      </c>
      <c r="K201" s="138">
        <v>0.1</v>
      </c>
      <c r="L201" s="138">
        <v>0</v>
      </c>
      <c r="M201" s="282"/>
      <c r="N201" s="282"/>
      <c r="O201" s="282"/>
      <c r="P201" s="282"/>
      <c r="Q201" s="129"/>
      <c r="R201" s="127">
        <v>42296</v>
      </c>
      <c r="S201" s="106" t="s">
        <v>1937</v>
      </c>
      <c r="T201" s="128" t="s">
        <v>1938</v>
      </c>
      <c r="U201" s="128" t="s">
        <v>1938</v>
      </c>
      <c r="V201" s="128" t="s">
        <v>1938</v>
      </c>
      <c r="W201" s="128" t="s">
        <v>1938</v>
      </c>
      <c r="X201" s="260" t="s">
        <v>1939</v>
      </c>
      <c r="Y201" s="282" t="s">
        <v>1940</v>
      </c>
      <c r="Z201" s="129"/>
      <c r="AA201" s="129"/>
      <c r="AB201" s="129"/>
      <c r="AC201" s="129"/>
      <c r="AD201" s="129"/>
      <c r="AE201" s="315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</row>
    <row r="202" spans="2:44" s="149" customFormat="1" ht="12.75" customHeight="1">
      <c r="B202" s="129"/>
      <c r="C202" s="139"/>
      <c r="D202" s="139"/>
      <c r="E202" s="139"/>
      <c r="F202" s="137"/>
      <c r="G202" s="218" t="s">
        <v>2955</v>
      </c>
      <c r="H202" s="126" t="s">
        <v>1936</v>
      </c>
      <c r="I202" s="138">
        <v>6</v>
      </c>
      <c r="J202" s="138">
        <v>0</v>
      </c>
      <c r="K202" s="138">
        <v>0.1</v>
      </c>
      <c r="L202" s="138">
        <v>0</v>
      </c>
      <c r="M202" s="282"/>
      <c r="N202" s="282"/>
      <c r="O202" s="282"/>
      <c r="P202" s="282"/>
      <c r="Q202" s="129"/>
      <c r="R202" s="127">
        <v>42296</v>
      </c>
      <c r="S202" s="106" t="s">
        <v>1937</v>
      </c>
      <c r="T202" s="128" t="s">
        <v>1938</v>
      </c>
      <c r="U202" s="128" t="s">
        <v>1938</v>
      </c>
      <c r="V202" s="128" t="s">
        <v>1938</v>
      </c>
      <c r="W202" s="128" t="s">
        <v>1938</v>
      </c>
      <c r="X202" s="260" t="s">
        <v>1939</v>
      </c>
      <c r="Y202" s="282" t="s">
        <v>1940</v>
      </c>
      <c r="Z202" s="129"/>
      <c r="AA202" s="129"/>
      <c r="AB202" s="129"/>
      <c r="AC202" s="129"/>
      <c r="AD202" s="129"/>
      <c r="AE202" s="315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</row>
    <row r="203" spans="2:44" s="149" customFormat="1" ht="12.75" customHeight="1">
      <c r="B203" s="129"/>
      <c r="C203" s="139"/>
      <c r="D203" s="139"/>
      <c r="E203" s="139"/>
      <c r="F203" s="137"/>
      <c r="G203" s="218" t="s">
        <v>2956</v>
      </c>
      <c r="H203" s="126" t="s">
        <v>1936</v>
      </c>
      <c r="I203" s="138">
        <v>6</v>
      </c>
      <c r="J203" s="138">
        <v>0</v>
      </c>
      <c r="K203" s="138">
        <v>0.1</v>
      </c>
      <c r="L203" s="138">
        <v>0</v>
      </c>
      <c r="M203" s="282"/>
      <c r="N203" s="282"/>
      <c r="O203" s="282"/>
      <c r="P203" s="282"/>
      <c r="Q203" s="129"/>
      <c r="R203" s="127">
        <v>42296</v>
      </c>
      <c r="S203" s="106" t="s">
        <v>1937</v>
      </c>
      <c r="T203" s="128" t="s">
        <v>1938</v>
      </c>
      <c r="U203" s="128" t="s">
        <v>1938</v>
      </c>
      <c r="V203" s="128" t="s">
        <v>1938</v>
      </c>
      <c r="W203" s="128" t="s">
        <v>1938</v>
      </c>
      <c r="X203" s="260" t="s">
        <v>1939</v>
      </c>
      <c r="Y203" s="282" t="s">
        <v>1940</v>
      </c>
      <c r="Z203" s="129"/>
      <c r="AA203" s="129"/>
      <c r="AB203" s="129"/>
      <c r="AC203" s="129"/>
      <c r="AD203" s="129"/>
      <c r="AE203" s="315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</row>
    <row r="204" spans="2:44" s="149" customFormat="1" ht="12.75" customHeight="1">
      <c r="B204" s="129"/>
      <c r="C204" s="139"/>
      <c r="D204" s="139"/>
      <c r="E204" s="139"/>
      <c r="F204" s="137"/>
      <c r="G204" s="218" t="s">
        <v>2898</v>
      </c>
      <c r="H204" s="126" t="s">
        <v>1936</v>
      </c>
      <c r="I204" s="138">
        <v>6</v>
      </c>
      <c r="J204" s="138">
        <v>0</v>
      </c>
      <c r="K204" s="138">
        <v>0.1</v>
      </c>
      <c r="L204" s="138">
        <v>0</v>
      </c>
      <c r="M204" s="282"/>
      <c r="N204" s="282"/>
      <c r="O204" s="282"/>
      <c r="P204" s="282"/>
      <c r="Q204" s="129"/>
      <c r="R204" s="127">
        <v>42296</v>
      </c>
      <c r="S204" s="106" t="s">
        <v>1937</v>
      </c>
      <c r="T204" s="128" t="s">
        <v>1938</v>
      </c>
      <c r="U204" s="128" t="s">
        <v>1938</v>
      </c>
      <c r="V204" s="128" t="s">
        <v>1938</v>
      </c>
      <c r="W204" s="128" t="s">
        <v>1938</v>
      </c>
      <c r="X204" s="260" t="s">
        <v>1939</v>
      </c>
      <c r="Y204" s="282" t="s">
        <v>1940</v>
      </c>
      <c r="Z204" s="129"/>
      <c r="AA204" s="129"/>
      <c r="AB204" s="129"/>
      <c r="AC204" s="129"/>
      <c r="AD204" s="129"/>
      <c r="AE204" s="315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</row>
    <row r="205" spans="2:44" s="149" customFormat="1" ht="12.75" customHeight="1">
      <c r="B205" s="129"/>
      <c r="C205" s="139"/>
      <c r="D205" s="139"/>
      <c r="E205" s="139"/>
      <c r="F205" s="137"/>
      <c r="G205" s="218" t="s">
        <v>2899</v>
      </c>
      <c r="H205" s="126" t="s">
        <v>1936</v>
      </c>
      <c r="I205" s="138">
        <v>3</v>
      </c>
      <c r="J205" s="138">
        <v>0</v>
      </c>
      <c r="K205" s="147">
        <v>0.1</v>
      </c>
      <c r="L205" s="138">
        <v>0</v>
      </c>
      <c r="M205" s="282"/>
      <c r="N205" s="282"/>
      <c r="O205" s="282"/>
      <c r="P205" s="282"/>
      <c r="Q205" s="129"/>
      <c r="R205" s="127">
        <v>42296</v>
      </c>
      <c r="S205" s="106" t="s">
        <v>1937</v>
      </c>
      <c r="T205" s="128" t="s">
        <v>1938</v>
      </c>
      <c r="U205" s="128" t="s">
        <v>1938</v>
      </c>
      <c r="V205" s="128" t="s">
        <v>1938</v>
      </c>
      <c r="W205" s="128" t="s">
        <v>1938</v>
      </c>
      <c r="X205" s="260" t="s">
        <v>1939</v>
      </c>
      <c r="Y205" s="282" t="s">
        <v>1940</v>
      </c>
      <c r="Z205" s="129"/>
      <c r="AA205" s="129"/>
      <c r="AB205" s="129"/>
      <c r="AC205" s="129"/>
      <c r="AD205" s="129"/>
      <c r="AE205" s="315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</row>
    <row r="206" spans="2:44" s="149" customFormat="1" ht="12.75" customHeight="1">
      <c r="B206" s="129"/>
      <c r="C206" s="139"/>
      <c r="D206" s="139"/>
      <c r="E206" s="139"/>
      <c r="F206" s="137"/>
      <c r="G206" s="218" t="s">
        <v>3105</v>
      </c>
      <c r="H206" s="126" t="s">
        <v>1936</v>
      </c>
      <c r="I206" s="138">
        <v>6</v>
      </c>
      <c r="J206" s="138">
        <v>0</v>
      </c>
      <c r="K206" s="138">
        <v>0.1</v>
      </c>
      <c r="L206" s="138">
        <v>0</v>
      </c>
      <c r="M206" s="282"/>
      <c r="N206" s="282"/>
      <c r="O206" s="282"/>
      <c r="P206" s="282"/>
      <c r="Q206" s="129"/>
      <c r="R206" s="127">
        <v>42296</v>
      </c>
      <c r="S206" s="106" t="s">
        <v>1937</v>
      </c>
      <c r="T206" s="128" t="s">
        <v>1938</v>
      </c>
      <c r="U206" s="128" t="s">
        <v>1938</v>
      </c>
      <c r="V206" s="128" t="s">
        <v>1938</v>
      </c>
      <c r="W206" s="128" t="s">
        <v>1938</v>
      </c>
      <c r="X206" s="260" t="s">
        <v>1939</v>
      </c>
      <c r="Y206" s="282" t="s">
        <v>1940</v>
      </c>
      <c r="Z206" s="129"/>
      <c r="AA206" s="129"/>
      <c r="AB206" s="129"/>
      <c r="AC206" s="129"/>
      <c r="AD206" s="129"/>
      <c r="AE206" s="315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</row>
    <row r="207" spans="2:44" s="149" customFormat="1" ht="12.75" customHeight="1">
      <c r="B207" s="129"/>
      <c r="C207" s="139"/>
      <c r="D207" s="139"/>
      <c r="E207" s="139"/>
      <c r="F207" s="137"/>
      <c r="G207" s="218" t="s">
        <v>2957</v>
      </c>
      <c r="H207" s="126" t="s">
        <v>1936</v>
      </c>
      <c r="I207" s="138">
        <v>3</v>
      </c>
      <c r="J207" s="138">
        <v>0</v>
      </c>
      <c r="K207" s="147">
        <v>0.1</v>
      </c>
      <c r="L207" s="138">
        <v>0</v>
      </c>
      <c r="M207" s="282"/>
      <c r="N207" s="282"/>
      <c r="O207" s="282"/>
      <c r="P207" s="282"/>
      <c r="Q207" s="129"/>
      <c r="R207" s="127">
        <v>42296</v>
      </c>
      <c r="S207" s="106" t="s">
        <v>1937</v>
      </c>
      <c r="T207" s="128" t="s">
        <v>1938</v>
      </c>
      <c r="U207" s="128" t="s">
        <v>1938</v>
      </c>
      <c r="V207" s="128" t="s">
        <v>1938</v>
      </c>
      <c r="W207" s="128" t="s">
        <v>1938</v>
      </c>
      <c r="X207" s="260" t="s">
        <v>1939</v>
      </c>
      <c r="Y207" s="282" t="s">
        <v>1940</v>
      </c>
      <c r="Z207" s="129"/>
      <c r="AA207" s="129"/>
      <c r="AB207" s="129"/>
      <c r="AC207" s="129"/>
      <c r="AD207" s="129"/>
      <c r="AE207" s="315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</row>
    <row r="208" spans="2:44" s="149" customFormat="1" ht="12.75" customHeight="1">
      <c r="B208" s="129"/>
      <c r="C208" s="134" t="s">
        <v>21</v>
      </c>
      <c r="D208" s="135" t="s">
        <v>1941</v>
      </c>
      <c r="E208" s="140" t="s">
        <v>1942</v>
      </c>
      <c r="F208" s="140" t="s">
        <v>2958</v>
      </c>
      <c r="G208" s="218" t="s">
        <v>2959</v>
      </c>
      <c r="H208" s="126" t="s">
        <v>1936</v>
      </c>
      <c r="I208" s="138">
        <v>6</v>
      </c>
      <c r="J208" s="138">
        <v>0</v>
      </c>
      <c r="K208" s="138">
        <v>0.1</v>
      </c>
      <c r="L208" s="138">
        <v>0</v>
      </c>
      <c r="M208" s="330">
        <f>SUM(I208:I212)</f>
        <v>27</v>
      </c>
      <c r="N208" s="330">
        <f>SUM(J208:J212)</f>
        <v>0</v>
      </c>
      <c r="O208" s="330">
        <f>SUM(K208:K212)</f>
        <v>0.5</v>
      </c>
      <c r="P208" s="330">
        <f>SUM(L208:L212)</f>
        <v>0</v>
      </c>
      <c r="Q208" s="129"/>
      <c r="R208" s="127">
        <v>42296</v>
      </c>
      <c r="S208" s="106" t="s">
        <v>1937</v>
      </c>
      <c r="T208" s="128" t="s">
        <v>1938</v>
      </c>
      <c r="U208" s="128" t="s">
        <v>1938</v>
      </c>
      <c r="V208" s="128" t="s">
        <v>1938</v>
      </c>
      <c r="W208" s="128" t="s">
        <v>1938</v>
      </c>
      <c r="X208" s="260" t="s">
        <v>1939</v>
      </c>
      <c r="Y208" s="282" t="s">
        <v>1940</v>
      </c>
      <c r="Z208" s="129"/>
      <c r="AA208" s="129"/>
      <c r="AB208" s="129"/>
      <c r="AC208" s="129"/>
      <c r="AD208" s="129"/>
      <c r="AE208" s="315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327"/>
      <c r="AR208" s="327"/>
    </row>
    <row r="209" spans="2:44" s="149" customFormat="1" ht="12.75" customHeight="1">
      <c r="B209" s="129"/>
      <c r="C209" s="139"/>
      <c r="D209" s="139"/>
      <c r="E209" s="139"/>
      <c r="F209" s="137"/>
      <c r="G209" s="218" t="s">
        <v>3190</v>
      </c>
      <c r="H209" s="126" t="s">
        <v>1936</v>
      </c>
      <c r="I209" s="138">
        <v>3</v>
      </c>
      <c r="J209" s="138">
        <v>0</v>
      </c>
      <c r="K209" s="147">
        <v>0.1</v>
      </c>
      <c r="L209" s="138">
        <v>0</v>
      </c>
      <c r="M209" s="282"/>
      <c r="N209" s="282"/>
      <c r="O209" s="282"/>
      <c r="P209" s="282"/>
      <c r="Q209" s="129"/>
      <c r="R209" s="127">
        <v>42296</v>
      </c>
      <c r="S209" s="106" t="s">
        <v>1937</v>
      </c>
      <c r="T209" s="128" t="s">
        <v>1938</v>
      </c>
      <c r="U209" s="128" t="s">
        <v>1938</v>
      </c>
      <c r="V209" s="128" t="s">
        <v>1938</v>
      </c>
      <c r="W209" s="128" t="s">
        <v>1938</v>
      </c>
      <c r="X209" s="260" t="s">
        <v>1939</v>
      </c>
      <c r="Y209" s="282" t="s">
        <v>1940</v>
      </c>
      <c r="Z209" s="129"/>
      <c r="AA209" s="129"/>
      <c r="AB209" s="129"/>
      <c r="AC209" s="129"/>
      <c r="AD209" s="129"/>
      <c r="AE209" s="315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</row>
    <row r="210" spans="2:44" s="149" customFormat="1" ht="12.75" customHeight="1">
      <c r="B210" s="129"/>
      <c r="C210" s="139"/>
      <c r="D210" s="139"/>
      <c r="E210" s="139"/>
      <c r="F210" s="137"/>
      <c r="G210" s="218" t="s">
        <v>2960</v>
      </c>
      <c r="H210" s="126" t="s">
        <v>1936</v>
      </c>
      <c r="I210" s="138">
        <v>6</v>
      </c>
      <c r="J210" s="138">
        <v>0</v>
      </c>
      <c r="K210" s="138">
        <v>0.1</v>
      </c>
      <c r="L210" s="138">
        <v>0</v>
      </c>
      <c r="M210" s="282"/>
      <c r="N210" s="282"/>
      <c r="O210" s="282"/>
      <c r="P210" s="282"/>
      <c r="Q210" s="129"/>
      <c r="R210" s="127">
        <v>42296</v>
      </c>
      <c r="S210" s="106" t="s">
        <v>1937</v>
      </c>
      <c r="T210" s="128" t="s">
        <v>1938</v>
      </c>
      <c r="U210" s="128" t="s">
        <v>1938</v>
      </c>
      <c r="V210" s="128" t="s">
        <v>1938</v>
      </c>
      <c r="W210" s="128" t="s">
        <v>1938</v>
      </c>
      <c r="X210" s="260" t="s">
        <v>1939</v>
      </c>
      <c r="Y210" s="282" t="s">
        <v>1940</v>
      </c>
      <c r="Z210" s="129"/>
      <c r="AA210" s="129"/>
      <c r="AB210" s="129"/>
      <c r="AC210" s="129"/>
      <c r="AD210" s="129"/>
      <c r="AE210" s="315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</row>
    <row r="211" spans="2:44" s="149" customFormat="1" ht="12.75" customHeight="1">
      <c r="B211" s="129"/>
      <c r="C211" s="139"/>
      <c r="D211" s="139"/>
      <c r="E211" s="139"/>
      <c r="F211" s="137"/>
      <c r="G211" s="218" t="s">
        <v>2961</v>
      </c>
      <c r="H211" s="126" t="s">
        <v>1936</v>
      </c>
      <c r="I211" s="138">
        <v>6</v>
      </c>
      <c r="J211" s="138">
        <v>0</v>
      </c>
      <c r="K211" s="138">
        <v>0.1</v>
      </c>
      <c r="L211" s="138">
        <v>0</v>
      </c>
      <c r="M211" s="282"/>
      <c r="N211" s="282"/>
      <c r="O211" s="282"/>
      <c r="P211" s="282"/>
      <c r="Q211" s="129"/>
      <c r="R211" s="127">
        <v>42296</v>
      </c>
      <c r="S211" s="106" t="s">
        <v>1937</v>
      </c>
      <c r="T211" s="128" t="s">
        <v>1938</v>
      </c>
      <c r="U211" s="128" t="s">
        <v>1938</v>
      </c>
      <c r="V211" s="128" t="s">
        <v>1938</v>
      </c>
      <c r="W211" s="128" t="s">
        <v>1938</v>
      </c>
      <c r="X211" s="260" t="s">
        <v>1939</v>
      </c>
      <c r="Y211" s="282" t="s">
        <v>1940</v>
      </c>
      <c r="Z211" s="129"/>
      <c r="AA211" s="129"/>
      <c r="AB211" s="129"/>
      <c r="AC211" s="129"/>
      <c r="AD211" s="129"/>
      <c r="AE211" s="315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</row>
    <row r="212" spans="2:44" s="149" customFormat="1" ht="12.75" customHeight="1">
      <c r="B212" s="129"/>
      <c r="C212" s="139"/>
      <c r="D212" s="139"/>
      <c r="E212" s="139"/>
      <c r="F212" s="137"/>
      <c r="G212" s="218" t="s">
        <v>1943</v>
      </c>
      <c r="H212" s="126" t="s">
        <v>1936</v>
      </c>
      <c r="I212" s="138">
        <v>6</v>
      </c>
      <c r="J212" s="138">
        <v>0</v>
      </c>
      <c r="K212" s="138">
        <v>0.1</v>
      </c>
      <c r="L212" s="138">
        <v>0</v>
      </c>
      <c r="M212" s="282"/>
      <c r="N212" s="282"/>
      <c r="O212" s="282"/>
      <c r="P212" s="282"/>
      <c r="Q212" s="129"/>
      <c r="R212" s="127">
        <v>42296</v>
      </c>
      <c r="S212" s="106" t="s">
        <v>1937</v>
      </c>
      <c r="T212" s="128" t="s">
        <v>1938</v>
      </c>
      <c r="U212" s="128" t="s">
        <v>1938</v>
      </c>
      <c r="V212" s="128" t="s">
        <v>1938</v>
      </c>
      <c r="W212" s="128" t="s">
        <v>1938</v>
      </c>
      <c r="X212" s="260" t="s">
        <v>1939</v>
      </c>
      <c r="Y212" s="282" t="s">
        <v>1940</v>
      </c>
      <c r="Z212" s="129"/>
      <c r="AA212" s="129"/>
      <c r="AB212" s="129"/>
      <c r="AC212" s="129"/>
      <c r="AD212" s="129"/>
      <c r="AE212" s="315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</row>
    <row r="213" spans="2:44" s="149" customFormat="1" ht="12.75" customHeight="1">
      <c r="B213" s="129"/>
      <c r="C213" s="134" t="s">
        <v>21</v>
      </c>
      <c r="D213" s="135" t="s">
        <v>1941</v>
      </c>
      <c r="E213" s="140" t="s">
        <v>1942</v>
      </c>
      <c r="F213" s="140" t="s">
        <v>3106</v>
      </c>
      <c r="G213" s="218" t="s">
        <v>3191</v>
      </c>
      <c r="H213" s="126" t="s">
        <v>1936</v>
      </c>
      <c r="I213" s="138">
        <v>6</v>
      </c>
      <c r="J213" s="138">
        <v>0</v>
      </c>
      <c r="K213" s="138">
        <v>0.1</v>
      </c>
      <c r="L213" s="138">
        <v>0</v>
      </c>
      <c r="M213" s="330">
        <f t="shared" ref="M213:P214" si="9">I213</f>
        <v>6</v>
      </c>
      <c r="N213" s="330">
        <f t="shared" si="9"/>
        <v>0</v>
      </c>
      <c r="O213" s="330">
        <f t="shared" si="9"/>
        <v>0.1</v>
      </c>
      <c r="P213" s="330">
        <f t="shared" si="9"/>
        <v>0</v>
      </c>
      <c r="Q213" s="129"/>
      <c r="R213" s="127">
        <v>42296</v>
      </c>
      <c r="S213" s="106" t="s">
        <v>1932</v>
      </c>
      <c r="T213" s="128" t="s">
        <v>1933</v>
      </c>
      <c r="U213" s="128" t="s">
        <v>1933</v>
      </c>
      <c r="V213" s="128" t="s">
        <v>1933</v>
      </c>
      <c r="W213" s="128" t="s">
        <v>1933</v>
      </c>
      <c r="X213" s="260" t="s">
        <v>1934</v>
      </c>
      <c r="Y213" s="282" t="s">
        <v>1935</v>
      </c>
      <c r="Z213" s="129"/>
      <c r="AA213" s="129"/>
      <c r="AB213" s="129"/>
      <c r="AC213" s="129"/>
      <c r="AD213" s="129"/>
      <c r="AE213" s="315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327"/>
      <c r="AR213" s="327"/>
    </row>
    <row r="214" spans="2:44" s="149" customFormat="1" ht="12.75" customHeight="1">
      <c r="B214" s="129"/>
      <c r="C214" s="134" t="s">
        <v>21</v>
      </c>
      <c r="D214" s="135" t="s">
        <v>1944</v>
      </c>
      <c r="E214" s="140" t="s">
        <v>1945</v>
      </c>
      <c r="F214" s="140" t="s">
        <v>1946</v>
      </c>
      <c r="G214" s="218" t="s">
        <v>1947</v>
      </c>
      <c r="H214" s="126" t="s">
        <v>1931</v>
      </c>
      <c r="I214" s="138">
        <v>6</v>
      </c>
      <c r="J214" s="138">
        <v>0</v>
      </c>
      <c r="K214" s="138">
        <v>0.1</v>
      </c>
      <c r="L214" s="138">
        <v>0</v>
      </c>
      <c r="M214" s="330">
        <f t="shared" si="9"/>
        <v>6</v>
      </c>
      <c r="N214" s="330">
        <f t="shared" si="9"/>
        <v>0</v>
      </c>
      <c r="O214" s="330">
        <f t="shared" si="9"/>
        <v>0.1</v>
      </c>
      <c r="P214" s="330">
        <f t="shared" si="9"/>
        <v>0</v>
      </c>
      <c r="Q214" s="129"/>
      <c r="R214" s="127">
        <v>42296</v>
      </c>
      <c r="S214" s="106" t="s">
        <v>1932</v>
      </c>
      <c r="T214" s="128" t="s">
        <v>1933</v>
      </c>
      <c r="U214" s="128" t="s">
        <v>1933</v>
      </c>
      <c r="V214" s="128" t="s">
        <v>1933</v>
      </c>
      <c r="W214" s="128" t="s">
        <v>1933</v>
      </c>
      <c r="X214" s="260" t="s">
        <v>1934</v>
      </c>
      <c r="Y214" s="282" t="s">
        <v>1935</v>
      </c>
      <c r="Z214" s="129"/>
      <c r="AA214" s="129"/>
      <c r="AB214" s="129"/>
      <c r="AC214" s="129"/>
      <c r="AD214" s="129"/>
      <c r="AE214" s="315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327"/>
      <c r="AR214" s="327"/>
    </row>
    <row r="215" spans="2:44" s="149" customFormat="1" ht="12.75" customHeight="1">
      <c r="B215" s="129"/>
      <c r="C215" s="134" t="s">
        <v>21</v>
      </c>
      <c r="D215" s="135" t="s">
        <v>1944</v>
      </c>
      <c r="E215" s="140" t="s">
        <v>1945</v>
      </c>
      <c r="F215" s="140" t="s">
        <v>2962</v>
      </c>
      <c r="G215" s="218" t="s">
        <v>2963</v>
      </c>
      <c r="H215" s="126" t="s">
        <v>1931</v>
      </c>
      <c r="I215" s="138">
        <v>6</v>
      </c>
      <c r="J215" s="138">
        <v>0</v>
      </c>
      <c r="K215" s="138">
        <v>0.1</v>
      </c>
      <c r="L215" s="138">
        <v>0</v>
      </c>
      <c r="M215" s="330">
        <f>SUM(I215:I221)</f>
        <v>39</v>
      </c>
      <c r="N215" s="330">
        <f>SUM(J215:J221)</f>
        <v>0</v>
      </c>
      <c r="O215" s="330">
        <f>SUM(K215:K221)</f>
        <v>0.7</v>
      </c>
      <c r="P215" s="330">
        <f>SUM(L215:L221)</f>
        <v>0</v>
      </c>
      <c r="Q215" s="129"/>
      <c r="R215" s="127">
        <v>42296</v>
      </c>
      <c r="S215" s="106" t="s">
        <v>1932</v>
      </c>
      <c r="T215" s="128" t="s">
        <v>1933</v>
      </c>
      <c r="U215" s="128" t="s">
        <v>1933</v>
      </c>
      <c r="V215" s="128" t="s">
        <v>1933</v>
      </c>
      <c r="W215" s="128" t="s">
        <v>1933</v>
      </c>
      <c r="X215" s="260" t="s">
        <v>1934</v>
      </c>
      <c r="Y215" s="282" t="s">
        <v>1935</v>
      </c>
      <c r="Z215" s="129"/>
      <c r="AA215" s="129"/>
      <c r="AB215" s="129"/>
      <c r="AC215" s="129"/>
      <c r="AD215" s="129"/>
      <c r="AE215" s="315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327"/>
      <c r="AR215" s="327"/>
    </row>
    <row r="216" spans="2:44" s="149" customFormat="1" ht="12.75" customHeight="1">
      <c r="B216" s="129"/>
      <c r="C216" s="139"/>
      <c r="D216" s="139"/>
      <c r="E216" s="139"/>
      <c r="F216" s="137"/>
      <c r="G216" s="218" t="s">
        <v>2964</v>
      </c>
      <c r="H216" s="126" t="s">
        <v>1931</v>
      </c>
      <c r="I216" s="138">
        <v>3</v>
      </c>
      <c r="J216" s="138">
        <v>0</v>
      </c>
      <c r="K216" s="147">
        <v>0.1</v>
      </c>
      <c r="L216" s="138">
        <v>0</v>
      </c>
      <c r="M216" s="282"/>
      <c r="N216" s="282"/>
      <c r="O216" s="282"/>
      <c r="P216" s="282"/>
      <c r="Q216" s="129"/>
      <c r="R216" s="127">
        <v>42296</v>
      </c>
      <c r="S216" s="106" t="s">
        <v>1932</v>
      </c>
      <c r="T216" s="128" t="s">
        <v>1933</v>
      </c>
      <c r="U216" s="128" t="s">
        <v>1933</v>
      </c>
      <c r="V216" s="128" t="s">
        <v>1933</v>
      </c>
      <c r="W216" s="128" t="s">
        <v>1933</v>
      </c>
      <c r="X216" s="260" t="s">
        <v>1934</v>
      </c>
      <c r="Y216" s="282" t="s">
        <v>1935</v>
      </c>
      <c r="Z216" s="129"/>
      <c r="AA216" s="129"/>
      <c r="AB216" s="129"/>
      <c r="AC216" s="129"/>
      <c r="AD216" s="129"/>
      <c r="AE216" s="315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</row>
    <row r="217" spans="2:44" s="149" customFormat="1" ht="12.75" customHeight="1">
      <c r="B217" s="129"/>
      <c r="C217" s="139"/>
      <c r="D217" s="139"/>
      <c r="E217" s="139"/>
      <c r="F217" s="137"/>
      <c r="G217" s="218" t="s">
        <v>2965</v>
      </c>
      <c r="H217" s="126" t="s">
        <v>1931</v>
      </c>
      <c r="I217" s="138">
        <v>6</v>
      </c>
      <c r="J217" s="138">
        <v>0</v>
      </c>
      <c r="K217" s="138">
        <v>0.1</v>
      </c>
      <c r="L217" s="138">
        <v>0</v>
      </c>
      <c r="M217" s="282"/>
      <c r="N217" s="282"/>
      <c r="O217" s="282"/>
      <c r="P217" s="282"/>
      <c r="Q217" s="129"/>
      <c r="R217" s="127">
        <v>42296</v>
      </c>
      <c r="S217" s="106" t="s">
        <v>1932</v>
      </c>
      <c r="T217" s="128" t="s">
        <v>1933</v>
      </c>
      <c r="U217" s="128" t="s">
        <v>1933</v>
      </c>
      <c r="V217" s="128" t="s">
        <v>1933</v>
      </c>
      <c r="W217" s="128" t="s">
        <v>1933</v>
      </c>
      <c r="X217" s="260" t="s">
        <v>1934</v>
      </c>
      <c r="Y217" s="282" t="s">
        <v>1935</v>
      </c>
      <c r="Z217" s="129"/>
      <c r="AA217" s="129"/>
      <c r="AB217" s="129"/>
      <c r="AC217" s="129"/>
      <c r="AD217" s="129"/>
      <c r="AE217" s="315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</row>
    <row r="218" spans="2:44" s="149" customFormat="1" ht="12.75" customHeight="1">
      <c r="B218" s="129"/>
      <c r="C218" s="139"/>
      <c r="D218" s="139"/>
      <c r="E218" s="139"/>
      <c r="F218" s="137"/>
      <c r="G218" s="218" t="s">
        <v>2966</v>
      </c>
      <c r="H218" s="126" t="s">
        <v>1931</v>
      </c>
      <c r="I218" s="138">
        <v>6</v>
      </c>
      <c r="J218" s="138">
        <v>0</v>
      </c>
      <c r="K218" s="138">
        <v>0.1</v>
      </c>
      <c r="L218" s="138">
        <v>0</v>
      </c>
      <c r="M218" s="282"/>
      <c r="N218" s="282"/>
      <c r="O218" s="282"/>
      <c r="P218" s="282"/>
      <c r="Q218" s="129"/>
      <c r="R218" s="127">
        <v>42296</v>
      </c>
      <c r="S218" s="106" t="s">
        <v>1932</v>
      </c>
      <c r="T218" s="128" t="s">
        <v>1933</v>
      </c>
      <c r="U218" s="128" t="s">
        <v>1933</v>
      </c>
      <c r="V218" s="128" t="s">
        <v>1933</v>
      </c>
      <c r="W218" s="128" t="s">
        <v>1933</v>
      </c>
      <c r="X218" s="260" t="s">
        <v>1934</v>
      </c>
      <c r="Y218" s="282" t="s">
        <v>1935</v>
      </c>
      <c r="Z218" s="129"/>
      <c r="AA218" s="129"/>
      <c r="AB218" s="129"/>
      <c r="AC218" s="129"/>
      <c r="AD218" s="129"/>
      <c r="AE218" s="315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</row>
    <row r="219" spans="2:44" s="149" customFormat="1" ht="12.75" customHeight="1">
      <c r="B219" s="129"/>
      <c r="C219" s="139"/>
      <c r="D219" s="139"/>
      <c r="E219" s="139"/>
      <c r="F219" s="137"/>
      <c r="G219" s="218" t="s">
        <v>3107</v>
      </c>
      <c r="H219" s="126" t="s">
        <v>1931</v>
      </c>
      <c r="I219" s="138">
        <v>6</v>
      </c>
      <c r="J219" s="138">
        <v>0</v>
      </c>
      <c r="K219" s="138">
        <v>0.1</v>
      </c>
      <c r="L219" s="138">
        <v>0</v>
      </c>
      <c r="M219" s="282"/>
      <c r="N219" s="282"/>
      <c r="O219" s="282"/>
      <c r="P219" s="282"/>
      <c r="Q219" s="129"/>
      <c r="R219" s="127">
        <v>42296</v>
      </c>
      <c r="S219" s="106" t="s">
        <v>1932</v>
      </c>
      <c r="T219" s="128" t="s">
        <v>1933</v>
      </c>
      <c r="U219" s="128" t="s">
        <v>1933</v>
      </c>
      <c r="V219" s="128" t="s">
        <v>1933</v>
      </c>
      <c r="W219" s="128" t="s">
        <v>1933</v>
      </c>
      <c r="X219" s="260" t="s">
        <v>1934</v>
      </c>
      <c r="Y219" s="282" t="s">
        <v>1935</v>
      </c>
      <c r="Z219" s="129"/>
      <c r="AA219" s="129"/>
      <c r="AB219" s="129"/>
      <c r="AC219" s="129"/>
      <c r="AD219" s="129"/>
      <c r="AE219" s="315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</row>
    <row r="220" spans="2:44" s="149" customFormat="1" ht="12.75" customHeight="1">
      <c r="B220" s="129"/>
      <c r="C220" s="139"/>
      <c r="D220" s="139"/>
      <c r="E220" s="139"/>
      <c r="F220" s="137"/>
      <c r="G220" s="218" t="s">
        <v>2967</v>
      </c>
      <c r="H220" s="126" t="s">
        <v>1936</v>
      </c>
      <c r="I220" s="138">
        <v>6</v>
      </c>
      <c r="J220" s="138">
        <v>0</v>
      </c>
      <c r="K220" s="138">
        <v>0.1</v>
      </c>
      <c r="L220" s="138">
        <v>0</v>
      </c>
      <c r="M220" s="282"/>
      <c r="N220" s="282"/>
      <c r="O220" s="282"/>
      <c r="P220" s="282"/>
      <c r="Q220" s="129"/>
      <c r="R220" s="127">
        <v>42296</v>
      </c>
      <c r="S220" s="106" t="s">
        <v>1937</v>
      </c>
      <c r="T220" s="128" t="s">
        <v>1938</v>
      </c>
      <c r="U220" s="128" t="s">
        <v>1938</v>
      </c>
      <c r="V220" s="128" t="s">
        <v>1938</v>
      </c>
      <c r="W220" s="128" t="s">
        <v>1938</v>
      </c>
      <c r="X220" s="260" t="s">
        <v>1939</v>
      </c>
      <c r="Y220" s="282" t="s">
        <v>1940</v>
      </c>
      <c r="Z220" s="129"/>
      <c r="AA220" s="129"/>
      <c r="AB220" s="129"/>
      <c r="AC220" s="129"/>
      <c r="AD220" s="129"/>
      <c r="AE220" s="315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</row>
    <row r="221" spans="2:44" s="149" customFormat="1" ht="12.75" customHeight="1">
      <c r="B221" s="129"/>
      <c r="C221" s="139"/>
      <c r="D221" s="139"/>
      <c r="E221" s="139"/>
      <c r="F221" s="137"/>
      <c r="G221" s="218" t="s">
        <v>2968</v>
      </c>
      <c r="H221" s="126" t="s">
        <v>1936</v>
      </c>
      <c r="I221" s="138">
        <v>6</v>
      </c>
      <c r="J221" s="138">
        <v>0</v>
      </c>
      <c r="K221" s="138">
        <v>0.1</v>
      </c>
      <c r="L221" s="138">
        <v>0</v>
      </c>
      <c r="M221" s="282"/>
      <c r="N221" s="282"/>
      <c r="O221" s="282"/>
      <c r="P221" s="282"/>
      <c r="Q221" s="129"/>
      <c r="R221" s="127">
        <v>42296</v>
      </c>
      <c r="S221" s="106" t="s">
        <v>1937</v>
      </c>
      <c r="T221" s="128" t="s">
        <v>1938</v>
      </c>
      <c r="U221" s="128" t="s">
        <v>1938</v>
      </c>
      <c r="V221" s="128" t="s">
        <v>1938</v>
      </c>
      <c r="W221" s="128" t="s">
        <v>1938</v>
      </c>
      <c r="X221" s="260" t="s">
        <v>1939</v>
      </c>
      <c r="Y221" s="282" t="s">
        <v>1940</v>
      </c>
      <c r="Z221" s="129"/>
      <c r="AA221" s="129"/>
      <c r="AB221" s="129"/>
      <c r="AC221" s="129"/>
      <c r="AD221" s="129"/>
      <c r="AE221" s="315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</row>
    <row r="222" spans="2:44" s="149" customFormat="1" ht="12.75" customHeight="1">
      <c r="B222" s="129"/>
      <c r="C222" s="134" t="s">
        <v>21</v>
      </c>
      <c r="D222" s="135" t="s">
        <v>1941</v>
      </c>
      <c r="E222" s="140" t="s">
        <v>1942</v>
      </c>
      <c r="F222" s="140" t="s">
        <v>2969</v>
      </c>
      <c r="G222" s="218" t="s">
        <v>3108</v>
      </c>
      <c r="H222" s="126" t="s">
        <v>1936</v>
      </c>
      <c r="I222" s="138">
        <v>6</v>
      </c>
      <c r="J222" s="138">
        <v>0</v>
      </c>
      <c r="K222" s="138">
        <v>0.1</v>
      </c>
      <c r="L222" s="138">
        <v>0</v>
      </c>
      <c r="M222" s="330">
        <f>SUM(I222:I224)</f>
        <v>18</v>
      </c>
      <c r="N222" s="330">
        <f>SUM(J222:J224)</f>
        <v>0</v>
      </c>
      <c r="O222" s="330">
        <f>SUM(K222:K224)</f>
        <v>0.30000000000000004</v>
      </c>
      <c r="P222" s="330">
        <f>SUM(L222:L224)</f>
        <v>0</v>
      </c>
      <c r="Q222" s="129"/>
      <c r="R222" s="127">
        <v>42296</v>
      </c>
      <c r="S222" s="106" t="s">
        <v>1937</v>
      </c>
      <c r="T222" s="128" t="s">
        <v>1938</v>
      </c>
      <c r="U222" s="128" t="s">
        <v>1938</v>
      </c>
      <c r="V222" s="128" t="s">
        <v>1938</v>
      </c>
      <c r="W222" s="128" t="s">
        <v>1938</v>
      </c>
      <c r="X222" s="260" t="s">
        <v>1939</v>
      </c>
      <c r="Y222" s="282" t="s">
        <v>1940</v>
      </c>
      <c r="Z222" s="129"/>
      <c r="AA222" s="129"/>
      <c r="AB222" s="129"/>
      <c r="AC222" s="129"/>
      <c r="AD222" s="129"/>
      <c r="AE222" s="315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327"/>
      <c r="AR222" s="327"/>
    </row>
    <row r="223" spans="2:44" s="149" customFormat="1" ht="12.75" customHeight="1">
      <c r="B223" s="129"/>
      <c r="C223" s="139"/>
      <c r="D223" s="139"/>
      <c r="E223" s="139"/>
      <c r="F223" s="137"/>
      <c r="G223" s="218" t="s">
        <v>2970</v>
      </c>
      <c r="H223" s="126" t="s">
        <v>1936</v>
      </c>
      <c r="I223" s="138">
        <v>6</v>
      </c>
      <c r="J223" s="138">
        <v>0</v>
      </c>
      <c r="K223" s="138">
        <v>0.1</v>
      </c>
      <c r="L223" s="138">
        <v>0</v>
      </c>
      <c r="M223" s="282"/>
      <c r="N223" s="282"/>
      <c r="O223" s="282"/>
      <c r="P223" s="282"/>
      <c r="Q223" s="129"/>
      <c r="R223" s="127">
        <v>42296</v>
      </c>
      <c r="S223" s="106" t="s">
        <v>1937</v>
      </c>
      <c r="T223" s="128" t="s">
        <v>1938</v>
      </c>
      <c r="U223" s="128" t="s">
        <v>1938</v>
      </c>
      <c r="V223" s="128" t="s">
        <v>1938</v>
      </c>
      <c r="W223" s="128" t="s">
        <v>1938</v>
      </c>
      <c r="X223" s="260" t="s">
        <v>1939</v>
      </c>
      <c r="Y223" s="282" t="s">
        <v>1940</v>
      </c>
      <c r="Z223" s="129"/>
      <c r="AA223" s="129"/>
      <c r="AB223" s="129"/>
      <c r="AC223" s="129"/>
      <c r="AD223" s="129"/>
      <c r="AE223" s="315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</row>
    <row r="224" spans="2:44" s="149" customFormat="1" ht="12.75" customHeight="1">
      <c r="B224" s="129"/>
      <c r="C224" s="139"/>
      <c r="D224" s="139"/>
      <c r="E224" s="139"/>
      <c r="F224" s="137"/>
      <c r="G224" s="218" t="s">
        <v>2971</v>
      </c>
      <c r="H224" s="126" t="s">
        <v>1936</v>
      </c>
      <c r="I224" s="138">
        <v>6</v>
      </c>
      <c r="J224" s="138">
        <v>0</v>
      </c>
      <c r="K224" s="138">
        <v>0.1</v>
      </c>
      <c r="L224" s="138">
        <v>0</v>
      </c>
      <c r="M224" s="282"/>
      <c r="N224" s="282"/>
      <c r="O224" s="282"/>
      <c r="P224" s="282"/>
      <c r="Q224" s="129"/>
      <c r="R224" s="127">
        <v>42296</v>
      </c>
      <c r="S224" s="106" t="s">
        <v>1937</v>
      </c>
      <c r="T224" s="128" t="s">
        <v>1938</v>
      </c>
      <c r="U224" s="128" t="s">
        <v>1938</v>
      </c>
      <c r="V224" s="128" t="s">
        <v>1938</v>
      </c>
      <c r="W224" s="128" t="s">
        <v>1938</v>
      </c>
      <c r="X224" s="260" t="s">
        <v>1939</v>
      </c>
      <c r="Y224" s="282" t="s">
        <v>1940</v>
      </c>
      <c r="Z224" s="129"/>
      <c r="AA224" s="129"/>
      <c r="AB224" s="129"/>
      <c r="AC224" s="129"/>
      <c r="AD224" s="129"/>
      <c r="AE224" s="315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</row>
    <row r="225" spans="2:44" s="149" customFormat="1" ht="12.75" customHeight="1">
      <c r="B225" s="129"/>
      <c r="C225" s="134" t="s">
        <v>21</v>
      </c>
      <c r="D225" s="135" t="s">
        <v>1941</v>
      </c>
      <c r="E225" s="140" t="s">
        <v>1942</v>
      </c>
      <c r="F225" s="140" t="s">
        <v>2972</v>
      </c>
      <c r="G225" s="218" t="s">
        <v>1948</v>
      </c>
      <c r="H225" s="126" t="s">
        <v>1936</v>
      </c>
      <c r="I225" s="138">
        <v>6</v>
      </c>
      <c r="J225" s="138">
        <v>0</v>
      </c>
      <c r="K225" s="138">
        <v>0.1</v>
      </c>
      <c r="L225" s="138">
        <v>0</v>
      </c>
      <c r="M225" s="330">
        <f>SUM(I225:I226)</f>
        <v>12</v>
      </c>
      <c r="N225" s="330">
        <f>SUM(J225:J226)</f>
        <v>0</v>
      </c>
      <c r="O225" s="330">
        <f>SUM(K225:K226)</f>
        <v>0.2</v>
      </c>
      <c r="P225" s="330">
        <f>SUM(L225:L226)</f>
        <v>0</v>
      </c>
      <c r="Q225" s="129"/>
      <c r="R225" s="127">
        <v>42296</v>
      </c>
      <c r="S225" s="106" t="s">
        <v>1937</v>
      </c>
      <c r="T225" s="128" t="s">
        <v>1938</v>
      </c>
      <c r="U225" s="128" t="s">
        <v>1938</v>
      </c>
      <c r="V225" s="128" t="s">
        <v>1938</v>
      </c>
      <c r="W225" s="128" t="s">
        <v>1938</v>
      </c>
      <c r="X225" s="260" t="s">
        <v>1939</v>
      </c>
      <c r="Y225" s="282" t="s">
        <v>1940</v>
      </c>
      <c r="Z225" s="129"/>
      <c r="AA225" s="129"/>
      <c r="AB225" s="129"/>
      <c r="AC225" s="129"/>
      <c r="AD225" s="129"/>
      <c r="AE225" s="315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327"/>
      <c r="AR225" s="327"/>
    </row>
    <row r="226" spans="2:44" s="149" customFormat="1" ht="12.75" customHeight="1">
      <c r="B226" s="129"/>
      <c r="C226" s="139"/>
      <c r="D226" s="139"/>
      <c r="E226" s="139"/>
      <c r="F226" s="137"/>
      <c r="G226" s="218" t="s">
        <v>1949</v>
      </c>
      <c r="H226" s="126" t="s">
        <v>1936</v>
      </c>
      <c r="I226" s="138">
        <v>6</v>
      </c>
      <c r="J226" s="138">
        <v>0</v>
      </c>
      <c r="K226" s="138">
        <v>0.1</v>
      </c>
      <c r="L226" s="138">
        <v>0</v>
      </c>
      <c r="M226" s="282"/>
      <c r="N226" s="282"/>
      <c r="O226" s="282"/>
      <c r="P226" s="282"/>
      <c r="Q226" s="129"/>
      <c r="R226" s="127">
        <v>42296</v>
      </c>
      <c r="S226" s="106" t="s">
        <v>1937</v>
      </c>
      <c r="T226" s="128" t="s">
        <v>1938</v>
      </c>
      <c r="U226" s="128" t="s">
        <v>1938</v>
      </c>
      <c r="V226" s="128" t="s">
        <v>1938</v>
      </c>
      <c r="W226" s="128" t="s">
        <v>1938</v>
      </c>
      <c r="X226" s="260" t="s">
        <v>1939</v>
      </c>
      <c r="Y226" s="282" t="s">
        <v>1940</v>
      </c>
      <c r="Z226" s="129"/>
      <c r="AA226" s="129"/>
      <c r="AB226" s="129"/>
      <c r="AC226" s="129"/>
      <c r="AD226" s="129"/>
      <c r="AE226" s="315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</row>
    <row r="227" spans="2:44" s="149" customFormat="1" ht="12.75" customHeight="1">
      <c r="B227" s="129"/>
      <c r="C227" s="134" t="s">
        <v>21</v>
      </c>
      <c r="D227" s="135" t="s">
        <v>1941</v>
      </c>
      <c r="E227" s="140" t="s">
        <v>1942</v>
      </c>
      <c r="F227" s="140" t="s">
        <v>2973</v>
      </c>
      <c r="G227" s="218" t="s">
        <v>2974</v>
      </c>
      <c r="H227" s="126" t="s">
        <v>1936</v>
      </c>
      <c r="I227" s="138">
        <v>9</v>
      </c>
      <c r="J227" s="138">
        <v>0</v>
      </c>
      <c r="K227" s="138">
        <v>0.15</v>
      </c>
      <c r="L227" s="138">
        <v>0</v>
      </c>
      <c r="M227" s="330">
        <f>SUM(I227:I228)</f>
        <v>15</v>
      </c>
      <c r="N227" s="330">
        <f>SUM(J227:J228)</f>
        <v>0</v>
      </c>
      <c r="O227" s="330">
        <f>SUM(K227:K228)</f>
        <v>0.25</v>
      </c>
      <c r="P227" s="330">
        <f>SUM(L227:L228)</f>
        <v>0</v>
      </c>
      <c r="Q227" s="129"/>
      <c r="R227" s="127">
        <v>42296</v>
      </c>
      <c r="S227" s="106" t="s">
        <v>1937</v>
      </c>
      <c r="T227" s="128" t="s">
        <v>1938</v>
      </c>
      <c r="U227" s="128" t="s">
        <v>1938</v>
      </c>
      <c r="V227" s="128" t="s">
        <v>1938</v>
      </c>
      <c r="W227" s="128" t="s">
        <v>1938</v>
      </c>
      <c r="X227" s="260" t="s">
        <v>1939</v>
      </c>
      <c r="Y227" s="282" t="s">
        <v>1940</v>
      </c>
      <c r="Z227" s="129"/>
      <c r="AA227" s="129"/>
      <c r="AB227" s="129"/>
      <c r="AC227" s="129"/>
      <c r="AD227" s="129"/>
      <c r="AE227" s="315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327"/>
      <c r="AR227" s="327"/>
    </row>
    <row r="228" spans="2:44" s="149" customFormat="1" ht="12.75" customHeight="1">
      <c r="B228" s="129"/>
      <c r="C228" s="139"/>
      <c r="D228" s="139"/>
      <c r="E228" s="139"/>
      <c r="F228" s="137"/>
      <c r="G228" s="218" t="s">
        <v>1950</v>
      </c>
      <c r="H228" s="126" t="s">
        <v>1931</v>
      </c>
      <c r="I228" s="138">
        <v>6</v>
      </c>
      <c r="J228" s="138">
        <v>0</v>
      </c>
      <c r="K228" s="138">
        <v>0.1</v>
      </c>
      <c r="L228" s="138">
        <v>0</v>
      </c>
      <c r="M228" s="282"/>
      <c r="N228" s="282"/>
      <c r="O228" s="282"/>
      <c r="P228" s="282"/>
      <c r="Q228" s="129"/>
      <c r="R228" s="127">
        <v>42296</v>
      </c>
      <c r="S228" s="106" t="s">
        <v>1932</v>
      </c>
      <c r="T228" s="128" t="s">
        <v>1933</v>
      </c>
      <c r="U228" s="128" t="s">
        <v>1933</v>
      </c>
      <c r="V228" s="128" t="s">
        <v>1933</v>
      </c>
      <c r="W228" s="128" t="s">
        <v>1933</v>
      </c>
      <c r="X228" s="260" t="s">
        <v>1934</v>
      </c>
      <c r="Y228" s="282" t="s">
        <v>1935</v>
      </c>
      <c r="Z228" s="129"/>
      <c r="AA228" s="129"/>
      <c r="AB228" s="129"/>
      <c r="AC228" s="129"/>
      <c r="AD228" s="129"/>
      <c r="AE228" s="315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</row>
    <row r="229" spans="2:44" s="149" customFormat="1" ht="12.75" customHeight="1">
      <c r="B229" s="129"/>
      <c r="C229" s="134" t="s">
        <v>21</v>
      </c>
      <c r="D229" s="135" t="s">
        <v>1944</v>
      </c>
      <c r="E229" s="140" t="s">
        <v>1945</v>
      </c>
      <c r="F229" s="140" t="s">
        <v>2975</v>
      </c>
      <c r="G229" s="218" t="s">
        <v>2976</v>
      </c>
      <c r="H229" s="126" t="s">
        <v>1931</v>
      </c>
      <c r="I229" s="138">
        <v>6</v>
      </c>
      <c r="J229" s="138">
        <v>0</v>
      </c>
      <c r="K229" s="138">
        <v>0.1</v>
      </c>
      <c r="L229" s="138">
        <v>0</v>
      </c>
      <c r="M229" s="330">
        <f>SUM(I229:I233)</f>
        <v>30</v>
      </c>
      <c r="N229" s="330">
        <f>SUM(J229:J233)</f>
        <v>0</v>
      </c>
      <c r="O229" s="330">
        <f>SUM(K229:K233)</f>
        <v>0.5</v>
      </c>
      <c r="P229" s="330">
        <f>SUM(L229:L233)</f>
        <v>0</v>
      </c>
      <c r="Q229" s="129"/>
      <c r="R229" s="127">
        <v>42296</v>
      </c>
      <c r="S229" s="106" t="s">
        <v>1932</v>
      </c>
      <c r="T229" s="128" t="s">
        <v>1933</v>
      </c>
      <c r="U229" s="128" t="s">
        <v>1933</v>
      </c>
      <c r="V229" s="128" t="s">
        <v>1933</v>
      </c>
      <c r="W229" s="128" t="s">
        <v>1933</v>
      </c>
      <c r="X229" s="260" t="s">
        <v>1934</v>
      </c>
      <c r="Y229" s="282" t="s">
        <v>1935</v>
      </c>
      <c r="Z229" s="129"/>
      <c r="AA229" s="129"/>
      <c r="AB229" s="129"/>
      <c r="AC229" s="129"/>
      <c r="AD229" s="129"/>
      <c r="AE229" s="315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327"/>
      <c r="AR229" s="327"/>
    </row>
    <row r="230" spans="2:44" s="149" customFormat="1" ht="12.75" customHeight="1">
      <c r="B230" s="129"/>
      <c r="C230" s="139"/>
      <c r="D230" s="139"/>
      <c r="E230" s="139"/>
      <c r="F230" s="137"/>
      <c r="G230" s="218" t="s">
        <v>2977</v>
      </c>
      <c r="H230" s="126" t="s">
        <v>1931</v>
      </c>
      <c r="I230" s="138">
        <v>6</v>
      </c>
      <c r="J230" s="138">
        <v>0</v>
      </c>
      <c r="K230" s="138">
        <v>0.1</v>
      </c>
      <c r="L230" s="138">
        <v>0</v>
      </c>
      <c r="M230" s="282"/>
      <c r="N230" s="282"/>
      <c r="O230" s="282"/>
      <c r="P230" s="282"/>
      <c r="Q230" s="129"/>
      <c r="R230" s="127">
        <v>42296</v>
      </c>
      <c r="S230" s="106" t="s">
        <v>1932</v>
      </c>
      <c r="T230" s="128" t="s">
        <v>1933</v>
      </c>
      <c r="U230" s="128" t="s">
        <v>1933</v>
      </c>
      <c r="V230" s="128" t="s">
        <v>1933</v>
      </c>
      <c r="W230" s="128" t="s">
        <v>1933</v>
      </c>
      <c r="X230" s="260" t="s">
        <v>1934</v>
      </c>
      <c r="Y230" s="282" t="s">
        <v>1935</v>
      </c>
      <c r="Z230" s="129"/>
      <c r="AA230" s="129"/>
      <c r="AB230" s="129"/>
      <c r="AC230" s="129"/>
      <c r="AD230" s="129"/>
      <c r="AE230" s="315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</row>
    <row r="231" spans="2:44" s="149" customFormat="1" ht="12.75" customHeight="1">
      <c r="B231" s="129"/>
      <c r="C231" s="139"/>
      <c r="D231" s="139"/>
      <c r="E231" s="139"/>
      <c r="F231" s="137"/>
      <c r="G231" s="218" t="s">
        <v>1951</v>
      </c>
      <c r="H231" s="126" t="s">
        <v>1931</v>
      </c>
      <c r="I231" s="138">
        <v>6</v>
      </c>
      <c r="J231" s="138">
        <v>0</v>
      </c>
      <c r="K231" s="138">
        <v>0.1</v>
      </c>
      <c r="L231" s="138">
        <v>0</v>
      </c>
      <c r="M231" s="282"/>
      <c r="N231" s="282"/>
      <c r="O231" s="282"/>
      <c r="P231" s="282"/>
      <c r="Q231" s="129"/>
      <c r="R231" s="127">
        <v>42296</v>
      </c>
      <c r="S231" s="106" t="s">
        <v>1932</v>
      </c>
      <c r="T231" s="128" t="s">
        <v>1933</v>
      </c>
      <c r="U231" s="128" t="s">
        <v>1933</v>
      </c>
      <c r="V231" s="128" t="s">
        <v>1933</v>
      </c>
      <c r="W231" s="128" t="s">
        <v>1933</v>
      </c>
      <c r="X231" s="260" t="s">
        <v>1934</v>
      </c>
      <c r="Y231" s="282" t="s">
        <v>1935</v>
      </c>
      <c r="Z231" s="129"/>
      <c r="AA231" s="129"/>
      <c r="AB231" s="129"/>
      <c r="AC231" s="129"/>
      <c r="AD231" s="129"/>
      <c r="AE231" s="315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</row>
    <row r="232" spans="2:44" s="149" customFormat="1" ht="12.75" customHeight="1">
      <c r="B232" s="129"/>
      <c r="C232" s="139"/>
      <c r="D232" s="139"/>
      <c r="E232" s="139"/>
      <c r="F232" s="137"/>
      <c r="G232" s="218" t="s">
        <v>1952</v>
      </c>
      <c r="H232" s="126" t="s">
        <v>1931</v>
      </c>
      <c r="I232" s="138">
        <v>6</v>
      </c>
      <c r="J232" s="138">
        <v>0</v>
      </c>
      <c r="K232" s="138">
        <v>0.1</v>
      </c>
      <c r="L232" s="138">
        <v>0</v>
      </c>
      <c r="M232" s="282"/>
      <c r="N232" s="282"/>
      <c r="O232" s="282"/>
      <c r="P232" s="282"/>
      <c r="Q232" s="129"/>
      <c r="R232" s="127">
        <v>42296</v>
      </c>
      <c r="S232" s="106" t="s">
        <v>1932</v>
      </c>
      <c r="T232" s="128" t="s">
        <v>1933</v>
      </c>
      <c r="U232" s="128" t="s">
        <v>1933</v>
      </c>
      <c r="V232" s="128" t="s">
        <v>1933</v>
      </c>
      <c r="W232" s="128" t="s">
        <v>1933</v>
      </c>
      <c r="X232" s="260" t="s">
        <v>1934</v>
      </c>
      <c r="Y232" s="282" t="s">
        <v>1935</v>
      </c>
      <c r="Z232" s="129"/>
      <c r="AA232" s="129"/>
      <c r="AB232" s="129"/>
      <c r="AC232" s="129"/>
      <c r="AD232" s="129"/>
      <c r="AE232" s="315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</row>
    <row r="233" spans="2:44" s="149" customFormat="1" ht="12.75" customHeight="1">
      <c r="B233" s="129"/>
      <c r="C233" s="139"/>
      <c r="D233" s="139"/>
      <c r="E233" s="139"/>
      <c r="F233" s="137"/>
      <c r="G233" s="218" t="s">
        <v>2978</v>
      </c>
      <c r="H233" s="126" t="s">
        <v>1931</v>
      </c>
      <c r="I233" s="138">
        <v>6</v>
      </c>
      <c r="J233" s="138">
        <v>0</v>
      </c>
      <c r="K233" s="138">
        <v>0.1</v>
      </c>
      <c r="L233" s="138">
        <v>0</v>
      </c>
      <c r="M233" s="282"/>
      <c r="N233" s="282"/>
      <c r="O233" s="282"/>
      <c r="P233" s="282"/>
      <c r="Q233" s="129"/>
      <c r="R233" s="127">
        <v>42296</v>
      </c>
      <c r="S233" s="106" t="s">
        <v>1932</v>
      </c>
      <c r="T233" s="128" t="s">
        <v>1933</v>
      </c>
      <c r="U233" s="128" t="s">
        <v>1933</v>
      </c>
      <c r="V233" s="128" t="s">
        <v>1933</v>
      </c>
      <c r="W233" s="128" t="s">
        <v>1933</v>
      </c>
      <c r="X233" s="260" t="s">
        <v>1934</v>
      </c>
      <c r="Y233" s="282" t="s">
        <v>1935</v>
      </c>
      <c r="Z233" s="129"/>
      <c r="AA233" s="129"/>
      <c r="AB233" s="129"/>
      <c r="AC233" s="129"/>
      <c r="AD233" s="129"/>
      <c r="AE233" s="315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</row>
    <row r="234" spans="2:44" s="149" customFormat="1" ht="12.75" customHeight="1">
      <c r="B234" s="129"/>
      <c r="C234" s="134" t="s">
        <v>21</v>
      </c>
      <c r="D234" s="135"/>
      <c r="E234" s="140"/>
      <c r="F234" s="140" t="s">
        <v>2979</v>
      </c>
      <c r="G234" s="218" t="s">
        <v>2940</v>
      </c>
      <c r="H234" s="126" t="s">
        <v>1931</v>
      </c>
      <c r="I234" s="138">
        <v>6</v>
      </c>
      <c r="J234" s="138">
        <v>0</v>
      </c>
      <c r="K234" s="138">
        <v>0.1</v>
      </c>
      <c r="L234" s="138">
        <v>0</v>
      </c>
      <c r="M234" s="330">
        <f>SUM(I234:I237)</f>
        <v>24</v>
      </c>
      <c r="N234" s="330">
        <f>SUM(J234:J237)</f>
        <v>0</v>
      </c>
      <c r="O234" s="330">
        <f>SUM(K234:K237)</f>
        <v>0.4</v>
      </c>
      <c r="P234" s="330">
        <f>SUM(L234:L237)</f>
        <v>0</v>
      </c>
      <c r="Q234" s="129"/>
      <c r="R234" s="127">
        <v>42296</v>
      </c>
      <c r="S234" s="106" t="s">
        <v>1932</v>
      </c>
      <c r="T234" s="128" t="s">
        <v>1933</v>
      </c>
      <c r="U234" s="128" t="s">
        <v>1933</v>
      </c>
      <c r="V234" s="128" t="s">
        <v>1933</v>
      </c>
      <c r="W234" s="128" t="s">
        <v>1933</v>
      </c>
      <c r="X234" s="260" t="s">
        <v>1934</v>
      </c>
      <c r="Y234" s="282" t="s">
        <v>1935</v>
      </c>
      <c r="Z234" s="129"/>
      <c r="AA234" s="129"/>
      <c r="AB234" s="129"/>
      <c r="AC234" s="129"/>
      <c r="AD234" s="129"/>
      <c r="AE234" s="315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327"/>
      <c r="AR234" s="327"/>
    </row>
    <row r="235" spans="2:44" s="149" customFormat="1" ht="12.75" customHeight="1">
      <c r="B235" s="129"/>
      <c r="C235" s="139"/>
      <c r="D235" s="139"/>
      <c r="E235" s="139"/>
      <c r="F235" s="137"/>
      <c r="G235" s="218" t="s">
        <v>2980</v>
      </c>
      <c r="H235" s="126" t="s">
        <v>1931</v>
      </c>
      <c r="I235" s="138">
        <v>6</v>
      </c>
      <c r="J235" s="138">
        <v>0</v>
      </c>
      <c r="K235" s="138">
        <v>0.1</v>
      </c>
      <c r="L235" s="138">
        <v>0</v>
      </c>
      <c r="M235" s="282"/>
      <c r="N235" s="282"/>
      <c r="O235" s="282"/>
      <c r="P235" s="282"/>
      <c r="Q235" s="129"/>
      <c r="R235" s="127">
        <v>42296</v>
      </c>
      <c r="S235" s="106" t="s">
        <v>1932</v>
      </c>
      <c r="T235" s="128" t="s">
        <v>1933</v>
      </c>
      <c r="U235" s="128" t="s">
        <v>1933</v>
      </c>
      <c r="V235" s="128" t="s">
        <v>1933</v>
      </c>
      <c r="W235" s="128" t="s">
        <v>1933</v>
      </c>
      <c r="X235" s="260" t="s">
        <v>1934</v>
      </c>
      <c r="Y235" s="282" t="s">
        <v>1935</v>
      </c>
      <c r="Z235" s="129"/>
      <c r="AA235" s="129"/>
      <c r="AB235" s="129"/>
      <c r="AC235" s="129"/>
      <c r="AD235" s="129"/>
      <c r="AE235" s="315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</row>
    <row r="236" spans="2:44" s="149" customFormat="1" ht="12.75" customHeight="1">
      <c r="B236" s="129"/>
      <c r="C236" s="139"/>
      <c r="D236" s="139"/>
      <c r="E236" s="139"/>
      <c r="F236" s="137"/>
      <c r="G236" s="218" t="s">
        <v>3109</v>
      </c>
      <c r="H236" s="126" t="s">
        <v>1931</v>
      </c>
      <c r="I236" s="138">
        <v>6</v>
      </c>
      <c r="J236" s="138">
        <v>0</v>
      </c>
      <c r="K236" s="138">
        <v>0.1</v>
      </c>
      <c r="L236" s="138">
        <v>0</v>
      </c>
      <c r="M236" s="282"/>
      <c r="N236" s="282"/>
      <c r="O236" s="282"/>
      <c r="P236" s="282"/>
      <c r="Q236" s="129"/>
      <c r="R236" s="127">
        <v>42296</v>
      </c>
      <c r="S236" s="106" t="s">
        <v>1932</v>
      </c>
      <c r="T236" s="128" t="s">
        <v>1933</v>
      </c>
      <c r="U236" s="128" t="s">
        <v>1933</v>
      </c>
      <c r="V236" s="128" t="s">
        <v>1933</v>
      </c>
      <c r="W236" s="128" t="s">
        <v>1933</v>
      </c>
      <c r="X236" s="260" t="s">
        <v>1934</v>
      </c>
      <c r="Y236" s="282" t="s">
        <v>1935</v>
      </c>
      <c r="Z236" s="129"/>
      <c r="AA236" s="129"/>
      <c r="AB236" s="129"/>
      <c r="AC236" s="129"/>
      <c r="AD236" s="129"/>
      <c r="AE236" s="315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</row>
    <row r="237" spans="2:44" s="149" customFormat="1" ht="12.75" customHeight="1">
      <c r="B237" s="129"/>
      <c r="C237" s="139"/>
      <c r="D237" s="139"/>
      <c r="E237" s="139"/>
      <c r="F237" s="137"/>
      <c r="G237" s="218" t="s">
        <v>1953</v>
      </c>
      <c r="H237" s="126" t="s">
        <v>1931</v>
      </c>
      <c r="I237" s="138">
        <v>6</v>
      </c>
      <c r="J237" s="138">
        <v>0</v>
      </c>
      <c r="K237" s="138">
        <v>0.1</v>
      </c>
      <c r="L237" s="138">
        <v>0</v>
      </c>
      <c r="M237" s="282"/>
      <c r="N237" s="282"/>
      <c r="O237" s="282"/>
      <c r="P237" s="282"/>
      <c r="Q237" s="129"/>
      <c r="R237" s="127">
        <v>42296</v>
      </c>
      <c r="S237" s="106" t="s">
        <v>1932</v>
      </c>
      <c r="T237" s="128" t="s">
        <v>1933</v>
      </c>
      <c r="U237" s="128" t="s">
        <v>1933</v>
      </c>
      <c r="V237" s="128" t="s">
        <v>1933</v>
      </c>
      <c r="W237" s="128" t="s">
        <v>1933</v>
      </c>
      <c r="X237" s="260" t="s">
        <v>1934</v>
      </c>
      <c r="Y237" s="282" t="s">
        <v>1935</v>
      </c>
      <c r="Z237" s="129"/>
      <c r="AA237" s="129"/>
      <c r="AB237" s="129"/>
      <c r="AC237" s="129"/>
      <c r="AD237" s="129"/>
      <c r="AE237" s="315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</row>
    <row r="238" spans="2:44" s="149" customFormat="1" ht="12.75" customHeight="1">
      <c r="B238" s="129"/>
      <c r="C238" s="134" t="s">
        <v>21</v>
      </c>
      <c r="D238" s="135" t="s">
        <v>1944</v>
      </c>
      <c r="E238" s="140" t="s">
        <v>1945</v>
      </c>
      <c r="F238" s="140" t="s">
        <v>2981</v>
      </c>
      <c r="G238" s="218" t="s">
        <v>2982</v>
      </c>
      <c r="H238" s="126" t="s">
        <v>1931</v>
      </c>
      <c r="I238" s="138">
        <v>6</v>
      </c>
      <c r="J238" s="138">
        <v>0</v>
      </c>
      <c r="K238" s="138">
        <v>0.1</v>
      </c>
      <c r="L238" s="138">
        <v>0</v>
      </c>
      <c r="M238" s="330">
        <f t="shared" ref="M238:P239" si="10">I238</f>
        <v>6</v>
      </c>
      <c r="N238" s="330">
        <f t="shared" si="10"/>
        <v>0</v>
      </c>
      <c r="O238" s="330">
        <f t="shared" si="10"/>
        <v>0.1</v>
      </c>
      <c r="P238" s="330">
        <f t="shared" si="10"/>
        <v>0</v>
      </c>
      <c r="Q238" s="129"/>
      <c r="R238" s="127">
        <v>42296</v>
      </c>
      <c r="S238" s="106" t="s">
        <v>1937</v>
      </c>
      <c r="T238" s="128" t="s">
        <v>1938</v>
      </c>
      <c r="U238" s="128" t="s">
        <v>1938</v>
      </c>
      <c r="V238" s="128" t="s">
        <v>1938</v>
      </c>
      <c r="W238" s="128" t="s">
        <v>1938</v>
      </c>
      <c r="X238" s="260" t="s">
        <v>1939</v>
      </c>
      <c r="Y238" s="282" t="s">
        <v>1940</v>
      </c>
      <c r="Z238" s="129"/>
      <c r="AA238" s="129"/>
      <c r="AB238" s="129"/>
      <c r="AC238" s="129"/>
      <c r="AD238" s="129"/>
      <c r="AE238" s="315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327"/>
      <c r="AR238" s="327"/>
    </row>
    <row r="239" spans="2:44" s="149" customFormat="1" ht="12.75" customHeight="1">
      <c r="B239" s="129"/>
      <c r="C239" s="134" t="s">
        <v>21</v>
      </c>
      <c r="D239" s="135" t="s">
        <v>1941</v>
      </c>
      <c r="E239" s="140" t="s">
        <v>1942</v>
      </c>
      <c r="F239" s="140" t="s">
        <v>2983</v>
      </c>
      <c r="G239" s="218" t="s">
        <v>1954</v>
      </c>
      <c r="H239" s="126" t="s">
        <v>1936</v>
      </c>
      <c r="I239" s="138">
        <v>6</v>
      </c>
      <c r="J239" s="138">
        <v>0</v>
      </c>
      <c r="K239" s="138">
        <v>0.1</v>
      </c>
      <c r="L239" s="138">
        <v>0</v>
      </c>
      <c r="M239" s="330">
        <f t="shared" si="10"/>
        <v>6</v>
      </c>
      <c r="N239" s="330">
        <f t="shared" si="10"/>
        <v>0</v>
      </c>
      <c r="O239" s="330">
        <f t="shared" si="10"/>
        <v>0.1</v>
      </c>
      <c r="P239" s="330">
        <f t="shared" si="10"/>
        <v>0</v>
      </c>
      <c r="Q239" s="129"/>
      <c r="R239" s="127">
        <v>42296</v>
      </c>
      <c r="S239" s="106" t="s">
        <v>1937</v>
      </c>
      <c r="T239" s="128" t="s">
        <v>1938</v>
      </c>
      <c r="U239" s="128" t="s">
        <v>1938</v>
      </c>
      <c r="V239" s="128" t="s">
        <v>1938</v>
      </c>
      <c r="W239" s="128" t="s">
        <v>1938</v>
      </c>
      <c r="X239" s="260" t="s">
        <v>1939</v>
      </c>
      <c r="Y239" s="282" t="s">
        <v>1940</v>
      </c>
      <c r="Z239" s="129"/>
      <c r="AA239" s="129"/>
      <c r="AB239" s="129"/>
      <c r="AC239" s="129"/>
      <c r="AD239" s="129"/>
      <c r="AE239" s="315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327"/>
      <c r="AR239" s="327"/>
    </row>
    <row r="240" spans="2:44" s="149" customFormat="1" ht="12.75" customHeight="1">
      <c r="B240" s="129"/>
      <c r="C240" s="134" t="s">
        <v>21</v>
      </c>
      <c r="D240" s="135" t="s">
        <v>1941</v>
      </c>
      <c r="E240" s="140" t="s">
        <v>1942</v>
      </c>
      <c r="F240" s="137" t="s">
        <v>3229</v>
      </c>
      <c r="G240" s="218" t="s">
        <v>1955</v>
      </c>
      <c r="H240" s="126" t="s">
        <v>1936</v>
      </c>
      <c r="I240" s="138">
        <v>6</v>
      </c>
      <c r="J240" s="138">
        <v>0</v>
      </c>
      <c r="K240" s="138">
        <v>0.1</v>
      </c>
      <c r="L240" s="138">
        <v>0</v>
      </c>
      <c r="M240" s="330">
        <f>SUM(I240:I245)</f>
        <v>36</v>
      </c>
      <c r="N240" s="330">
        <f>SUM(J240:J245)</f>
        <v>0</v>
      </c>
      <c r="O240" s="330">
        <f>SUM(K240:K245)</f>
        <v>0.6</v>
      </c>
      <c r="P240" s="330">
        <f>SUM(L240:L245)</f>
        <v>0</v>
      </c>
      <c r="Q240" s="129"/>
      <c r="R240" s="127">
        <v>42296</v>
      </c>
      <c r="S240" s="106" t="s">
        <v>1937</v>
      </c>
      <c r="T240" s="128" t="s">
        <v>1938</v>
      </c>
      <c r="U240" s="128" t="s">
        <v>1938</v>
      </c>
      <c r="V240" s="128" t="s">
        <v>1938</v>
      </c>
      <c r="W240" s="128" t="s">
        <v>1938</v>
      </c>
      <c r="X240" s="260" t="s">
        <v>1939</v>
      </c>
      <c r="Y240" s="282" t="s">
        <v>1940</v>
      </c>
      <c r="Z240" s="129"/>
      <c r="AA240" s="129"/>
      <c r="AB240" s="129"/>
      <c r="AC240" s="129"/>
      <c r="AD240" s="129"/>
      <c r="AE240" s="315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327"/>
      <c r="AR240" s="327"/>
    </row>
    <row r="241" spans="2:44" s="149" customFormat="1" ht="12.75" customHeight="1">
      <c r="B241" s="129"/>
      <c r="C241" s="139"/>
      <c r="D241" s="139"/>
      <c r="E241" s="139"/>
      <c r="F241" s="137"/>
      <c r="G241" s="218" t="s">
        <v>1956</v>
      </c>
      <c r="H241" s="126" t="s">
        <v>1931</v>
      </c>
      <c r="I241" s="138">
        <v>6</v>
      </c>
      <c r="J241" s="138">
        <v>0</v>
      </c>
      <c r="K241" s="138">
        <v>0.1</v>
      </c>
      <c r="L241" s="138">
        <v>0</v>
      </c>
      <c r="M241" s="282"/>
      <c r="N241" s="282"/>
      <c r="O241" s="282"/>
      <c r="P241" s="282"/>
      <c r="Q241" s="129"/>
      <c r="R241" s="127">
        <v>42296</v>
      </c>
      <c r="S241" s="106" t="s">
        <v>1932</v>
      </c>
      <c r="T241" s="128" t="s">
        <v>1933</v>
      </c>
      <c r="U241" s="128" t="s">
        <v>1933</v>
      </c>
      <c r="V241" s="128" t="s">
        <v>1933</v>
      </c>
      <c r="W241" s="128" t="s">
        <v>1933</v>
      </c>
      <c r="X241" s="260" t="s">
        <v>1934</v>
      </c>
      <c r="Y241" s="282" t="s">
        <v>1935</v>
      </c>
      <c r="Z241" s="129"/>
      <c r="AA241" s="129"/>
      <c r="AB241" s="129"/>
      <c r="AC241" s="129"/>
      <c r="AD241" s="129"/>
      <c r="AE241" s="315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</row>
    <row r="242" spans="2:44" s="149" customFormat="1" ht="12.75" customHeight="1">
      <c r="B242" s="129"/>
      <c r="C242" s="139"/>
      <c r="D242" s="139"/>
      <c r="E242" s="139"/>
      <c r="F242" s="137"/>
      <c r="G242" s="218" t="s">
        <v>1957</v>
      </c>
      <c r="H242" s="126" t="s">
        <v>1931</v>
      </c>
      <c r="I242" s="138">
        <v>6</v>
      </c>
      <c r="J242" s="138">
        <v>0</v>
      </c>
      <c r="K242" s="138">
        <v>0.1</v>
      </c>
      <c r="L242" s="138">
        <v>0</v>
      </c>
      <c r="M242" s="282"/>
      <c r="N242" s="282"/>
      <c r="O242" s="282"/>
      <c r="P242" s="282"/>
      <c r="Q242" s="129"/>
      <c r="R242" s="127">
        <v>42296</v>
      </c>
      <c r="S242" s="106" t="s">
        <v>1932</v>
      </c>
      <c r="T242" s="128" t="s">
        <v>1933</v>
      </c>
      <c r="U242" s="128" t="s">
        <v>1933</v>
      </c>
      <c r="V242" s="128" t="s">
        <v>1933</v>
      </c>
      <c r="W242" s="128" t="s">
        <v>1933</v>
      </c>
      <c r="X242" s="260" t="s">
        <v>1934</v>
      </c>
      <c r="Y242" s="282" t="s">
        <v>1935</v>
      </c>
      <c r="Z242" s="129"/>
      <c r="AA242" s="129"/>
      <c r="AB242" s="129"/>
      <c r="AC242" s="129"/>
      <c r="AD242" s="129"/>
      <c r="AE242" s="315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</row>
    <row r="243" spans="2:44" s="149" customFormat="1" ht="12.75" customHeight="1">
      <c r="B243" s="129"/>
      <c r="C243" s="139"/>
      <c r="D243" s="139"/>
      <c r="E243" s="139"/>
      <c r="F243" s="137"/>
      <c r="G243" s="218" t="s">
        <v>1958</v>
      </c>
      <c r="H243" s="126" t="s">
        <v>1931</v>
      </c>
      <c r="I243" s="138">
        <v>6</v>
      </c>
      <c r="J243" s="138">
        <v>0</v>
      </c>
      <c r="K243" s="138">
        <v>0.1</v>
      </c>
      <c r="L243" s="138">
        <v>0</v>
      </c>
      <c r="M243" s="282"/>
      <c r="N243" s="282"/>
      <c r="O243" s="282"/>
      <c r="P243" s="282"/>
      <c r="Q243" s="129"/>
      <c r="R243" s="127">
        <v>42296</v>
      </c>
      <c r="S243" s="106" t="s">
        <v>1932</v>
      </c>
      <c r="T243" s="128" t="s">
        <v>1933</v>
      </c>
      <c r="U243" s="128" t="s">
        <v>1933</v>
      </c>
      <c r="V243" s="128" t="s">
        <v>1933</v>
      </c>
      <c r="W243" s="128" t="s">
        <v>1933</v>
      </c>
      <c r="X243" s="260" t="s">
        <v>1934</v>
      </c>
      <c r="Y243" s="282" t="s">
        <v>1935</v>
      </c>
      <c r="Z243" s="129"/>
      <c r="AA243" s="129"/>
      <c r="AB243" s="129"/>
      <c r="AC243" s="129"/>
      <c r="AD243" s="129"/>
      <c r="AE243" s="315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</row>
    <row r="244" spans="2:44" s="149" customFormat="1" ht="12.75" customHeight="1">
      <c r="B244" s="129"/>
      <c r="C244" s="139"/>
      <c r="D244" s="139"/>
      <c r="E244" s="139"/>
      <c r="F244" s="137"/>
      <c r="G244" s="218" t="s">
        <v>1959</v>
      </c>
      <c r="H244" s="126" t="s">
        <v>1931</v>
      </c>
      <c r="I244" s="138">
        <v>6</v>
      </c>
      <c r="J244" s="138">
        <v>0</v>
      </c>
      <c r="K244" s="138">
        <v>0.1</v>
      </c>
      <c r="L244" s="138">
        <v>0</v>
      </c>
      <c r="M244" s="282"/>
      <c r="N244" s="282"/>
      <c r="O244" s="282"/>
      <c r="P244" s="282"/>
      <c r="Q244" s="129"/>
      <c r="R244" s="127">
        <v>42296</v>
      </c>
      <c r="S244" s="106" t="s">
        <v>1932</v>
      </c>
      <c r="T244" s="128" t="s">
        <v>1933</v>
      </c>
      <c r="U244" s="128" t="s">
        <v>1933</v>
      </c>
      <c r="V244" s="128" t="s">
        <v>1933</v>
      </c>
      <c r="W244" s="128" t="s">
        <v>1933</v>
      </c>
      <c r="X244" s="260" t="s">
        <v>1934</v>
      </c>
      <c r="Y244" s="282" t="s">
        <v>1935</v>
      </c>
      <c r="Z244" s="129"/>
      <c r="AA244" s="129"/>
      <c r="AB244" s="129"/>
      <c r="AC244" s="129"/>
      <c r="AD244" s="129"/>
      <c r="AE244" s="315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</row>
    <row r="245" spans="2:44" s="149" customFormat="1" ht="12.75" customHeight="1">
      <c r="B245" s="129"/>
      <c r="C245" s="139"/>
      <c r="D245" s="139"/>
      <c r="E245" s="139"/>
      <c r="F245" s="137"/>
      <c r="G245" s="218" t="s">
        <v>1960</v>
      </c>
      <c r="H245" s="126" t="s">
        <v>1931</v>
      </c>
      <c r="I245" s="138">
        <v>6</v>
      </c>
      <c r="J245" s="138">
        <v>0</v>
      </c>
      <c r="K245" s="138">
        <v>0.1</v>
      </c>
      <c r="L245" s="138">
        <v>0</v>
      </c>
      <c r="M245" s="282"/>
      <c r="N245" s="282"/>
      <c r="O245" s="282"/>
      <c r="P245" s="282"/>
      <c r="Q245" s="129"/>
      <c r="R245" s="127">
        <v>42296</v>
      </c>
      <c r="S245" s="106" t="s">
        <v>1932</v>
      </c>
      <c r="T245" s="128" t="s">
        <v>1933</v>
      </c>
      <c r="U245" s="128" t="s">
        <v>1933</v>
      </c>
      <c r="V245" s="128" t="s">
        <v>1933</v>
      </c>
      <c r="W245" s="128" t="s">
        <v>1933</v>
      </c>
      <c r="X245" s="260" t="s">
        <v>1934</v>
      </c>
      <c r="Y245" s="282" t="s">
        <v>1935</v>
      </c>
      <c r="Z245" s="129"/>
      <c r="AA245" s="129"/>
      <c r="AB245" s="129"/>
      <c r="AC245" s="129"/>
      <c r="AD245" s="129"/>
      <c r="AE245" s="315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</row>
    <row r="246" spans="2:44" s="149" customFormat="1" ht="12.75" customHeight="1">
      <c r="B246" s="129"/>
      <c r="C246" s="134" t="s">
        <v>21</v>
      </c>
      <c r="D246" s="135" t="s">
        <v>1944</v>
      </c>
      <c r="E246" s="140" t="s">
        <v>1945</v>
      </c>
      <c r="F246" s="140" t="s">
        <v>2984</v>
      </c>
      <c r="G246" s="218" t="s">
        <v>3110</v>
      </c>
      <c r="H246" s="126" t="s">
        <v>1931</v>
      </c>
      <c r="I246" s="138">
        <v>6</v>
      </c>
      <c r="J246" s="138">
        <v>0</v>
      </c>
      <c r="K246" s="138">
        <v>0.1</v>
      </c>
      <c r="L246" s="138">
        <v>0</v>
      </c>
      <c r="M246" s="330">
        <f>SUM(I246:I249)</f>
        <v>24</v>
      </c>
      <c r="N246" s="330">
        <f>SUM(J246:J249)</f>
        <v>0</v>
      </c>
      <c r="O246" s="330">
        <f>SUM(K246:K249)</f>
        <v>0.4</v>
      </c>
      <c r="P246" s="330">
        <f>SUM(L246:L249)</f>
        <v>0</v>
      </c>
      <c r="Q246" s="129"/>
      <c r="R246" s="127">
        <v>42296</v>
      </c>
      <c r="S246" s="106" t="s">
        <v>1932</v>
      </c>
      <c r="T246" s="128" t="s">
        <v>1933</v>
      </c>
      <c r="U246" s="128" t="s">
        <v>1933</v>
      </c>
      <c r="V246" s="128" t="s">
        <v>1933</v>
      </c>
      <c r="W246" s="128" t="s">
        <v>1933</v>
      </c>
      <c r="X246" s="260" t="s">
        <v>1934</v>
      </c>
      <c r="Y246" s="282" t="s">
        <v>1935</v>
      </c>
      <c r="Z246" s="129"/>
      <c r="AA246" s="129"/>
      <c r="AB246" s="129"/>
      <c r="AC246" s="129"/>
      <c r="AD246" s="129"/>
      <c r="AE246" s="315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327"/>
      <c r="AR246" s="327"/>
    </row>
    <row r="247" spans="2:44" s="149" customFormat="1" ht="12.75" customHeight="1">
      <c r="B247" s="129"/>
      <c r="C247" s="139"/>
      <c r="D247" s="139"/>
      <c r="E247" s="139"/>
      <c r="F247" s="137"/>
      <c r="G247" s="218" t="s">
        <v>2985</v>
      </c>
      <c r="H247" s="126" t="s">
        <v>1931</v>
      </c>
      <c r="I247" s="138">
        <v>6</v>
      </c>
      <c r="J247" s="138">
        <v>0</v>
      </c>
      <c r="K247" s="138">
        <v>0.1</v>
      </c>
      <c r="L247" s="138">
        <v>0</v>
      </c>
      <c r="M247" s="282"/>
      <c r="N247" s="282"/>
      <c r="O247" s="282"/>
      <c r="P247" s="282"/>
      <c r="Q247" s="129"/>
      <c r="R247" s="127">
        <v>42296</v>
      </c>
      <c r="S247" s="106" t="s">
        <v>1932</v>
      </c>
      <c r="T247" s="128" t="s">
        <v>1933</v>
      </c>
      <c r="U247" s="128" t="s">
        <v>1933</v>
      </c>
      <c r="V247" s="128" t="s">
        <v>1933</v>
      </c>
      <c r="W247" s="128" t="s">
        <v>1933</v>
      </c>
      <c r="X247" s="260" t="s">
        <v>1934</v>
      </c>
      <c r="Y247" s="282" t="s">
        <v>1935</v>
      </c>
      <c r="Z247" s="129"/>
      <c r="AA247" s="129"/>
      <c r="AB247" s="129"/>
      <c r="AC247" s="129"/>
      <c r="AD247" s="129"/>
      <c r="AE247" s="315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</row>
    <row r="248" spans="2:44" s="149" customFormat="1" ht="12.75" customHeight="1">
      <c r="B248" s="129"/>
      <c r="C248" s="139"/>
      <c r="D248" s="139"/>
      <c r="E248" s="139"/>
      <c r="F248" s="137"/>
      <c r="G248" s="218" t="s">
        <v>2986</v>
      </c>
      <c r="H248" s="126" t="s">
        <v>1931</v>
      </c>
      <c r="I248" s="138">
        <v>6</v>
      </c>
      <c r="J248" s="138">
        <v>0</v>
      </c>
      <c r="K248" s="138">
        <v>0.1</v>
      </c>
      <c r="L248" s="138">
        <v>0</v>
      </c>
      <c r="M248" s="282"/>
      <c r="N248" s="282"/>
      <c r="O248" s="282"/>
      <c r="P248" s="282"/>
      <c r="Q248" s="129"/>
      <c r="R248" s="127">
        <v>42296</v>
      </c>
      <c r="S248" s="106" t="s">
        <v>1932</v>
      </c>
      <c r="T248" s="128" t="s">
        <v>1933</v>
      </c>
      <c r="U248" s="128" t="s">
        <v>1933</v>
      </c>
      <c r="V248" s="128" t="s">
        <v>1933</v>
      </c>
      <c r="W248" s="128" t="s">
        <v>1933</v>
      </c>
      <c r="X248" s="260" t="s">
        <v>1934</v>
      </c>
      <c r="Y248" s="282" t="s">
        <v>1935</v>
      </c>
      <c r="Z248" s="129"/>
      <c r="AA248" s="129"/>
      <c r="AB248" s="129"/>
      <c r="AC248" s="129"/>
      <c r="AD248" s="129"/>
      <c r="AE248" s="315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</row>
    <row r="249" spans="2:44" s="149" customFormat="1" ht="12.75" customHeight="1">
      <c r="B249" s="129"/>
      <c r="C249" s="139"/>
      <c r="D249" s="139"/>
      <c r="E249" s="139"/>
      <c r="F249" s="137"/>
      <c r="G249" s="218" t="s">
        <v>2987</v>
      </c>
      <c r="H249" s="126" t="s">
        <v>1931</v>
      </c>
      <c r="I249" s="138">
        <v>6</v>
      </c>
      <c r="J249" s="138">
        <v>0</v>
      </c>
      <c r="K249" s="138">
        <v>0.1</v>
      </c>
      <c r="L249" s="138">
        <v>0</v>
      </c>
      <c r="M249" s="282"/>
      <c r="N249" s="282"/>
      <c r="O249" s="282"/>
      <c r="P249" s="282"/>
      <c r="Q249" s="129"/>
      <c r="R249" s="127">
        <v>42296</v>
      </c>
      <c r="S249" s="106" t="s">
        <v>1932</v>
      </c>
      <c r="T249" s="128" t="s">
        <v>1933</v>
      </c>
      <c r="U249" s="128" t="s">
        <v>1933</v>
      </c>
      <c r="V249" s="128" t="s">
        <v>1933</v>
      </c>
      <c r="W249" s="128" t="s">
        <v>1933</v>
      </c>
      <c r="X249" s="260" t="s">
        <v>1934</v>
      </c>
      <c r="Y249" s="282" t="s">
        <v>1935</v>
      </c>
      <c r="Z249" s="129"/>
      <c r="AA249" s="129"/>
      <c r="AB249" s="129"/>
      <c r="AC249" s="129"/>
      <c r="AD249" s="129"/>
      <c r="AE249" s="315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</row>
    <row r="250" spans="2:44" s="149" customFormat="1" ht="12.75" customHeight="1">
      <c r="B250" s="129"/>
      <c r="C250" s="134" t="s">
        <v>21</v>
      </c>
      <c r="D250" s="135" t="s">
        <v>1944</v>
      </c>
      <c r="E250" s="140" t="s">
        <v>1945</v>
      </c>
      <c r="F250" s="140" t="s">
        <v>1961</v>
      </c>
      <c r="G250" s="218" t="s">
        <v>2988</v>
      </c>
      <c r="H250" s="126" t="s">
        <v>1931</v>
      </c>
      <c r="I250" s="138">
        <v>6</v>
      </c>
      <c r="J250" s="138">
        <v>0</v>
      </c>
      <c r="K250" s="138">
        <v>0.1</v>
      </c>
      <c r="L250" s="138">
        <v>0</v>
      </c>
      <c r="M250" s="330">
        <f>SUM(I250:I250)</f>
        <v>6</v>
      </c>
      <c r="N250" s="330">
        <f>SUM(J250:J250)</f>
        <v>0</v>
      </c>
      <c r="O250" s="330">
        <f>SUM(K250:K250)</f>
        <v>0.1</v>
      </c>
      <c r="P250" s="330">
        <f>SUM(L250:L250)</f>
        <v>0</v>
      </c>
      <c r="Q250" s="129"/>
      <c r="R250" s="127">
        <v>42296</v>
      </c>
      <c r="S250" s="106" t="s">
        <v>1932</v>
      </c>
      <c r="T250" s="128" t="s">
        <v>1933</v>
      </c>
      <c r="U250" s="128" t="s">
        <v>1933</v>
      </c>
      <c r="V250" s="128" t="s">
        <v>1933</v>
      </c>
      <c r="W250" s="128" t="s">
        <v>1933</v>
      </c>
      <c r="X250" s="260" t="s">
        <v>1934</v>
      </c>
      <c r="Y250" s="282" t="s">
        <v>1935</v>
      </c>
      <c r="Z250" s="129"/>
      <c r="AA250" s="129"/>
      <c r="AB250" s="129"/>
      <c r="AC250" s="129"/>
      <c r="AD250" s="129"/>
      <c r="AE250" s="315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327"/>
      <c r="AR250" s="327"/>
    </row>
    <row r="251" spans="2:44" s="149" customFormat="1" ht="12.75" customHeight="1">
      <c r="B251" s="4"/>
      <c r="C251" s="5" t="s">
        <v>22</v>
      </c>
      <c r="D251" s="6" t="s">
        <v>1962</v>
      </c>
      <c r="E251" s="6" t="s">
        <v>1963</v>
      </c>
      <c r="F251" s="7"/>
      <c r="G251" s="221"/>
      <c r="H251" s="8" t="s">
        <v>1363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48"/>
      <c r="U251" s="148"/>
      <c r="V251" s="148"/>
      <c r="W251" s="148"/>
      <c r="X251" s="260"/>
      <c r="Y251" s="129"/>
      <c r="Z251" s="129"/>
      <c r="AA251" s="129"/>
      <c r="AB251" s="129"/>
      <c r="AC251" s="129"/>
      <c r="AD251" s="129"/>
      <c r="AE251" s="315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</row>
    <row r="252" spans="2:44" s="149" customFormat="1" ht="12.75" customHeight="1">
      <c r="B252" s="4"/>
      <c r="C252" s="5" t="s">
        <v>22</v>
      </c>
      <c r="D252" s="6" t="s">
        <v>1962</v>
      </c>
      <c r="E252" s="262" t="s">
        <v>1964</v>
      </c>
      <c r="F252" s="6" t="s">
        <v>3230</v>
      </c>
      <c r="G252" s="222" t="s">
        <v>1965</v>
      </c>
      <c r="H252" s="150" t="s">
        <v>1966</v>
      </c>
      <c r="I252" s="151">
        <v>30</v>
      </c>
      <c r="J252" s="151">
        <v>0</v>
      </c>
      <c r="K252" s="151">
        <v>0.5</v>
      </c>
      <c r="L252" s="151">
        <v>0</v>
      </c>
      <c r="M252" s="1">
        <v>408</v>
      </c>
      <c r="N252" s="1">
        <v>18</v>
      </c>
      <c r="O252" s="1">
        <v>6.8</v>
      </c>
      <c r="P252" s="1">
        <v>0.3</v>
      </c>
      <c r="Q252" s="1"/>
      <c r="R252" s="152" t="s">
        <v>1967</v>
      </c>
      <c r="S252" s="1" t="s">
        <v>1968</v>
      </c>
      <c r="T252" s="148" t="s">
        <v>1938</v>
      </c>
      <c r="U252" s="148" t="s">
        <v>1938</v>
      </c>
      <c r="V252" s="148" t="s">
        <v>1938</v>
      </c>
      <c r="W252" s="148" t="s">
        <v>1938</v>
      </c>
      <c r="X252" s="260" t="s">
        <v>1969</v>
      </c>
      <c r="Y252" s="129"/>
      <c r="Z252" s="129"/>
      <c r="AA252" s="129"/>
      <c r="AB252" s="129"/>
      <c r="AC252" s="129"/>
      <c r="AD252" s="129"/>
      <c r="AE252" s="315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327"/>
      <c r="AR252" s="327"/>
    </row>
    <row r="253" spans="2:44" s="149" customFormat="1" ht="12.75" customHeight="1">
      <c r="B253" s="4"/>
      <c r="C253" s="5"/>
      <c r="D253" s="6"/>
      <c r="E253" s="6"/>
      <c r="F253" s="129"/>
      <c r="G253" s="222" t="s">
        <v>1970</v>
      </c>
      <c r="H253" s="150" t="s">
        <v>1966</v>
      </c>
      <c r="I253" s="151">
        <v>12</v>
      </c>
      <c r="J253" s="151">
        <v>0</v>
      </c>
      <c r="K253" s="151">
        <v>0.2</v>
      </c>
      <c r="L253" s="151">
        <v>0</v>
      </c>
      <c r="M253" s="1"/>
      <c r="N253" s="1"/>
      <c r="O253" s="1"/>
      <c r="P253" s="1"/>
      <c r="Q253" s="1"/>
      <c r="R253" s="153">
        <v>42947</v>
      </c>
      <c r="S253" s="1" t="s">
        <v>1968</v>
      </c>
      <c r="T253" s="148" t="s">
        <v>1938</v>
      </c>
      <c r="U253" s="148" t="s">
        <v>1938</v>
      </c>
      <c r="V253" s="148" t="s">
        <v>1938</v>
      </c>
      <c r="W253" s="148" t="s">
        <v>1938</v>
      </c>
      <c r="X253" s="260" t="s">
        <v>1969</v>
      </c>
      <c r="Y253" s="129"/>
      <c r="Z253" s="129"/>
      <c r="AA253" s="129"/>
      <c r="AB253" s="129"/>
      <c r="AC253" s="129"/>
      <c r="AD253" s="129"/>
      <c r="AE253" s="315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</row>
    <row r="254" spans="2:44" s="149" customFormat="1" ht="12.75" customHeight="1">
      <c r="B254" s="4"/>
      <c r="C254" s="5"/>
      <c r="D254" s="6"/>
      <c r="E254" s="6"/>
      <c r="F254" s="129"/>
      <c r="G254" s="222" t="s">
        <v>1971</v>
      </c>
      <c r="H254" s="150" t="s">
        <v>1966</v>
      </c>
      <c r="I254" s="151">
        <v>18</v>
      </c>
      <c r="J254" s="151">
        <v>0</v>
      </c>
      <c r="K254" s="151">
        <v>0.3</v>
      </c>
      <c r="L254" s="151">
        <v>0</v>
      </c>
      <c r="M254" s="1"/>
      <c r="N254" s="1"/>
      <c r="O254" s="1"/>
      <c r="P254" s="1"/>
      <c r="Q254" s="1"/>
      <c r="R254" s="153">
        <v>43034</v>
      </c>
      <c r="S254" s="1" t="s">
        <v>1968</v>
      </c>
      <c r="T254" s="148" t="s">
        <v>1938</v>
      </c>
      <c r="U254" s="148" t="s">
        <v>1938</v>
      </c>
      <c r="V254" s="148" t="s">
        <v>1938</v>
      </c>
      <c r="W254" s="148" t="s">
        <v>1938</v>
      </c>
      <c r="X254" s="260" t="s">
        <v>1969</v>
      </c>
      <c r="Y254" s="129"/>
      <c r="Z254" s="129"/>
      <c r="AA254" s="129"/>
      <c r="AB254" s="129"/>
      <c r="AC254" s="129"/>
      <c r="AD254" s="129"/>
      <c r="AE254" s="315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</row>
    <row r="255" spans="2:44" s="149" customFormat="1" ht="12.75" customHeight="1">
      <c r="B255" s="4"/>
      <c r="C255" s="5"/>
      <c r="D255" s="6"/>
      <c r="E255" s="6"/>
      <c r="F255" s="129"/>
      <c r="G255" s="222" t="s">
        <v>1972</v>
      </c>
      <c r="H255" s="150" t="s">
        <v>1966</v>
      </c>
      <c r="I255" s="151">
        <v>18</v>
      </c>
      <c r="J255" s="151">
        <v>0</v>
      </c>
      <c r="K255" s="151">
        <v>0.3</v>
      </c>
      <c r="L255" s="151">
        <v>0</v>
      </c>
      <c r="M255" s="1"/>
      <c r="N255" s="1"/>
      <c r="O255" s="1"/>
      <c r="P255" s="1"/>
      <c r="Q255" s="1"/>
      <c r="R255" s="153">
        <v>43034</v>
      </c>
      <c r="S255" s="1" t="s">
        <v>1968</v>
      </c>
      <c r="T255" s="148" t="s">
        <v>1938</v>
      </c>
      <c r="U255" s="148" t="s">
        <v>1938</v>
      </c>
      <c r="V255" s="148" t="s">
        <v>1938</v>
      </c>
      <c r="W255" s="148" t="s">
        <v>1938</v>
      </c>
      <c r="X255" s="260" t="s">
        <v>1969</v>
      </c>
      <c r="Y255" s="129"/>
      <c r="Z255" s="129"/>
      <c r="AA255" s="129"/>
      <c r="AB255" s="129"/>
      <c r="AC255" s="129"/>
      <c r="AD255" s="129"/>
      <c r="AE255" s="315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</row>
    <row r="256" spans="2:44" s="149" customFormat="1" ht="12.75" customHeight="1">
      <c r="B256" s="4"/>
      <c r="C256" s="5"/>
      <c r="D256" s="6"/>
      <c r="E256" s="6"/>
      <c r="F256" s="129"/>
      <c r="G256" s="222" t="s">
        <v>1973</v>
      </c>
      <c r="H256" s="150" t="s">
        <v>1363</v>
      </c>
      <c r="I256" s="151">
        <v>48</v>
      </c>
      <c r="J256" s="151">
        <v>0</v>
      </c>
      <c r="K256" s="151">
        <v>0.8</v>
      </c>
      <c r="L256" s="151">
        <v>0</v>
      </c>
      <c r="M256" s="1"/>
      <c r="N256" s="1"/>
      <c r="O256" s="1"/>
      <c r="P256" s="1"/>
      <c r="Q256" s="1"/>
      <c r="R256" s="153">
        <v>42324</v>
      </c>
      <c r="S256" s="1" t="s">
        <v>1968</v>
      </c>
      <c r="T256" s="148" t="s">
        <v>1938</v>
      </c>
      <c r="U256" s="148" t="s">
        <v>1938</v>
      </c>
      <c r="V256" s="148" t="s">
        <v>1938</v>
      </c>
      <c r="W256" s="148" t="s">
        <v>1938</v>
      </c>
      <c r="X256" s="260" t="s">
        <v>1969</v>
      </c>
      <c r="Y256" s="129"/>
      <c r="Z256" s="129"/>
      <c r="AA256" s="129"/>
      <c r="AB256" s="129"/>
      <c r="AC256" s="129"/>
      <c r="AD256" s="129"/>
      <c r="AE256" s="315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</row>
    <row r="257" spans="2:44" s="149" customFormat="1" ht="12.75" customHeight="1">
      <c r="B257" s="4"/>
      <c r="C257" s="5"/>
      <c r="D257" s="6"/>
      <c r="E257" s="6"/>
      <c r="F257" s="129"/>
      <c r="G257" s="222" t="s">
        <v>1974</v>
      </c>
      <c r="H257" s="150" t="s">
        <v>1363</v>
      </c>
      <c r="I257" s="151">
        <v>48</v>
      </c>
      <c r="J257" s="151">
        <v>0</v>
      </c>
      <c r="K257" s="151">
        <v>0.8</v>
      </c>
      <c r="L257" s="151">
        <v>0</v>
      </c>
      <c r="M257" s="1"/>
      <c r="N257" s="1"/>
      <c r="O257" s="1"/>
      <c r="P257" s="1"/>
      <c r="Q257" s="1"/>
      <c r="R257" s="153">
        <v>43795</v>
      </c>
      <c r="S257" s="1" t="s">
        <v>1968</v>
      </c>
      <c r="T257" s="148" t="s">
        <v>1938</v>
      </c>
      <c r="U257" s="148" t="s">
        <v>1938</v>
      </c>
      <c r="V257" s="148" t="s">
        <v>1938</v>
      </c>
      <c r="W257" s="148" t="s">
        <v>1938</v>
      </c>
      <c r="X257" s="260" t="s">
        <v>1969</v>
      </c>
      <c r="Y257" s="129"/>
      <c r="Z257" s="129"/>
      <c r="AA257" s="129"/>
      <c r="AB257" s="129"/>
      <c r="AC257" s="129"/>
      <c r="AD257" s="129"/>
      <c r="AE257" s="315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</row>
    <row r="258" spans="2:44" s="149" customFormat="1" ht="12.75" customHeight="1">
      <c r="B258" s="4"/>
      <c r="C258" s="5"/>
      <c r="D258" s="6"/>
      <c r="E258" s="6"/>
      <c r="F258" s="129"/>
      <c r="G258" s="222" t="s">
        <v>1975</v>
      </c>
      <c r="H258" s="150" t="s">
        <v>1363</v>
      </c>
      <c r="I258" s="151">
        <v>48</v>
      </c>
      <c r="J258" s="151">
        <v>0</v>
      </c>
      <c r="K258" s="151">
        <v>0.8</v>
      </c>
      <c r="L258" s="151">
        <v>0</v>
      </c>
      <c r="M258" s="1"/>
      <c r="N258" s="1"/>
      <c r="O258" s="1"/>
      <c r="P258" s="1"/>
      <c r="Q258" s="1"/>
      <c r="R258" s="153">
        <v>43643</v>
      </c>
      <c r="S258" s="1" t="s">
        <v>1968</v>
      </c>
      <c r="T258" s="148" t="s">
        <v>1938</v>
      </c>
      <c r="U258" s="148" t="s">
        <v>1938</v>
      </c>
      <c r="V258" s="148" t="s">
        <v>1938</v>
      </c>
      <c r="W258" s="148" t="s">
        <v>1938</v>
      </c>
      <c r="X258" s="260" t="s">
        <v>1969</v>
      </c>
      <c r="Y258" s="129"/>
      <c r="Z258" s="129"/>
      <c r="AA258" s="129"/>
      <c r="AB258" s="129"/>
      <c r="AC258" s="129"/>
      <c r="AD258" s="129"/>
      <c r="AE258" s="315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</row>
    <row r="259" spans="2:44" s="149" customFormat="1" ht="12.75" customHeight="1">
      <c r="B259" s="4"/>
      <c r="C259" s="5"/>
      <c r="D259" s="6"/>
      <c r="E259" s="6"/>
      <c r="F259" s="129"/>
      <c r="G259" s="223" t="s">
        <v>1976</v>
      </c>
      <c r="H259" s="150" t="s">
        <v>1363</v>
      </c>
      <c r="I259" s="151">
        <v>30</v>
      </c>
      <c r="J259" s="151">
        <v>18</v>
      </c>
      <c r="K259" s="151">
        <v>0.5</v>
      </c>
      <c r="L259" s="151">
        <v>0.3</v>
      </c>
      <c r="M259" s="1"/>
      <c r="N259" s="1"/>
      <c r="O259" s="1"/>
      <c r="P259" s="1"/>
      <c r="Q259" s="1"/>
      <c r="R259" s="153">
        <v>43786</v>
      </c>
      <c r="S259" s="1" t="s">
        <v>1968</v>
      </c>
      <c r="T259" s="148" t="s">
        <v>1938</v>
      </c>
      <c r="U259" s="148" t="s">
        <v>1938</v>
      </c>
      <c r="V259" s="148" t="s">
        <v>1938</v>
      </c>
      <c r="W259" s="148" t="s">
        <v>1938</v>
      </c>
      <c r="X259" s="260" t="s">
        <v>1969</v>
      </c>
      <c r="Y259" s="129"/>
      <c r="Z259" s="129"/>
      <c r="AA259" s="129"/>
      <c r="AB259" s="129"/>
      <c r="AC259" s="129"/>
      <c r="AD259" s="129"/>
      <c r="AE259" s="315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</row>
    <row r="260" spans="2:44" s="149" customFormat="1" ht="12.75" customHeight="1">
      <c r="B260" s="4"/>
      <c r="C260" s="5"/>
      <c r="D260" s="6"/>
      <c r="E260" s="6"/>
      <c r="F260" s="129"/>
      <c r="G260" s="222" t="s">
        <v>1977</v>
      </c>
      <c r="H260" s="150" t="s">
        <v>1363</v>
      </c>
      <c r="I260" s="151">
        <v>36</v>
      </c>
      <c r="J260" s="151">
        <v>0</v>
      </c>
      <c r="K260" s="151">
        <v>0.6</v>
      </c>
      <c r="L260" s="151">
        <v>0</v>
      </c>
      <c r="M260" s="1"/>
      <c r="N260" s="1"/>
      <c r="O260" s="1"/>
      <c r="P260" s="1"/>
      <c r="Q260" s="1"/>
      <c r="R260" s="153">
        <v>43172</v>
      </c>
      <c r="S260" s="1" t="s">
        <v>1968</v>
      </c>
      <c r="T260" s="148" t="s">
        <v>1938</v>
      </c>
      <c r="U260" s="148" t="s">
        <v>1938</v>
      </c>
      <c r="V260" s="148" t="s">
        <v>1938</v>
      </c>
      <c r="W260" s="148" t="s">
        <v>1938</v>
      </c>
      <c r="X260" s="260" t="s">
        <v>1969</v>
      </c>
      <c r="Y260" s="129"/>
      <c r="Z260" s="129"/>
      <c r="AA260" s="129"/>
      <c r="AB260" s="129"/>
      <c r="AC260" s="129"/>
      <c r="AD260" s="129"/>
      <c r="AE260" s="315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</row>
    <row r="261" spans="2:44" s="149" customFormat="1" ht="12.75" customHeight="1">
      <c r="B261" s="4"/>
      <c r="C261" s="5"/>
      <c r="D261" s="6"/>
      <c r="E261" s="6"/>
      <c r="F261" s="129"/>
      <c r="G261" s="222" t="s">
        <v>1978</v>
      </c>
      <c r="H261" s="150" t="s">
        <v>1363</v>
      </c>
      <c r="I261" s="151">
        <v>54</v>
      </c>
      <c r="J261" s="151">
        <v>0</v>
      </c>
      <c r="K261" s="151">
        <v>0.9</v>
      </c>
      <c r="L261" s="151">
        <v>0</v>
      </c>
      <c r="M261" s="1"/>
      <c r="N261" s="1"/>
      <c r="O261" s="1"/>
      <c r="P261" s="1"/>
      <c r="Q261" s="1"/>
      <c r="R261" s="153">
        <v>42940</v>
      </c>
      <c r="S261" s="1" t="s">
        <v>1968</v>
      </c>
      <c r="T261" s="148" t="s">
        <v>1938</v>
      </c>
      <c r="U261" s="148" t="s">
        <v>1938</v>
      </c>
      <c r="V261" s="148" t="s">
        <v>1938</v>
      </c>
      <c r="W261" s="148" t="s">
        <v>1938</v>
      </c>
      <c r="X261" s="260" t="s">
        <v>1969</v>
      </c>
      <c r="Y261" s="129"/>
      <c r="Z261" s="129"/>
      <c r="AA261" s="129"/>
      <c r="AB261" s="129"/>
      <c r="AC261" s="129"/>
      <c r="AD261" s="129"/>
      <c r="AE261" s="315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</row>
    <row r="262" spans="2:44" s="149" customFormat="1" ht="12.75" customHeight="1">
      <c r="B262" s="4"/>
      <c r="C262" s="5"/>
      <c r="D262" s="6"/>
      <c r="E262" s="6"/>
      <c r="F262" s="129"/>
      <c r="G262" s="223" t="s">
        <v>1979</v>
      </c>
      <c r="H262" s="150" t="s">
        <v>1363</v>
      </c>
      <c r="I262" s="151">
        <v>18</v>
      </c>
      <c r="J262" s="151">
        <v>0</v>
      </c>
      <c r="K262" s="151">
        <v>0.3</v>
      </c>
      <c r="L262" s="151">
        <v>0</v>
      </c>
      <c r="M262" s="1"/>
      <c r="N262" s="1"/>
      <c r="O262" s="1"/>
      <c r="P262" s="1"/>
      <c r="Q262" s="1"/>
      <c r="R262" s="153">
        <v>43577</v>
      </c>
      <c r="S262" s="1" t="s">
        <v>1968</v>
      </c>
      <c r="T262" s="148" t="s">
        <v>1938</v>
      </c>
      <c r="U262" s="148" t="s">
        <v>1938</v>
      </c>
      <c r="V262" s="148" t="s">
        <v>1938</v>
      </c>
      <c r="W262" s="148" t="s">
        <v>1938</v>
      </c>
      <c r="X262" s="260" t="s">
        <v>1969</v>
      </c>
      <c r="Y262" s="129"/>
      <c r="Z262" s="129"/>
      <c r="AA262" s="129"/>
      <c r="AB262" s="129"/>
      <c r="AC262" s="129"/>
      <c r="AD262" s="129"/>
      <c r="AE262" s="315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</row>
    <row r="263" spans="2:44" s="149" customFormat="1" ht="12.75" customHeight="1">
      <c r="B263" s="4"/>
      <c r="C263" s="5"/>
      <c r="D263" s="6"/>
      <c r="E263" s="6"/>
      <c r="F263" s="129"/>
      <c r="G263" s="224" t="s">
        <v>1980</v>
      </c>
      <c r="H263" s="150" t="s">
        <v>1363</v>
      </c>
      <c r="I263" s="151">
        <v>48</v>
      </c>
      <c r="J263" s="1">
        <v>0</v>
      </c>
      <c r="K263" s="151">
        <v>0.8</v>
      </c>
      <c r="L263" s="1">
        <v>0</v>
      </c>
      <c r="M263" s="1"/>
      <c r="N263" s="1"/>
      <c r="O263" s="1"/>
      <c r="P263" s="1"/>
      <c r="Q263" s="1"/>
      <c r="R263" s="153">
        <v>43786</v>
      </c>
      <c r="S263" s="1" t="s">
        <v>1968</v>
      </c>
      <c r="T263" s="148" t="s">
        <v>1938</v>
      </c>
      <c r="U263" s="148" t="s">
        <v>1938</v>
      </c>
      <c r="V263" s="148" t="s">
        <v>1938</v>
      </c>
      <c r="W263" s="148" t="s">
        <v>1938</v>
      </c>
      <c r="X263" s="260" t="s">
        <v>1969</v>
      </c>
      <c r="Y263" s="129"/>
      <c r="Z263" s="129"/>
      <c r="AA263" s="129"/>
      <c r="AB263" s="129"/>
      <c r="AC263" s="129"/>
      <c r="AD263" s="129"/>
      <c r="AE263" s="315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</row>
    <row r="264" spans="2:44" s="149" customFormat="1" ht="12.75" customHeight="1">
      <c r="B264" s="4"/>
      <c r="C264" s="5" t="s">
        <v>22</v>
      </c>
      <c r="D264" s="6" t="s">
        <v>1962</v>
      </c>
      <c r="E264" s="262" t="s">
        <v>1964</v>
      </c>
      <c r="F264" s="6" t="s">
        <v>3232</v>
      </c>
      <c r="G264" s="225" t="s">
        <v>1981</v>
      </c>
      <c r="H264" s="150" t="s">
        <v>1363</v>
      </c>
      <c r="I264" s="151">
        <v>30</v>
      </c>
      <c r="J264" s="151">
        <v>0</v>
      </c>
      <c r="K264" s="151">
        <v>0.5</v>
      </c>
      <c r="L264" s="151">
        <v>0</v>
      </c>
      <c r="M264" s="1">
        <v>60</v>
      </c>
      <c r="N264" s="1">
        <v>0</v>
      </c>
      <c r="O264" s="1">
        <v>1</v>
      </c>
      <c r="P264" s="1">
        <v>0</v>
      </c>
      <c r="Q264" s="1"/>
      <c r="R264" s="153">
        <v>43643</v>
      </c>
      <c r="S264" s="1" t="s">
        <v>1968</v>
      </c>
      <c r="T264" s="148" t="s">
        <v>1938</v>
      </c>
      <c r="U264" s="148" t="s">
        <v>1938</v>
      </c>
      <c r="V264" s="148" t="s">
        <v>1938</v>
      </c>
      <c r="W264" s="148" t="s">
        <v>1938</v>
      </c>
      <c r="X264" s="260" t="s">
        <v>1969</v>
      </c>
      <c r="Y264" s="129"/>
      <c r="Z264" s="129"/>
      <c r="AA264" s="129"/>
      <c r="AB264" s="129"/>
      <c r="AC264" s="129"/>
      <c r="AD264" s="129"/>
      <c r="AE264" s="315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327"/>
      <c r="AR264" s="327"/>
    </row>
    <row r="265" spans="2:44" s="149" customFormat="1" ht="12.75" customHeight="1">
      <c r="B265" s="4"/>
      <c r="C265" s="5"/>
      <c r="D265" s="6"/>
      <c r="E265" s="6"/>
      <c r="F265" s="125"/>
      <c r="G265" s="225" t="s">
        <v>1982</v>
      </c>
      <c r="H265" s="150" t="s">
        <v>1363</v>
      </c>
      <c r="I265" s="151">
        <v>30</v>
      </c>
      <c r="J265" s="151">
        <v>0</v>
      </c>
      <c r="K265" s="151">
        <v>0.5</v>
      </c>
      <c r="L265" s="1">
        <v>0</v>
      </c>
      <c r="M265" s="1"/>
      <c r="N265" s="1"/>
      <c r="O265" s="1"/>
      <c r="P265" s="1"/>
      <c r="Q265" s="1"/>
      <c r="R265" s="153">
        <v>43643</v>
      </c>
      <c r="S265" s="1" t="s">
        <v>1968</v>
      </c>
      <c r="T265" s="148" t="s">
        <v>1938</v>
      </c>
      <c r="U265" s="148" t="s">
        <v>1938</v>
      </c>
      <c r="V265" s="148" t="s">
        <v>1938</v>
      </c>
      <c r="W265" s="148" t="s">
        <v>1938</v>
      </c>
      <c r="X265" s="260" t="s">
        <v>1969</v>
      </c>
      <c r="Y265" s="129"/>
      <c r="Z265" s="129"/>
      <c r="AA265" s="129"/>
      <c r="AB265" s="129"/>
      <c r="AC265" s="129"/>
      <c r="AD265" s="129"/>
      <c r="AE265" s="315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</row>
    <row r="266" spans="2:44" s="149" customFormat="1" ht="12.75" customHeight="1">
      <c r="B266" s="4"/>
      <c r="C266" s="5" t="s">
        <v>22</v>
      </c>
      <c r="D266" s="6" t="s">
        <v>1962</v>
      </c>
      <c r="E266" s="262" t="s">
        <v>1964</v>
      </c>
      <c r="F266" s="6" t="s">
        <v>3231</v>
      </c>
      <c r="G266" s="225" t="s">
        <v>1983</v>
      </c>
      <c r="H266" s="150" t="s">
        <v>1363</v>
      </c>
      <c r="I266" s="1">
        <v>18</v>
      </c>
      <c r="J266" s="151">
        <v>0</v>
      </c>
      <c r="K266" s="151">
        <v>0.3</v>
      </c>
      <c r="L266" s="151">
        <v>0</v>
      </c>
      <c r="M266" s="1">
        <v>120</v>
      </c>
      <c r="N266" s="1">
        <v>0</v>
      </c>
      <c r="O266" s="1">
        <v>2</v>
      </c>
      <c r="P266" s="1">
        <v>0</v>
      </c>
      <c r="Q266" s="1"/>
      <c r="R266" s="153">
        <v>43020</v>
      </c>
      <c r="S266" s="1" t="s">
        <v>1968</v>
      </c>
      <c r="T266" s="148" t="s">
        <v>1938</v>
      </c>
      <c r="U266" s="148" t="s">
        <v>1938</v>
      </c>
      <c r="V266" s="148" t="s">
        <v>1938</v>
      </c>
      <c r="W266" s="148" t="s">
        <v>1938</v>
      </c>
      <c r="X266" s="260" t="s">
        <v>1969</v>
      </c>
      <c r="Y266" s="129"/>
      <c r="Z266" s="129"/>
      <c r="AA266" s="129"/>
      <c r="AB266" s="129"/>
      <c r="AC266" s="129"/>
      <c r="AD266" s="129"/>
      <c r="AE266" s="315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327"/>
      <c r="AR266" s="327"/>
    </row>
    <row r="267" spans="2:44" s="149" customFormat="1" ht="12.75" customHeight="1">
      <c r="B267" s="4"/>
      <c r="C267" s="5"/>
      <c r="D267" s="6"/>
      <c r="E267" s="6"/>
      <c r="F267" s="125"/>
      <c r="G267" s="225" t="s">
        <v>1984</v>
      </c>
      <c r="H267" s="150" t="s">
        <v>1363</v>
      </c>
      <c r="I267" s="151">
        <v>30</v>
      </c>
      <c r="J267" s="151">
        <v>0</v>
      </c>
      <c r="K267" s="151">
        <v>0.5</v>
      </c>
      <c r="L267" s="151">
        <v>0</v>
      </c>
      <c r="M267" s="1"/>
      <c r="N267" s="1"/>
      <c r="O267" s="1"/>
      <c r="P267" s="1"/>
      <c r="Q267" s="1"/>
      <c r="R267" s="153">
        <v>43034</v>
      </c>
      <c r="S267" s="1" t="s">
        <v>1968</v>
      </c>
      <c r="T267" s="148" t="s">
        <v>1938</v>
      </c>
      <c r="U267" s="148" t="s">
        <v>1938</v>
      </c>
      <c r="V267" s="148" t="s">
        <v>1938</v>
      </c>
      <c r="W267" s="148" t="s">
        <v>1938</v>
      </c>
      <c r="X267" s="260" t="s">
        <v>1969</v>
      </c>
      <c r="Y267" s="129"/>
      <c r="Z267" s="129"/>
      <c r="AA267" s="129"/>
      <c r="AB267" s="129"/>
      <c r="AC267" s="129"/>
      <c r="AD267" s="129"/>
      <c r="AE267" s="315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</row>
    <row r="268" spans="2:44" s="149" customFormat="1" ht="12.75" customHeight="1">
      <c r="B268" s="4"/>
      <c r="C268" s="5"/>
      <c r="D268" s="6"/>
      <c r="E268" s="6"/>
      <c r="F268" s="125"/>
      <c r="G268" s="225" t="s">
        <v>1985</v>
      </c>
      <c r="H268" s="150" t="s">
        <v>1363</v>
      </c>
      <c r="I268" s="151">
        <v>42</v>
      </c>
      <c r="J268" s="151">
        <v>0</v>
      </c>
      <c r="K268" s="151">
        <v>0.7</v>
      </c>
      <c r="L268" s="151">
        <v>0</v>
      </c>
      <c r="M268" s="1"/>
      <c r="N268" s="1"/>
      <c r="O268" s="1"/>
      <c r="P268" s="1"/>
      <c r="Q268" s="1"/>
      <c r="R268" s="153">
        <v>43034</v>
      </c>
      <c r="S268" s="1" t="s">
        <v>1986</v>
      </c>
      <c r="T268" s="148" t="s">
        <v>1784</v>
      </c>
      <c r="U268" s="148" t="s">
        <v>1784</v>
      </c>
      <c r="V268" s="148" t="s">
        <v>1784</v>
      </c>
      <c r="W268" s="148" t="s">
        <v>1784</v>
      </c>
      <c r="X268" s="260" t="s">
        <v>1987</v>
      </c>
      <c r="Y268" s="129"/>
      <c r="Z268" s="129"/>
      <c r="AA268" s="129"/>
      <c r="AB268" s="129"/>
      <c r="AC268" s="129"/>
      <c r="AD268" s="129"/>
      <c r="AE268" s="315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</row>
    <row r="269" spans="2:44" s="149" customFormat="1" ht="12.75" customHeight="1">
      <c r="B269" s="4"/>
      <c r="C269" s="5"/>
      <c r="D269" s="6"/>
      <c r="E269" s="6"/>
      <c r="F269" s="125"/>
      <c r="G269" s="225" t="s">
        <v>1988</v>
      </c>
      <c r="H269" s="150" t="s">
        <v>1363</v>
      </c>
      <c r="I269" s="151">
        <v>30</v>
      </c>
      <c r="J269" s="151">
        <v>0</v>
      </c>
      <c r="K269" s="151">
        <v>0.5</v>
      </c>
      <c r="L269" s="151">
        <v>0</v>
      </c>
      <c r="M269" s="1"/>
      <c r="N269" s="1"/>
      <c r="O269" s="1"/>
      <c r="P269" s="1"/>
      <c r="Q269" s="1"/>
      <c r="R269" s="153">
        <v>43045</v>
      </c>
      <c r="S269" s="1" t="s">
        <v>1986</v>
      </c>
      <c r="T269" s="148" t="s">
        <v>1784</v>
      </c>
      <c r="U269" s="148" t="s">
        <v>1784</v>
      </c>
      <c r="V269" s="148" t="s">
        <v>1784</v>
      </c>
      <c r="W269" s="148" t="s">
        <v>1784</v>
      </c>
      <c r="X269" s="260" t="s">
        <v>1987</v>
      </c>
      <c r="Y269" s="129"/>
      <c r="Z269" s="129"/>
      <c r="AA269" s="129"/>
      <c r="AB269" s="129"/>
      <c r="AC269" s="129"/>
      <c r="AD269" s="129"/>
      <c r="AE269" s="315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</row>
    <row r="270" spans="2:44" s="149" customFormat="1" ht="12.75" customHeight="1">
      <c r="B270" s="4"/>
      <c r="C270" s="5" t="s">
        <v>22</v>
      </c>
      <c r="D270" s="6" t="s">
        <v>1962</v>
      </c>
      <c r="E270" s="262" t="s">
        <v>1964</v>
      </c>
      <c r="F270" s="125" t="s">
        <v>3736</v>
      </c>
      <c r="G270" s="225" t="s">
        <v>1989</v>
      </c>
      <c r="H270" s="150" t="s">
        <v>1966</v>
      </c>
      <c r="I270" s="151">
        <v>30</v>
      </c>
      <c r="J270" s="151">
        <v>0</v>
      </c>
      <c r="K270" s="151">
        <v>0.5</v>
      </c>
      <c r="L270" s="151">
        <v>0</v>
      </c>
      <c r="M270" s="1">
        <v>96</v>
      </c>
      <c r="N270" s="1">
        <v>0</v>
      </c>
      <c r="O270" s="1">
        <v>1.4</v>
      </c>
      <c r="P270" s="1">
        <v>0</v>
      </c>
      <c r="Q270" s="1"/>
      <c r="R270" s="153">
        <v>43776</v>
      </c>
      <c r="S270" s="1" t="s">
        <v>1986</v>
      </c>
      <c r="T270" s="148" t="s">
        <v>1784</v>
      </c>
      <c r="U270" s="148" t="s">
        <v>1784</v>
      </c>
      <c r="V270" s="148" t="s">
        <v>1784</v>
      </c>
      <c r="W270" s="148" t="s">
        <v>1784</v>
      </c>
      <c r="X270" s="260" t="s">
        <v>1987</v>
      </c>
      <c r="Y270" s="129"/>
      <c r="Z270" s="129"/>
      <c r="AA270" s="129"/>
      <c r="AB270" s="129"/>
      <c r="AC270" s="129"/>
      <c r="AD270" s="129"/>
      <c r="AE270" s="315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327"/>
      <c r="AR270" s="327"/>
    </row>
    <row r="271" spans="2:44" s="149" customFormat="1" ht="12.75" customHeight="1">
      <c r="B271" s="4"/>
      <c r="C271" s="5"/>
      <c r="D271" s="6"/>
      <c r="E271" s="6"/>
      <c r="F271" s="7"/>
      <c r="G271" s="225" t="s">
        <v>1990</v>
      </c>
      <c r="H271" s="150" t="s">
        <v>1966</v>
      </c>
      <c r="I271" s="151">
        <v>6</v>
      </c>
      <c r="J271" s="151">
        <v>0</v>
      </c>
      <c r="K271" s="151">
        <v>0.1</v>
      </c>
      <c r="L271" s="151">
        <v>0</v>
      </c>
      <c r="M271" s="1"/>
      <c r="N271" s="1"/>
      <c r="O271" s="1"/>
      <c r="P271" s="1"/>
      <c r="Q271" s="1"/>
      <c r="R271" s="153">
        <v>42247</v>
      </c>
      <c r="S271" s="1" t="s">
        <v>1986</v>
      </c>
      <c r="T271" s="148" t="s">
        <v>1784</v>
      </c>
      <c r="U271" s="148" t="s">
        <v>1784</v>
      </c>
      <c r="V271" s="148" t="s">
        <v>1784</v>
      </c>
      <c r="W271" s="148" t="s">
        <v>1784</v>
      </c>
      <c r="X271" s="260" t="s">
        <v>1987</v>
      </c>
      <c r="Y271" s="129"/>
      <c r="Z271" s="129"/>
      <c r="AA271" s="129"/>
      <c r="AB271" s="129"/>
      <c r="AC271" s="129"/>
      <c r="AD271" s="129"/>
      <c r="AE271" s="315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</row>
    <row r="272" spans="2:44" s="149" customFormat="1" ht="12.75" customHeight="1">
      <c r="B272" s="4"/>
      <c r="C272" s="5"/>
      <c r="D272" s="6"/>
      <c r="E272" s="6"/>
      <c r="F272" s="7"/>
      <c r="G272" s="225" t="s">
        <v>1991</v>
      </c>
      <c r="H272" s="150" t="s">
        <v>1363</v>
      </c>
      <c r="I272" s="157">
        <v>30</v>
      </c>
      <c r="J272" s="151">
        <v>0</v>
      </c>
      <c r="K272" s="151">
        <v>0.3</v>
      </c>
      <c r="L272" s="151">
        <v>0</v>
      </c>
      <c r="M272" s="1"/>
      <c r="N272" s="1"/>
      <c r="O272" s="1"/>
      <c r="P272" s="1"/>
      <c r="Q272" s="1"/>
      <c r="R272" s="153">
        <v>43642</v>
      </c>
      <c r="S272" s="1" t="s">
        <v>1986</v>
      </c>
      <c r="T272" s="148" t="s">
        <v>1784</v>
      </c>
      <c r="U272" s="148" t="s">
        <v>1784</v>
      </c>
      <c r="V272" s="148" t="s">
        <v>1784</v>
      </c>
      <c r="W272" s="148" t="s">
        <v>1784</v>
      </c>
      <c r="X272" s="260" t="s">
        <v>1987</v>
      </c>
      <c r="Y272" s="129"/>
      <c r="Z272" s="129"/>
      <c r="AA272" s="129"/>
      <c r="AB272" s="129"/>
      <c r="AC272" s="129"/>
      <c r="AD272" s="129"/>
      <c r="AE272" s="315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</row>
    <row r="273" spans="2:44" s="149" customFormat="1" ht="12.75" customHeight="1">
      <c r="B273" s="4"/>
      <c r="C273" s="5"/>
      <c r="D273" s="6"/>
      <c r="E273" s="6"/>
      <c r="F273" s="7"/>
      <c r="G273" s="225" t="s">
        <v>1992</v>
      </c>
      <c r="H273" s="150" t="s">
        <v>1363</v>
      </c>
      <c r="I273" s="151">
        <v>30</v>
      </c>
      <c r="J273" s="151">
        <v>0</v>
      </c>
      <c r="K273" s="151">
        <v>0.5</v>
      </c>
      <c r="L273" s="151">
        <v>0</v>
      </c>
      <c r="M273" s="1"/>
      <c r="N273" s="1"/>
      <c r="O273" s="1"/>
      <c r="P273" s="1"/>
      <c r="Q273" s="1"/>
      <c r="R273" s="153">
        <v>42229</v>
      </c>
      <c r="S273" s="1" t="s">
        <v>1986</v>
      </c>
      <c r="T273" s="148" t="s">
        <v>1784</v>
      </c>
      <c r="U273" s="148" t="s">
        <v>1784</v>
      </c>
      <c r="V273" s="148" t="s">
        <v>1784</v>
      </c>
      <c r="W273" s="148" t="s">
        <v>1784</v>
      </c>
      <c r="X273" s="260" t="s">
        <v>1987</v>
      </c>
      <c r="Y273" s="129"/>
      <c r="Z273" s="129"/>
      <c r="AA273" s="129"/>
      <c r="AB273" s="129"/>
      <c r="AC273" s="129"/>
      <c r="AD273" s="129"/>
      <c r="AE273" s="315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</row>
    <row r="274" spans="2:44" s="149" customFormat="1" ht="12.75" customHeight="1">
      <c r="B274" s="4"/>
      <c r="C274" s="5" t="s">
        <v>22</v>
      </c>
      <c r="D274" s="6" t="s">
        <v>1962</v>
      </c>
      <c r="E274" s="262" t="s">
        <v>1964</v>
      </c>
      <c r="F274" s="7" t="s">
        <v>2989</v>
      </c>
      <c r="G274" s="225" t="s">
        <v>1993</v>
      </c>
      <c r="H274" s="150" t="s">
        <v>1363</v>
      </c>
      <c r="I274" s="151">
        <v>12</v>
      </c>
      <c r="J274" s="151">
        <v>0</v>
      </c>
      <c r="K274" s="151">
        <v>0.2</v>
      </c>
      <c r="L274" s="151">
        <v>0</v>
      </c>
      <c r="M274" s="1">
        <v>90</v>
      </c>
      <c r="N274" s="1">
        <v>0</v>
      </c>
      <c r="O274" s="1">
        <v>1.25</v>
      </c>
      <c r="P274" s="1">
        <v>0</v>
      </c>
      <c r="Q274" s="1"/>
      <c r="R274" s="153">
        <v>43047</v>
      </c>
      <c r="S274" s="1" t="s">
        <v>1986</v>
      </c>
      <c r="T274" s="148" t="s">
        <v>1784</v>
      </c>
      <c r="U274" s="148" t="s">
        <v>1784</v>
      </c>
      <c r="V274" s="148" t="s">
        <v>1784</v>
      </c>
      <c r="W274" s="148" t="s">
        <v>1784</v>
      </c>
      <c r="X274" s="260" t="s">
        <v>1987</v>
      </c>
      <c r="Y274" s="129"/>
      <c r="Z274" s="129"/>
      <c r="AA274" s="129"/>
      <c r="AB274" s="129"/>
      <c r="AC274" s="129"/>
      <c r="AD274" s="129"/>
      <c r="AE274" s="315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327"/>
      <c r="AR274" s="327"/>
    </row>
    <row r="275" spans="2:44" s="149" customFormat="1" ht="12.75" customHeight="1">
      <c r="B275" s="4"/>
      <c r="C275" s="5"/>
      <c r="D275" s="6"/>
      <c r="E275" s="6"/>
      <c r="F275" s="7"/>
      <c r="G275" s="226" t="s">
        <v>1994</v>
      </c>
      <c r="H275" s="150" t="s">
        <v>1363</v>
      </c>
      <c r="I275" s="151">
        <v>12</v>
      </c>
      <c r="J275" s="151">
        <v>0</v>
      </c>
      <c r="K275" s="151">
        <v>0.2</v>
      </c>
      <c r="L275" s="151">
        <v>0</v>
      </c>
      <c r="M275" s="1"/>
      <c r="N275" s="1"/>
      <c r="O275" s="1"/>
      <c r="P275" s="1"/>
      <c r="Q275" s="1"/>
      <c r="R275" s="153">
        <v>43020</v>
      </c>
      <c r="S275" s="1" t="s">
        <v>1986</v>
      </c>
      <c r="T275" s="148" t="s">
        <v>1784</v>
      </c>
      <c r="U275" s="148" t="s">
        <v>1784</v>
      </c>
      <c r="V275" s="148" t="s">
        <v>1784</v>
      </c>
      <c r="W275" s="148" t="s">
        <v>1784</v>
      </c>
      <c r="X275" s="260" t="s">
        <v>1987</v>
      </c>
      <c r="Y275" s="129"/>
      <c r="Z275" s="129"/>
      <c r="AA275" s="129"/>
      <c r="AB275" s="129"/>
      <c r="AC275" s="129"/>
      <c r="AD275" s="129"/>
      <c r="AE275" s="315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</row>
    <row r="276" spans="2:44" s="149" customFormat="1" ht="12.75" customHeight="1">
      <c r="B276" s="4"/>
      <c r="C276" s="5"/>
      <c r="D276" s="6"/>
      <c r="E276" s="6"/>
      <c r="F276" s="7"/>
      <c r="G276" s="225" t="s">
        <v>1995</v>
      </c>
      <c r="H276" s="150" t="s">
        <v>1363</v>
      </c>
      <c r="I276" s="151">
        <v>18</v>
      </c>
      <c r="J276" s="151">
        <v>0</v>
      </c>
      <c r="K276" s="151">
        <v>0.15</v>
      </c>
      <c r="L276" s="151">
        <v>0</v>
      </c>
      <c r="M276" s="1"/>
      <c r="N276" s="1"/>
      <c r="O276" s="1"/>
      <c r="P276" s="1"/>
      <c r="Q276" s="1"/>
      <c r="R276" s="153">
        <v>43244</v>
      </c>
      <c r="S276" s="1" t="s">
        <v>1986</v>
      </c>
      <c r="T276" s="148" t="s">
        <v>1784</v>
      </c>
      <c r="U276" s="148" t="s">
        <v>1784</v>
      </c>
      <c r="V276" s="148" t="s">
        <v>1784</v>
      </c>
      <c r="W276" s="148" t="s">
        <v>1784</v>
      </c>
      <c r="X276" s="260" t="s">
        <v>1987</v>
      </c>
      <c r="Y276" s="129"/>
      <c r="Z276" s="129"/>
      <c r="AA276" s="129"/>
      <c r="AB276" s="129"/>
      <c r="AC276" s="129"/>
      <c r="AD276" s="129"/>
      <c r="AE276" s="315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</row>
    <row r="277" spans="2:44" s="149" customFormat="1" ht="12.75" customHeight="1">
      <c r="B277" s="4"/>
      <c r="C277" s="5"/>
      <c r="D277" s="6"/>
      <c r="E277" s="6"/>
      <c r="F277" s="7"/>
      <c r="G277" s="225" t="s">
        <v>1996</v>
      </c>
      <c r="H277" s="150" t="s">
        <v>1363</v>
      </c>
      <c r="I277" s="151">
        <v>18</v>
      </c>
      <c r="J277" s="151">
        <v>0</v>
      </c>
      <c r="K277" s="151">
        <v>0.2</v>
      </c>
      <c r="L277" s="151">
        <v>0</v>
      </c>
      <c r="M277" s="1"/>
      <c r="N277" s="1"/>
      <c r="O277" s="1"/>
      <c r="P277" s="1"/>
      <c r="Q277" s="1"/>
      <c r="R277" s="153">
        <v>42334</v>
      </c>
      <c r="S277" s="1" t="s">
        <v>1986</v>
      </c>
      <c r="T277" s="148" t="s">
        <v>1784</v>
      </c>
      <c r="U277" s="148" t="s">
        <v>1784</v>
      </c>
      <c r="V277" s="148" t="s">
        <v>1784</v>
      </c>
      <c r="W277" s="148" t="s">
        <v>1784</v>
      </c>
      <c r="X277" s="260" t="s">
        <v>1987</v>
      </c>
      <c r="Y277" s="129"/>
      <c r="Z277" s="129"/>
      <c r="AA277" s="129"/>
      <c r="AB277" s="129"/>
      <c r="AC277" s="129"/>
      <c r="AD277" s="129"/>
      <c r="AE277" s="315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</row>
    <row r="278" spans="2:44" s="149" customFormat="1" ht="12.75" customHeight="1">
      <c r="B278" s="4"/>
      <c r="C278" s="5"/>
      <c r="D278" s="6"/>
      <c r="E278" s="6"/>
      <c r="F278" s="7"/>
      <c r="G278" s="225" t="s">
        <v>1997</v>
      </c>
      <c r="H278" s="150" t="s">
        <v>1363</v>
      </c>
      <c r="I278" s="151">
        <v>12</v>
      </c>
      <c r="J278" s="151">
        <v>0</v>
      </c>
      <c r="K278" s="151">
        <v>0.2</v>
      </c>
      <c r="L278" s="151">
        <v>0</v>
      </c>
      <c r="M278" s="1"/>
      <c r="N278" s="1"/>
      <c r="O278" s="1"/>
      <c r="P278" s="1"/>
      <c r="Q278" s="1"/>
      <c r="R278" s="153">
        <v>43644</v>
      </c>
      <c r="S278" s="1" t="s">
        <v>1986</v>
      </c>
      <c r="T278" s="148" t="s">
        <v>1784</v>
      </c>
      <c r="U278" s="148" t="s">
        <v>1784</v>
      </c>
      <c r="V278" s="148" t="s">
        <v>1784</v>
      </c>
      <c r="W278" s="148" t="s">
        <v>1784</v>
      </c>
      <c r="X278" s="260" t="s">
        <v>1987</v>
      </c>
      <c r="Y278" s="129"/>
      <c r="Z278" s="129"/>
      <c r="AA278" s="129"/>
      <c r="AB278" s="129"/>
      <c r="AC278" s="129"/>
      <c r="AD278" s="129"/>
      <c r="AE278" s="315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</row>
    <row r="279" spans="2:44" s="149" customFormat="1" ht="12.75" customHeight="1">
      <c r="B279" s="4"/>
      <c r="C279" s="5"/>
      <c r="D279" s="6"/>
      <c r="E279" s="6"/>
      <c r="F279" s="7"/>
      <c r="G279" s="225" t="s">
        <v>1998</v>
      </c>
      <c r="H279" s="150" t="s">
        <v>1363</v>
      </c>
      <c r="I279" s="157">
        <v>18</v>
      </c>
      <c r="J279" s="151">
        <v>0</v>
      </c>
      <c r="K279" s="151">
        <v>0.3</v>
      </c>
      <c r="L279" s="151">
        <v>0</v>
      </c>
      <c r="M279" s="1"/>
      <c r="N279" s="1"/>
      <c r="O279" s="1"/>
      <c r="P279" s="1"/>
      <c r="Q279" s="1"/>
      <c r="R279" s="153">
        <v>42825</v>
      </c>
      <c r="S279" s="1" t="s">
        <v>1986</v>
      </c>
      <c r="T279" s="148" t="s">
        <v>1784</v>
      </c>
      <c r="U279" s="148" t="s">
        <v>1784</v>
      </c>
      <c r="V279" s="148" t="s">
        <v>1784</v>
      </c>
      <c r="W279" s="148" t="s">
        <v>1784</v>
      </c>
      <c r="X279" s="260" t="s">
        <v>1987</v>
      </c>
      <c r="Y279" s="129"/>
      <c r="Z279" s="129"/>
      <c r="AA279" s="129"/>
      <c r="AB279" s="129"/>
      <c r="AC279" s="129"/>
      <c r="AD279" s="129"/>
      <c r="AE279" s="315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</row>
    <row r="280" spans="2:44" s="149" customFormat="1" ht="12.75" customHeight="1">
      <c r="B280" s="4"/>
      <c r="C280" s="5" t="s">
        <v>22</v>
      </c>
      <c r="D280" s="6" t="s">
        <v>1962</v>
      </c>
      <c r="E280" s="262" t="s">
        <v>1964</v>
      </c>
      <c r="F280" s="7" t="s">
        <v>3233</v>
      </c>
      <c r="G280" s="225" t="s">
        <v>1999</v>
      </c>
      <c r="H280" s="150" t="s">
        <v>1363</v>
      </c>
      <c r="I280" s="151">
        <v>12</v>
      </c>
      <c r="J280" s="151">
        <v>0</v>
      </c>
      <c r="K280" s="151">
        <v>0.1</v>
      </c>
      <c r="L280" s="151">
        <v>0</v>
      </c>
      <c r="M280" s="1">
        <v>246</v>
      </c>
      <c r="N280" s="1">
        <v>6</v>
      </c>
      <c r="O280" s="1">
        <v>3.4</v>
      </c>
      <c r="P280" s="1">
        <v>0.1</v>
      </c>
      <c r="Q280" s="1"/>
      <c r="R280" s="153">
        <v>43096</v>
      </c>
      <c r="S280" s="1" t="s">
        <v>1986</v>
      </c>
      <c r="T280" s="148"/>
      <c r="U280" s="148" t="s">
        <v>1784</v>
      </c>
      <c r="V280" s="148" t="s">
        <v>1784</v>
      </c>
      <c r="W280" s="148" t="s">
        <v>1784</v>
      </c>
      <c r="X280" s="260" t="s">
        <v>1987</v>
      </c>
      <c r="Y280" s="129"/>
      <c r="Z280" s="129"/>
      <c r="AA280" s="129"/>
      <c r="AB280" s="129"/>
      <c r="AC280" s="129"/>
      <c r="AD280" s="129"/>
      <c r="AE280" s="315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327"/>
      <c r="AR280" s="327"/>
    </row>
    <row r="281" spans="2:44" s="149" customFormat="1" ht="12.75" customHeight="1">
      <c r="B281" s="4"/>
      <c r="C281" s="5"/>
      <c r="D281" s="6"/>
      <c r="E281" s="6"/>
      <c r="F281" s="7"/>
      <c r="G281" s="225" t="s">
        <v>2000</v>
      </c>
      <c r="H281" s="150" t="s">
        <v>1363</v>
      </c>
      <c r="I281" s="151">
        <v>9</v>
      </c>
      <c r="J281" s="151">
        <v>0</v>
      </c>
      <c r="K281" s="151">
        <v>0.1</v>
      </c>
      <c r="L281" s="151">
        <v>0</v>
      </c>
      <c r="M281" s="1"/>
      <c r="N281" s="1"/>
      <c r="O281" s="1"/>
      <c r="P281" s="1"/>
      <c r="Q281" s="1"/>
      <c r="R281" s="153">
        <v>42229</v>
      </c>
      <c r="S281" s="1" t="s">
        <v>1986</v>
      </c>
      <c r="T281" s="148" t="s">
        <v>1784</v>
      </c>
      <c r="U281" s="148" t="s">
        <v>1784</v>
      </c>
      <c r="V281" s="148" t="s">
        <v>1784</v>
      </c>
      <c r="W281" s="148" t="s">
        <v>1784</v>
      </c>
      <c r="X281" s="260" t="s">
        <v>1987</v>
      </c>
      <c r="Y281" s="129"/>
      <c r="Z281" s="129"/>
      <c r="AA281" s="129"/>
      <c r="AB281" s="129"/>
      <c r="AC281" s="129"/>
      <c r="AD281" s="129"/>
      <c r="AE281" s="315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</row>
    <row r="282" spans="2:44" s="149" customFormat="1" ht="12.75" customHeight="1">
      <c r="B282" s="4"/>
      <c r="C282" s="5"/>
      <c r="D282" s="6"/>
      <c r="E282" s="6"/>
      <c r="F282" s="7"/>
      <c r="G282" s="225" t="s">
        <v>2001</v>
      </c>
      <c r="H282" s="150" t="s">
        <v>1363</v>
      </c>
      <c r="I282" s="151">
        <v>12</v>
      </c>
      <c r="J282" s="151">
        <v>0</v>
      </c>
      <c r="K282" s="151">
        <v>0.1</v>
      </c>
      <c r="L282" s="151">
        <v>0</v>
      </c>
      <c r="M282" s="1"/>
      <c r="N282" s="1"/>
      <c r="O282" s="1"/>
      <c r="P282" s="1"/>
      <c r="Q282" s="1"/>
      <c r="R282" s="153">
        <v>42229</v>
      </c>
      <c r="S282" s="1" t="s">
        <v>1986</v>
      </c>
      <c r="T282" s="148" t="s">
        <v>1784</v>
      </c>
      <c r="U282" s="148" t="s">
        <v>1784</v>
      </c>
      <c r="V282" s="148" t="s">
        <v>1784</v>
      </c>
      <c r="W282" s="148" t="s">
        <v>1784</v>
      </c>
      <c r="X282" s="260" t="s">
        <v>1987</v>
      </c>
      <c r="Y282" s="129"/>
      <c r="Z282" s="129"/>
      <c r="AA282" s="129"/>
      <c r="AB282" s="129"/>
      <c r="AC282" s="129"/>
      <c r="AD282" s="129"/>
      <c r="AE282" s="315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</row>
    <row r="283" spans="2:44" s="149" customFormat="1" ht="12.75" customHeight="1">
      <c r="B283" s="4"/>
      <c r="C283" s="5"/>
      <c r="D283" s="6"/>
      <c r="E283" s="6"/>
      <c r="F283" s="7"/>
      <c r="G283" s="225" t="s">
        <v>2002</v>
      </c>
      <c r="H283" s="150" t="s">
        <v>1363</v>
      </c>
      <c r="I283" s="151">
        <v>9</v>
      </c>
      <c r="J283" s="151">
        <v>0</v>
      </c>
      <c r="K283" s="151">
        <v>0.1</v>
      </c>
      <c r="L283" s="151">
        <v>0</v>
      </c>
      <c r="M283" s="1"/>
      <c r="N283" s="1"/>
      <c r="O283" s="1"/>
      <c r="P283" s="1"/>
      <c r="Q283" s="1"/>
      <c r="R283" s="153">
        <v>42242</v>
      </c>
      <c r="S283" s="1" t="s">
        <v>1986</v>
      </c>
      <c r="T283" s="148" t="s">
        <v>1784</v>
      </c>
      <c r="U283" s="148" t="s">
        <v>1784</v>
      </c>
      <c r="V283" s="148" t="s">
        <v>1784</v>
      </c>
      <c r="W283" s="148" t="s">
        <v>1784</v>
      </c>
      <c r="X283" s="260" t="s">
        <v>1987</v>
      </c>
      <c r="Y283" s="129"/>
      <c r="Z283" s="129"/>
      <c r="AA283" s="129"/>
      <c r="AB283" s="129"/>
      <c r="AC283" s="129"/>
      <c r="AD283" s="129"/>
      <c r="AE283" s="315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</row>
    <row r="284" spans="2:44" s="149" customFormat="1" ht="12.75" customHeight="1">
      <c r="B284" s="4"/>
      <c r="C284" s="5"/>
      <c r="D284" s="6"/>
      <c r="E284" s="6"/>
      <c r="F284" s="7"/>
      <c r="G284" s="225" t="s">
        <v>2003</v>
      </c>
      <c r="H284" s="150" t="s">
        <v>1363</v>
      </c>
      <c r="I284" s="151">
        <v>24</v>
      </c>
      <c r="J284" s="151">
        <v>0</v>
      </c>
      <c r="K284" s="151">
        <v>0.4</v>
      </c>
      <c r="L284" s="151">
        <v>0</v>
      </c>
      <c r="M284" s="1"/>
      <c r="N284" s="1"/>
      <c r="O284" s="1"/>
      <c r="P284" s="1"/>
      <c r="Q284" s="1"/>
      <c r="R284" s="153">
        <v>43647</v>
      </c>
      <c r="S284" s="1" t="s">
        <v>1986</v>
      </c>
      <c r="T284" s="148" t="s">
        <v>1784</v>
      </c>
      <c r="U284" s="148" t="s">
        <v>1784</v>
      </c>
      <c r="V284" s="148" t="s">
        <v>1784</v>
      </c>
      <c r="W284" s="148" t="s">
        <v>1784</v>
      </c>
      <c r="X284" s="260" t="s">
        <v>1987</v>
      </c>
      <c r="Y284" s="129"/>
      <c r="Z284" s="129"/>
      <c r="AA284" s="129"/>
      <c r="AB284" s="129"/>
      <c r="AC284" s="129"/>
      <c r="AD284" s="129"/>
      <c r="AE284" s="315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</row>
    <row r="285" spans="2:44" s="149" customFormat="1" ht="12.75" customHeight="1">
      <c r="B285" s="4"/>
      <c r="C285" s="5"/>
      <c r="D285" s="6"/>
      <c r="E285" s="6"/>
      <c r="F285" s="7"/>
      <c r="G285" s="225" t="s">
        <v>2004</v>
      </c>
      <c r="H285" s="150" t="s">
        <v>1363</v>
      </c>
      <c r="I285" s="151">
        <v>30</v>
      </c>
      <c r="J285" s="151">
        <v>0</v>
      </c>
      <c r="K285" s="151">
        <v>0.5</v>
      </c>
      <c r="L285" s="151">
        <v>0</v>
      </c>
      <c r="M285" s="1"/>
      <c r="N285" s="1"/>
      <c r="O285" s="1"/>
      <c r="P285" s="1"/>
      <c r="Q285" s="1"/>
      <c r="R285" s="153">
        <v>43472</v>
      </c>
      <c r="S285" s="1" t="s">
        <v>1986</v>
      </c>
      <c r="T285" s="148" t="s">
        <v>1784</v>
      </c>
      <c r="U285" s="148" t="s">
        <v>1784</v>
      </c>
      <c r="V285" s="148" t="s">
        <v>1784</v>
      </c>
      <c r="W285" s="148" t="s">
        <v>1784</v>
      </c>
      <c r="X285" s="260" t="s">
        <v>1987</v>
      </c>
      <c r="Y285" s="129"/>
      <c r="Z285" s="129"/>
      <c r="AA285" s="129"/>
      <c r="AB285" s="129"/>
      <c r="AC285" s="129"/>
      <c r="AD285" s="129"/>
      <c r="AE285" s="315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</row>
    <row r="286" spans="2:44" s="149" customFormat="1" ht="12.75" customHeight="1">
      <c r="B286" s="4"/>
      <c r="C286" s="5"/>
      <c r="D286" s="6"/>
      <c r="E286" s="6"/>
      <c r="F286" s="7"/>
      <c r="G286" s="225" t="s">
        <v>2005</v>
      </c>
      <c r="H286" s="150" t="s">
        <v>1363</v>
      </c>
      <c r="I286" s="151">
        <v>30</v>
      </c>
      <c r="J286" s="151">
        <v>0</v>
      </c>
      <c r="K286" s="151">
        <v>0.5</v>
      </c>
      <c r="L286" s="151">
        <v>0</v>
      </c>
      <c r="M286" s="1"/>
      <c r="N286" s="1"/>
      <c r="O286" s="1"/>
      <c r="P286" s="1"/>
      <c r="Q286" s="1"/>
      <c r="R286" s="153">
        <v>43209</v>
      </c>
      <c r="S286" s="1" t="s">
        <v>1986</v>
      </c>
      <c r="T286" s="148" t="s">
        <v>1784</v>
      </c>
      <c r="U286" s="148" t="s">
        <v>1784</v>
      </c>
      <c r="V286" s="148" t="s">
        <v>1784</v>
      </c>
      <c r="W286" s="148" t="s">
        <v>1784</v>
      </c>
      <c r="X286" s="260" t="s">
        <v>1987</v>
      </c>
      <c r="Y286" s="129"/>
      <c r="Z286" s="129"/>
      <c r="AA286" s="129"/>
      <c r="AB286" s="129"/>
      <c r="AC286" s="129"/>
      <c r="AD286" s="129"/>
      <c r="AE286" s="315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</row>
    <row r="287" spans="2:44" s="149" customFormat="1" ht="12.75" customHeight="1">
      <c r="B287" s="4"/>
      <c r="C287" s="5"/>
      <c r="D287" s="6"/>
      <c r="E287" s="6"/>
      <c r="F287" s="7"/>
      <c r="G287" s="225" t="s">
        <v>2006</v>
      </c>
      <c r="H287" s="150" t="s">
        <v>1363</v>
      </c>
      <c r="I287" s="151">
        <v>30</v>
      </c>
      <c r="J287" s="151">
        <v>0</v>
      </c>
      <c r="K287" s="151">
        <v>0.5</v>
      </c>
      <c r="L287" s="151">
        <v>0</v>
      </c>
      <c r="M287" s="1"/>
      <c r="N287" s="1"/>
      <c r="O287" s="1"/>
      <c r="P287" s="1"/>
      <c r="Q287" s="1"/>
      <c r="R287" s="153">
        <v>43647</v>
      </c>
      <c r="S287" s="1" t="s">
        <v>1986</v>
      </c>
      <c r="T287" s="148" t="s">
        <v>1784</v>
      </c>
      <c r="U287" s="148" t="s">
        <v>1784</v>
      </c>
      <c r="V287" s="148" t="s">
        <v>1784</v>
      </c>
      <c r="W287" s="148" t="s">
        <v>1784</v>
      </c>
      <c r="X287" s="260" t="s">
        <v>1987</v>
      </c>
      <c r="Y287" s="129"/>
      <c r="Z287" s="129"/>
      <c r="AA287" s="129"/>
      <c r="AB287" s="129"/>
      <c r="AC287" s="129"/>
      <c r="AD287" s="129"/>
      <c r="AE287" s="315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</row>
    <row r="288" spans="2:44" s="149" customFormat="1" ht="12.75" customHeight="1">
      <c r="B288" s="4"/>
      <c r="C288" s="5"/>
      <c r="D288" s="6"/>
      <c r="E288" s="6"/>
      <c r="F288" s="7"/>
      <c r="G288" s="225" t="s">
        <v>2007</v>
      </c>
      <c r="H288" s="150" t="s">
        <v>1363</v>
      </c>
      <c r="I288" s="151">
        <v>36</v>
      </c>
      <c r="J288" s="151">
        <v>0</v>
      </c>
      <c r="K288" s="151">
        <v>0.6</v>
      </c>
      <c r="L288" s="151">
        <v>0</v>
      </c>
      <c r="M288" s="1"/>
      <c r="N288" s="1"/>
      <c r="O288" s="1"/>
      <c r="P288" s="1"/>
      <c r="Q288" s="1"/>
      <c r="R288" s="153">
        <v>43644</v>
      </c>
      <c r="S288" s="1" t="s">
        <v>1986</v>
      </c>
      <c r="T288" s="148" t="s">
        <v>1784</v>
      </c>
      <c r="U288" s="148" t="s">
        <v>1784</v>
      </c>
      <c r="V288" s="148" t="s">
        <v>1784</v>
      </c>
      <c r="W288" s="148" t="s">
        <v>1784</v>
      </c>
      <c r="X288" s="260" t="s">
        <v>1987</v>
      </c>
      <c r="Y288" s="129"/>
      <c r="Z288" s="129"/>
      <c r="AA288" s="129"/>
      <c r="AB288" s="129"/>
      <c r="AC288" s="129"/>
      <c r="AD288" s="129"/>
      <c r="AE288" s="315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</row>
    <row r="289" spans="2:44" s="149" customFormat="1" ht="12.75" customHeight="1">
      <c r="B289" s="4"/>
      <c r="C289" s="5"/>
      <c r="D289" s="6"/>
      <c r="E289" s="6"/>
      <c r="F289" s="7"/>
      <c r="G289" s="225" t="s">
        <v>2008</v>
      </c>
      <c r="H289" s="150" t="s">
        <v>1363</v>
      </c>
      <c r="I289" s="151">
        <v>30</v>
      </c>
      <c r="J289" s="151">
        <v>0</v>
      </c>
      <c r="K289" s="151">
        <v>0.2</v>
      </c>
      <c r="L289" s="151">
        <v>0</v>
      </c>
      <c r="M289" s="1"/>
      <c r="N289" s="1"/>
      <c r="O289" s="1"/>
      <c r="P289" s="1"/>
      <c r="Q289" s="1"/>
      <c r="R289" s="153">
        <v>43047</v>
      </c>
      <c r="S289" s="1" t="s">
        <v>1986</v>
      </c>
      <c r="T289" s="148" t="s">
        <v>1784</v>
      </c>
      <c r="U289" s="148" t="s">
        <v>1784</v>
      </c>
      <c r="V289" s="148" t="s">
        <v>1784</v>
      </c>
      <c r="W289" s="148" t="s">
        <v>1784</v>
      </c>
      <c r="X289" s="260" t="s">
        <v>1987</v>
      </c>
      <c r="Y289" s="129"/>
      <c r="Z289" s="129"/>
      <c r="AA289" s="129"/>
      <c r="AB289" s="129"/>
      <c r="AC289" s="129"/>
      <c r="AD289" s="129"/>
      <c r="AE289" s="315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</row>
    <row r="290" spans="2:44" s="149" customFormat="1" ht="12.75" customHeight="1">
      <c r="B290" s="4"/>
      <c r="C290" s="5"/>
      <c r="D290" s="6"/>
      <c r="E290" s="6"/>
      <c r="F290" s="7"/>
      <c r="G290" s="225" t="s">
        <v>2009</v>
      </c>
      <c r="H290" s="150" t="s">
        <v>1363</v>
      </c>
      <c r="I290" s="151">
        <v>18</v>
      </c>
      <c r="J290" s="151">
        <v>6</v>
      </c>
      <c r="K290" s="151">
        <v>0.2</v>
      </c>
      <c r="L290" s="151">
        <v>0.1</v>
      </c>
      <c r="M290" s="1"/>
      <c r="N290" s="1"/>
      <c r="O290" s="1"/>
      <c r="P290" s="1"/>
      <c r="Q290" s="1"/>
      <c r="R290" s="153">
        <v>42782</v>
      </c>
      <c r="S290" s="1" t="s">
        <v>1986</v>
      </c>
      <c r="T290" s="148" t="s">
        <v>1784</v>
      </c>
      <c r="U290" s="148" t="s">
        <v>1784</v>
      </c>
      <c r="V290" s="148" t="s">
        <v>1784</v>
      </c>
      <c r="W290" s="148" t="s">
        <v>1784</v>
      </c>
      <c r="X290" s="260" t="s">
        <v>1987</v>
      </c>
      <c r="Y290" s="129"/>
      <c r="Z290" s="129"/>
      <c r="AA290" s="129"/>
      <c r="AB290" s="129"/>
      <c r="AC290" s="129"/>
      <c r="AD290" s="129"/>
      <c r="AE290" s="315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</row>
    <row r="291" spans="2:44" s="149" customFormat="1" ht="12.75" customHeight="1">
      <c r="B291" s="4"/>
      <c r="C291" s="5"/>
      <c r="D291" s="6"/>
      <c r="E291" s="6"/>
      <c r="F291" s="7"/>
      <c r="G291" s="158" t="s">
        <v>2010</v>
      </c>
      <c r="H291" s="159" t="s">
        <v>1363</v>
      </c>
      <c r="I291" s="151">
        <v>6</v>
      </c>
      <c r="J291" s="151">
        <v>0</v>
      </c>
      <c r="K291" s="151">
        <v>0.1</v>
      </c>
      <c r="L291" s="151">
        <v>0</v>
      </c>
      <c r="M291" s="1"/>
      <c r="N291" s="1"/>
      <c r="O291" s="1"/>
      <c r="P291" s="1"/>
      <c r="Q291" s="1"/>
      <c r="R291" s="153">
        <v>42422</v>
      </c>
      <c r="S291" s="1" t="s">
        <v>1986</v>
      </c>
      <c r="T291" s="148" t="s">
        <v>1784</v>
      </c>
      <c r="U291" s="148" t="s">
        <v>1784</v>
      </c>
      <c r="V291" s="148" t="s">
        <v>1784</v>
      </c>
      <c r="W291" s="148" t="s">
        <v>1784</v>
      </c>
      <c r="X291" s="260" t="s">
        <v>1987</v>
      </c>
      <c r="Y291" s="129"/>
      <c r="Z291" s="129"/>
      <c r="AA291" s="129"/>
      <c r="AB291" s="129"/>
      <c r="AC291" s="129"/>
      <c r="AD291" s="129"/>
      <c r="AE291" s="315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</row>
    <row r="292" spans="2:44" s="149" customFormat="1" ht="12.75" customHeight="1">
      <c r="B292" s="4"/>
      <c r="C292" s="5" t="s">
        <v>22</v>
      </c>
      <c r="D292" s="6" t="s">
        <v>1962</v>
      </c>
      <c r="E292" s="262" t="s">
        <v>1964</v>
      </c>
      <c r="F292" s="7" t="s">
        <v>3234</v>
      </c>
      <c r="G292" s="225" t="s">
        <v>2011</v>
      </c>
      <c r="H292" s="150" t="s">
        <v>1363</v>
      </c>
      <c r="I292" s="151">
        <v>9</v>
      </c>
      <c r="J292" s="151">
        <v>0</v>
      </c>
      <c r="K292" s="151">
        <v>0.1</v>
      </c>
      <c r="L292" s="151">
        <v>0</v>
      </c>
      <c r="M292" s="1">
        <v>1167</v>
      </c>
      <c r="N292" s="1">
        <v>0</v>
      </c>
      <c r="O292" s="1">
        <v>21.4</v>
      </c>
      <c r="P292" s="1">
        <v>0</v>
      </c>
      <c r="Q292" s="1"/>
      <c r="R292" s="153">
        <v>43644</v>
      </c>
      <c r="S292" s="1" t="s">
        <v>1986</v>
      </c>
      <c r="T292" s="148" t="s">
        <v>1784</v>
      </c>
      <c r="U292" s="148" t="s">
        <v>1784</v>
      </c>
      <c r="V292" s="148" t="s">
        <v>1784</v>
      </c>
      <c r="W292" s="148" t="s">
        <v>1784</v>
      </c>
      <c r="X292" s="260" t="s">
        <v>1987</v>
      </c>
      <c r="Y292" s="129"/>
      <c r="Z292" s="129"/>
      <c r="AA292" s="129"/>
      <c r="AB292" s="129"/>
      <c r="AC292" s="129"/>
      <c r="AD292" s="129"/>
      <c r="AE292" s="315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327"/>
      <c r="AR292" s="327"/>
    </row>
    <row r="293" spans="2:44" s="149" customFormat="1" ht="12.75" customHeight="1">
      <c r="B293" s="4"/>
      <c r="C293" s="5"/>
      <c r="D293" s="6"/>
      <c r="E293" s="6"/>
      <c r="F293" s="7"/>
      <c r="G293" s="225" t="s">
        <v>2012</v>
      </c>
      <c r="H293" s="150" t="s">
        <v>1363</v>
      </c>
      <c r="I293" s="151">
        <v>24</v>
      </c>
      <c r="J293" s="151">
        <v>0</v>
      </c>
      <c r="K293" s="151">
        <v>0.4</v>
      </c>
      <c r="L293" s="151">
        <v>0</v>
      </c>
      <c r="M293" s="1"/>
      <c r="N293" s="1"/>
      <c r="O293" s="1"/>
      <c r="P293" s="1"/>
      <c r="Q293" s="1"/>
      <c r="R293" s="153">
        <v>43095</v>
      </c>
      <c r="S293" s="1" t="s">
        <v>1986</v>
      </c>
      <c r="T293" s="148" t="s">
        <v>1784</v>
      </c>
      <c r="U293" s="148" t="s">
        <v>1784</v>
      </c>
      <c r="V293" s="148" t="s">
        <v>1784</v>
      </c>
      <c r="W293" s="148" t="s">
        <v>1784</v>
      </c>
      <c r="X293" s="260" t="s">
        <v>1987</v>
      </c>
      <c r="Y293" s="129"/>
      <c r="Z293" s="129"/>
      <c r="AA293" s="129"/>
      <c r="AB293" s="129"/>
      <c r="AC293" s="129"/>
      <c r="AD293" s="129"/>
      <c r="AE293" s="315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</row>
    <row r="294" spans="2:44" s="149" customFormat="1" ht="12.75" customHeight="1">
      <c r="B294" s="4"/>
      <c r="C294" s="5"/>
      <c r="D294" s="6"/>
      <c r="E294" s="6"/>
      <c r="F294" s="7"/>
      <c r="G294" s="225" t="s">
        <v>2013</v>
      </c>
      <c r="H294" s="150" t="s">
        <v>1363</v>
      </c>
      <c r="I294" s="151">
        <v>30</v>
      </c>
      <c r="J294" s="151">
        <v>0</v>
      </c>
      <c r="K294" s="151">
        <v>0.5</v>
      </c>
      <c r="L294" s="151">
        <v>0</v>
      </c>
      <c r="M294" s="1"/>
      <c r="N294" s="1"/>
      <c r="O294" s="1"/>
      <c r="P294" s="1"/>
      <c r="Q294" s="1"/>
      <c r="R294" s="153">
        <v>43062</v>
      </c>
      <c r="S294" s="1" t="s">
        <v>1986</v>
      </c>
      <c r="T294" s="148" t="s">
        <v>1784</v>
      </c>
      <c r="U294" s="148" t="s">
        <v>1784</v>
      </c>
      <c r="V294" s="148" t="s">
        <v>1784</v>
      </c>
      <c r="W294" s="148" t="s">
        <v>1784</v>
      </c>
      <c r="X294" s="260" t="s">
        <v>1987</v>
      </c>
      <c r="Y294" s="129"/>
      <c r="Z294" s="129"/>
      <c r="AA294" s="129"/>
      <c r="AB294" s="129"/>
      <c r="AC294" s="129"/>
      <c r="AD294" s="129"/>
      <c r="AE294" s="315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</row>
    <row r="295" spans="2:44" s="149" customFormat="1" ht="12.75" customHeight="1">
      <c r="B295" s="4"/>
      <c r="C295" s="5"/>
      <c r="D295" s="6"/>
      <c r="E295" s="6"/>
      <c r="F295" s="7"/>
      <c r="G295" s="225" t="s">
        <v>2014</v>
      </c>
      <c r="H295" s="150" t="s">
        <v>1363</v>
      </c>
      <c r="I295" s="151">
        <v>480</v>
      </c>
      <c r="J295" s="151">
        <v>0</v>
      </c>
      <c r="K295" s="151">
        <v>10</v>
      </c>
      <c r="L295" s="151">
        <v>0</v>
      </c>
      <c r="M295" s="1"/>
      <c r="N295" s="1"/>
      <c r="O295" s="1"/>
      <c r="P295" s="1"/>
      <c r="Q295" s="1"/>
      <c r="R295" s="153">
        <v>43578</v>
      </c>
      <c r="S295" s="1" t="s">
        <v>1986</v>
      </c>
      <c r="T295" s="148" t="s">
        <v>1784</v>
      </c>
      <c r="U295" s="148" t="s">
        <v>1784</v>
      </c>
      <c r="V295" s="148" t="s">
        <v>1784</v>
      </c>
      <c r="W295" s="148" t="s">
        <v>1784</v>
      </c>
      <c r="X295" s="260" t="s">
        <v>1987</v>
      </c>
      <c r="Y295" s="129"/>
      <c r="Z295" s="129"/>
      <c r="AA295" s="129"/>
      <c r="AB295" s="129"/>
      <c r="AC295" s="129"/>
      <c r="AD295" s="129"/>
      <c r="AE295" s="315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</row>
    <row r="296" spans="2:44" s="149" customFormat="1" ht="12.75" customHeight="1">
      <c r="B296" s="4"/>
      <c r="C296" s="5"/>
      <c r="D296" s="6"/>
      <c r="E296" s="6"/>
      <c r="F296" s="7"/>
      <c r="G296" s="225" t="s">
        <v>2015</v>
      </c>
      <c r="H296" s="150" t="s">
        <v>1363</v>
      </c>
      <c r="I296" s="151">
        <v>24</v>
      </c>
      <c r="J296" s="151">
        <v>0</v>
      </c>
      <c r="K296" s="151">
        <v>0.4</v>
      </c>
      <c r="L296" s="151">
        <v>0</v>
      </c>
      <c r="M296" s="1"/>
      <c r="N296" s="1"/>
      <c r="O296" s="1"/>
      <c r="P296" s="1"/>
      <c r="Q296" s="1"/>
      <c r="R296" s="153">
        <v>43644</v>
      </c>
      <c r="S296" s="1" t="s">
        <v>1986</v>
      </c>
      <c r="T296" s="148" t="s">
        <v>1784</v>
      </c>
      <c r="U296" s="148" t="s">
        <v>1784</v>
      </c>
      <c r="V296" s="148" t="s">
        <v>1784</v>
      </c>
      <c r="W296" s="148" t="s">
        <v>1784</v>
      </c>
      <c r="X296" s="260" t="s">
        <v>1987</v>
      </c>
      <c r="Y296" s="129"/>
      <c r="Z296" s="129"/>
      <c r="AA296" s="129"/>
      <c r="AB296" s="129"/>
      <c r="AC296" s="129"/>
      <c r="AD296" s="129"/>
      <c r="AE296" s="315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</row>
    <row r="297" spans="2:44" s="149" customFormat="1" ht="12.75" customHeight="1">
      <c r="B297" s="4"/>
      <c r="C297" s="5"/>
      <c r="D297" s="6"/>
      <c r="E297" s="6"/>
      <c r="F297" s="7"/>
      <c r="G297" s="225" t="s">
        <v>2016</v>
      </c>
      <c r="H297" s="150" t="s">
        <v>1363</v>
      </c>
      <c r="I297" s="160">
        <v>600</v>
      </c>
      <c r="J297" s="151">
        <v>0</v>
      </c>
      <c r="K297" s="161">
        <v>10</v>
      </c>
      <c r="L297" s="151">
        <v>0</v>
      </c>
      <c r="M297" s="1"/>
      <c r="N297" s="1"/>
      <c r="O297" s="1"/>
      <c r="P297" s="1"/>
      <c r="Q297" s="1"/>
      <c r="R297" s="153">
        <v>43780</v>
      </c>
      <c r="S297" s="1" t="s">
        <v>1986</v>
      </c>
      <c r="T297" s="148" t="s">
        <v>1784</v>
      </c>
      <c r="U297" s="148" t="s">
        <v>1784</v>
      </c>
      <c r="V297" s="148" t="s">
        <v>1784</v>
      </c>
      <c r="W297" s="148" t="s">
        <v>1784</v>
      </c>
      <c r="X297" s="260" t="s">
        <v>1987</v>
      </c>
      <c r="Y297" s="129"/>
      <c r="Z297" s="129"/>
      <c r="AA297" s="129"/>
      <c r="AB297" s="129"/>
      <c r="AC297" s="129"/>
      <c r="AD297" s="129"/>
      <c r="AE297" s="315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</row>
    <row r="298" spans="2:44" s="149" customFormat="1" ht="12.75" customHeight="1">
      <c r="B298" s="4"/>
      <c r="C298" s="5" t="s">
        <v>22</v>
      </c>
      <c r="D298" s="6" t="s">
        <v>1962</v>
      </c>
      <c r="E298" s="262" t="s">
        <v>1964</v>
      </c>
      <c r="F298" s="7" t="s">
        <v>3737</v>
      </c>
      <c r="G298" s="225" t="s">
        <v>2017</v>
      </c>
      <c r="H298" s="150" t="s">
        <v>1363</v>
      </c>
      <c r="I298" s="151">
        <v>9</v>
      </c>
      <c r="J298" s="151">
        <v>0</v>
      </c>
      <c r="K298" s="151">
        <v>0.2</v>
      </c>
      <c r="L298" s="151">
        <v>0</v>
      </c>
      <c r="M298" s="1">
        <v>270</v>
      </c>
      <c r="N298" s="1">
        <v>6</v>
      </c>
      <c r="O298" s="1">
        <v>4.5999999999999996</v>
      </c>
      <c r="P298" s="1">
        <v>0.1</v>
      </c>
      <c r="Q298" s="162"/>
      <c r="R298" s="153">
        <v>43475</v>
      </c>
      <c r="S298" s="1" t="s">
        <v>1986</v>
      </c>
      <c r="T298" s="148" t="s">
        <v>1784</v>
      </c>
      <c r="U298" s="148" t="s">
        <v>1784</v>
      </c>
      <c r="V298" s="148" t="s">
        <v>1784</v>
      </c>
      <c r="W298" s="148" t="s">
        <v>1784</v>
      </c>
      <c r="X298" s="260" t="s">
        <v>1987</v>
      </c>
      <c r="Y298" s="129"/>
      <c r="Z298" s="129"/>
      <c r="AA298" s="129"/>
      <c r="AB298" s="129"/>
      <c r="AC298" s="129"/>
      <c r="AD298" s="129"/>
      <c r="AE298" s="315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327"/>
      <c r="AR298" s="327"/>
    </row>
    <row r="299" spans="2:44" s="149" customFormat="1" ht="12.75" customHeight="1">
      <c r="B299" s="4"/>
      <c r="C299" s="5"/>
      <c r="D299" s="6"/>
      <c r="E299" s="6"/>
      <c r="F299" s="7"/>
      <c r="G299" s="225" t="s">
        <v>2018</v>
      </c>
      <c r="H299" s="150" t="s">
        <v>1363</v>
      </c>
      <c r="I299" s="151">
        <v>6</v>
      </c>
      <c r="J299" s="151">
        <v>0</v>
      </c>
      <c r="K299" s="151">
        <v>0.1</v>
      </c>
      <c r="L299" s="151">
        <v>0</v>
      </c>
      <c r="M299" s="1"/>
      <c r="N299" s="1"/>
      <c r="O299" s="1"/>
      <c r="P299" s="1"/>
      <c r="Q299" s="162"/>
      <c r="R299" s="153">
        <v>43026</v>
      </c>
      <c r="S299" s="1" t="s">
        <v>1986</v>
      </c>
      <c r="T299" s="148" t="s">
        <v>1784</v>
      </c>
      <c r="U299" s="148" t="s">
        <v>1784</v>
      </c>
      <c r="V299" s="148" t="s">
        <v>1784</v>
      </c>
      <c r="W299" s="148" t="s">
        <v>1784</v>
      </c>
      <c r="X299" s="260" t="s">
        <v>1987</v>
      </c>
      <c r="Y299" s="129"/>
      <c r="Z299" s="129"/>
      <c r="AA299" s="129"/>
      <c r="AB299" s="129"/>
      <c r="AC299" s="129"/>
      <c r="AD299" s="129"/>
      <c r="AE299" s="315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</row>
    <row r="300" spans="2:44" s="149" customFormat="1" ht="12.75" customHeight="1">
      <c r="B300" s="4"/>
      <c r="C300" s="5"/>
      <c r="D300" s="6"/>
      <c r="E300" s="6"/>
      <c r="F300" s="7"/>
      <c r="G300" s="225" t="s">
        <v>2019</v>
      </c>
      <c r="H300" s="150" t="s">
        <v>1363</v>
      </c>
      <c r="I300" s="151">
        <v>12</v>
      </c>
      <c r="J300" s="151">
        <v>0</v>
      </c>
      <c r="K300" s="151">
        <v>0.2</v>
      </c>
      <c r="L300" s="151">
        <v>0</v>
      </c>
      <c r="M300" s="1"/>
      <c r="N300" s="1"/>
      <c r="O300" s="1"/>
      <c r="P300" s="1"/>
      <c r="Q300" s="162"/>
      <c r="R300" s="153">
        <v>43056</v>
      </c>
      <c r="S300" s="1" t="s">
        <v>1986</v>
      </c>
      <c r="T300" s="148" t="s">
        <v>1784</v>
      </c>
      <c r="U300" s="148" t="s">
        <v>1784</v>
      </c>
      <c r="V300" s="148" t="s">
        <v>1784</v>
      </c>
      <c r="W300" s="148" t="s">
        <v>1784</v>
      </c>
      <c r="X300" s="260" t="s">
        <v>1987</v>
      </c>
      <c r="Y300" s="129"/>
      <c r="Z300" s="129"/>
      <c r="AA300" s="129"/>
      <c r="AB300" s="129"/>
      <c r="AC300" s="129"/>
      <c r="AD300" s="129"/>
      <c r="AE300" s="315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</row>
    <row r="301" spans="2:44" s="149" customFormat="1" ht="12.75" customHeight="1">
      <c r="B301" s="4"/>
      <c r="C301" s="5"/>
      <c r="D301" s="6"/>
      <c r="E301" s="6"/>
      <c r="F301" s="7"/>
      <c r="G301" s="225" t="s">
        <v>2020</v>
      </c>
      <c r="H301" s="150" t="s">
        <v>1363</v>
      </c>
      <c r="I301" s="151">
        <v>15</v>
      </c>
      <c r="J301" s="151">
        <v>0</v>
      </c>
      <c r="K301" s="151">
        <v>0.25</v>
      </c>
      <c r="L301" s="151">
        <v>0</v>
      </c>
      <c r="M301" s="1"/>
      <c r="N301" s="1"/>
      <c r="O301" s="1"/>
      <c r="P301" s="1"/>
      <c r="Q301" s="162"/>
      <c r="R301" s="153">
        <v>43747</v>
      </c>
      <c r="S301" s="1" t="s">
        <v>1986</v>
      </c>
      <c r="T301" s="148"/>
      <c r="U301" s="148" t="s">
        <v>1784</v>
      </c>
      <c r="V301" s="148" t="s">
        <v>1784</v>
      </c>
      <c r="W301" s="148" t="s">
        <v>1784</v>
      </c>
      <c r="X301" s="260" t="s">
        <v>1987</v>
      </c>
      <c r="Y301" s="129"/>
      <c r="Z301" s="129"/>
      <c r="AA301" s="129"/>
      <c r="AB301" s="129"/>
      <c r="AC301" s="129"/>
      <c r="AD301" s="129"/>
      <c r="AE301" s="315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</row>
    <row r="302" spans="2:44" s="149" customFormat="1" ht="12.75" customHeight="1">
      <c r="B302" s="4"/>
      <c r="C302" s="5"/>
      <c r="D302" s="6"/>
      <c r="E302" s="6"/>
      <c r="F302" s="7"/>
      <c r="G302" s="225" t="s">
        <v>2021</v>
      </c>
      <c r="H302" s="150" t="s">
        <v>1363</v>
      </c>
      <c r="I302" s="151">
        <v>18</v>
      </c>
      <c r="J302" s="151">
        <v>0</v>
      </c>
      <c r="K302" s="151">
        <v>0.3</v>
      </c>
      <c r="L302" s="151">
        <v>0</v>
      </c>
      <c r="M302" s="1"/>
      <c r="N302" s="1"/>
      <c r="O302" s="1"/>
      <c r="P302" s="1"/>
      <c r="Q302" s="162"/>
      <c r="R302" s="153">
        <v>43045</v>
      </c>
      <c r="S302" s="1" t="s">
        <v>1986</v>
      </c>
      <c r="T302" s="148" t="s">
        <v>1784</v>
      </c>
      <c r="U302" s="148" t="s">
        <v>1784</v>
      </c>
      <c r="V302" s="148" t="s">
        <v>1784</v>
      </c>
      <c r="W302" s="148" t="s">
        <v>1784</v>
      </c>
      <c r="X302" s="260" t="s">
        <v>1987</v>
      </c>
      <c r="Y302" s="129"/>
      <c r="Z302" s="129"/>
      <c r="AA302" s="129"/>
      <c r="AB302" s="129"/>
      <c r="AC302" s="129"/>
      <c r="AD302" s="129"/>
      <c r="AE302" s="315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</row>
    <row r="303" spans="2:44" s="149" customFormat="1" ht="12.75" customHeight="1">
      <c r="B303" s="4"/>
      <c r="C303" s="5"/>
      <c r="D303" s="6"/>
      <c r="E303" s="6"/>
      <c r="F303" s="7"/>
      <c r="G303" s="225" t="s">
        <v>2022</v>
      </c>
      <c r="H303" s="150" t="s">
        <v>1363</v>
      </c>
      <c r="I303" s="151">
        <v>6</v>
      </c>
      <c r="J303" s="151">
        <v>0</v>
      </c>
      <c r="K303" s="151">
        <v>0.15</v>
      </c>
      <c r="L303" s="151">
        <v>0</v>
      </c>
      <c r="M303" s="1"/>
      <c r="N303" s="1"/>
      <c r="O303" s="1"/>
      <c r="P303" s="1"/>
      <c r="Q303" s="162"/>
      <c r="R303" s="153">
        <v>43026</v>
      </c>
      <c r="S303" s="1" t="s">
        <v>1986</v>
      </c>
      <c r="T303" s="148" t="s">
        <v>1784</v>
      </c>
      <c r="U303" s="148" t="s">
        <v>1784</v>
      </c>
      <c r="V303" s="148" t="s">
        <v>1784</v>
      </c>
      <c r="W303" s="148" t="s">
        <v>1784</v>
      </c>
      <c r="X303" s="260" t="s">
        <v>1987</v>
      </c>
      <c r="Y303" s="129"/>
      <c r="Z303" s="129"/>
      <c r="AA303" s="129"/>
      <c r="AB303" s="129"/>
      <c r="AC303" s="129"/>
      <c r="AD303" s="129"/>
      <c r="AE303" s="315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</row>
    <row r="304" spans="2:44" s="149" customFormat="1" ht="12.75" customHeight="1">
      <c r="B304" s="4"/>
      <c r="C304" s="5"/>
      <c r="D304" s="6"/>
      <c r="E304" s="6"/>
      <c r="F304" s="7"/>
      <c r="G304" s="225" t="s">
        <v>2023</v>
      </c>
      <c r="H304" s="150" t="s">
        <v>1363</v>
      </c>
      <c r="I304" s="151">
        <v>12</v>
      </c>
      <c r="J304" s="151">
        <v>0</v>
      </c>
      <c r="K304" s="151">
        <v>0.2</v>
      </c>
      <c r="L304" s="151">
        <v>0</v>
      </c>
      <c r="M304" s="1"/>
      <c r="N304" s="1"/>
      <c r="O304" s="1"/>
      <c r="P304" s="1"/>
      <c r="Q304" s="162"/>
      <c r="R304" s="153">
        <v>43026</v>
      </c>
      <c r="S304" s="1" t="s">
        <v>2024</v>
      </c>
      <c r="T304" s="148" t="s">
        <v>1925</v>
      </c>
      <c r="U304" s="148" t="s">
        <v>1925</v>
      </c>
      <c r="V304" s="148" t="s">
        <v>1925</v>
      </c>
      <c r="W304" s="148" t="s">
        <v>1925</v>
      </c>
      <c r="X304" s="260" t="s">
        <v>2025</v>
      </c>
      <c r="Y304" s="129"/>
      <c r="Z304" s="129"/>
      <c r="AA304" s="129"/>
      <c r="AB304" s="129"/>
      <c r="AC304" s="129"/>
      <c r="AD304" s="129"/>
      <c r="AE304" s="315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</row>
    <row r="305" spans="2:44" s="149" customFormat="1" ht="12.75" customHeight="1">
      <c r="B305" s="4"/>
      <c r="C305" s="5"/>
      <c r="D305" s="6"/>
      <c r="E305" s="6"/>
      <c r="F305" s="7"/>
      <c r="G305" s="225" t="s">
        <v>2026</v>
      </c>
      <c r="H305" s="150" t="s">
        <v>1363</v>
      </c>
      <c r="I305" s="151">
        <v>6</v>
      </c>
      <c r="J305" s="151">
        <v>0</v>
      </c>
      <c r="K305" s="151">
        <v>0.1</v>
      </c>
      <c r="L305" s="151">
        <v>0</v>
      </c>
      <c r="M305" s="1"/>
      <c r="N305" s="1"/>
      <c r="O305" s="1"/>
      <c r="P305" s="1"/>
      <c r="Q305" s="162"/>
      <c r="R305" s="153">
        <v>43747</v>
      </c>
      <c r="S305" s="1" t="s">
        <v>2024</v>
      </c>
      <c r="T305" s="148" t="s">
        <v>1925</v>
      </c>
      <c r="U305" s="148" t="s">
        <v>1925</v>
      </c>
      <c r="V305" s="148" t="s">
        <v>1925</v>
      </c>
      <c r="W305" s="148" t="s">
        <v>1925</v>
      </c>
      <c r="X305" s="260" t="s">
        <v>2025</v>
      </c>
      <c r="Y305" s="129"/>
      <c r="Z305" s="129"/>
      <c r="AA305" s="129"/>
      <c r="AB305" s="129"/>
      <c r="AC305" s="129"/>
      <c r="AD305" s="129"/>
      <c r="AE305" s="315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</row>
    <row r="306" spans="2:44" s="149" customFormat="1" ht="12.75" customHeight="1">
      <c r="B306" s="4"/>
      <c r="C306" s="5"/>
      <c r="D306" s="6"/>
      <c r="E306" s="6"/>
      <c r="F306" s="7"/>
      <c r="G306" s="225" t="s">
        <v>2027</v>
      </c>
      <c r="H306" s="150" t="s">
        <v>1363</v>
      </c>
      <c r="I306" s="151">
        <v>18</v>
      </c>
      <c r="J306" s="151">
        <v>0</v>
      </c>
      <c r="K306" s="151">
        <v>0.3</v>
      </c>
      <c r="L306" s="151">
        <v>0</v>
      </c>
      <c r="M306" s="1"/>
      <c r="N306" s="1"/>
      <c r="O306" s="1"/>
      <c r="P306" s="1"/>
      <c r="Q306" s="162"/>
      <c r="R306" s="163">
        <v>42312</v>
      </c>
      <c r="S306" s="1" t="s">
        <v>2024</v>
      </c>
      <c r="T306" s="148" t="s">
        <v>1925</v>
      </c>
      <c r="U306" s="148" t="s">
        <v>1925</v>
      </c>
      <c r="V306" s="148" t="s">
        <v>1925</v>
      </c>
      <c r="W306" s="148" t="s">
        <v>1925</v>
      </c>
      <c r="X306" s="260" t="s">
        <v>2025</v>
      </c>
      <c r="Y306" s="129"/>
      <c r="Z306" s="129"/>
      <c r="AA306" s="129"/>
      <c r="AB306" s="129"/>
      <c r="AC306" s="129"/>
      <c r="AD306" s="129"/>
      <c r="AE306" s="315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</row>
    <row r="307" spans="2:44" s="149" customFormat="1" ht="12.75" customHeight="1">
      <c r="B307" s="4"/>
      <c r="C307" s="5"/>
      <c r="D307" s="6"/>
      <c r="E307" s="6"/>
      <c r="F307" s="7"/>
      <c r="G307" s="223" t="s">
        <v>2028</v>
      </c>
      <c r="H307" s="150" t="s">
        <v>1363</v>
      </c>
      <c r="I307" s="151">
        <v>36</v>
      </c>
      <c r="J307" s="151">
        <v>0</v>
      </c>
      <c r="K307" s="151">
        <v>0.6</v>
      </c>
      <c r="L307" s="151">
        <v>0</v>
      </c>
      <c r="M307" s="1"/>
      <c r="N307" s="1"/>
      <c r="O307" s="1"/>
      <c r="P307" s="1"/>
      <c r="Q307" s="162"/>
      <c r="R307" s="153">
        <v>43425</v>
      </c>
      <c r="S307" s="1" t="s">
        <v>2024</v>
      </c>
      <c r="T307" s="148" t="s">
        <v>1925</v>
      </c>
      <c r="U307" s="148" t="s">
        <v>1925</v>
      </c>
      <c r="V307" s="148" t="s">
        <v>1925</v>
      </c>
      <c r="W307" s="148" t="s">
        <v>1925</v>
      </c>
      <c r="X307" s="260" t="s">
        <v>2025</v>
      </c>
      <c r="Y307" s="129"/>
      <c r="Z307" s="129"/>
      <c r="AA307" s="129"/>
      <c r="AB307" s="129"/>
      <c r="AC307" s="129"/>
      <c r="AD307" s="129"/>
      <c r="AE307" s="315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</row>
    <row r="308" spans="2:44" s="149" customFormat="1" ht="12.75" customHeight="1">
      <c r="B308" s="4"/>
      <c r="C308" s="5"/>
      <c r="D308" s="6"/>
      <c r="E308" s="6"/>
      <c r="F308" s="7"/>
      <c r="G308" s="225" t="s">
        <v>2029</v>
      </c>
      <c r="H308" s="150" t="s">
        <v>1363</v>
      </c>
      <c r="I308" s="151">
        <v>12</v>
      </c>
      <c r="J308" s="151">
        <v>6</v>
      </c>
      <c r="K308" s="151">
        <v>0.2</v>
      </c>
      <c r="L308" s="151">
        <v>0.1</v>
      </c>
      <c r="M308" s="1"/>
      <c r="N308" s="1"/>
      <c r="O308" s="1"/>
      <c r="P308" s="1"/>
      <c r="Q308" s="162"/>
      <c r="R308" s="153">
        <v>43577</v>
      </c>
      <c r="S308" s="1" t="s">
        <v>2024</v>
      </c>
      <c r="T308" s="148" t="s">
        <v>1925</v>
      </c>
      <c r="U308" s="148" t="s">
        <v>1925</v>
      </c>
      <c r="V308" s="148" t="s">
        <v>1925</v>
      </c>
      <c r="W308" s="148" t="s">
        <v>1925</v>
      </c>
      <c r="X308" s="260" t="s">
        <v>2025</v>
      </c>
      <c r="Y308" s="129"/>
      <c r="Z308" s="129"/>
      <c r="AA308" s="129"/>
      <c r="AB308" s="129"/>
      <c r="AC308" s="129"/>
      <c r="AD308" s="129"/>
      <c r="AE308" s="315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</row>
    <row r="309" spans="2:44" s="149" customFormat="1" ht="12.75" customHeight="1">
      <c r="B309" s="4"/>
      <c r="C309" s="5"/>
      <c r="D309" s="6"/>
      <c r="E309" s="6"/>
      <c r="F309" s="7"/>
      <c r="G309" s="225" t="s">
        <v>2030</v>
      </c>
      <c r="H309" s="150" t="s">
        <v>1363</v>
      </c>
      <c r="I309" s="151">
        <v>36</v>
      </c>
      <c r="J309" s="151">
        <v>0</v>
      </c>
      <c r="K309" s="151">
        <v>0.6</v>
      </c>
      <c r="L309" s="151">
        <v>0</v>
      </c>
      <c r="M309" s="1"/>
      <c r="N309" s="1"/>
      <c r="O309" s="1"/>
      <c r="P309" s="1"/>
      <c r="Q309" s="162"/>
      <c r="R309" s="153">
        <v>43425</v>
      </c>
      <c r="S309" s="1" t="s">
        <v>2024</v>
      </c>
      <c r="T309" s="148" t="s">
        <v>1925</v>
      </c>
      <c r="U309" s="148" t="s">
        <v>1925</v>
      </c>
      <c r="V309" s="148" t="s">
        <v>1925</v>
      </c>
      <c r="W309" s="148" t="s">
        <v>1925</v>
      </c>
      <c r="X309" s="260" t="s">
        <v>2025</v>
      </c>
      <c r="Y309" s="129"/>
      <c r="Z309" s="129"/>
      <c r="AA309" s="129"/>
      <c r="AB309" s="129"/>
      <c r="AC309" s="129"/>
      <c r="AD309" s="129"/>
      <c r="AE309" s="315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</row>
    <row r="310" spans="2:44" s="149" customFormat="1" ht="12.75" customHeight="1">
      <c r="B310" s="4"/>
      <c r="C310" s="5"/>
      <c r="D310" s="6"/>
      <c r="E310" s="6"/>
      <c r="F310" s="7"/>
      <c r="G310" s="225" t="s">
        <v>2031</v>
      </c>
      <c r="H310" s="150" t="s">
        <v>1363</v>
      </c>
      <c r="I310" s="151">
        <v>15</v>
      </c>
      <c r="J310" s="151">
        <v>0</v>
      </c>
      <c r="K310" s="151">
        <v>0.25</v>
      </c>
      <c r="L310" s="151">
        <v>0</v>
      </c>
      <c r="M310" s="1"/>
      <c r="N310" s="1"/>
      <c r="O310" s="1"/>
      <c r="P310" s="1"/>
      <c r="Q310" s="162"/>
      <c r="R310" s="153">
        <v>43644</v>
      </c>
      <c r="S310" s="1" t="s">
        <v>2024</v>
      </c>
      <c r="T310" s="148" t="s">
        <v>1925</v>
      </c>
      <c r="U310" s="148" t="s">
        <v>1925</v>
      </c>
      <c r="V310" s="148" t="s">
        <v>1925</v>
      </c>
      <c r="W310" s="148" t="s">
        <v>1925</v>
      </c>
      <c r="X310" s="260" t="s">
        <v>2025</v>
      </c>
      <c r="Y310" s="129"/>
      <c r="Z310" s="129"/>
      <c r="AA310" s="129"/>
      <c r="AB310" s="129"/>
      <c r="AC310" s="129"/>
      <c r="AD310" s="129"/>
      <c r="AE310" s="315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</row>
    <row r="311" spans="2:44" s="149" customFormat="1" ht="12.75" customHeight="1">
      <c r="B311" s="4"/>
      <c r="C311" s="5"/>
      <c r="D311" s="6"/>
      <c r="E311" s="6"/>
      <c r="F311" s="7"/>
      <c r="G311" s="225" t="s">
        <v>2032</v>
      </c>
      <c r="H311" s="150" t="s">
        <v>1363</v>
      </c>
      <c r="I311" s="151">
        <v>18</v>
      </c>
      <c r="J311" s="151">
        <v>0</v>
      </c>
      <c r="K311" s="151">
        <v>0.3</v>
      </c>
      <c r="L311" s="151">
        <v>0</v>
      </c>
      <c r="M311" s="1"/>
      <c r="N311" s="1"/>
      <c r="O311" s="1"/>
      <c r="P311" s="1"/>
      <c r="Q311" s="162"/>
      <c r="R311" s="153">
        <v>43577</v>
      </c>
      <c r="S311" s="1" t="s">
        <v>2024</v>
      </c>
      <c r="T311" s="148" t="s">
        <v>1925</v>
      </c>
      <c r="U311" s="148" t="s">
        <v>1925</v>
      </c>
      <c r="V311" s="148" t="s">
        <v>1925</v>
      </c>
      <c r="W311" s="148" t="s">
        <v>1925</v>
      </c>
      <c r="X311" s="260" t="s">
        <v>2025</v>
      </c>
      <c r="Y311" s="129"/>
      <c r="Z311" s="129"/>
      <c r="AA311" s="129"/>
      <c r="AB311" s="129"/>
      <c r="AC311" s="129"/>
      <c r="AD311" s="129"/>
      <c r="AE311" s="315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</row>
    <row r="312" spans="2:44" s="149" customFormat="1" ht="12.75" customHeight="1">
      <c r="B312" s="4"/>
      <c r="C312" s="5"/>
      <c r="D312" s="6"/>
      <c r="E312" s="6"/>
      <c r="F312" s="7"/>
      <c r="G312" s="225" t="s">
        <v>2033</v>
      </c>
      <c r="H312" s="150" t="s">
        <v>1363</v>
      </c>
      <c r="I312" s="151">
        <v>30</v>
      </c>
      <c r="J312" s="151">
        <v>0</v>
      </c>
      <c r="K312" s="151">
        <v>0.5</v>
      </c>
      <c r="L312" s="151">
        <v>0</v>
      </c>
      <c r="M312" s="1"/>
      <c r="N312" s="1"/>
      <c r="O312" s="1"/>
      <c r="P312" s="1"/>
      <c r="Q312" s="162"/>
      <c r="R312" s="153">
        <v>43693</v>
      </c>
      <c r="S312" s="1" t="s">
        <v>2024</v>
      </c>
      <c r="T312" s="148" t="s">
        <v>1925</v>
      </c>
      <c r="U312" s="148" t="s">
        <v>1925</v>
      </c>
      <c r="V312" s="148" t="s">
        <v>1925</v>
      </c>
      <c r="W312" s="148" t="s">
        <v>1925</v>
      </c>
      <c r="X312" s="260" t="s">
        <v>2025</v>
      </c>
      <c r="Y312" s="129"/>
      <c r="Z312" s="129"/>
      <c r="AA312" s="129"/>
      <c r="AB312" s="129"/>
      <c r="AC312" s="129"/>
      <c r="AD312" s="129"/>
      <c r="AE312" s="315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</row>
    <row r="313" spans="2:44" s="149" customFormat="1" ht="12.75" customHeight="1">
      <c r="B313" s="4"/>
      <c r="C313" s="5"/>
      <c r="D313" s="6"/>
      <c r="E313" s="6"/>
      <c r="F313" s="7"/>
      <c r="G313" s="225" t="s">
        <v>2034</v>
      </c>
      <c r="H313" s="150" t="s">
        <v>1363</v>
      </c>
      <c r="I313" s="151">
        <v>21</v>
      </c>
      <c r="J313" s="151">
        <v>0</v>
      </c>
      <c r="K313" s="151">
        <v>0.35</v>
      </c>
      <c r="L313" s="151">
        <v>0</v>
      </c>
      <c r="M313" s="1"/>
      <c r="N313" s="1"/>
      <c r="O313" s="1"/>
      <c r="P313" s="1"/>
      <c r="Q313" s="162"/>
      <c r="R313" s="153">
        <v>43699</v>
      </c>
      <c r="S313" s="1" t="s">
        <v>2024</v>
      </c>
      <c r="T313" s="148" t="s">
        <v>1925</v>
      </c>
      <c r="U313" s="148" t="s">
        <v>1925</v>
      </c>
      <c r="V313" s="148" t="s">
        <v>1925</v>
      </c>
      <c r="W313" s="148" t="s">
        <v>1925</v>
      </c>
      <c r="X313" s="260" t="s">
        <v>2025</v>
      </c>
      <c r="Y313" s="129"/>
      <c r="Z313" s="129"/>
      <c r="AA313" s="129"/>
      <c r="AB313" s="129"/>
      <c r="AC313" s="129"/>
      <c r="AD313" s="129"/>
      <c r="AE313" s="315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</row>
    <row r="314" spans="2:44" s="149" customFormat="1" ht="12.75" customHeight="1">
      <c r="B314" s="4"/>
      <c r="C314" s="5" t="s">
        <v>22</v>
      </c>
      <c r="D314" s="6" t="s">
        <v>1962</v>
      </c>
      <c r="E314" s="262" t="s">
        <v>1964</v>
      </c>
      <c r="F314" s="7" t="s">
        <v>3235</v>
      </c>
      <c r="G314" s="221" t="s">
        <v>2035</v>
      </c>
      <c r="H314" s="150" t="s">
        <v>1363</v>
      </c>
      <c r="I314" s="151">
        <v>18</v>
      </c>
      <c r="J314" s="151">
        <v>0</v>
      </c>
      <c r="K314" s="151">
        <v>0.3</v>
      </c>
      <c r="L314" s="151">
        <v>0</v>
      </c>
      <c r="M314" s="151">
        <v>18</v>
      </c>
      <c r="N314" s="151">
        <v>0</v>
      </c>
      <c r="O314" s="151">
        <v>0.3</v>
      </c>
      <c r="P314" s="151">
        <v>0</v>
      </c>
      <c r="Q314" s="1"/>
      <c r="R314" s="153">
        <v>42212</v>
      </c>
      <c r="S314" s="1" t="s">
        <v>2024</v>
      </c>
      <c r="T314" s="148" t="s">
        <v>1925</v>
      </c>
      <c r="U314" s="148" t="s">
        <v>1925</v>
      </c>
      <c r="V314" s="148" t="s">
        <v>1925</v>
      </c>
      <c r="W314" s="148" t="s">
        <v>1925</v>
      </c>
      <c r="X314" s="260" t="s">
        <v>2025</v>
      </c>
      <c r="Y314" s="129"/>
      <c r="Z314" s="129"/>
      <c r="AA314" s="129"/>
      <c r="AB314" s="129"/>
      <c r="AC314" s="129"/>
      <c r="AD314" s="129"/>
      <c r="AE314" s="315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327"/>
      <c r="AR314" s="327"/>
    </row>
    <row r="315" spans="2:44" s="149" customFormat="1" ht="12.75" customHeight="1">
      <c r="B315" s="4"/>
      <c r="C315" s="5" t="s">
        <v>22</v>
      </c>
      <c r="D315" s="6" t="s">
        <v>1962</v>
      </c>
      <c r="E315" s="262" t="s">
        <v>1964</v>
      </c>
      <c r="F315" s="7" t="s">
        <v>3237</v>
      </c>
      <c r="G315" s="221" t="s">
        <v>2036</v>
      </c>
      <c r="H315" s="150" t="s">
        <v>1363</v>
      </c>
      <c r="I315" s="151">
        <v>12</v>
      </c>
      <c r="J315" s="151">
        <v>0</v>
      </c>
      <c r="K315" s="151">
        <v>0.2</v>
      </c>
      <c r="L315" s="151">
        <v>0</v>
      </c>
      <c r="M315" s="151">
        <v>12</v>
      </c>
      <c r="N315" s="151">
        <v>0</v>
      </c>
      <c r="O315" s="151">
        <v>0.2</v>
      </c>
      <c r="P315" s="151">
        <v>0</v>
      </c>
      <c r="Q315" s="1"/>
      <c r="R315" s="153">
        <v>43047</v>
      </c>
      <c r="S315" s="1" t="s">
        <v>2024</v>
      </c>
      <c r="T315" s="148" t="s">
        <v>1925</v>
      </c>
      <c r="U315" s="148" t="s">
        <v>1925</v>
      </c>
      <c r="V315" s="148" t="s">
        <v>1925</v>
      </c>
      <c r="W315" s="148" t="s">
        <v>1925</v>
      </c>
      <c r="X315" s="260" t="s">
        <v>2025</v>
      </c>
      <c r="Y315" s="129"/>
      <c r="Z315" s="129"/>
      <c r="AA315" s="129"/>
      <c r="AB315" s="129"/>
      <c r="AC315" s="129"/>
      <c r="AD315" s="129"/>
      <c r="AE315" s="315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327"/>
      <c r="AR315" s="327"/>
    </row>
    <row r="316" spans="2:44" s="149" customFormat="1" ht="12.75" customHeight="1">
      <c r="B316" s="4"/>
      <c r="C316" s="5"/>
      <c r="D316" s="6"/>
      <c r="E316" s="6"/>
      <c r="F316" s="7" t="s">
        <v>3236</v>
      </c>
      <c r="G316" s="225" t="s">
        <v>2037</v>
      </c>
      <c r="H316" s="150" t="s">
        <v>1363</v>
      </c>
      <c r="I316" s="1">
        <v>12</v>
      </c>
      <c r="J316" s="151">
        <v>0</v>
      </c>
      <c r="K316" s="1">
        <v>0.2</v>
      </c>
      <c r="L316" s="151">
        <v>0</v>
      </c>
      <c r="M316" s="1">
        <v>120</v>
      </c>
      <c r="N316" s="1">
        <v>0</v>
      </c>
      <c r="O316" s="1">
        <v>2</v>
      </c>
      <c r="P316" s="1">
        <v>0</v>
      </c>
      <c r="Q316" s="1"/>
      <c r="R316" s="153">
        <v>43670</v>
      </c>
      <c r="S316" s="1" t="s">
        <v>2024</v>
      </c>
      <c r="T316" s="148" t="s">
        <v>1925</v>
      </c>
      <c r="U316" s="148" t="s">
        <v>1925</v>
      </c>
      <c r="V316" s="148" t="s">
        <v>1925</v>
      </c>
      <c r="W316" s="148" t="s">
        <v>1925</v>
      </c>
      <c r="X316" s="260" t="s">
        <v>2025</v>
      </c>
      <c r="Y316" s="129"/>
      <c r="Z316" s="129"/>
      <c r="AA316" s="129"/>
      <c r="AB316" s="129"/>
      <c r="AC316" s="129"/>
      <c r="AD316" s="129"/>
      <c r="AE316" s="315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327"/>
      <c r="AR316" s="327"/>
    </row>
    <row r="317" spans="2:44" s="149" customFormat="1" ht="12.75" customHeight="1">
      <c r="B317" s="4"/>
      <c r="C317" s="5"/>
      <c r="D317" s="6"/>
      <c r="E317" s="6"/>
      <c r="F317" s="7"/>
      <c r="G317" s="225" t="s">
        <v>2038</v>
      </c>
      <c r="H317" s="150" t="s">
        <v>1363</v>
      </c>
      <c r="I317" s="1">
        <v>18</v>
      </c>
      <c r="J317" s="151">
        <v>0</v>
      </c>
      <c r="K317" s="1">
        <v>0.3</v>
      </c>
      <c r="L317" s="151">
        <v>0</v>
      </c>
      <c r="M317" s="1"/>
      <c r="N317" s="1"/>
      <c r="O317" s="1"/>
      <c r="P317" s="1"/>
      <c r="Q317" s="1"/>
      <c r="R317" s="153">
        <v>42607</v>
      </c>
      <c r="S317" s="1" t="s">
        <v>2024</v>
      </c>
      <c r="T317" s="148" t="s">
        <v>1925</v>
      </c>
      <c r="U317" s="148" t="s">
        <v>1925</v>
      </c>
      <c r="V317" s="148" t="s">
        <v>1925</v>
      </c>
      <c r="W317" s="148" t="s">
        <v>1925</v>
      </c>
      <c r="X317" s="260" t="s">
        <v>2025</v>
      </c>
      <c r="Y317" s="129"/>
      <c r="Z317" s="129"/>
      <c r="AA317" s="129"/>
      <c r="AB317" s="129"/>
      <c r="AC317" s="129"/>
      <c r="AD317" s="129"/>
      <c r="AE317" s="315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</row>
    <row r="318" spans="2:44" s="149" customFormat="1" ht="12.75" customHeight="1">
      <c r="B318" s="4"/>
      <c r="C318" s="5"/>
      <c r="D318" s="6"/>
      <c r="E318" s="6"/>
      <c r="F318" s="7"/>
      <c r="G318" s="225" t="s">
        <v>2039</v>
      </c>
      <c r="H318" s="150" t="s">
        <v>1363</v>
      </c>
      <c r="I318" s="1">
        <v>30</v>
      </c>
      <c r="J318" s="151">
        <v>0</v>
      </c>
      <c r="K318" s="1">
        <v>0.5</v>
      </c>
      <c r="L318" s="151">
        <v>0</v>
      </c>
      <c r="M318" s="1"/>
      <c r="N318" s="1"/>
      <c r="O318" s="1"/>
      <c r="P318" s="1"/>
      <c r="Q318" s="1"/>
      <c r="R318" s="153">
        <v>42607</v>
      </c>
      <c r="S318" s="1" t="s">
        <v>2024</v>
      </c>
      <c r="T318" s="148" t="s">
        <v>1925</v>
      </c>
      <c r="U318" s="148" t="s">
        <v>1925</v>
      </c>
      <c r="V318" s="148" t="s">
        <v>1925</v>
      </c>
      <c r="W318" s="148" t="s">
        <v>1925</v>
      </c>
      <c r="X318" s="260" t="s">
        <v>2025</v>
      </c>
      <c r="Y318" s="129"/>
      <c r="Z318" s="129"/>
      <c r="AA318" s="129"/>
      <c r="AB318" s="129"/>
      <c r="AC318" s="129"/>
      <c r="AD318" s="129"/>
      <c r="AE318" s="315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</row>
    <row r="319" spans="2:44" s="149" customFormat="1" ht="12.75" customHeight="1">
      <c r="B319" s="4"/>
      <c r="C319" s="5"/>
      <c r="D319" s="6"/>
      <c r="E319" s="6"/>
      <c r="F319" s="7"/>
      <c r="G319" s="225" t="s">
        <v>2040</v>
      </c>
      <c r="H319" s="150" t="s">
        <v>1363</v>
      </c>
      <c r="I319" s="1">
        <v>30</v>
      </c>
      <c r="J319" s="151">
        <v>0</v>
      </c>
      <c r="K319" s="1">
        <v>0.5</v>
      </c>
      <c r="L319" s="151">
        <v>0</v>
      </c>
      <c r="M319" s="1"/>
      <c r="N319" s="1"/>
      <c r="O319" s="1"/>
      <c r="P319" s="1"/>
      <c r="Q319" s="1"/>
      <c r="R319" s="153">
        <v>43789</v>
      </c>
      <c r="S319" s="1" t="s">
        <v>2024</v>
      </c>
      <c r="T319" s="148" t="s">
        <v>1925</v>
      </c>
      <c r="U319" s="148" t="s">
        <v>1925</v>
      </c>
      <c r="V319" s="148" t="s">
        <v>1925</v>
      </c>
      <c r="W319" s="148" t="s">
        <v>1925</v>
      </c>
      <c r="X319" s="260" t="s">
        <v>2025</v>
      </c>
      <c r="Y319" s="129"/>
      <c r="Z319" s="129"/>
      <c r="AA319" s="129"/>
      <c r="AB319" s="129"/>
      <c r="AC319" s="129"/>
      <c r="AD319" s="129"/>
      <c r="AE319" s="315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</row>
    <row r="320" spans="2:44" s="149" customFormat="1" ht="12.75" customHeight="1">
      <c r="B320" s="4"/>
      <c r="C320" s="5"/>
      <c r="D320" s="6"/>
      <c r="E320" s="6"/>
      <c r="F320" s="7"/>
      <c r="G320" s="227" t="s">
        <v>2041</v>
      </c>
      <c r="H320" s="150" t="s">
        <v>1363</v>
      </c>
      <c r="I320" s="1">
        <v>30</v>
      </c>
      <c r="J320" s="151">
        <v>0</v>
      </c>
      <c r="K320" s="1">
        <v>0.5</v>
      </c>
      <c r="L320" s="151">
        <v>0</v>
      </c>
      <c r="M320" s="1"/>
      <c r="N320" s="1"/>
      <c r="O320" s="1"/>
      <c r="P320" s="1"/>
      <c r="Q320" s="1"/>
      <c r="R320" s="153">
        <v>43788</v>
      </c>
      <c r="S320" s="1" t="s">
        <v>2024</v>
      </c>
      <c r="T320" s="148" t="s">
        <v>1925</v>
      </c>
      <c r="U320" s="148" t="s">
        <v>1925</v>
      </c>
      <c r="V320" s="148" t="s">
        <v>1925</v>
      </c>
      <c r="W320" s="148" t="s">
        <v>1925</v>
      </c>
      <c r="X320" s="260" t="s">
        <v>2025</v>
      </c>
      <c r="Y320" s="129"/>
      <c r="Z320" s="129"/>
      <c r="AA320" s="129"/>
      <c r="AB320" s="129"/>
      <c r="AC320" s="129"/>
      <c r="AD320" s="129"/>
      <c r="AE320" s="315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</row>
    <row r="321" spans="2:44" s="149" customFormat="1" ht="12.75" customHeight="1">
      <c r="B321" s="4"/>
      <c r="C321" s="5" t="s">
        <v>22</v>
      </c>
      <c r="D321" s="6" t="s">
        <v>1962</v>
      </c>
      <c r="E321" s="262" t="s">
        <v>1964</v>
      </c>
      <c r="F321" s="7" t="s">
        <v>3238</v>
      </c>
      <c r="G321" s="221" t="s">
        <v>2042</v>
      </c>
      <c r="H321" s="150" t="s">
        <v>1363</v>
      </c>
      <c r="I321" s="1">
        <v>30</v>
      </c>
      <c r="J321" s="151">
        <v>0</v>
      </c>
      <c r="K321" s="1">
        <v>0.3</v>
      </c>
      <c r="L321" s="151">
        <v>0</v>
      </c>
      <c r="M321" s="1">
        <v>30</v>
      </c>
      <c r="N321" s="151">
        <v>0</v>
      </c>
      <c r="O321" s="1">
        <v>0.3</v>
      </c>
      <c r="P321" s="151">
        <v>0</v>
      </c>
      <c r="Q321" s="1"/>
      <c r="R321" s="153">
        <v>42453</v>
      </c>
      <c r="S321" s="1" t="s">
        <v>2024</v>
      </c>
      <c r="T321" s="148" t="s">
        <v>1925</v>
      </c>
      <c r="U321" s="148" t="s">
        <v>1925</v>
      </c>
      <c r="V321" s="148" t="s">
        <v>1925</v>
      </c>
      <c r="W321" s="148" t="s">
        <v>1925</v>
      </c>
      <c r="X321" s="260" t="s">
        <v>2025</v>
      </c>
      <c r="Y321" s="129"/>
      <c r="Z321" s="129"/>
      <c r="AA321" s="129"/>
      <c r="AB321" s="129"/>
      <c r="AC321" s="129"/>
      <c r="AD321" s="129"/>
      <c r="AE321" s="315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327"/>
      <c r="AR321" s="327"/>
    </row>
    <row r="322" spans="2:44" s="149" customFormat="1" ht="12.75" customHeight="1">
      <c r="B322" s="4"/>
      <c r="C322" s="5" t="s">
        <v>22</v>
      </c>
      <c r="D322" s="6" t="s">
        <v>1962</v>
      </c>
      <c r="E322" s="262" t="s">
        <v>1964</v>
      </c>
      <c r="F322" s="7" t="s">
        <v>3240</v>
      </c>
      <c r="G322" s="225" t="s">
        <v>2043</v>
      </c>
      <c r="H322" s="150" t="s">
        <v>1363</v>
      </c>
      <c r="I322" s="151">
        <v>12</v>
      </c>
      <c r="J322" s="151">
        <v>0</v>
      </c>
      <c r="K322" s="151">
        <v>0.2</v>
      </c>
      <c r="L322" s="151">
        <v>0</v>
      </c>
      <c r="M322" s="1">
        <v>24</v>
      </c>
      <c r="N322" s="1">
        <v>0</v>
      </c>
      <c r="O322" s="1">
        <v>0.4</v>
      </c>
      <c r="P322" s="1">
        <v>0</v>
      </c>
      <c r="Q322" s="1"/>
      <c r="R322" s="153">
        <v>42235</v>
      </c>
      <c r="S322" s="1" t="s">
        <v>2024</v>
      </c>
      <c r="T322" s="148" t="s">
        <v>1925</v>
      </c>
      <c r="U322" s="148" t="s">
        <v>1925</v>
      </c>
      <c r="V322" s="148" t="s">
        <v>1925</v>
      </c>
      <c r="W322" s="148" t="s">
        <v>1925</v>
      </c>
      <c r="X322" s="260" t="s">
        <v>2025</v>
      </c>
      <c r="Y322" s="129"/>
      <c r="Z322" s="129"/>
      <c r="AA322" s="129"/>
      <c r="AB322" s="129"/>
      <c r="AC322" s="129"/>
      <c r="AD322" s="129"/>
      <c r="AE322" s="315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327"/>
      <c r="AR322" s="327"/>
    </row>
    <row r="323" spans="2:44" s="149" customFormat="1" ht="12.75" customHeight="1">
      <c r="B323" s="4"/>
      <c r="C323" s="5"/>
      <c r="D323" s="6"/>
      <c r="E323" s="6"/>
      <c r="F323" s="7"/>
      <c r="G323" s="225" t="s">
        <v>2044</v>
      </c>
      <c r="H323" s="150" t="s">
        <v>1363</v>
      </c>
      <c r="I323" s="151">
        <v>12</v>
      </c>
      <c r="J323" s="151">
        <v>0</v>
      </c>
      <c r="K323" s="151">
        <v>0.2</v>
      </c>
      <c r="L323" s="151">
        <v>0</v>
      </c>
      <c r="M323" s="1"/>
      <c r="N323" s="1"/>
      <c r="O323" s="1"/>
      <c r="P323" s="1"/>
      <c r="Q323" s="1"/>
      <c r="R323" s="153">
        <v>42229</v>
      </c>
      <c r="S323" s="1" t="s">
        <v>2024</v>
      </c>
      <c r="T323" s="148" t="s">
        <v>1925</v>
      </c>
      <c r="U323" s="148" t="s">
        <v>1925</v>
      </c>
      <c r="V323" s="148" t="s">
        <v>1925</v>
      </c>
      <c r="W323" s="148" t="s">
        <v>1925</v>
      </c>
      <c r="X323" s="260" t="s">
        <v>2025</v>
      </c>
      <c r="Y323" s="129"/>
      <c r="Z323" s="129"/>
      <c r="AA323" s="129"/>
      <c r="AB323" s="129"/>
      <c r="AC323" s="129"/>
      <c r="AD323" s="129"/>
      <c r="AE323" s="315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</row>
    <row r="324" spans="2:44" s="149" customFormat="1" ht="12.75" customHeight="1">
      <c r="B324" s="4"/>
      <c r="C324" s="5" t="s">
        <v>22</v>
      </c>
      <c r="D324" s="6" t="s">
        <v>1962</v>
      </c>
      <c r="E324" s="262" t="s">
        <v>1964</v>
      </c>
      <c r="F324" s="304" t="s">
        <v>3239</v>
      </c>
      <c r="G324" s="223" t="s">
        <v>2045</v>
      </c>
      <c r="H324" s="150" t="s">
        <v>1363</v>
      </c>
      <c r="I324" s="151">
        <v>180</v>
      </c>
      <c r="J324" s="151">
        <v>0</v>
      </c>
      <c r="K324" s="151">
        <v>2</v>
      </c>
      <c r="L324" s="151">
        <v>0</v>
      </c>
      <c r="M324" s="1">
        <v>510</v>
      </c>
      <c r="N324" s="1">
        <v>0</v>
      </c>
      <c r="O324" s="1">
        <v>7.3</v>
      </c>
      <c r="P324" s="1">
        <v>0</v>
      </c>
      <c r="Q324" s="1"/>
      <c r="R324" s="153">
        <v>43788</v>
      </c>
      <c r="S324" s="1" t="s">
        <v>2024</v>
      </c>
      <c r="T324" s="148"/>
      <c r="U324" s="148" t="s">
        <v>1925</v>
      </c>
      <c r="V324" s="148" t="s">
        <v>1925</v>
      </c>
      <c r="W324" s="148" t="s">
        <v>1925</v>
      </c>
      <c r="X324" s="260" t="s">
        <v>2025</v>
      </c>
      <c r="Y324" s="129"/>
      <c r="Z324" s="129"/>
      <c r="AA324" s="129"/>
      <c r="AB324" s="129"/>
      <c r="AC324" s="129"/>
      <c r="AD324" s="129"/>
      <c r="AE324" s="315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327"/>
      <c r="AR324" s="327"/>
    </row>
    <row r="325" spans="2:44" s="149" customFormat="1" ht="12.75" customHeight="1">
      <c r="B325" s="4"/>
      <c r="C325" s="5"/>
      <c r="D325" s="6"/>
      <c r="E325" s="6"/>
      <c r="F325" s="7"/>
      <c r="G325" s="226" t="s">
        <v>2046</v>
      </c>
      <c r="H325" s="150" t="s">
        <v>1363</v>
      </c>
      <c r="I325" s="151">
        <v>48</v>
      </c>
      <c r="J325" s="151">
        <v>0</v>
      </c>
      <c r="K325" s="151">
        <v>0.8</v>
      </c>
      <c r="L325" s="151">
        <v>0</v>
      </c>
      <c r="M325" s="1"/>
      <c r="N325" s="1"/>
      <c r="O325" s="1"/>
      <c r="P325" s="1"/>
      <c r="Q325" s="1"/>
      <c r="R325" s="153">
        <v>43644</v>
      </c>
      <c r="S325" s="1" t="s">
        <v>2024</v>
      </c>
      <c r="T325" s="148" t="s">
        <v>1925</v>
      </c>
      <c r="U325" s="148" t="s">
        <v>1925</v>
      </c>
      <c r="V325" s="148" t="s">
        <v>1925</v>
      </c>
      <c r="W325" s="148" t="s">
        <v>1925</v>
      </c>
      <c r="X325" s="260" t="s">
        <v>2025</v>
      </c>
      <c r="Y325" s="129"/>
      <c r="Z325" s="129"/>
      <c r="AA325" s="129"/>
      <c r="AB325" s="129"/>
      <c r="AC325" s="129"/>
      <c r="AD325" s="129"/>
      <c r="AE325" s="315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</row>
    <row r="326" spans="2:44" s="149" customFormat="1" ht="12.75" customHeight="1">
      <c r="B326" s="4"/>
      <c r="C326" s="5"/>
      <c r="D326" s="6"/>
      <c r="E326" s="6"/>
      <c r="F326" s="7"/>
      <c r="G326" s="226" t="s">
        <v>2047</v>
      </c>
      <c r="H326" s="150" t="s">
        <v>1363</v>
      </c>
      <c r="I326" s="151">
        <v>54</v>
      </c>
      <c r="J326" s="151">
        <v>0</v>
      </c>
      <c r="K326" s="151">
        <v>0.9</v>
      </c>
      <c r="L326" s="151">
        <v>0</v>
      </c>
      <c r="M326" s="1"/>
      <c r="N326" s="1"/>
      <c r="O326" s="1"/>
      <c r="P326" s="1"/>
      <c r="Q326" s="1"/>
      <c r="R326" s="153">
        <v>43644</v>
      </c>
      <c r="S326" s="1" t="s">
        <v>2024</v>
      </c>
      <c r="T326" s="148"/>
      <c r="U326" s="148" t="s">
        <v>1925</v>
      </c>
      <c r="V326" s="148" t="s">
        <v>1925</v>
      </c>
      <c r="W326" s="148" t="s">
        <v>1925</v>
      </c>
      <c r="X326" s="260" t="s">
        <v>2025</v>
      </c>
      <c r="Y326" s="129"/>
      <c r="Z326" s="129"/>
      <c r="AA326" s="129"/>
      <c r="AB326" s="129"/>
      <c r="AC326" s="129"/>
      <c r="AD326" s="129"/>
      <c r="AE326" s="315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</row>
    <row r="327" spans="2:44" s="149" customFormat="1" ht="12.75" customHeight="1">
      <c r="B327" s="4"/>
      <c r="C327" s="5"/>
      <c r="D327" s="6"/>
      <c r="E327" s="6"/>
      <c r="F327" s="7"/>
      <c r="G327" s="225" t="s">
        <v>2048</v>
      </c>
      <c r="H327" s="150" t="s">
        <v>1363</v>
      </c>
      <c r="I327" s="151">
        <v>48</v>
      </c>
      <c r="J327" s="151">
        <v>0</v>
      </c>
      <c r="K327" s="151">
        <v>0.6</v>
      </c>
      <c r="L327" s="151">
        <v>0</v>
      </c>
      <c r="M327" s="1"/>
      <c r="N327" s="1"/>
      <c r="O327" s="1"/>
      <c r="P327" s="1"/>
      <c r="Q327" s="1"/>
      <c r="R327" s="153">
        <v>43601</v>
      </c>
      <c r="S327" s="1" t="s">
        <v>2024</v>
      </c>
      <c r="T327" s="148" t="s">
        <v>1925</v>
      </c>
      <c r="U327" s="148" t="s">
        <v>1925</v>
      </c>
      <c r="V327" s="148" t="s">
        <v>1925</v>
      </c>
      <c r="W327" s="148" t="s">
        <v>1925</v>
      </c>
      <c r="X327" s="260" t="s">
        <v>2025</v>
      </c>
      <c r="Y327" s="129"/>
      <c r="Z327" s="129"/>
      <c r="AA327" s="129"/>
      <c r="AB327" s="129"/>
      <c r="AC327" s="129"/>
      <c r="AD327" s="129"/>
      <c r="AE327" s="315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</row>
    <row r="328" spans="2:44" s="149" customFormat="1" ht="12.75" customHeight="1">
      <c r="B328" s="4"/>
      <c r="C328" s="5"/>
      <c r="D328" s="6"/>
      <c r="E328" s="6"/>
      <c r="F328" s="7"/>
      <c r="G328" s="225" t="s">
        <v>2049</v>
      </c>
      <c r="H328" s="150" t="s">
        <v>1363</v>
      </c>
      <c r="I328" s="151">
        <v>18</v>
      </c>
      <c r="J328" s="151">
        <v>0</v>
      </c>
      <c r="K328" s="151">
        <v>0.3</v>
      </c>
      <c r="L328" s="151">
        <v>0</v>
      </c>
      <c r="M328" s="1"/>
      <c r="N328" s="1"/>
      <c r="O328" s="1"/>
      <c r="P328" s="1"/>
      <c r="Q328" s="1"/>
      <c r="R328" s="153">
        <v>43601</v>
      </c>
      <c r="S328" s="1" t="s">
        <v>2024</v>
      </c>
      <c r="T328" s="148" t="s">
        <v>1925</v>
      </c>
      <c r="U328" s="148" t="s">
        <v>1925</v>
      </c>
      <c r="V328" s="148" t="s">
        <v>1925</v>
      </c>
      <c r="W328" s="148" t="s">
        <v>1925</v>
      </c>
      <c r="X328" s="260" t="s">
        <v>2025</v>
      </c>
      <c r="Y328" s="129"/>
      <c r="Z328" s="129"/>
      <c r="AA328" s="129"/>
      <c r="AB328" s="129"/>
      <c r="AC328" s="129"/>
      <c r="AD328" s="129"/>
      <c r="AE328" s="315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</row>
    <row r="329" spans="2:44" s="149" customFormat="1" ht="12.75" customHeight="1">
      <c r="B329" s="4"/>
      <c r="C329" s="5"/>
      <c r="D329" s="6"/>
      <c r="E329" s="6"/>
      <c r="F329" s="7"/>
      <c r="G329" s="225" t="s">
        <v>2050</v>
      </c>
      <c r="H329" s="150" t="s">
        <v>1363</v>
      </c>
      <c r="I329" s="151">
        <v>24</v>
      </c>
      <c r="J329" s="151">
        <v>0</v>
      </c>
      <c r="K329" s="151">
        <v>0.4</v>
      </c>
      <c r="L329" s="151">
        <v>0</v>
      </c>
      <c r="M329" s="1"/>
      <c r="N329" s="1"/>
      <c r="O329" s="1"/>
      <c r="P329" s="1"/>
      <c r="Q329" s="1"/>
      <c r="R329" s="153">
        <v>43601</v>
      </c>
      <c r="S329" s="1" t="s">
        <v>2024</v>
      </c>
      <c r="T329" s="148" t="s">
        <v>1925</v>
      </c>
      <c r="U329" s="148" t="s">
        <v>1925</v>
      </c>
      <c r="V329" s="148" t="s">
        <v>1925</v>
      </c>
      <c r="W329" s="148" t="s">
        <v>1925</v>
      </c>
      <c r="X329" s="260" t="s">
        <v>2025</v>
      </c>
      <c r="Y329" s="129"/>
      <c r="Z329" s="129"/>
      <c r="AA329" s="129"/>
      <c r="AB329" s="129"/>
      <c r="AC329" s="129"/>
      <c r="AD329" s="129"/>
      <c r="AE329" s="315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</row>
    <row r="330" spans="2:44" s="149" customFormat="1" ht="12.75" customHeight="1">
      <c r="B330" s="4"/>
      <c r="C330" s="5"/>
      <c r="D330" s="6"/>
      <c r="E330" s="6"/>
      <c r="F330" s="7"/>
      <c r="G330" s="228" t="s">
        <v>2051</v>
      </c>
      <c r="H330" s="150" t="s">
        <v>1363</v>
      </c>
      <c r="I330" s="151">
        <v>30</v>
      </c>
      <c r="J330" s="151">
        <v>0</v>
      </c>
      <c r="K330" s="151">
        <v>0.5</v>
      </c>
      <c r="L330" s="151">
        <v>0</v>
      </c>
      <c r="M330" s="1"/>
      <c r="N330" s="1"/>
      <c r="O330" s="1"/>
      <c r="P330" s="1"/>
      <c r="Q330" s="1"/>
      <c r="R330" s="153">
        <v>43788</v>
      </c>
      <c r="S330" s="1" t="s">
        <v>2024</v>
      </c>
      <c r="T330" s="148" t="s">
        <v>1925</v>
      </c>
      <c r="U330" s="148" t="s">
        <v>1925</v>
      </c>
      <c r="V330" s="148" t="s">
        <v>1925</v>
      </c>
      <c r="W330" s="148" t="s">
        <v>1925</v>
      </c>
      <c r="X330" s="260" t="s">
        <v>2025</v>
      </c>
      <c r="Y330" s="129"/>
      <c r="Z330" s="129"/>
      <c r="AA330" s="129"/>
      <c r="AB330" s="129"/>
      <c r="AC330" s="129"/>
      <c r="AD330" s="129"/>
      <c r="AE330" s="315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</row>
    <row r="331" spans="2:44" s="149" customFormat="1" ht="12.75" customHeight="1">
      <c r="B331" s="4"/>
      <c r="C331" s="5"/>
      <c r="D331" s="6"/>
      <c r="E331" s="6"/>
      <c r="F331" s="7"/>
      <c r="G331" s="229" t="s">
        <v>2052</v>
      </c>
      <c r="H331" s="150" t="s">
        <v>1363</v>
      </c>
      <c r="I331" s="151">
        <v>18</v>
      </c>
      <c r="J331" s="151">
        <v>0</v>
      </c>
      <c r="K331" s="151">
        <v>0.3</v>
      </c>
      <c r="L331" s="151">
        <v>0</v>
      </c>
      <c r="M331" s="1"/>
      <c r="N331" s="1"/>
      <c r="O331" s="1"/>
      <c r="P331" s="1"/>
      <c r="Q331" s="1"/>
      <c r="R331" s="153">
        <v>43704</v>
      </c>
      <c r="S331" s="1" t="s">
        <v>2024</v>
      </c>
      <c r="T331" s="148" t="s">
        <v>1925</v>
      </c>
      <c r="U331" s="148" t="s">
        <v>1925</v>
      </c>
      <c r="V331" s="148" t="s">
        <v>1925</v>
      </c>
      <c r="W331" s="148" t="s">
        <v>1925</v>
      </c>
      <c r="X331" s="260" t="s">
        <v>2025</v>
      </c>
      <c r="Y331" s="129"/>
      <c r="Z331" s="129"/>
      <c r="AA331" s="129"/>
      <c r="AB331" s="129"/>
      <c r="AC331" s="129"/>
      <c r="AD331" s="129"/>
      <c r="AE331" s="315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</row>
    <row r="332" spans="2:44" s="149" customFormat="1" ht="12.75" customHeight="1">
      <c r="B332" s="4"/>
      <c r="C332" s="5"/>
      <c r="D332" s="6"/>
      <c r="E332" s="6"/>
      <c r="F332" s="7"/>
      <c r="G332" s="225" t="s">
        <v>2053</v>
      </c>
      <c r="H332" s="150" t="s">
        <v>1363</v>
      </c>
      <c r="I332" s="151">
        <v>48</v>
      </c>
      <c r="J332" s="151">
        <v>0</v>
      </c>
      <c r="K332" s="151">
        <v>0.8</v>
      </c>
      <c r="L332" s="151">
        <v>0</v>
      </c>
      <c r="M332" s="1"/>
      <c r="N332" s="1"/>
      <c r="O332" s="1"/>
      <c r="P332" s="1"/>
      <c r="Q332" s="1"/>
      <c r="R332" s="153">
        <v>43788</v>
      </c>
      <c r="S332" s="1" t="s">
        <v>2024</v>
      </c>
      <c r="T332" s="148" t="s">
        <v>1925</v>
      </c>
      <c r="U332" s="148" t="s">
        <v>1925</v>
      </c>
      <c r="V332" s="148" t="s">
        <v>1925</v>
      </c>
      <c r="W332" s="148" t="s">
        <v>1925</v>
      </c>
      <c r="X332" s="260" t="s">
        <v>2025</v>
      </c>
      <c r="Y332" s="129"/>
      <c r="Z332" s="129"/>
      <c r="AA332" s="129"/>
      <c r="AB332" s="129"/>
      <c r="AC332" s="129"/>
      <c r="AD332" s="129"/>
      <c r="AE332" s="315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</row>
    <row r="333" spans="2:44" s="149" customFormat="1" ht="12.75" customHeight="1">
      <c r="B333" s="4"/>
      <c r="C333" s="5"/>
      <c r="D333" s="6"/>
      <c r="E333" s="6"/>
      <c r="F333" s="7"/>
      <c r="G333" s="230" t="s">
        <v>2054</v>
      </c>
      <c r="H333" s="150" t="s">
        <v>1363</v>
      </c>
      <c r="I333" s="151">
        <v>18</v>
      </c>
      <c r="J333" s="151">
        <v>0</v>
      </c>
      <c r="K333" s="151">
        <v>0.3</v>
      </c>
      <c r="L333" s="151">
        <v>0</v>
      </c>
      <c r="M333" s="1"/>
      <c r="N333" s="1"/>
      <c r="O333" s="1"/>
      <c r="P333" s="1"/>
      <c r="Q333" s="1"/>
      <c r="R333" s="153">
        <v>43693</v>
      </c>
      <c r="S333" s="1" t="s">
        <v>2024</v>
      </c>
      <c r="T333" s="148" t="s">
        <v>1925</v>
      </c>
      <c r="U333" s="148" t="s">
        <v>1925</v>
      </c>
      <c r="V333" s="148" t="s">
        <v>1925</v>
      </c>
      <c r="W333" s="148" t="s">
        <v>1925</v>
      </c>
      <c r="X333" s="260" t="s">
        <v>2025</v>
      </c>
      <c r="Y333" s="129"/>
      <c r="Z333" s="129"/>
      <c r="AA333" s="129"/>
      <c r="AB333" s="129"/>
      <c r="AC333" s="129"/>
      <c r="AD333" s="129"/>
      <c r="AE333" s="315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</row>
    <row r="334" spans="2:44" s="149" customFormat="1" ht="12.75" customHeight="1">
      <c r="B334" s="4"/>
      <c r="C334" s="5"/>
      <c r="D334" s="6"/>
      <c r="E334" s="6"/>
      <c r="F334" s="7"/>
      <c r="G334" s="230" t="s">
        <v>2055</v>
      </c>
      <c r="H334" s="150" t="s">
        <v>1363</v>
      </c>
      <c r="I334" s="151">
        <v>24</v>
      </c>
      <c r="J334" s="151">
        <v>0</v>
      </c>
      <c r="K334" s="151">
        <v>0.4</v>
      </c>
      <c r="L334" s="151">
        <v>0</v>
      </c>
      <c r="M334" s="1"/>
      <c r="N334" s="1"/>
      <c r="O334" s="1"/>
      <c r="P334" s="1"/>
      <c r="Q334" s="1"/>
      <c r="R334" s="153">
        <v>43658</v>
      </c>
      <c r="S334" s="1" t="s">
        <v>2024</v>
      </c>
      <c r="T334" s="148" t="s">
        <v>1925</v>
      </c>
      <c r="U334" s="148" t="s">
        <v>1925</v>
      </c>
      <c r="V334" s="148" t="s">
        <v>1925</v>
      </c>
      <c r="W334" s="148" t="s">
        <v>1925</v>
      </c>
      <c r="X334" s="260" t="s">
        <v>2025</v>
      </c>
      <c r="Y334" s="129"/>
      <c r="Z334" s="129"/>
      <c r="AA334" s="129"/>
      <c r="AB334" s="129"/>
      <c r="AC334" s="129"/>
      <c r="AD334" s="129"/>
      <c r="AE334" s="315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</row>
    <row r="335" spans="2:44" s="149" customFormat="1" ht="12.75" customHeight="1">
      <c r="B335" s="4"/>
      <c r="C335" s="5" t="s">
        <v>22</v>
      </c>
      <c r="D335" s="6" t="s">
        <v>1962</v>
      </c>
      <c r="E335" s="262" t="s">
        <v>1964</v>
      </c>
      <c r="F335" s="7" t="s">
        <v>3738</v>
      </c>
      <c r="G335" s="230" t="s">
        <v>2056</v>
      </c>
      <c r="H335" s="150" t="s">
        <v>1363</v>
      </c>
      <c r="I335" s="151">
        <v>30</v>
      </c>
      <c r="J335" s="151">
        <v>0</v>
      </c>
      <c r="K335" s="151">
        <v>0.5</v>
      </c>
      <c r="L335" s="151">
        <v>0</v>
      </c>
      <c r="M335" s="1">
        <v>90</v>
      </c>
      <c r="N335" s="1">
        <v>0</v>
      </c>
      <c r="O335" s="1">
        <v>1.5</v>
      </c>
      <c r="P335" s="1">
        <v>0</v>
      </c>
      <c r="Q335" s="162"/>
      <c r="R335" s="153">
        <v>43601</v>
      </c>
      <c r="S335" s="1" t="s">
        <v>2024</v>
      </c>
      <c r="T335" s="148"/>
      <c r="U335" s="148" t="s">
        <v>1925</v>
      </c>
      <c r="V335" s="148" t="s">
        <v>1925</v>
      </c>
      <c r="W335" s="148" t="s">
        <v>1925</v>
      </c>
      <c r="X335" s="260" t="s">
        <v>2025</v>
      </c>
      <c r="Y335" s="129"/>
      <c r="Z335" s="129"/>
      <c r="AA335" s="129"/>
      <c r="AB335" s="129"/>
      <c r="AC335" s="129"/>
      <c r="AD335" s="129"/>
      <c r="AE335" s="315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327"/>
      <c r="AR335" s="327"/>
    </row>
    <row r="336" spans="2:44" s="149" customFormat="1" ht="12.75" customHeight="1">
      <c r="B336" s="4"/>
      <c r="C336" s="5"/>
      <c r="D336" s="6"/>
      <c r="E336" s="6"/>
      <c r="F336" s="7"/>
      <c r="G336" s="225" t="s">
        <v>2057</v>
      </c>
      <c r="H336" s="150" t="s">
        <v>1363</v>
      </c>
      <c r="I336" s="151">
        <v>30</v>
      </c>
      <c r="J336" s="151">
        <v>0</v>
      </c>
      <c r="K336" s="151">
        <v>0.5</v>
      </c>
      <c r="L336" s="151">
        <v>0</v>
      </c>
      <c r="M336" s="1"/>
      <c r="N336" s="1"/>
      <c r="O336" s="1"/>
      <c r="P336" s="1"/>
      <c r="Q336" s="162"/>
      <c r="R336" s="153">
        <v>43601</v>
      </c>
      <c r="S336" s="1" t="s">
        <v>2024</v>
      </c>
      <c r="T336" s="148"/>
      <c r="U336" s="148" t="s">
        <v>1925</v>
      </c>
      <c r="V336" s="148" t="s">
        <v>1925</v>
      </c>
      <c r="W336" s="148" t="s">
        <v>1925</v>
      </c>
      <c r="X336" s="260" t="s">
        <v>2025</v>
      </c>
      <c r="Y336" s="129"/>
      <c r="Z336" s="129"/>
      <c r="AA336" s="129"/>
      <c r="AB336" s="129"/>
      <c r="AC336" s="129"/>
      <c r="AD336" s="129"/>
      <c r="AE336" s="315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</row>
    <row r="337" spans="2:44" s="149" customFormat="1" ht="12.75" customHeight="1">
      <c r="B337" s="4"/>
      <c r="C337" s="5"/>
      <c r="D337" s="6"/>
      <c r="E337" s="6"/>
      <c r="F337" s="7"/>
      <c r="G337" s="225" t="s">
        <v>2058</v>
      </c>
      <c r="H337" s="150" t="s">
        <v>1363</v>
      </c>
      <c r="I337" s="151">
        <v>30</v>
      </c>
      <c r="J337" s="151">
        <v>0</v>
      </c>
      <c r="K337" s="151">
        <v>0.5</v>
      </c>
      <c r="L337" s="151">
        <v>0</v>
      </c>
      <c r="M337" s="1"/>
      <c r="N337" s="1"/>
      <c r="O337" s="1"/>
      <c r="P337" s="1"/>
      <c r="Q337" s="162"/>
      <c r="R337" s="163">
        <v>43601</v>
      </c>
      <c r="S337" s="1" t="s">
        <v>2024</v>
      </c>
      <c r="T337" s="148"/>
      <c r="U337" s="148" t="s">
        <v>1925</v>
      </c>
      <c r="V337" s="148" t="s">
        <v>1925</v>
      </c>
      <c r="W337" s="148" t="s">
        <v>1925</v>
      </c>
      <c r="X337" s="260" t="s">
        <v>2025</v>
      </c>
      <c r="Y337" s="129"/>
      <c r="Z337" s="129"/>
      <c r="AA337" s="129"/>
      <c r="AB337" s="129"/>
      <c r="AC337" s="129"/>
      <c r="AD337" s="129"/>
      <c r="AE337" s="315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</row>
    <row r="338" spans="2:44" s="149" customFormat="1" ht="12.75" customHeight="1">
      <c r="B338" s="4"/>
      <c r="C338" s="5" t="s">
        <v>22</v>
      </c>
      <c r="D338" s="6" t="s">
        <v>1962</v>
      </c>
      <c r="E338" s="262" t="s">
        <v>1964</v>
      </c>
      <c r="F338" s="7" t="s">
        <v>3241</v>
      </c>
      <c r="G338" s="225" t="s">
        <v>2059</v>
      </c>
      <c r="H338" s="150" t="s">
        <v>1363</v>
      </c>
      <c r="I338" s="165">
        <v>9</v>
      </c>
      <c r="J338" s="151">
        <v>0</v>
      </c>
      <c r="K338" s="165">
        <v>0.15</v>
      </c>
      <c r="L338" s="151">
        <v>0</v>
      </c>
      <c r="M338" s="1">
        <v>33</v>
      </c>
      <c r="N338" s="1">
        <v>0</v>
      </c>
      <c r="O338" s="1">
        <v>0.55000000000000004</v>
      </c>
      <c r="P338" s="1">
        <v>0</v>
      </c>
      <c r="Q338" s="1"/>
      <c r="R338" s="153">
        <v>43747</v>
      </c>
      <c r="S338" s="1" t="s">
        <v>2024</v>
      </c>
      <c r="T338" s="148" t="s">
        <v>1925</v>
      </c>
      <c r="U338" s="148" t="s">
        <v>1925</v>
      </c>
      <c r="V338" s="148" t="s">
        <v>1925</v>
      </c>
      <c r="W338" s="148" t="s">
        <v>1925</v>
      </c>
      <c r="X338" s="260" t="s">
        <v>2025</v>
      </c>
      <c r="Y338" s="129"/>
      <c r="Z338" s="129"/>
      <c r="AA338" s="129"/>
      <c r="AB338" s="129"/>
      <c r="AC338" s="129"/>
      <c r="AD338" s="129"/>
      <c r="AE338" s="315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327"/>
      <c r="AR338" s="327"/>
    </row>
    <row r="339" spans="2:44" s="149" customFormat="1" ht="12.75" customHeight="1">
      <c r="B339" s="4"/>
      <c r="C339" s="5"/>
      <c r="D339" s="6"/>
      <c r="E339" s="6"/>
      <c r="F339" s="7"/>
      <c r="G339" s="225" t="s">
        <v>2060</v>
      </c>
      <c r="H339" s="150" t="s">
        <v>1363</v>
      </c>
      <c r="I339" s="165">
        <v>6</v>
      </c>
      <c r="J339" s="151">
        <v>0</v>
      </c>
      <c r="K339" s="165">
        <v>0.1</v>
      </c>
      <c r="L339" s="151">
        <v>0</v>
      </c>
      <c r="M339" s="1"/>
      <c r="N339" s="1"/>
      <c r="O339" s="1"/>
      <c r="P339" s="1"/>
      <c r="Q339" s="1"/>
      <c r="R339" s="153">
        <v>43182</v>
      </c>
      <c r="S339" s="1" t="s">
        <v>2024</v>
      </c>
      <c r="T339" s="148" t="s">
        <v>1925</v>
      </c>
      <c r="U339" s="148" t="s">
        <v>1925</v>
      </c>
      <c r="V339" s="148" t="s">
        <v>1925</v>
      </c>
      <c r="W339" s="148" t="s">
        <v>1925</v>
      </c>
      <c r="X339" s="260" t="s">
        <v>2025</v>
      </c>
      <c r="Y339" s="129"/>
      <c r="Z339" s="129"/>
      <c r="AA339" s="129"/>
      <c r="AB339" s="129"/>
      <c r="AC339" s="129"/>
      <c r="AD339" s="129"/>
      <c r="AE339" s="315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</row>
    <row r="340" spans="2:44" s="149" customFormat="1" ht="12.75" customHeight="1">
      <c r="B340" s="4"/>
      <c r="C340" s="5"/>
      <c r="D340" s="6"/>
      <c r="E340" s="6"/>
      <c r="F340" s="7"/>
      <c r="G340" s="225" t="s">
        <v>2061</v>
      </c>
      <c r="H340" s="150" t="s">
        <v>1363</v>
      </c>
      <c r="I340" s="165">
        <v>12</v>
      </c>
      <c r="J340" s="151">
        <v>0</v>
      </c>
      <c r="K340" s="165">
        <v>0.2</v>
      </c>
      <c r="L340" s="151">
        <v>0</v>
      </c>
      <c r="M340" s="1"/>
      <c r="N340" s="1"/>
      <c r="O340" s="1"/>
      <c r="P340" s="1"/>
      <c r="Q340" s="1"/>
      <c r="R340" s="153">
        <v>43747</v>
      </c>
      <c r="S340" s="1" t="s">
        <v>2024</v>
      </c>
      <c r="T340" s="148" t="s">
        <v>1925</v>
      </c>
      <c r="U340" s="148" t="s">
        <v>1925</v>
      </c>
      <c r="V340" s="148" t="s">
        <v>1925</v>
      </c>
      <c r="W340" s="148" t="s">
        <v>1925</v>
      </c>
      <c r="X340" s="260" t="s">
        <v>2025</v>
      </c>
      <c r="Y340" s="129"/>
      <c r="Z340" s="129"/>
      <c r="AA340" s="129"/>
      <c r="AB340" s="129"/>
      <c r="AC340" s="129"/>
      <c r="AD340" s="129"/>
      <c r="AE340" s="315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</row>
    <row r="341" spans="2:44" s="149" customFormat="1" ht="12.75" customHeight="1">
      <c r="B341" s="4"/>
      <c r="C341" s="5"/>
      <c r="D341" s="6"/>
      <c r="E341" s="6"/>
      <c r="F341" s="7"/>
      <c r="G341" s="225" t="s">
        <v>2062</v>
      </c>
      <c r="H341" s="150" t="s">
        <v>1363</v>
      </c>
      <c r="I341" s="165">
        <v>6</v>
      </c>
      <c r="J341" s="151">
        <v>0</v>
      </c>
      <c r="K341" s="165">
        <v>0.1</v>
      </c>
      <c r="L341" s="151">
        <v>0</v>
      </c>
      <c r="M341" s="1"/>
      <c r="N341" s="1"/>
      <c r="O341" s="1"/>
      <c r="P341" s="1"/>
      <c r="Q341" s="1"/>
      <c r="R341" s="153">
        <v>43747</v>
      </c>
      <c r="S341" s="1" t="s">
        <v>2024</v>
      </c>
      <c r="T341" s="148" t="s">
        <v>1925</v>
      </c>
      <c r="U341" s="148" t="s">
        <v>1925</v>
      </c>
      <c r="V341" s="148" t="s">
        <v>1925</v>
      </c>
      <c r="W341" s="148" t="s">
        <v>1925</v>
      </c>
      <c r="X341" s="260" t="s">
        <v>2025</v>
      </c>
      <c r="Y341" s="129"/>
      <c r="Z341" s="129"/>
      <c r="AA341" s="129"/>
      <c r="AB341" s="129"/>
      <c r="AC341" s="129"/>
      <c r="AD341" s="129"/>
      <c r="AE341" s="315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</row>
    <row r="342" spans="2:44" s="149" customFormat="1" ht="12.75" customHeight="1">
      <c r="B342" s="4"/>
      <c r="C342" s="5" t="s">
        <v>22</v>
      </c>
      <c r="D342" s="6" t="s">
        <v>1962</v>
      </c>
      <c r="E342" s="262" t="s">
        <v>1964</v>
      </c>
      <c r="F342" s="263" t="s">
        <v>3243</v>
      </c>
      <c r="G342" s="225" t="s">
        <v>2063</v>
      </c>
      <c r="H342" s="150" t="s">
        <v>1363</v>
      </c>
      <c r="I342" s="165">
        <v>6</v>
      </c>
      <c r="J342" s="151">
        <v>0</v>
      </c>
      <c r="K342" s="165">
        <v>0.1</v>
      </c>
      <c r="L342" s="151">
        <v>0</v>
      </c>
      <c r="M342" s="1">
        <v>78</v>
      </c>
      <c r="N342" s="1">
        <v>0</v>
      </c>
      <c r="O342" s="1">
        <v>1.1499999999999999</v>
      </c>
      <c r="P342" s="1">
        <v>0</v>
      </c>
      <c r="Q342" s="1"/>
      <c r="R342" s="153">
        <v>43644</v>
      </c>
      <c r="S342" s="1" t="s">
        <v>2024</v>
      </c>
      <c r="T342" s="148" t="s">
        <v>1925</v>
      </c>
      <c r="U342" s="148" t="s">
        <v>1925</v>
      </c>
      <c r="V342" s="148" t="s">
        <v>1925</v>
      </c>
      <c r="W342" s="148" t="s">
        <v>1925</v>
      </c>
      <c r="X342" s="260" t="s">
        <v>2025</v>
      </c>
      <c r="Y342" s="129"/>
      <c r="Z342" s="129"/>
      <c r="AA342" s="129"/>
      <c r="AB342" s="129"/>
      <c r="AC342" s="129"/>
      <c r="AD342" s="129"/>
      <c r="AE342" s="315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327"/>
      <c r="AR342" s="327"/>
    </row>
    <row r="343" spans="2:44" s="149" customFormat="1" ht="12.75" customHeight="1">
      <c r="B343" s="4"/>
      <c r="C343" s="5"/>
      <c r="D343" s="6"/>
      <c r="E343" s="6"/>
      <c r="F343" s="7"/>
      <c r="G343" s="168" t="s">
        <v>2064</v>
      </c>
      <c r="H343" s="159" t="s">
        <v>1363</v>
      </c>
      <c r="I343" s="165">
        <v>9</v>
      </c>
      <c r="J343" s="151">
        <v>0</v>
      </c>
      <c r="K343" s="165">
        <v>0.15</v>
      </c>
      <c r="L343" s="151">
        <v>0</v>
      </c>
      <c r="M343" s="1"/>
      <c r="N343" s="1"/>
      <c r="O343" s="1"/>
      <c r="P343" s="1"/>
      <c r="Q343" s="1"/>
      <c r="R343" s="153">
        <v>43461</v>
      </c>
      <c r="S343" s="1" t="s">
        <v>1968</v>
      </c>
      <c r="T343" s="148" t="s">
        <v>1938</v>
      </c>
      <c r="U343" s="148" t="s">
        <v>1938</v>
      </c>
      <c r="V343" s="148" t="s">
        <v>1938</v>
      </c>
      <c r="W343" s="148" t="s">
        <v>1938</v>
      </c>
      <c r="X343" s="260" t="s">
        <v>1969</v>
      </c>
      <c r="Y343" s="129"/>
      <c r="Z343" s="129"/>
      <c r="AA343" s="129"/>
      <c r="AB343" s="129"/>
      <c r="AC343" s="129"/>
      <c r="AD343" s="129"/>
      <c r="AE343" s="315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</row>
    <row r="344" spans="2:44" s="149" customFormat="1" ht="12.75" customHeight="1">
      <c r="B344" s="4"/>
      <c r="C344" s="5"/>
      <c r="D344" s="6"/>
      <c r="E344" s="6"/>
      <c r="F344" s="7"/>
      <c r="G344" s="168" t="s">
        <v>2065</v>
      </c>
      <c r="H344" s="159" t="s">
        <v>1363</v>
      </c>
      <c r="I344" s="166">
        <v>6</v>
      </c>
      <c r="J344" s="151">
        <v>0</v>
      </c>
      <c r="K344" s="165">
        <v>0.05</v>
      </c>
      <c r="L344" s="151">
        <v>0</v>
      </c>
      <c r="M344" s="1"/>
      <c r="N344" s="1"/>
      <c r="O344" s="1"/>
      <c r="P344" s="1"/>
      <c r="Q344" s="1"/>
      <c r="R344" s="153">
        <v>42543</v>
      </c>
      <c r="S344" s="1" t="s">
        <v>1968</v>
      </c>
      <c r="T344" s="148" t="s">
        <v>1938</v>
      </c>
      <c r="U344" s="148" t="s">
        <v>1938</v>
      </c>
      <c r="V344" s="148" t="s">
        <v>1938</v>
      </c>
      <c r="W344" s="148" t="s">
        <v>1938</v>
      </c>
      <c r="X344" s="260" t="s">
        <v>1969</v>
      </c>
      <c r="Y344" s="129"/>
      <c r="Z344" s="129"/>
      <c r="AA344" s="129"/>
      <c r="AB344" s="129"/>
      <c r="AC344" s="129"/>
      <c r="AD344" s="129"/>
      <c r="AE344" s="315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</row>
    <row r="345" spans="2:44" s="149" customFormat="1" ht="12.75" customHeight="1">
      <c r="B345" s="4"/>
      <c r="C345" s="5"/>
      <c r="D345" s="6"/>
      <c r="E345" s="6"/>
      <c r="F345" s="7"/>
      <c r="G345" s="168" t="s">
        <v>2066</v>
      </c>
      <c r="H345" s="159" t="s">
        <v>1363</v>
      </c>
      <c r="I345" s="166">
        <v>6</v>
      </c>
      <c r="J345" s="151">
        <v>0</v>
      </c>
      <c r="K345" s="165">
        <v>0.05</v>
      </c>
      <c r="L345" s="151">
        <v>0</v>
      </c>
      <c r="M345" s="1"/>
      <c r="N345" s="1"/>
      <c r="O345" s="1"/>
      <c r="P345" s="1"/>
      <c r="Q345" s="1"/>
      <c r="R345" s="153">
        <v>42543</v>
      </c>
      <c r="S345" s="1" t="s">
        <v>1968</v>
      </c>
      <c r="T345" s="148" t="s">
        <v>1938</v>
      </c>
      <c r="U345" s="148" t="s">
        <v>1938</v>
      </c>
      <c r="V345" s="148" t="s">
        <v>1938</v>
      </c>
      <c r="W345" s="148" t="s">
        <v>1938</v>
      </c>
      <c r="X345" s="260" t="s">
        <v>1969</v>
      </c>
      <c r="Y345" s="129"/>
      <c r="Z345" s="129"/>
      <c r="AA345" s="129"/>
      <c r="AB345" s="129"/>
      <c r="AC345" s="129"/>
      <c r="AD345" s="129"/>
      <c r="AE345" s="315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</row>
    <row r="346" spans="2:44" s="149" customFormat="1" ht="12.75" customHeight="1">
      <c r="B346" s="4"/>
      <c r="C346" s="5"/>
      <c r="D346" s="6"/>
      <c r="E346" s="6"/>
      <c r="F346" s="7"/>
      <c r="G346" s="168" t="s">
        <v>2067</v>
      </c>
      <c r="H346" s="159" t="s">
        <v>1363</v>
      </c>
      <c r="I346" s="165">
        <v>30</v>
      </c>
      <c r="J346" s="151">
        <v>0</v>
      </c>
      <c r="K346" s="165">
        <v>0.5</v>
      </c>
      <c r="L346" s="151">
        <v>0</v>
      </c>
      <c r="M346" s="1"/>
      <c r="N346" s="1"/>
      <c r="O346" s="1"/>
      <c r="P346" s="1"/>
      <c r="Q346" s="1"/>
      <c r="R346" s="153">
        <v>43644</v>
      </c>
      <c r="S346" s="1" t="s">
        <v>1968</v>
      </c>
      <c r="T346" s="148" t="s">
        <v>1938</v>
      </c>
      <c r="U346" s="148" t="s">
        <v>1938</v>
      </c>
      <c r="V346" s="148" t="s">
        <v>1938</v>
      </c>
      <c r="W346" s="148" t="s">
        <v>1938</v>
      </c>
      <c r="X346" s="260" t="s">
        <v>1969</v>
      </c>
      <c r="Y346" s="129"/>
      <c r="Z346" s="129"/>
      <c r="AA346" s="129"/>
      <c r="AB346" s="129"/>
      <c r="AC346" s="129"/>
      <c r="AD346" s="129"/>
      <c r="AE346" s="315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</row>
    <row r="347" spans="2:44" s="149" customFormat="1" ht="12.75" customHeight="1">
      <c r="B347" s="4"/>
      <c r="C347" s="5"/>
      <c r="D347" s="6"/>
      <c r="E347" s="6"/>
      <c r="F347" s="7"/>
      <c r="G347" s="168" t="s">
        <v>2068</v>
      </c>
      <c r="H347" s="159" t="s">
        <v>1363</v>
      </c>
      <c r="I347" s="165">
        <v>15</v>
      </c>
      <c r="J347" s="151">
        <v>0</v>
      </c>
      <c r="K347" s="165">
        <v>0.25</v>
      </c>
      <c r="L347" s="151">
        <v>0</v>
      </c>
      <c r="M347" s="1"/>
      <c r="N347" s="1"/>
      <c r="O347" s="1"/>
      <c r="P347" s="1"/>
      <c r="Q347" s="1"/>
      <c r="R347" s="153">
        <v>43644</v>
      </c>
      <c r="S347" s="1" t="s">
        <v>1968</v>
      </c>
      <c r="T347" s="148" t="s">
        <v>1938</v>
      </c>
      <c r="U347" s="148" t="s">
        <v>1938</v>
      </c>
      <c r="V347" s="148" t="s">
        <v>1938</v>
      </c>
      <c r="W347" s="148" t="s">
        <v>1938</v>
      </c>
      <c r="X347" s="260" t="s">
        <v>1969</v>
      </c>
      <c r="Y347" s="129"/>
      <c r="Z347" s="129"/>
      <c r="AA347" s="129"/>
      <c r="AB347" s="129"/>
      <c r="AC347" s="129"/>
      <c r="AD347" s="129"/>
      <c r="AE347" s="315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</row>
    <row r="348" spans="2:44" s="149" customFormat="1" ht="12.75" customHeight="1">
      <c r="B348" s="4"/>
      <c r="C348" s="5"/>
      <c r="D348" s="6"/>
      <c r="E348" s="6"/>
      <c r="F348" s="7"/>
      <c r="G348" s="168" t="s">
        <v>2069</v>
      </c>
      <c r="H348" s="159" t="s">
        <v>1363</v>
      </c>
      <c r="I348" s="166">
        <v>6</v>
      </c>
      <c r="J348" s="151">
        <v>0</v>
      </c>
      <c r="K348" s="165">
        <v>0.05</v>
      </c>
      <c r="L348" s="151">
        <v>0</v>
      </c>
      <c r="M348" s="1"/>
      <c r="N348" s="1"/>
      <c r="O348" s="1"/>
      <c r="P348" s="1"/>
      <c r="Q348" s="1"/>
      <c r="R348" s="153">
        <v>42543</v>
      </c>
      <c r="S348" s="1" t="s">
        <v>1968</v>
      </c>
      <c r="T348" s="148" t="s">
        <v>1938</v>
      </c>
      <c r="U348" s="148" t="s">
        <v>1938</v>
      </c>
      <c r="V348" s="148" t="s">
        <v>1938</v>
      </c>
      <c r="W348" s="148" t="s">
        <v>1938</v>
      </c>
      <c r="X348" s="260" t="s">
        <v>1969</v>
      </c>
      <c r="Y348" s="129"/>
      <c r="Z348" s="129"/>
      <c r="AA348" s="129"/>
      <c r="AB348" s="129"/>
      <c r="AC348" s="129"/>
      <c r="AD348" s="129"/>
      <c r="AE348" s="315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</row>
    <row r="349" spans="2:44" s="149" customFormat="1" ht="12.75" customHeight="1">
      <c r="B349" s="4"/>
      <c r="C349" s="5" t="s">
        <v>22</v>
      </c>
      <c r="D349" s="6" t="s">
        <v>1962</v>
      </c>
      <c r="E349" s="262" t="s">
        <v>1964</v>
      </c>
      <c r="F349" s="263" t="s">
        <v>2070</v>
      </c>
      <c r="G349" s="168" t="s">
        <v>2071</v>
      </c>
      <c r="H349" s="159" t="s">
        <v>1363</v>
      </c>
      <c r="I349" s="151">
        <v>6</v>
      </c>
      <c r="J349" s="151">
        <v>0</v>
      </c>
      <c r="K349" s="151">
        <v>0.1</v>
      </c>
      <c r="L349" s="151">
        <v>0</v>
      </c>
      <c r="M349" s="1">
        <v>63</v>
      </c>
      <c r="N349" s="1">
        <v>0</v>
      </c>
      <c r="O349" s="1">
        <v>0.95</v>
      </c>
      <c r="P349" s="1">
        <v>0</v>
      </c>
      <c r="Q349" s="1"/>
      <c r="R349" s="153">
        <v>42711</v>
      </c>
      <c r="S349" s="1" t="s">
        <v>1968</v>
      </c>
      <c r="T349" s="148" t="s">
        <v>1938</v>
      </c>
      <c r="U349" s="148" t="s">
        <v>1938</v>
      </c>
      <c r="V349" s="148" t="s">
        <v>1938</v>
      </c>
      <c r="W349" s="148" t="s">
        <v>1938</v>
      </c>
      <c r="X349" s="260" t="s">
        <v>1969</v>
      </c>
      <c r="Y349" s="129"/>
      <c r="Z349" s="129"/>
      <c r="AA349" s="129"/>
      <c r="AB349" s="129"/>
      <c r="AC349" s="129"/>
      <c r="AD349" s="129"/>
      <c r="AE349" s="315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327"/>
      <c r="AR349" s="327"/>
    </row>
    <row r="350" spans="2:44" s="149" customFormat="1" ht="12.75" customHeight="1">
      <c r="B350" s="4"/>
      <c r="C350" s="5"/>
      <c r="D350" s="6"/>
      <c r="E350" s="6"/>
      <c r="F350" s="7"/>
      <c r="G350" s="168" t="s">
        <v>2072</v>
      </c>
      <c r="H350" s="159" t="s">
        <v>1363</v>
      </c>
      <c r="I350" s="151">
        <v>9</v>
      </c>
      <c r="J350" s="151">
        <v>0</v>
      </c>
      <c r="K350" s="151">
        <v>0.15</v>
      </c>
      <c r="L350" s="151">
        <v>0</v>
      </c>
      <c r="M350" s="1"/>
      <c r="N350" s="1"/>
      <c r="O350" s="1"/>
      <c r="P350" s="1"/>
      <c r="Q350" s="1"/>
      <c r="R350" s="153">
        <v>43461</v>
      </c>
      <c r="S350" s="1" t="s">
        <v>1968</v>
      </c>
      <c r="T350" s="148" t="s">
        <v>1938</v>
      </c>
      <c r="U350" s="148" t="s">
        <v>1938</v>
      </c>
      <c r="V350" s="148" t="s">
        <v>1938</v>
      </c>
      <c r="W350" s="148" t="s">
        <v>1938</v>
      </c>
      <c r="X350" s="260" t="s">
        <v>1969</v>
      </c>
      <c r="Y350" s="129"/>
      <c r="Z350" s="129"/>
      <c r="AA350" s="129"/>
      <c r="AB350" s="129"/>
      <c r="AC350" s="129"/>
      <c r="AD350" s="129"/>
      <c r="AE350" s="315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</row>
    <row r="351" spans="2:44" s="149" customFormat="1" ht="12.75" customHeight="1">
      <c r="B351" s="4"/>
      <c r="C351" s="5"/>
      <c r="D351" s="6"/>
      <c r="E351" s="6"/>
      <c r="F351" s="7"/>
      <c r="G351" s="168" t="s">
        <v>2073</v>
      </c>
      <c r="H351" s="159" t="s">
        <v>1363</v>
      </c>
      <c r="I351" s="167">
        <v>6</v>
      </c>
      <c r="J351" s="151">
        <v>0</v>
      </c>
      <c r="K351" s="151">
        <v>0.05</v>
      </c>
      <c r="L351" s="151">
        <v>0</v>
      </c>
      <c r="M351" s="1"/>
      <c r="N351" s="1"/>
      <c r="O351" s="1"/>
      <c r="P351" s="1"/>
      <c r="Q351" s="1"/>
      <c r="R351" s="153">
        <v>42556</v>
      </c>
      <c r="S351" s="1" t="s">
        <v>1968</v>
      </c>
      <c r="T351" s="148" t="s">
        <v>1938</v>
      </c>
      <c r="U351" s="148" t="s">
        <v>1938</v>
      </c>
      <c r="V351" s="148" t="s">
        <v>1938</v>
      </c>
      <c r="W351" s="148" t="s">
        <v>1938</v>
      </c>
      <c r="X351" s="260" t="s">
        <v>1969</v>
      </c>
      <c r="Y351" s="129"/>
      <c r="Z351" s="129"/>
      <c r="AA351" s="129"/>
      <c r="AB351" s="129"/>
      <c r="AC351" s="129"/>
      <c r="AD351" s="129"/>
      <c r="AE351" s="315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</row>
    <row r="352" spans="2:44" s="149" customFormat="1" ht="12.75" customHeight="1">
      <c r="B352" s="4"/>
      <c r="C352" s="5"/>
      <c r="D352" s="6"/>
      <c r="E352" s="6"/>
      <c r="F352" s="7"/>
      <c r="G352" s="168" t="s">
        <v>2074</v>
      </c>
      <c r="H352" s="159" t="s">
        <v>1363</v>
      </c>
      <c r="I352" s="167">
        <v>6</v>
      </c>
      <c r="J352" s="151">
        <v>0</v>
      </c>
      <c r="K352" s="151">
        <v>0.05</v>
      </c>
      <c r="L352" s="151">
        <v>0</v>
      </c>
      <c r="M352" s="1"/>
      <c r="N352" s="1"/>
      <c r="O352" s="1"/>
      <c r="P352" s="1"/>
      <c r="Q352" s="1"/>
      <c r="R352" s="153">
        <v>42543</v>
      </c>
      <c r="S352" s="1" t="s">
        <v>1968</v>
      </c>
      <c r="T352" s="148" t="s">
        <v>1938</v>
      </c>
      <c r="U352" s="148" t="s">
        <v>1938</v>
      </c>
      <c r="V352" s="148" t="s">
        <v>1938</v>
      </c>
      <c r="W352" s="148" t="s">
        <v>1938</v>
      </c>
      <c r="X352" s="260" t="s">
        <v>1969</v>
      </c>
      <c r="Y352" s="129"/>
      <c r="Z352" s="129"/>
      <c r="AA352" s="129"/>
      <c r="AB352" s="129"/>
      <c r="AC352" s="129"/>
      <c r="AD352" s="129"/>
      <c r="AE352" s="315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</row>
    <row r="353" spans="2:44" s="149" customFormat="1" ht="12.75" customHeight="1">
      <c r="B353" s="4"/>
      <c r="C353" s="5"/>
      <c r="D353" s="6"/>
      <c r="E353" s="6"/>
      <c r="F353" s="7"/>
      <c r="G353" s="168" t="s">
        <v>2075</v>
      </c>
      <c r="H353" s="159" t="s">
        <v>1363</v>
      </c>
      <c r="I353" s="151">
        <v>6</v>
      </c>
      <c r="J353" s="151">
        <v>0</v>
      </c>
      <c r="K353" s="151">
        <v>0.1</v>
      </c>
      <c r="L353" s="151">
        <v>0</v>
      </c>
      <c r="M353" s="1"/>
      <c r="N353" s="1"/>
      <c r="O353" s="1"/>
      <c r="P353" s="1"/>
      <c r="Q353" s="1"/>
      <c r="R353" s="153">
        <v>42681</v>
      </c>
      <c r="S353" s="1" t="s">
        <v>1968</v>
      </c>
      <c r="T353" s="148" t="s">
        <v>1938</v>
      </c>
      <c r="U353" s="148" t="s">
        <v>1938</v>
      </c>
      <c r="V353" s="148" t="s">
        <v>1938</v>
      </c>
      <c r="W353" s="148" t="s">
        <v>1938</v>
      </c>
      <c r="X353" s="260" t="s">
        <v>1969</v>
      </c>
      <c r="Y353" s="129"/>
      <c r="Z353" s="129"/>
      <c r="AA353" s="129"/>
      <c r="AB353" s="129"/>
      <c r="AC353" s="129"/>
      <c r="AD353" s="129"/>
      <c r="AE353" s="315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</row>
    <row r="354" spans="2:44" s="149" customFormat="1" ht="12.75" customHeight="1">
      <c r="B354" s="4"/>
      <c r="C354" s="5"/>
      <c r="D354" s="6"/>
      <c r="E354" s="6"/>
      <c r="F354" s="7"/>
      <c r="G354" s="168" t="s">
        <v>2076</v>
      </c>
      <c r="H354" s="159" t="s">
        <v>1363</v>
      </c>
      <c r="I354" s="151">
        <v>30</v>
      </c>
      <c r="J354" s="151">
        <v>0</v>
      </c>
      <c r="K354" s="151">
        <v>0.5</v>
      </c>
      <c r="L354" s="151">
        <v>0</v>
      </c>
      <c r="M354" s="1"/>
      <c r="N354" s="1"/>
      <c r="O354" s="1"/>
      <c r="P354" s="1"/>
      <c r="Q354" s="1"/>
      <c r="R354" s="153">
        <v>43761</v>
      </c>
      <c r="S354" s="1" t="s">
        <v>1968</v>
      </c>
      <c r="T354" s="148" t="s">
        <v>1938</v>
      </c>
      <c r="U354" s="148" t="s">
        <v>1938</v>
      </c>
      <c r="V354" s="148" t="s">
        <v>1938</v>
      </c>
      <c r="W354" s="148" t="s">
        <v>1938</v>
      </c>
      <c r="X354" s="260" t="s">
        <v>1969</v>
      </c>
      <c r="Y354" s="129"/>
      <c r="Z354" s="129"/>
      <c r="AA354" s="129"/>
      <c r="AB354" s="129"/>
      <c r="AC354" s="129"/>
      <c r="AD354" s="129"/>
      <c r="AE354" s="315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</row>
    <row r="355" spans="2:44" s="149" customFormat="1" ht="12.75" customHeight="1">
      <c r="B355" s="4"/>
      <c r="C355" s="5" t="s">
        <v>22</v>
      </c>
      <c r="D355" s="6" t="s">
        <v>1962</v>
      </c>
      <c r="E355" s="262" t="s">
        <v>1964</v>
      </c>
      <c r="F355" s="263" t="s">
        <v>3242</v>
      </c>
      <c r="G355" s="168" t="s">
        <v>2077</v>
      </c>
      <c r="H355" s="159" t="s">
        <v>1363</v>
      </c>
      <c r="I355" s="151">
        <v>15</v>
      </c>
      <c r="J355" s="151">
        <v>0</v>
      </c>
      <c r="K355" s="151">
        <v>0.25</v>
      </c>
      <c r="L355" s="151">
        <v>0</v>
      </c>
      <c r="M355" s="1">
        <v>75</v>
      </c>
      <c r="N355" s="1">
        <v>0</v>
      </c>
      <c r="O355" s="1">
        <v>1.25</v>
      </c>
      <c r="P355" s="1">
        <v>0</v>
      </c>
      <c r="Q355" s="162"/>
      <c r="R355" s="153">
        <v>43782</v>
      </c>
      <c r="S355" s="1" t="s">
        <v>1968</v>
      </c>
      <c r="T355" s="148" t="s">
        <v>1938</v>
      </c>
      <c r="U355" s="148" t="s">
        <v>1938</v>
      </c>
      <c r="V355" s="148" t="s">
        <v>1938</v>
      </c>
      <c r="W355" s="148" t="s">
        <v>1938</v>
      </c>
      <c r="X355" s="260" t="s">
        <v>1969</v>
      </c>
      <c r="Y355" s="129"/>
      <c r="Z355" s="129"/>
      <c r="AA355" s="129"/>
      <c r="AB355" s="129"/>
      <c r="AC355" s="129"/>
      <c r="AD355" s="129"/>
      <c r="AE355" s="315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327"/>
      <c r="AR355" s="327"/>
    </row>
    <row r="356" spans="2:44" s="149" customFormat="1" ht="12.75" customHeight="1">
      <c r="B356" s="4"/>
      <c r="C356" s="5"/>
      <c r="D356" s="6"/>
      <c r="E356" s="6"/>
      <c r="F356" s="7"/>
      <c r="G356" s="168" t="s">
        <v>2078</v>
      </c>
      <c r="H356" s="159" t="s">
        <v>1363</v>
      </c>
      <c r="I356" s="151">
        <v>12</v>
      </c>
      <c r="J356" s="151">
        <v>0</v>
      </c>
      <c r="K356" s="151">
        <v>0.2</v>
      </c>
      <c r="L356" s="151">
        <v>0</v>
      </c>
      <c r="M356" s="1"/>
      <c r="N356" s="1"/>
      <c r="O356" s="1"/>
      <c r="P356" s="1"/>
      <c r="Q356" s="162"/>
      <c r="R356" s="153">
        <v>42678</v>
      </c>
      <c r="S356" s="1" t="s">
        <v>1968</v>
      </c>
      <c r="T356" s="148" t="s">
        <v>1938</v>
      </c>
      <c r="U356" s="148" t="s">
        <v>1938</v>
      </c>
      <c r="V356" s="148" t="s">
        <v>1938</v>
      </c>
      <c r="W356" s="148" t="s">
        <v>1938</v>
      </c>
      <c r="X356" s="260" t="s">
        <v>1969</v>
      </c>
      <c r="Y356" s="129"/>
      <c r="Z356" s="129"/>
      <c r="AA356" s="129"/>
      <c r="AB356" s="129"/>
      <c r="AC356" s="129"/>
      <c r="AD356" s="129"/>
      <c r="AE356" s="315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</row>
    <row r="357" spans="2:44" s="149" customFormat="1" ht="12.75" customHeight="1">
      <c r="B357" s="4"/>
      <c r="C357" s="5"/>
      <c r="D357" s="6"/>
      <c r="E357" s="6"/>
      <c r="F357" s="7"/>
      <c r="G357" s="168" t="s">
        <v>2079</v>
      </c>
      <c r="H357" s="159" t="s">
        <v>1363</v>
      </c>
      <c r="I357" s="151">
        <v>12</v>
      </c>
      <c r="J357" s="151">
        <v>0</v>
      </c>
      <c r="K357" s="151">
        <v>0.2</v>
      </c>
      <c r="L357" s="151">
        <v>0</v>
      </c>
      <c r="M357" s="1"/>
      <c r="N357" s="1"/>
      <c r="O357" s="1"/>
      <c r="P357" s="1"/>
      <c r="Q357" s="162"/>
      <c r="R357" s="153">
        <v>42787</v>
      </c>
      <c r="S357" s="1" t="s">
        <v>1986</v>
      </c>
      <c r="T357" s="148" t="s">
        <v>1784</v>
      </c>
      <c r="U357" s="148" t="s">
        <v>1784</v>
      </c>
      <c r="V357" s="148" t="s">
        <v>1784</v>
      </c>
      <c r="W357" s="148" t="s">
        <v>1784</v>
      </c>
      <c r="X357" s="260" t="s">
        <v>1987</v>
      </c>
      <c r="Y357" s="129"/>
      <c r="Z357" s="129"/>
      <c r="AA357" s="129"/>
      <c r="AB357" s="129"/>
      <c r="AC357" s="129"/>
      <c r="AD357" s="129"/>
      <c r="AE357" s="315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</row>
    <row r="358" spans="2:44" s="149" customFormat="1" ht="12.75" customHeight="1">
      <c r="B358" s="4"/>
      <c r="C358" s="5"/>
      <c r="D358" s="6"/>
      <c r="E358" s="6"/>
      <c r="F358" s="7"/>
      <c r="G358" s="168" t="s">
        <v>2080</v>
      </c>
      <c r="H358" s="159" t="s">
        <v>1363</v>
      </c>
      <c r="I358" s="151">
        <v>9</v>
      </c>
      <c r="J358" s="151">
        <v>0</v>
      </c>
      <c r="K358" s="151">
        <v>0.15</v>
      </c>
      <c r="L358" s="151">
        <v>0</v>
      </c>
      <c r="M358" s="1"/>
      <c r="N358" s="1"/>
      <c r="O358" s="1"/>
      <c r="P358" s="1"/>
      <c r="Q358" s="162"/>
      <c r="R358" s="153">
        <v>43256</v>
      </c>
      <c r="S358" s="1" t="s">
        <v>1986</v>
      </c>
      <c r="T358" s="148" t="s">
        <v>1784</v>
      </c>
      <c r="U358" s="148" t="s">
        <v>1784</v>
      </c>
      <c r="V358" s="148" t="s">
        <v>1784</v>
      </c>
      <c r="W358" s="148" t="s">
        <v>1784</v>
      </c>
      <c r="X358" s="260" t="s">
        <v>1987</v>
      </c>
      <c r="Y358" s="129"/>
      <c r="Z358" s="129"/>
      <c r="AA358" s="129"/>
      <c r="AB358" s="129"/>
      <c r="AC358" s="129"/>
      <c r="AD358" s="129"/>
      <c r="AE358" s="315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</row>
    <row r="359" spans="2:44" s="149" customFormat="1" ht="12.75" customHeight="1">
      <c r="B359" s="4"/>
      <c r="C359" s="5"/>
      <c r="D359" s="6"/>
      <c r="E359" s="6"/>
      <c r="F359" s="7"/>
      <c r="G359" s="168" t="s">
        <v>2081</v>
      </c>
      <c r="H359" s="159" t="s">
        <v>1363</v>
      </c>
      <c r="I359" s="151">
        <v>15</v>
      </c>
      <c r="J359" s="151">
        <v>0</v>
      </c>
      <c r="K359" s="151">
        <v>0.25</v>
      </c>
      <c r="L359" s="151">
        <v>0</v>
      </c>
      <c r="M359" s="1"/>
      <c r="N359" s="1"/>
      <c r="O359" s="1"/>
      <c r="P359" s="1"/>
      <c r="Q359" s="162"/>
      <c r="R359" s="163">
        <v>43000</v>
      </c>
      <c r="S359" s="1" t="s">
        <v>1986</v>
      </c>
      <c r="T359" s="148" t="s">
        <v>1784</v>
      </c>
      <c r="U359" s="148" t="s">
        <v>1784</v>
      </c>
      <c r="V359" s="148" t="s">
        <v>1784</v>
      </c>
      <c r="W359" s="148" t="s">
        <v>1784</v>
      </c>
      <c r="X359" s="260" t="s">
        <v>1987</v>
      </c>
      <c r="Y359" s="129"/>
      <c r="Z359" s="129"/>
      <c r="AA359" s="129"/>
      <c r="AB359" s="129"/>
      <c r="AC359" s="129"/>
      <c r="AD359" s="129"/>
      <c r="AE359" s="315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</row>
    <row r="360" spans="2:44" s="149" customFormat="1" ht="12.75" customHeight="1">
      <c r="B360" s="4"/>
      <c r="C360" s="5"/>
      <c r="D360" s="6"/>
      <c r="E360" s="6"/>
      <c r="F360" s="7"/>
      <c r="G360" s="168" t="s">
        <v>2082</v>
      </c>
      <c r="H360" s="159" t="s">
        <v>1363</v>
      </c>
      <c r="I360" s="151">
        <v>12</v>
      </c>
      <c r="J360" s="151">
        <v>0</v>
      </c>
      <c r="K360" s="151">
        <v>0.2</v>
      </c>
      <c r="L360" s="151">
        <v>0</v>
      </c>
      <c r="M360" s="1"/>
      <c r="N360" s="1"/>
      <c r="O360" s="1"/>
      <c r="P360" s="1"/>
      <c r="Q360" s="162"/>
      <c r="R360" s="153">
        <v>42678</v>
      </c>
      <c r="S360" s="1" t="s">
        <v>1986</v>
      </c>
      <c r="T360" s="148" t="s">
        <v>1784</v>
      </c>
      <c r="U360" s="148" t="s">
        <v>1784</v>
      </c>
      <c r="V360" s="148" t="s">
        <v>1784</v>
      </c>
      <c r="W360" s="148" t="s">
        <v>1784</v>
      </c>
      <c r="X360" s="260" t="s">
        <v>1987</v>
      </c>
      <c r="Y360" s="129"/>
      <c r="Z360" s="129"/>
      <c r="AA360" s="129"/>
      <c r="AB360" s="129"/>
      <c r="AC360" s="129"/>
      <c r="AD360" s="129"/>
      <c r="AE360" s="315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</row>
    <row r="361" spans="2:44" s="149" customFormat="1" ht="12.75" customHeight="1">
      <c r="B361" s="4"/>
      <c r="C361" s="5" t="s">
        <v>22</v>
      </c>
      <c r="D361" s="6" t="s">
        <v>1962</v>
      </c>
      <c r="E361" s="262" t="s">
        <v>1964</v>
      </c>
      <c r="F361" s="7" t="s">
        <v>2083</v>
      </c>
      <c r="G361" s="168" t="s">
        <v>2084</v>
      </c>
      <c r="H361" s="159" t="s">
        <v>1363</v>
      </c>
      <c r="I361" s="151">
        <v>456</v>
      </c>
      <c r="J361" s="151">
        <v>120</v>
      </c>
      <c r="K361" s="151">
        <v>7.6</v>
      </c>
      <c r="L361" s="151">
        <v>2</v>
      </c>
      <c r="M361" s="1">
        <v>2280</v>
      </c>
      <c r="N361" s="1">
        <v>240</v>
      </c>
      <c r="O361" s="1">
        <v>38</v>
      </c>
      <c r="P361" s="1">
        <v>4</v>
      </c>
      <c r="Q361" s="162"/>
      <c r="R361" s="153">
        <v>43552</v>
      </c>
      <c r="S361" s="1" t="s">
        <v>1986</v>
      </c>
      <c r="T361" s="148" t="s">
        <v>1784</v>
      </c>
      <c r="U361" s="148" t="s">
        <v>1784</v>
      </c>
      <c r="V361" s="148" t="s">
        <v>1784</v>
      </c>
      <c r="W361" s="148" t="s">
        <v>1784</v>
      </c>
      <c r="X361" s="260" t="s">
        <v>1987</v>
      </c>
      <c r="Y361" s="129"/>
      <c r="Z361" s="129"/>
      <c r="AA361" s="129"/>
      <c r="AB361" s="129"/>
      <c r="AC361" s="129"/>
      <c r="AD361" s="129"/>
      <c r="AE361" s="315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327"/>
      <c r="AR361" s="327"/>
    </row>
    <row r="362" spans="2:44" s="149" customFormat="1" ht="12.75" customHeight="1">
      <c r="B362" s="4"/>
      <c r="C362" s="5"/>
      <c r="D362" s="6"/>
      <c r="E362" s="6"/>
      <c r="F362" s="7"/>
      <c r="G362" s="168" t="s">
        <v>2085</v>
      </c>
      <c r="H362" s="159" t="s">
        <v>1363</v>
      </c>
      <c r="I362" s="151">
        <v>456</v>
      </c>
      <c r="J362" s="151">
        <v>0</v>
      </c>
      <c r="K362" s="151">
        <v>7.6</v>
      </c>
      <c r="L362" s="151">
        <v>0</v>
      </c>
      <c r="M362" s="1"/>
      <c r="N362" s="1"/>
      <c r="O362" s="1"/>
      <c r="P362" s="1"/>
      <c r="Q362" s="162"/>
      <c r="R362" s="153">
        <v>43552</v>
      </c>
      <c r="S362" s="1" t="s">
        <v>1986</v>
      </c>
      <c r="T362" s="148" t="s">
        <v>1784</v>
      </c>
      <c r="U362" s="148" t="s">
        <v>1784</v>
      </c>
      <c r="V362" s="148" t="s">
        <v>1784</v>
      </c>
      <c r="W362" s="148" t="s">
        <v>1784</v>
      </c>
      <c r="X362" s="260" t="s">
        <v>1987</v>
      </c>
      <c r="Y362" s="129"/>
      <c r="Z362" s="129"/>
      <c r="AA362" s="129"/>
      <c r="AB362" s="129"/>
      <c r="AC362" s="129"/>
      <c r="AD362" s="129"/>
      <c r="AE362" s="315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</row>
    <row r="363" spans="2:44" s="149" customFormat="1" ht="12.75" customHeight="1">
      <c r="B363" s="4"/>
      <c r="C363" s="5"/>
      <c r="D363" s="6"/>
      <c r="E363" s="6"/>
      <c r="F363" s="7"/>
      <c r="G363" s="168" t="s">
        <v>2086</v>
      </c>
      <c r="H363" s="159" t="s">
        <v>1363</v>
      </c>
      <c r="I363" s="151">
        <v>456</v>
      </c>
      <c r="J363" s="151">
        <v>0</v>
      </c>
      <c r="K363" s="151">
        <v>7.6</v>
      </c>
      <c r="L363" s="151">
        <v>0</v>
      </c>
      <c r="M363" s="1"/>
      <c r="N363" s="1"/>
      <c r="O363" s="1"/>
      <c r="P363" s="1"/>
      <c r="Q363" s="162"/>
      <c r="R363" s="163">
        <v>43552</v>
      </c>
      <c r="S363" s="1" t="s">
        <v>1986</v>
      </c>
      <c r="T363" s="148" t="s">
        <v>1784</v>
      </c>
      <c r="U363" s="148" t="s">
        <v>1784</v>
      </c>
      <c r="V363" s="148" t="s">
        <v>1784</v>
      </c>
      <c r="W363" s="148" t="s">
        <v>1784</v>
      </c>
      <c r="X363" s="260" t="s">
        <v>1987</v>
      </c>
      <c r="Y363" s="129"/>
      <c r="Z363" s="129"/>
      <c r="AA363" s="129"/>
      <c r="AB363" s="129"/>
      <c r="AC363" s="129"/>
      <c r="AD363" s="129"/>
      <c r="AE363" s="315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</row>
    <row r="364" spans="2:44" s="149" customFormat="1" ht="12.75" customHeight="1">
      <c r="B364" s="4"/>
      <c r="C364" s="5"/>
      <c r="D364" s="6"/>
      <c r="E364" s="6"/>
      <c r="F364" s="7"/>
      <c r="G364" s="168" t="s">
        <v>2087</v>
      </c>
      <c r="H364" s="159" t="s">
        <v>1363</v>
      </c>
      <c r="I364" s="151">
        <v>456</v>
      </c>
      <c r="J364" s="151">
        <v>0</v>
      </c>
      <c r="K364" s="151">
        <v>7.6</v>
      </c>
      <c r="L364" s="151">
        <v>0</v>
      </c>
      <c r="M364" s="1"/>
      <c r="N364" s="1"/>
      <c r="O364" s="1"/>
      <c r="P364" s="1"/>
      <c r="Q364" s="162"/>
      <c r="R364" s="153">
        <v>43552</v>
      </c>
      <c r="S364" s="1" t="s">
        <v>1986</v>
      </c>
      <c r="T364" s="148" t="s">
        <v>1784</v>
      </c>
      <c r="U364" s="148" t="s">
        <v>1784</v>
      </c>
      <c r="V364" s="148" t="s">
        <v>1784</v>
      </c>
      <c r="W364" s="148" t="s">
        <v>1784</v>
      </c>
      <c r="X364" s="260" t="s">
        <v>1987</v>
      </c>
      <c r="Y364" s="129"/>
      <c r="Z364" s="129"/>
      <c r="AA364" s="129"/>
      <c r="AB364" s="129"/>
      <c r="AC364" s="129"/>
      <c r="AD364" s="129"/>
      <c r="AE364" s="315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</row>
    <row r="365" spans="2:44" s="149" customFormat="1" ht="12.75" customHeight="1">
      <c r="B365" s="4"/>
      <c r="C365" s="5"/>
      <c r="D365" s="6"/>
      <c r="E365" s="6"/>
      <c r="F365" s="7"/>
      <c r="G365" s="168" t="s">
        <v>2088</v>
      </c>
      <c r="H365" s="159" t="s">
        <v>1363</v>
      </c>
      <c r="I365" s="151">
        <v>456</v>
      </c>
      <c r="J365" s="151">
        <v>120</v>
      </c>
      <c r="K365" s="151">
        <v>7.6</v>
      </c>
      <c r="L365" s="151">
        <v>2</v>
      </c>
      <c r="M365" s="1"/>
      <c r="N365" s="1"/>
      <c r="O365" s="1"/>
      <c r="P365" s="1"/>
      <c r="Q365" s="162"/>
      <c r="R365" s="153">
        <v>43552</v>
      </c>
      <c r="S365" s="1" t="s">
        <v>1986</v>
      </c>
      <c r="T365" s="148" t="s">
        <v>1784</v>
      </c>
      <c r="U365" s="148" t="s">
        <v>1784</v>
      </c>
      <c r="V365" s="148" t="s">
        <v>1784</v>
      </c>
      <c r="W365" s="148" t="s">
        <v>1784</v>
      </c>
      <c r="X365" s="260" t="s">
        <v>1987</v>
      </c>
      <c r="Y365" s="129"/>
      <c r="Z365" s="129"/>
      <c r="AA365" s="129"/>
      <c r="AB365" s="129"/>
      <c r="AC365" s="129"/>
      <c r="AD365" s="129"/>
      <c r="AE365" s="315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</row>
    <row r="366" spans="2:44" s="149" customFormat="1" ht="12.75" customHeight="1">
      <c r="B366" s="4"/>
      <c r="C366" s="5" t="s">
        <v>22</v>
      </c>
      <c r="D366" s="6" t="s">
        <v>1962</v>
      </c>
      <c r="E366" s="262" t="s">
        <v>1964</v>
      </c>
      <c r="F366" s="7" t="s">
        <v>2089</v>
      </c>
      <c r="G366" s="168" t="s">
        <v>2090</v>
      </c>
      <c r="H366" s="159" t="s">
        <v>1363</v>
      </c>
      <c r="I366" s="151">
        <v>90</v>
      </c>
      <c r="J366" s="151">
        <v>60</v>
      </c>
      <c r="K366" s="151">
        <v>1.5</v>
      </c>
      <c r="L366" s="151">
        <v>1</v>
      </c>
      <c r="M366" s="1">
        <v>234</v>
      </c>
      <c r="N366" s="1">
        <v>90</v>
      </c>
      <c r="O366" s="1">
        <v>3.9</v>
      </c>
      <c r="P366" s="1">
        <v>1.5</v>
      </c>
      <c r="Q366" s="162"/>
      <c r="R366" s="153">
        <v>43703</v>
      </c>
      <c r="S366" s="1" t="s">
        <v>1968</v>
      </c>
      <c r="T366" s="148" t="s">
        <v>1938</v>
      </c>
      <c r="U366" s="148" t="s">
        <v>1938</v>
      </c>
      <c r="V366" s="148" t="s">
        <v>1938</v>
      </c>
      <c r="W366" s="148" t="s">
        <v>1938</v>
      </c>
      <c r="X366" s="260" t="s">
        <v>1969</v>
      </c>
      <c r="Y366" s="129"/>
      <c r="Z366" s="129"/>
      <c r="AA366" s="129"/>
      <c r="AB366" s="129"/>
      <c r="AC366" s="129"/>
      <c r="AD366" s="129"/>
      <c r="AE366" s="315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327"/>
      <c r="AR366" s="327"/>
    </row>
    <row r="367" spans="2:44" s="149" customFormat="1" ht="12.75" customHeight="1">
      <c r="B367" s="4"/>
      <c r="C367" s="5"/>
      <c r="D367" s="6"/>
      <c r="E367" s="6"/>
      <c r="F367" s="7"/>
      <c r="G367" s="168" t="s">
        <v>2091</v>
      </c>
      <c r="H367" s="159" t="s">
        <v>1363</v>
      </c>
      <c r="I367" s="151">
        <v>15</v>
      </c>
      <c r="J367" s="151">
        <v>0</v>
      </c>
      <c r="K367" s="151">
        <v>0.25</v>
      </c>
      <c r="L367" s="151">
        <v>0</v>
      </c>
      <c r="M367" s="1"/>
      <c r="N367" s="1"/>
      <c r="O367" s="1"/>
      <c r="P367" s="1"/>
      <c r="Q367" s="162"/>
      <c r="R367" s="153">
        <v>43699</v>
      </c>
      <c r="S367" s="1" t="s">
        <v>1968</v>
      </c>
      <c r="T367" s="148" t="s">
        <v>1938</v>
      </c>
      <c r="U367" s="148" t="s">
        <v>1938</v>
      </c>
      <c r="V367" s="148" t="s">
        <v>1938</v>
      </c>
      <c r="W367" s="148" t="s">
        <v>1938</v>
      </c>
      <c r="X367" s="260" t="s">
        <v>1969</v>
      </c>
      <c r="Y367" s="129"/>
      <c r="Z367" s="129"/>
      <c r="AA367" s="129"/>
      <c r="AB367" s="129"/>
      <c r="AC367" s="129"/>
      <c r="AD367" s="129"/>
      <c r="AE367" s="315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</row>
    <row r="368" spans="2:44" s="149" customFormat="1" ht="12.75" customHeight="1">
      <c r="B368" s="4"/>
      <c r="C368" s="5"/>
      <c r="D368" s="6"/>
      <c r="E368" s="6"/>
      <c r="F368" s="7"/>
      <c r="G368" s="168" t="s">
        <v>2092</v>
      </c>
      <c r="H368" s="159" t="s">
        <v>1363</v>
      </c>
      <c r="I368" s="151">
        <v>12</v>
      </c>
      <c r="J368" s="151">
        <v>0</v>
      </c>
      <c r="K368" s="151">
        <v>0.2</v>
      </c>
      <c r="L368" s="151">
        <v>0</v>
      </c>
      <c r="M368" s="1"/>
      <c r="N368" s="1"/>
      <c r="O368" s="1"/>
      <c r="P368" s="1"/>
      <c r="Q368" s="162"/>
      <c r="R368" s="153">
        <v>43699</v>
      </c>
      <c r="S368" s="1" t="s">
        <v>1968</v>
      </c>
      <c r="T368" s="148" t="s">
        <v>1938</v>
      </c>
      <c r="U368" s="148" t="s">
        <v>1938</v>
      </c>
      <c r="V368" s="148" t="s">
        <v>1938</v>
      </c>
      <c r="W368" s="148" t="s">
        <v>1938</v>
      </c>
      <c r="X368" s="260" t="s">
        <v>1969</v>
      </c>
      <c r="Y368" s="129"/>
      <c r="Z368" s="129"/>
      <c r="AA368" s="129"/>
      <c r="AB368" s="129"/>
      <c r="AC368" s="129"/>
      <c r="AD368" s="129"/>
      <c r="AE368" s="315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</row>
    <row r="369" spans="2:44" s="149" customFormat="1" ht="12.75" customHeight="1">
      <c r="B369" s="4"/>
      <c r="C369" s="5"/>
      <c r="D369" s="6"/>
      <c r="E369" s="6"/>
      <c r="F369" s="7"/>
      <c r="G369" s="168" t="s">
        <v>2093</v>
      </c>
      <c r="H369" s="159" t="s">
        <v>1363</v>
      </c>
      <c r="I369" s="151">
        <v>12</v>
      </c>
      <c r="J369" s="151">
        <v>0</v>
      </c>
      <c r="K369" s="151">
        <v>0.2</v>
      </c>
      <c r="L369" s="151">
        <v>0</v>
      </c>
      <c r="M369" s="1"/>
      <c r="N369" s="1"/>
      <c r="O369" s="1"/>
      <c r="P369" s="1"/>
      <c r="Q369" s="162"/>
      <c r="R369" s="153">
        <v>43699</v>
      </c>
      <c r="S369" s="1" t="s">
        <v>1968</v>
      </c>
      <c r="T369" s="148" t="s">
        <v>1938</v>
      </c>
      <c r="U369" s="148" t="s">
        <v>1938</v>
      </c>
      <c r="V369" s="148" t="s">
        <v>1938</v>
      </c>
      <c r="W369" s="148" t="s">
        <v>1938</v>
      </c>
      <c r="X369" s="260" t="s">
        <v>1969</v>
      </c>
      <c r="Y369" s="129"/>
      <c r="Z369" s="129"/>
      <c r="AA369" s="129"/>
      <c r="AB369" s="129"/>
      <c r="AC369" s="129"/>
      <c r="AD369" s="129"/>
      <c r="AE369" s="315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</row>
    <row r="370" spans="2:44" s="149" customFormat="1" ht="12.75" customHeight="1">
      <c r="B370" s="4"/>
      <c r="C370" s="5"/>
      <c r="D370" s="6"/>
      <c r="E370" s="6"/>
      <c r="F370" s="7"/>
      <c r="G370" s="168" t="s">
        <v>2094</v>
      </c>
      <c r="H370" s="159" t="s">
        <v>1363</v>
      </c>
      <c r="I370" s="151">
        <v>15</v>
      </c>
      <c r="J370" s="151">
        <v>0</v>
      </c>
      <c r="K370" s="151">
        <v>0.25</v>
      </c>
      <c r="L370" s="151">
        <v>0</v>
      </c>
      <c r="M370" s="1"/>
      <c r="N370" s="1"/>
      <c r="O370" s="1"/>
      <c r="P370" s="1"/>
      <c r="Q370" s="162"/>
      <c r="R370" s="163">
        <v>43699</v>
      </c>
      <c r="S370" s="1" t="s">
        <v>1968</v>
      </c>
      <c r="T370" s="148" t="s">
        <v>1938</v>
      </c>
      <c r="U370" s="148" t="s">
        <v>1938</v>
      </c>
      <c r="V370" s="148" t="s">
        <v>1938</v>
      </c>
      <c r="W370" s="148" t="s">
        <v>1938</v>
      </c>
      <c r="X370" s="260" t="s">
        <v>1969</v>
      </c>
      <c r="Y370" s="129"/>
      <c r="Z370" s="129"/>
      <c r="AA370" s="129"/>
      <c r="AB370" s="129"/>
      <c r="AC370" s="129"/>
      <c r="AD370" s="129"/>
      <c r="AE370" s="315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</row>
    <row r="371" spans="2:44" s="149" customFormat="1" ht="12.75" customHeight="1">
      <c r="B371" s="4"/>
      <c r="C371" s="5"/>
      <c r="D371" s="6"/>
      <c r="E371" s="6"/>
      <c r="F371" s="7"/>
      <c r="G371" s="168" t="s">
        <v>2095</v>
      </c>
      <c r="H371" s="159" t="s">
        <v>1363</v>
      </c>
      <c r="I371" s="151">
        <v>6</v>
      </c>
      <c r="J371" s="151">
        <v>0</v>
      </c>
      <c r="K371" s="151">
        <v>0.1</v>
      </c>
      <c r="L371" s="151">
        <v>0</v>
      </c>
      <c r="M371" s="1"/>
      <c r="N371" s="1"/>
      <c r="O371" s="1"/>
      <c r="P371" s="1"/>
      <c r="Q371" s="162"/>
      <c r="R371" s="153">
        <v>43699</v>
      </c>
      <c r="S371" s="1" t="s">
        <v>1968</v>
      </c>
      <c r="T371" s="148" t="s">
        <v>1938</v>
      </c>
      <c r="U371" s="148" t="s">
        <v>1938</v>
      </c>
      <c r="V371" s="148" t="s">
        <v>1938</v>
      </c>
      <c r="W371" s="148" t="s">
        <v>1938</v>
      </c>
      <c r="X371" s="260" t="s">
        <v>1969</v>
      </c>
      <c r="Y371" s="129"/>
      <c r="Z371" s="129"/>
      <c r="AA371" s="129"/>
      <c r="AB371" s="129"/>
      <c r="AC371" s="129"/>
      <c r="AD371" s="129"/>
      <c r="AE371" s="315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</row>
    <row r="372" spans="2:44" s="149" customFormat="1" ht="12.75" customHeight="1">
      <c r="B372" s="4"/>
      <c r="C372" s="5"/>
      <c r="D372" s="6"/>
      <c r="E372" s="6"/>
      <c r="F372" s="7"/>
      <c r="G372" s="168" t="s">
        <v>2096</v>
      </c>
      <c r="H372" s="159" t="s">
        <v>1363</v>
      </c>
      <c r="I372" s="151">
        <v>12</v>
      </c>
      <c r="J372" s="151">
        <v>0</v>
      </c>
      <c r="K372" s="151">
        <v>0.2</v>
      </c>
      <c r="L372" s="151">
        <v>0</v>
      </c>
      <c r="M372" s="1"/>
      <c r="N372" s="1"/>
      <c r="O372" s="1"/>
      <c r="P372" s="1"/>
      <c r="Q372" s="162"/>
      <c r="R372" s="163">
        <v>43536</v>
      </c>
      <c r="S372" s="1" t="s">
        <v>1968</v>
      </c>
      <c r="T372" s="148" t="s">
        <v>1938</v>
      </c>
      <c r="U372" s="148" t="s">
        <v>1938</v>
      </c>
      <c r="V372" s="148" t="s">
        <v>1938</v>
      </c>
      <c r="W372" s="148" t="s">
        <v>1938</v>
      </c>
      <c r="X372" s="260" t="s">
        <v>1969</v>
      </c>
      <c r="Y372" s="129"/>
      <c r="Z372" s="129"/>
      <c r="AA372" s="129"/>
      <c r="AB372" s="129"/>
      <c r="AC372" s="129"/>
      <c r="AD372" s="129"/>
      <c r="AE372" s="315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</row>
    <row r="373" spans="2:44" s="149" customFormat="1" ht="12.75" customHeight="1">
      <c r="B373" s="4"/>
      <c r="C373" s="5"/>
      <c r="D373" s="6"/>
      <c r="E373" s="6"/>
      <c r="F373" s="7"/>
      <c r="G373" s="168" t="s">
        <v>2097</v>
      </c>
      <c r="H373" s="159" t="s">
        <v>1363</v>
      </c>
      <c r="I373" s="151">
        <v>30</v>
      </c>
      <c r="J373" s="151">
        <v>30</v>
      </c>
      <c r="K373" s="151">
        <v>0.5</v>
      </c>
      <c r="L373" s="151">
        <v>0.5</v>
      </c>
      <c r="M373" s="1"/>
      <c r="N373" s="1"/>
      <c r="O373" s="1"/>
      <c r="P373" s="1"/>
      <c r="Q373" s="162"/>
      <c r="R373" s="153">
        <v>43699</v>
      </c>
      <c r="S373" s="1" t="s">
        <v>1968</v>
      </c>
      <c r="T373" s="148" t="s">
        <v>1938</v>
      </c>
      <c r="U373" s="148" t="s">
        <v>1938</v>
      </c>
      <c r="V373" s="148" t="s">
        <v>1938</v>
      </c>
      <c r="W373" s="148" t="s">
        <v>1938</v>
      </c>
      <c r="X373" s="260" t="s">
        <v>1969</v>
      </c>
      <c r="Y373" s="129"/>
      <c r="Z373" s="129"/>
      <c r="AA373" s="129"/>
      <c r="AB373" s="129"/>
      <c r="AC373" s="129"/>
      <c r="AD373" s="129"/>
      <c r="AE373" s="315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</row>
    <row r="374" spans="2:44" s="149" customFormat="1" ht="12.75" customHeight="1">
      <c r="B374" s="4"/>
      <c r="C374" s="5"/>
      <c r="D374" s="6"/>
      <c r="E374" s="6"/>
      <c r="F374" s="7"/>
      <c r="G374" s="168" t="s">
        <v>2098</v>
      </c>
      <c r="H374" s="159" t="s">
        <v>1363</v>
      </c>
      <c r="I374" s="151">
        <v>12</v>
      </c>
      <c r="J374" s="151">
        <v>0</v>
      </c>
      <c r="K374" s="151">
        <v>0.2</v>
      </c>
      <c r="L374" s="151">
        <v>0</v>
      </c>
      <c r="M374" s="1"/>
      <c r="N374" s="1"/>
      <c r="O374" s="1"/>
      <c r="P374" s="1"/>
      <c r="Q374" s="162"/>
      <c r="R374" s="153">
        <v>43699</v>
      </c>
      <c r="S374" s="1" t="s">
        <v>1968</v>
      </c>
      <c r="T374" s="148" t="s">
        <v>1938</v>
      </c>
      <c r="U374" s="148" t="s">
        <v>1938</v>
      </c>
      <c r="V374" s="148" t="s">
        <v>1938</v>
      </c>
      <c r="W374" s="148" t="s">
        <v>1938</v>
      </c>
      <c r="X374" s="260" t="s">
        <v>1969</v>
      </c>
      <c r="Y374" s="129"/>
      <c r="Z374" s="129"/>
      <c r="AA374" s="129"/>
      <c r="AB374" s="129"/>
      <c r="AC374" s="129"/>
      <c r="AD374" s="129"/>
      <c r="AE374" s="315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</row>
    <row r="375" spans="2:44" s="149" customFormat="1" ht="12.75" customHeight="1">
      <c r="B375" s="4"/>
      <c r="C375" s="5"/>
      <c r="D375" s="6"/>
      <c r="E375" s="6"/>
      <c r="F375" s="7"/>
      <c r="G375" s="168" t="s">
        <v>2099</v>
      </c>
      <c r="H375" s="159" t="s">
        <v>1363</v>
      </c>
      <c r="I375" s="151">
        <v>15</v>
      </c>
      <c r="J375" s="151">
        <v>0</v>
      </c>
      <c r="K375" s="151">
        <v>0.25</v>
      </c>
      <c r="L375" s="151">
        <v>0</v>
      </c>
      <c r="M375" s="1"/>
      <c r="N375" s="1"/>
      <c r="O375" s="1"/>
      <c r="P375" s="1"/>
      <c r="Q375" s="162"/>
      <c r="R375" s="153">
        <v>43699</v>
      </c>
      <c r="S375" s="1" t="s">
        <v>1968</v>
      </c>
      <c r="T375" s="148" t="s">
        <v>1938</v>
      </c>
      <c r="U375" s="148" t="s">
        <v>1938</v>
      </c>
      <c r="V375" s="148" t="s">
        <v>1938</v>
      </c>
      <c r="W375" s="148" t="s">
        <v>1938</v>
      </c>
      <c r="X375" s="260" t="s">
        <v>1969</v>
      </c>
      <c r="Y375" s="129"/>
      <c r="Z375" s="129"/>
      <c r="AA375" s="129"/>
      <c r="AB375" s="129"/>
      <c r="AC375" s="129"/>
      <c r="AD375" s="129"/>
      <c r="AE375" s="315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</row>
    <row r="376" spans="2:44" s="149" customFormat="1" ht="12.75" customHeight="1">
      <c r="B376" s="4"/>
      <c r="C376" s="5"/>
      <c r="D376" s="6"/>
      <c r="E376" s="6"/>
      <c r="F376" s="7"/>
      <c r="G376" s="168" t="s">
        <v>2100</v>
      </c>
      <c r="H376" s="159" t="s">
        <v>1363</v>
      </c>
      <c r="I376" s="151">
        <v>15</v>
      </c>
      <c r="J376" s="151">
        <v>0</v>
      </c>
      <c r="K376" s="151">
        <v>0.25</v>
      </c>
      <c r="L376" s="151">
        <v>0</v>
      </c>
      <c r="M376" s="1"/>
      <c r="N376" s="1"/>
      <c r="O376" s="1"/>
      <c r="P376" s="1"/>
      <c r="Q376" s="162"/>
      <c r="R376" s="153">
        <v>43699</v>
      </c>
      <c r="S376" s="1" t="s">
        <v>1968</v>
      </c>
      <c r="T376" s="148" t="s">
        <v>1938</v>
      </c>
      <c r="U376" s="148" t="s">
        <v>1938</v>
      </c>
      <c r="V376" s="148" t="s">
        <v>1938</v>
      </c>
      <c r="W376" s="148" t="s">
        <v>1938</v>
      </c>
      <c r="X376" s="260" t="s">
        <v>1969</v>
      </c>
      <c r="Y376" s="129"/>
      <c r="Z376" s="129"/>
      <c r="AA376" s="129"/>
      <c r="AB376" s="129"/>
      <c r="AC376" s="129"/>
      <c r="AD376" s="129"/>
      <c r="AE376" s="315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</row>
    <row r="377" spans="2:44" s="149" customFormat="1" ht="12.75" customHeight="1">
      <c r="B377" s="4"/>
      <c r="C377" s="5" t="s">
        <v>22</v>
      </c>
      <c r="D377" s="6" t="s">
        <v>1962</v>
      </c>
      <c r="E377" s="262" t="s">
        <v>1964</v>
      </c>
      <c r="F377" s="263" t="s">
        <v>2101</v>
      </c>
      <c r="G377" s="168" t="s">
        <v>2102</v>
      </c>
      <c r="H377" s="159" t="s">
        <v>1363</v>
      </c>
      <c r="I377" s="151">
        <v>9</v>
      </c>
      <c r="J377" s="151">
        <v>0</v>
      </c>
      <c r="K377" s="151">
        <v>0.15</v>
      </c>
      <c r="L377" s="151">
        <v>0</v>
      </c>
      <c r="M377" s="1">
        <v>63</v>
      </c>
      <c r="N377" s="1">
        <v>0</v>
      </c>
      <c r="O377" s="1">
        <v>1.05</v>
      </c>
      <c r="P377" s="1">
        <v>0</v>
      </c>
      <c r="Q377" s="162"/>
      <c r="R377" s="153">
        <v>43710</v>
      </c>
      <c r="S377" s="1" t="s">
        <v>1968</v>
      </c>
      <c r="T377" s="148" t="s">
        <v>1938</v>
      </c>
      <c r="U377" s="148" t="s">
        <v>1938</v>
      </c>
      <c r="V377" s="148" t="s">
        <v>1938</v>
      </c>
      <c r="W377" s="148" t="s">
        <v>1938</v>
      </c>
      <c r="X377" s="260" t="s">
        <v>1969</v>
      </c>
      <c r="Y377" s="129"/>
      <c r="Z377" s="129"/>
      <c r="AA377" s="129"/>
      <c r="AB377" s="129"/>
      <c r="AC377" s="129"/>
      <c r="AD377" s="129"/>
      <c r="AE377" s="315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327"/>
      <c r="AR377" s="327"/>
    </row>
    <row r="378" spans="2:44" s="149" customFormat="1" ht="12.75" customHeight="1">
      <c r="B378" s="4"/>
      <c r="C378" s="5"/>
      <c r="D378" s="6"/>
      <c r="E378" s="6"/>
      <c r="F378" s="7"/>
      <c r="G378" s="168" t="s">
        <v>2103</v>
      </c>
      <c r="H378" s="159" t="s">
        <v>1363</v>
      </c>
      <c r="I378" s="151">
        <v>36</v>
      </c>
      <c r="J378" s="151">
        <v>0</v>
      </c>
      <c r="K378" s="151">
        <v>0.6</v>
      </c>
      <c r="L378" s="151">
        <v>0</v>
      </c>
      <c r="M378" s="1"/>
      <c r="N378" s="1"/>
      <c r="O378" s="1"/>
      <c r="P378" s="1"/>
      <c r="Q378" s="162"/>
      <c r="R378" s="153">
        <v>43710</v>
      </c>
      <c r="S378" s="1" t="s">
        <v>1968</v>
      </c>
      <c r="T378" s="148" t="s">
        <v>1938</v>
      </c>
      <c r="U378" s="148" t="s">
        <v>1938</v>
      </c>
      <c r="V378" s="148" t="s">
        <v>1938</v>
      </c>
      <c r="W378" s="148" t="s">
        <v>1938</v>
      </c>
      <c r="X378" s="260" t="s">
        <v>1969</v>
      </c>
      <c r="Y378" s="129"/>
      <c r="Z378" s="129"/>
      <c r="AA378" s="129"/>
      <c r="AB378" s="129"/>
      <c r="AC378" s="129"/>
      <c r="AD378" s="129"/>
      <c r="AE378" s="315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</row>
    <row r="379" spans="2:44" s="149" customFormat="1" ht="12.75" customHeight="1">
      <c r="B379" s="4"/>
      <c r="C379" s="5"/>
      <c r="D379" s="6"/>
      <c r="E379" s="6"/>
      <c r="F379" s="7"/>
      <c r="G379" s="168" t="s">
        <v>2104</v>
      </c>
      <c r="H379" s="159" t="s">
        <v>1363</v>
      </c>
      <c r="I379" s="151">
        <v>18</v>
      </c>
      <c r="J379" s="151">
        <v>0</v>
      </c>
      <c r="K379" s="151">
        <v>0.3</v>
      </c>
      <c r="L379" s="151">
        <v>0</v>
      </c>
      <c r="M379" s="1"/>
      <c r="N379" s="1"/>
      <c r="O379" s="1"/>
      <c r="P379" s="1"/>
      <c r="Q379" s="162"/>
      <c r="R379" s="153">
        <v>43710</v>
      </c>
      <c r="S379" s="1" t="s">
        <v>1968</v>
      </c>
      <c r="T379" s="148" t="s">
        <v>1938</v>
      </c>
      <c r="U379" s="148" t="s">
        <v>1938</v>
      </c>
      <c r="V379" s="148" t="s">
        <v>1938</v>
      </c>
      <c r="W379" s="148" t="s">
        <v>1938</v>
      </c>
      <c r="X379" s="260" t="s">
        <v>1969</v>
      </c>
      <c r="Y379" s="129"/>
      <c r="Z379" s="129"/>
      <c r="AA379" s="129"/>
      <c r="AB379" s="129"/>
      <c r="AC379" s="129"/>
      <c r="AD379" s="129"/>
      <c r="AE379" s="315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</row>
    <row r="380" spans="2:44" s="176" customFormat="1" ht="12.75" customHeight="1">
      <c r="B380" s="169"/>
      <c r="C380" s="5" t="s">
        <v>22</v>
      </c>
      <c r="D380" s="6" t="s">
        <v>1962</v>
      </c>
      <c r="E380" s="262" t="s">
        <v>1964</v>
      </c>
      <c r="F380" s="264" t="s">
        <v>2105</v>
      </c>
      <c r="G380" s="170" t="s">
        <v>2106</v>
      </c>
      <c r="H380" s="159" t="s">
        <v>1363</v>
      </c>
      <c r="I380" s="171">
        <v>414</v>
      </c>
      <c r="J380" s="171">
        <v>60</v>
      </c>
      <c r="K380" s="171">
        <v>6.9</v>
      </c>
      <c r="L380" s="171">
        <v>1</v>
      </c>
      <c r="M380" s="172">
        <v>2070</v>
      </c>
      <c r="N380" s="172">
        <v>300</v>
      </c>
      <c r="O380" s="172">
        <v>34.5</v>
      </c>
      <c r="P380" s="172">
        <v>5</v>
      </c>
      <c r="Q380" s="173"/>
      <c r="R380" s="174">
        <v>43710</v>
      </c>
      <c r="S380" s="172" t="s">
        <v>1968</v>
      </c>
      <c r="T380" s="148" t="s">
        <v>1938</v>
      </c>
      <c r="U380" s="148" t="s">
        <v>1938</v>
      </c>
      <c r="V380" s="148" t="s">
        <v>1938</v>
      </c>
      <c r="W380" s="148" t="s">
        <v>1938</v>
      </c>
      <c r="X380" s="260" t="s">
        <v>1969</v>
      </c>
      <c r="Y380" s="175"/>
      <c r="Z380" s="175"/>
      <c r="AA380" s="175"/>
      <c r="AB380" s="175"/>
      <c r="AC380" s="175"/>
      <c r="AD380" s="175"/>
      <c r="AE380" s="316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328"/>
      <c r="AR380" s="328"/>
    </row>
    <row r="381" spans="2:44" s="149" customFormat="1" ht="12.75" customHeight="1">
      <c r="B381" s="4"/>
      <c r="C381" s="5"/>
      <c r="D381" s="6"/>
      <c r="E381" s="6"/>
      <c r="F381" s="7"/>
      <c r="G381" s="168" t="s">
        <v>2107</v>
      </c>
      <c r="H381" s="159" t="s">
        <v>1363</v>
      </c>
      <c r="I381" s="151">
        <v>414</v>
      </c>
      <c r="J381" s="151">
        <v>60</v>
      </c>
      <c r="K381" s="151">
        <v>6.9</v>
      </c>
      <c r="L381" s="151">
        <v>1</v>
      </c>
      <c r="M381" s="1"/>
      <c r="N381" s="1"/>
      <c r="O381" s="1"/>
      <c r="P381" s="1"/>
      <c r="Q381" s="162"/>
      <c r="R381" s="153">
        <v>43710</v>
      </c>
      <c r="S381" s="1" t="s">
        <v>1968</v>
      </c>
      <c r="T381" s="148" t="s">
        <v>1938</v>
      </c>
      <c r="U381" s="148" t="s">
        <v>1938</v>
      </c>
      <c r="V381" s="148" t="s">
        <v>1938</v>
      </c>
      <c r="W381" s="148" t="s">
        <v>1938</v>
      </c>
      <c r="X381" s="260" t="s">
        <v>1969</v>
      </c>
      <c r="Y381" s="129"/>
      <c r="Z381" s="129"/>
      <c r="AA381" s="129"/>
      <c r="AB381" s="129"/>
      <c r="AC381" s="129"/>
      <c r="AD381" s="129"/>
      <c r="AE381" s="315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</row>
    <row r="382" spans="2:44" s="149" customFormat="1" ht="12.75" customHeight="1">
      <c r="B382" s="4"/>
      <c r="C382" s="5"/>
      <c r="D382" s="6"/>
      <c r="E382" s="6"/>
      <c r="F382" s="7"/>
      <c r="G382" s="168" t="s">
        <v>2108</v>
      </c>
      <c r="H382" s="159" t="s">
        <v>1363</v>
      </c>
      <c r="I382" s="151">
        <v>414</v>
      </c>
      <c r="J382" s="151">
        <v>60</v>
      </c>
      <c r="K382" s="151">
        <v>6.9</v>
      </c>
      <c r="L382" s="151">
        <v>1</v>
      </c>
      <c r="M382" s="1"/>
      <c r="N382" s="1"/>
      <c r="O382" s="1"/>
      <c r="P382" s="1"/>
      <c r="Q382" s="162"/>
      <c r="R382" s="153">
        <v>43710</v>
      </c>
      <c r="S382" s="1" t="s">
        <v>1968</v>
      </c>
      <c r="T382" s="148" t="s">
        <v>1938</v>
      </c>
      <c r="U382" s="148" t="s">
        <v>1938</v>
      </c>
      <c r="V382" s="148" t="s">
        <v>1938</v>
      </c>
      <c r="W382" s="148" t="s">
        <v>1938</v>
      </c>
      <c r="X382" s="260" t="s">
        <v>1969</v>
      </c>
      <c r="Y382" s="129"/>
      <c r="Z382" s="129"/>
      <c r="AA382" s="129"/>
      <c r="AB382" s="129"/>
      <c r="AC382" s="129"/>
      <c r="AD382" s="129"/>
      <c r="AE382" s="315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</row>
    <row r="383" spans="2:44" s="149" customFormat="1" ht="12.75" customHeight="1">
      <c r="B383" s="4"/>
      <c r="C383" s="5"/>
      <c r="D383" s="6"/>
      <c r="E383" s="6"/>
      <c r="F383" s="7"/>
      <c r="G383" s="168" t="s">
        <v>2109</v>
      </c>
      <c r="H383" s="159" t="s">
        <v>1363</v>
      </c>
      <c r="I383" s="151">
        <v>414</v>
      </c>
      <c r="J383" s="151">
        <v>60</v>
      </c>
      <c r="K383" s="151">
        <v>6.9</v>
      </c>
      <c r="L383" s="151">
        <v>1</v>
      </c>
      <c r="M383" s="1"/>
      <c r="N383" s="1"/>
      <c r="O383" s="1"/>
      <c r="P383" s="1"/>
      <c r="Q383" s="162"/>
      <c r="R383" s="153">
        <v>43710</v>
      </c>
      <c r="S383" s="1" t="s">
        <v>1968</v>
      </c>
      <c r="T383" s="148" t="s">
        <v>1938</v>
      </c>
      <c r="U383" s="148" t="s">
        <v>1938</v>
      </c>
      <c r="V383" s="148" t="s">
        <v>1938</v>
      </c>
      <c r="W383" s="148" t="s">
        <v>1938</v>
      </c>
      <c r="X383" s="260" t="s">
        <v>1969</v>
      </c>
      <c r="Y383" s="129"/>
      <c r="Z383" s="129"/>
      <c r="AA383" s="129"/>
      <c r="AB383" s="129"/>
      <c r="AC383" s="129"/>
      <c r="AD383" s="129"/>
      <c r="AE383" s="315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</row>
    <row r="384" spans="2:44" s="149" customFormat="1" ht="12.75" customHeight="1">
      <c r="B384" s="4"/>
      <c r="C384" s="5"/>
      <c r="D384" s="6"/>
      <c r="E384" s="6"/>
      <c r="F384" s="7"/>
      <c r="G384" s="168" t="s">
        <v>2110</v>
      </c>
      <c r="H384" s="159" t="s">
        <v>1363</v>
      </c>
      <c r="I384" s="151">
        <v>414</v>
      </c>
      <c r="J384" s="151">
        <v>60</v>
      </c>
      <c r="K384" s="151">
        <v>6.9</v>
      </c>
      <c r="L384" s="151">
        <v>1</v>
      </c>
      <c r="M384" s="1"/>
      <c r="N384" s="1"/>
      <c r="O384" s="1"/>
      <c r="P384" s="1"/>
      <c r="Q384" s="162"/>
      <c r="R384" s="153">
        <v>43710</v>
      </c>
      <c r="S384" s="1" t="s">
        <v>1968</v>
      </c>
      <c r="T384" s="148" t="s">
        <v>1938</v>
      </c>
      <c r="U384" s="148" t="s">
        <v>1938</v>
      </c>
      <c r="V384" s="148" t="s">
        <v>1938</v>
      </c>
      <c r="W384" s="148" t="s">
        <v>1938</v>
      </c>
      <c r="X384" s="260" t="s">
        <v>1969</v>
      </c>
      <c r="Y384" s="129"/>
      <c r="Z384" s="129"/>
      <c r="AA384" s="129"/>
      <c r="AB384" s="129"/>
      <c r="AC384" s="129"/>
      <c r="AD384" s="129"/>
      <c r="AE384" s="315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</row>
    <row r="385" spans="2:44" s="149" customFormat="1" ht="12.75" customHeight="1">
      <c r="B385" s="4"/>
      <c r="C385" s="5" t="s">
        <v>22</v>
      </c>
      <c r="D385" s="6" t="s">
        <v>1962</v>
      </c>
      <c r="E385" s="262" t="s">
        <v>1964</v>
      </c>
      <c r="F385" s="7" t="s">
        <v>2111</v>
      </c>
      <c r="G385" s="168" t="s">
        <v>2112</v>
      </c>
      <c r="H385" s="159" t="s">
        <v>1363</v>
      </c>
      <c r="I385" s="151">
        <v>324</v>
      </c>
      <c r="J385" s="151">
        <v>60</v>
      </c>
      <c r="K385" s="151">
        <v>5.4</v>
      </c>
      <c r="L385" s="151">
        <v>1</v>
      </c>
      <c r="M385" s="1">
        <v>1620</v>
      </c>
      <c r="N385" s="1">
        <v>300</v>
      </c>
      <c r="O385" s="1">
        <v>27</v>
      </c>
      <c r="P385" s="1">
        <v>5</v>
      </c>
      <c r="Q385" s="162"/>
      <c r="R385" s="153">
        <v>43710</v>
      </c>
      <c r="S385" s="1" t="s">
        <v>1968</v>
      </c>
      <c r="T385" s="148" t="s">
        <v>1938</v>
      </c>
      <c r="U385" s="148" t="s">
        <v>1938</v>
      </c>
      <c r="V385" s="148" t="s">
        <v>1938</v>
      </c>
      <c r="W385" s="148" t="s">
        <v>1938</v>
      </c>
      <c r="X385" s="260" t="s">
        <v>1969</v>
      </c>
      <c r="Y385" s="129"/>
      <c r="Z385" s="129"/>
      <c r="AA385" s="129"/>
      <c r="AB385" s="129"/>
      <c r="AC385" s="129"/>
      <c r="AD385" s="129"/>
      <c r="AE385" s="315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327"/>
      <c r="AR385" s="327"/>
    </row>
    <row r="386" spans="2:44" s="149" customFormat="1" ht="12.75" customHeight="1">
      <c r="B386" s="4"/>
      <c r="C386" s="5"/>
      <c r="D386" s="6"/>
      <c r="E386" s="6"/>
      <c r="F386" s="7"/>
      <c r="G386" s="168" t="s">
        <v>2113</v>
      </c>
      <c r="H386" s="159" t="s">
        <v>1363</v>
      </c>
      <c r="I386" s="151">
        <v>324</v>
      </c>
      <c r="J386" s="151">
        <v>60</v>
      </c>
      <c r="K386" s="151">
        <v>5.4</v>
      </c>
      <c r="L386" s="151">
        <v>1</v>
      </c>
      <c r="M386" s="1"/>
      <c r="N386" s="1"/>
      <c r="O386" s="1"/>
      <c r="P386" s="1"/>
      <c r="Q386" s="162"/>
      <c r="R386" s="163">
        <v>43710</v>
      </c>
      <c r="S386" s="1" t="s">
        <v>1968</v>
      </c>
      <c r="T386" s="148" t="s">
        <v>1938</v>
      </c>
      <c r="U386" s="148" t="s">
        <v>1938</v>
      </c>
      <c r="V386" s="148" t="s">
        <v>1938</v>
      </c>
      <c r="W386" s="148" t="s">
        <v>1938</v>
      </c>
      <c r="X386" s="260" t="s">
        <v>1969</v>
      </c>
      <c r="Y386" s="129"/>
      <c r="Z386" s="129"/>
      <c r="AA386" s="129"/>
      <c r="AB386" s="129"/>
      <c r="AC386" s="129"/>
      <c r="AD386" s="129"/>
      <c r="AE386" s="315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</row>
    <row r="387" spans="2:44" s="149" customFormat="1" ht="12.75" customHeight="1">
      <c r="B387" s="4"/>
      <c r="C387" s="5"/>
      <c r="D387" s="6"/>
      <c r="E387" s="6"/>
      <c r="F387" s="7"/>
      <c r="G387" s="168" t="s">
        <v>2114</v>
      </c>
      <c r="H387" s="159" t="s">
        <v>1363</v>
      </c>
      <c r="I387" s="151">
        <v>324</v>
      </c>
      <c r="J387" s="151">
        <v>60</v>
      </c>
      <c r="K387" s="151">
        <v>5.4</v>
      </c>
      <c r="L387" s="151">
        <v>1</v>
      </c>
      <c r="M387" s="1"/>
      <c r="N387" s="1"/>
      <c r="O387" s="1"/>
      <c r="P387" s="1"/>
      <c r="Q387" s="162"/>
      <c r="R387" s="153">
        <v>43710</v>
      </c>
      <c r="S387" s="1" t="s">
        <v>1968</v>
      </c>
      <c r="T387" s="148" t="s">
        <v>1938</v>
      </c>
      <c r="U387" s="148" t="s">
        <v>1938</v>
      </c>
      <c r="V387" s="148" t="s">
        <v>1938</v>
      </c>
      <c r="W387" s="148" t="s">
        <v>1938</v>
      </c>
      <c r="X387" s="260" t="s">
        <v>1969</v>
      </c>
      <c r="Y387" s="129"/>
      <c r="Z387" s="129"/>
      <c r="AA387" s="129"/>
      <c r="AB387" s="129"/>
      <c r="AC387" s="129"/>
      <c r="AD387" s="129"/>
      <c r="AE387" s="315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</row>
    <row r="388" spans="2:44" s="149" customFormat="1" ht="12.75" customHeight="1">
      <c r="B388" s="4"/>
      <c r="C388" s="5"/>
      <c r="D388" s="6"/>
      <c r="E388" s="6"/>
      <c r="F388" s="7"/>
      <c r="G388" s="168" t="s">
        <v>2115</v>
      </c>
      <c r="H388" s="159" t="s">
        <v>1363</v>
      </c>
      <c r="I388" s="151">
        <v>324</v>
      </c>
      <c r="J388" s="151">
        <v>60</v>
      </c>
      <c r="K388" s="151">
        <v>5.4</v>
      </c>
      <c r="L388" s="151">
        <v>1</v>
      </c>
      <c r="M388" s="1"/>
      <c r="N388" s="1"/>
      <c r="O388" s="1"/>
      <c r="P388" s="1"/>
      <c r="Q388" s="162"/>
      <c r="R388" s="153">
        <v>43710</v>
      </c>
      <c r="S388" s="1" t="s">
        <v>1968</v>
      </c>
      <c r="T388" s="148" t="s">
        <v>1938</v>
      </c>
      <c r="U388" s="148" t="s">
        <v>1938</v>
      </c>
      <c r="V388" s="148" t="s">
        <v>1938</v>
      </c>
      <c r="W388" s="148" t="s">
        <v>1938</v>
      </c>
      <c r="X388" s="260" t="s">
        <v>1969</v>
      </c>
      <c r="Y388" s="129"/>
      <c r="Z388" s="129"/>
      <c r="AA388" s="129"/>
      <c r="AB388" s="129"/>
      <c r="AC388" s="129"/>
      <c r="AD388" s="129"/>
      <c r="AE388" s="315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</row>
    <row r="389" spans="2:44" s="149" customFormat="1" ht="12.75" customHeight="1">
      <c r="B389" s="4"/>
      <c r="C389" s="5"/>
      <c r="D389" s="6"/>
      <c r="E389" s="6"/>
      <c r="F389" s="7"/>
      <c r="G389" s="168" t="s">
        <v>2116</v>
      </c>
      <c r="H389" s="159" t="s">
        <v>1363</v>
      </c>
      <c r="I389" s="151">
        <v>324</v>
      </c>
      <c r="J389" s="151">
        <v>60</v>
      </c>
      <c r="K389" s="151">
        <v>5.4</v>
      </c>
      <c r="L389" s="151">
        <v>1</v>
      </c>
      <c r="M389" s="1"/>
      <c r="N389" s="1"/>
      <c r="O389" s="1"/>
      <c r="P389" s="1"/>
      <c r="Q389" s="162"/>
      <c r="R389" s="153">
        <v>43710</v>
      </c>
      <c r="S389" s="1" t="s">
        <v>1968</v>
      </c>
      <c r="T389" s="148" t="s">
        <v>1938</v>
      </c>
      <c r="U389" s="148" t="s">
        <v>1938</v>
      </c>
      <c r="V389" s="148" t="s">
        <v>1938</v>
      </c>
      <c r="W389" s="148" t="s">
        <v>1938</v>
      </c>
      <c r="X389" s="260" t="s">
        <v>1969</v>
      </c>
      <c r="Y389" s="129"/>
      <c r="Z389" s="129"/>
      <c r="AA389" s="129"/>
      <c r="AB389" s="129"/>
      <c r="AC389" s="129"/>
      <c r="AD389" s="129"/>
      <c r="AE389" s="315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</row>
    <row r="390" spans="2:44" s="149" customFormat="1" ht="12.75" customHeight="1">
      <c r="B390" s="4"/>
      <c r="C390" s="5" t="s">
        <v>22</v>
      </c>
      <c r="D390" s="6" t="s">
        <v>1962</v>
      </c>
      <c r="E390" s="6" t="s">
        <v>2117</v>
      </c>
      <c r="F390" s="7" t="s">
        <v>3244</v>
      </c>
      <c r="G390" s="225" t="s">
        <v>2118</v>
      </c>
      <c r="H390" s="150" t="s">
        <v>1363</v>
      </c>
      <c r="I390" s="171">
        <v>3</v>
      </c>
      <c r="J390" s="171">
        <v>0</v>
      </c>
      <c r="K390" s="151">
        <v>0.05</v>
      </c>
      <c r="L390" s="151">
        <v>0</v>
      </c>
      <c r="M390" s="1">
        <v>96</v>
      </c>
      <c r="N390" s="1">
        <v>48</v>
      </c>
      <c r="O390" s="1">
        <v>1.6</v>
      </c>
      <c r="P390" s="1">
        <v>0.8</v>
      </c>
      <c r="Q390" s="162"/>
      <c r="R390" s="153">
        <v>43761</v>
      </c>
      <c r="S390" s="1" t="s">
        <v>1968</v>
      </c>
      <c r="T390" s="148" t="s">
        <v>1938</v>
      </c>
      <c r="U390" s="148" t="s">
        <v>1938</v>
      </c>
      <c r="V390" s="148" t="s">
        <v>1938</v>
      </c>
      <c r="W390" s="148" t="s">
        <v>1938</v>
      </c>
      <c r="X390" s="260" t="s">
        <v>1969</v>
      </c>
      <c r="Y390" s="129"/>
      <c r="Z390" s="129"/>
      <c r="AA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327"/>
      <c r="AR390" s="327"/>
    </row>
    <row r="391" spans="2:44" s="149" customFormat="1" ht="12.75" customHeight="1">
      <c r="B391" s="4"/>
      <c r="C391" s="5"/>
      <c r="D391" s="6"/>
      <c r="E391" s="6"/>
      <c r="F391" s="7"/>
      <c r="G391" s="168" t="s">
        <v>2119</v>
      </c>
      <c r="H391" s="159" t="s">
        <v>1363</v>
      </c>
      <c r="I391" s="171">
        <v>12</v>
      </c>
      <c r="J391" s="171">
        <v>12</v>
      </c>
      <c r="K391" s="151">
        <v>0.2</v>
      </c>
      <c r="L391" s="151">
        <v>0.2</v>
      </c>
      <c r="M391" s="1"/>
      <c r="N391" s="1"/>
      <c r="O391" s="1"/>
      <c r="P391" s="1"/>
      <c r="Q391" s="162"/>
      <c r="R391" s="153">
        <v>43577</v>
      </c>
      <c r="S391" s="1" t="s">
        <v>1968</v>
      </c>
      <c r="T391" s="148" t="s">
        <v>1938</v>
      </c>
      <c r="U391" s="148" t="s">
        <v>1938</v>
      </c>
      <c r="V391" s="148" t="s">
        <v>1938</v>
      </c>
      <c r="W391" s="148" t="s">
        <v>1938</v>
      </c>
      <c r="X391" s="260" t="s">
        <v>1969</v>
      </c>
      <c r="Y391" s="129"/>
      <c r="Z391" s="129"/>
      <c r="AA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</row>
    <row r="392" spans="2:44" s="149" customFormat="1" ht="12.75" customHeight="1">
      <c r="B392" s="4"/>
      <c r="C392" s="5"/>
      <c r="D392" s="6"/>
      <c r="E392" s="6"/>
      <c r="F392" s="7"/>
      <c r="G392" s="168" t="s">
        <v>2120</v>
      </c>
      <c r="H392" s="159" t="s">
        <v>1363</v>
      </c>
      <c r="I392" s="171">
        <v>12</v>
      </c>
      <c r="J392" s="171">
        <v>12</v>
      </c>
      <c r="K392" s="151">
        <v>0.2</v>
      </c>
      <c r="L392" s="151">
        <v>0.2</v>
      </c>
      <c r="M392" s="1"/>
      <c r="N392" s="1"/>
      <c r="O392" s="1"/>
      <c r="P392" s="1"/>
      <c r="Q392" s="162"/>
      <c r="R392" s="163">
        <v>43577</v>
      </c>
      <c r="S392" s="1" t="s">
        <v>1968</v>
      </c>
      <c r="T392" s="148" t="s">
        <v>1938</v>
      </c>
      <c r="U392" s="148" t="s">
        <v>1938</v>
      </c>
      <c r="V392" s="148" t="s">
        <v>1938</v>
      </c>
      <c r="W392" s="148" t="s">
        <v>1938</v>
      </c>
      <c r="X392" s="260" t="s">
        <v>1969</v>
      </c>
      <c r="Y392" s="129"/>
      <c r="Z392" s="129"/>
      <c r="AA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</row>
    <row r="393" spans="2:44" s="149" customFormat="1" ht="12.75" customHeight="1">
      <c r="B393" s="4"/>
      <c r="C393" s="5"/>
      <c r="D393" s="6"/>
      <c r="E393" s="6"/>
      <c r="F393" s="7"/>
      <c r="G393" s="168" t="s">
        <v>2121</v>
      </c>
      <c r="H393" s="150" t="s">
        <v>1363</v>
      </c>
      <c r="I393" s="171">
        <v>12</v>
      </c>
      <c r="J393" s="171">
        <v>12</v>
      </c>
      <c r="K393" s="151">
        <v>0.2</v>
      </c>
      <c r="L393" s="151">
        <v>0.2</v>
      </c>
      <c r="M393" s="1"/>
      <c r="N393" s="1"/>
      <c r="O393" s="1"/>
      <c r="P393" s="1"/>
      <c r="Q393" s="162"/>
      <c r="R393" s="153">
        <v>43577</v>
      </c>
      <c r="S393" s="1" t="s">
        <v>1968</v>
      </c>
      <c r="T393" s="148" t="s">
        <v>1938</v>
      </c>
      <c r="U393" s="148" t="s">
        <v>1938</v>
      </c>
      <c r="V393" s="148" t="s">
        <v>1938</v>
      </c>
      <c r="W393" s="148" t="s">
        <v>1938</v>
      </c>
      <c r="X393" s="260" t="s">
        <v>1969</v>
      </c>
      <c r="Y393" s="129"/>
      <c r="Z393" s="129"/>
      <c r="AA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</row>
    <row r="394" spans="2:44" s="149" customFormat="1" ht="12.75" customHeight="1">
      <c r="B394" s="4"/>
      <c r="C394" s="5"/>
      <c r="D394" s="6"/>
      <c r="E394" s="6"/>
      <c r="F394" s="7"/>
      <c r="G394" s="168" t="s">
        <v>2122</v>
      </c>
      <c r="H394" s="159" t="s">
        <v>1363</v>
      </c>
      <c r="I394" s="171">
        <v>12</v>
      </c>
      <c r="J394" s="171">
        <v>12</v>
      </c>
      <c r="K394" s="151">
        <v>0.2</v>
      </c>
      <c r="L394" s="151">
        <v>0.2</v>
      </c>
      <c r="M394" s="1"/>
      <c r="N394" s="1"/>
      <c r="O394" s="1"/>
      <c r="P394" s="1"/>
      <c r="Q394" s="162"/>
      <c r="R394" s="153">
        <v>43577</v>
      </c>
      <c r="S394" s="1" t="s">
        <v>1968</v>
      </c>
      <c r="T394" s="148" t="s">
        <v>1938</v>
      </c>
      <c r="U394" s="148" t="s">
        <v>1938</v>
      </c>
      <c r="V394" s="148" t="s">
        <v>1938</v>
      </c>
      <c r="W394" s="148" t="s">
        <v>1938</v>
      </c>
      <c r="X394" s="260" t="s">
        <v>1969</v>
      </c>
      <c r="Y394" s="129"/>
      <c r="Z394" s="129"/>
      <c r="AA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</row>
    <row r="395" spans="2:44" s="149" customFormat="1" ht="12.75" customHeight="1">
      <c r="B395" s="4"/>
      <c r="C395" s="5"/>
      <c r="D395" s="6"/>
      <c r="E395" s="6"/>
      <c r="F395" s="7"/>
      <c r="G395" s="168" t="s">
        <v>2123</v>
      </c>
      <c r="H395" s="159" t="s">
        <v>1363</v>
      </c>
      <c r="I395" s="171">
        <v>12</v>
      </c>
      <c r="J395" s="171">
        <v>0</v>
      </c>
      <c r="K395" s="151">
        <v>0.2</v>
      </c>
      <c r="L395" s="151">
        <v>0</v>
      </c>
      <c r="M395" s="1"/>
      <c r="N395" s="1"/>
      <c r="O395" s="1"/>
      <c r="P395" s="1"/>
      <c r="Q395" s="162"/>
      <c r="R395" s="153">
        <v>43577</v>
      </c>
      <c r="S395" s="1" t="s">
        <v>1968</v>
      </c>
      <c r="T395" s="148" t="s">
        <v>1938</v>
      </c>
      <c r="U395" s="148" t="s">
        <v>1938</v>
      </c>
      <c r="V395" s="148" t="s">
        <v>1938</v>
      </c>
      <c r="W395" s="148" t="s">
        <v>1938</v>
      </c>
      <c r="X395" s="260" t="s">
        <v>1969</v>
      </c>
      <c r="Y395" s="129"/>
      <c r="Z395" s="129"/>
      <c r="AA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</row>
    <row r="396" spans="2:44" s="149" customFormat="1" ht="12.75" customHeight="1">
      <c r="B396" s="4"/>
      <c r="C396" s="5"/>
      <c r="D396" s="6"/>
      <c r="E396" s="6"/>
      <c r="F396" s="7"/>
      <c r="G396" s="168" t="s">
        <v>2124</v>
      </c>
      <c r="H396" s="150" t="s">
        <v>1363</v>
      </c>
      <c r="I396" s="171">
        <v>18</v>
      </c>
      <c r="J396" s="171">
        <v>0</v>
      </c>
      <c r="K396" s="151">
        <v>0.3</v>
      </c>
      <c r="L396" s="151">
        <v>0</v>
      </c>
      <c r="M396" s="1"/>
      <c r="N396" s="1"/>
      <c r="O396" s="1"/>
      <c r="P396" s="1"/>
      <c r="Q396" s="162"/>
      <c r="R396" s="153">
        <v>43601</v>
      </c>
      <c r="S396" s="1" t="s">
        <v>1968</v>
      </c>
      <c r="T396" s="148" t="s">
        <v>1938</v>
      </c>
      <c r="U396" s="148" t="s">
        <v>1938</v>
      </c>
      <c r="V396" s="148" t="s">
        <v>1938</v>
      </c>
      <c r="W396" s="148" t="s">
        <v>1938</v>
      </c>
      <c r="X396" s="260" t="s">
        <v>1969</v>
      </c>
      <c r="Y396" s="129"/>
      <c r="Z396" s="129"/>
      <c r="AA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</row>
    <row r="397" spans="2:44" s="149" customFormat="1" ht="12.75" customHeight="1">
      <c r="B397" s="4"/>
      <c r="C397" s="5"/>
      <c r="D397" s="6"/>
      <c r="E397" s="6"/>
      <c r="F397" s="7"/>
      <c r="G397" s="170" t="s">
        <v>2125</v>
      </c>
      <c r="H397" s="177" t="s">
        <v>1363</v>
      </c>
      <c r="I397" s="171">
        <v>15</v>
      </c>
      <c r="J397" s="171">
        <v>0</v>
      </c>
      <c r="K397" s="171">
        <v>0.25</v>
      </c>
      <c r="L397" s="171">
        <v>0</v>
      </c>
      <c r="M397" s="1"/>
      <c r="N397" s="1"/>
      <c r="O397" s="1"/>
      <c r="P397" s="1"/>
      <c r="Q397" s="162"/>
      <c r="R397" s="153">
        <v>43598</v>
      </c>
      <c r="S397" s="1" t="s">
        <v>1968</v>
      </c>
      <c r="T397" s="148" t="s">
        <v>1938</v>
      </c>
      <c r="U397" s="148" t="s">
        <v>1938</v>
      </c>
      <c r="V397" s="148" t="s">
        <v>1938</v>
      </c>
      <c r="W397" s="148" t="s">
        <v>1938</v>
      </c>
      <c r="X397" s="260" t="s">
        <v>1969</v>
      </c>
      <c r="Y397" s="129"/>
      <c r="Z397" s="129"/>
      <c r="AA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</row>
    <row r="398" spans="2:44" s="149" customFormat="1" ht="12.75" customHeight="1">
      <c r="B398" s="4"/>
      <c r="C398" s="5" t="s">
        <v>22</v>
      </c>
      <c r="D398" s="6" t="s">
        <v>1962</v>
      </c>
      <c r="E398" s="6" t="s">
        <v>2117</v>
      </c>
      <c r="F398" s="7" t="s">
        <v>3245</v>
      </c>
      <c r="G398" s="225" t="s">
        <v>2126</v>
      </c>
      <c r="H398" s="150" t="s">
        <v>1363</v>
      </c>
      <c r="I398" s="151">
        <v>30</v>
      </c>
      <c r="J398" s="151">
        <v>0</v>
      </c>
      <c r="K398" s="151">
        <v>0.5</v>
      </c>
      <c r="L398" s="151">
        <v>0</v>
      </c>
      <c r="M398" s="1">
        <v>132</v>
      </c>
      <c r="N398" s="1">
        <v>0</v>
      </c>
      <c r="O398" s="1">
        <v>1.9</v>
      </c>
      <c r="P398" s="1">
        <v>0</v>
      </c>
      <c r="Q398" s="1"/>
      <c r="R398" s="153">
        <v>43430</v>
      </c>
      <c r="S398" s="1" t="s">
        <v>1968</v>
      </c>
      <c r="T398" s="148"/>
      <c r="U398" s="148" t="s">
        <v>1938</v>
      </c>
      <c r="V398" s="148" t="s">
        <v>1938</v>
      </c>
      <c r="W398" s="148" t="s">
        <v>1938</v>
      </c>
      <c r="X398" s="260" t="s">
        <v>1969</v>
      </c>
      <c r="Y398" s="129"/>
      <c r="Z398" s="129"/>
      <c r="AA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327"/>
      <c r="AR398" s="327"/>
    </row>
    <row r="399" spans="2:44" s="149" customFormat="1" ht="12.75" customHeight="1">
      <c r="B399" s="4"/>
      <c r="C399" s="5"/>
      <c r="D399" s="6"/>
      <c r="E399" s="6"/>
      <c r="F399" s="7"/>
      <c r="G399" s="225" t="s">
        <v>2127</v>
      </c>
      <c r="H399" s="150" t="s">
        <v>1363</v>
      </c>
      <c r="I399" s="151">
        <v>18</v>
      </c>
      <c r="J399" s="151">
        <v>0</v>
      </c>
      <c r="K399" s="151">
        <v>0.3</v>
      </c>
      <c r="L399" s="151">
        <v>0</v>
      </c>
      <c r="M399" s="1"/>
      <c r="N399" s="1"/>
      <c r="O399" s="1"/>
      <c r="P399" s="1"/>
      <c r="Q399" s="1"/>
      <c r="R399" s="153">
        <v>43437</v>
      </c>
      <c r="S399" s="1" t="s">
        <v>1968</v>
      </c>
      <c r="T399" s="148"/>
      <c r="U399" s="148" t="s">
        <v>1938</v>
      </c>
      <c r="V399" s="148" t="s">
        <v>1938</v>
      </c>
      <c r="W399" s="148" t="s">
        <v>1938</v>
      </c>
      <c r="X399" s="260" t="s">
        <v>1969</v>
      </c>
      <c r="Y399" s="129"/>
      <c r="Z399" s="129"/>
      <c r="AA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</row>
    <row r="400" spans="2:44" s="149" customFormat="1" ht="12.75" customHeight="1">
      <c r="B400" s="4"/>
      <c r="C400" s="5"/>
      <c r="D400" s="6"/>
      <c r="E400" s="6"/>
      <c r="F400" s="7"/>
      <c r="G400" s="225" t="s">
        <v>2128</v>
      </c>
      <c r="H400" s="150" t="s">
        <v>1363</v>
      </c>
      <c r="I400" s="151">
        <v>6</v>
      </c>
      <c r="J400" s="151">
        <v>0</v>
      </c>
      <c r="K400" s="151">
        <v>0.05</v>
      </c>
      <c r="L400" s="151">
        <v>0</v>
      </c>
      <c r="M400" s="1"/>
      <c r="N400" s="1"/>
      <c r="O400" s="1"/>
      <c r="P400" s="1"/>
      <c r="Q400" s="1"/>
      <c r="R400" s="153">
        <v>42314</v>
      </c>
      <c r="S400" s="1" t="s">
        <v>1968</v>
      </c>
      <c r="T400" s="148" t="s">
        <v>1938</v>
      </c>
      <c r="U400" s="148" t="s">
        <v>1938</v>
      </c>
      <c r="V400" s="148" t="s">
        <v>1938</v>
      </c>
      <c r="W400" s="148" t="s">
        <v>1938</v>
      </c>
      <c r="X400" s="260" t="s">
        <v>1969</v>
      </c>
      <c r="Y400" s="129"/>
      <c r="Z400" s="129"/>
      <c r="AA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</row>
    <row r="401" spans="2:44" s="149" customFormat="1" ht="12.75" customHeight="1">
      <c r="B401" s="4"/>
      <c r="C401" s="5"/>
      <c r="D401" s="6"/>
      <c r="E401" s="6"/>
      <c r="F401" s="7"/>
      <c r="G401" s="225" t="s">
        <v>2129</v>
      </c>
      <c r="H401" s="150" t="s">
        <v>1363</v>
      </c>
      <c r="I401" s="151">
        <v>12</v>
      </c>
      <c r="J401" s="151">
        <v>0</v>
      </c>
      <c r="K401" s="151">
        <v>0.05</v>
      </c>
      <c r="L401" s="151">
        <v>0</v>
      </c>
      <c r="M401" s="1"/>
      <c r="N401" s="1"/>
      <c r="O401" s="1"/>
      <c r="P401" s="1"/>
      <c r="Q401" s="1"/>
      <c r="R401" s="153">
        <v>42212</v>
      </c>
      <c r="S401" s="1" t="s">
        <v>1968</v>
      </c>
      <c r="T401" s="148" t="s">
        <v>1938</v>
      </c>
      <c r="U401" s="148" t="s">
        <v>1938</v>
      </c>
      <c r="V401" s="148" t="s">
        <v>1938</v>
      </c>
      <c r="W401" s="148" t="s">
        <v>1938</v>
      </c>
      <c r="X401" s="260" t="s">
        <v>1969</v>
      </c>
      <c r="Y401" s="129"/>
      <c r="Z401" s="129"/>
      <c r="AA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</row>
    <row r="402" spans="2:44" s="149" customFormat="1" ht="12.75" customHeight="1">
      <c r="B402" s="4"/>
      <c r="C402" s="5"/>
      <c r="D402" s="6"/>
      <c r="E402" s="6"/>
      <c r="F402" s="7"/>
      <c r="G402" s="225" t="s">
        <v>2130</v>
      </c>
      <c r="H402" s="150" t="s">
        <v>1363</v>
      </c>
      <c r="I402" s="151">
        <v>18</v>
      </c>
      <c r="J402" s="151">
        <v>0</v>
      </c>
      <c r="K402" s="151">
        <v>0.2</v>
      </c>
      <c r="L402" s="151">
        <v>0</v>
      </c>
      <c r="M402" s="1"/>
      <c r="N402" s="1"/>
      <c r="O402" s="1"/>
      <c r="P402" s="1"/>
      <c r="Q402" s="1"/>
      <c r="R402" s="153">
        <v>43796</v>
      </c>
      <c r="S402" s="1" t="s">
        <v>1968</v>
      </c>
      <c r="T402" s="148" t="s">
        <v>1938</v>
      </c>
      <c r="U402" s="148" t="s">
        <v>1938</v>
      </c>
      <c r="V402" s="148" t="s">
        <v>1938</v>
      </c>
      <c r="W402" s="148" t="s">
        <v>1938</v>
      </c>
      <c r="X402" s="260" t="s">
        <v>1969</v>
      </c>
      <c r="Y402" s="129"/>
      <c r="Z402" s="129"/>
      <c r="AA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</row>
    <row r="403" spans="2:44" s="149" customFormat="1" ht="12.75" customHeight="1">
      <c r="B403" s="4"/>
      <c r="C403" s="5"/>
      <c r="D403" s="6"/>
      <c r="E403" s="6"/>
      <c r="F403" s="7"/>
      <c r="G403" s="225" t="s">
        <v>2131</v>
      </c>
      <c r="H403" s="150" t="s">
        <v>1363</v>
      </c>
      <c r="I403" s="171">
        <v>18</v>
      </c>
      <c r="J403" s="171">
        <v>0</v>
      </c>
      <c r="K403" s="151">
        <v>0.3</v>
      </c>
      <c r="L403" s="151">
        <v>0</v>
      </c>
      <c r="M403" s="1"/>
      <c r="N403" s="1"/>
      <c r="O403" s="1"/>
      <c r="P403" s="1"/>
      <c r="Q403" s="1"/>
      <c r="R403" s="153">
        <v>43796</v>
      </c>
      <c r="S403" s="1" t="s">
        <v>1968</v>
      </c>
      <c r="T403" s="148" t="s">
        <v>1938</v>
      </c>
      <c r="U403" s="148" t="s">
        <v>1938</v>
      </c>
      <c r="V403" s="148" t="s">
        <v>1938</v>
      </c>
      <c r="W403" s="148" t="s">
        <v>1938</v>
      </c>
      <c r="X403" s="260" t="s">
        <v>1969</v>
      </c>
      <c r="Y403" s="129"/>
      <c r="Z403" s="129"/>
      <c r="AA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</row>
    <row r="404" spans="2:44" s="149" customFormat="1" ht="12.75" customHeight="1">
      <c r="B404" s="4"/>
      <c r="C404" s="5"/>
      <c r="D404" s="6"/>
      <c r="E404" s="6"/>
      <c r="F404" s="7"/>
      <c r="G404" s="225" t="s">
        <v>2132</v>
      </c>
      <c r="H404" s="150" t="s">
        <v>1363</v>
      </c>
      <c r="I404" s="171">
        <v>30</v>
      </c>
      <c r="J404" s="171">
        <v>0</v>
      </c>
      <c r="K404" s="151">
        <v>0.5</v>
      </c>
      <c r="L404" s="151">
        <v>0</v>
      </c>
      <c r="M404" s="1"/>
      <c r="N404" s="1"/>
      <c r="O404" s="1"/>
      <c r="P404" s="1"/>
      <c r="Q404" s="1"/>
      <c r="R404" s="178">
        <v>43684</v>
      </c>
      <c r="S404" s="1" t="s">
        <v>1968</v>
      </c>
      <c r="T404" s="148"/>
      <c r="U404" s="148" t="s">
        <v>1938</v>
      </c>
      <c r="V404" s="148" t="s">
        <v>1938</v>
      </c>
      <c r="W404" s="148" t="s">
        <v>1938</v>
      </c>
      <c r="X404" s="260" t="s">
        <v>1969</v>
      </c>
      <c r="Y404" s="129"/>
      <c r="Z404" s="129"/>
      <c r="AA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</row>
    <row r="405" spans="2:44" s="149" customFormat="1" ht="12.75" customHeight="1">
      <c r="B405" s="4"/>
      <c r="C405" s="5" t="s">
        <v>22</v>
      </c>
      <c r="D405" s="6" t="s">
        <v>1962</v>
      </c>
      <c r="E405" s="6" t="s">
        <v>2117</v>
      </c>
      <c r="F405" s="7" t="s">
        <v>3246</v>
      </c>
      <c r="G405" s="225" t="s">
        <v>2133</v>
      </c>
      <c r="H405" s="150" t="s">
        <v>1363</v>
      </c>
      <c r="I405" s="171">
        <v>18</v>
      </c>
      <c r="J405" s="171">
        <v>0</v>
      </c>
      <c r="K405" s="151">
        <v>0.05</v>
      </c>
      <c r="L405" s="151">
        <v>0</v>
      </c>
      <c r="M405" s="1">
        <v>99</v>
      </c>
      <c r="N405" s="1">
        <v>0</v>
      </c>
      <c r="O405" s="1">
        <v>1.05</v>
      </c>
      <c r="P405" s="1">
        <v>0</v>
      </c>
      <c r="Q405" s="162"/>
      <c r="R405" s="163">
        <v>42212</v>
      </c>
      <c r="S405" s="1" t="s">
        <v>1968</v>
      </c>
      <c r="T405" s="148" t="s">
        <v>1938</v>
      </c>
      <c r="U405" s="148" t="s">
        <v>1938</v>
      </c>
      <c r="V405" s="148" t="s">
        <v>1938</v>
      </c>
      <c r="W405" s="148" t="s">
        <v>1938</v>
      </c>
      <c r="X405" s="260" t="s">
        <v>1969</v>
      </c>
      <c r="Y405" s="129"/>
      <c r="Z405" s="129"/>
      <c r="AA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327"/>
      <c r="AR405" s="327"/>
    </row>
    <row r="406" spans="2:44" s="149" customFormat="1" ht="12.75" customHeight="1">
      <c r="B406" s="4"/>
      <c r="C406" s="5"/>
      <c r="D406" s="6"/>
      <c r="E406" s="6"/>
      <c r="F406" s="7"/>
      <c r="G406" s="225" t="s">
        <v>2134</v>
      </c>
      <c r="H406" s="150" t="s">
        <v>1363</v>
      </c>
      <c r="I406" s="171">
        <v>9</v>
      </c>
      <c r="J406" s="171">
        <v>0</v>
      </c>
      <c r="K406" s="151">
        <v>0.15</v>
      </c>
      <c r="L406" s="151">
        <v>0</v>
      </c>
      <c r="M406" s="1"/>
      <c r="N406" s="1"/>
      <c r="O406" s="1"/>
      <c r="P406" s="1"/>
      <c r="Q406" s="162"/>
      <c r="R406" s="153">
        <v>43622</v>
      </c>
      <c r="S406" s="1" t="s">
        <v>1968</v>
      </c>
      <c r="T406" s="148" t="s">
        <v>1938</v>
      </c>
      <c r="U406" s="148" t="s">
        <v>1938</v>
      </c>
      <c r="V406" s="148" t="s">
        <v>1938</v>
      </c>
      <c r="W406" s="148" t="s">
        <v>1938</v>
      </c>
      <c r="X406" s="260" t="s">
        <v>1969</v>
      </c>
      <c r="Y406" s="129"/>
      <c r="Z406" s="129"/>
      <c r="AA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</row>
    <row r="407" spans="2:44" s="149" customFormat="1" ht="12.75" customHeight="1">
      <c r="B407" s="4"/>
      <c r="C407" s="5"/>
      <c r="D407" s="6"/>
      <c r="E407" s="6"/>
      <c r="F407" s="7"/>
      <c r="G407" s="225" t="s">
        <v>2135</v>
      </c>
      <c r="H407" s="150" t="s">
        <v>1363</v>
      </c>
      <c r="I407" s="171">
        <v>30</v>
      </c>
      <c r="J407" s="171">
        <v>0</v>
      </c>
      <c r="K407" s="151">
        <v>0.2</v>
      </c>
      <c r="L407" s="151">
        <v>0</v>
      </c>
      <c r="M407" s="1"/>
      <c r="N407" s="1"/>
      <c r="O407" s="1"/>
      <c r="P407" s="1"/>
      <c r="Q407" s="162"/>
      <c r="R407" s="153">
        <v>42229</v>
      </c>
      <c r="S407" s="1" t="s">
        <v>1968</v>
      </c>
      <c r="T407" s="148" t="s">
        <v>1938</v>
      </c>
      <c r="U407" s="148" t="s">
        <v>1938</v>
      </c>
      <c r="V407" s="148" t="s">
        <v>1938</v>
      </c>
      <c r="W407" s="148" t="s">
        <v>1938</v>
      </c>
      <c r="X407" s="260" t="s">
        <v>1969</v>
      </c>
      <c r="Y407" s="129"/>
      <c r="Z407" s="129"/>
      <c r="AA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</row>
    <row r="408" spans="2:44" s="149" customFormat="1" ht="12.75" customHeight="1">
      <c r="B408" s="4"/>
      <c r="C408" s="5"/>
      <c r="D408" s="6"/>
      <c r="E408" s="6"/>
      <c r="F408" s="7"/>
      <c r="G408" s="225" t="s">
        <v>2136</v>
      </c>
      <c r="H408" s="150" t="s">
        <v>1363</v>
      </c>
      <c r="I408" s="171">
        <v>36</v>
      </c>
      <c r="J408" s="171">
        <v>0</v>
      </c>
      <c r="K408" s="151">
        <v>0.55000000000000004</v>
      </c>
      <c r="L408" s="151">
        <v>0</v>
      </c>
      <c r="M408" s="1"/>
      <c r="N408" s="1"/>
      <c r="O408" s="1"/>
      <c r="P408" s="1"/>
      <c r="Q408" s="162"/>
      <c r="R408" s="153">
        <v>43617</v>
      </c>
      <c r="S408" s="1" t="s">
        <v>1968</v>
      </c>
      <c r="T408" s="148" t="s">
        <v>1938</v>
      </c>
      <c r="U408" s="148" t="s">
        <v>1938</v>
      </c>
      <c r="V408" s="148" t="s">
        <v>1938</v>
      </c>
      <c r="W408" s="148" t="s">
        <v>1938</v>
      </c>
      <c r="X408" s="260" t="s">
        <v>1969</v>
      </c>
      <c r="Y408" s="129"/>
      <c r="Z408" s="129"/>
      <c r="AA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</row>
    <row r="409" spans="2:44" s="149" customFormat="1" ht="12.75" customHeight="1">
      <c r="B409" s="4"/>
      <c r="C409" s="5"/>
      <c r="D409" s="6"/>
      <c r="E409" s="6"/>
      <c r="F409" s="7"/>
      <c r="G409" s="225" t="s">
        <v>2137</v>
      </c>
      <c r="H409" s="150" t="s">
        <v>1363</v>
      </c>
      <c r="I409" s="171">
        <v>6</v>
      </c>
      <c r="J409" s="171">
        <v>0</v>
      </c>
      <c r="K409" s="151">
        <v>0.1</v>
      </c>
      <c r="L409" s="151">
        <v>0</v>
      </c>
      <c r="M409" s="1"/>
      <c r="N409" s="1"/>
      <c r="O409" s="1"/>
      <c r="P409" s="1"/>
      <c r="Q409" s="162"/>
      <c r="R409" s="153">
        <v>42334</v>
      </c>
      <c r="S409" s="1" t="s">
        <v>1968</v>
      </c>
      <c r="T409" s="148" t="s">
        <v>1938</v>
      </c>
      <c r="U409" s="148" t="s">
        <v>1938</v>
      </c>
      <c r="V409" s="148" t="s">
        <v>1938</v>
      </c>
      <c r="W409" s="148" t="s">
        <v>1938</v>
      </c>
      <c r="X409" s="260" t="s">
        <v>1969</v>
      </c>
      <c r="Y409" s="129"/>
      <c r="Z409" s="129"/>
      <c r="AA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</row>
    <row r="410" spans="2:44" s="149" customFormat="1" ht="12.75" customHeight="1">
      <c r="B410" s="4"/>
      <c r="C410" s="5" t="s">
        <v>22</v>
      </c>
      <c r="D410" s="6" t="s">
        <v>1962</v>
      </c>
      <c r="E410" s="6" t="s">
        <v>2117</v>
      </c>
      <c r="F410" s="7" t="s">
        <v>2138</v>
      </c>
      <c r="G410" s="221" t="s">
        <v>2139</v>
      </c>
      <c r="H410" s="150" t="s">
        <v>1363</v>
      </c>
      <c r="I410" s="171">
        <v>30</v>
      </c>
      <c r="J410" s="171">
        <v>120</v>
      </c>
      <c r="K410" s="171">
        <v>0.5</v>
      </c>
      <c r="L410" s="171">
        <v>2</v>
      </c>
      <c r="M410" s="171">
        <v>30</v>
      </c>
      <c r="N410" s="171">
        <v>120</v>
      </c>
      <c r="O410" s="171">
        <v>0.5</v>
      </c>
      <c r="P410" s="171">
        <v>2</v>
      </c>
      <c r="Q410" s="1"/>
      <c r="R410" s="179">
        <v>43707</v>
      </c>
      <c r="S410" s="1" t="s">
        <v>1968</v>
      </c>
      <c r="T410" s="148" t="s">
        <v>1938</v>
      </c>
      <c r="U410" s="148" t="s">
        <v>1938</v>
      </c>
      <c r="V410" s="148" t="s">
        <v>1938</v>
      </c>
      <c r="W410" s="148" t="s">
        <v>1938</v>
      </c>
      <c r="X410" s="260" t="s">
        <v>1969</v>
      </c>
      <c r="Y410" s="129"/>
      <c r="Z410" s="129"/>
      <c r="AA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327"/>
      <c r="AR410" s="327"/>
    </row>
    <row r="411" spans="2:44" s="149" customFormat="1" ht="12.75" customHeight="1">
      <c r="B411" s="4"/>
      <c r="C411" s="491" t="s">
        <v>22</v>
      </c>
      <c r="D411" s="492" t="s">
        <v>1962</v>
      </c>
      <c r="E411" s="492" t="s">
        <v>2117</v>
      </c>
      <c r="F411" s="493" t="s">
        <v>4253</v>
      </c>
      <c r="G411" s="221" t="s">
        <v>4253</v>
      </c>
      <c r="H411" s="150" t="s">
        <v>1363</v>
      </c>
      <c r="I411" s="171"/>
      <c r="J411" s="171"/>
      <c r="K411" s="171"/>
      <c r="L411" s="171"/>
      <c r="M411" s="494">
        <v>480</v>
      </c>
      <c r="N411" s="494">
        <v>0</v>
      </c>
      <c r="O411" s="494">
        <v>6.6</v>
      </c>
      <c r="P411" s="494">
        <v>0</v>
      </c>
      <c r="Q411" s="162"/>
      <c r="R411" s="179">
        <v>43801</v>
      </c>
      <c r="S411" s="1" t="s">
        <v>1968</v>
      </c>
      <c r="T411" s="148" t="s">
        <v>1925</v>
      </c>
      <c r="U411" s="148" t="s">
        <v>1925</v>
      </c>
      <c r="V411" s="148" t="s">
        <v>1925</v>
      </c>
      <c r="W411" s="148" t="s">
        <v>1925</v>
      </c>
      <c r="X411" s="260" t="s">
        <v>4254</v>
      </c>
      <c r="Y411" s="129"/>
      <c r="Z411" s="129"/>
      <c r="AA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327"/>
      <c r="AR411" s="327"/>
    </row>
    <row r="412" spans="2:44" s="149" customFormat="1" ht="12.75" customHeight="1">
      <c r="B412" s="4"/>
      <c r="C412" s="5" t="s">
        <v>22</v>
      </c>
      <c r="D412" s="6" t="s">
        <v>1962</v>
      </c>
      <c r="E412" s="6" t="s">
        <v>2140</v>
      </c>
      <c r="F412" s="7" t="s">
        <v>3247</v>
      </c>
      <c r="G412" s="225" t="s">
        <v>2141</v>
      </c>
      <c r="H412" s="150" t="s">
        <v>1966</v>
      </c>
      <c r="I412" s="151">
        <v>18</v>
      </c>
      <c r="J412" s="151">
        <v>0</v>
      </c>
      <c r="K412" s="151">
        <v>0.2</v>
      </c>
      <c r="L412" s="151">
        <v>0</v>
      </c>
      <c r="M412" s="1">
        <v>120</v>
      </c>
      <c r="N412" s="1">
        <v>0</v>
      </c>
      <c r="O412" s="1">
        <v>1.8</v>
      </c>
      <c r="P412" s="1">
        <v>0</v>
      </c>
      <c r="Q412" s="162"/>
      <c r="R412" s="153">
        <v>42701</v>
      </c>
      <c r="S412" s="1" t="s">
        <v>1968</v>
      </c>
      <c r="T412" s="148" t="s">
        <v>1938</v>
      </c>
      <c r="U412" s="148" t="s">
        <v>1938</v>
      </c>
      <c r="V412" s="148" t="s">
        <v>1938</v>
      </c>
      <c r="W412" s="148" t="s">
        <v>1938</v>
      </c>
      <c r="X412" s="260" t="s">
        <v>1969</v>
      </c>
      <c r="Y412" s="129"/>
      <c r="Z412" s="129"/>
      <c r="AA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327"/>
      <c r="AR412" s="327"/>
    </row>
    <row r="413" spans="2:44" s="149" customFormat="1" ht="12.75" customHeight="1">
      <c r="B413" s="4"/>
      <c r="C413" s="5"/>
      <c r="D413" s="6"/>
      <c r="E413" s="6"/>
      <c r="F413" s="7"/>
      <c r="G413" s="225" t="s">
        <v>2142</v>
      </c>
      <c r="H413" s="150" t="s">
        <v>1966</v>
      </c>
      <c r="I413" s="151">
        <v>18</v>
      </c>
      <c r="J413" s="151">
        <v>0</v>
      </c>
      <c r="K413" s="151">
        <v>0.2</v>
      </c>
      <c r="L413" s="151">
        <v>0</v>
      </c>
      <c r="M413" s="1"/>
      <c r="N413" s="1"/>
      <c r="O413" s="1"/>
      <c r="P413" s="1"/>
      <c r="Q413" s="162"/>
      <c r="R413" s="153">
        <v>43684</v>
      </c>
      <c r="S413" s="1" t="s">
        <v>1968</v>
      </c>
      <c r="T413" s="148" t="s">
        <v>1938</v>
      </c>
      <c r="U413" s="148" t="s">
        <v>1938</v>
      </c>
      <c r="V413" s="148" t="s">
        <v>1938</v>
      </c>
      <c r="W413" s="148" t="s">
        <v>1938</v>
      </c>
      <c r="X413" s="260" t="s">
        <v>1969</v>
      </c>
      <c r="Y413" s="129"/>
      <c r="Z413" s="129"/>
      <c r="AA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</row>
    <row r="414" spans="2:44" s="149" customFormat="1" ht="12.75" customHeight="1">
      <c r="B414" s="4"/>
      <c r="C414" s="5"/>
      <c r="D414" s="6"/>
      <c r="E414" s="6"/>
      <c r="F414" s="7"/>
      <c r="G414" s="225" t="s">
        <v>2143</v>
      </c>
      <c r="H414" s="150" t="s">
        <v>1966</v>
      </c>
      <c r="I414" s="151">
        <v>9</v>
      </c>
      <c r="J414" s="151">
        <v>0</v>
      </c>
      <c r="K414" s="151">
        <v>0.15</v>
      </c>
      <c r="L414" s="151">
        <v>0</v>
      </c>
      <c r="M414" s="1"/>
      <c r="N414" s="1"/>
      <c r="O414" s="1"/>
      <c r="P414" s="1"/>
      <c r="Q414" s="162"/>
      <c r="R414" s="153">
        <v>42334</v>
      </c>
      <c r="S414" s="1" t="s">
        <v>1968</v>
      </c>
      <c r="T414" s="148" t="s">
        <v>1938</v>
      </c>
      <c r="U414" s="148" t="s">
        <v>1938</v>
      </c>
      <c r="V414" s="148" t="s">
        <v>1938</v>
      </c>
      <c r="W414" s="148" t="s">
        <v>1938</v>
      </c>
      <c r="X414" s="260" t="s">
        <v>1969</v>
      </c>
      <c r="Y414" s="129"/>
      <c r="Z414" s="129"/>
      <c r="AA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</row>
    <row r="415" spans="2:44" s="149" customFormat="1" ht="12.75" customHeight="1">
      <c r="B415" s="4"/>
      <c r="C415" s="5"/>
      <c r="D415" s="6"/>
      <c r="E415" s="6"/>
      <c r="F415" s="7"/>
      <c r="G415" s="225" t="s">
        <v>2144</v>
      </c>
      <c r="H415" s="150" t="s">
        <v>1966</v>
      </c>
      <c r="I415" s="151">
        <v>9</v>
      </c>
      <c r="J415" s="151">
        <v>0</v>
      </c>
      <c r="K415" s="151">
        <v>0.3</v>
      </c>
      <c r="L415" s="151">
        <v>0</v>
      </c>
      <c r="M415" s="1"/>
      <c r="N415" s="1"/>
      <c r="O415" s="1"/>
      <c r="P415" s="1"/>
      <c r="Q415" s="162"/>
      <c r="R415" s="153">
        <v>42212</v>
      </c>
      <c r="S415" s="1" t="s">
        <v>1968</v>
      </c>
      <c r="T415" s="148" t="s">
        <v>1938</v>
      </c>
      <c r="U415" s="148" t="s">
        <v>1938</v>
      </c>
      <c r="V415" s="148" t="s">
        <v>1938</v>
      </c>
      <c r="W415" s="148" t="s">
        <v>1938</v>
      </c>
      <c r="X415" s="260" t="s">
        <v>1969</v>
      </c>
      <c r="Y415" s="129"/>
      <c r="Z415" s="129"/>
      <c r="AA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</row>
    <row r="416" spans="2:44" s="149" customFormat="1" ht="12.75" customHeight="1">
      <c r="B416" s="4"/>
      <c r="C416" s="5"/>
      <c r="D416" s="6"/>
      <c r="E416" s="6"/>
      <c r="F416" s="7"/>
      <c r="G416" s="225" t="s">
        <v>2145</v>
      </c>
      <c r="H416" s="150" t="s">
        <v>1966</v>
      </c>
      <c r="I416" s="151">
        <v>36</v>
      </c>
      <c r="J416" s="151">
        <v>0</v>
      </c>
      <c r="K416" s="151">
        <v>0.4</v>
      </c>
      <c r="L416" s="151">
        <v>0</v>
      </c>
      <c r="M416" s="1"/>
      <c r="N416" s="1"/>
      <c r="O416" s="1"/>
      <c r="P416" s="1"/>
      <c r="Q416" s="162"/>
      <c r="R416" s="163">
        <v>43567</v>
      </c>
      <c r="S416" s="1" t="s">
        <v>1968</v>
      </c>
      <c r="T416" s="148" t="s">
        <v>1938</v>
      </c>
      <c r="U416" s="148" t="s">
        <v>1938</v>
      </c>
      <c r="V416" s="148" t="s">
        <v>1938</v>
      </c>
      <c r="W416" s="148" t="s">
        <v>1938</v>
      </c>
      <c r="X416" s="260" t="s">
        <v>1969</v>
      </c>
      <c r="Y416" s="129"/>
      <c r="Z416" s="129"/>
      <c r="AA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</row>
    <row r="417" spans="2:44" s="149" customFormat="1" ht="12.75" customHeight="1">
      <c r="B417" s="4"/>
      <c r="C417" s="5"/>
      <c r="D417" s="6"/>
      <c r="E417" s="6"/>
      <c r="F417" s="7"/>
      <c r="G417" s="225" t="s">
        <v>3192</v>
      </c>
      <c r="H417" s="150" t="s">
        <v>1966</v>
      </c>
      <c r="I417" s="151">
        <v>12</v>
      </c>
      <c r="J417" s="151">
        <v>0</v>
      </c>
      <c r="K417" s="151">
        <v>0.25</v>
      </c>
      <c r="L417" s="151">
        <v>0</v>
      </c>
      <c r="M417" s="1"/>
      <c r="N417" s="1"/>
      <c r="O417" s="1"/>
      <c r="P417" s="1"/>
      <c r="Q417" s="162"/>
      <c r="R417" s="153">
        <v>42717</v>
      </c>
      <c r="S417" s="1" t="s">
        <v>1968</v>
      </c>
      <c r="T417" s="148" t="s">
        <v>1938</v>
      </c>
      <c r="U417" s="148" t="s">
        <v>1938</v>
      </c>
      <c r="V417" s="148" t="s">
        <v>1938</v>
      </c>
      <c r="W417" s="148" t="s">
        <v>1938</v>
      </c>
      <c r="X417" s="260" t="s">
        <v>1969</v>
      </c>
      <c r="Y417" s="129"/>
      <c r="Z417" s="129"/>
      <c r="AA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</row>
    <row r="418" spans="2:44" s="149" customFormat="1" ht="12.75" customHeight="1">
      <c r="B418" s="4"/>
      <c r="C418" s="5"/>
      <c r="D418" s="6"/>
      <c r="E418" s="6"/>
      <c r="F418" s="7"/>
      <c r="G418" s="225" t="s">
        <v>2146</v>
      </c>
      <c r="H418" s="150" t="s">
        <v>1966</v>
      </c>
      <c r="I418" s="151">
        <v>12</v>
      </c>
      <c r="J418" s="151">
        <v>0</v>
      </c>
      <c r="K418" s="151">
        <v>0.2</v>
      </c>
      <c r="L418" s="151">
        <v>0</v>
      </c>
      <c r="M418" s="1"/>
      <c r="N418" s="1"/>
      <c r="O418" s="1"/>
      <c r="P418" s="1"/>
      <c r="Q418" s="162"/>
      <c r="R418" s="153">
        <v>42229</v>
      </c>
      <c r="S418" s="1" t="s">
        <v>1968</v>
      </c>
      <c r="T418" s="148" t="s">
        <v>1938</v>
      </c>
      <c r="U418" s="148" t="s">
        <v>1938</v>
      </c>
      <c r="V418" s="148" t="s">
        <v>1938</v>
      </c>
      <c r="W418" s="148" t="s">
        <v>1938</v>
      </c>
      <c r="X418" s="260" t="s">
        <v>1969</v>
      </c>
      <c r="Y418" s="129"/>
      <c r="Z418" s="129"/>
      <c r="AA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</row>
    <row r="419" spans="2:44" s="149" customFormat="1" ht="12.75" customHeight="1">
      <c r="B419" s="4"/>
      <c r="C419" s="5"/>
      <c r="D419" s="6"/>
      <c r="E419" s="6"/>
      <c r="F419" s="7"/>
      <c r="G419" s="225" t="s">
        <v>2147</v>
      </c>
      <c r="H419" s="150" t="s">
        <v>1966</v>
      </c>
      <c r="I419" s="151">
        <v>6</v>
      </c>
      <c r="J419" s="151">
        <v>0</v>
      </c>
      <c r="K419" s="151">
        <v>0.1</v>
      </c>
      <c r="L419" s="151">
        <v>0</v>
      </c>
      <c r="M419" s="1"/>
      <c r="N419" s="1"/>
      <c r="O419" s="1"/>
      <c r="P419" s="1"/>
      <c r="Q419" s="162"/>
      <c r="R419" s="153">
        <v>42212</v>
      </c>
      <c r="S419" s="1" t="s">
        <v>1968</v>
      </c>
      <c r="T419" s="148" t="s">
        <v>1938</v>
      </c>
      <c r="U419" s="148" t="s">
        <v>1938</v>
      </c>
      <c r="V419" s="148" t="s">
        <v>1938</v>
      </c>
      <c r="W419" s="148" t="s">
        <v>1938</v>
      </c>
      <c r="X419" s="260" t="s">
        <v>1969</v>
      </c>
      <c r="Y419" s="129"/>
      <c r="Z419" s="129"/>
      <c r="AA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</row>
    <row r="420" spans="2:44" s="149" customFormat="1" ht="12.75" customHeight="1">
      <c r="B420" s="4"/>
      <c r="C420" s="5" t="s">
        <v>22</v>
      </c>
      <c r="D420" s="6" t="s">
        <v>1962</v>
      </c>
      <c r="E420" s="6" t="s">
        <v>2140</v>
      </c>
      <c r="F420" s="164" t="s">
        <v>2990</v>
      </c>
      <c r="G420" s="225" t="s">
        <v>2148</v>
      </c>
      <c r="H420" s="150" t="s">
        <v>1966</v>
      </c>
      <c r="I420" s="171">
        <v>18</v>
      </c>
      <c r="J420" s="171">
        <v>0</v>
      </c>
      <c r="K420" s="151">
        <v>0.2</v>
      </c>
      <c r="L420" s="151">
        <v>0</v>
      </c>
      <c r="M420" s="1">
        <v>96</v>
      </c>
      <c r="N420" s="1">
        <v>0</v>
      </c>
      <c r="O420" s="1">
        <v>1.6</v>
      </c>
      <c r="P420" s="1">
        <v>0</v>
      </c>
      <c r="Q420" s="1"/>
      <c r="R420" s="153">
        <v>43644</v>
      </c>
      <c r="S420" s="1" t="s">
        <v>1968</v>
      </c>
      <c r="T420" s="148" t="s">
        <v>1938</v>
      </c>
      <c r="U420" s="148" t="s">
        <v>1938</v>
      </c>
      <c r="V420" s="148" t="s">
        <v>1938</v>
      </c>
      <c r="W420" s="148" t="s">
        <v>1938</v>
      </c>
      <c r="X420" s="260" t="s">
        <v>1969</v>
      </c>
      <c r="Y420" s="129"/>
      <c r="Z420" s="129"/>
      <c r="AA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327"/>
      <c r="AR420" s="327"/>
    </row>
    <row r="421" spans="2:44" s="149" customFormat="1" ht="12.75" customHeight="1">
      <c r="B421" s="4"/>
      <c r="C421" s="5"/>
      <c r="D421" s="6"/>
      <c r="E421" s="6"/>
      <c r="F421" s="7"/>
      <c r="G421" s="227" t="s">
        <v>2149</v>
      </c>
      <c r="H421" s="150" t="s">
        <v>1966</v>
      </c>
      <c r="I421" s="171">
        <v>18</v>
      </c>
      <c r="J421" s="171">
        <v>0</v>
      </c>
      <c r="K421" s="151">
        <v>0.2</v>
      </c>
      <c r="L421" s="151">
        <v>0</v>
      </c>
      <c r="M421" s="1"/>
      <c r="N421" s="1"/>
      <c r="O421" s="1"/>
      <c r="P421" s="1"/>
      <c r="Q421" s="1"/>
      <c r="R421" s="153">
        <v>43684</v>
      </c>
      <c r="S421" s="1" t="s">
        <v>1968</v>
      </c>
      <c r="T421" s="148" t="s">
        <v>1938</v>
      </c>
      <c r="U421" s="148" t="s">
        <v>1938</v>
      </c>
      <c r="V421" s="148" t="s">
        <v>1938</v>
      </c>
      <c r="W421" s="148" t="s">
        <v>1938</v>
      </c>
      <c r="X421" s="260" t="s">
        <v>1969</v>
      </c>
      <c r="Y421" s="129"/>
      <c r="Z421" s="129"/>
      <c r="AA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</row>
    <row r="422" spans="2:44" s="149" customFormat="1" ht="12.75" customHeight="1">
      <c r="B422" s="4"/>
      <c r="C422" s="5"/>
      <c r="D422" s="6"/>
      <c r="E422" s="6"/>
      <c r="F422" s="7"/>
      <c r="G422" s="227" t="s">
        <v>2150</v>
      </c>
      <c r="H422" s="150" t="s">
        <v>1966</v>
      </c>
      <c r="I422" s="171">
        <v>18</v>
      </c>
      <c r="J422" s="171">
        <v>0</v>
      </c>
      <c r="K422" s="151">
        <v>0.5</v>
      </c>
      <c r="L422" s="151">
        <v>0</v>
      </c>
      <c r="M422" s="1"/>
      <c r="N422" s="1"/>
      <c r="O422" s="1"/>
      <c r="P422" s="1"/>
      <c r="Q422" s="1"/>
      <c r="R422" s="153">
        <v>43644</v>
      </c>
      <c r="S422" s="1" t="s">
        <v>1968</v>
      </c>
      <c r="T422" s="148" t="s">
        <v>1938</v>
      </c>
      <c r="U422" s="148" t="s">
        <v>1938</v>
      </c>
      <c r="V422" s="148" t="s">
        <v>1938</v>
      </c>
      <c r="W422" s="148" t="s">
        <v>1938</v>
      </c>
      <c r="X422" s="260" t="s">
        <v>1969</v>
      </c>
      <c r="Y422" s="129"/>
      <c r="Z422" s="129"/>
      <c r="AA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</row>
    <row r="423" spans="2:44" s="149" customFormat="1" ht="12.75" customHeight="1">
      <c r="B423" s="4"/>
      <c r="C423" s="5"/>
      <c r="D423" s="6"/>
      <c r="E423" s="6"/>
      <c r="F423" s="7"/>
      <c r="G423" s="227" t="s">
        <v>2151</v>
      </c>
      <c r="H423" s="150" t="s">
        <v>1966</v>
      </c>
      <c r="I423" s="171">
        <v>12</v>
      </c>
      <c r="J423" s="171">
        <v>0</v>
      </c>
      <c r="K423" s="151">
        <v>0.2</v>
      </c>
      <c r="L423" s="151">
        <v>0</v>
      </c>
      <c r="M423" s="1"/>
      <c r="N423" s="1"/>
      <c r="O423" s="1"/>
      <c r="P423" s="1"/>
      <c r="Q423" s="1"/>
      <c r="R423" s="153">
        <v>43644</v>
      </c>
      <c r="S423" s="1" t="s">
        <v>1968</v>
      </c>
      <c r="T423" s="148" t="s">
        <v>1938</v>
      </c>
      <c r="U423" s="148" t="s">
        <v>1938</v>
      </c>
      <c r="V423" s="148" t="s">
        <v>1938</v>
      </c>
      <c r="W423" s="148" t="s">
        <v>1938</v>
      </c>
      <c r="X423" s="260" t="s">
        <v>1969</v>
      </c>
      <c r="Y423" s="129"/>
      <c r="Z423" s="129"/>
      <c r="AA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</row>
    <row r="424" spans="2:44" s="149" customFormat="1" ht="12.75" customHeight="1">
      <c r="B424" s="4"/>
      <c r="C424" s="5"/>
      <c r="D424" s="6"/>
      <c r="E424" s="6"/>
      <c r="F424" s="7"/>
      <c r="G424" s="227" t="s">
        <v>2152</v>
      </c>
      <c r="H424" s="150" t="s">
        <v>1966</v>
      </c>
      <c r="I424" s="171">
        <v>18</v>
      </c>
      <c r="J424" s="171">
        <v>0</v>
      </c>
      <c r="K424" s="151">
        <v>0.3</v>
      </c>
      <c r="L424" s="151">
        <v>0</v>
      </c>
      <c r="M424" s="1"/>
      <c r="N424" s="1"/>
      <c r="O424" s="1"/>
      <c r="P424" s="1"/>
      <c r="Q424" s="1"/>
      <c r="R424" s="153">
        <v>43644</v>
      </c>
      <c r="S424" s="1" t="s">
        <v>1968</v>
      </c>
      <c r="T424" s="148" t="s">
        <v>1938</v>
      </c>
      <c r="U424" s="148" t="s">
        <v>1938</v>
      </c>
      <c r="V424" s="148" t="s">
        <v>1938</v>
      </c>
      <c r="W424" s="148" t="s">
        <v>1938</v>
      </c>
      <c r="X424" s="260" t="s">
        <v>1969</v>
      </c>
      <c r="Y424" s="129"/>
      <c r="Z424" s="129"/>
      <c r="AA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</row>
    <row r="425" spans="2:44" s="149" customFormat="1" ht="12.75" customHeight="1">
      <c r="B425" s="4"/>
      <c r="C425" s="5"/>
      <c r="D425" s="6"/>
      <c r="E425" s="6"/>
      <c r="F425" s="7"/>
      <c r="G425" s="227" t="s">
        <v>2153</v>
      </c>
      <c r="H425" s="150" t="s">
        <v>1966</v>
      </c>
      <c r="I425" s="171">
        <v>12</v>
      </c>
      <c r="J425" s="171">
        <v>0</v>
      </c>
      <c r="K425" s="171">
        <v>0.2</v>
      </c>
      <c r="L425" s="171">
        <v>0</v>
      </c>
      <c r="M425" s="1"/>
      <c r="N425" s="1"/>
      <c r="O425" s="1"/>
      <c r="P425" s="1"/>
      <c r="Q425" s="1"/>
      <c r="R425" s="153">
        <v>43569</v>
      </c>
      <c r="S425" s="1" t="s">
        <v>2154</v>
      </c>
      <c r="T425" s="148" t="s">
        <v>1910</v>
      </c>
      <c r="U425" s="148" t="s">
        <v>1910</v>
      </c>
      <c r="V425" s="148" t="s">
        <v>1910</v>
      </c>
      <c r="W425" s="148" t="s">
        <v>1910</v>
      </c>
      <c r="X425" s="260" t="s">
        <v>2155</v>
      </c>
      <c r="Y425" s="129"/>
      <c r="Z425" s="129"/>
      <c r="AA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</row>
    <row r="426" spans="2:44" s="149" customFormat="1" ht="12.75" customHeight="1">
      <c r="B426" s="4"/>
      <c r="C426" s="5" t="s">
        <v>22</v>
      </c>
      <c r="D426" s="6" t="s">
        <v>1962</v>
      </c>
      <c r="E426" s="6" t="s">
        <v>2140</v>
      </c>
      <c r="F426" s="180" t="s">
        <v>2156</v>
      </c>
      <c r="G426" s="227" t="s">
        <v>2157</v>
      </c>
      <c r="H426" s="150" t="s">
        <v>1966</v>
      </c>
      <c r="I426" s="151">
        <v>30</v>
      </c>
      <c r="J426" s="151">
        <v>0</v>
      </c>
      <c r="K426" s="151">
        <v>0.4</v>
      </c>
      <c r="L426" s="151">
        <v>0</v>
      </c>
      <c r="M426" s="1">
        <v>114</v>
      </c>
      <c r="N426" s="1">
        <v>0</v>
      </c>
      <c r="O426" s="1">
        <v>1.65</v>
      </c>
      <c r="P426" s="1">
        <v>0</v>
      </c>
      <c r="Q426" s="1"/>
      <c r="R426" s="153">
        <v>43714</v>
      </c>
      <c r="S426" s="1" t="s">
        <v>2154</v>
      </c>
      <c r="T426" s="148" t="s">
        <v>1910</v>
      </c>
      <c r="U426" s="148" t="s">
        <v>1910</v>
      </c>
      <c r="V426" s="148" t="s">
        <v>1910</v>
      </c>
      <c r="W426" s="148" t="s">
        <v>1910</v>
      </c>
      <c r="X426" s="260" t="s">
        <v>2155</v>
      </c>
      <c r="Y426" s="129"/>
      <c r="Z426" s="129"/>
      <c r="AA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327"/>
      <c r="AR426" s="327"/>
    </row>
    <row r="427" spans="2:44" s="149" customFormat="1" ht="12.75" customHeight="1">
      <c r="B427" s="4"/>
      <c r="C427" s="5"/>
      <c r="D427" s="6"/>
      <c r="E427" s="6"/>
      <c r="F427" s="7"/>
      <c r="G427" s="227" t="s">
        <v>2158</v>
      </c>
      <c r="H427" s="150" t="s">
        <v>1966</v>
      </c>
      <c r="I427" s="151">
        <v>24</v>
      </c>
      <c r="J427" s="151">
        <v>0</v>
      </c>
      <c r="K427" s="151">
        <v>0.4</v>
      </c>
      <c r="L427" s="151">
        <v>0</v>
      </c>
      <c r="M427" s="1"/>
      <c r="N427" s="1"/>
      <c r="O427" s="1"/>
      <c r="P427" s="1"/>
      <c r="Q427" s="1"/>
      <c r="R427" s="153">
        <v>43644</v>
      </c>
      <c r="S427" s="1" t="s">
        <v>2154</v>
      </c>
      <c r="T427" s="148" t="s">
        <v>1910</v>
      </c>
      <c r="U427" s="148" t="s">
        <v>1910</v>
      </c>
      <c r="V427" s="148" t="s">
        <v>1910</v>
      </c>
      <c r="W427" s="148" t="s">
        <v>1910</v>
      </c>
      <c r="X427" s="260" t="s">
        <v>2155</v>
      </c>
      <c r="Y427" s="129"/>
      <c r="Z427" s="129"/>
      <c r="AA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</row>
    <row r="428" spans="2:44" s="149" customFormat="1" ht="12.75" customHeight="1">
      <c r="B428" s="4"/>
      <c r="C428" s="5"/>
      <c r="D428" s="6"/>
      <c r="E428" s="6"/>
      <c r="F428" s="7"/>
      <c r="G428" s="227" t="s">
        <v>2159</v>
      </c>
      <c r="H428" s="150" t="s">
        <v>1966</v>
      </c>
      <c r="I428" s="151">
        <v>30</v>
      </c>
      <c r="J428" s="151">
        <v>0</v>
      </c>
      <c r="K428" s="151">
        <v>0.35</v>
      </c>
      <c r="L428" s="151">
        <v>0</v>
      </c>
      <c r="M428" s="1"/>
      <c r="N428" s="1"/>
      <c r="O428" s="1"/>
      <c r="P428" s="1"/>
      <c r="Q428" s="1"/>
      <c r="R428" s="153">
        <v>43644</v>
      </c>
      <c r="S428" s="1" t="s">
        <v>2154</v>
      </c>
      <c r="T428" s="148" t="s">
        <v>1910</v>
      </c>
      <c r="U428" s="148" t="s">
        <v>1910</v>
      </c>
      <c r="V428" s="148" t="s">
        <v>1910</v>
      </c>
      <c r="W428" s="148" t="s">
        <v>1910</v>
      </c>
      <c r="X428" s="260" t="s">
        <v>2155</v>
      </c>
      <c r="Y428" s="129"/>
      <c r="Z428" s="129"/>
      <c r="AA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</row>
    <row r="429" spans="2:44" s="149" customFormat="1" ht="12.75" customHeight="1">
      <c r="B429" s="4"/>
      <c r="C429" s="5"/>
      <c r="D429" s="6"/>
      <c r="E429" s="6"/>
      <c r="F429" s="7"/>
      <c r="G429" s="227" t="s">
        <v>2160</v>
      </c>
      <c r="H429" s="150" t="s">
        <v>1966</v>
      </c>
      <c r="I429" s="151">
        <v>18</v>
      </c>
      <c r="J429" s="151">
        <v>0</v>
      </c>
      <c r="K429" s="151">
        <v>0.3</v>
      </c>
      <c r="L429" s="151">
        <v>0</v>
      </c>
      <c r="M429" s="1"/>
      <c r="N429" s="1"/>
      <c r="O429" s="1"/>
      <c r="P429" s="1"/>
      <c r="Q429" s="1"/>
      <c r="R429" s="153">
        <v>43644</v>
      </c>
      <c r="S429" s="1" t="s">
        <v>2154</v>
      </c>
      <c r="T429" s="148" t="s">
        <v>1910</v>
      </c>
      <c r="U429" s="148" t="s">
        <v>1910</v>
      </c>
      <c r="V429" s="148" t="s">
        <v>1910</v>
      </c>
      <c r="W429" s="148" t="s">
        <v>1910</v>
      </c>
      <c r="X429" s="260" t="s">
        <v>2155</v>
      </c>
      <c r="Y429" s="129"/>
      <c r="Z429" s="129"/>
      <c r="AA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</row>
    <row r="430" spans="2:44" s="149" customFormat="1" ht="12.75" customHeight="1">
      <c r="B430" s="4"/>
      <c r="C430" s="5"/>
      <c r="D430" s="6"/>
      <c r="E430" s="6"/>
      <c r="F430" s="7"/>
      <c r="G430" s="227" t="s">
        <v>2161</v>
      </c>
      <c r="H430" s="150" t="s">
        <v>1966</v>
      </c>
      <c r="I430" s="151">
        <v>12</v>
      </c>
      <c r="J430" s="151">
        <v>0</v>
      </c>
      <c r="K430" s="151">
        <v>0.2</v>
      </c>
      <c r="L430" s="151">
        <v>0</v>
      </c>
      <c r="M430" s="1"/>
      <c r="N430" s="1"/>
      <c r="O430" s="1"/>
      <c r="P430" s="1"/>
      <c r="Q430" s="1"/>
      <c r="R430" s="153">
        <v>43644</v>
      </c>
      <c r="S430" s="1" t="s">
        <v>2154</v>
      </c>
      <c r="T430" s="148" t="s">
        <v>1910</v>
      </c>
      <c r="U430" s="148" t="s">
        <v>1910</v>
      </c>
      <c r="V430" s="148" t="s">
        <v>1910</v>
      </c>
      <c r="W430" s="148" t="s">
        <v>1910</v>
      </c>
      <c r="X430" s="260" t="s">
        <v>2155</v>
      </c>
      <c r="Y430" s="129"/>
      <c r="Z430" s="129"/>
      <c r="AA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</row>
    <row r="431" spans="2:44" s="176" customFormat="1" ht="12.75" customHeight="1">
      <c r="B431" s="169"/>
      <c r="C431" s="5" t="s">
        <v>22</v>
      </c>
      <c r="D431" s="6" t="s">
        <v>1962</v>
      </c>
      <c r="E431" s="6" t="s">
        <v>2140</v>
      </c>
      <c r="F431" s="264" t="s">
        <v>3248</v>
      </c>
      <c r="G431" s="231" t="s">
        <v>2162</v>
      </c>
      <c r="H431" s="177" t="s">
        <v>1966</v>
      </c>
      <c r="I431" s="171">
        <v>18</v>
      </c>
      <c r="J431" s="171">
        <v>0</v>
      </c>
      <c r="K431" s="171">
        <v>0.3</v>
      </c>
      <c r="L431" s="171">
        <v>0</v>
      </c>
      <c r="M431" s="172">
        <v>372</v>
      </c>
      <c r="N431" s="172">
        <v>0</v>
      </c>
      <c r="O431" s="172">
        <v>6.2</v>
      </c>
      <c r="P431" s="172">
        <v>0</v>
      </c>
      <c r="Q431" s="172"/>
      <c r="R431" s="174">
        <v>43714</v>
      </c>
      <c r="S431" s="172" t="s">
        <v>2154</v>
      </c>
      <c r="T431" s="148" t="s">
        <v>1910</v>
      </c>
      <c r="U431" s="148" t="s">
        <v>1910</v>
      </c>
      <c r="V431" s="148" t="s">
        <v>1910</v>
      </c>
      <c r="W431" s="148" t="s">
        <v>1910</v>
      </c>
      <c r="X431" s="139" t="s">
        <v>2155</v>
      </c>
      <c r="Y431" s="175"/>
      <c r="Z431" s="175"/>
      <c r="AA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328"/>
      <c r="AR431" s="328"/>
    </row>
    <row r="432" spans="2:44" s="149" customFormat="1" ht="12.75" customHeight="1">
      <c r="B432" s="4"/>
      <c r="C432" s="5"/>
      <c r="D432" s="6"/>
      <c r="E432" s="6"/>
      <c r="F432" s="7"/>
      <c r="G432" s="231" t="s">
        <v>2163</v>
      </c>
      <c r="H432" s="150" t="s">
        <v>1966</v>
      </c>
      <c r="I432" s="171">
        <v>6</v>
      </c>
      <c r="J432" s="171">
        <v>0</v>
      </c>
      <c r="K432" s="171">
        <v>0.1</v>
      </c>
      <c r="L432" s="171">
        <v>0</v>
      </c>
      <c r="M432" s="1"/>
      <c r="N432" s="1"/>
      <c r="O432" s="1"/>
      <c r="P432" s="1"/>
      <c r="Q432" s="1"/>
      <c r="R432" s="153">
        <v>43714</v>
      </c>
      <c r="S432" s="1" t="s">
        <v>2154</v>
      </c>
      <c r="T432" s="148" t="s">
        <v>1910</v>
      </c>
      <c r="U432" s="148" t="s">
        <v>1910</v>
      </c>
      <c r="V432" s="148" t="s">
        <v>1910</v>
      </c>
      <c r="W432" s="148" t="s">
        <v>1910</v>
      </c>
      <c r="X432" s="260" t="s">
        <v>2155</v>
      </c>
      <c r="Y432" s="129"/>
      <c r="Z432" s="129"/>
      <c r="AA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</row>
    <row r="433" spans="2:44" s="149" customFormat="1" ht="12.75" customHeight="1">
      <c r="B433" s="4"/>
      <c r="C433" s="5"/>
      <c r="D433" s="6"/>
      <c r="E433" s="6"/>
      <c r="F433" s="7"/>
      <c r="G433" s="231" t="s">
        <v>2164</v>
      </c>
      <c r="H433" s="150" t="s">
        <v>1966</v>
      </c>
      <c r="I433" s="171">
        <v>15</v>
      </c>
      <c r="J433" s="171">
        <v>0</v>
      </c>
      <c r="K433" s="171">
        <v>0.25</v>
      </c>
      <c r="L433" s="171">
        <v>0</v>
      </c>
      <c r="M433" s="1"/>
      <c r="N433" s="1"/>
      <c r="O433" s="1"/>
      <c r="P433" s="1"/>
      <c r="Q433" s="1"/>
      <c r="R433" s="153">
        <v>43714</v>
      </c>
      <c r="S433" s="1" t="s">
        <v>2154</v>
      </c>
      <c r="T433" s="148" t="s">
        <v>1910</v>
      </c>
      <c r="U433" s="148" t="s">
        <v>1910</v>
      </c>
      <c r="V433" s="148" t="s">
        <v>1910</v>
      </c>
      <c r="W433" s="148" t="s">
        <v>1910</v>
      </c>
      <c r="X433" s="260" t="s">
        <v>2155</v>
      </c>
      <c r="Y433" s="129"/>
      <c r="Z433" s="129"/>
      <c r="AA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</row>
    <row r="434" spans="2:44" s="149" customFormat="1" ht="12.75" customHeight="1">
      <c r="B434" s="4"/>
      <c r="C434" s="5"/>
      <c r="D434" s="6"/>
      <c r="E434" s="6"/>
      <c r="F434" s="7"/>
      <c r="G434" s="231" t="s">
        <v>2165</v>
      </c>
      <c r="H434" s="150" t="s">
        <v>1966</v>
      </c>
      <c r="I434" s="171">
        <v>12</v>
      </c>
      <c r="J434" s="171">
        <v>0</v>
      </c>
      <c r="K434" s="171">
        <v>0.2</v>
      </c>
      <c r="L434" s="171">
        <v>0</v>
      </c>
      <c r="M434" s="1"/>
      <c r="N434" s="1"/>
      <c r="O434" s="1"/>
      <c r="P434" s="1"/>
      <c r="Q434" s="1"/>
      <c r="R434" s="153">
        <v>43714</v>
      </c>
      <c r="S434" s="1" t="s">
        <v>2154</v>
      </c>
      <c r="T434" s="148" t="s">
        <v>1910</v>
      </c>
      <c r="U434" s="148" t="s">
        <v>1910</v>
      </c>
      <c r="V434" s="148" t="s">
        <v>1910</v>
      </c>
      <c r="W434" s="148" t="s">
        <v>1910</v>
      </c>
      <c r="X434" s="260" t="s">
        <v>2155</v>
      </c>
      <c r="Y434" s="129"/>
      <c r="Z434" s="129"/>
      <c r="AA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</row>
    <row r="435" spans="2:44" s="149" customFormat="1" ht="12.75" customHeight="1">
      <c r="B435" s="4"/>
      <c r="C435" s="5"/>
      <c r="D435" s="6"/>
      <c r="E435" s="6"/>
      <c r="F435" s="7"/>
      <c r="G435" s="231" t="s">
        <v>2166</v>
      </c>
      <c r="H435" s="150" t="s">
        <v>1966</v>
      </c>
      <c r="I435" s="171">
        <v>12</v>
      </c>
      <c r="J435" s="171">
        <v>0</v>
      </c>
      <c r="K435" s="171">
        <v>0.2</v>
      </c>
      <c r="L435" s="171">
        <v>0</v>
      </c>
      <c r="M435" s="1"/>
      <c r="N435" s="1"/>
      <c r="O435" s="1"/>
      <c r="P435" s="1"/>
      <c r="Q435" s="1"/>
      <c r="R435" s="153">
        <v>43714</v>
      </c>
      <c r="S435" s="1" t="s">
        <v>2154</v>
      </c>
      <c r="T435" s="148" t="s">
        <v>1910</v>
      </c>
      <c r="U435" s="148" t="s">
        <v>1910</v>
      </c>
      <c r="V435" s="148" t="s">
        <v>1910</v>
      </c>
      <c r="W435" s="148" t="s">
        <v>1910</v>
      </c>
      <c r="X435" s="260" t="s">
        <v>2155</v>
      </c>
      <c r="Y435" s="129"/>
      <c r="Z435" s="129"/>
      <c r="AA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</row>
    <row r="436" spans="2:44" s="149" customFormat="1" ht="12.75" customHeight="1">
      <c r="B436" s="4"/>
      <c r="C436" s="5"/>
      <c r="D436" s="6"/>
      <c r="E436" s="6"/>
      <c r="F436" s="7"/>
      <c r="G436" s="231" t="s">
        <v>2167</v>
      </c>
      <c r="H436" s="150" t="s">
        <v>1966</v>
      </c>
      <c r="I436" s="171">
        <v>48</v>
      </c>
      <c r="J436" s="171">
        <v>0</v>
      </c>
      <c r="K436" s="171">
        <v>0.8</v>
      </c>
      <c r="L436" s="171">
        <v>0</v>
      </c>
      <c r="M436" s="1"/>
      <c r="N436" s="1"/>
      <c r="O436" s="1"/>
      <c r="P436" s="1"/>
      <c r="Q436" s="1"/>
      <c r="R436" s="153">
        <v>43724</v>
      </c>
      <c r="S436" s="1" t="s">
        <v>2154</v>
      </c>
      <c r="T436" s="148" t="s">
        <v>1910</v>
      </c>
      <c r="U436" s="148" t="s">
        <v>1910</v>
      </c>
      <c r="V436" s="148" t="s">
        <v>1910</v>
      </c>
      <c r="W436" s="148" t="s">
        <v>1910</v>
      </c>
      <c r="X436" s="260" t="s">
        <v>2155</v>
      </c>
      <c r="Y436" s="129"/>
      <c r="Z436" s="129"/>
      <c r="AA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</row>
    <row r="437" spans="2:44" s="149" customFormat="1" ht="12.75" customHeight="1">
      <c r="B437" s="4"/>
      <c r="C437" s="5"/>
      <c r="D437" s="6"/>
      <c r="E437" s="6"/>
      <c r="F437" s="7"/>
      <c r="G437" s="231" t="s">
        <v>2168</v>
      </c>
      <c r="H437" s="150" t="s">
        <v>1966</v>
      </c>
      <c r="I437" s="171">
        <v>30</v>
      </c>
      <c r="J437" s="171">
        <v>0</v>
      </c>
      <c r="K437" s="171">
        <v>0.5</v>
      </c>
      <c r="L437" s="171">
        <v>0</v>
      </c>
      <c r="M437" s="1"/>
      <c r="N437" s="1"/>
      <c r="O437" s="1"/>
      <c r="P437" s="1"/>
      <c r="Q437" s="1"/>
      <c r="R437" s="153">
        <v>43776</v>
      </c>
      <c r="S437" s="1" t="s">
        <v>2154</v>
      </c>
      <c r="T437" s="148" t="s">
        <v>1910</v>
      </c>
      <c r="U437" s="148" t="s">
        <v>1910</v>
      </c>
      <c r="V437" s="148" t="s">
        <v>1910</v>
      </c>
      <c r="W437" s="148" t="s">
        <v>1910</v>
      </c>
      <c r="X437" s="260" t="s">
        <v>2155</v>
      </c>
      <c r="Y437" s="129"/>
      <c r="Z437" s="129"/>
      <c r="AA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</row>
    <row r="438" spans="2:44" s="149" customFormat="1" ht="12.75" customHeight="1">
      <c r="B438" s="4"/>
      <c r="C438" s="5"/>
      <c r="D438" s="6"/>
      <c r="E438" s="6"/>
      <c r="F438" s="7"/>
      <c r="G438" s="231" t="s">
        <v>2169</v>
      </c>
      <c r="H438" s="150" t="s">
        <v>1966</v>
      </c>
      <c r="I438" s="171">
        <v>15</v>
      </c>
      <c r="J438" s="171">
        <v>0</v>
      </c>
      <c r="K438" s="171">
        <v>0.25</v>
      </c>
      <c r="L438" s="171">
        <v>0</v>
      </c>
      <c r="M438" s="1"/>
      <c r="N438" s="1"/>
      <c r="O438" s="1"/>
      <c r="P438" s="1"/>
      <c r="Q438" s="1"/>
      <c r="R438" s="153">
        <v>43714</v>
      </c>
      <c r="S438" s="1" t="s">
        <v>2154</v>
      </c>
      <c r="T438" s="148" t="s">
        <v>1910</v>
      </c>
      <c r="U438" s="148" t="s">
        <v>1910</v>
      </c>
      <c r="V438" s="148" t="s">
        <v>1910</v>
      </c>
      <c r="W438" s="148" t="s">
        <v>1910</v>
      </c>
      <c r="X438" s="260" t="s">
        <v>2155</v>
      </c>
      <c r="Y438" s="129"/>
      <c r="Z438" s="129"/>
      <c r="AA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</row>
    <row r="439" spans="2:44" s="149" customFormat="1" ht="12.75" customHeight="1">
      <c r="B439" s="4"/>
      <c r="C439" s="5"/>
      <c r="D439" s="6"/>
      <c r="E439" s="6"/>
      <c r="F439" s="7"/>
      <c r="G439" s="231" t="s">
        <v>2170</v>
      </c>
      <c r="H439" s="150" t="s">
        <v>1966</v>
      </c>
      <c r="I439" s="171">
        <v>15</v>
      </c>
      <c r="J439" s="171">
        <v>0</v>
      </c>
      <c r="K439" s="171">
        <v>0.25</v>
      </c>
      <c r="L439" s="171">
        <v>0</v>
      </c>
      <c r="M439" s="1"/>
      <c r="N439" s="1"/>
      <c r="O439" s="1"/>
      <c r="P439" s="1"/>
      <c r="Q439" s="1"/>
      <c r="R439" s="153">
        <v>43714</v>
      </c>
      <c r="S439" s="1" t="s">
        <v>2154</v>
      </c>
      <c r="T439" s="148" t="s">
        <v>1910</v>
      </c>
      <c r="U439" s="148" t="s">
        <v>1910</v>
      </c>
      <c r="V439" s="148" t="s">
        <v>1910</v>
      </c>
      <c r="W439" s="148" t="s">
        <v>1910</v>
      </c>
      <c r="X439" s="260" t="s">
        <v>2155</v>
      </c>
      <c r="Y439" s="129"/>
      <c r="Z439" s="129"/>
      <c r="AA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</row>
    <row r="440" spans="2:44" s="149" customFormat="1" ht="12.75" customHeight="1">
      <c r="B440" s="4"/>
      <c r="C440" s="5"/>
      <c r="D440" s="6"/>
      <c r="E440" s="6"/>
      <c r="F440" s="7"/>
      <c r="G440" s="231" t="s">
        <v>2171</v>
      </c>
      <c r="H440" s="150" t="s">
        <v>1966</v>
      </c>
      <c r="I440" s="171">
        <v>90</v>
      </c>
      <c r="J440" s="171">
        <v>0</v>
      </c>
      <c r="K440" s="171">
        <v>1.5</v>
      </c>
      <c r="L440" s="171">
        <v>0</v>
      </c>
      <c r="M440" s="1"/>
      <c r="N440" s="1"/>
      <c r="O440" s="1"/>
      <c r="P440" s="1"/>
      <c r="Q440" s="1"/>
      <c r="R440" s="153">
        <v>43714</v>
      </c>
      <c r="S440" s="1" t="s">
        <v>2154</v>
      </c>
      <c r="T440" s="148" t="s">
        <v>1910</v>
      </c>
      <c r="U440" s="148" t="s">
        <v>1910</v>
      </c>
      <c r="V440" s="148" t="s">
        <v>1910</v>
      </c>
      <c r="W440" s="148" t="s">
        <v>1910</v>
      </c>
      <c r="X440" s="260" t="s">
        <v>2155</v>
      </c>
      <c r="Y440" s="129"/>
      <c r="Z440" s="129"/>
      <c r="AA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</row>
    <row r="441" spans="2:44" s="149" customFormat="1" ht="12.75" customHeight="1">
      <c r="B441" s="4"/>
      <c r="C441" s="5"/>
      <c r="D441" s="6"/>
      <c r="E441" s="6"/>
      <c r="F441" s="7"/>
      <c r="G441" s="231" t="s">
        <v>2172</v>
      </c>
      <c r="H441" s="150" t="s">
        <v>1966</v>
      </c>
      <c r="I441" s="171">
        <v>90</v>
      </c>
      <c r="J441" s="171">
        <v>0</v>
      </c>
      <c r="K441" s="171">
        <v>1.5</v>
      </c>
      <c r="L441" s="171">
        <v>0</v>
      </c>
      <c r="M441" s="1"/>
      <c r="N441" s="1"/>
      <c r="O441" s="1"/>
      <c r="P441" s="1"/>
      <c r="Q441" s="1"/>
      <c r="R441" s="153">
        <v>43714</v>
      </c>
      <c r="S441" s="1" t="s">
        <v>2154</v>
      </c>
      <c r="T441" s="148" t="s">
        <v>1910</v>
      </c>
      <c r="U441" s="148" t="s">
        <v>1910</v>
      </c>
      <c r="V441" s="148" t="s">
        <v>1910</v>
      </c>
      <c r="W441" s="148" t="s">
        <v>1910</v>
      </c>
      <c r="X441" s="260" t="s">
        <v>2155</v>
      </c>
      <c r="Y441" s="129"/>
      <c r="Z441" s="129"/>
      <c r="AA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</row>
    <row r="442" spans="2:44" s="149" customFormat="1" ht="12.75" customHeight="1">
      <c r="B442" s="4"/>
      <c r="C442" s="5"/>
      <c r="D442" s="6"/>
      <c r="E442" s="6"/>
      <c r="F442" s="7"/>
      <c r="G442" s="231" t="s">
        <v>2173</v>
      </c>
      <c r="H442" s="150" t="s">
        <v>1966</v>
      </c>
      <c r="I442" s="171">
        <v>9</v>
      </c>
      <c r="J442" s="171">
        <v>0</v>
      </c>
      <c r="K442" s="171">
        <v>0.15</v>
      </c>
      <c r="L442" s="171">
        <v>0</v>
      </c>
      <c r="M442" s="1"/>
      <c r="N442" s="1"/>
      <c r="O442" s="1"/>
      <c r="P442" s="1"/>
      <c r="Q442" s="1"/>
      <c r="R442" s="153">
        <v>43714</v>
      </c>
      <c r="S442" s="1" t="s">
        <v>2154</v>
      </c>
      <c r="T442" s="148" t="s">
        <v>1910</v>
      </c>
      <c r="U442" s="148" t="s">
        <v>1910</v>
      </c>
      <c r="V442" s="148" t="s">
        <v>1910</v>
      </c>
      <c r="W442" s="148" t="s">
        <v>1910</v>
      </c>
      <c r="X442" s="260" t="s">
        <v>2155</v>
      </c>
      <c r="Y442" s="129"/>
      <c r="Z442" s="129"/>
      <c r="AA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</row>
    <row r="443" spans="2:44" s="149" customFormat="1" ht="12.75" customHeight="1">
      <c r="B443" s="4"/>
      <c r="C443" s="5"/>
      <c r="D443" s="6"/>
      <c r="E443" s="6"/>
      <c r="F443" s="7"/>
      <c r="G443" s="231" t="s">
        <v>2174</v>
      </c>
      <c r="H443" s="150" t="s">
        <v>1966</v>
      </c>
      <c r="I443" s="171">
        <v>12</v>
      </c>
      <c r="J443" s="171">
        <v>0</v>
      </c>
      <c r="K443" s="171">
        <v>0.2</v>
      </c>
      <c r="L443" s="171">
        <v>0</v>
      </c>
      <c r="M443" s="1"/>
      <c r="N443" s="1"/>
      <c r="O443" s="1"/>
      <c r="P443" s="1"/>
      <c r="Q443" s="1"/>
      <c r="R443" s="153">
        <v>43714</v>
      </c>
      <c r="S443" s="1" t="s">
        <v>2154</v>
      </c>
      <c r="T443" s="148" t="s">
        <v>1910</v>
      </c>
      <c r="U443" s="148" t="s">
        <v>1910</v>
      </c>
      <c r="V443" s="148" t="s">
        <v>1910</v>
      </c>
      <c r="W443" s="148" t="s">
        <v>1910</v>
      </c>
      <c r="X443" s="260" t="s">
        <v>2155</v>
      </c>
      <c r="Y443" s="129"/>
      <c r="Z443" s="129"/>
      <c r="AA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</row>
    <row r="444" spans="2:44" s="149" customFormat="1" ht="12.75" customHeight="1">
      <c r="B444" s="4"/>
      <c r="C444" s="5" t="s">
        <v>22</v>
      </c>
      <c r="D444" s="6" t="s">
        <v>1962</v>
      </c>
      <c r="E444" s="6" t="s">
        <v>2140</v>
      </c>
      <c r="F444" s="7" t="s">
        <v>3249</v>
      </c>
      <c r="G444" s="225" t="s">
        <v>2175</v>
      </c>
      <c r="H444" s="150" t="s">
        <v>2176</v>
      </c>
      <c r="I444" s="151">
        <v>18</v>
      </c>
      <c r="J444" s="151">
        <v>0</v>
      </c>
      <c r="K444" s="151">
        <v>0.3</v>
      </c>
      <c r="L444" s="151">
        <v>0</v>
      </c>
      <c r="M444" s="1">
        <v>252</v>
      </c>
      <c r="N444" s="1">
        <v>6</v>
      </c>
      <c r="O444" s="1">
        <v>4.2</v>
      </c>
      <c r="P444" s="1">
        <v>0.1</v>
      </c>
      <c r="Q444" s="1"/>
      <c r="R444" s="153">
        <v>42215</v>
      </c>
      <c r="S444" s="1" t="s">
        <v>2154</v>
      </c>
      <c r="T444" s="148" t="s">
        <v>1910</v>
      </c>
      <c r="U444" s="148" t="s">
        <v>1910</v>
      </c>
      <c r="V444" s="148" t="s">
        <v>1910</v>
      </c>
      <c r="W444" s="148" t="s">
        <v>1910</v>
      </c>
      <c r="X444" s="260" t="s">
        <v>2155</v>
      </c>
      <c r="Y444" s="129"/>
      <c r="Z444" s="129"/>
      <c r="AA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327"/>
      <c r="AR444" s="327"/>
    </row>
    <row r="445" spans="2:44" s="149" customFormat="1" ht="12.75" customHeight="1">
      <c r="B445" s="4"/>
      <c r="C445" s="5"/>
      <c r="D445" s="6"/>
      <c r="E445" s="6"/>
      <c r="F445" s="7"/>
      <c r="G445" s="225" t="s">
        <v>2177</v>
      </c>
      <c r="H445" s="150" t="s">
        <v>2176</v>
      </c>
      <c r="I445" s="151">
        <v>12</v>
      </c>
      <c r="J445" s="151">
        <v>0</v>
      </c>
      <c r="K445" s="151">
        <v>0.2</v>
      </c>
      <c r="L445" s="151">
        <v>0</v>
      </c>
      <c r="M445" s="1"/>
      <c r="N445" s="1"/>
      <c r="O445" s="1"/>
      <c r="P445" s="1"/>
      <c r="Q445" s="1"/>
      <c r="R445" s="153">
        <v>42230</v>
      </c>
      <c r="S445" s="1" t="s">
        <v>2154</v>
      </c>
      <c r="T445" s="148" t="s">
        <v>1910</v>
      </c>
      <c r="U445" s="148" t="s">
        <v>1910</v>
      </c>
      <c r="V445" s="148" t="s">
        <v>1910</v>
      </c>
      <c r="W445" s="148" t="s">
        <v>1910</v>
      </c>
      <c r="X445" s="260" t="s">
        <v>2155</v>
      </c>
      <c r="Y445" s="129"/>
      <c r="Z445" s="129"/>
      <c r="AA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</row>
    <row r="446" spans="2:44" s="149" customFormat="1" ht="12.75" customHeight="1">
      <c r="B446" s="4"/>
      <c r="C446" s="5"/>
      <c r="D446" s="6"/>
      <c r="E446" s="6"/>
      <c r="F446" s="7"/>
      <c r="G446" s="225" t="s">
        <v>2178</v>
      </c>
      <c r="H446" s="150" t="s">
        <v>2176</v>
      </c>
      <c r="I446" s="151">
        <v>12</v>
      </c>
      <c r="J446" s="151">
        <v>0</v>
      </c>
      <c r="K446" s="151">
        <v>0.2</v>
      </c>
      <c r="L446" s="151">
        <v>0</v>
      </c>
      <c r="M446" s="1"/>
      <c r="N446" s="1"/>
      <c r="O446" s="1"/>
      <c r="P446" s="1"/>
      <c r="Q446" s="1"/>
      <c r="R446" s="153">
        <v>42327</v>
      </c>
      <c r="S446" s="1" t="s">
        <v>2154</v>
      </c>
      <c r="T446" s="148" t="s">
        <v>1910</v>
      </c>
      <c r="U446" s="148" t="s">
        <v>1910</v>
      </c>
      <c r="V446" s="148" t="s">
        <v>1910</v>
      </c>
      <c r="W446" s="148" t="s">
        <v>1910</v>
      </c>
      <c r="X446" s="260" t="s">
        <v>2155</v>
      </c>
      <c r="Y446" s="129"/>
      <c r="Z446" s="129"/>
      <c r="AA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</row>
    <row r="447" spans="2:44" s="149" customFormat="1" ht="12.75" customHeight="1">
      <c r="B447" s="4"/>
      <c r="C447" s="5"/>
      <c r="D447" s="6"/>
      <c r="E447" s="6"/>
      <c r="F447" s="7"/>
      <c r="G447" s="225" t="s">
        <v>2179</v>
      </c>
      <c r="H447" s="150" t="s">
        <v>2176</v>
      </c>
      <c r="I447" s="151">
        <v>12</v>
      </c>
      <c r="J447" s="151">
        <v>0</v>
      </c>
      <c r="K447" s="151">
        <v>0.2</v>
      </c>
      <c r="L447" s="151">
        <v>0</v>
      </c>
      <c r="M447" s="1"/>
      <c r="N447" s="1"/>
      <c r="O447" s="1"/>
      <c r="P447" s="1"/>
      <c r="Q447" s="1"/>
      <c r="R447" s="153">
        <v>42334</v>
      </c>
      <c r="S447" s="1" t="s">
        <v>2154</v>
      </c>
      <c r="T447" s="148" t="s">
        <v>1910</v>
      </c>
      <c r="U447" s="148" t="s">
        <v>1910</v>
      </c>
      <c r="V447" s="148" t="s">
        <v>1910</v>
      </c>
      <c r="W447" s="148" t="s">
        <v>1910</v>
      </c>
      <c r="X447" s="260" t="s">
        <v>2155</v>
      </c>
      <c r="Y447" s="129"/>
      <c r="Z447" s="129"/>
      <c r="AA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</row>
    <row r="448" spans="2:44" s="149" customFormat="1" ht="12.75" customHeight="1">
      <c r="B448" s="4"/>
      <c r="C448" s="5"/>
      <c r="D448" s="6"/>
      <c r="E448" s="6"/>
      <c r="F448" s="7"/>
      <c r="G448" s="225" t="s">
        <v>2180</v>
      </c>
      <c r="H448" s="150" t="s">
        <v>2176</v>
      </c>
      <c r="I448" s="151">
        <v>24</v>
      </c>
      <c r="J448" s="151">
        <v>0</v>
      </c>
      <c r="K448" s="151">
        <v>0.4</v>
      </c>
      <c r="L448" s="151">
        <v>0</v>
      </c>
      <c r="M448" s="1"/>
      <c r="N448" s="1"/>
      <c r="O448" s="1"/>
      <c r="P448" s="1"/>
      <c r="Q448" s="1"/>
      <c r="R448" s="153">
        <v>42334</v>
      </c>
      <c r="S448" s="1" t="s">
        <v>2154</v>
      </c>
      <c r="T448" s="148" t="s">
        <v>1910</v>
      </c>
      <c r="U448" s="148" t="s">
        <v>1910</v>
      </c>
      <c r="V448" s="148" t="s">
        <v>1910</v>
      </c>
      <c r="W448" s="148" t="s">
        <v>1910</v>
      </c>
      <c r="X448" s="260" t="s">
        <v>2155</v>
      </c>
      <c r="Y448" s="129"/>
      <c r="Z448" s="129"/>
      <c r="AA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</row>
    <row r="449" spans="2:44" s="149" customFormat="1" ht="12.75" customHeight="1">
      <c r="B449" s="4"/>
      <c r="C449" s="5"/>
      <c r="D449" s="6"/>
      <c r="E449" s="6"/>
      <c r="F449" s="7"/>
      <c r="G449" s="225" t="s">
        <v>2181</v>
      </c>
      <c r="H449" s="150" t="s">
        <v>2176</v>
      </c>
      <c r="I449" s="151">
        <v>30</v>
      </c>
      <c r="J449" s="151">
        <v>0</v>
      </c>
      <c r="K449" s="151">
        <v>0.5</v>
      </c>
      <c r="L449" s="151">
        <v>0</v>
      </c>
      <c r="M449" s="1"/>
      <c r="N449" s="1"/>
      <c r="O449" s="1"/>
      <c r="P449" s="1"/>
      <c r="Q449" s="1"/>
      <c r="R449" s="153">
        <v>42334</v>
      </c>
      <c r="S449" s="1" t="s">
        <v>2154</v>
      </c>
      <c r="T449" s="148" t="s">
        <v>1910</v>
      </c>
      <c r="U449" s="148" t="s">
        <v>1910</v>
      </c>
      <c r="V449" s="148" t="s">
        <v>1910</v>
      </c>
      <c r="W449" s="148" t="s">
        <v>1910</v>
      </c>
      <c r="X449" s="260" t="s">
        <v>2155</v>
      </c>
      <c r="Y449" s="129"/>
      <c r="Z449" s="129"/>
      <c r="AA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</row>
    <row r="450" spans="2:44" s="149" customFormat="1" ht="12.75" customHeight="1">
      <c r="B450" s="4"/>
      <c r="C450" s="5"/>
      <c r="D450" s="6"/>
      <c r="E450" s="6"/>
      <c r="F450" s="7"/>
      <c r="G450" s="225" t="s">
        <v>2182</v>
      </c>
      <c r="H450" s="150" t="s">
        <v>2176</v>
      </c>
      <c r="I450" s="151">
        <v>12</v>
      </c>
      <c r="J450" s="151">
        <v>0</v>
      </c>
      <c r="K450" s="151">
        <v>0.2</v>
      </c>
      <c r="L450" s="151">
        <v>0</v>
      </c>
      <c r="M450" s="1"/>
      <c r="N450" s="1"/>
      <c r="O450" s="1"/>
      <c r="P450" s="1"/>
      <c r="Q450" s="1"/>
      <c r="R450" s="153">
        <v>42334</v>
      </c>
      <c r="S450" s="1" t="s">
        <v>2154</v>
      </c>
      <c r="T450" s="148" t="s">
        <v>1910</v>
      </c>
      <c r="U450" s="148" t="s">
        <v>1910</v>
      </c>
      <c r="V450" s="148" t="s">
        <v>1910</v>
      </c>
      <c r="W450" s="148" t="s">
        <v>1910</v>
      </c>
      <c r="X450" s="260" t="s">
        <v>2155</v>
      </c>
      <c r="Y450" s="129"/>
      <c r="Z450" s="129"/>
      <c r="AA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</row>
    <row r="451" spans="2:44" s="149" customFormat="1" ht="12.75" customHeight="1">
      <c r="B451" s="4"/>
      <c r="C451" s="5"/>
      <c r="D451" s="6"/>
      <c r="E451" s="6"/>
      <c r="F451" s="7"/>
      <c r="G451" s="225" t="s">
        <v>2183</v>
      </c>
      <c r="H451" s="150" t="s">
        <v>2176</v>
      </c>
      <c r="I451" s="151">
        <v>12</v>
      </c>
      <c r="J451" s="151">
        <v>0</v>
      </c>
      <c r="K451" s="151">
        <v>0.2</v>
      </c>
      <c r="L451" s="151">
        <v>0</v>
      </c>
      <c r="M451" s="1"/>
      <c r="N451" s="1"/>
      <c r="O451" s="1"/>
      <c r="P451" s="1"/>
      <c r="Q451" s="1"/>
      <c r="R451" s="153">
        <v>42334</v>
      </c>
      <c r="S451" s="1" t="s">
        <v>2154</v>
      </c>
      <c r="T451" s="148" t="s">
        <v>1910</v>
      </c>
      <c r="U451" s="148" t="s">
        <v>1910</v>
      </c>
      <c r="V451" s="148" t="s">
        <v>1910</v>
      </c>
      <c r="W451" s="148" t="s">
        <v>1910</v>
      </c>
      <c r="X451" s="260" t="s">
        <v>2155</v>
      </c>
      <c r="Y451" s="129"/>
      <c r="Z451" s="129"/>
      <c r="AA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</row>
    <row r="452" spans="2:44" s="149" customFormat="1" ht="12.75" customHeight="1">
      <c r="B452" s="4"/>
      <c r="C452" s="5"/>
      <c r="D452" s="6"/>
      <c r="E452" s="6"/>
      <c r="F452" s="7"/>
      <c r="G452" s="225" t="s">
        <v>2184</v>
      </c>
      <c r="H452" s="150" t="s">
        <v>2176</v>
      </c>
      <c r="I452" s="151">
        <v>60</v>
      </c>
      <c r="J452" s="151">
        <v>0</v>
      </c>
      <c r="K452" s="151">
        <v>1</v>
      </c>
      <c r="L452" s="151">
        <v>0</v>
      </c>
      <c r="M452" s="1"/>
      <c r="N452" s="1"/>
      <c r="O452" s="1"/>
      <c r="P452" s="1"/>
      <c r="Q452" s="1"/>
      <c r="R452" s="153">
        <v>42334</v>
      </c>
      <c r="S452" s="1" t="s">
        <v>2154</v>
      </c>
      <c r="T452" s="148" t="s">
        <v>1910</v>
      </c>
      <c r="U452" s="148" t="s">
        <v>1910</v>
      </c>
      <c r="V452" s="148" t="s">
        <v>1910</v>
      </c>
      <c r="W452" s="148" t="s">
        <v>1910</v>
      </c>
      <c r="X452" s="260" t="s">
        <v>2155</v>
      </c>
      <c r="Y452" s="129"/>
      <c r="Z452" s="129"/>
      <c r="AA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</row>
    <row r="453" spans="2:44" s="149" customFormat="1" ht="12.75" customHeight="1">
      <c r="B453" s="4"/>
      <c r="C453" s="5"/>
      <c r="D453" s="6"/>
      <c r="E453" s="6"/>
      <c r="F453" s="7"/>
      <c r="G453" s="225" t="s">
        <v>2185</v>
      </c>
      <c r="H453" s="150" t="s">
        <v>2176</v>
      </c>
      <c r="I453" s="151">
        <v>12</v>
      </c>
      <c r="J453" s="151">
        <v>0</v>
      </c>
      <c r="K453" s="151">
        <v>0.2</v>
      </c>
      <c r="L453" s="151">
        <v>0</v>
      </c>
      <c r="M453" s="1"/>
      <c r="N453" s="1"/>
      <c r="O453" s="1"/>
      <c r="P453" s="1"/>
      <c r="Q453" s="1"/>
      <c r="R453" s="153">
        <v>42334</v>
      </c>
      <c r="S453" s="1" t="s">
        <v>2154</v>
      </c>
      <c r="T453" s="148" t="s">
        <v>1910</v>
      </c>
      <c r="U453" s="148" t="s">
        <v>1910</v>
      </c>
      <c r="V453" s="148" t="s">
        <v>1910</v>
      </c>
      <c r="W453" s="148" t="s">
        <v>1910</v>
      </c>
      <c r="X453" s="260" t="s">
        <v>2155</v>
      </c>
      <c r="Y453" s="129"/>
      <c r="Z453" s="129"/>
      <c r="AA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</row>
    <row r="454" spans="2:44" s="149" customFormat="1" ht="12.75" customHeight="1">
      <c r="B454" s="4"/>
      <c r="C454" s="5"/>
      <c r="D454" s="6"/>
      <c r="E454" s="6"/>
      <c r="F454" s="7"/>
      <c r="G454" s="225" t="s">
        <v>2186</v>
      </c>
      <c r="H454" s="150" t="s">
        <v>2176</v>
      </c>
      <c r="I454" s="151">
        <v>24</v>
      </c>
      <c r="J454" s="151">
        <v>0</v>
      </c>
      <c r="K454" s="151">
        <v>0.4</v>
      </c>
      <c r="L454" s="151">
        <v>0</v>
      </c>
      <c r="M454" s="1"/>
      <c r="N454" s="1"/>
      <c r="O454" s="1"/>
      <c r="P454" s="1"/>
      <c r="Q454" s="1"/>
      <c r="R454" s="153">
        <v>42334</v>
      </c>
      <c r="S454" s="1" t="s">
        <v>2154</v>
      </c>
      <c r="T454" s="148" t="s">
        <v>1910</v>
      </c>
      <c r="U454" s="148" t="s">
        <v>1910</v>
      </c>
      <c r="V454" s="148" t="s">
        <v>1910</v>
      </c>
      <c r="W454" s="148" t="s">
        <v>1910</v>
      </c>
      <c r="X454" s="260" t="s">
        <v>2155</v>
      </c>
      <c r="Y454" s="129"/>
      <c r="Z454" s="129"/>
      <c r="AA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</row>
    <row r="455" spans="2:44" s="149" customFormat="1" ht="12.75" customHeight="1">
      <c r="B455" s="4"/>
      <c r="C455" s="5"/>
      <c r="D455" s="6"/>
      <c r="E455" s="6"/>
      <c r="F455" s="7"/>
      <c r="G455" s="225" t="s">
        <v>2187</v>
      </c>
      <c r="H455" s="150" t="s">
        <v>2176</v>
      </c>
      <c r="I455" s="151">
        <v>6</v>
      </c>
      <c r="J455" s="151">
        <v>0</v>
      </c>
      <c r="K455" s="151">
        <v>0.1</v>
      </c>
      <c r="L455" s="151">
        <v>0</v>
      </c>
      <c r="M455" s="1"/>
      <c r="N455" s="1"/>
      <c r="O455" s="1"/>
      <c r="P455" s="1"/>
      <c r="Q455" s="1"/>
      <c r="R455" s="153">
        <v>42334</v>
      </c>
      <c r="S455" s="1" t="s">
        <v>2154</v>
      </c>
      <c r="T455" s="148" t="s">
        <v>1910</v>
      </c>
      <c r="U455" s="148" t="s">
        <v>1910</v>
      </c>
      <c r="V455" s="148" t="s">
        <v>1910</v>
      </c>
      <c r="W455" s="148" t="s">
        <v>1910</v>
      </c>
      <c r="X455" s="260" t="s">
        <v>2155</v>
      </c>
      <c r="Y455" s="129"/>
      <c r="Z455" s="129"/>
      <c r="AA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</row>
    <row r="456" spans="2:44" s="149" customFormat="1" ht="12.75" customHeight="1">
      <c r="B456" s="4"/>
      <c r="C456" s="5"/>
      <c r="D456" s="6"/>
      <c r="E456" s="6"/>
      <c r="F456" s="7"/>
      <c r="G456" s="225" t="s">
        <v>2188</v>
      </c>
      <c r="H456" s="150" t="s">
        <v>2176</v>
      </c>
      <c r="I456" s="151">
        <v>18</v>
      </c>
      <c r="J456" s="151">
        <v>6</v>
      </c>
      <c r="K456" s="151">
        <v>0.3</v>
      </c>
      <c r="L456" s="151">
        <v>0.1</v>
      </c>
      <c r="M456" s="1"/>
      <c r="N456" s="1"/>
      <c r="O456" s="1"/>
      <c r="P456" s="1"/>
      <c r="Q456" s="1"/>
      <c r="R456" s="153">
        <v>42334</v>
      </c>
      <c r="S456" s="1" t="s">
        <v>2154</v>
      </c>
      <c r="T456" s="148" t="s">
        <v>1910</v>
      </c>
      <c r="U456" s="148" t="s">
        <v>1910</v>
      </c>
      <c r="V456" s="148" t="s">
        <v>1910</v>
      </c>
      <c r="W456" s="148" t="s">
        <v>1910</v>
      </c>
      <c r="X456" s="260" t="s">
        <v>2155</v>
      </c>
      <c r="Y456" s="129"/>
      <c r="Z456" s="129"/>
      <c r="AA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</row>
    <row r="457" spans="2:44" s="149" customFormat="1" ht="12.75" customHeight="1">
      <c r="B457" s="4"/>
      <c r="C457" s="5" t="s">
        <v>22</v>
      </c>
      <c r="D457" s="6" t="s">
        <v>1962</v>
      </c>
      <c r="E457" s="6" t="s">
        <v>2140</v>
      </c>
      <c r="F457" s="7" t="s">
        <v>3250</v>
      </c>
      <c r="G457" s="225" t="s">
        <v>2189</v>
      </c>
      <c r="H457" s="150" t="s">
        <v>2176</v>
      </c>
      <c r="I457" s="151">
        <v>18</v>
      </c>
      <c r="J457" s="151">
        <v>0</v>
      </c>
      <c r="K457" s="151">
        <v>0.3</v>
      </c>
      <c r="L457" s="151">
        <v>0</v>
      </c>
      <c r="M457" s="1">
        <v>60</v>
      </c>
      <c r="N457" s="1">
        <v>0</v>
      </c>
      <c r="O457" s="1">
        <v>1</v>
      </c>
      <c r="P457" s="1">
        <v>0</v>
      </c>
      <c r="Q457" s="1"/>
      <c r="R457" s="153">
        <v>43693</v>
      </c>
      <c r="S457" s="1" t="s">
        <v>2154</v>
      </c>
      <c r="T457" s="148" t="s">
        <v>1910</v>
      </c>
      <c r="U457" s="148" t="s">
        <v>1910</v>
      </c>
      <c r="V457" s="148" t="s">
        <v>1910</v>
      </c>
      <c r="W457" s="148" t="s">
        <v>1910</v>
      </c>
      <c r="X457" s="260" t="s">
        <v>2155</v>
      </c>
      <c r="Y457" s="129"/>
      <c r="Z457" s="129"/>
      <c r="AA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327"/>
      <c r="AR457" s="327"/>
    </row>
    <row r="458" spans="2:44" s="149" customFormat="1" ht="12.75" customHeight="1">
      <c r="B458" s="4"/>
      <c r="C458" s="5"/>
      <c r="D458" s="6"/>
      <c r="E458" s="6"/>
      <c r="F458" s="7"/>
      <c r="G458" s="225" t="s">
        <v>2190</v>
      </c>
      <c r="H458" s="150" t="s">
        <v>2176</v>
      </c>
      <c r="I458" s="151">
        <v>18</v>
      </c>
      <c r="J458" s="151">
        <v>0</v>
      </c>
      <c r="K458" s="151">
        <v>0.3</v>
      </c>
      <c r="L458" s="151">
        <v>0</v>
      </c>
      <c r="M458" s="1"/>
      <c r="N458" s="1"/>
      <c r="O458" s="1"/>
      <c r="P458" s="1"/>
      <c r="Q458" s="1"/>
      <c r="R458" s="153">
        <v>43693</v>
      </c>
      <c r="S458" s="1" t="s">
        <v>2154</v>
      </c>
      <c r="T458" s="148" t="s">
        <v>1910</v>
      </c>
      <c r="U458" s="148" t="s">
        <v>1910</v>
      </c>
      <c r="V458" s="148" t="s">
        <v>1910</v>
      </c>
      <c r="W458" s="148" t="s">
        <v>1910</v>
      </c>
      <c r="X458" s="260" t="s">
        <v>2155</v>
      </c>
      <c r="Y458" s="129"/>
      <c r="Z458" s="129"/>
      <c r="AA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</row>
    <row r="459" spans="2:44" s="149" customFormat="1" ht="12.75" customHeight="1">
      <c r="B459" s="4"/>
      <c r="C459" s="5"/>
      <c r="D459" s="6"/>
      <c r="E459" s="6"/>
      <c r="F459" s="7"/>
      <c r="G459" s="225" t="s">
        <v>2191</v>
      </c>
      <c r="H459" s="150" t="s">
        <v>2176</v>
      </c>
      <c r="I459" s="151">
        <v>12</v>
      </c>
      <c r="J459" s="151">
        <v>0</v>
      </c>
      <c r="K459" s="151">
        <v>0.2</v>
      </c>
      <c r="L459" s="151">
        <v>0</v>
      </c>
      <c r="M459" s="1"/>
      <c r="N459" s="1"/>
      <c r="O459" s="1"/>
      <c r="P459" s="1"/>
      <c r="Q459" s="1"/>
      <c r="R459" s="153">
        <v>43693</v>
      </c>
      <c r="S459" s="1" t="s">
        <v>2154</v>
      </c>
      <c r="T459" s="148" t="s">
        <v>1910</v>
      </c>
      <c r="U459" s="148" t="s">
        <v>1910</v>
      </c>
      <c r="V459" s="148" t="s">
        <v>1910</v>
      </c>
      <c r="W459" s="148" t="s">
        <v>1910</v>
      </c>
      <c r="X459" s="260" t="s">
        <v>2155</v>
      </c>
      <c r="Y459" s="129"/>
      <c r="Z459" s="129"/>
      <c r="AA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</row>
    <row r="460" spans="2:44" s="149" customFormat="1" ht="12.75" customHeight="1">
      <c r="B460" s="4"/>
      <c r="C460" s="5"/>
      <c r="D460" s="6"/>
      <c r="E460" s="6"/>
      <c r="F460" s="7"/>
      <c r="G460" s="225" t="s">
        <v>2192</v>
      </c>
      <c r="H460" s="150" t="s">
        <v>2176</v>
      </c>
      <c r="I460" s="151">
        <v>12</v>
      </c>
      <c r="J460" s="151">
        <v>0</v>
      </c>
      <c r="K460" s="151">
        <v>0.2</v>
      </c>
      <c r="L460" s="151">
        <v>0</v>
      </c>
      <c r="M460" s="1"/>
      <c r="N460" s="1"/>
      <c r="O460" s="1"/>
      <c r="P460" s="1"/>
      <c r="Q460" s="1"/>
      <c r="R460" s="153">
        <v>43693</v>
      </c>
      <c r="S460" s="1" t="s">
        <v>2154</v>
      </c>
      <c r="T460" s="148" t="s">
        <v>1910</v>
      </c>
      <c r="U460" s="148" t="s">
        <v>1910</v>
      </c>
      <c r="V460" s="148" t="s">
        <v>1910</v>
      </c>
      <c r="W460" s="148" t="s">
        <v>1910</v>
      </c>
      <c r="X460" s="260" t="s">
        <v>2155</v>
      </c>
      <c r="Y460" s="129"/>
      <c r="Z460" s="129"/>
      <c r="AA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</row>
    <row r="461" spans="2:44" s="149" customFormat="1" ht="12.75" customHeight="1">
      <c r="B461" s="4"/>
      <c r="C461" s="5" t="s">
        <v>22</v>
      </c>
      <c r="D461" s="6" t="s">
        <v>1962</v>
      </c>
      <c r="E461" s="6" t="s">
        <v>2140</v>
      </c>
      <c r="F461" s="7" t="s">
        <v>3251</v>
      </c>
      <c r="G461" s="225" t="s">
        <v>2193</v>
      </c>
      <c r="H461" s="150" t="s">
        <v>2176</v>
      </c>
      <c r="I461" s="151">
        <v>18</v>
      </c>
      <c r="J461" s="151">
        <v>0</v>
      </c>
      <c r="K461" s="151">
        <v>0.2</v>
      </c>
      <c r="L461" s="151">
        <v>0</v>
      </c>
      <c r="M461" s="1">
        <v>240</v>
      </c>
      <c r="N461" s="1">
        <v>0</v>
      </c>
      <c r="O461" s="1">
        <v>3.8</v>
      </c>
      <c r="P461" s="1">
        <v>0</v>
      </c>
      <c r="Q461" s="1"/>
      <c r="R461" s="153">
        <v>42334</v>
      </c>
      <c r="S461" s="1" t="s">
        <v>2154</v>
      </c>
      <c r="T461" s="148" t="s">
        <v>1910</v>
      </c>
      <c r="U461" s="148" t="s">
        <v>1910</v>
      </c>
      <c r="V461" s="148" t="s">
        <v>1910</v>
      </c>
      <c r="W461" s="148" t="s">
        <v>1910</v>
      </c>
      <c r="X461" s="260" t="s">
        <v>2155</v>
      </c>
      <c r="Y461" s="129"/>
      <c r="Z461" s="129"/>
      <c r="AA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327"/>
      <c r="AR461" s="327"/>
    </row>
    <row r="462" spans="2:44" s="149" customFormat="1" ht="12.75" customHeight="1">
      <c r="B462" s="4"/>
      <c r="C462" s="5"/>
      <c r="D462" s="6"/>
      <c r="E462" s="6"/>
      <c r="F462" s="7"/>
      <c r="G462" s="225" t="s">
        <v>2194</v>
      </c>
      <c r="H462" s="150" t="s">
        <v>2176</v>
      </c>
      <c r="I462" s="151">
        <v>6</v>
      </c>
      <c r="J462" s="151">
        <v>0</v>
      </c>
      <c r="K462" s="151">
        <v>0.1</v>
      </c>
      <c r="L462" s="151">
        <v>0</v>
      </c>
      <c r="M462" s="1"/>
      <c r="N462" s="1"/>
      <c r="O462" s="1"/>
      <c r="P462" s="1"/>
      <c r="Q462" s="1"/>
      <c r="R462" s="153">
        <v>43088</v>
      </c>
      <c r="S462" s="1" t="s">
        <v>2154</v>
      </c>
      <c r="T462" s="148" t="s">
        <v>1910</v>
      </c>
      <c r="U462" s="148" t="s">
        <v>1910</v>
      </c>
      <c r="V462" s="148" t="s">
        <v>1910</v>
      </c>
      <c r="W462" s="148" t="s">
        <v>1910</v>
      </c>
      <c r="X462" s="260" t="s">
        <v>2155</v>
      </c>
      <c r="Y462" s="129"/>
      <c r="Z462" s="129"/>
      <c r="AA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</row>
    <row r="463" spans="2:44" s="149" customFormat="1" ht="12.75" customHeight="1">
      <c r="B463" s="4"/>
      <c r="C463" s="5"/>
      <c r="D463" s="6"/>
      <c r="E463" s="6"/>
      <c r="F463" s="7"/>
      <c r="G463" s="225" t="s">
        <v>2195</v>
      </c>
      <c r="H463" s="150" t="s">
        <v>2176</v>
      </c>
      <c r="I463" s="151">
        <v>6</v>
      </c>
      <c r="J463" s="151">
        <v>0</v>
      </c>
      <c r="K463" s="151">
        <v>0.1</v>
      </c>
      <c r="L463" s="151">
        <v>0</v>
      </c>
      <c r="M463" s="1"/>
      <c r="N463" s="1"/>
      <c r="O463" s="1"/>
      <c r="P463" s="1"/>
      <c r="Q463" s="1"/>
      <c r="R463" s="153">
        <v>42230</v>
      </c>
      <c r="S463" s="1" t="s">
        <v>2154</v>
      </c>
      <c r="T463" s="148" t="s">
        <v>1910</v>
      </c>
      <c r="U463" s="148" t="s">
        <v>1910</v>
      </c>
      <c r="V463" s="148" t="s">
        <v>1910</v>
      </c>
      <c r="W463" s="148" t="s">
        <v>1910</v>
      </c>
      <c r="X463" s="260" t="s">
        <v>2155</v>
      </c>
      <c r="Y463" s="129"/>
      <c r="Z463" s="129"/>
      <c r="AA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</row>
    <row r="464" spans="2:44" s="149" customFormat="1" ht="12.75" customHeight="1">
      <c r="B464" s="4"/>
      <c r="C464" s="5"/>
      <c r="D464" s="6"/>
      <c r="E464" s="6"/>
      <c r="F464" s="7"/>
      <c r="G464" s="225" t="s">
        <v>2196</v>
      </c>
      <c r="H464" s="150" t="s">
        <v>2176</v>
      </c>
      <c r="I464" s="151">
        <v>30</v>
      </c>
      <c r="J464" s="151">
        <v>0</v>
      </c>
      <c r="K464" s="151">
        <v>0.4</v>
      </c>
      <c r="L464" s="151">
        <v>0</v>
      </c>
      <c r="M464" s="1"/>
      <c r="N464" s="1"/>
      <c r="O464" s="1"/>
      <c r="P464" s="1"/>
      <c r="Q464" s="1"/>
      <c r="R464" s="153">
        <v>42723</v>
      </c>
      <c r="S464" s="1" t="s">
        <v>2154</v>
      </c>
      <c r="T464" s="148" t="s">
        <v>1910</v>
      </c>
      <c r="U464" s="148" t="s">
        <v>1910</v>
      </c>
      <c r="V464" s="148" t="s">
        <v>1910</v>
      </c>
      <c r="W464" s="148" t="s">
        <v>1910</v>
      </c>
      <c r="X464" s="260" t="s">
        <v>2155</v>
      </c>
      <c r="Y464" s="129"/>
      <c r="Z464" s="129"/>
      <c r="AA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</row>
    <row r="465" spans="2:44" s="149" customFormat="1" ht="12.75" customHeight="1">
      <c r="B465" s="4"/>
      <c r="C465" s="5"/>
      <c r="D465" s="6"/>
      <c r="E465" s="6"/>
      <c r="F465" s="7"/>
      <c r="G465" s="225" t="s">
        <v>2197</v>
      </c>
      <c r="H465" s="150" t="s">
        <v>2176</v>
      </c>
      <c r="I465" s="151">
        <v>36</v>
      </c>
      <c r="J465" s="151">
        <v>0</v>
      </c>
      <c r="K465" s="151">
        <v>0.6</v>
      </c>
      <c r="L465" s="151">
        <v>0</v>
      </c>
      <c r="M465" s="1"/>
      <c r="N465" s="1"/>
      <c r="O465" s="1"/>
      <c r="P465" s="1"/>
      <c r="Q465" s="1"/>
      <c r="R465" s="153">
        <v>42723</v>
      </c>
      <c r="S465" s="1" t="s">
        <v>2154</v>
      </c>
      <c r="T465" s="148" t="s">
        <v>1910</v>
      </c>
      <c r="U465" s="148" t="s">
        <v>1910</v>
      </c>
      <c r="V465" s="148" t="s">
        <v>1910</v>
      </c>
      <c r="W465" s="148" t="s">
        <v>1910</v>
      </c>
      <c r="X465" s="260" t="s">
        <v>2155</v>
      </c>
      <c r="Y465" s="129"/>
      <c r="Z465" s="129"/>
      <c r="AA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</row>
    <row r="466" spans="2:44" s="149" customFormat="1" ht="12.75" customHeight="1">
      <c r="B466" s="4"/>
      <c r="C466" s="5"/>
      <c r="D466" s="6"/>
      <c r="E466" s="6"/>
      <c r="F466" s="7"/>
      <c r="G466" s="225" t="s">
        <v>2198</v>
      </c>
      <c r="H466" s="150" t="s">
        <v>2176</v>
      </c>
      <c r="I466" s="151">
        <v>36</v>
      </c>
      <c r="J466" s="151">
        <v>0</v>
      </c>
      <c r="K466" s="151">
        <v>0.6</v>
      </c>
      <c r="L466" s="151">
        <v>0</v>
      </c>
      <c r="M466" s="1"/>
      <c r="N466" s="1"/>
      <c r="O466" s="1"/>
      <c r="P466" s="1"/>
      <c r="Q466" s="1"/>
      <c r="R466" s="153">
        <v>42723</v>
      </c>
      <c r="S466" s="1" t="s">
        <v>2154</v>
      </c>
      <c r="T466" s="148" t="s">
        <v>1910</v>
      </c>
      <c r="U466" s="148" t="s">
        <v>1910</v>
      </c>
      <c r="V466" s="148" t="s">
        <v>1910</v>
      </c>
      <c r="W466" s="148" t="s">
        <v>1910</v>
      </c>
      <c r="X466" s="260" t="s">
        <v>2155</v>
      </c>
      <c r="Y466" s="129"/>
      <c r="Z466" s="129"/>
      <c r="AA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</row>
    <row r="467" spans="2:44" s="149" customFormat="1" ht="12.75" customHeight="1">
      <c r="B467" s="4"/>
      <c r="C467" s="5"/>
      <c r="D467" s="6"/>
      <c r="E467" s="6"/>
      <c r="F467" s="7"/>
      <c r="G467" s="225" t="s">
        <v>2199</v>
      </c>
      <c r="H467" s="150" t="s">
        <v>2176</v>
      </c>
      <c r="I467" s="151">
        <v>18</v>
      </c>
      <c r="J467" s="151">
        <v>0</v>
      </c>
      <c r="K467" s="151">
        <v>0.3</v>
      </c>
      <c r="L467" s="151">
        <v>0</v>
      </c>
      <c r="M467" s="1"/>
      <c r="N467" s="1"/>
      <c r="O467" s="1"/>
      <c r="P467" s="1"/>
      <c r="Q467" s="1"/>
      <c r="R467" s="153">
        <v>42723</v>
      </c>
      <c r="S467" s="1" t="s">
        <v>2154</v>
      </c>
      <c r="T467" s="148" t="s">
        <v>1910</v>
      </c>
      <c r="U467" s="148" t="s">
        <v>1910</v>
      </c>
      <c r="V467" s="148" t="s">
        <v>1910</v>
      </c>
      <c r="W467" s="148" t="s">
        <v>1910</v>
      </c>
      <c r="X467" s="260" t="s">
        <v>2155</v>
      </c>
      <c r="Y467" s="129"/>
      <c r="Z467" s="129"/>
      <c r="AA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</row>
    <row r="468" spans="2:44" s="149" customFormat="1" ht="12.75" customHeight="1">
      <c r="B468" s="4"/>
      <c r="C468" s="5"/>
      <c r="D468" s="6"/>
      <c r="E468" s="6"/>
      <c r="F468" s="7"/>
      <c r="G468" s="168" t="s">
        <v>2200</v>
      </c>
      <c r="H468" s="150" t="s">
        <v>2201</v>
      </c>
      <c r="I468" s="151">
        <v>12</v>
      </c>
      <c r="J468" s="151">
        <v>0</v>
      </c>
      <c r="K468" s="151">
        <v>0.2</v>
      </c>
      <c r="L468" s="151">
        <v>0</v>
      </c>
      <c r="M468" s="1"/>
      <c r="N468" s="1"/>
      <c r="O468" s="1"/>
      <c r="P468" s="1"/>
      <c r="Q468" s="1"/>
      <c r="R468" s="153">
        <v>43726</v>
      </c>
      <c r="S468" s="1" t="s">
        <v>1986</v>
      </c>
      <c r="T468" s="148" t="s">
        <v>1784</v>
      </c>
      <c r="U468" s="148" t="s">
        <v>1784</v>
      </c>
      <c r="V468" s="148" t="s">
        <v>1784</v>
      </c>
      <c r="W468" s="148" t="s">
        <v>1784</v>
      </c>
      <c r="X468" s="260" t="s">
        <v>1987</v>
      </c>
      <c r="Y468" s="129"/>
      <c r="Z468" s="129"/>
      <c r="AA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</row>
    <row r="469" spans="2:44" s="149" customFormat="1" ht="12.75" customHeight="1">
      <c r="B469" s="4"/>
      <c r="C469" s="5"/>
      <c r="D469" s="6"/>
      <c r="E469" s="6"/>
      <c r="F469" s="7"/>
      <c r="G469" s="168" t="s">
        <v>2202</v>
      </c>
      <c r="H469" s="150" t="s">
        <v>2201</v>
      </c>
      <c r="I469" s="151">
        <v>60</v>
      </c>
      <c r="J469" s="151">
        <v>0</v>
      </c>
      <c r="K469" s="151">
        <v>1</v>
      </c>
      <c r="L469" s="151">
        <v>0</v>
      </c>
      <c r="M469" s="1"/>
      <c r="N469" s="1"/>
      <c r="O469" s="1"/>
      <c r="P469" s="1"/>
      <c r="Q469" s="1"/>
      <c r="R469" s="153">
        <v>42909</v>
      </c>
      <c r="S469" s="1" t="s">
        <v>1986</v>
      </c>
      <c r="T469" s="148" t="s">
        <v>1784</v>
      </c>
      <c r="U469" s="148" t="s">
        <v>1784</v>
      </c>
      <c r="V469" s="148" t="s">
        <v>1784</v>
      </c>
      <c r="W469" s="148" t="s">
        <v>1784</v>
      </c>
      <c r="X469" s="260" t="s">
        <v>1987</v>
      </c>
      <c r="Y469" s="129"/>
      <c r="Z469" s="129"/>
      <c r="AA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</row>
    <row r="470" spans="2:44" s="149" customFormat="1" ht="12.75" customHeight="1">
      <c r="B470" s="4"/>
      <c r="C470" s="5"/>
      <c r="D470" s="6"/>
      <c r="E470" s="6"/>
      <c r="F470" s="7"/>
      <c r="G470" s="168" t="s">
        <v>2203</v>
      </c>
      <c r="H470" s="150" t="s">
        <v>2201</v>
      </c>
      <c r="I470" s="151">
        <v>18</v>
      </c>
      <c r="J470" s="151">
        <v>0</v>
      </c>
      <c r="K470" s="151">
        <v>0.3</v>
      </c>
      <c r="L470" s="151">
        <v>0</v>
      </c>
      <c r="M470" s="1"/>
      <c r="N470" s="1"/>
      <c r="O470" s="1"/>
      <c r="P470" s="1"/>
      <c r="Q470" s="1"/>
      <c r="R470" s="153">
        <v>43726</v>
      </c>
      <c r="S470" s="1" t="s">
        <v>1986</v>
      </c>
      <c r="T470" s="148" t="s">
        <v>1784</v>
      </c>
      <c r="U470" s="148" t="s">
        <v>1784</v>
      </c>
      <c r="V470" s="148" t="s">
        <v>1784</v>
      </c>
      <c r="W470" s="148" t="s">
        <v>1784</v>
      </c>
      <c r="X470" s="260" t="s">
        <v>1987</v>
      </c>
      <c r="Y470" s="129"/>
      <c r="Z470" s="129"/>
      <c r="AA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</row>
    <row r="471" spans="2:44" s="149" customFormat="1" ht="12.75" customHeight="1">
      <c r="B471" s="4"/>
      <c r="C471" s="5" t="s">
        <v>22</v>
      </c>
      <c r="D471" s="6" t="s">
        <v>1962</v>
      </c>
      <c r="E471" s="6" t="s">
        <v>2140</v>
      </c>
      <c r="F471" s="156" t="s">
        <v>3252</v>
      </c>
      <c r="G471" s="225" t="s">
        <v>2204</v>
      </c>
      <c r="H471" s="150" t="s">
        <v>1363</v>
      </c>
      <c r="I471" s="151">
        <v>30</v>
      </c>
      <c r="J471" s="151">
        <v>0</v>
      </c>
      <c r="K471" s="151">
        <v>0.5</v>
      </c>
      <c r="L471" s="151">
        <v>0</v>
      </c>
      <c r="M471" s="1">
        <v>480</v>
      </c>
      <c r="N471" s="1">
        <v>120</v>
      </c>
      <c r="O471" s="1">
        <v>7.4</v>
      </c>
      <c r="P471" s="1">
        <v>2</v>
      </c>
      <c r="Q471" s="1"/>
      <c r="R471" s="153">
        <v>43088</v>
      </c>
      <c r="S471" s="1" t="s">
        <v>1986</v>
      </c>
      <c r="T471" s="148"/>
      <c r="U471" s="148" t="s">
        <v>1784</v>
      </c>
      <c r="V471" s="148" t="s">
        <v>1784</v>
      </c>
      <c r="W471" s="148" t="s">
        <v>1784</v>
      </c>
      <c r="X471" s="260" t="s">
        <v>1987</v>
      </c>
      <c r="Y471" s="129"/>
      <c r="Z471" s="129"/>
      <c r="AA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327"/>
      <c r="AR471" s="327"/>
    </row>
    <row r="472" spans="2:44" s="149" customFormat="1" ht="12.75" customHeight="1">
      <c r="B472" s="4"/>
      <c r="C472" s="5"/>
      <c r="D472" s="6"/>
      <c r="E472" s="6"/>
      <c r="F472" s="7"/>
      <c r="G472" s="225" t="s">
        <v>2205</v>
      </c>
      <c r="H472" s="150" t="s">
        <v>1363</v>
      </c>
      <c r="I472" s="151">
        <v>18</v>
      </c>
      <c r="J472" s="151">
        <v>0</v>
      </c>
      <c r="K472" s="151">
        <v>0.1</v>
      </c>
      <c r="L472" s="151">
        <v>0</v>
      </c>
      <c r="M472" s="1"/>
      <c r="N472" s="1"/>
      <c r="O472" s="1"/>
      <c r="P472" s="1"/>
      <c r="Q472" s="1"/>
      <c r="R472" s="153">
        <v>43684</v>
      </c>
      <c r="S472" s="1" t="s">
        <v>1986</v>
      </c>
      <c r="T472" s="148"/>
      <c r="U472" s="148" t="s">
        <v>1784</v>
      </c>
      <c r="V472" s="148" t="s">
        <v>1784</v>
      </c>
      <c r="W472" s="148" t="s">
        <v>1784</v>
      </c>
      <c r="X472" s="260" t="s">
        <v>1987</v>
      </c>
      <c r="Y472" s="129"/>
      <c r="Z472" s="129"/>
      <c r="AA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</row>
    <row r="473" spans="2:44" s="149" customFormat="1" ht="12.75" customHeight="1">
      <c r="B473" s="4"/>
      <c r="C473" s="5"/>
      <c r="D473" s="6"/>
      <c r="E473" s="6"/>
      <c r="F473" s="7"/>
      <c r="G473" s="225" t="s">
        <v>2206</v>
      </c>
      <c r="H473" s="150" t="s">
        <v>1363</v>
      </c>
      <c r="I473" s="151">
        <v>36</v>
      </c>
      <c r="J473" s="151">
        <v>0</v>
      </c>
      <c r="K473" s="151">
        <v>0.4</v>
      </c>
      <c r="L473" s="151">
        <v>0</v>
      </c>
      <c r="M473" s="1"/>
      <c r="N473" s="1"/>
      <c r="O473" s="1"/>
      <c r="P473" s="1"/>
      <c r="Q473" s="1"/>
      <c r="R473" s="153">
        <v>42334</v>
      </c>
      <c r="S473" s="1" t="s">
        <v>1986</v>
      </c>
      <c r="T473" s="148"/>
      <c r="U473" s="148" t="s">
        <v>1784</v>
      </c>
      <c r="V473" s="148" t="s">
        <v>1784</v>
      </c>
      <c r="W473" s="148" t="s">
        <v>1784</v>
      </c>
      <c r="X473" s="260" t="s">
        <v>1987</v>
      </c>
      <c r="Y473" s="129"/>
      <c r="Z473" s="129"/>
      <c r="AA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</row>
    <row r="474" spans="2:44" s="149" customFormat="1" ht="12.75" customHeight="1">
      <c r="B474" s="4"/>
      <c r="C474" s="5"/>
      <c r="D474" s="6"/>
      <c r="E474" s="6"/>
      <c r="F474" s="7"/>
      <c r="G474" s="223" t="s">
        <v>2207</v>
      </c>
      <c r="H474" s="150" t="s">
        <v>1363</v>
      </c>
      <c r="I474" s="151">
        <v>18</v>
      </c>
      <c r="J474" s="151">
        <v>0</v>
      </c>
      <c r="K474" s="151">
        <v>0.2</v>
      </c>
      <c r="L474" s="151">
        <v>0</v>
      </c>
      <c r="M474" s="1"/>
      <c r="N474" s="1"/>
      <c r="O474" s="1"/>
      <c r="P474" s="1"/>
      <c r="Q474" s="1"/>
      <c r="R474" s="153">
        <v>43643</v>
      </c>
      <c r="S474" s="1" t="s">
        <v>1986</v>
      </c>
      <c r="T474" s="148"/>
      <c r="U474" s="148" t="s">
        <v>1784</v>
      </c>
      <c r="V474" s="148" t="s">
        <v>1784</v>
      </c>
      <c r="W474" s="148" t="s">
        <v>1784</v>
      </c>
      <c r="X474" s="260" t="s">
        <v>1987</v>
      </c>
      <c r="Y474" s="129"/>
      <c r="Z474" s="129"/>
      <c r="AA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</row>
    <row r="475" spans="2:44" s="149" customFormat="1" ht="12.75" customHeight="1">
      <c r="B475" s="4"/>
      <c r="C475" s="5"/>
      <c r="D475" s="6"/>
      <c r="E475" s="6"/>
      <c r="F475" s="7"/>
      <c r="G475" s="225" t="s">
        <v>2208</v>
      </c>
      <c r="H475" s="150" t="s">
        <v>1363</v>
      </c>
      <c r="I475" s="151">
        <v>15</v>
      </c>
      <c r="J475" s="151">
        <v>0</v>
      </c>
      <c r="K475" s="151">
        <v>0.1</v>
      </c>
      <c r="L475" s="151">
        <v>0</v>
      </c>
      <c r="M475" s="1"/>
      <c r="N475" s="1"/>
      <c r="O475" s="1"/>
      <c r="P475" s="1"/>
      <c r="Q475" s="1"/>
      <c r="R475" s="153">
        <v>43643</v>
      </c>
      <c r="S475" s="1" t="s">
        <v>1986</v>
      </c>
      <c r="T475" s="148"/>
      <c r="U475" s="148" t="s">
        <v>1784</v>
      </c>
      <c r="V475" s="148" t="s">
        <v>1784</v>
      </c>
      <c r="W475" s="148" t="s">
        <v>1784</v>
      </c>
      <c r="X475" s="260" t="s">
        <v>1987</v>
      </c>
      <c r="Y475" s="129"/>
      <c r="Z475" s="129"/>
      <c r="AA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</row>
    <row r="476" spans="2:44" s="149" customFormat="1" ht="12.75" customHeight="1">
      <c r="B476" s="4"/>
      <c r="C476" s="5"/>
      <c r="D476" s="6"/>
      <c r="E476" s="6"/>
      <c r="F476" s="7"/>
      <c r="G476" s="225" t="s">
        <v>2209</v>
      </c>
      <c r="H476" s="150" t="s">
        <v>1363</v>
      </c>
      <c r="I476" s="151">
        <v>6</v>
      </c>
      <c r="J476" s="151">
        <v>0</v>
      </c>
      <c r="K476" s="151">
        <v>0.1</v>
      </c>
      <c r="L476" s="151">
        <v>0</v>
      </c>
      <c r="M476" s="1"/>
      <c r="N476" s="1"/>
      <c r="O476" s="1"/>
      <c r="P476" s="1"/>
      <c r="Q476" s="1"/>
      <c r="R476" s="153">
        <v>42593</v>
      </c>
      <c r="S476" s="1" t="s">
        <v>1986</v>
      </c>
      <c r="T476" s="148"/>
      <c r="U476" s="148" t="s">
        <v>1784</v>
      </c>
      <c r="V476" s="148" t="s">
        <v>1784</v>
      </c>
      <c r="W476" s="148" t="s">
        <v>1784</v>
      </c>
      <c r="X476" s="260" t="s">
        <v>1987</v>
      </c>
      <c r="Y476" s="129"/>
      <c r="Z476" s="129"/>
      <c r="AA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</row>
    <row r="477" spans="2:44" s="149" customFormat="1" ht="12.75" customHeight="1">
      <c r="B477" s="4"/>
      <c r="C477" s="5"/>
      <c r="D477" s="6"/>
      <c r="E477" s="6"/>
      <c r="F477" s="7"/>
      <c r="G477" s="225" t="s">
        <v>2210</v>
      </c>
      <c r="H477" s="150" t="s">
        <v>1363</v>
      </c>
      <c r="I477" s="151">
        <v>18</v>
      </c>
      <c r="J477" s="151">
        <v>0</v>
      </c>
      <c r="K477" s="151">
        <v>0.6</v>
      </c>
      <c r="L477" s="151">
        <v>0</v>
      </c>
      <c r="M477" s="1"/>
      <c r="N477" s="1"/>
      <c r="O477" s="1"/>
      <c r="P477" s="1"/>
      <c r="Q477" s="1"/>
      <c r="R477" s="153">
        <v>43567</v>
      </c>
      <c r="S477" s="1" t="s">
        <v>1986</v>
      </c>
      <c r="T477" s="148"/>
      <c r="U477" s="148" t="s">
        <v>1784</v>
      </c>
      <c r="V477" s="148" t="s">
        <v>1784</v>
      </c>
      <c r="W477" s="148" t="s">
        <v>1784</v>
      </c>
      <c r="X477" s="260" t="s">
        <v>1987</v>
      </c>
      <c r="Y477" s="129"/>
      <c r="Z477" s="129"/>
      <c r="AA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</row>
    <row r="478" spans="2:44" s="149" customFormat="1" ht="12.75" customHeight="1">
      <c r="B478" s="4"/>
      <c r="C478" s="5"/>
      <c r="D478" s="6"/>
      <c r="E478" s="6"/>
      <c r="F478" s="7"/>
      <c r="G478" s="225" t="s">
        <v>2211</v>
      </c>
      <c r="H478" s="150" t="s">
        <v>1363</v>
      </c>
      <c r="I478" s="151">
        <v>180</v>
      </c>
      <c r="J478" s="151">
        <v>0</v>
      </c>
      <c r="K478" s="151">
        <v>3</v>
      </c>
      <c r="L478" s="151">
        <v>0</v>
      </c>
      <c r="M478" s="1"/>
      <c r="N478" s="1"/>
      <c r="O478" s="1"/>
      <c r="P478" s="1"/>
      <c r="Q478" s="1"/>
      <c r="R478" s="153">
        <v>43090</v>
      </c>
      <c r="S478" s="1" t="s">
        <v>1986</v>
      </c>
      <c r="T478" s="148"/>
      <c r="U478" s="148" t="s">
        <v>1784</v>
      </c>
      <c r="V478" s="148" t="s">
        <v>1784</v>
      </c>
      <c r="W478" s="148" t="s">
        <v>1784</v>
      </c>
      <c r="X478" s="260" t="s">
        <v>1987</v>
      </c>
      <c r="Y478" s="129"/>
      <c r="Z478" s="129"/>
      <c r="AA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</row>
    <row r="479" spans="2:44" s="149" customFormat="1" ht="12.75" customHeight="1">
      <c r="B479" s="4"/>
      <c r="C479" s="5"/>
      <c r="D479" s="6"/>
      <c r="E479" s="6"/>
      <c r="F479" s="7"/>
      <c r="G479" s="225" t="s">
        <v>2212</v>
      </c>
      <c r="H479" s="150" t="s">
        <v>1363</v>
      </c>
      <c r="I479" s="151">
        <v>90</v>
      </c>
      <c r="J479" s="151">
        <v>0</v>
      </c>
      <c r="K479" s="151">
        <v>1.5</v>
      </c>
      <c r="L479" s="151">
        <v>0</v>
      </c>
      <c r="M479" s="1"/>
      <c r="N479" s="1"/>
      <c r="O479" s="1"/>
      <c r="P479" s="1"/>
      <c r="Q479" s="1"/>
      <c r="R479" s="153">
        <v>43643</v>
      </c>
      <c r="S479" s="1" t="s">
        <v>1986</v>
      </c>
      <c r="T479" s="148"/>
      <c r="U479" s="148" t="s">
        <v>1784</v>
      </c>
      <c r="V479" s="148" t="s">
        <v>1784</v>
      </c>
      <c r="W479" s="148" t="s">
        <v>1784</v>
      </c>
      <c r="X479" s="260" t="s">
        <v>1987</v>
      </c>
      <c r="Y479" s="129"/>
      <c r="Z479" s="129"/>
      <c r="AA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</row>
    <row r="480" spans="2:44" s="149" customFormat="1" ht="12.75" customHeight="1">
      <c r="B480" s="4"/>
      <c r="C480" s="5"/>
      <c r="D480" s="6"/>
      <c r="E480" s="6"/>
      <c r="F480" s="7"/>
      <c r="G480" s="225" t="s">
        <v>2213</v>
      </c>
      <c r="H480" s="150" t="s">
        <v>1363</v>
      </c>
      <c r="I480" s="151">
        <v>24</v>
      </c>
      <c r="J480" s="151">
        <v>0</v>
      </c>
      <c r="K480" s="151">
        <v>0.4</v>
      </c>
      <c r="L480" s="151">
        <v>0</v>
      </c>
      <c r="M480" s="1"/>
      <c r="N480" s="1"/>
      <c r="O480" s="1"/>
      <c r="P480" s="1"/>
      <c r="Q480" s="1"/>
      <c r="R480" s="153">
        <v>42688</v>
      </c>
      <c r="S480" s="1" t="s">
        <v>1986</v>
      </c>
      <c r="T480" s="148"/>
      <c r="U480" s="148" t="s">
        <v>1784</v>
      </c>
      <c r="V480" s="148" t="s">
        <v>1784</v>
      </c>
      <c r="W480" s="148" t="s">
        <v>1784</v>
      </c>
      <c r="X480" s="260" t="s">
        <v>1987</v>
      </c>
      <c r="Y480" s="129"/>
      <c r="Z480" s="129"/>
      <c r="AA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</row>
    <row r="481" spans="2:44" s="149" customFormat="1" ht="12.75" customHeight="1">
      <c r="B481" s="4"/>
      <c r="C481" s="5"/>
      <c r="D481" s="6"/>
      <c r="E481" s="6"/>
      <c r="F481" s="7"/>
      <c r="G481" s="225" t="s">
        <v>2214</v>
      </c>
      <c r="H481" s="150" t="s">
        <v>1363</v>
      </c>
      <c r="I481" s="151">
        <v>21</v>
      </c>
      <c r="J481" s="151">
        <v>30</v>
      </c>
      <c r="K481" s="151">
        <v>0.2</v>
      </c>
      <c r="L481" s="151">
        <v>0.5</v>
      </c>
      <c r="M481" s="1"/>
      <c r="N481" s="1"/>
      <c r="O481" s="1"/>
      <c r="P481" s="1"/>
      <c r="Q481" s="1"/>
      <c r="R481" s="153">
        <v>42230</v>
      </c>
      <c r="S481" s="1" t="s">
        <v>1986</v>
      </c>
      <c r="T481" s="148"/>
      <c r="U481" s="148" t="s">
        <v>1784</v>
      </c>
      <c r="V481" s="148" t="s">
        <v>1784</v>
      </c>
      <c r="W481" s="148" t="s">
        <v>1784</v>
      </c>
      <c r="X481" s="260" t="s">
        <v>1987</v>
      </c>
      <c r="Y481" s="129"/>
      <c r="Z481" s="129"/>
      <c r="AA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</row>
    <row r="482" spans="2:44" s="149" customFormat="1" ht="12.75" customHeight="1">
      <c r="B482" s="4"/>
      <c r="C482" s="5"/>
      <c r="D482" s="6"/>
      <c r="E482" s="6"/>
      <c r="F482" s="7"/>
      <c r="G482" s="225" t="s">
        <v>2215</v>
      </c>
      <c r="H482" s="150" t="s">
        <v>1363</v>
      </c>
      <c r="I482" s="151">
        <v>18</v>
      </c>
      <c r="J482" s="151">
        <v>30</v>
      </c>
      <c r="K482" s="151">
        <v>0.3</v>
      </c>
      <c r="L482" s="151">
        <v>0.5</v>
      </c>
      <c r="M482" s="1"/>
      <c r="N482" s="1"/>
      <c r="O482" s="1"/>
      <c r="P482" s="1"/>
      <c r="Q482" s="1"/>
      <c r="R482" s="153">
        <v>42688</v>
      </c>
      <c r="S482" s="1" t="s">
        <v>1986</v>
      </c>
      <c r="T482" s="148"/>
      <c r="U482" s="148" t="s">
        <v>1784</v>
      </c>
      <c r="V482" s="148" t="s">
        <v>1784</v>
      </c>
      <c r="W482" s="148" t="s">
        <v>1784</v>
      </c>
      <c r="X482" s="260" t="s">
        <v>1987</v>
      </c>
      <c r="Y482" s="129"/>
      <c r="Z482" s="129"/>
      <c r="AA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</row>
    <row r="483" spans="2:44" s="149" customFormat="1" ht="12.75" customHeight="1">
      <c r="B483" s="4"/>
      <c r="C483" s="5"/>
      <c r="D483" s="6"/>
      <c r="E483" s="6"/>
      <c r="F483" s="7"/>
      <c r="G483" s="225" t="s">
        <v>2216</v>
      </c>
      <c r="H483" s="150" t="s">
        <v>1363</v>
      </c>
      <c r="I483" s="151">
        <v>6</v>
      </c>
      <c r="J483" s="151">
        <v>60</v>
      </c>
      <c r="K483" s="151">
        <v>0</v>
      </c>
      <c r="L483" s="151">
        <v>1</v>
      </c>
      <c r="M483" s="1"/>
      <c r="N483" s="1"/>
      <c r="O483" s="1"/>
      <c r="P483" s="1"/>
      <c r="Q483" s="1"/>
      <c r="R483" s="153">
        <v>43468</v>
      </c>
      <c r="S483" s="1" t="s">
        <v>1986</v>
      </c>
      <c r="T483" s="148"/>
      <c r="U483" s="148" t="s">
        <v>1784</v>
      </c>
      <c r="V483" s="148" t="s">
        <v>1784</v>
      </c>
      <c r="W483" s="148" t="s">
        <v>1784</v>
      </c>
      <c r="X483" s="260" t="s">
        <v>1987</v>
      </c>
      <c r="Y483" s="129"/>
      <c r="Z483" s="129"/>
      <c r="AA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</row>
    <row r="484" spans="2:44" s="149" customFormat="1" ht="12.75" customHeight="1">
      <c r="B484" s="4"/>
      <c r="C484" s="5" t="s">
        <v>22</v>
      </c>
      <c r="D484" s="6" t="s">
        <v>1962</v>
      </c>
      <c r="E484" s="6" t="s">
        <v>2140</v>
      </c>
      <c r="F484" s="156" t="s">
        <v>3253</v>
      </c>
      <c r="G484" s="225" t="s">
        <v>2217</v>
      </c>
      <c r="H484" s="150" t="s">
        <v>1363</v>
      </c>
      <c r="I484" s="151">
        <v>12</v>
      </c>
      <c r="J484" s="151">
        <v>0</v>
      </c>
      <c r="K484" s="151">
        <v>0.2</v>
      </c>
      <c r="L484" s="151">
        <v>0</v>
      </c>
      <c r="M484" s="1">
        <v>408</v>
      </c>
      <c r="N484" s="1">
        <v>0</v>
      </c>
      <c r="O484" s="1">
        <v>6.6</v>
      </c>
      <c r="P484" s="1">
        <v>0</v>
      </c>
      <c r="Q484" s="1"/>
      <c r="R484" s="153">
        <v>43643</v>
      </c>
      <c r="S484" s="1" t="s">
        <v>1986</v>
      </c>
      <c r="T484" s="148" t="s">
        <v>1784</v>
      </c>
      <c r="U484" s="148" t="s">
        <v>1784</v>
      </c>
      <c r="V484" s="148" t="s">
        <v>1784</v>
      </c>
      <c r="W484" s="148" t="s">
        <v>1784</v>
      </c>
      <c r="X484" s="260" t="s">
        <v>1987</v>
      </c>
      <c r="Y484" s="129"/>
      <c r="Z484" s="129"/>
      <c r="AA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327"/>
      <c r="AR484" s="327"/>
    </row>
    <row r="485" spans="2:44" s="149" customFormat="1" ht="12.75" customHeight="1">
      <c r="B485" s="4"/>
      <c r="C485" s="5"/>
      <c r="D485" s="6"/>
      <c r="E485" s="6"/>
      <c r="F485" s="7"/>
      <c r="G485" s="225" t="s">
        <v>2218</v>
      </c>
      <c r="H485" s="150" t="s">
        <v>1363</v>
      </c>
      <c r="I485" s="151">
        <v>24</v>
      </c>
      <c r="J485" s="151">
        <v>0</v>
      </c>
      <c r="K485" s="151">
        <v>0.4</v>
      </c>
      <c r="L485" s="151">
        <v>0</v>
      </c>
      <c r="M485" s="1"/>
      <c r="N485" s="1"/>
      <c r="O485" s="1"/>
      <c r="P485" s="1"/>
      <c r="Q485" s="1"/>
      <c r="R485" s="153">
        <v>43643</v>
      </c>
      <c r="S485" s="1" t="s">
        <v>1986</v>
      </c>
      <c r="T485" s="148" t="s">
        <v>1784</v>
      </c>
      <c r="U485" s="148" t="s">
        <v>1784</v>
      </c>
      <c r="V485" s="148" t="s">
        <v>1784</v>
      </c>
      <c r="W485" s="148" t="s">
        <v>1784</v>
      </c>
      <c r="X485" s="260" t="s">
        <v>1987</v>
      </c>
      <c r="Y485" s="129"/>
      <c r="Z485" s="129"/>
      <c r="AA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</row>
    <row r="486" spans="2:44" s="149" customFormat="1" ht="12.75" customHeight="1">
      <c r="B486" s="4"/>
      <c r="C486" s="5"/>
      <c r="D486" s="6"/>
      <c r="E486" s="6"/>
      <c r="F486" s="7"/>
      <c r="G486" s="225" t="s">
        <v>2219</v>
      </c>
      <c r="H486" s="150" t="s">
        <v>1363</v>
      </c>
      <c r="I486" s="151">
        <v>12</v>
      </c>
      <c r="J486" s="151">
        <v>0</v>
      </c>
      <c r="K486" s="151">
        <v>0.2</v>
      </c>
      <c r="L486" s="151">
        <v>0</v>
      </c>
      <c r="M486" s="1"/>
      <c r="N486" s="1"/>
      <c r="O486" s="1"/>
      <c r="P486" s="1"/>
      <c r="Q486" s="1"/>
      <c r="R486" s="153">
        <v>43643</v>
      </c>
      <c r="S486" s="1" t="s">
        <v>1986</v>
      </c>
      <c r="T486" s="148" t="s">
        <v>1784</v>
      </c>
      <c r="U486" s="148" t="s">
        <v>1784</v>
      </c>
      <c r="V486" s="148" t="s">
        <v>1784</v>
      </c>
      <c r="W486" s="148" t="s">
        <v>1784</v>
      </c>
      <c r="X486" s="260" t="s">
        <v>1987</v>
      </c>
      <c r="Y486" s="129"/>
      <c r="Z486" s="129"/>
      <c r="AA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</row>
    <row r="487" spans="2:44" s="149" customFormat="1" ht="12.75" customHeight="1">
      <c r="B487" s="4"/>
      <c r="C487" s="5"/>
      <c r="D487" s="6"/>
      <c r="E487" s="6"/>
      <c r="F487" s="7"/>
      <c r="G487" s="225" t="s">
        <v>2220</v>
      </c>
      <c r="H487" s="150" t="s">
        <v>1363</v>
      </c>
      <c r="I487" s="151">
        <v>60</v>
      </c>
      <c r="J487" s="151">
        <v>0</v>
      </c>
      <c r="K487" s="151">
        <v>0.8</v>
      </c>
      <c r="L487" s="151">
        <v>0</v>
      </c>
      <c r="M487" s="1"/>
      <c r="N487" s="1"/>
      <c r="O487" s="1"/>
      <c r="P487" s="1"/>
      <c r="Q487" s="1"/>
      <c r="R487" s="153">
        <v>43643</v>
      </c>
      <c r="S487" s="1" t="s">
        <v>1986</v>
      </c>
      <c r="T487" s="148" t="s">
        <v>1784</v>
      </c>
      <c r="U487" s="148" t="s">
        <v>1784</v>
      </c>
      <c r="V487" s="148" t="s">
        <v>1784</v>
      </c>
      <c r="W487" s="148" t="s">
        <v>1784</v>
      </c>
      <c r="X487" s="260" t="s">
        <v>1987</v>
      </c>
      <c r="Y487" s="129"/>
      <c r="Z487" s="129"/>
      <c r="AA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</row>
    <row r="488" spans="2:44" s="149" customFormat="1" ht="12.75" customHeight="1">
      <c r="B488" s="4"/>
      <c r="C488" s="5"/>
      <c r="D488" s="6"/>
      <c r="E488" s="6"/>
      <c r="F488" s="7"/>
      <c r="G488" s="225" t="s">
        <v>2221</v>
      </c>
      <c r="H488" s="150" t="s">
        <v>1363</v>
      </c>
      <c r="I488" s="151">
        <v>18</v>
      </c>
      <c r="J488" s="151">
        <v>0</v>
      </c>
      <c r="K488" s="151">
        <v>0.3</v>
      </c>
      <c r="L488" s="151">
        <v>0</v>
      </c>
      <c r="M488" s="1"/>
      <c r="N488" s="1"/>
      <c r="O488" s="1"/>
      <c r="P488" s="1"/>
      <c r="Q488" s="1"/>
      <c r="R488" s="153">
        <v>43643</v>
      </c>
      <c r="S488" s="1" t="s">
        <v>1986</v>
      </c>
      <c r="T488" s="148"/>
      <c r="U488" s="148" t="s">
        <v>1784</v>
      </c>
      <c r="V488" s="148" t="s">
        <v>1784</v>
      </c>
      <c r="W488" s="148" t="s">
        <v>1784</v>
      </c>
      <c r="X488" s="260" t="s">
        <v>1987</v>
      </c>
      <c r="Y488" s="129"/>
      <c r="Z488" s="129"/>
      <c r="AA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</row>
    <row r="489" spans="2:44" s="149" customFormat="1" ht="12.75" customHeight="1">
      <c r="B489" s="4"/>
      <c r="C489" s="5"/>
      <c r="D489" s="6"/>
      <c r="E489" s="6"/>
      <c r="F489" s="7"/>
      <c r="G489" s="225" t="s">
        <v>2222</v>
      </c>
      <c r="H489" s="150" t="s">
        <v>1363</v>
      </c>
      <c r="I489" s="151">
        <v>18</v>
      </c>
      <c r="J489" s="151">
        <v>0</v>
      </c>
      <c r="K489" s="151">
        <v>0.3</v>
      </c>
      <c r="L489" s="151">
        <v>0</v>
      </c>
      <c r="M489" s="1"/>
      <c r="N489" s="1"/>
      <c r="O489" s="1"/>
      <c r="P489" s="1"/>
      <c r="Q489" s="1"/>
      <c r="R489" s="153">
        <v>43643</v>
      </c>
      <c r="S489" s="1" t="s">
        <v>1986</v>
      </c>
      <c r="T489" s="148"/>
      <c r="U489" s="148" t="s">
        <v>1784</v>
      </c>
      <c r="V489" s="148" t="s">
        <v>1784</v>
      </c>
      <c r="W489" s="148" t="s">
        <v>1784</v>
      </c>
      <c r="X489" s="260" t="s">
        <v>1987</v>
      </c>
      <c r="Y489" s="129"/>
      <c r="Z489" s="129"/>
      <c r="AA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</row>
    <row r="490" spans="2:44" s="149" customFormat="1" ht="12.75" customHeight="1">
      <c r="B490" s="4"/>
      <c r="C490" s="5"/>
      <c r="D490" s="6"/>
      <c r="E490" s="6"/>
      <c r="F490" s="7"/>
      <c r="G490" s="225" t="s">
        <v>2223</v>
      </c>
      <c r="H490" s="150" t="s">
        <v>1363</v>
      </c>
      <c r="I490" s="151">
        <v>18</v>
      </c>
      <c r="J490" s="151">
        <v>0</v>
      </c>
      <c r="K490" s="151">
        <v>0.3</v>
      </c>
      <c r="L490" s="151">
        <v>0</v>
      </c>
      <c r="M490" s="1"/>
      <c r="N490" s="1"/>
      <c r="O490" s="1"/>
      <c r="P490" s="1"/>
      <c r="Q490" s="1"/>
      <c r="R490" s="153">
        <v>43643</v>
      </c>
      <c r="S490" s="1" t="s">
        <v>1986</v>
      </c>
      <c r="T490" s="148" t="s">
        <v>1784</v>
      </c>
      <c r="U490" s="148" t="s">
        <v>1784</v>
      </c>
      <c r="V490" s="148" t="s">
        <v>1784</v>
      </c>
      <c r="W490" s="148" t="s">
        <v>1784</v>
      </c>
      <c r="X490" s="260" t="s">
        <v>1987</v>
      </c>
      <c r="Y490" s="129"/>
      <c r="Z490" s="129"/>
      <c r="AA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</row>
    <row r="491" spans="2:44" s="149" customFormat="1" ht="12.75" customHeight="1">
      <c r="B491" s="4"/>
      <c r="C491" s="5"/>
      <c r="D491" s="6"/>
      <c r="E491" s="6"/>
      <c r="F491" s="7"/>
      <c r="G491" s="225" t="s">
        <v>2224</v>
      </c>
      <c r="H491" s="150" t="s">
        <v>1363</v>
      </c>
      <c r="I491" s="151">
        <v>48</v>
      </c>
      <c r="J491" s="151">
        <v>0</v>
      </c>
      <c r="K491" s="151">
        <v>0.8</v>
      </c>
      <c r="L491" s="151">
        <v>0</v>
      </c>
      <c r="M491" s="1"/>
      <c r="N491" s="1"/>
      <c r="O491" s="1"/>
      <c r="P491" s="1"/>
      <c r="Q491" s="1"/>
      <c r="R491" s="153">
        <v>43724</v>
      </c>
      <c r="S491" s="1" t="s">
        <v>1986</v>
      </c>
      <c r="T491" s="148" t="s">
        <v>1784</v>
      </c>
      <c r="U491" s="148" t="s">
        <v>1784</v>
      </c>
      <c r="V491" s="148" t="s">
        <v>1784</v>
      </c>
      <c r="W491" s="148" t="s">
        <v>1784</v>
      </c>
      <c r="X491" s="260" t="s">
        <v>1987</v>
      </c>
      <c r="Y491" s="129"/>
      <c r="Z491" s="129"/>
      <c r="AA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</row>
    <row r="492" spans="2:44" s="149" customFormat="1" ht="12.75" customHeight="1">
      <c r="B492" s="4"/>
      <c r="C492" s="5"/>
      <c r="D492" s="6"/>
      <c r="E492" s="6"/>
      <c r="F492" s="7"/>
      <c r="G492" s="225" t="s">
        <v>2225</v>
      </c>
      <c r="H492" s="150" t="s">
        <v>1363</v>
      </c>
      <c r="I492" s="151">
        <v>48</v>
      </c>
      <c r="J492" s="151">
        <v>0</v>
      </c>
      <c r="K492" s="151">
        <v>0.8</v>
      </c>
      <c r="L492" s="151">
        <v>0</v>
      </c>
      <c r="M492" s="1"/>
      <c r="N492" s="1"/>
      <c r="O492" s="1"/>
      <c r="P492" s="1"/>
      <c r="Q492" s="1"/>
      <c r="R492" s="153">
        <v>43724</v>
      </c>
      <c r="S492" s="1" t="s">
        <v>1986</v>
      </c>
      <c r="T492" s="148" t="s">
        <v>1784</v>
      </c>
      <c r="U492" s="148" t="s">
        <v>1784</v>
      </c>
      <c r="V492" s="148" t="s">
        <v>1784</v>
      </c>
      <c r="W492" s="148" t="s">
        <v>1784</v>
      </c>
      <c r="X492" s="260" t="s">
        <v>1987</v>
      </c>
      <c r="Y492" s="129"/>
      <c r="Z492" s="129"/>
      <c r="AA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</row>
    <row r="493" spans="2:44" s="149" customFormat="1" ht="12.75" customHeight="1">
      <c r="B493" s="4"/>
      <c r="C493" s="5"/>
      <c r="D493" s="6"/>
      <c r="E493" s="6"/>
      <c r="F493" s="7"/>
      <c r="G493" s="225" t="s">
        <v>2226</v>
      </c>
      <c r="H493" s="150" t="s">
        <v>1363</v>
      </c>
      <c r="I493" s="151">
        <v>36</v>
      </c>
      <c r="J493" s="151">
        <v>0</v>
      </c>
      <c r="K493" s="151">
        <v>0.6</v>
      </c>
      <c r="L493" s="151">
        <v>0</v>
      </c>
      <c r="M493" s="1"/>
      <c r="N493" s="1"/>
      <c r="O493" s="1"/>
      <c r="P493" s="1"/>
      <c r="Q493" s="1"/>
      <c r="R493" s="153">
        <v>43724</v>
      </c>
      <c r="S493" s="1" t="s">
        <v>1986</v>
      </c>
      <c r="T493" s="148" t="s">
        <v>1784</v>
      </c>
      <c r="U493" s="148" t="s">
        <v>1784</v>
      </c>
      <c r="V493" s="148" t="s">
        <v>1784</v>
      </c>
      <c r="W493" s="148" t="s">
        <v>1784</v>
      </c>
      <c r="X493" s="260" t="s">
        <v>1987</v>
      </c>
      <c r="Y493" s="129"/>
      <c r="Z493" s="129"/>
      <c r="AA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</row>
    <row r="494" spans="2:44" s="149" customFormat="1" ht="12.75" customHeight="1">
      <c r="B494" s="4"/>
      <c r="C494" s="5"/>
      <c r="D494" s="6"/>
      <c r="E494" s="6"/>
      <c r="F494" s="7"/>
      <c r="G494" s="225" t="s">
        <v>2227</v>
      </c>
      <c r="H494" s="150" t="s">
        <v>1363</v>
      </c>
      <c r="I494" s="151">
        <v>48</v>
      </c>
      <c r="J494" s="151">
        <v>0</v>
      </c>
      <c r="K494" s="151">
        <v>0.8</v>
      </c>
      <c r="L494" s="151">
        <v>0</v>
      </c>
      <c r="M494" s="1"/>
      <c r="N494" s="1"/>
      <c r="O494" s="1"/>
      <c r="P494" s="1"/>
      <c r="Q494" s="1"/>
      <c r="R494" s="153">
        <v>43726</v>
      </c>
      <c r="S494" s="1" t="s">
        <v>1968</v>
      </c>
      <c r="T494" s="148" t="s">
        <v>1938</v>
      </c>
      <c r="U494" s="148" t="s">
        <v>1938</v>
      </c>
      <c r="V494" s="148" t="s">
        <v>1938</v>
      </c>
      <c r="W494" s="148" t="s">
        <v>1938</v>
      </c>
      <c r="X494" s="260" t="s">
        <v>1969</v>
      </c>
      <c r="Y494" s="129"/>
      <c r="Z494" s="129"/>
      <c r="AA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</row>
    <row r="495" spans="2:44" s="149" customFormat="1" ht="12.75" customHeight="1">
      <c r="B495" s="4"/>
      <c r="C495" s="5"/>
      <c r="D495" s="6"/>
      <c r="E495" s="6"/>
      <c r="F495" s="7"/>
      <c r="G495" s="227" t="s">
        <v>2228</v>
      </c>
      <c r="H495" s="150" t="s">
        <v>1363</v>
      </c>
      <c r="I495" s="151">
        <v>36</v>
      </c>
      <c r="J495" s="151">
        <v>0</v>
      </c>
      <c r="K495" s="151">
        <v>0.6</v>
      </c>
      <c r="L495" s="151">
        <v>0</v>
      </c>
      <c r="M495" s="1"/>
      <c r="N495" s="1"/>
      <c r="O495" s="1"/>
      <c r="P495" s="1"/>
      <c r="Q495" s="1"/>
      <c r="R495" s="153">
        <v>43727</v>
      </c>
      <c r="S495" s="1" t="s">
        <v>1968</v>
      </c>
      <c r="T495" s="148" t="s">
        <v>1938</v>
      </c>
      <c r="U495" s="148" t="s">
        <v>1938</v>
      </c>
      <c r="V495" s="148" t="s">
        <v>1938</v>
      </c>
      <c r="W495" s="148" t="s">
        <v>1938</v>
      </c>
      <c r="X495" s="260" t="s">
        <v>1969</v>
      </c>
      <c r="Y495" s="129"/>
      <c r="Z495" s="129"/>
      <c r="AA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</row>
    <row r="496" spans="2:44" s="149" customFormat="1" ht="12.75" customHeight="1">
      <c r="B496" s="4"/>
      <c r="C496" s="5"/>
      <c r="D496" s="6"/>
      <c r="E496" s="6"/>
      <c r="F496" s="7"/>
      <c r="G496" s="227" t="s">
        <v>2229</v>
      </c>
      <c r="H496" s="150" t="s">
        <v>1363</v>
      </c>
      <c r="I496" s="151">
        <v>30</v>
      </c>
      <c r="J496" s="151">
        <v>0</v>
      </c>
      <c r="K496" s="151">
        <v>0.5</v>
      </c>
      <c r="L496" s="151">
        <v>0</v>
      </c>
      <c r="M496" s="1"/>
      <c r="N496" s="1"/>
      <c r="O496" s="1"/>
      <c r="P496" s="1"/>
      <c r="Q496" s="1"/>
      <c r="R496" s="153">
        <v>43796</v>
      </c>
      <c r="S496" s="1" t="s">
        <v>1968</v>
      </c>
      <c r="T496" s="148" t="s">
        <v>1938</v>
      </c>
      <c r="U496" s="148" t="s">
        <v>1938</v>
      </c>
      <c r="V496" s="148" t="s">
        <v>1938</v>
      </c>
      <c r="W496" s="148" t="s">
        <v>1938</v>
      </c>
      <c r="X496" s="260" t="s">
        <v>1969</v>
      </c>
      <c r="Y496" s="129"/>
      <c r="Z496" s="129"/>
      <c r="AA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</row>
    <row r="497" spans="2:44" s="149" customFormat="1" ht="12.75" customHeight="1">
      <c r="B497" s="4"/>
      <c r="C497" s="5" t="s">
        <v>22</v>
      </c>
      <c r="D497" s="6" t="s">
        <v>1962</v>
      </c>
      <c r="E497" s="6" t="s">
        <v>2140</v>
      </c>
      <c r="F497" s="156" t="s">
        <v>3254</v>
      </c>
      <c r="G497" s="225" t="s">
        <v>2230</v>
      </c>
      <c r="H497" s="150" t="s">
        <v>1363</v>
      </c>
      <c r="I497" s="151">
        <v>18</v>
      </c>
      <c r="J497" s="151">
        <v>0</v>
      </c>
      <c r="K497" s="151">
        <v>0.3</v>
      </c>
      <c r="L497" s="151">
        <v>0</v>
      </c>
      <c r="M497" s="1">
        <v>378</v>
      </c>
      <c r="N497" s="1">
        <v>240</v>
      </c>
      <c r="O497" s="1">
        <v>5.8</v>
      </c>
      <c r="P497" s="1">
        <v>4</v>
      </c>
      <c r="Q497" s="1"/>
      <c r="R497" s="153">
        <v>42566</v>
      </c>
      <c r="S497" s="1" t="s">
        <v>1968</v>
      </c>
      <c r="T497" s="148" t="s">
        <v>1938</v>
      </c>
      <c r="U497" s="148" t="s">
        <v>1938</v>
      </c>
      <c r="V497" s="148" t="s">
        <v>1938</v>
      </c>
      <c r="W497" s="148" t="s">
        <v>1938</v>
      </c>
      <c r="X497" s="260" t="s">
        <v>1969</v>
      </c>
      <c r="Y497" s="129"/>
      <c r="Z497" s="129"/>
      <c r="AA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327"/>
      <c r="AR497" s="327"/>
    </row>
    <row r="498" spans="2:44" s="149" customFormat="1" ht="12.75" customHeight="1">
      <c r="B498" s="4"/>
      <c r="C498" s="5"/>
      <c r="D498" s="6"/>
      <c r="E498" s="6"/>
      <c r="F498" s="7"/>
      <c r="G498" s="225" t="s">
        <v>2231</v>
      </c>
      <c r="H498" s="150" t="s">
        <v>1363</v>
      </c>
      <c r="I498" s="151">
        <v>18</v>
      </c>
      <c r="J498" s="151">
        <v>0</v>
      </c>
      <c r="K498" s="151">
        <v>0.3</v>
      </c>
      <c r="L498" s="151">
        <v>0</v>
      </c>
      <c r="M498" s="1"/>
      <c r="N498" s="1"/>
      <c r="O498" s="1"/>
      <c r="P498" s="1"/>
      <c r="Q498" s="1"/>
      <c r="R498" s="153">
        <v>43543</v>
      </c>
      <c r="S498" s="1" t="s">
        <v>1968</v>
      </c>
      <c r="T498" s="148" t="s">
        <v>1938</v>
      </c>
      <c r="U498" s="148" t="s">
        <v>1938</v>
      </c>
      <c r="V498" s="148" t="s">
        <v>1938</v>
      </c>
      <c r="W498" s="148" t="s">
        <v>1938</v>
      </c>
      <c r="X498" s="260" t="s">
        <v>1969</v>
      </c>
      <c r="Y498" s="129"/>
      <c r="Z498" s="129"/>
      <c r="AA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</row>
    <row r="499" spans="2:44" s="149" customFormat="1" ht="12.75" customHeight="1">
      <c r="B499" s="4"/>
      <c r="C499" s="5"/>
      <c r="D499" s="6"/>
      <c r="E499" s="6"/>
      <c r="F499" s="7"/>
      <c r="G499" s="225" t="s">
        <v>2232</v>
      </c>
      <c r="H499" s="150" t="s">
        <v>1363</v>
      </c>
      <c r="I499" s="151">
        <v>30</v>
      </c>
      <c r="J499" s="151">
        <v>0</v>
      </c>
      <c r="K499" s="151">
        <v>0.3</v>
      </c>
      <c r="L499" s="151">
        <v>0</v>
      </c>
      <c r="M499" s="1"/>
      <c r="N499" s="1"/>
      <c r="O499" s="1"/>
      <c r="P499" s="1"/>
      <c r="Q499" s="1"/>
      <c r="R499" s="153">
        <v>42566</v>
      </c>
      <c r="S499" s="1" t="s">
        <v>1968</v>
      </c>
      <c r="T499" s="148" t="s">
        <v>1938</v>
      </c>
      <c r="U499" s="148" t="s">
        <v>1938</v>
      </c>
      <c r="V499" s="148" t="s">
        <v>1938</v>
      </c>
      <c r="W499" s="148" t="s">
        <v>1938</v>
      </c>
      <c r="X499" s="260" t="s">
        <v>1969</v>
      </c>
      <c r="Y499" s="129"/>
      <c r="Z499" s="129"/>
      <c r="AA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</row>
    <row r="500" spans="2:44" s="149" customFormat="1" ht="12.75" customHeight="1">
      <c r="B500" s="4"/>
      <c r="C500" s="5"/>
      <c r="D500" s="6"/>
      <c r="E500" s="6"/>
      <c r="F500" s="7"/>
      <c r="G500" s="225" t="s">
        <v>2233</v>
      </c>
      <c r="H500" s="150" t="s">
        <v>1363</v>
      </c>
      <c r="I500" s="151">
        <v>30</v>
      </c>
      <c r="J500" s="151">
        <v>0</v>
      </c>
      <c r="K500" s="151">
        <v>0.2</v>
      </c>
      <c r="L500" s="151">
        <v>0</v>
      </c>
      <c r="M500" s="1"/>
      <c r="N500" s="1"/>
      <c r="O500" s="1"/>
      <c r="P500" s="1"/>
      <c r="Q500" s="1"/>
      <c r="R500" s="153">
        <v>42723</v>
      </c>
      <c r="S500" s="1" t="s">
        <v>1968</v>
      </c>
      <c r="T500" s="148" t="s">
        <v>1938</v>
      </c>
      <c r="U500" s="148" t="s">
        <v>1938</v>
      </c>
      <c r="V500" s="148" t="s">
        <v>1938</v>
      </c>
      <c r="W500" s="148" t="s">
        <v>1938</v>
      </c>
      <c r="X500" s="260" t="s">
        <v>1969</v>
      </c>
      <c r="Y500" s="129"/>
      <c r="Z500" s="129"/>
      <c r="AA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</row>
    <row r="501" spans="2:44" s="149" customFormat="1" ht="12.75" customHeight="1">
      <c r="B501" s="4"/>
      <c r="C501" s="5"/>
      <c r="D501" s="6"/>
      <c r="E501" s="6"/>
      <c r="F501" s="7"/>
      <c r="G501" s="225" t="s">
        <v>2234</v>
      </c>
      <c r="H501" s="150" t="s">
        <v>1363</v>
      </c>
      <c r="I501" s="151">
        <v>12</v>
      </c>
      <c r="J501" s="151">
        <v>0</v>
      </c>
      <c r="K501" s="151">
        <v>0.2</v>
      </c>
      <c r="L501" s="151">
        <v>0</v>
      </c>
      <c r="M501" s="1"/>
      <c r="N501" s="1"/>
      <c r="O501" s="1"/>
      <c r="P501" s="1"/>
      <c r="Q501" s="1"/>
      <c r="R501" s="153">
        <v>43789</v>
      </c>
      <c r="S501" s="1" t="s">
        <v>1968</v>
      </c>
      <c r="T501" s="148" t="s">
        <v>1938</v>
      </c>
      <c r="U501" s="148" t="s">
        <v>1938</v>
      </c>
      <c r="V501" s="148" t="s">
        <v>1938</v>
      </c>
      <c r="W501" s="148" t="s">
        <v>1938</v>
      </c>
      <c r="X501" s="260" t="s">
        <v>1969</v>
      </c>
      <c r="Y501" s="129"/>
      <c r="Z501" s="129"/>
      <c r="AA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</row>
    <row r="502" spans="2:44" s="149" customFormat="1" ht="12.75" customHeight="1">
      <c r="B502" s="4"/>
      <c r="C502" s="5"/>
      <c r="D502" s="6"/>
      <c r="E502" s="6"/>
      <c r="F502" s="7"/>
      <c r="G502" s="225" t="s">
        <v>2235</v>
      </c>
      <c r="H502" s="150" t="s">
        <v>1363</v>
      </c>
      <c r="I502" s="151">
        <v>90</v>
      </c>
      <c r="J502" s="151">
        <v>120</v>
      </c>
      <c r="K502" s="151">
        <v>1.5</v>
      </c>
      <c r="L502" s="151">
        <v>2</v>
      </c>
      <c r="M502" s="1"/>
      <c r="N502" s="1"/>
      <c r="O502" s="1"/>
      <c r="P502" s="1"/>
      <c r="Q502" s="1"/>
      <c r="R502" s="153">
        <v>42983</v>
      </c>
      <c r="S502" s="1" t="s">
        <v>1968</v>
      </c>
      <c r="T502" s="148" t="s">
        <v>1938</v>
      </c>
      <c r="U502" s="148" t="s">
        <v>1938</v>
      </c>
      <c r="V502" s="148" t="s">
        <v>1938</v>
      </c>
      <c r="W502" s="148" t="s">
        <v>1938</v>
      </c>
      <c r="X502" s="260" t="s">
        <v>1969</v>
      </c>
      <c r="Y502" s="129"/>
      <c r="Z502" s="129"/>
      <c r="AA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</row>
    <row r="503" spans="2:44" s="149" customFormat="1" ht="12.75" customHeight="1">
      <c r="B503" s="4"/>
      <c r="C503" s="5"/>
      <c r="D503" s="6"/>
      <c r="E503" s="6"/>
      <c r="F503" s="7"/>
      <c r="G503" s="225" t="s">
        <v>2236</v>
      </c>
      <c r="H503" s="150" t="s">
        <v>1363</v>
      </c>
      <c r="I503" s="151">
        <v>90</v>
      </c>
      <c r="J503" s="151">
        <v>60</v>
      </c>
      <c r="K503" s="151">
        <v>1.5</v>
      </c>
      <c r="L503" s="151">
        <v>1</v>
      </c>
      <c r="M503" s="1"/>
      <c r="N503" s="1"/>
      <c r="O503" s="1"/>
      <c r="P503" s="1"/>
      <c r="Q503" s="1"/>
      <c r="R503" s="153">
        <v>43007</v>
      </c>
      <c r="S503" s="1" t="s">
        <v>1968</v>
      </c>
      <c r="T503" s="148" t="s">
        <v>1938</v>
      </c>
      <c r="U503" s="148" t="s">
        <v>1938</v>
      </c>
      <c r="V503" s="148" t="s">
        <v>1938</v>
      </c>
      <c r="W503" s="148" t="s">
        <v>1938</v>
      </c>
      <c r="X503" s="260" t="s">
        <v>1969</v>
      </c>
      <c r="Y503" s="129"/>
      <c r="Z503" s="129"/>
      <c r="AA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</row>
    <row r="504" spans="2:44" s="149" customFormat="1" ht="12.75" customHeight="1">
      <c r="B504" s="4"/>
      <c r="C504" s="5"/>
      <c r="D504" s="6"/>
      <c r="E504" s="6"/>
      <c r="F504" s="7"/>
      <c r="G504" s="225" t="s">
        <v>2237</v>
      </c>
      <c r="H504" s="150" t="s">
        <v>1363</v>
      </c>
      <c r="I504" s="151">
        <v>60</v>
      </c>
      <c r="J504" s="151">
        <v>60</v>
      </c>
      <c r="K504" s="151">
        <v>1</v>
      </c>
      <c r="L504" s="151">
        <v>1</v>
      </c>
      <c r="M504" s="1"/>
      <c r="N504" s="1"/>
      <c r="O504" s="1"/>
      <c r="P504" s="1"/>
      <c r="Q504" s="1"/>
      <c r="R504" s="153">
        <v>43236</v>
      </c>
      <c r="S504" s="1" t="s">
        <v>1968</v>
      </c>
      <c r="T504" s="148" t="s">
        <v>1938</v>
      </c>
      <c r="U504" s="148" t="s">
        <v>1938</v>
      </c>
      <c r="V504" s="148" t="s">
        <v>1938</v>
      </c>
      <c r="W504" s="148" t="s">
        <v>1938</v>
      </c>
      <c r="X504" s="260" t="s">
        <v>1969</v>
      </c>
      <c r="Y504" s="129"/>
      <c r="Z504" s="129"/>
      <c r="AA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</row>
    <row r="505" spans="2:44" s="149" customFormat="1" ht="12.75" customHeight="1">
      <c r="B505" s="4"/>
      <c r="C505" s="5"/>
      <c r="D505" s="6"/>
      <c r="E505" s="6"/>
      <c r="F505" s="7"/>
      <c r="G505" s="225" t="s">
        <v>2238</v>
      </c>
      <c r="H505" s="150" t="s">
        <v>1363</v>
      </c>
      <c r="I505" s="151">
        <v>30</v>
      </c>
      <c r="J505" s="151">
        <v>0</v>
      </c>
      <c r="K505" s="151">
        <v>0.5</v>
      </c>
      <c r="L505" s="151">
        <v>0</v>
      </c>
      <c r="M505" s="1"/>
      <c r="N505" s="1"/>
      <c r="O505" s="1"/>
      <c r="P505" s="1"/>
      <c r="Q505" s="1"/>
      <c r="R505" s="153">
        <v>43789</v>
      </c>
      <c r="S505" s="1" t="s">
        <v>1968</v>
      </c>
      <c r="T505" s="148" t="s">
        <v>1938</v>
      </c>
      <c r="U505" s="148" t="s">
        <v>1938</v>
      </c>
      <c r="V505" s="148" t="s">
        <v>1938</v>
      </c>
      <c r="W505" s="148" t="s">
        <v>1938</v>
      </c>
      <c r="X505" s="260" t="s">
        <v>1969</v>
      </c>
      <c r="Y505" s="129"/>
      <c r="Z505" s="129"/>
      <c r="AA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</row>
    <row r="506" spans="2:44" s="149" customFormat="1" ht="12.75" customHeight="1">
      <c r="B506" s="4"/>
      <c r="C506" s="5" t="s">
        <v>22</v>
      </c>
      <c r="D506" s="6" t="s">
        <v>1962</v>
      </c>
      <c r="E506" s="6" t="s">
        <v>2140</v>
      </c>
      <c r="F506" s="156" t="s">
        <v>3255</v>
      </c>
      <c r="G506" s="225" t="s">
        <v>2239</v>
      </c>
      <c r="H506" s="150" t="s">
        <v>1363</v>
      </c>
      <c r="I506" s="151">
        <v>36</v>
      </c>
      <c r="J506" s="151">
        <v>6</v>
      </c>
      <c r="K506" s="151">
        <v>0.6</v>
      </c>
      <c r="L506" s="151">
        <v>0.1</v>
      </c>
      <c r="M506" s="1">
        <v>48</v>
      </c>
      <c r="N506" s="1">
        <v>12</v>
      </c>
      <c r="O506" s="1">
        <v>0.8</v>
      </c>
      <c r="P506" s="1">
        <v>0.2</v>
      </c>
      <c r="Q506" s="1"/>
      <c r="R506" s="153">
        <v>43789</v>
      </c>
      <c r="S506" s="1" t="s">
        <v>2240</v>
      </c>
      <c r="T506" s="148" t="s">
        <v>1933</v>
      </c>
      <c r="U506" s="148" t="s">
        <v>1933</v>
      </c>
      <c r="V506" s="148" t="s">
        <v>1933</v>
      </c>
      <c r="W506" s="148" t="s">
        <v>1933</v>
      </c>
      <c r="X506" s="260" t="s">
        <v>2241</v>
      </c>
      <c r="Y506" s="129"/>
      <c r="Z506" s="129"/>
      <c r="AA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327"/>
      <c r="AR506" s="327"/>
    </row>
    <row r="507" spans="2:44" s="149" customFormat="1" ht="12.75" customHeight="1">
      <c r="B507" s="4"/>
      <c r="C507" s="5"/>
      <c r="D507" s="6"/>
      <c r="E507" s="6"/>
      <c r="F507" s="7"/>
      <c r="G507" s="168" t="s">
        <v>2242</v>
      </c>
      <c r="H507" s="150" t="s">
        <v>1363</v>
      </c>
      <c r="I507" s="151">
        <v>12</v>
      </c>
      <c r="J507" s="151">
        <v>6</v>
      </c>
      <c r="K507" s="151">
        <v>0.2</v>
      </c>
      <c r="L507" s="151">
        <v>0.1</v>
      </c>
      <c r="M507" s="1"/>
      <c r="N507" s="1"/>
      <c r="O507" s="1"/>
      <c r="P507" s="1"/>
      <c r="Q507" s="1"/>
      <c r="R507" s="153">
        <v>42423</v>
      </c>
      <c r="S507" s="1" t="s">
        <v>2240</v>
      </c>
      <c r="T507" s="148" t="s">
        <v>1933</v>
      </c>
      <c r="U507" s="148" t="s">
        <v>1933</v>
      </c>
      <c r="V507" s="148" t="s">
        <v>1933</v>
      </c>
      <c r="W507" s="148" t="s">
        <v>1933</v>
      </c>
      <c r="X507" s="260" t="s">
        <v>2241</v>
      </c>
      <c r="Y507" s="129"/>
      <c r="Z507" s="129"/>
      <c r="AA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</row>
    <row r="508" spans="2:44" s="149" customFormat="1" ht="12.75" customHeight="1">
      <c r="B508" s="4"/>
      <c r="C508" s="5" t="s">
        <v>22</v>
      </c>
      <c r="D508" s="6" t="s">
        <v>1962</v>
      </c>
      <c r="E508" s="6" t="s">
        <v>2140</v>
      </c>
      <c r="F508" s="156" t="s">
        <v>3256</v>
      </c>
      <c r="G508" s="168" t="s">
        <v>2243</v>
      </c>
      <c r="H508" s="150" t="s">
        <v>1363</v>
      </c>
      <c r="I508" s="151">
        <v>18</v>
      </c>
      <c r="J508" s="151">
        <v>6</v>
      </c>
      <c r="K508" s="151">
        <v>0.3</v>
      </c>
      <c r="L508" s="151">
        <v>0.1</v>
      </c>
      <c r="M508" s="1">
        <v>48</v>
      </c>
      <c r="N508" s="1">
        <v>12</v>
      </c>
      <c r="O508" s="1">
        <v>0.8</v>
      </c>
      <c r="P508" s="1">
        <v>0.2</v>
      </c>
      <c r="Q508" s="1"/>
      <c r="R508" s="153">
        <v>43608</v>
      </c>
      <c r="S508" s="1" t="s">
        <v>2240</v>
      </c>
      <c r="T508" s="148" t="s">
        <v>1933</v>
      </c>
      <c r="U508" s="148" t="s">
        <v>1933</v>
      </c>
      <c r="V508" s="148" t="s">
        <v>1933</v>
      </c>
      <c r="W508" s="148" t="s">
        <v>1933</v>
      </c>
      <c r="X508" s="260" t="s">
        <v>2241</v>
      </c>
      <c r="Y508" s="129"/>
      <c r="Z508" s="129"/>
      <c r="AA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327"/>
      <c r="AR508" s="327"/>
    </row>
    <row r="509" spans="2:44" s="149" customFormat="1" ht="12.75" customHeight="1">
      <c r="B509" s="4"/>
      <c r="C509" s="5"/>
      <c r="D509" s="6"/>
      <c r="E509" s="6"/>
      <c r="F509" s="7"/>
      <c r="G509" s="168" t="s">
        <v>2244</v>
      </c>
      <c r="H509" s="150" t="s">
        <v>1363</v>
      </c>
      <c r="I509" s="151">
        <v>12</v>
      </c>
      <c r="J509" s="151">
        <v>6</v>
      </c>
      <c r="K509" s="151">
        <v>0.2</v>
      </c>
      <c r="L509" s="151">
        <v>0.1</v>
      </c>
      <c r="M509" s="1"/>
      <c r="N509" s="1"/>
      <c r="O509" s="1"/>
      <c r="P509" s="1"/>
      <c r="Q509" s="1"/>
      <c r="R509" s="153">
        <v>43608</v>
      </c>
      <c r="S509" s="1" t="s">
        <v>2240</v>
      </c>
      <c r="T509" s="148" t="s">
        <v>1933</v>
      </c>
      <c r="U509" s="148" t="s">
        <v>1933</v>
      </c>
      <c r="V509" s="148" t="s">
        <v>1933</v>
      </c>
      <c r="W509" s="148" t="s">
        <v>1933</v>
      </c>
      <c r="X509" s="260" t="s">
        <v>2241</v>
      </c>
      <c r="Y509" s="129"/>
      <c r="Z509" s="129"/>
      <c r="AA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</row>
    <row r="510" spans="2:44" s="149" customFormat="1" ht="12.75" customHeight="1">
      <c r="B510" s="4"/>
      <c r="C510" s="5"/>
      <c r="D510" s="6"/>
      <c r="E510" s="6"/>
      <c r="F510" s="7"/>
      <c r="G510" s="168" t="s">
        <v>2245</v>
      </c>
      <c r="H510" s="150" t="s">
        <v>1363</v>
      </c>
      <c r="I510" s="151">
        <v>6</v>
      </c>
      <c r="J510" s="151">
        <v>0</v>
      </c>
      <c r="K510" s="151">
        <v>0.1</v>
      </c>
      <c r="L510" s="151">
        <v>0</v>
      </c>
      <c r="M510" s="1"/>
      <c r="N510" s="1"/>
      <c r="O510" s="1"/>
      <c r="P510" s="1"/>
      <c r="Q510" s="1"/>
      <c r="R510" s="153">
        <v>43158</v>
      </c>
      <c r="S510" s="1" t="s">
        <v>2240</v>
      </c>
      <c r="T510" s="148" t="s">
        <v>1933</v>
      </c>
      <c r="U510" s="148" t="s">
        <v>1933</v>
      </c>
      <c r="V510" s="148" t="s">
        <v>1933</v>
      </c>
      <c r="W510" s="148" t="s">
        <v>1933</v>
      </c>
      <c r="X510" s="260" t="s">
        <v>2241</v>
      </c>
      <c r="Y510" s="129"/>
      <c r="Z510" s="129"/>
      <c r="AA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</row>
    <row r="511" spans="2:44" s="149" customFormat="1" ht="12.75" customHeight="1">
      <c r="B511" s="4"/>
      <c r="C511" s="5"/>
      <c r="D511" s="6"/>
      <c r="E511" s="6"/>
      <c r="F511" s="7"/>
      <c r="G511" s="168" t="s">
        <v>2246</v>
      </c>
      <c r="H511" s="150" t="s">
        <v>1363</v>
      </c>
      <c r="I511" s="151">
        <v>12</v>
      </c>
      <c r="J511" s="151">
        <v>0</v>
      </c>
      <c r="K511" s="151">
        <v>0.2</v>
      </c>
      <c r="L511" s="151">
        <v>0</v>
      </c>
      <c r="M511" s="1"/>
      <c r="N511" s="1"/>
      <c r="O511" s="1"/>
      <c r="P511" s="1"/>
      <c r="Q511" s="1"/>
      <c r="R511" s="153">
        <v>43158</v>
      </c>
      <c r="S511" s="1" t="s">
        <v>2240</v>
      </c>
      <c r="T511" s="148" t="s">
        <v>1933</v>
      </c>
      <c r="U511" s="148" t="s">
        <v>1933</v>
      </c>
      <c r="V511" s="148" t="s">
        <v>1933</v>
      </c>
      <c r="W511" s="148" t="s">
        <v>1933</v>
      </c>
      <c r="X511" s="260" t="s">
        <v>2241</v>
      </c>
      <c r="Y511" s="129"/>
      <c r="Z511" s="129"/>
      <c r="AA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</row>
    <row r="512" spans="2:44" s="149" customFormat="1" ht="12.75" customHeight="1">
      <c r="B512" s="4"/>
      <c r="C512" s="5" t="s">
        <v>22</v>
      </c>
      <c r="D512" s="6" t="s">
        <v>1962</v>
      </c>
      <c r="E512" s="6" t="s">
        <v>2140</v>
      </c>
      <c r="F512" s="168" t="s">
        <v>2247</v>
      </c>
      <c r="G512" s="168" t="s">
        <v>2248</v>
      </c>
      <c r="H512" s="150" t="s">
        <v>1363</v>
      </c>
      <c r="I512" s="151">
        <v>12</v>
      </c>
      <c r="J512" s="151">
        <v>0</v>
      </c>
      <c r="K512" s="151">
        <v>0.2</v>
      </c>
      <c r="L512" s="151">
        <v>0</v>
      </c>
      <c r="M512" s="151">
        <v>12</v>
      </c>
      <c r="N512" s="151">
        <v>0</v>
      </c>
      <c r="O512" s="151">
        <v>0.2</v>
      </c>
      <c r="P512" s="151">
        <v>0</v>
      </c>
      <c r="Q512" s="1"/>
      <c r="R512" s="153">
        <v>43711</v>
      </c>
      <c r="S512" s="1" t="s">
        <v>2240</v>
      </c>
      <c r="T512" s="148" t="s">
        <v>1933</v>
      </c>
      <c r="U512" s="148" t="s">
        <v>1933</v>
      </c>
      <c r="V512" s="148" t="s">
        <v>1933</v>
      </c>
      <c r="W512" s="148" t="s">
        <v>1933</v>
      </c>
      <c r="X512" s="260" t="s">
        <v>2241</v>
      </c>
      <c r="Y512" s="129"/>
      <c r="Z512" s="129"/>
      <c r="AA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327"/>
      <c r="AR512" s="327"/>
    </row>
    <row r="513" spans="2:44" s="149" customFormat="1" ht="12.75" customHeight="1">
      <c r="B513" s="4"/>
      <c r="C513" s="5" t="s">
        <v>22</v>
      </c>
      <c r="D513" s="6" t="s">
        <v>1962</v>
      </c>
      <c r="E513" s="265" t="s">
        <v>2249</v>
      </c>
      <c r="F513" s="156" t="s">
        <v>3257</v>
      </c>
      <c r="G513" s="225" t="s">
        <v>2250</v>
      </c>
      <c r="H513" s="150" t="s">
        <v>2251</v>
      </c>
      <c r="I513" s="151">
        <v>24</v>
      </c>
      <c r="J513" s="151">
        <v>0</v>
      </c>
      <c r="K513" s="151">
        <v>0.4</v>
      </c>
      <c r="L513" s="151">
        <v>0</v>
      </c>
      <c r="M513" s="1">
        <v>495</v>
      </c>
      <c r="N513" s="1">
        <v>120</v>
      </c>
      <c r="O513" s="1">
        <v>7.5</v>
      </c>
      <c r="P513" s="1">
        <v>2</v>
      </c>
      <c r="Q513" s="162"/>
      <c r="R513" s="153">
        <v>43094</v>
      </c>
      <c r="S513" s="1" t="s">
        <v>2240</v>
      </c>
      <c r="T513" s="148"/>
      <c r="U513" s="148" t="s">
        <v>1933</v>
      </c>
      <c r="V513" s="148" t="s">
        <v>1933</v>
      </c>
      <c r="W513" s="148" t="s">
        <v>1933</v>
      </c>
      <c r="X513" s="260" t="s">
        <v>2241</v>
      </c>
      <c r="Y513" s="129"/>
      <c r="Z513" s="129"/>
      <c r="AA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327"/>
      <c r="AR513" s="327"/>
    </row>
    <row r="514" spans="2:44" s="149" customFormat="1" ht="12.75" customHeight="1">
      <c r="B514" s="4"/>
      <c r="C514" s="5"/>
      <c r="D514" s="6"/>
      <c r="E514" s="6"/>
      <c r="F514" s="7"/>
      <c r="G514" s="225" t="s">
        <v>2252</v>
      </c>
      <c r="H514" s="150" t="s">
        <v>2251</v>
      </c>
      <c r="I514" s="151">
        <v>30</v>
      </c>
      <c r="J514" s="151">
        <v>0</v>
      </c>
      <c r="K514" s="151">
        <v>0.6</v>
      </c>
      <c r="L514" s="151">
        <v>0</v>
      </c>
      <c r="M514" s="1"/>
      <c r="N514" s="1"/>
      <c r="O514" s="1"/>
      <c r="P514" s="1"/>
      <c r="Q514" s="162"/>
      <c r="R514" s="153">
        <v>42696</v>
      </c>
      <c r="S514" s="1" t="s">
        <v>2240</v>
      </c>
      <c r="T514" s="148"/>
      <c r="U514" s="148" t="s">
        <v>1933</v>
      </c>
      <c r="V514" s="148" t="s">
        <v>1933</v>
      </c>
      <c r="W514" s="148" t="s">
        <v>1933</v>
      </c>
      <c r="X514" s="260" t="s">
        <v>2241</v>
      </c>
      <c r="Y514" s="129"/>
      <c r="Z514" s="129"/>
      <c r="AA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</row>
    <row r="515" spans="2:44" s="149" customFormat="1" ht="12.75" customHeight="1">
      <c r="B515" s="4"/>
      <c r="C515" s="5"/>
      <c r="D515" s="6"/>
      <c r="E515" s="6"/>
      <c r="F515" s="7"/>
      <c r="G515" s="225" t="s">
        <v>2253</v>
      </c>
      <c r="H515" s="150" t="s">
        <v>2251</v>
      </c>
      <c r="I515" s="151">
        <v>18</v>
      </c>
      <c r="J515" s="151">
        <v>0</v>
      </c>
      <c r="K515" s="151">
        <v>0.3</v>
      </c>
      <c r="L515" s="151">
        <v>0</v>
      </c>
      <c r="M515" s="1"/>
      <c r="N515" s="1"/>
      <c r="O515" s="1"/>
      <c r="P515" s="1"/>
      <c r="Q515" s="162"/>
      <c r="R515" s="163">
        <v>42334</v>
      </c>
      <c r="S515" s="1" t="s">
        <v>2240</v>
      </c>
      <c r="T515" s="148" t="s">
        <v>1933</v>
      </c>
      <c r="U515" s="148" t="s">
        <v>1933</v>
      </c>
      <c r="V515" s="148" t="s">
        <v>1933</v>
      </c>
      <c r="W515" s="148" t="s">
        <v>1933</v>
      </c>
      <c r="X515" s="260" t="s">
        <v>2241</v>
      </c>
      <c r="Y515" s="129"/>
      <c r="Z515" s="129"/>
      <c r="AA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</row>
    <row r="516" spans="2:44" s="149" customFormat="1" ht="12.75" customHeight="1">
      <c r="B516" s="4"/>
      <c r="C516" s="5"/>
      <c r="D516" s="6"/>
      <c r="E516" s="6"/>
      <c r="F516" s="7"/>
      <c r="G516" s="225" t="s">
        <v>2254</v>
      </c>
      <c r="H516" s="150" t="s">
        <v>2251</v>
      </c>
      <c r="I516" s="151">
        <v>27</v>
      </c>
      <c r="J516" s="151">
        <v>0</v>
      </c>
      <c r="K516" s="151">
        <v>0.3</v>
      </c>
      <c r="L516" s="151">
        <v>0</v>
      </c>
      <c r="M516" s="1"/>
      <c r="N516" s="1"/>
      <c r="O516" s="1"/>
      <c r="P516" s="1"/>
      <c r="Q516" s="162"/>
      <c r="R516" s="153">
        <v>42376</v>
      </c>
      <c r="S516" s="1" t="s">
        <v>2240</v>
      </c>
      <c r="T516" s="148" t="s">
        <v>1933</v>
      </c>
      <c r="U516" s="148" t="s">
        <v>1933</v>
      </c>
      <c r="V516" s="148" t="s">
        <v>1933</v>
      </c>
      <c r="W516" s="148" t="s">
        <v>1933</v>
      </c>
      <c r="X516" s="260" t="s">
        <v>2241</v>
      </c>
      <c r="Y516" s="129"/>
      <c r="Z516" s="129"/>
      <c r="AA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</row>
    <row r="517" spans="2:44" s="149" customFormat="1" ht="12.75" customHeight="1">
      <c r="B517" s="4"/>
      <c r="C517" s="5"/>
      <c r="D517" s="6"/>
      <c r="E517" s="6"/>
      <c r="F517" s="7"/>
      <c r="G517" s="225" t="s">
        <v>2255</v>
      </c>
      <c r="H517" s="150" t="s">
        <v>2251</v>
      </c>
      <c r="I517" s="151">
        <v>90</v>
      </c>
      <c r="J517" s="151">
        <v>0</v>
      </c>
      <c r="K517" s="151">
        <v>1.4</v>
      </c>
      <c r="L517" s="151">
        <v>0</v>
      </c>
      <c r="M517" s="1"/>
      <c r="N517" s="1"/>
      <c r="O517" s="1"/>
      <c r="P517" s="1"/>
      <c r="Q517" s="162"/>
      <c r="R517" s="153">
        <v>42376</v>
      </c>
      <c r="S517" s="1" t="s">
        <v>2240</v>
      </c>
      <c r="T517" s="148" t="s">
        <v>1933</v>
      </c>
      <c r="U517" s="148" t="s">
        <v>1933</v>
      </c>
      <c r="V517" s="148" t="s">
        <v>1933</v>
      </c>
      <c r="W517" s="148" t="s">
        <v>1933</v>
      </c>
      <c r="X517" s="260" t="s">
        <v>2241</v>
      </c>
      <c r="Y517" s="129"/>
      <c r="Z517" s="129"/>
      <c r="AA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</row>
    <row r="518" spans="2:44" s="149" customFormat="1" ht="12.75" customHeight="1">
      <c r="B518" s="4"/>
      <c r="C518" s="5"/>
      <c r="D518" s="6"/>
      <c r="E518" s="6"/>
      <c r="F518" s="7"/>
      <c r="G518" s="225" t="s">
        <v>2256</v>
      </c>
      <c r="H518" s="150" t="s">
        <v>2251</v>
      </c>
      <c r="I518" s="151">
        <v>18</v>
      </c>
      <c r="J518" s="151">
        <v>0</v>
      </c>
      <c r="K518" s="151">
        <v>0.3</v>
      </c>
      <c r="L518" s="151">
        <v>0</v>
      </c>
      <c r="M518" s="1"/>
      <c r="N518" s="1"/>
      <c r="O518" s="1"/>
      <c r="P518" s="1"/>
      <c r="Q518" s="162"/>
      <c r="R518" s="153">
        <v>42334</v>
      </c>
      <c r="S518" s="1" t="s">
        <v>2240</v>
      </c>
      <c r="T518" s="148"/>
      <c r="U518" s="148" t="s">
        <v>1933</v>
      </c>
      <c r="V518" s="148" t="s">
        <v>1933</v>
      </c>
      <c r="W518" s="148" t="s">
        <v>1933</v>
      </c>
      <c r="X518" s="260" t="s">
        <v>2241</v>
      </c>
      <c r="Y518" s="129"/>
      <c r="Z518" s="129"/>
      <c r="AA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</row>
    <row r="519" spans="2:44" s="149" customFormat="1" ht="12.75" customHeight="1">
      <c r="B519" s="4"/>
      <c r="C519" s="5"/>
      <c r="D519" s="6"/>
      <c r="E519" s="6"/>
      <c r="F519" s="7"/>
      <c r="G519" s="225" t="s">
        <v>2257</v>
      </c>
      <c r="H519" s="150" t="s">
        <v>2251</v>
      </c>
      <c r="I519" s="151">
        <v>90</v>
      </c>
      <c r="J519" s="151">
        <v>60</v>
      </c>
      <c r="K519" s="151">
        <v>1.5</v>
      </c>
      <c r="L519" s="151">
        <v>1</v>
      </c>
      <c r="M519" s="1"/>
      <c r="N519" s="1"/>
      <c r="O519" s="1"/>
      <c r="P519" s="1"/>
      <c r="Q519" s="162"/>
      <c r="R519" s="153">
        <v>42999</v>
      </c>
      <c r="S519" s="1" t="s">
        <v>2240</v>
      </c>
      <c r="T519" s="148" t="s">
        <v>1933</v>
      </c>
      <c r="U519" s="148" t="s">
        <v>1933</v>
      </c>
      <c r="V519" s="148" t="s">
        <v>1933</v>
      </c>
      <c r="W519" s="148" t="s">
        <v>1933</v>
      </c>
      <c r="X519" s="260" t="s">
        <v>2241</v>
      </c>
      <c r="Y519" s="129"/>
      <c r="Z519" s="129"/>
      <c r="AA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</row>
    <row r="520" spans="2:44" s="149" customFormat="1" ht="12.75" customHeight="1">
      <c r="B520" s="4"/>
      <c r="C520" s="5"/>
      <c r="D520" s="6"/>
      <c r="E520" s="6"/>
      <c r="F520" s="7"/>
      <c r="G520" s="225" t="s">
        <v>2258</v>
      </c>
      <c r="H520" s="150" t="s">
        <v>2251</v>
      </c>
      <c r="I520" s="151">
        <v>48</v>
      </c>
      <c r="J520" s="151">
        <v>0</v>
      </c>
      <c r="K520" s="151">
        <v>0.4</v>
      </c>
      <c r="L520" s="151">
        <v>0</v>
      </c>
      <c r="M520" s="1"/>
      <c r="N520" s="1"/>
      <c r="O520" s="1"/>
      <c r="P520" s="1"/>
      <c r="Q520" s="162"/>
      <c r="R520" s="153">
        <v>42376</v>
      </c>
      <c r="S520" s="1" t="s">
        <v>2240</v>
      </c>
      <c r="T520" s="148" t="s">
        <v>1933</v>
      </c>
      <c r="U520" s="148" t="s">
        <v>1933</v>
      </c>
      <c r="V520" s="148" t="s">
        <v>1933</v>
      </c>
      <c r="W520" s="148" t="s">
        <v>1933</v>
      </c>
      <c r="X520" s="260" t="s">
        <v>2241</v>
      </c>
      <c r="Y520" s="129"/>
      <c r="Z520" s="129"/>
      <c r="AA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</row>
    <row r="521" spans="2:44" s="149" customFormat="1" ht="12.75" customHeight="1">
      <c r="B521" s="4"/>
      <c r="C521" s="5"/>
      <c r="D521" s="6"/>
      <c r="E521" s="6"/>
      <c r="F521" s="7"/>
      <c r="G521" s="225" t="s">
        <v>2259</v>
      </c>
      <c r="H521" s="150" t="s">
        <v>2251</v>
      </c>
      <c r="I521" s="151">
        <v>150</v>
      </c>
      <c r="J521" s="151">
        <v>60</v>
      </c>
      <c r="K521" s="151">
        <v>2.2999999999999998</v>
      </c>
      <c r="L521" s="151">
        <v>1</v>
      </c>
      <c r="M521" s="1"/>
      <c r="N521" s="1"/>
      <c r="O521" s="1"/>
      <c r="P521" s="1"/>
      <c r="Q521" s="162"/>
      <c r="R521" s="178">
        <v>42376</v>
      </c>
      <c r="S521" s="1" t="s">
        <v>2240</v>
      </c>
      <c r="T521" s="148" t="s">
        <v>1933</v>
      </c>
      <c r="U521" s="148" t="s">
        <v>1933</v>
      </c>
      <c r="V521" s="148" t="s">
        <v>1933</v>
      </c>
      <c r="W521" s="148" t="s">
        <v>1933</v>
      </c>
      <c r="X521" s="260" t="s">
        <v>2241</v>
      </c>
      <c r="Y521" s="129"/>
      <c r="Z521" s="129"/>
      <c r="AA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</row>
    <row r="522" spans="2:44" s="149" customFormat="1" ht="12.75" customHeight="1">
      <c r="B522" s="4"/>
      <c r="C522" s="5" t="s">
        <v>22</v>
      </c>
      <c r="D522" s="6" t="s">
        <v>1962</v>
      </c>
      <c r="E522" s="265" t="s">
        <v>2249</v>
      </c>
      <c r="F522" s="156" t="s">
        <v>3258</v>
      </c>
      <c r="G522" s="225" t="s">
        <v>2260</v>
      </c>
      <c r="H522" s="150" t="s">
        <v>2261</v>
      </c>
      <c r="I522" s="151">
        <v>30</v>
      </c>
      <c r="J522" s="151">
        <v>0</v>
      </c>
      <c r="K522" s="151">
        <v>0.5</v>
      </c>
      <c r="L522" s="151">
        <v>0</v>
      </c>
      <c r="M522" s="151">
        <v>30</v>
      </c>
      <c r="N522" s="151">
        <v>0</v>
      </c>
      <c r="O522" s="151">
        <v>0.5</v>
      </c>
      <c r="P522" s="151">
        <v>0</v>
      </c>
      <c r="Q522" s="162"/>
      <c r="R522" s="163">
        <v>43287</v>
      </c>
      <c r="S522" s="1" t="s">
        <v>2240</v>
      </c>
      <c r="T522" s="148" t="s">
        <v>1933</v>
      </c>
      <c r="U522" s="148" t="s">
        <v>1933</v>
      </c>
      <c r="V522" s="148" t="s">
        <v>1933</v>
      </c>
      <c r="W522" s="148" t="s">
        <v>1933</v>
      </c>
      <c r="X522" s="260" t="s">
        <v>2241</v>
      </c>
      <c r="Y522" s="129"/>
      <c r="Z522" s="129"/>
      <c r="AA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327"/>
      <c r="AR522" s="327"/>
    </row>
    <row r="523" spans="2:44" s="149" customFormat="1" ht="12.75" customHeight="1">
      <c r="B523" s="4"/>
      <c r="C523" s="5" t="s">
        <v>22</v>
      </c>
      <c r="D523" s="6" t="s">
        <v>1962</v>
      </c>
      <c r="E523" s="265" t="s">
        <v>2249</v>
      </c>
      <c r="F523" s="156" t="s">
        <v>3259</v>
      </c>
      <c r="G523" s="225" t="s">
        <v>2262</v>
      </c>
      <c r="H523" s="150" t="s">
        <v>2261</v>
      </c>
      <c r="I523" s="151">
        <v>90</v>
      </c>
      <c r="J523" s="151">
        <v>0</v>
      </c>
      <c r="K523" s="151">
        <v>1</v>
      </c>
      <c r="L523" s="151">
        <v>0</v>
      </c>
      <c r="M523" s="1">
        <v>378</v>
      </c>
      <c r="N523" s="1">
        <v>0</v>
      </c>
      <c r="O523" s="1">
        <v>5.8</v>
      </c>
      <c r="P523" s="1">
        <v>0</v>
      </c>
      <c r="Q523" s="162"/>
      <c r="R523" s="153">
        <v>43607</v>
      </c>
      <c r="S523" s="1" t="s">
        <v>2240</v>
      </c>
      <c r="T523" s="148" t="s">
        <v>1933</v>
      </c>
      <c r="U523" s="148" t="s">
        <v>1933</v>
      </c>
      <c r="V523" s="148" t="s">
        <v>1933</v>
      </c>
      <c r="W523" s="148" t="s">
        <v>1933</v>
      </c>
      <c r="X523" s="260" t="s">
        <v>2241</v>
      </c>
      <c r="Y523" s="129"/>
      <c r="Z523" s="129"/>
      <c r="AA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327"/>
      <c r="AR523" s="327"/>
    </row>
    <row r="524" spans="2:44" s="149" customFormat="1" ht="12.75" customHeight="1">
      <c r="B524" s="4"/>
      <c r="C524" s="5"/>
      <c r="D524" s="6"/>
      <c r="E524" s="6"/>
      <c r="F524" s="7"/>
      <c r="G524" s="225" t="s">
        <v>2263</v>
      </c>
      <c r="H524" s="150" t="s">
        <v>2261</v>
      </c>
      <c r="I524" s="151">
        <v>60</v>
      </c>
      <c r="J524" s="151">
        <v>0</v>
      </c>
      <c r="K524" s="151">
        <v>1</v>
      </c>
      <c r="L524" s="151">
        <v>0</v>
      </c>
      <c r="M524" s="1"/>
      <c r="N524" s="1"/>
      <c r="O524" s="1"/>
      <c r="P524" s="1"/>
      <c r="Q524" s="162"/>
      <c r="R524" s="153">
        <v>43607</v>
      </c>
      <c r="S524" s="1" t="s">
        <v>2240</v>
      </c>
      <c r="T524" s="148" t="s">
        <v>1933</v>
      </c>
      <c r="U524" s="148" t="s">
        <v>1933</v>
      </c>
      <c r="V524" s="148" t="s">
        <v>1933</v>
      </c>
      <c r="W524" s="148" t="s">
        <v>1933</v>
      </c>
      <c r="X524" s="260" t="s">
        <v>2241</v>
      </c>
      <c r="Y524" s="129"/>
      <c r="Z524" s="129"/>
      <c r="AA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</row>
    <row r="525" spans="2:44" s="149" customFormat="1" ht="12.75" customHeight="1">
      <c r="B525" s="4"/>
      <c r="C525" s="5"/>
      <c r="D525" s="6"/>
      <c r="E525" s="6"/>
      <c r="F525" s="7"/>
      <c r="G525" s="225" t="s">
        <v>2264</v>
      </c>
      <c r="H525" s="150" t="s">
        <v>2261</v>
      </c>
      <c r="I525" s="151">
        <v>60</v>
      </c>
      <c r="J525" s="151">
        <v>0</v>
      </c>
      <c r="K525" s="151">
        <v>1</v>
      </c>
      <c r="L525" s="151">
        <v>0</v>
      </c>
      <c r="M525" s="1"/>
      <c r="N525" s="1"/>
      <c r="O525" s="1"/>
      <c r="P525" s="1"/>
      <c r="Q525" s="162"/>
      <c r="R525" s="153">
        <v>42376</v>
      </c>
      <c r="S525" s="1" t="s">
        <v>2240</v>
      </c>
      <c r="T525" s="148" t="s">
        <v>1933</v>
      </c>
      <c r="U525" s="148" t="s">
        <v>1933</v>
      </c>
      <c r="V525" s="148" t="s">
        <v>1933</v>
      </c>
      <c r="W525" s="148" t="s">
        <v>1933</v>
      </c>
      <c r="X525" s="260" t="s">
        <v>2241</v>
      </c>
      <c r="Y525" s="129"/>
      <c r="Z525" s="129"/>
      <c r="AA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</row>
    <row r="526" spans="2:44" s="149" customFormat="1" ht="12.75" customHeight="1">
      <c r="B526" s="4"/>
      <c r="C526" s="5"/>
      <c r="D526" s="6"/>
      <c r="E526" s="6"/>
      <c r="F526" s="7"/>
      <c r="G526" s="225" t="s">
        <v>2265</v>
      </c>
      <c r="H526" s="150" t="s">
        <v>2261</v>
      </c>
      <c r="I526" s="151">
        <v>60</v>
      </c>
      <c r="J526" s="151">
        <v>0</v>
      </c>
      <c r="K526" s="151">
        <v>1</v>
      </c>
      <c r="L526" s="151">
        <v>0</v>
      </c>
      <c r="M526" s="1"/>
      <c r="N526" s="1"/>
      <c r="O526" s="1"/>
      <c r="P526" s="1"/>
      <c r="Q526" s="162"/>
      <c r="R526" s="153">
        <v>43433</v>
      </c>
      <c r="S526" s="1" t="s">
        <v>2240</v>
      </c>
      <c r="T526" s="148" t="s">
        <v>1933</v>
      </c>
      <c r="U526" s="148" t="s">
        <v>1933</v>
      </c>
      <c r="V526" s="148" t="s">
        <v>1933</v>
      </c>
      <c r="W526" s="148" t="s">
        <v>1933</v>
      </c>
      <c r="X526" s="260" t="s">
        <v>2241</v>
      </c>
      <c r="Y526" s="129"/>
      <c r="Z526" s="129"/>
      <c r="AA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</row>
    <row r="527" spans="2:44" s="149" customFormat="1" ht="12.75" customHeight="1">
      <c r="B527" s="4"/>
      <c r="C527" s="5"/>
      <c r="D527" s="6"/>
      <c r="E527" s="6"/>
      <c r="F527" s="7"/>
      <c r="G527" s="225" t="s">
        <v>2266</v>
      </c>
      <c r="H527" s="150" t="s">
        <v>2261</v>
      </c>
      <c r="I527" s="151">
        <v>36</v>
      </c>
      <c r="J527" s="151">
        <v>0</v>
      </c>
      <c r="K527" s="151">
        <v>0.6</v>
      </c>
      <c r="L527" s="151">
        <v>0</v>
      </c>
      <c r="M527" s="1"/>
      <c r="N527" s="1"/>
      <c r="O527" s="1"/>
      <c r="P527" s="1"/>
      <c r="Q527" s="162"/>
      <c r="R527" s="153">
        <v>42376</v>
      </c>
      <c r="S527" s="1" t="s">
        <v>2240</v>
      </c>
      <c r="T527" s="148" t="s">
        <v>1933</v>
      </c>
      <c r="U527" s="148" t="s">
        <v>1933</v>
      </c>
      <c r="V527" s="148" t="s">
        <v>1933</v>
      </c>
      <c r="W527" s="148" t="s">
        <v>1933</v>
      </c>
      <c r="X527" s="260" t="s">
        <v>2241</v>
      </c>
      <c r="Y527" s="129"/>
      <c r="Z527" s="129"/>
      <c r="AA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</row>
    <row r="528" spans="2:44" s="149" customFormat="1" ht="12.75" customHeight="1">
      <c r="B528" s="4"/>
      <c r="C528" s="5"/>
      <c r="D528" s="6"/>
      <c r="E528" s="6"/>
      <c r="F528" s="7"/>
      <c r="G528" s="225" t="s">
        <v>2267</v>
      </c>
      <c r="H528" s="150" t="s">
        <v>2261</v>
      </c>
      <c r="I528" s="151">
        <v>36</v>
      </c>
      <c r="J528" s="151">
        <v>0</v>
      </c>
      <c r="K528" s="151">
        <v>0.6</v>
      </c>
      <c r="L528" s="151">
        <v>0</v>
      </c>
      <c r="M528" s="1"/>
      <c r="N528" s="1"/>
      <c r="O528" s="1"/>
      <c r="P528" s="1"/>
      <c r="Q528" s="162"/>
      <c r="R528" s="153">
        <v>43032</v>
      </c>
      <c r="S528" s="1" t="s">
        <v>2240</v>
      </c>
      <c r="T528" s="148" t="s">
        <v>1933</v>
      </c>
      <c r="U528" s="148" t="s">
        <v>1933</v>
      </c>
      <c r="V528" s="148" t="s">
        <v>1933</v>
      </c>
      <c r="W528" s="148" t="s">
        <v>1933</v>
      </c>
      <c r="X528" s="260" t="s">
        <v>2241</v>
      </c>
      <c r="Y528" s="129"/>
      <c r="Z528" s="129"/>
      <c r="AA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</row>
    <row r="529" spans="2:44" s="149" customFormat="1" ht="12.75" customHeight="1">
      <c r="B529" s="4"/>
      <c r="C529" s="5"/>
      <c r="D529" s="6"/>
      <c r="E529" s="6"/>
      <c r="F529" s="7"/>
      <c r="G529" s="225" t="s">
        <v>2268</v>
      </c>
      <c r="H529" s="150" t="s">
        <v>2261</v>
      </c>
      <c r="I529" s="151">
        <v>36</v>
      </c>
      <c r="J529" s="151">
        <v>0</v>
      </c>
      <c r="K529" s="151">
        <v>0.6</v>
      </c>
      <c r="L529" s="151">
        <v>0</v>
      </c>
      <c r="M529" s="1"/>
      <c r="N529" s="1"/>
      <c r="O529" s="1"/>
      <c r="P529" s="1"/>
      <c r="Q529" s="162"/>
      <c r="R529" s="153">
        <v>43433</v>
      </c>
      <c r="S529" s="1" t="s">
        <v>2240</v>
      </c>
      <c r="T529" s="148" t="s">
        <v>1933</v>
      </c>
      <c r="U529" s="148" t="s">
        <v>1933</v>
      </c>
      <c r="V529" s="148" t="s">
        <v>1933</v>
      </c>
      <c r="W529" s="148" t="s">
        <v>1933</v>
      </c>
      <c r="X529" s="260" t="s">
        <v>2241</v>
      </c>
      <c r="Y529" s="129"/>
      <c r="Z529" s="129"/>
      <c r="AA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</row>
    <row r="530" spans="2:44" s="149" customFormat="1" ht="12.75" customHeight="1">
      <c r="B530" s="4"/>
      <c r="C530" s="5" t="s">
        <v>22</v>
      </c>
      <c r="D530" s="6" t="s">
        <v>1962</v>
      </c>
      <c r="E530" s="265" t="s">
        <v>2249</v>
      </c>
      <c r="F530" s="156" t="s">
        <v>3260</v>
      </c>
      <c r="G530" s="225" t="s">
        <v>2269</v>
      </c>
      <c r="H530" s="150" t="s">
        <v>2261</v>
      </c>
      <c r="I530" s="165">
        <v>30</v>
      </c>
      <c r="J530" s="165">
        <v>0</v>
      </c>
      <c r="K530" s="165">
        <v>0.3</v>
      </c>
      <c r="L530" s="165">
        <v>0</v>
      </c>
      <c r="M530" s="1">
        <v>84</v>
      </c>
      <c r="N530" s="1">
        <v>0</v>
      </c>
      <c r="O530" s="1">
        <v>1.2</v>
      </c>
      <c r="P530" s="1">
        <v>0</v>
      </c>
      <c r="Q530" s="1"/>
      <c r="R530" s="153">
        <v>43683</v>
      </c>
      <c r="S530" s="1" t="s">
        <v>2240</v>
      </c>
      <c r="T530" s="148" t="s">
        <v>1933</v>
      </c>
      <c r="U530" s="148" t="s">
        <v>1933</v>
      </c>
      <c r="V530" s="148" t="s">
        <v>1933</v>
      </c>
      <c r="W530" s="148" t="s">
        <v>1933</v>
      </c>
      <c r="X530" s="260" t="s">
        <v>2241</v>
      </c>
      <c r="Y530" s="129"/>
      <c r="Z530" s="129"/>
      <c r="AA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327"/>
      <c r="AR530" s="327"/>
    </row>
    <row r="531" spans="2:44" s="149" customFormat="1" ht="12.75" customHeight="1">
      <c r="B531" s="4"/>
      <c r="C531" s="5"/>
      <c r="D531" s="6"/>
      <c r="E531" s="6"/>
      <c r="F531" s="7"/>
      <c r="G531" s="225" t="s">
        <v>2270</v>
      </c>
      <c r="H531" s="150" t="s">
        <v>2261</v>
      </c>
      <c r="I531" s="165">
        <v>30</v>
      </c>
      <c r="J531" s="165">
        <v>0</v>
      </c>
      <c r="K531" s="165">
        <v>0.5</v>
      </c>
      <c r="L531" s="165">
        <v>0</v>
      </c>
      <c r="M531" s="1"/>
      <c r="N531" s="1"/>
      <c r="O531" s="1"/>
      <c r="P531" s="1"/>
      <c r="Q531" s="1"/>
      <c r="R531" s="153">
        <v>43655</v>
      </c>
      <c r="S531" s="1" t="s">
        <v>2240</v>
      </c>
      <c r="T531" s="148" t="s">
        <v>1933</v>
      </c>
      <c r="U531" s="148" t="s">
        <v>1933</v>
      </c>
      <c r="V531" s="148" t="s">
        <v>1933</v>
      </c>
      <c r="W531" s="148" t="s">
        <v>1933</v>
      </c>
      <c r="X531" s="260" t="s">
        <v>2241</v>
      </c>
      <c r="Y531" s="129"/>
      <c r="Z531" s="129"/>
      <c r="AA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</row>
    <row r="532" spans="2:44" s="149" customFormat="1" ht="12.75" customHeight="1">
      <c r="B532" s="4"/>
      <c r="C532" s="5"/>
      <c r="D532" s="6"/>
      <c r="E532" s="6"/>
      <c r="F532" s="7"/>
      <c r="G532" s="225" t="s">
        <v>2271</v>
      </c>
      <c r="H532" s="150" t="s">
        <v>2261</v>
      </c>
      <c r="I532" s="165">
        <v>24</v>
      </c>
      <c r="J532" s="165">
        <v>0</v>
      </c>
      <c r="K532" s="165">
        <v>0.4</v>
      </c>
      <c r="L532" s="165">
        <v>0</v>
      </c>
      <c r="M532" s="1"/>
      <c r="N532" s="1"/>
      <c r="O532" s="1"/>
      <c r="P532" s="1"/>
      <c r="Q532" s="1"/>
      <c r="R532" s="153">
        <v>42334</v>
      </c>
      <c r="S532" s="1" t="s">
        <v>2240</v>
      </c>
      <c r="T532" s="148" t="s">
        <v>1933</v>
      </c>
      <c r="U532" s="148" t="s">
        <v>1933</v>
      </c>
      <c r="V532" s="148" t="s">
        <v>1933</v>
      </c>
      <c r="W532" s="148" t="s">
        <v>1933</v>
      </c>
      <c r="X532" s="260" t="s">
        <v>2241</v>
      </c>
      <c r="Y532" s="129"/>
      <c r="Z532" s="129"/>
      <c r="AA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</row>
    <row r="533" spans="2:44" s="176" customFormat="1" ht="12.75" customHeight="1">
      <c r="B533" s="169"/>
      <c r="C533" s="5" t="s">
        <v>22</v>
      </c>
      <c r="D533" s="6" t="s">
        <v>1962</v>
      </c>
      <c r="E533" s="265" t="s">
        <v>2249</v>
      </c>
      <c r="F533" s="181" t="s">
        <v>3261</v>
      </c>
      <c r="G533" s="232" t="s">
        <v>2272</v>
      </c>
      <c r="H533" s="177" t="s">
        <v>2261</v>
      </c>
      <c r="I533" s="182">
        <v>6</v>
      </c>
      <c r="J533" s="182">
        <v>720</v>
      </c>
      <c r="K533" s="182">
        <v>0.1</v>
      </c>
      <c r="L533" s="182">
        <v>12</v>
      </c>
      <c r="M533" s="182">
        <v>6</v>
      </c>
      <c r="N533" s="182">
        <v>720</v>
      </c>
      <c r="O533" s="182">
        <v>0.1</v>
      </c>
      <c r="P533" s="182">
        <v>12</v>
      </c>
      <c r="Q533" s="172"/>
      <c r="R533" s="174">
        <v>42823</v>
      </c>
      <c r="S533" s="172" t="s">
        <v>2240</v>
      </c>
      <c r="T533" s="148" t="s">
        <v>1933</v>
      </c>
      <c r="U533" s="148" t="s">
        <v>1933</v>
      </c>
      <c r="V533" s="148" t="s">
        <v>1933</v>
      </c>
      <c r="W533" s="148" t="s">
        <v>1933</v>
      </c>
      <c r="X533" s="260" t="s">
        <v>2241</v>
      </c>
      <c r="Y533" s="175"/>
      <c r="Z533" s="175"/>
      <c r="AA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328"/>
      <c r="AR533" s="328"/>
    </row>
    <row r="534" spans="2:44" s="149" customFormat="1" ht="12.75" customHeight="1">
      <c r="B534" s="4"/>
      <c r="C534" s="5" t="s">
        <v>22</v>
      </c>
      <c r="D534" s="6" t="s">
        <v>1962</v>
      </c>
      <c r="E534" s="234" t="s">
        <v>2273</v>
      </c>
      <c r="F534" s="183" t="s">
        <v>3262</v>
      </c>
      <c r="G534" s="233" t="s">
        <v>2274</v>
      </c>
      <c r="H534" s="150" t="s">
        <v>2261</v>
      </c>
      <c r="I534" s="165">
        <v>36</v>
      </c>
      <c r="J534" s="165">
        <v>0</v>
      </c>
      <c r="K534" s="165">
        <v>0.6</v>
      </c>
      <c r="L534" s="165">
        <v>0</v>
      </c>
      <c r="M534" s="1">
        <v>161.4</v>
      </c>
      <c r="N534" s="1">
        <v>60</v>
      </c>
      <c r="O534" s="1">
        <v>2.69</v>
      </c>
      <c r="P534" s="1">
        <v>1</v>
      </c>
      <c r="Q534" s="1"/>
      <c r="R534" s="153">
        <v>43437</v>
      </c>
      <c r="S534" s="1" t="s">
        <v>2240</v>
      </c>
      <c r="T534" s="148" t="s">
        <v>1933</v>
      </c>
      <c r="U534" s="148" t="s">
        <v>1933</v>
      </c>
      <c r="V534" s="148" t="s">
        <v>1933</v>
      </c>
      <c r="W534" s="148" t="s">
        <v>1933</v>
      </c>
      <c r="X534" s="260" t="s">
        <v>2241</v>
      </c>
      <c r="Y534" s="129"/>
      <c r="Z534" s="129"/>
      <c r="AA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327"/>
      <c r="AR534" s="327"/>
    </row>
    <row r="535" spans="2:44" s="149" customFormat="1" ht="12.75" customHeight="1">
      <c r="B535" s="4"/>
      <c r="C535" s="5"/>
      <c r="D535" s="6"/>
      <c r="E535" s="6"/>
      <c r="F535" s="7"/>
      <c r="G535" s="233" t="s">
        <v>2275</v>
      </c>
      <c r="H535" s="150" t="s">
        <v>2261</v>
      </c>
      <c r="I535" s="165">
        <v>6</v>
      </c>
      <c r="J535" s="165">
        <v>0</v>
      </c>
      <c r="K535" s="165">
        <v>0.1</v>
      </c>
      <c r="L535" s="165">
        <v>0</v>
      </c>
      <c r="M535" s="1"/>
      <c r="N535" s="1"/>
      <c r="O535" s="1"/>
      <c r="P535" s="1"/>
      <c r="Q535" s="1"/>
      <c r="R535" s="153">
        <v>42842</v>
      </c>
      <c r="S535" s="1" t="s">
        <v>2240</v>
      </c>
      <c r="T535" s="148" t="s">
        <v>1933</v>
      </c>
      <c r="U535" s="148" t="s">
        <v>1933</v>
      </c>
      <c r="V535" s="148" t="s">
        <v>1933</v>
      </c>
      <c r="W535" s="148" t="s">
        <v>1933</v>
      </c>
      <c r="X535" s="260" t="s">
        <v>2241</v>
      </c>
      <c r="Y535" s="129"/>
      <c r="Z535" s="129"/>
      <c r="AA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</row>
    <row r="536" spans="2:44" s="149" customFormat="1" ht="12.75" customHeight="1">
      <c r="B536" s="4"/>
      <c r="C536" s="5"/>
      <c r="D536" s="6"/>
      <c r="E536" s="6"/>
      <c r="F536" s="7"/>
      <c r="G536" s="233" t="s">
        <v>2276</v>
      </c>
      <c r="H536" s="150" t="s">
        <v>2261</v>
      </c>
      <c r="I536" s="165">
        <v>18</v>
      </c>
      <c r="J536" s="165">
        <v>0</v>
      </c>
      <c r="K536" s="165">
        <v>0.3</v>
      </c>
      <c r="L536" s="165">
        <v>0</v>
      </c>
      <c r="M536" s="1"/>
      <c r="N536" s="1"/>
      <c r="O536" s="1"/>
      <c r="P536" s="1"/>
      <c r="Q536" s="1"/>
      <c r="R536" s="153">
        <v>43437</v>
      </c>
      <c r="S536" s="1" t="s">
        <v>2240</v>
      </c>
      <c r="T536" s="148" t="s">
        <v>1933</v>
      </c>
      <c r="U536" s="148" t="s">
        <v>1933</v>
      </c>
      <c r="V536" s="148" t="s">
        <v>1933</v>
      </c>
      <c r="W536" s="148" t="s">
        <v>1933</v>
      </c>
      <c r="X536" s="260" t="s">
        <v>2241</v>
      </c>
      <c r="Y536" s="129"/>
      <c r="Z536" s="129"/>
      <c r="AA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</row>
    <row r="537" spans="2:44" s="149" customFormat="1" ht="12.75" customHeight="1">
      <c r="B537" s="4"/>
      <c r="C537" s="5"/>
      <c r="D537" s="6"/>
      <c r="E537" s="6"/>
      <c r="F537" s="7"/>
      <c r="G537" s="233" t="s">
        <v>2277</v>
      </c>
      <c r="H537" s="150" t="s">
        <v>2261</v>
      </c>
      <c r="I537" s="165">
        <v>36</v>
      </c>
      <c r="J537" s="165">
        <v>0</v>
      </c>
      <c r="K537" s="165">
        <v>0.6</v>
      </c>
      <c r="L537" s="165">
        <v>0</v>
      </c>
      <c r="M537" s="1"/>
      <c r="N537" s="1"/>
      <c r="O537" s="1"/>
      <c r="P537" s="1"/>
      <c r="Q537" s="1"/>
      <c r="R537" s="153">
        <v>43437</v>
      </c>
      <c r="S537" s="1" t="s">
        <v>2240</v>
      </c>
      <c r="T537" s="148" t="s">
        <v>1933</v>
      </c>
      <c r="U537" s="148" t="s">
        <v>1933</v>
      </c>
      <c r="V537" s="148" t="s">
        <v>1933</v>
      </c>
      <c r="W537" s="148" t="s">
        <v>1933</v>
      </c>
      <c r="X537" s="260" t="s">
        <v>2241</v>
      </c>
      <c r="Y537" s="129"/>
      <c r="Z537" s="129"/>
      <c r="AA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</row>
    <row r="538" spans="2:44" s="149" customFormat="1" ht="12.75" customHeight="1">
      <c r="B538" s="4"/>
      <c r="C538" s="5"/>
      <c r="D538" s="6"/>
      <c r="E538" s="6"/>
      <c r="F538" s="7"/>
      <c r="G538" s="233" t="s">
        <v>2278</v>
      </c>
      <c r="H538" s="150" t="s">
        <v>2261</v>
      </c>
      <c r="I538" s="165">
        <v>18</v>
      </c>
      <c r="J538" s="165">
        <v>60</v>
      </c>
      <c r="K538" s="165">
        <v>0.3</v>
      </c>
      <c r="L538" s="165">
        <v>1</v>
      </c>
      <c r="M538" s="1"/>
      <c r="N538" s="1"/>
      <c r="O538" s="1"/>
      <c r="P538" s="1"/>
      <c r="Q538" s="1"/>
      <c r="R538" s="153">
        <v>42230</v>
      </c>
      <c r="S538" s="1" t="s">
        <v>2240</v>
      </c>
      <c r="T538" s="148" t="s">
        <v>1933</v>
      </c>
      <c r="U538" s="148" t="s">
        <v>1933</v>
      </c>
      <c r="V538" s="148" t="s">
        <v>1933</v>
      </c>
      <c r="W538" s="148" t="s">
        <v>1933</v>
      </c>
      <c r="X538" s="260" t="s">
        <v>2241</v>
      </c>
      <c r="Y538" s="129"/>
      <c r="Z538" s="129"/>
      <c r="AA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</row>
    <row r="539" spans="2:44" s="149" customFormat="1" ht="12.75" customHeight="1">
      <c r="B539" s="4"/>
      <c r="C539" s="5"/>
      <c r="D539" s="6"/>
      <c r="E539" s="6"/>
      <c r="F539" s="7"/>
      <c r="G539" s="233" t="s">
        <v>2279</v>
      </c>
      <c r="H539" s="150" t="s">
        <v>2261</v>
      </c>
      <c r="I539" s="165">
        <v>6</v>
      </c>
      <c r="J539" s="165">
        <v>0</v>
      </c>
      <c r="K539" s="165">
        <v>0.1</v>
      </c>
      <c r="L539" s="165">
        <v>0</v>
      </c>
      <c r="M539" s="1"/>
      <c r="N539" s="1"/>
      <c r="O539" s="1"/>
      <c r="P539" s="1"/>
      <c r="Q539" s="1"/>
      <c r="R539" s="153">
        <v>43437</v>
      </c>
      <c r="S539" s="1" t="s">
        <v>2240</v>
      </c>
      <c r="T539" s="148" t="s">
        <v>1933</v>
      </c>
      <c r="U539" s="148" t="s">
        <v>1933</v>
      </c>
      <c r="V539" s="148" t="s">
        <v>1933</v>
      </c>
      <c r="W539" s="148" t="s">
        <v>1933</v>
      </c>
      <c r="X539" s="260" t="s">
        <v>2241</v>
      </c>
      <c r="Y539" s="129"/>
      <c r="Z539" s="129"/>
      <c r="AA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</row>
    <row r="540" spans="2:44" s="149" customFormat="1" ht="12.75" customHeight="1">
      <c r="B540" s="4"/>
      <c r="C540" s="5"/>
      <c r="D540" s="6"/>
      <c r="E540" s="6"/>
      <c r="F540" s="7"/>
      <c r="G540" s="233" t="s">
        <v>2280</v>
      </c>
      <c r="H540" s="150" t="s">
        <v>2261</v>
      </c>
      <c r="I540" s="165">
        <v>6</v>
      </c>
      <c r="J540" s="165">
        <v>0</v>
      </c>
      <c r="K540" s="165">
        <v>0.1</v>
      </c>
      <c r="L540" s="165">
        <v>0</v>
      </c>
      <c r="M540" s="1"/>
      <c r="N540" s="1"/>
      <c r="O540" s="1"/>
      <c r="P540" s="1"/>
      <c r="Q540" s="1"/>
      <c r="R540" s="153">
        <v>42229</v>
      </c>
      <c r="S540" s="1" t="s">
        <v>2240</v>
      </c>
      <c r="T540" s="148" t="s">
        <v>1933</v>
      </c>
      <c r="U540" s="148" t="s">
        <v>1933</v>
      </c>
      <c r="V540" s="148" t="s">
        <v>1933</v>
      </c>
      <c r="W540" s="148" t="s">
        <v>1933</v>
      </c>
      <c r="X540" s="260" t="s">
        <v>2241</v>
      </c>
      <c r="Y540" s="129"/>
      <c r="Z540" s="129"/>
      <c r="AA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</row>
    <row r="541" spans="2:44" s="149" customFormat="1" ht="12.75" customHeight="1">
      <c r="B541" s="4"/>
      <c r="C541" s="5"/>
      <c r="D541" s="6"/>
      <c r="E541" s="6"/>
      <c r="F541" s="7"/>
      <c r="G541" s="233" t="s">
        <v>2281</v>
      </c>
      <c r="H541" s="150" t="s">
        <v>2261</v>
      </c>
      <c r="I541" s="165">
        <v>5.3999999999999995</v>
      </c>
      <c r="J541" s="165">
        <v>0</v>
      </c>
      <c r="K541" s="165">
        <v>0.09</v>
      </c>
      <c r="L541" s="165">
        <v>0</v>
      </c>
      <c r="M541" s="1"/>
      <c r="N541" s="1"/>
      <c r="O541" s="1"/>
      <c r="P541" s="1"/>
      <c r="Q541" s="1"/>
      <c r="R541" s="153">
        <v>42215</v>
      </c>
      <c r="S541" s="1" t="s">
        <v>2240</v>
      </c>
      <c r="T541" s="148" t="s">
        <v>1933</v>
      </c>
      <c r="U541" s="148" t="s">
        <v>1933</v>
      </c>
      <c r="V541" s="148" t="s">
        <v>1933</v>
      </c>
      <c r="W541" s="148" t="s">
        <v>1933</v>
      </c>
      <c r="X541" s="260" t="s">
        <v>2241</v>
      </c>
      <c r="Y541" s="129"/>
      <c r="Z541" s="129"/>
      <c r="AA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</row>
    <row r="542" spans="2:44" s="149" customFormat="1" ht="12.75" customHeight="1">
      <c r="B542" s="4"/>
      <c r="C542" s="5"/>
      <c r="D542" s="6"/>
      <c r="E542" s="6"/>
      <c r="F542" s="7"/>
      <c r="G542" s="233" t="s">
        <v>2282</v>
      </c>
      <c r="H542" s="150" t="s">
        <v>2261</v>
      </c>
      <c r="I542" s="165">
        <v>30</v>
      </c>
      <c r="J542" s="165">
        <v>0</v>
      </c>
      <c r="K542" s="165">
        <v>0.5</v>
      </c>
      <c r="L542" s="165">
        <v>0</v>
      </c>
      <c r="M542" s="1"/>
      <c r="N542" s="1"/>
      <c r="O542" s="1"/>
      <c r="P542" s="1"/>
      <c r="Q542" s="1"/>
      <c r="R542" s="153">
        <v>43437</v>
      </c>
      <c r="S542" s="1" t="s">
        <v>2240</v>
      </c>
      <c r="T542" s="148" t="s">
        <v>1933</v>
      </c>
      <c r="U542" s="148" t="s">
        <v>1933</v>
      </c>
      <c r="V542" s="148" t="s">
        <v>1933</v>
      </c>
      <c r="W542" s="148" t="s">
        <v>1933</v>
      </c>
      <c r="X542" s="260" t="s">
        <v>2241</v>
      </c>
      <c r="Y542" s="129"/>
      <c r="Z542" s="129"/>
      <c r="AA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</row>
    <row r="543" spans="2:44" s="149" customFormat="1" ht="12.75" customHeight="1">
      <c r="B543" s="4"/>
      <c r="C543" s="5" t="s">
        <v>22</v>
      </c>
      <c r="D543" s="6" t="s">
        <v>1962</v>
      </c>
      <c r="E543" s="234" t="s">
        <v>2273</v>
      </c>
      <c r="F543" s="183" t="s">
        <v>3263</v>
      </c>
      <c r="G543" s="233" t="s">
        <v>2283</v>
      </c>
      <c r="H543" s="150" t="s">
        <v>2251</v>
      </c>
      <c r="I543" s="165">
        <v>18</v>
      </c>
      <c r="J543" s="165">
        <v>0</v>
      </c>
      <c r="K543" s="165">
        <v>0.3</v>
      </c>
      <c r="L543" s="165">
        <v>0</v>
      </c>
      <c r="M543" s="1">
        <v>30</v>
      </c>
      <c r="N543" s="1">
        <v>0</v>
      </c>
      <c r="O543" s="1">
        <v>0.45</v>
      </c>
      <c r="P543" s="1">
        <v>0</v>
      </c>
      <c r="Q543" s="1"/>
      <c r="R543" s="153">
        <v>42823</v>
      </c>
      <c r="S543" s="1" t="s">
        <v>2240</v>
      </c>
      <c r="T543" s="148" t="s">
        <v>1933</v>
      </c>
      <c r="U543" s="148" t="s">
        <v>1933</v>
      </c>
      <c r="V543" s="148" t="s">
        <v>1933</v>
      </c>
      <c r="W543" s="148" t="s">
        <v>1933</v>
      </c>
      <c r="X543" s="260" t="s">
        <v>2241</v>
      </c>
      <c r="Y543" s="129"/>
      <c r="Z543" s="129"/>
      <c r="AA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327"/>
      <c r="AR543" s="327"/>
    </row>
    <row r="544" spans="2:44" s="149" customFormat="1" ht="12.75" customHeight="1">
      <c r="B544" s="4"/>
      <c r="C544" s="5"/>
      <c r="D544" s="6"/>
      <c r="E544" s="6"/>
      <c r="F544" s="7"/>
      <c r="G544" s="233" t="s">
        <v>2284</v>
      </c>
      <c r="H544" s="150" t="s">
        <v>2251</v>
      </c>
      <c r="I544" s="165">
        <v>6</v>
      </c>
      <c r="J544" s="165">
        <v>0</v>
      </c>
      <c r="K544" s="165">
        <v>0.1</v>
      </c>
      <c r="L544" s="165">
        <v>0</v>
      </c>
      <c r="M544" s="1"/>
      <c r="N544" s="1"/>
      <c r="O544" s="1"/>
      <c r="P544" s="1"/>
      <c r="Q544" s="1"/>
      <c r="R544" s="153">
        <v>43381</v>
      </c>
      <c r="S544" s="1" t="s">
        <v>2240</v>
      </c>
      <c r="T544" s="148" t="s">
        <v>1933</v>
      </c>
      <c r="U544" s="148" t="s">
        <v>1933</v>
      </c>
      <c r="V544" s="148" t="s">
        <v>1933</v>
      </c>
      <c r="W544" s="148" t="s">
        <v>1933</v>
      </c>
      <c r="X544" s="260" t="s">
        <v>2241</v>
      </c>
      <c r="Y544" s="129"/>
      <c r="Z544" s="129"/>
      <c r="AA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</row>
    <row r="545" spans="2:44" s="149" customFormat="1" ht="12.75" customHeight="1">
      <c r="B545" s="4"/>
      <c r="C545" s="5"/>
      <c r="D545" s="6"/>
      <c r="E545" s="6"/>
      <c r="F545" s="7"/>
      <c r="G545" s="233" t="s">
        <v>2285</v>
      </c>
      <c r="H545" s="150" t="s">
        <v>2251</v>
      </c>
      <c r="I545" s="165">
        <v>6</v>
      </c>
      <c r="J545" s="165">
        <v>0</v>
      </c>
      <c r="K545" s="165">
        <v>0.05</v>
      </c>
      <c r="L545" s="165">
        <v>0</v>
      </c>
      <c r="M545" s="1"/>
      <c r="N545" s="1"/>
      <c r="O545" s="1"/>
      <c r="P545" s="1"/>
      <c r="Q545" s="1"/>
      <c r="R545" s="153">
        <v>42352</v>
      </c>
      <c r="S545" s="1" t="s">
        <v>2240</v>
      </c>
      <c r="T545" s="148" t="s">
        <v>1933</v>
      </c>
      <c r="U545" s="148" t="s">
        <v>1933</v>
      </c>
      <c r="V545" s="148" t="s">
        <v>1933</v>
      </c>
      <c r="W545" s="148" t="s">
        <v>1933</v>
      </c>
      <c r="X545" s="260" t="s">
        <v>2241</v>
      </c>
      <c r="Y545" s="129"/>
      <c r="Z545" s="129"/>
      <c r="AA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</row>
    <row r="546" spans="2:44" s="149" customFormat="1" ht="12.75" customHeight="1">
      <c r="B546" s="4"/>
      <c r="C546" s="5" t="s">
        <v>22</v>
      </c>
      <c r="D546" s="6" t="s">
        <v>1962</v>
      </c>
      <c r="E546" s="234" t="s">
        <v>2273</v>
      </c>
      <c r="F546" s="183" t="s">
        <v>3264</v>
      </c>
      <c r="G546" s="233" t="s">
        <v>2286</v>
      </c>
      <c r="H546" s="150" t="s">
        <v>2251</v>
      </c>
      <c r="I546" s="165">
        <v>48</v>
      </c>
      <c r="J546" s="165">
        <v>0</v>
      </c>
      <c r="K546" s="165">
        <v>0.6</v>
      </c>
      <c r="L546" s="165">
        <v>0</v>
      </c>
      <c r="M546" s="1">
        <v>78</v>
      </c>
      <c r="N546" s="1">
        <v>0</v>
      </c>
      <c r="O546" s="1">
        <v>0.8</v>
      </c>
      <c r="P546" s="1">
        <v>0</v>
      </c>
      <c r="Q546" s="1"/>
      <c r="R546" s="153">
        <v>43769</v>
      </c>
      <c r="S546" s="1" t="s">
        <v>2240</v>
      </c>
      <c r="T546" s="148" t="s">
        <v>1933</v>
      </c>
      <c r="U546" s="148" t="s">
        <v>1933</v>
      </c>
      <c r="V546" s="148" t="s">
        <v>1933</v>
      </c>
      <c r="W546" s="148" t="s">
        <v>1933</v>
      </c>
      <c r="X546" s="260" t="s">
        <v>2241</v>
      </c>
      <c r="Y546" s="129"/>
      <c r="Z546" s="129"/>
      <c r="AA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327"/>
      <c r="AR546" s="327"/>
    </row>
    <row r="547" spans="2:44" s="149" customFormat="1" ht="12.75" customHeight="1">
      <c r="B547" s="4"/>
      <c r="C547" s="5"/>
      <c r="D547" s="6"/>
      <c r="E547" s="6"/>
      <c r="F547" s="7"/>
      <c r="G547" s="233" t="s">
        <v>2287</v>
      </c>
      <c r="H547" s="150" t="s">
        <v>2251</v>
      </c>
      <c r="I547" s="165">
        <v>30</v>
      </c>
      <c r="J547" s="165">
        <v>0</v>
      </c>
      <c r="K547" s="165">
        <v>0.2</v>
      </c>
      <c r="L547" s="165">
        <v>0</v>
      </c>
      <c r="M547" s="1"/>
      <c r="N547" s="1"/>
      <c r="O547" s="1"/>
      <c r="P547" s="1"/>
      <c r="Q547" s="1"/>
      <c r="R547" s="153">
        <v>43461</v>
      </c>
      <c r="S547" s="1" t="s">
        <v>2240</v>
      </c>
      <c r="T547" s="148" t="s">
        <v>1933</v>
      </c>
      <c r="U547" s="148" t="s">
        <v>1933</v>
      </c>
      <c r="V547" s="148" t="s">
        <v>1933</v>
      </c>
      <c r="W547" s="148" t="s">
        <v>1933</v>
      </c>
      <c r="X547" s="260" t="s">
        <v>2241</v>
      </c>
      <c r="Y547" s="129"/>
      <c r="Z547" s="129"/>
      <c r="AA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</row>
    <row r="548" spans="2:44" s="149" customFormat="1" ht="12.75" customHeight="1">
      <c r="B548" s="4"/>
      <c r="C548" s="5" t="s">
        <v>22</v>
      </c>
      <c r="D548" s="6" t="s">
        <v>1962</v>
      </c>
      <c r="E548" s="234" t="s">
        <v>2273</v>
      </c>
      <c r="F548" s="183" t="s">
        <v>3265</v>
      </c>
      <c r="G548" s="233" t="s">
        <v>2288</v>
      </c>
      <c r="H548" s="150" t="s">
        <v>2251</v>
      </c>
      <c r="I548" s="184">
        <v>30</v>
      </c>
      <c r="J548" s="165">
        <v>0</v>
      </c>
      <c r="K548" s="151">
        <v>0.1</v>
      </c>
      <c r="L548" s="151">
        <v>0</v>
      </c>
      <c r="M548" s="1">
        <v>264</v>
      </c>
      <c r="N548" s="1">
        <v>0</v>
      </c>
      <c r="O548" s="1">
        <v>3.4</v>
      </c>
      <c r="P548" s="1">
        <v>0</v>
      </c>
      <c r="Q548" s="162"/>
      <c r="R548" s="153">
        <v>42943</v>
      </c>
      <c r="S548" s="1" t="s">
        <v>2240</v>
      </c>
      <c r="T548" s="148" t="s">
        <v>1933</v>
      </c>
      <c r="U548" s="148" t="s">
        <v>1933</v>
      </c>
      <c r="V548" s="148" t="s">
        <v>1933</v>
      </c>
      <c r="W548" s="148" t="s">
        <v>1933</v>
      </c>
      <c r="X548" s="260" t="s">
        <v>2241</v>
      </c>
      <c r="Y548" s="129"/>
      <c r="Z548" s="129"/>
      <c r="AA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327"/>
      <c r="AR548" s="327"/>
    </row>
    <row r="549" spans="2:44" s="149" customFormat="1" ht="12.75" customHeight="1">
      <c r="B549" s="4"/>
      <c r="C549" s="5"/>
      <c r="D549" s="6"/>
      <c r="E549" s="6"/>
      <c r="F549" s="7"/>
      <c r="G549" s="233" t="s">
        <v>2289</v>
      </c>
      <c r="H549" s="150" t="s">
        <v>2251</v>
      </c>
      <c r="I549" s="165">
        <v>90</v>
      </c>
      <c r="J549" s="165">
        <v>0</v>
      </c>
      <c r="K549" s="151">
        <v>1.5</v>
      </c>
      <c r="L549" s="151">
        <v>0</v>
      </c>
      <c r="M549" s="1"/>
      <c r="N549" s="1"/>
      <c r="O549" s="1"/>
      <c r="P549" s="1"/>
      <c r="Q549" s="162"/>
      <c r="R549" s="163">
        <v>42349</v>
      </c>
      <c r="S549" s="1" t="s">
        <v>2240</v>
      </c>
      <c r="T549" s="148" t="s">
        <v>1933</v>
      </c>
      <c r="U549" s="148" t="s">
        <v>1933</v>
      </c>
      <c r="V549" s="148" t="s">
        <v>1933</v>
      </c>
      <c r="W549" s="148" t="s">
        <v>1933</v>
      </c>
      <c r="X549" s="260" t="s">
        <v>2241</v>
      </c>
      <c r="Y549" s="129"/>
      <c r="Z549" s="129"/>
      <c r="AA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</row>
    <row r="550" spans="2:44" s="149" customFormat="1" ht="12.75" customHeight="1">
      <c r="B550" s="4"/>
      <c r="C550" s="5"/>
      <c r="D550" s="6"/>
      <c r="E550" s="6"/>
      <c r="F550" s="7"/>
      <c r="G550" s="233" t="s">
        <v>2290</v>
      </c>
      <c r="H550" s="150" t="s">
        <v>2251</v>
      </c>
      <c r="I550" s="165">
        <v>60</v>
      </c>
      <c r="J550" s="165">
        <v>0</v>
      </c>
      <c r="K550" s="151">
        <v>0.7</v>
      </c>
      <c r="L550" s="151">
        <v>0</v>
      </c>
      <c r="M550" s="1"/>
      <c r="N550" s="1"/>
      <c r="O550" s="1"/>
      <c r="P550" s="1"/>
      <c r="Q550" s="162"/>
      <c r="R550" s="153">
        <v>43158</v>
      </c>
      <c r="S550" s="1" t="s">
        <v>2240</v>
      </c>
      <c r="T550" s="148" t="s">
        <v>1933</v>
      </c>
      <c r="U550" s="148" t="s">
        <v>1933</v>
      </c>
      <c r="V550" s="148" t="s">
        <v>1933</v>
      </c>
      <c r="W550" s="148" t="s">
        <v>1933</v>
      </c>
      <c r="X550" s="260" t="s">
        <v>2241</v>
      </c>
      <c r="Y550" s="129"/>
      <c r="Z550" s="129"/>
      <c r="AA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</row>
    <row r="551" spans="2:44" s="149" customFormat="1" ht="12.75" customHeight="1">
      <c r="B551" s="4"/>
      <c r="C551" s="5"/>
      <c r="D551" s="6"/>
      <c r="E551" s="6"/>
      <c r="F551" s="7"/>
      <c r="G551" s="233" t="s">
        <v>2291</v>
      </c>
      <c r="H551" s="150" t="s">
        <v>2251</v>
      </c>
      <c r="I551" s="165">
        <v>60</v>
      </c>
      <c r="J551" s="165">
        <v>0</v>
      </c>
      <c r="K551" s="151">
        <v>0.7</v>
      </c>
      <c r="L551" s="151">
        <v>0</v>
      </c>
      <c r="M551" s="1"/>
      <c r="N551" s="1"/>
      <c r="O551" s="1"/>
      <c r="P551" s="1"/>
      <c r="Q551" s="162"/>
      <c r="R551" s="153">
        <v>42334</v>
      </c>
      <c r="S551" s="1" t="s">
        <v>2240</v>
      </c>
      <c r="T551" s="148" t="s">
        <v>1933</v>
      </c>
      <c r="U551" s="148" t="s">
        <v>1933</v>
      </c>
      <c r="V551" s="148" t="s">
        <v>1933</v>
      </c>
      <c r="W551" s="148" t="s">
        <v>1933</v>
      </c>
      <c r="X551" s="260" t="s">
        <v>2241</v>
      </c>
      <c r="Y551" s="129"/>
      <c r="Z551" s="129"/>
      <c r="AA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</row>
    <row r="552" spans="2:44" s="149" customFormat="1" ht="12.75" customHeight="1">
      <c r="B552" s="4"/>
      <c r="C552" s="5"/>
      <c r="D552" s="6"/>
      <c r="E552" s="6"/>
      <c r="F552" s="7"/>
      <c r="G552" s="234" t="s">
        <v>2292</v>
      </c>
      <c r="H552" s="150" t="s">
        <v>2251</v>
      </c>
      <c r="I552" s="165">
        <v>12</v>
      </c>
      <c r="J552" s="165">
        <v>0</v>
      </c>
      <c r="K552" s="151">
        <v>0.2</v>
      </c>
      <c r="L552" s="151">
        <v>0</v>
      </c>
      <c r="M552" s="1"/>
      <c r="N552" s="1"/>
      <c r="O552" s="1"/>
      <c r="P552" s="1"/>
      <c r="Q552" s="162"/>
      <c r="R552" s="153">
        <v>42550</v>
      </c>
      <c r="S552" s="1" t="s">
        <v>2240</v>
      </c>
      <c r="T552" s="148" t="s">
        <v>1933</v>
      </c>
      <c r="U552" s="148" t="s">
        <v>1933</v>
      </c>
      <c r="V552" s="148" t="s">
        <v>1933</v>
      </c>
      <c r="W552" s="148" t="s">
        <v>1933</v>
      </c>
      <c r="X552" s="260" t="s">
        <v>2241</v>
      </c>
      <c r="Y552" s="129"/>
      <c r="Z552" s="129"/>
      <c r="AA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</row>
    <row r="553" spans="2:44" s="149" customFormat="1" ht="12.75" customHeight="1">
      <c r="B553" s="4"/>
      <c r="C553" s="5"/>
      <c r="D553" s="6"/>
      <c r="E553" s="6"/>
      <c r="F553" s="7"/>
      <c r="G553" s="234" t="s">
        <v>2293</v>
      </c>
      <c r="H553" s="150" t="s">
        <v>2251</v>
      </c>
      <c r="I553" s="165">
        <v>12</v>
      </c>
      <c r="J553" s="165">
        <v>0</v>
      </c>
      <c r="K553" s="151">
        <v>0.2</v>
      </c>
      <c r="L553" s="151">
        <v>0</v>
      </c>
      <c r="M553" s="1"/>
      <c r="N553" s="1"/>
      <c r="O553" s="1"/>
      <c r="P553" s="1"/>
      <c r="Q553" s="162"/>
      <c r="R553" s="153">
        <v>42614</v>
      </c>
      <c r="S553" s="1" t="s">
        <v>2240</v>
      </c>
      <c r="T553" s="148" t="s">
        <v>1933</v>
      </c>
      <c r="U553" s="148" t="s">
        <v>1933</v>
      </c>
      <c r="V553" s="148" t="s">
        <v>1933</v>
      </c>
      <c r="W553" s="148" t="s">
        <v>1933</v>
      </c>
      <c r="X553" s="260" t="s">
        <v>2241</v>
      </c>
      <c r="Y553" s="129"/>
      <c r="Z553" s="129"/>
      <c r="AA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</row>
    <row r="554" spans="2:44" s="149" customFormat="1" ht="12.75" customHeight="1">
      <c r="B554" s="4"/>
      <c r="C554" s="5" t="s">
        <v>22</v>
      </c>
      <c r="D554" s="6" t="s">
        <v>1962</v>
      </c>
      <c r="E554" s="188" t="s">
        <v>2294</v>
      </c>
      <c r="F554" s="185" t="s">
        <v>3739</v>
      </c>
      <c r="G554" s="235" t="s">
        <v>2295</v>
      </c>
      <c r="H554" s="150" t="s">
        <v>2261</v>
      </c>
      <c r="I554" s="186">
        <v>6</v>
      </c>
      <c r="J554" s="186">
        <v>0</v>
      </c>
      <c r="K554" s="186">
        <v>0.1</v>
      </c>
      <c r="L554" s="186">
        <v>0</v>
      </c>
      <c r="M554" s="1">
        <v>78</v>
      </c>
      <c r="N554" s="1">
        <v>60</v>
      </c>
      <c r="O554" s="1">
        <v>1.3</v>
      </c>
      <c r="P554" s="1">
        <v>1</v>
      </c>
      <c r="Q554" s="1"/>
      <c r="R554" s="153">
        <v>42230</v>
      </c>
      <c r="S554" s="187" t="s">
        <v>1247</v>
      </c>
      <c r="T554" s="148"/>
      <c r="U554" s="148"/>
      <c r="V554" s="148"/>
      <c r="W554" s="148"/>
      <c r="X554" s="260"/>
      <c r="Y554" s="129"/>
      <c r="Z554" s="129"/>
      <c r="AA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327"/>
      <c r="AR554" s="327"/>
    </row>
    <row r="555" spans="2:44" s="149" customFormat="1" ht="12.75" customHeight="1">
      <c r="B555" s="4"/>
      <c r="C555" s="5"/>
      <c r="D555" s="6"/>
      <c r="E555" s="6"/>
      <c r="F555" s="7"/>
      <c r="G555" s="235" t="s">
        <v>2296</v>
      </c>
      <c r="H555" s="150" t="s">
        <v>2261</v>
      </c>
      <c r="I555" s="186">
        <v>6</v>
      </c>
      <c r="J555" s="186">
        <v>0</v>
      </c>
      <c r="K555" s="186">
        <v>0.1</v>
      </c>
      <c r="L555" s="186">
        <v>0</v>
      </c>
      <c r="M555" s="1"/>
      <c r="N555" s="1"/>
      <c r="O555" s="1"/>
      <c r="P555" s="1"/>
      <c r="Q555" s="1"/>
      <c r="R555" s="153">
        <v>42230</v>
      </c>
      <c r="S555" s="187" t="s">
        <v>1247</v>
      </c>
      <c r="T555" s="148"/>
      <c r="U555" s="148"/>
      <c r="V555" s="148"/>
      <c r="W555" s="148"/>
      <c r="X555" s="260"/>
      <c r="Y555" s="129"/>
      <c r="Z555" s="129"/>
      <c r="AA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</row>
    <row r="556" spans="2:44" s="149" customFormat="1" ht="12.75" customHeight="1">
      <c r="B556" s="4"/>
      <c r="C556" s="5"/>
      <c r="D556" s="6"/>
      <c r="E556" s="6"/>
      <c r="F556" s="7"/>
      <c r="G556" s="235" t="s">
        <v>2297</v>
      </c>
      <c r="H556" s="150" t="s">
        <v>2261</v>
      </c>
      <c r="I556" s="186">
        <v>6</v>
      </c>
      <c r="J556" s="186">
        <v>0</v>
      </c>
      <c r="K556" s="186">
        <v>0.1</v>
      </c>
      <c r="L556" s="186">
        <v>0</v>
      </c>
      <c r="M556" s="1"/>
      <c r="N556" s="1"/>
      <c r="O556" s="1"/>
      <c r="P556" s="1"/>
      <c r="Q556" s="1"/>
      <c r="R556" s="153">
        <v>42230</v>
      </c>
      <c r="S556" s="187" t="s">
        <v>1247</v>
      </c>
      <c r="T556" s="148"/>
      <c r="U556" s="148"/>
      <c r="V556" s="148"/>
      <c r="W556" s="148"/>
      <c r="X556" s="260"/>
      <c r="Y556" s="129"/>
      <c r="Z556" s="129"/>
      <c r="AA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</row>
    <row r="557" spans="2:44" s="149" customFormat="1" ht="12.75" customHeight="1">
      <c r="B557" s="4"/>
      <c r="C557" s="5"/>
      <c r="D557" s="6"/>
      <c r="E557" s="6"/>
      <c r="F557" s="7"/>
      <c r="G557" s="235" t="s">
        <v>2298</v>
      </c>
      <c r="H557" s="150" t="s">
        <v>2261</v>
      </c>
      <c r="I557" s="186">
        <v>6</v>
      </c>
      <c r="J557" s="186">
        <v>0</v>
      </c>
      <c r="K557" s="186">
        <v>0.1</v>
      </c>
      <c r="L557" s="186">
        <v>0</v>
      </c>
      <c r="M557" s="1"/>
      <c r="N557" s="1"/>
      <c r="O557" s="1"/>
      <c r="P557" s="1"/>
      <c r="Q557" s="1"/>
      <c r="R557" s="153">
        <v>42467</v>
      </c>
      <c r="S557" s="187" t="s">
        <v>1247</v>
      </c>
      <c r="T557" s="148"/>
      <c r="U557" s="148"/>
      <c r="V557" s="148"/>
      <c r="W557" s="148"/>
      <c r="X557" s="260"/>
      <c r="Y557" s="129"/>
      <c r="Z557" s="129"/>
      <c r="AA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</row>
    <row r="558" spans="2:44" s="149" customFormat="1" ht="12.75" customHeight="1">
      <c r="B558" s="4"/>
      <c r="C558" s="5"/>
      <c r="D558" s="6"/>
      <c r="E558" s="6"/>
      <c r="F558" s="7"/>
      <c r="G558" s="235" t="s">
        <v>2299</v>
      </c>
      <c r="H558" s="150" t="s">
        <v>2261</v>
      </c>
      <c r="I558" s="186">
        <v>6</v>
      </c>
      <c r="J558" s="186">
        <v>0</v>
      </c>
      <c r="K558" s="186">
        <v>0.1</v>
      </c>
      <c r="L558" s="186">
        <v>0</v>
      </c>
      <c r="M558" s="1"/>
      <c r="N558" s="1"/>
      <c r="O558" s="1"/>
      <c r="P558" s="1"/>
      <c r="Q558" s="1"/>
      <c r="R558" s="153">
        <v>42314</v>
      </c>
      <c r="S558" s="187" t="s">
        <v>1247</v>
      </c>
      <c r="T558" s="148"/>
      <c r="U558" s="148"/>
      <c r="V558" s="148"/>
      <c r="W558" s="148"/>
      <c r="X558" s="260"/>
      <c r="Y558" s="129"/>
      <c r="Z558" s="129"/>
      <c r="AA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</row>
    <row r="559" spans="2:44" s="149" customFormat="1" ht="12.75" customHeight="1">
      <c r="B559" s="4"/>
      <c r="C559" s="5"/>
      <c r="D559" s="6"/>
      <c r="E559" s="6"/>
      <c r="F559" s="7"/>
      <c r="G559" s="235" t="s">
        <v>2300</v>
      </c>
      <c r="H559" s="150" t="s">
        <v>2261</v>
      </c>
      <c r="I559" s="186">
        <v>6</v>
      </c>
      <c r="J559" s="186">
        <v>0</v>
      </c>
      <c r="K559" s="186">
        <v>0.1</v>
      </c>
      <c r="L559" s="186">
        <v>0</v>
      </c>
      <c r="M559" s="1"/>
      <c r="N559" s="1"/>
      <c r="O559" s="1"/>
      <c r="P559" s="1"/>
      <c r="Q559" s="1"/>
      <c r="R559" s="153">
        <v>42230</v>
      </c>
      <c r="S559" s="187" t="s">
        <v>1247</v>
      </c>
      <c r="T559" s="148"/>
      <c r="U559" s="148"/>
      <c r="V559" s="148"/>
      <c r="W559" s="148"/>
      <c r="X559" s="260"/>
      <c r="Y559" s="129"/>
      <c r="Z559" s="129"/>
      <c r="AA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</row>
    <row r="560" spans="2:44" s="149" customFormat="1" ht="12.75" customHeight="1">
      <c r="B560" s="4"/>
      <c r="C560" s="5"/>
      <c r="D560" s="6"/>
      <c r="E560" s="6"/>
      <c r="F560" s="7"/>
      <c r="G560" s="235" t="s">
        <v>2301</v>
      </c>
      <c r="H560" s="150" t="s">
        <v>2261</v>
      </c>
      <c r="I560" s="186">
        <v>6</v>
      </c>
      <c r="J560" s="186">
        <v>0</v>
      </c>
      <c r="K560" s="186">
        <v>0.1</v>
      </c>
      <c r="L560" s="186">
        <v>0</v>
      </c>
      <c r="M560" s="1"/>
      <c r="N560" s="1"/>
      <c r="O560" s="1"/>
      <c r="P560" s="1"/>
      <c r="Q560" s="1"/>
      <c r="R560" s="153">
        <v>42230</v>
      </c>
      <c r="S560" s="187" t="s">
        <v>1247</v>
      </c>
      <c r="T560" s="148"/>
      <c r="U560" s="148"/>
      <c r="V560" s="148"/>
      <c r="W560" s="148"/>
      <c r="X560" s="260"/>
      <c r="Y560" s="129"/>
      <c r="Z560" s="129"/>
      <c r="AA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</row>
    <row r="561" spans="2:44" s="149" customFormat="1" ht="12.75" customHeight="1">
      <c r="B561" s="4"/>
      <c r="C561" s="5"/>
      <c r="D561" s="6"/>
      <c r="E561" s="6"/>
      <c r="F561" s="7"/>
      <c r="G561" s="235" t="s">
        <v>2302</v>
      </c>
      <c r="H561" s="150" t="s">
        <v>2261</v>
      </c>
      <c r="I561" s="186">
        <v>6</v>
      </c>
      <c r="J561" s="186">
        <v>0</v>
      </c>
      <c r="K561" s="186">
        <v>0.1</v>
      </c>
      <c r="L561" s="186">
        <v>0</v>
      </c>
      <c r="M561" s="1"/>
      <c r="N561" s="1"/>
      <c r="O561" s="1"/>
      <c r="P561" s="1"/>
      <c r="Q561" s="1"/>
      <c r="R561" s="153">
        <v>42319</v>
      </c>
      <c r="S561" s="187" t="s">
        <v>1247</v>
      </c>
      <c r="T561" s="148"/>
      <c r="U561" s="148"/>
      <c r="V561" s="148"/>
      <c r="W561" s="148"/>
      <c r="X561" s="260"/>
      <c r="Y561" s="129"/>
      <c r="Z561" s="129"/>
      <c r="AA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</row>
    <row r="562" spans="2:44" s="149" customFormat="1" ht="12.75" customHeight="1">
      <c r="B562" s="4"/>
      <c r="C562" s="5"/>
      <c r="D562" s="6"/>
      <c r="E562" s="6"/>
      <c r="F562" s="7"/>
      <c r="G562" s="235" t="s">
        <v>2303</v>
      </c>
      <c r="H562" s="150" t="s">
        <v>2261</v>
      </c>
      <c r="I562" s="186">
        <v>6</v>
      </c>
      <c r="J562" s="186">
        <v>0</v>
      </c>
      <c r="K562" s="186">
        <v>0.1</v>
      </c>
      <c r="L562" s="186">
        <v>0</v>
      </c>
      <c r="M562" s="1"/>
      <c r="N562" s="1"/>
      <c r="O562" s="1"/>
      <c r="P562" s="1"/>
      <c r="Q562" s="1"/>
      <c r="R562" s="153">
        <v>42230</v>
      </c>
      <c r="S562" s="187" t="s">
        <v>1247</v>
      </c>
      <c r="T562" s="148"/>
      <c r="U562" s="148"/>
      <c r="V562" s="148"/>
      <c r="W562" s="148"/>
      <c r="X562" s="260"/>
      <c r="Y562" s="129"/>
      <c r="Z562" s="129"/>
      <c r="AA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</row>
    <row r="563" spans="2:44" s="149" customFormat="1" ht="12.75" customHeight="1">
      <c r="B563" s="4"/>
      <c r="C563" s="5"/>
      <c r="D563" s="6"/>
      <c r="E563" s="6"/>
      <c r="F563" s="7"/>
      <c r="G563" s="235" t="s">
        <v>2304</v>
      </c>
      <c r="H563" s="150" t="s">
        <v>2261</v>
      </c>
      <c r="I563" s="186">
        <v>6</v>
      </c>
      <c r="J563" s="186">
        <v>0</v>
      </c>
      <c r="K563" s="186">
        <v>0.1</v>
      </c>
      <c r="L563" s="186">
        <v>0</v>
      </c>
      <c r="M563" s="1"/>
      <c r="N563" s="1"/>
      <c r="O563" s="1"/>
      <c r="P563" s="1"/>
      <c r="Q563" s="1"/>
      <c r="R563" s="153">
        <v>42230</v>
      </c>
      <c r="S563" s="187" t="s">
        <v>1247</v>
      </c>
      <c r="T563" s="148"/>
      <c r="U563" s="148"/>
      <c r="V563" s="148"/>
      <c r="W563" s="148"/>
      <c r="X563" s="260"/>
      <c r="Y563" s="129"/>
      <c r="Z563" s="129"/>
      <c r="AA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</row>
    <row r="564" spans="2:44" s="149" customFormat="1" ht="12.75" customHeight="1">
      <c r="B564" s="4"/>
      <c r="C564" s="5"/>
      <c r="D564" s="6"/>
      <c r="E564" s="6"/>
      <c r="F564" s="7"/>
      <c r="G564" s="235" t="s">
        <v>2305</v>
      </c>
      <c r="H564" s="150" t="s">
        <v>2261</v>
      </c>
      <c r="I564" s="186">
        <v>6</v>
      </c>
      <c r="J564" s="186">
        <v>0</v>
      </c>
      <c r="K564" s="186">
        <v>0.1</v>
      </c>
      <c r="L564" s="186">
        <v>0</v>
      </c>
      <c r="M564" s="1"/>
      <c r="N564" s="1"/>
      <c r="O564" s="1"/>
      <c r="P564" s="1"/>
      <c r="Q564" s="1"/>
      <c r="R564" s="153">
        <v>42314</v>
      </c>
      <c r="S564" s="187" t="s">
        <v>1247</v>
      </c>
      <c r="T564" s="148"/>
      <c r="U564" s="148"/>
      <c r="V564" s="148"/>
      <c r="W564" s="148"/>
      <c r="X564" s="260"/>
      <c r="Y564" s="129"/>
      <c r="Z564" s="129"/>
      <c r="AA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</row>
    <row r="565" spans="2:44" s="149" customFormat="1" ht="12.75" customHeight="1">
      <c r="B565" s="4"/>
      <c r="C565" s="5"/>
      <c r="D565" s="6"/>
      <c r="E565" s="6"/>
      <c r="F565" s="7"/>
      <c r="G565" s="235" t="s">
        <v>2306</v>
      </c>
      <c r="H565" s="150" t="s">
        <v>2261</v>
      </c>
      <c r="I565" s="186">
        <v>6</v>
      </c>
      <c r="J565" s="186">
        <v>60</v>
      </c>
      <c r="K565" s="186">
        <v>0.1</v>
      </c>
      <c r="L565" s="186">
        <v>1</v>
      </c>
      <c r="M565" s="1"/>
      <c r="N565" s="1"/>
      <c r="O565" s="1"/>
      <c r="P565" s="1"/>
      <c r="Q565" s="1"/>
      <c r="R565" s="153">
        <v>42314</v>
      </c>
      <c r="S565" s="187" t="s">
        <v>1247</v>
      </c>
      <c r="T565" s="148"/>
      <c r="U565" s="148"/>
      <c r="V565" s="148"/>
      <c r="W565" s="148"/>
      <c r="X565" s="260"/>
      <c r="Y565" s="129"/>
      <c r="Z565" s="129"/>
      <c r="AA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</row>
    <row r="566" spans="2:44" s="149" customFormat="1" ht="12.75" customHeight="1">
      <c r="B566" s="4"/>
      <c r="C566" s="5"/>
      <c r="D566" s="6"/>
      <c r="E566" s="6"/>
      <c r="F566" s="7"/>
      <c r="G566" s="235" t="s">
        <v>2307</v>
      </c>
      <c r="H566" s="150" t="s">
        <v>2261</v>
      </c>
      <c r="I566" s="186">
        <v>6</v>
      </c>
      <c r="J566" s="186">
        <v>0</v>
      </c>
      <c r="K566" s="186">
        <v>0.1</v>
      </c>
      <c r="L566" s="186">
        <v>0</v>
      </c>
      <c r="M566" s="1"/>
      <c r="N566" s="1"/>
      <c r="O566" s="1"/>
      <c r="P566" s="1"/>
      <c r="Q566" s="1"/>
      <c r="R566" s="153">
        <v>42230</v>
      </c>
      <c r="S566" s="187" t="s">
        <v>1247</v>
      </c>
      <c r="T566" s="148"/>
      <c r="U566" s="148"/>
      <c r="V566" s="148"/>
      <c r="W566" s="148"/>
      <c r="X566" s="260"/>
      <c r="Y566" s="129"/>
      <c r="Z566" s="129"/>
      <c r="AA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</row>
    <row r="567" spans="2:44" s="149" customFormat="1" ht="12.75" customHeight="1">
      <c r="B567" s="4"/>
      <c r="C567" s="5" t="s">
        <v>22</v>
      </c>
      <c r="D567" s="6" t="s">
        <v>1962</v>
      </c>
      <c r="E567" s="188" t="s">
        <v>2294</v>
      </c>
      <c r="F567" s="185" t="s">
        <v>3267</v>
      </c>
      <c r="G567" s="235" t="s">
        <v>2308</v>
      </c>
      <c r="H567" s="150" t="s">
        <v>2261</v>
      </c>
      <c r="I567" s="186">
        <v>36</v>
      </c>
      <c r="J567" s="186">
        <v>0</v>
      </c>
      <c r="K567" s="186">
        <v>0.6</v>
      </c>
      <c r="L567" s="186">
        <v>0</v>
      </c>
      <c r="M567" s="1">
        <v>318</v>
      </c>
      <c r="N567" s="1">
        <v>0</v>
      </c>
      <c r="O567" s="1">
        <v>5.3</v>
      </c>
      <c r="P567" s="1">
        <v>0</v>
      </c>
      <c r="Q567" s="1"/>
      <c r="R567" s="153">
        <v>43671</v>
      </c>
      <c r="S567" s="187" t="s">
        <v>1247</v>
      </c>
      <c r="T567" s="148"/>
      <c r="U567" s="148"/>
      <c r="V567" s="148"/>
      <c r="W567" s="148"/>
      <c r="X567" s="260"/>
      <c r="Y567" s="129"/>
      <c r="Z567" s="129"/>
      <c r="AA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327"/>
      <c r="AR567" s="327"/>
    </row>
    <row r="568" spans="2:44" s="149" customFormat="1" ht="12.75" customHeight="1">
      <c r="B568" s="4"/>
      <c r="C568" s="5"/>
      <c r="D568" s="6"/>
      <c r="E568" s="6"/>
      <c r="F568" s="7"/>
      <c r="G568" s="235" t="s">
        <v>2309</v>
      </c>
      <c r="H568" s="150" t="s">
        <v>2261</v>
      </c>
      <c r="I568" s="186">
        <v>36</v>
      </c>
      <c r="J568" s="186">
        <v>0</v>
      </c>
      <c r="K568" s="186">
        <v>0.6</v>
      </c>
      <c r="L568" s="186">
        <v>0</v>
      </c>
      <c r="M568" s="1"/>
      <c r="N568" s="1"/>
      <c r="O568" s="1"/>
      <c r="P568" s="1"/>
      <c r="Q568" s="1"/>
      <c r="R568" s="153">
        <v>43077</v>
      </c>
      <c r="S568" s="187" t="s">
        <v>1247</v>
      </c>
      <c r="T568" s="148"/>
      <c r="U568" s="148"/>
      <c r="V568" s="148"/>
      <c r="W568" s="148"/>
      <c r="X568" s="260"/>
      <c r="Y568" s="129"/>
      <c r="Z568" s="129"/>
      <c r="AA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</row>
    <row r="569" spans="2:44" s="149" customFormat="1" ht="12.75" customHeight="1">
      <c r="B569" s="4"/>
      <c r="C569" s="5"/>
      <c r="D569" s="6"/>
      <c r="E569" s="6"/>
      <c r="F569" s="7"/>
      <c r="G569" s="235" t="s">
        <v>2310</v>
      </c>
      <c r="H569" s="150" t="s">
        <v>2261</v>
      </c>
      <c r="I569" s="186">
        <v>60</v>
      </c>
      <c r="J569" s="186">
        <v>0</v>
      </c>
      <c r="K569" s="186">
        <v>1</v>
      </c>
      <c r="L569" s="186">
        <v>0</v>
      </c>
      <c r="M569" s="1"/>
      <c r="N569" s="1"/>
      <c r="O569" s="1"/>
      <c r="P569" s="1"/>
      <c r="Q569" s="1"/>
      <c r="R569" s="153">
        <v>43077</v>
      </c>
      <c r="S569" s="187" t="s">
        <v>1247</v>
      </c>
      <c r="T569" s="148"/>
      <c r="U569" s="148"/>
      <c r="V569" s="148"/>
      <c r="W569" s="148"/>
      <c r="X569" s="260"/>
      <c r="Y569" s="129"/>
      <c r="Z569" s="129"/>
      <c r="AA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</row>
    <row r="570" spans="2:44" s="149" customFormat="1" ht="12.75" customHeight="1">
      <c r="B570" s="4"/>
      <c r="C570" s="5"/>
      <c r="D570" s="6"/>
      <c r="E570" s="6"/>
      <c r="F570" s="7"/>
      <c r="G570" s="235" t="s">
        <v>2311</v>
      </c>
      <c r="H570" s="150" t="s">
        <v>2261</v>
      </c>
      <c r="I570" s="186">
        <v>12</v>
      </c>
      <c r="J570" s="186">
        <v>0</v>
      </c>
      <c r="K570" s="186">
        <v>0.2</v>
      </c>
      <c r="L570" s="186">
        <v>0</v>
      </c>
      <c r="M570" s="1"/>
      <c r="N570" s="1"/>
      <c r="O570" s="1"/>
      <c r="P570" s="1"/>
      <c r="Q570" s="1"/>
      <c r="R570" s="153">
        <v>42334</v>
      </c>
      <c r="S570" s="187" t="s">
        <v>1247</v>
      </c>
      <c r="T570" s="148"/>
      <c r="U570" s="148"/>
      <c r="V570" s="148"/>
      <c r="W570" s="148"/>
      <c r="X570" s="260"/>
      <c r="Y570" s="129"/>
      <c r="Z570" s="129"/>
      <c r="AA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</row>
    <row r="571" spans="2:44" s="149" customFormat="1" ht="12.75" customHeight="1">
      <c r="B571" s="4"/>
      <c r="C571" s="5"/>
      <c r="D571" s="6"/>
      <c r="E571" s="6"/>
      <c r="F571" s="7"/>
      <c r="G571" s="235" t="s">
        <v>2312</v>
      </c>
      <c r="H571" s="150" t="s">
        <v>2261</v>
      </c>
      <c r="I571" s="186">
        <v>150</v>
      </c>
      <c r="J571" s="186">
        <v>0</v>
      </c>
      <c r="K571" s="186">
        <v>2.5</v>
      </c>
      <c r="L571" s="186">
        <v>0</v>
      </c>
      <c r="M571" s="1"/>
      <c r="N571" s="1"/>
      <c r="O571" s="1"/>
      <c r="P571" s="1"/>
      <c r="Q571" s="1"/>
      <c r="R571" s="153">
        <v>42334</v>
      </c>
      <c r="S571" s="187" t="s">
        <v>1247</v>
      </c>
      <c r="T571" s="148"/>
      <c r="U571" s="148"/>
      <c r="V571" s="148"/>
      <c r="W571" s="148"/>
      <c r="X571" s="260"/>
      <c r="Y571" s="129"/>
      <c r="Z571" s="129"/>
      <c r="AA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</row>
    <row r="572" spans="2:44" s="149" customFormat="1" ht="12.75" customHeight="1">
      <c r="B572" s="4"/>
      <c r="C572" s="5"/>
      <c r="D572" s="6"/>
      <c r="E572" s="6"/>
      <c r="F572" s="7"/>
      <c r="G572" s="235" t="s">
        <v>2313</v>
      </c>
      <c r="H572" s="150" t="s">
        <v>2261</v>
      </c>
      <c r="I572" s="186">
        <v>18</v>
      </c>
      <c r="J572" s="186">
        <v>0</v>
      </c>
      <c r="K572" s="186">
        <v>0.3</v>
      </c>
      <c r="L572" s="186">
        <v>0</v>
      </c>
      <c r="M572" s="1"/>
      <c r="N572" s="1"/>
      <c r="O572" s="1"/>
      <c r="P572" s="1"/>
      <c r="Q572" s="1"/>
      <c r="R572" s="153">
        <v>43679</v>
      </c>
      <c r="S572" s="187" t="s">
        <v>1247</v>
      </c>
      <c r="T572" s="148"/>
      <c r="U572" s="148"/>
      <c r="V572" s="148"/>
      <c r="W572" s="148"/>
      <c r="X572" s="260"/>
      <c r="Y572" s="129"/>
      <c r="Z572" s="129"/>
      <c r="AA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</row>
    <row r="573" spans="2:44" s="149" customFormat="1" ht="12.75" customHeight="1">
      <c r="B573" s="4"/>
      <c r="C573" s="5"/>
      <c r="D573" s="6"/>
      <c r="E573" s="6"/>
      <c r="F573" s="7"/>
      <c r="G573" s="235" t="s">
        <v>2314</v>
      </c>
      <c r="H573" s="150" t="s">
        <v>2261</v>
      </c>
      <c r="I573" s="186">
        <v>6</v>
      </c>
      <c r="J573" s="186">
        <v>0</v>
      </c>
      <c r="K573" s="186">
        <v>0.1</v>
      </c>
      <c r="L573" s="186">
        <v>0</v>
      </c>
      <c r="M573" s="1"/>
      <c r="N573" s="1"/>
      <c r="O573" s="1"/>
      <c r="P573" s="1"/>
      <c r="Q573" s="1"/>
      <c r="R573" s="153">
        <v>42334</v>
      </c>
      <c r="S573" s="187" t="s">
        <v>1247</v>
      </c>
      <c r="T573" s="148"/>
      <c r="U573" s="148"/>
      <c r="V573" s="148"/>
      <c r="W573" s="148"/>
      <c r="X573" s="260"/>
      <c r="Y573" s="129"/>
      <c r="Z573" s="129"/>
      <c r="AA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</row>
    <row r="574" spans="2:44" s="149" customFormat="1" ht="12.75" customHeight="1">
      <c r="B574" s="4"/>
      <c r="C574" s="5" t="s">
        <v>22</v>
      </c>
      <c r="D574" s="6" t="s">
        <v>1962</v>
      </c>
      <c r="E574" s="188" t="s">
        <v>2294</v>
      </c>
      <c r="F574" s="185" t="s">
        <v>3266</v>
      </c>
      <c r="G574" s="235" t="s">
        <v>2315</v>
      </c>
      <c r="H574" s="150" t="s">
        <v>2261</v>
      </c>
      <c r="I574" s="186">
        <v>6</v>
      </c>
      <c r="J574" s="186">
        <v>720</v>
      </c>
      <c r="K574" s="186">
        <v>0</v>
      </c>
      <c r="L574" s="186">
        <v>12</v>
      </c>
      <c r="M574" s="186">
        <v>6</v>
      </c>
      <c r="N574" s="186">
        <v>720</v>
      </c>
      <c r="O574" s="186">
        <v>0</v>
      </c>
      <c r="P574" s="186">
        <v>12</v>
      </c>
      <c r="Q574" s="1"/>
      <c r="R574" s="153">
        <v>43004</v>
      </c>
      <c r="S574" s="187" t="s">
        <v>1247</v>
      </c>
      <c r="T574" s="148"/>
      <c r="U574" s="148"/>
      <c r="V574" s="148"/>
      <c r="W574" s="148"/>
      <c r="X574" s="260"/>
      <c r="Y574" s="129"/>
      <c r="Z574" s="129"/>
      <c r="AA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327"/>
      <c r="AR574" s="327"/>
    </row>
    <row r="575" spans="2:44" s="149" customFormat="1" ht="12.75" customHeight="1">
      <c r="B575" s="4"/>
      <c r="C575" s="5" t="s">
        <v>22</v>
      </c>
      <c r="D575" s="6" t="s">
        <v>1962</v>
      </c>
      <c r="E575" s="6"/>
      <c r="F575" s="185" t="s">
        <v>3268</v>
      </c>
      <c r="G575" s="235" t="s">
        <v>2316</v>
      </c>
      <c r="H575" s="150" t="s">
        <v>2261</v>
      </c>
      <c r="I575" s="186">
        <v>6</v>
      </c>
      <c r="J575" s="186">
        <v>0</v>
      </c>
      <c r="K575" s="186">
        <v>0.1</v>
      </c>
      <c r="L575" s="186">
        <v>0</v>
      </c>
      <c r="M575" s="1">
        <v>12</v>
      </c>
      <c r="N575" s="1">
        <v>0</v>
      </c>
      <c r="O575" s="1">
        <v>0.2</v>
      </c>
      <c r="P575" s="1">
        <v>0</v>
      </c>
      <c r="Q575" s="1"/>
      <c r="R575" s="153">
        <v>42230</v>
      </c>
      <c r="S575" s="187" t="s">
        <v>1247</v>
      </c>
      <c r="T575" s="148"/>
      <c r="U575" s="148"/>
      <c r="V575" s="148"/>
      <c r="W575" s="148"/>
      <c r="X575" s="260"/>
      <c r="Y575" s="129"/>
      <c r="Z575" s="129"/>
      <c r="AA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327"/>
      <c r="AR575" s="327"/>
    </row>
    <row r="576" spans="2:44" s="149" customFormat="1" ht="12.75" customHeight="1">
      <c r="B576" s="4"/>
      <c r="C576" s="5"/>
      <c r="D576" s="6"/>
      <c r="E576" s="6"/>
      <c r="F576" s="7"/>
      <c r="G576" s="235" t="s">
        <v>2317</v>
      </c>
      <c r="H576" s="150" t="s">
        <v>2261</v>
      </c>
      <c r="I576" s="186">
        <v>6</v>
      </c>
      <c r="J576" s="186">
        <v>0</v>
      </c>
      <c r="K576" s="186">
        <v>0.1</v>
      </c>
      <c r="L576" s="186">
        <v>0</v>
      </c>
      <c r="M576" s="1"/>
      <c r="N576" s="1"/>
      <c r="O576" s="1"/>
      <c r="P576" s="1"/>
      <c r="Q576" s="1"/>
      <c r="R576" s="153">
        <v>43558</v>
      </c>
      <c r="S576" s="187" t="s">
        <v>1247</v>
      </c>
      <c r="T576" s="148"/>
      <c r="U576" s="148"/>
      <c r="V576" s="148"/>
      <c r="W576" s="148"/>
      <c r="X576" s="260"/>
      <c r="Y576" s="129"/>
      <c r="Z576" s="129"/>
      <c r="AA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</row>
    <row r="577" spans="2:44" s="149" customFormat="1" ht="12.75" customHeight="1">
      <c r="B577" s="4"/>
      <c r="C577" s="5" t="s">
        <v>22</v>
      </c>
      <c r="D577" s="6" t="s">
        <v>1962</v>
      </c>
      <c r="E577" s="188" t="s">
        <v>2294</v>
      </c>
      <c r="F577" s="185" t="s">
        <v>3269</v>
      </c>
      <c r="G577" s="235" t="s">
        <v>2318</v>
      </c>
      <c r="H577" s="150" t="s">
        <v>2261</v>
      </c>
      <c r="I577" s="186">
        <v>6</v>
      </c>
      <c r="J577" s="186">
        <v>0</v>
      </c>
      <c r="K577" s="186">
        <v>0.1</v>
      </c>
      <c r="L577" s="186">
        <v>0</v>
      </c>
      <c r="M577" s="1">
        <v>63</v>
      </c>
      <c r="N577" s="1">
        <v>54</v>
      </c>
      <c r="O577" s="1">
        <v>0.95</v>
      </c>
      <c r="P577" s="1">
        <v>0.9</v>
      </c>
      <c r="Q577" s="1"/>
      <c r="R577" s="153">
        <v>43649</v>
      </c>
      <c r="S577" s="187" t="s">
        <v>1247</v>
      </c>
      <c r="T577" s="148"/>
      <c r="U577" s="148"/>
      <c r="V577" s="148"/>
      <c r="W577" s="148"/>
      <c r="X577" s="260"/>
      <c r="Y577" s="129"/>
      <c r="Z577" s="129"/>
      <c r="AA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327"/>
      <c r="AR577" s="327"/>
    </row>
    <row r="578" spans="2:44" s="149" customFormat="1" ht="12.75" customHeight="1">
      <c r="B578" s="4"/>
      <c r="C578" s="5"/>
      <c r="D578" s="6"/>
      <c r="E578" s="6"/>
      <c r="F578" s="7"/>
      <c r="G578" s="235" t="s">
        <v>2319</v>
      </c>
      <c r="H578" s="150" t="s">
        <v>2261</v>
      </c>
      <c r="I578" s="186">
        <v>6</v>
      </c>
      <c r="J578" s="186">
        <v>6</v>
      </c>
      <c r="K578" s="186">
        <v>0.1</v>
      </c>
      <c r="L578" s="186">
        <v>0.1</v>
      </c>
      <c r="M578" s="1"/>
      <c r="N578" s="1"/>
      <c r="O578" s="1"/>
      <c r="P578" s="1"/>
      <c r="Q578" s="1"/>
      <c r="R578" s="153">
        <v>42230</v>
      </c>
      <c r="S578" s="187" t="s">
        <v>1247</v>
      </c>
      <c r="T578" s="148"/>
      <c r="U578" s="148"/>
      <c r="V578" s="148"/>
      <c r="W578" s="148"/>
      <c r="X578" s="260"/>
      <c r="Y578" s="129"/>
      <c r="Z578" s="129"/>
      <c r="AA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</row>
    <row r="579" spans="2:44" s="149" customFormat="1" ht="12.75" customHeight="1">
      <c r="B579" s="4"/>
      <c r="C579" s="5"/>
      <c r="D579" s="6"/>
      <c r="E579" s="6"/>
      <c r="F579" s="7"/>
      <c r="G579" s="223" t="s">
        <v>2320</v>
      </c>
      <c r="H579" s="150" t="s">
        <v>2261</v>
      </c>
      <c r="I579" s="186">
        <v>6</v>
      </c>
      <c r="J579" s="186">
        <v>6</v>
      </c>
      <c r="K579" s="186">
        <v>0.1</v>
      </c>
      <c r="L579" s="186">
        <v>0.1</v>
      </c>
      <c r="M579" s="1"/>
      <c r="N579" s="1"/>
      <c r="O579" s="1"/>
      <c r="P579" s="1"/>
      <c r="Q579" s="1"/>
      <c r="R579" s="153">
        <v>43649</v>
      </c>
      <c r="S579" s="187" t="s">
        <v>1247</v>
      </c>
      <c r="T579" s="148"/>
      <c r="U579" s="148"/>
      <c r="V579" s="148"/>
      <c r="W579" s="148"/>
      <c r="X579" s="260"/>
      <c r="Y579" s="129"/>
      <c r="Z579" s="129"/>
      <c r="AA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</row>
    <row r="580" spans="2:44" s="149" customFormat="1" ht="12.75" customHeight="1">
      <c r="B580" s="4"/>
      <c r="C580" s="5"/>
      <c r="D580" s="6"/>
      <c r="E580" s="6"/>
      <c r="F580" s="7"/>
      <c r="G580" s="235" t="s">
        <v>2321</v>
      </c>
      <c r="H580" s="150" t="s">
        <v>2261</v>
      </c>
      <c r="I580" s="186">
        <v>6</v>
      </c>
      <c r="J580" s="186">
        <v>6</v>
      </c>
      <c r="K580" s="186">
        <v>0.1</v>
      </c>
      <c r="L580" s="186">
        <v>0.1</v>
      </c>
      <c r="M580" s="1"/>
      <c r="N580" s="1"/>
      <c r="O580" s="1"/>
      <c r="P580" s="1"/>
      <c r="Q580" s="1"/>
      <c r="R580" s="153">
        <v>42230</v>
      </c>
      <c r="S580" s="187" t="s">
        <v>1247</v>
      </c>
      <c r="T580" s="148"/>
      <c r="U580" s="148"/>
      <c r="V580" s="148"/>
      <c r="W580" s="148"/>
      <c r="X580" s="260"/>
      <c r="Y580" s="129"/>
      <c r="Z580" s="129"/>
      <c r="AA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</row>
    <row r="581" spans="2:44" s="149" customFormat="1" ht="12.75" customHeight="1">
      <c r="B581" s="4"/>
      <c r="C581" s="5"/>
      <c r="D581" s="6"/>
      <c r="E581" s="6"/>
      <c r="F581" s="7"/>
      <c r="G581" s="235" t="s">
        <v>2322</v>
      </c>
      <c r="H581" s="150" t="s">
        <v>2261</v>
      </c>
      <c r="I581" s="186">
        <v>6</v>
      </c>
      <c r="J581" s="186">
        <v>6</v>
      </c>
      <c r="K581" s="186">
        <v>0.1</v>
      </c>
      <c r="L581" s="186">
        <v>0.1</v>
      </c>
      <c r="M581" s="1"/>
      <c r="N581" s="1"/>
      <c r="O581" s="1"/>
      <c r="P581" s="1"/>
      <c r="Q581" s="1"/>
      <c r="R581" s="153">
        <v>43649</v>
      </c>
      <c r="S581" s="187" t="s">
        <v>1247</v>
      </c>
      <c r="T581" s="148"/>
      <c r="U581" s="148"/>
      <c r="V581" s="148"/>
      <c r="W581" s="148"/>
      <c r="X581" s="260"/>
      <c r="Y581" s="129"/>
      <c r="Z581" s="129"/>
      <c r="AA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</row>
    <row r="582" spans="2:44" s="149" customFormat="1" ht="12.75" customHeight="1">
      <c r="B582" s="4"/>
      <c r="C582" s="5"/>
      <c r="D582" s="6"/>
      <c r="E582" s="6"/>
      <c r="F582" s="7"/>
      <c r="G582" s="235" t="s">
        <v>2323</v>
      </c>
      <c r="H582" s="150" t="s">
        <v>2261</v>
      </c>
      <c r="I582" s="186">
        <v>6</v>
      </c>
      <c r="J582" s="186">
        <v>0</v>
      </c>
      <c r="K582" s="186">
        <v>0</v>
      </c>
      <c r="L582" s="186">
        <v>0</v>
      </c>
      <c r="M582" s="1"/>
      <c r="N582" s="1"/>
      <c r="O582" s="1"/>
      <c r="P582" s="1"/>
      <c r="Q582" s="1"/>
      <c r="R582" s="153">
        <v>42304</v>
      </c>
      <c r="S582" s="187" t="s">
        <v>1247</v>
      </c>
      <c r="T582" s="148"/>
      <c r="U582" s="148"/>
      <c r="V582" s="148"/>
      <c r="W582" s="148"/>
      <c r="X582" s="260"/>
      <c r="Y582" s="129"/>
      <c r="Z582" s="129"/>
      <c r="AA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</row>
    <row r="583" spans="2:44" s="149" customFormat="1" ht="12.75" customHeight="1">
      <c r="B583" s="4"/>
      <c r="C583" s="5"/>
      <c r="D583" s="6"/>
      <c r="E583" s="6"/>
      <c r="F583" s="7"/>
      <c r="G583" s="188" t="s">
        <v>2324</v>
      </c>
      <c r="H583" s="150" t="s">
        <v>2325</v>
      </c>
      <c r="I583" s="186">
        <v>6</v>
      </c>
      <c r="J583" s="186">
        <v>30</v>
      </c>
      <c r="K583" s="186">
        <v>0.1</v>
      </c>
      <c r="L583" s="186">
        <v>0.5</v>
      </c>
      <c r="M583" s="1"/>
      <c r="N583" s="1"/>
      <c r="O583" s="1"/>
      <c r="P583" s="1"/>
      <c r="Q583" s="1"/>
      <c r="R583" s="153">
        <v>43649</v>
      </c>
      <c r="S583" s="187" t="s">
        <v>1247</v>
      </c>
      <c r="T583" s="148"/>
      <c r="U583" s="148"/>
      <c r="V583" s="148"/>
      <c r="W583" s="148"/>
      <c r="X583" s="260"/>
      <c r="Y583" s="129"/>
      <c r="Z583" s="129"/>
      <c r="AA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</row>
    <row r="584" spans="2:44" s="149" customFormat="1" ht="12.75" customHeight="1">
      <c r="B584" s="4"/>
      <c r="C584" s="5"/>
      <c r="D584" s="6"/>
      <c r="E584" s="6"/>
      <c r="F584" s="7"/>
      <c r="G584" s="188" t="s">
        <v>2326</v>
      </c>
      <c r="H584" s="150" t="s">
        <v>2325</v>
      </c>
      <c r="I584" s="186">
        <v>9</v>
      </c>
      <c r="J584" s="186">
        <v>0</v>
      </c>
      <c r="K584" s="186">
        <v>0.15</v>
      </c>
      <c r="L584" s="186">
        <v>0</v>
      </c>
      <c r="M584" s="1"/>
      <c r="N584" s="1"/>
      <c r="O584" s="1"/>
      <c r="P584" s="1"/>
      <c r="Q584" s="1"/>
      <c r="R584" s="153">
        <v>43259</v>
      </c>
      <c r="S584" s="187" t="s">
        <v>1247</v>
      </c>
      <c r="T584" s="148"/>
      <c r="U584" s="148"/>
      <c r="V584" s="148"/>
      <c r="W584" s="148"/>
      <c r="X584" s="260"/>
      <c r="Y584" s="129"/>
      <c r="Z584" s="129"/>
      <c r="AA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</row>
    <row r="585" spans="2:44" s="149" customFormat="1" ht="12.75" customHeight="1">
      <c r="B585" s="4"/>
      <c r="C585" s="5"/>
      <c r="D585" s="6"/>
      <c r="E585" s="6"/>
      <c r="F585" s="7"/>
      <c r="G585" s="188" t="s">
        <v>2327</v>
      </c>
      <c r="H585" s="150" t="s">
        <v>2325</v>
      </c>
      <c r="I585" s="186">
        <v>6</v>
      </c>
      <c r="J585" s="186">
        <v>0</v>
      </c>
      <c r="K585" s="186">
        <v>0.1</v>
      </c>
      <c r="L585" s="186">
        <v>0</v>
      </c>
      <c r="M585" s="1"/>
      <c r="N585" s="1"/>
      <c r="O585" s="1"/>
      <c r="P585" s="1"/>
      <c r="Q585" s="1"/>
      <c r="R585" s="153">
        <v>43684</v>
      </c>
      <c r="S585" s="187" t="s">
        <v>1247</v>
      </c>
      <c r="T585" s="148"/>
      <c r="U585" s="148"/>
      <c r="V585" s="148"/>
      <c r="W585" s="148"/>
      <c r="X585" s="260"/>
      <c r="Y585" s="129"/>
      <c r="Z585" s="129"/>
      <c r="AA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</row>
    <row r="586" spans="2:44" s="149" customFormat="1" ht="12.75" customHeight="1">
      <c r="B586" s="4"/>
      <c r="C586" s="5"/>
      <c r="D586" s="6"/>
      <c r="E586" s="6"/>
      <c r="F586" s="7"/>
      <c r="G586" s="188" t="s">
        <v>2328</v>
      </c>
      <c r="H586" s="150" t="s">
        <v>2325</v>
      </c>
      <c r="I586" s="186">
        <v>6</v>
      </c>
      <c r="J586" s="186">
        <v>0</v>
      </c>
      <c r="K586" s="186">
        <v>0.1</v>
      </c>
      <c r="L586" s="186">
        <v>0</v>
      </c>
      <c r="M586" s="1"/>
      <c r="N586" s="1"/>
      <c r="O586" s="1"/>
      <c r="P586" s="1"/>
      <c r="Q586" s="1"/>
      <c r="R586" s="153">
        <v>43649</v>
      </c>
      <c r="S586" s="187" t="s">
        <v>1247</v>
      </c>
      <c r="T586" s="148"/>
      <c r="U586" s="148"/>
      <c r="V586" s="148"/>
      <c r="W586" s="148"/>
      <c r="X586" s="260"/>
      <c r="Y586" s="129"/>
      <c r="Z586" s="129"/>
      <c r="AA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</row>
    <row r="587" spans="2:44" s="149" customFormat="1" ht="12.75" customHeight="1">
      <c r="B587" s="4"/>
      <c r="C587" s="5" t="s">
        <v>22</v>
      </c>
      <c r="D587" s="6" t="s">
        <v>1962</v>
      </c>
      <c r="E587" s="188" t="s">
        <v>2294</v>
      </c>
      <c r="F587" s="185" t="s">
        <v>3270</v>
      </c>
      <c r="G587" s="235" t="s">
        <v>2329</v>
      </c>
      <c r="H587" s="150" t="s">
        <v>2201</v>
      </c>
      <c r="I587" s="186">
        <v>120</v>
      </c>
      <c r="J587" s="186">
        <v>0</v>
      </c>
      <c r="K587" s="186">
        <v>2</v>
      </c>
      <c r="L587" s="186">
        <v>0</v>
      </c>
      <c r="M587" s="1">
        <v>468</v>
      </c>
      <c r="N587" s="1">
        <v>120</v>
      </c>
      <c r="O587" s="1">
        <v>7.8</v>
      </c>
      <c r="P587" s="1">
        <v>2</v>
      </c>
      <c r="Q587" s="1"/>
      <c r="R587" s="153">
        <v>43621</v>
      </c>
      <c r="S587" s="187" t="s">
        <v>1247</v>
      </c>
      <c r="T587" s="148"/>
      <c r="U587" s="148"/>
      <c r="V587" s="148"/>
      <c r="W587" s="148"/>
      <c r="X587" s="260"/>
      <c r="Y587" s="129"/>
      <c r="Z587" s="129"/>
      <c r="AA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327"/>
      <c r="AR587" s="327"/>
    </row>
    <row r="588" spans="2:44" s="149" customFormat="1" ht="12.75" customHeight="1">
      <c r="B588" s="4"/>
      <c r="C588" s="5"/>
      <c r="D588" s="6"/>
      <c r="E588" s="6"/>
      <c r="F588" s="7"/>
      <c r="G588" s="235" t="s">
        <v>2330</v>
      </c>
      <c r="H588" s="150" t="s">
        <v>2201</v>
      </c>
      <c r="I588" s="186">
        <v>18</v>
      </c>
      <c r="J588" s="186">
        <v>0</v>
      </c>
      <c r="K588" s="186">
        <v>0.3</v>
      </c>
      <c r="L588" s="186">
        <v>0</v>
      </c>
      <c r="M588" s="1"/>
      <c r="N588" s="1"/>
      <c r="O588" s="1"/>
      <c r="P588" s="1"/>
      <c r="Q588" s="1"/>
      <c r="R588" s="153">
        <v>43644</v>
      </c>
      <c r="S588" s="187" t="s">
        <v>1247</v>
      </c>
      <c r="T588" s="148"/>
      <c r="U588" s="148"/>
      <c r="V588" s="148"/>
      <c r="W588" s="148"/>
      <c r="X588" s="260"/>
      <c r="Y588" s="129"/>
      <c r="Z588" s="129"/>
      <c r="AA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</row>
    <row r="589" spans="2:44" s="149" customFormat="1" ht="12.75" customHeight="1">
      <c r="B589" s="4"/>
      <c r="C589" s="5"/>
      <c r="D589" s="6"/>
      <c r="E589" s="6"/>
      <c r="F589" s="7"/>
      <c r="G589" s="235" t="s">
        <v>2331</v>
      </c>
      <c r="H589" s="150" t="s">
        <v>2201</v>
      </c>
      <c r="I589" s="186">
        <v>30</v>
      </c>
      <c r="J589" s="186">
        <v>0</v>
      </c>
      <c r="K589" s="186">
        <v>0.5</v>
      </c>
      <c r="L589" s="186">
        <v>0</v>
      </c>
      <c r="M589" s="1"/>
      <c r="N589" s="1"/>
      <c r="O589" s="1"/>
      <c r="P589" s="1"/>
      <c r="Q589" s="1"/>
      <c r="R589" s="153">
        <v>43095</v>
      </c>
      <c r="S589" s="187" t="s">
        <v>1247</v>
      </c>
      <c r="T589" s="148"/>
      <c r="U589" s="148"/>
      <c r="V589" s="148"/>
      <c r="W589" s="148"/>
      <c r="X589" s="260"/>
      <c r="Y589" s="129"/>
      <c r="Z589" s="129"/>
      <c r="AA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</row>
    <row r="590" spans="2:44" s="149" customFormat="1" ht="12.75" customHeight="1">
      <c r="B590" s="4"/>
      <c r="C590" s="5"/>
      <c r="D590" s="6"/>
      <c r="E590" s="6"/>
      <c r="F590" s="7"/>
      <c r="G590" s="235" t="s">
        <v>2332</v>
      </c>
      <c r="H590" s="150" t="s">
        <v>2201</v>
      </c>
      <c r="I590" s="186">
        <v>60</v>
      </c>
      <c r="J590" s="186">
        <v>0</v>
      </c>
      <c r="K590" s="186">
        <v>1</v>
      </c>
      <c r="L590" s="186">
        <v>0</v>
      </c>
      <c r="M590" s="1"/>
      <c r="N590" s="1"/>
      <c r="O590" s="1"/>
      <c r="P590" s="1"/>
      <c r="Q590" s="1"/>
      <c r="R590" s="153">
        <v>42809</v>
      </c>
      <c r="S590" s="187" t="s">
        <v>1247</v>
      </c>
      <c r="T590" s="148"/>
      <c r="U590" s="148"/>
      <c r="V590" s="148"/>
      <c r="W590" s="148"/>
      <c r="X590" s="260"/>
      <c r="Y590" s="129"/>
      <c r="Z590" s="129"/>
      <c r="AA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</row>
    <row r="591" spans="2:44" s="149" customFormat="1" ht="12.75" customHeight="1">
      <c r="B591" s="4"/>
      <c r="C591" s="5"/>
      <c r="D591" s="6"/>
      <c r="E591" s="6"/>
      <c r="F591" s="7"/>
      <c r="G591" s="235" t="s">
        <v>2333</v>
      </c>
      <c r="H591" s="150" t="s">
        <v>2201</v>
      </c>
      <c r="I591" s="186">
        <v>18</v>
      </c>
      <c r="J591" s="186">
        <v>0</v>
      </c>
      <c r="K591" s="186">
        <v>0.3</v>
      </c>
      <c r="L591" s="186">
        <v>0</v>
      </c>
      <c r="M591" s="1"/>
      <c r="N591" s="1"/>
      <c r="O591" s="1"/>
      <c r="P591" s="1"/>
      <c r="Q591" s="1"/>
      <c r="R591" s="153">
        <v>43644</v>
      </c>
      <c r="S591" s="187" t="s">
        <v>1247</v>
      </c>
      <c r="T591" s="148"/>
      <c r="U591" s="148"/>
      <c r="V591" s="148"/>
      <c r="W591" s="148"/>
      <c r="X591" s="260"/>
      <c r="Y591" s="129"/>
      <c r="Z591" s="129"/>
      <c r="AA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</row>
    <row r="592" spans="2:44" s="149" customFormat="1" ht="12.75" customHeight="1">
      <c r="B592" s="4"/>
      <c r="C592" s="5"/>
      <c r="D592" s="6"/>
      <c r="E592" s="6"/>
      <c r="F592" s="7"/>
      <c r="G592" s="235" t="s">
        <v>2334</v>
      </c>
      <c r="H592" s="150" t="s">
        <v>2201</v>
      </c>
      <c r="I592" s="186">
        <v>60</v>
      </c>
      <c r="J592" s="186">
        <v>0</v>
      </c>
      <c r="K592" s="186">
        <v>1</v>
      </c>
      <c r="L592" s="186">
        <v>0</v>
      </c>
      <c r="M592" s="1"/>
      <c r="N592" s="1"/>
      <c r="O592" s="1"/>
      <c r="P592" s="1"/>
      <c r="Q592" s="1"/>
      <c r="R592" s="153">
        <v>42748</v>
      </c>
      <c r="S592" s="187" t="s">
        <v>1247</v>
      </c>
      <c r="T592" s="148"/>
      <c r="U592" s="148"/>
      <c r="V592" s="148"/>
      <c r="W592" s="148"/>
      <c r="X592" s="260"/>
      <c r="Y592" s="129"/>
      <c r="Z592" s="129"/>
      <c r="AA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</row>
    <row r="593" spans="2:44" s="149" customFormat="1" ht="12.75" customHeight="1">
      <c r="B593" s="4"/>
      <c r="C593" s="5"/>
      <c r="D593" s="6"/>
      <c r="E593" s="6"/>
      <c r="F593" s="7"/>
      <c r="G593" s="235" t="s">
        <v>2335</v>
      </c>
      <c r="H593" s="150" t="s">
        <v>2201</v>
      </c>
      <c r="I593" s="186">
        <v>12</v>
      </c>
      <c r="J593" s="186">
        <v>0</v>
      </c>
      <c r="K593" s="186">
        <v>0.2</v>
      </c>
      <c r="L593" s="186">
        <v>0</v>
      </c>
      <c r="M593" s="1"/>
      <c r="N593" s="1"/>
      <c r="O593" s="1"/>
      <c r="P593" s="1"/>
      <c r="Q593" s="1"/>
      <c r="R593" s="153">
        <v>42748</v>
      </c>
      <c r="S593" s="187" t="s">
        <v>1247</v>
      </c>
      <c r="T593" s="148"/>
      <c r="U593" s="148"/>
      <c r="V593" s="148"/>
      <c r="W593" s="148"/>
      <c r="X593" s="260"/>
      <c r="Y593" s="129"/>
      <c r="Z593" s="129"/>
      <c r="AA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</row>
    <row r="594" spans="2:44" s="149" customFormat="1" ht="12.75" customHeight="1">
      <c r="B594" s="4"/>
      <c r="C594" s="5"/>
      <c r="D594" s="6"/>
      <c r="E594" s="6"/>
      <c r="F594" s="7"/>
      <c r="G594" s="235" t="s">
        <v>2336</v>
      </c>
      <c r="H594" s="150" t="s">
        <v>2201</v>
      </c>
      <c r="I594" s="186">
        <v>30</v>
      </c>
      <c r="J594" s="186">
        <v>0</v>
      </c>
      <c r="K594" s="186">
        <v>0.5</v>
      </c>
      <c r="L594" s="186">
        <v>0</v>
      </c>
      <c r="M594" s="1"/>
      <c r="N594" s="1"/>
      <c r="O594" s="1"/>
      <c r="P594" s="1"/>
      <c r="Q594" s="1"/>
      <c r="R594" s="153">
        <v>43591</v>
      </c>
      <c r="S594" s="187" t="s">
        <v>1247</v>
      </c>
      <c r="T594" s="148"/>
      <c r="U594" s="148"/>
      <c r="V594" s="148"/>
      <c r="W594" s="148"/>
      <c r="X594" s="260"/>
      <c r="Y594" s="129"/>
      <c r="Z594" s="129"/>
      <c r="AA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</row>
    <row r="595" spans="2:44" s="149" customFormat="1" ht="12.75" customHeight="1">
      <c r="B595" s="4"/>
      <c r="C595" s="5"/>
      <c r="D595" s="6"/>
      <c r="E595" s="6"/>
      <c r="F595" s="7"/>
      <c r="G595" s="235" t="s">
        <v>2337</v>
      </c>
      <c r="H595" s="150" t="s">
        <v>2201</v>
      </c>
      <c r="I595" s="186">
        <v>120</v>
      </c>
      <c r="J595" s="186">
        <v>120</v>
      </c>
      <c r="K595" s="186">
        <v>2</v>
      </c>
      <c r="L595" s="186">
        <v>2</v>
      </c>
      <c r="M595" s="1"/>
      <c r="N595" s="1"/>
      <c r="O595" s="1"/>
      <c r="P595" s="1"/>
      <c r="Q595" s="1"/>
      <c r="R595" s="153">
        <v>43647</v>
      </c>
      <c r="S595" s="187" t="s">
        <v>1247</v>
      </c>
      <c r="T595" s="148"/>
      <c r="U595" s="148"/>
      <c r="V595" s="148"/>
      <c r="W595" s="148"/>
      <c r="X595" s="260"/>
      <c r="Y595" s="129"/>
      <c r="Z595" s="129"/>
      <c r="AA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</row>
    <row r="596" spans="2:44" s="149" customFormat="1" ht="12.75" customHeight="1">
      <c r="B596" s="4"/>
      <c r="C596" s="5" t="s">
        <v>22</v>
      </c>
      <c r="D596" s="6" t="s">
        <v>1962</v>
      </c>
      <c r="E596" s="188" t="s">
        <v>2294</v>
      </c>
      <c r="F596" s="185" t="s">
        <v>2338</v>
      </c>
      <c r="G596" s="188" t="s">
        <v>2338</v>
      </c>
      <c r="H596" s="150" t="s">
        <v>2201</v>
      </c>
      <c r="I596" s="186">
        <v>18</v>
      </c>
      <c r="J596" s="186">
        <v>0</v>
      </c>
      <c r="K596" s="186">
        <v>0.3</v>
      </c>
      <c r="L596" s="186">
        <v>0</v>
      </c>
      <c r="M596" s="186">
        <v>18</v>
      </c>
      <c r="N596" s="186">
        <v>0</v>
      </c>
      <c r="O596" s="186">
        <v>0.3</v>
      </c>
      <c r="P596" s="186">
        <v>0</v>
      </c>
      <c r="Q596" s="162"/>
      <c r="R596" s="153">
        <v>42607</v>
      </c>
      <c r="S596" s="187" t="s">
        <v>1247</v>
      </c>
      <c r="T596" s="148"/>
      <c r="U596" s="148"/>
      <c r="V596" s="148"/>
      <c r="W596" s="148"/>
      <c r="X596" s="260"/>
      <c r="Y596" s="129"/>
      <c r="Z596" s="129"/>
      <c r="AA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327"/>
      <c r="AR596" s="327"/>
    </row>
    <row r="597" spans="2:44" s="149" customFormat="1" ht="12.75" customHeight="1">
      <c r="B597" s="4"/>
      <c r="C597" s="5" t="s">
        <v>22</v>
      </c>
      <c r="D597" s="6" t="s">
        <v>1962</v>
      </c>
      <c r="E597" s="188" t="s">
        <v>2294</v>
      </c>
      <c r="F597" s="185" t="s">
        <v>2339</v>
      </c>
      <c r="G597" s="188" t="s">
        <v>2340</v>
      </c>
      <c r="H597" s="150" t="s">
        <v>2201</v>
      </c>
      <c r="I597" s="186">
        <v>15</v>
      </c>
      <c r="J597" s="186">
        <v>0</v>
      </c>
      <c r="K597" s="186">
        <v>0.25</v>
      </c>
      <c r="L597" s="186">
        <v>0</v>
      </c>
      <c r="M597" s="1">
        <v>225</v>
      </c>
      <c r="N597" s="1">
        <v>72</v>
      </c>
      <c r="O597" s="1">
        <v>3.75</v>
      </c>
      <c r="P597" s="1">
        <v>1.2</v>
      </c>
      <c r="Q597" s="162"/>
      <c r="R597" s="153">
        <v>43693</v>
      </c>
      <c r="S597" s="187" t="s">
        <v>1247</v>
      </c>
      <c r="T597" s="148"/>
      <c r="U597" s="148"/>
      <c r="V597" s="148"/>
      <c r="W597" s="148"/>
      <c r="X597" s="260"/>
      <c r="Y597" s="129"/>
      <c r="Z597" s="129"/>
      <c r="AA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327"/>
      <c r="AR597" s="327"/>
    </row>
    <row r="598" spans="2:44" s="149" customFormat="1" ht="12.75" customHeight="1">
      <c r="B598" s="4"/>
      <c r="C598" s="5"/>
      <c r="D598" s="6"/>
      <c r="E598" s="6"/>
      <c r="F598" s="7"/>
      <c r="G598" s="235" t="s">
        <v>2341</v>
      </c>
      <c r="H598" s="150" t="s">
        <v>2201</v>
      </c>
      <c r="I598" s="186">
        <v>90</v>
      </c>
      <c r="J598" s="186">
        <v>30</v>
      </c>
      <c r="K598" s="186">
        <v>1.5</v>
      </c>
      <c r="L598" s="186">
        <v>0.5</v>
      </c>
      <c r="M598" s="1"/>
      <c r="N598" s="1"/>
      <c r="O598" s="1"/>
      <c r="P598" s="1"/>
      <c r="Q598" s="162"/>
      <c r="R598" s="153">
        <v>43706</v>
      </c>
      <c r="S598" s="187" t="s">
        <v>1247</v>
      </c>
      <c r="T598" s="148"/>
      <c r="U598" s="148"/>
      <c r="V598" s="148"/>
      <c r="W598" s="148"/>
      <c r="X598" s="260"/>
      <c r="Y598" s="129"/>
      <c r="Z598" s="129"/>
      <c r="AA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</row>
    <row r="599" spans="2:44" s="149" customFormat="1" ht="12.75" customHeight="1">
      <c r="B599" s="4"/>
      <c r="C599" s="5"/>
      <c r="D599" s="6"/>
      <c r="E599" s="6"/>
      <c r="F599" s="7"/>
      <c r="G599" s="188" t="s">
        <v>2342</v>
      </c>
      <c r="H599" s="150" t="s">
        <v>2201</v>
      </c>
      <c r="I599" s="186">
        <v>30</v>
      </c>
      <c r="J599" s="186">
        <v>12</v>
      </c>
      <c r="K599" s="186">
        <v>0.5</v>
      </c>
      <c r="L599" s="186">
        <v>0.2</v>
      </c>
      <c r="M599" s="1"/>
      <c r="N599" s="1"/>
      <c r="O599" s="1"/>
      <c r="P599" s="1"/>
      <c r="Q599" s="162"/>
      <c r="R599" s="153">
        <v>43685</v>
      </c>
      <c r="S599" s="187" t="s">
        <v>1247</v>
      </c>
      <c r="T599" s="148"/>
      <c r="U599" s="148"/>
      <c r="V599" s="148"/>
      <c r="W599" s="148"/>
      <c r="X599" s="260"/>
      <c r="Y599" s="129"/>
      <c r="Z599" s="129"/>
      <c r="AA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</row>
    <row r="600" spans="2:44" s="149" customFormat="1" ht="12.75" customHeight="1">
      <c r="B600" s="4"/>
      <c r="C600" s="5"/>
      <c r="D600" s="6"/>
      <c r="E600" s="6"/>
      <c r="F600" s="7"/>
      <c r="G600" s="188" t="s">
        <v>2343</v>
      </c>
      <c r="H600" s="150"/>
      <c r="I600" s="186">
        <v>90</v>
      </c>
      <c r="J600" s="186">
        <v>30</v>
      </c>
      <c r="K600" s="186">
        <v>1.5</v>
      </c>
      <c r="L600" s="186">
        <v>0.5</v>
      </c>
      <c r="M600" s="1"/>
      <c r="N600" s="1"/>
      <c r="O600" s="1"/>
      <c r="P600" s="1"/>
      <c r="Q600" s="162"/>
      <c r="R600" s="163">
        <v>43761</v>
      </c>
      <c r="S600" s="187" t="s">
        <v>1247</v>
      </c>
      <c r="T600" s="148"/>
      <c r="U600" s="148"/>
      <c r="V600" s="148"/>
      <c r="W600" s="148"/>
      <c r="X600" s="260"/>
      <c r="Y600" s="129"/>
      <c r="Z600" s="129"/>
      <c r="AA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</row>
    <row r="601" spans="2:44" s="149" customFormat="1" ht="12.75" customHeight="1">
      <c r="B601" s="4"/>
      <c r="C601" s="5" t="s">
        <v>22</v>
      </c>
      <c r="D601" s="6" t="s">
        <v>1962</v>
      </c>
      <c r="E601" s="188" t="s">
        <v>2294</v>
      </c>
      <c r="F601" s="155" t="s">
        <v>2991</v>
      </c>
      <c r="G601" s="188" t="s">
        <v>2344</v>
      </c>
      <c r="H601" s="150" t="s">
        <v>2201</v>
      </c>
      <c r="I601" s="186">
        <v>30</v>
      </c>
      <c r="J601" s="186">
        <v>0</v>
      </c>
      <c r="K601" s="186">
        <v>0.5</v>
      </c>
      <c r="L601" s="186">
        <v>0</v>
      </c>
      <c r="M601" s="1">
        <v>168</v>
      </c>
      <c r="N601" s="1">
        <v>0</v>
      </c>
      <c r="O601" s="1">
        <v>2.8</v>
      </c>
      <c r="P601" s="1">
        <v>0</v>
      </c>
      <c r="Q601" s="162"/>
      <c r="R601" s="163">
        <v>43763</v>
      </c>
      <c r="S601" s="189" t="s">
        <v>1968</v>
      </c>
      <c r="T601" s="148" t="s">
        <v>1938</v>
      </c>
      <c r="U601" s="148" t="s">
        <v>1938</v>
      </c>
      <c r="V601" s="148" t="s">
        <v>1938</v>
      </c>
      <c r="W601" s="148" t="s">
        <v>1938</v>
      </c>
      <c r="X601" s="260" t="s">
        <v>1969</v>
      </c>
      <c r="Y601" s="129"/>
      <c r="Z601" s="129"/>
      <c r="AA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327"/>
      <c r="AR601" s="327"/>
    </row>
    <row r="602" spans="2:44" s="149" customFormat="1" ht="12.75" customHeight="1">
      <c r="B602" s="4"/>
      <c r="C602" s="5"/>
      <c r="D602" s="6"/>
      <c r="E602" s="6"/>
      <c r="F602" s="190"/>
      <c r="G602" s="188" t="s">
        <v>2345</v>
      </c>
      <c r="H602" s="150" t="s">
        <v>2325</v>
      </c>
      <c r="I602" s="186">
        <v>30</v>
      </c>
      <c r="J602" s="186">
        <v>0</v>
      </c>
      <c r="K602" s="186">
        <v>0.5</v>
      </c>
      <c r="L602" s="186">
        <v>0</v>
      </c>
      <c r="M602" s="1"/>
      <c r="N602" s="1"/>
      <c r="O602" s="1"/>
      <c r="P602" s="1"/>
      <c r="Q602" s="162"/>
      <c r="R602" s="163">
        <v>43763</v>
      </c>
      <c r="S602" s="189" t="s">
        <v>1968</v>
      </c>
      <c r="T602" s="148" t="s">
        <v>1938</v>
      </c>
      <c r="U602" s="148" t="s">
        <v>1938</v>
      </c>
      <c r="V602" s="148" t="s">
        <v>1938</v>
      </c>
      <c r="W602" s="148" t="s">
        <v>1938</v>
      </c>
      <c r="X602" s="260" t="s">
        <v>1969</v>
      </c>
      <c r="Y602" s="129"/>
      <c r="Z602" s="129"/>
      <c r="AA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</row>
    <row r="603" spans="2:44" s="149" customFormat="1" ht="12.75" customHeight="1">
      <c r="B603" s="4"/>
      <c r="C603" s="5"/>
      <c r="D603" s="6"/>
      <c r="E603" s="6"/>
      <c r="F603" s="190"/>
      <c r="G603" s="188" t="s">
        <v>2346</v>
      </c>
      <c r="H603" s="150" t="s">
        <v>2201</v>
      </c>
      <c r="I603" s="186">
        <v>30</v>
      </c>
      <c r="J603" s="186">
        <v>0</v>
      </c>
      <c r="K603" s="186">
        <v>0.5</v>
      </c>
      <c r="L603" s="186">
        <v>0</v>
      </c>
      <c r="M603" s="1"/>
      <c r="N603" s="1"/>
      <c r="O603" s="1"/>
      <c r="P603" s="1"/>
      <c r="Q603" s="162"/>
      <c r="R603" s="163">
        <v>43763</v>
      </c>
      <c r="S603" s="189" t="s">
        <v>1986</v>
      </c>
      <c r="T603" s="148" t="s">
        <v>1784</v>
      </c>
      <c r="U603" s="148" t="s">
        <v>1784</v>
      </c>
      <c r="V603" s="148" t="s">
        <v>1784</v>
      </c>
      <c r="W603" s="148" t="s">
        <v>1784</v>
      </c>
      <c r="X603" s="260" t="s">
        <v>1987</v>
      </c>
      <c r="Y603" s="129"/>
      <c r="Z603" s="129"/>
      <c r="AA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</row>
    <row r="604" spans="2:44" s="149" customFormat="1" ht="12.75" customHeight="1">
      <c r="B604" s="4"/>
      <c r="C604" s="5"/>
      <c r="D604" s="6"/>
      <c r="E604" s="6"/>
      <c r="F604" s="190"/>
      <c r="G604" s="188" t="s">
        <v>2347</v>
      </c>
      <c r="H604" s="150" t="s">
        <v>2201</v>
      </c>
      <c r="I604" s="186">
        <v>36</v>
      </c>
      <c r="J604" s="186">
        <v>0</v>
      </c>
      <c r="K604" s="186">
        <v>0.6</v>
      </c>
      <c r="L604" s="186">
        <v>0</v>
      </c>
      <c r="M604" s="1"/>
      <c r="N604" s="1"/>
      <c r="O604" s="1"/>
      <c r="P604" s="1"/>
      <c r="Q604" s="162"/>
      <c r="R604" s="163">
        <v>43763</v>
      </c>
      <c r="S604" s="189" t="s">
        <v>1986</v>
      </c>
      <c r="T604" s="148" t="s">
        <v>1784</v>
      </c>
      <c r="U604" s="148" t="s">
        <v>1784</v>
      </c>
      <c r="V604" s="148" t="s">
        <v>1784</v>
      </c>
      <c r="W604" s="148" t="s">
        <v>1784</v>
      </c>
      <c r="X604" s="260" t="s">
        <v>1987</v>
      </c>
      <c r="Y604" s="129"/>
      <c r="Z604" s="129"/>
      <c r="AA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</row>
    <row r="605" spans="2:44" s="149" customFormat="1" ht="12.75" customHeight="1">
      <c r="B605" s="4"/>
      <c r="C605" s="5"/>
      <c r="D605" s="6"/>
      <c r="E605" s="6"/>
      <c r="F605" s="190"/>
      <c r="G605" s="188" t="s">
        <v>2348</v>
      </c>
      <c r="H605" s="150" t="s">
        <v>2201</v>
      </c>
      <c r="I605" s="186">
        <v>24</v>
      </c>
      <c r="J605" s="186">
        <v>0</v>
      </c>
      <c r="K605" s="186">
        <v>0.4</v>
      </c>
      <c r="L605" s="186">
        <v>0</v>
      </c>
      <c r="M605" s="1"/>
      <c r="N605" s="1"/>
      <c r="O605" s="1"/>
      <c r="P605" s="1"/>
      <c r="Q605" s="162"/>
      <c r="R605" s="163">
        <v>43763</v>
      </c>
      <c r="S605" s="189" t="s">
        <v>1986</v>
      </c>
      <c r="T605" s="148" t="s">
        <v>1784</v>
      </c>
      <c r="U605" s="148" t="s">
        <v>1784</v>
      </c>
      <c r="V605" s="148" t="s">
        <v>1784</v>
      </c>
      <c r="W605" s="148" t="s">
        <v>1784</v>
      </c>
      <c r="X605" s="260" t="s">
        <v>1987</v>
      </c>
      <c r="Y605" s="129"/>
      <c r="Z605" s="129"/>
      <c r="AA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</row>
    <row r="606" spans="2:44" s="149" customFormat="1" ht="12.75" customHeight="1">
      <c r="B606" s="4"/>
      <c r="C606" s="5"/>
      <c r="D606" s="6"/>
      <c r="E606" s="6"/>
      <c r="F606" s="190"/>
      <c r="G606" s="188" t="s">
        <v>2349</v>
      </c>
      <c r="H606" s="150" t="s">
        <v>2201</v>
      </c>
      <c r="I606" s="186">
        <v>18</v>
      </c>
      <c r="J606" s="186">
        <v>0</v>
      </c>
      <c r="K606" s="186">
        <v>0.3</v>
      </c>
      <c r="L606" s="186">
        <v>0</v>
      </c>
      <c r="M606" s="1"/>
      <c r="N606" s="1"/>
      <c r="O606" s="1"/>
      <c r="P606" s="1"/>
      <c r="Q606" s="162"/>
      <c r="R606" s="163">
        <v>43763</v>
      </c>
      <c r="S606" s="189" t="s">
        <v>1986</v>
      </c>
      <c r="T606" s="148" t="s">
        <v>1784</v>
      </c>
      <c r="U606" s="148" t="s">
        <v>1784</v>
      </c>
      <c r="V606" s="148" t="s">
        <v>1784</v>
      </c>
      <c r="W606" s="148" t="s">
        <v>1784</v>
      </c>
      <c r="X606" s="260" t="s">
        <v>1987</v>
      </c>
      <c r="Y606" s="129"/>
      <c r="Z606" s="129"/>
      <c r="AA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</row>
    <row r="607" spans="2:44" s="149" customFormat="1" ht="12.75" customHeight="1">
      <c r="B607" s="4"/>
      <c r="C607" s="5" t="s">
        <v>22</v>
      </c>
      <c r="D607" s="6" t="s">
        <v>1962</v>
      </c>
      <c r="E607" s="188" t="s">
        <v>2294</v>
      </c>
      <c r="F607" s="155" t="s">
        <v>2992</v>
      </c>
      <c r="G607" s="227" t="s">
        <v>2350</v>
      </c>
      <c r="H607" s="150" t="s">
        <v>2201</v>
      </c>
      <c r="I607" s="186">
        <v>48</v>
      </c>
      <c r="J607" s="186">
        <v>0</v>
      </c>
      <c r="K607" s="186">
        <v>0.8</v>
      </c>
      <c r="L607" s="186">
        <v>0</v>
      </c>
      <c r="M607" s="1">
        <v>204</v>
      </c>
      <c r="N607" s="1">
        <v>0</v>
      </c>
      <c r="O607" s="1">
        <v>3.4</v>
      </c>
      <c r="P607" s="1">
        <v>0</v>
      </c>
      <c r="Q607" s="162"/>
      <c r="R607" s="163">
        <v>43763</v>
      </c>
      <c r="S607" s="189" t="s">
        <v>1986</v>
      </c>
      <c r="T607" s="148" t="s">
        <v>1784</v>
      </c>
      <c r="U607" s="148" t="s">
        <v>1784</v>
      </c>
      <c r="V607" s="148" t="s">
        <v>1784</v>
      </c>
      <c r="W607" s="148" t="s">
        <v>1784</v>
      </c>
      <c r="X607" s="260" t="s">
        <v>1987</v>
      </c>
      <c r="Y607" s="129"/>
      <c r="Z607" s="129"/>
      <c r="AA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327"/>
      <c r="AR607" s="327"/>
    </row>
    <row r="608" spans="2:44" s="149" customFormat="1" ht="12.75" customHeight="1">
      <c r="B608" s="4"/>
      <c r="C608" s="5"/>
      <c r="D608" s="6"/>
      <c r="E608" s="6"/>
      <c r="F608" s="190"/>
      <c r="G608" s="227" t="s">
        <v>2351</v>
      </c>
      <c r="H608" s="150" t="s">
        <v>2201</v>
      </c>
      <c r="I608" s="186">
        <v>48</v>
      </c>
      <c r="J608" s="186">
        <v>0</v>
      </c>
      <c r="K608" s="186">
        <v>0.8</v>
      </c>
      <c r="L608" s="186">
        <v>0</v>
      </c>
      <c r="M608" s="1"/>
      <c r="N608" s="1"/>
      <c r="O608" s="1"/>
      <c r="P608" s="1"/>
      <c r="Q608" s="162"/>
      <c r="R608" s="163">
        <v>43763</v>
      </c>
      <c r="S608" s="189" t="s">
        <v>1986</v>
      </c>
      <c r="T608" s="148" t="s">
        <v>1784</v>
      </c>
      <c r="U608" s="148" t="s">
        <v>1784</v>
      </c>
      <c r="V608" s="148" t="s">
        <v>1784</v>
      </c>
      <c r="W608" s="148" t="s">
        <v>1784</v>
      </c>
      <c r="X608" s="260" t="s">
        <v>1987</v>
      </c>
      <c r="Y608" s="129"/>
      <c r="Z608" s="129"/>
      <c r="AA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</row>
    <row r="609" spans="2:44" s="149" customFormat="1" ht="12.75" customHeight="1">
      <c r="B609" s="4"/>
      <c r="C609" s="5"/>
      <c r="D609" s="6"/>
      <c r="E609" s="6"/>
      <c r="F609" s="190"/>
      <c r="G609" s="227" t="s">
        <v>2352</v>
      </c>
      <c r="H609" s="150" t="s">
        <v>2201</v>
      </c>
      <c r="I609" s="186">
        <v>48</v>
      </c>
      <c r="J609" s="186">
        <v>0</v>
      </c>
      <c r="K609" s="186">
        <v>0.8</v>
      </c>
      <c r="L609" s="186">
        <v>0</v>
      </c>
      <c r="M609" s="1"/>
      <c r="N609" s="1"/>
      <c r="O609" s="1"/>
      <c r="P609" s="1"/>
      <c r="Q609" s="162"/>
      <c r="R609" s="163">
        <v>43763</v>
      </c>
      <c r="S609" s="189" t="s">
        <v>1986</v>
      </c>
      <c r="T609" s="148" t="s">
        <v>1784</v>
      </c>
      <c r="U609" s="148" t="s">
        <v>1784</v>
      </c>
      <c r="V609" s="148" t="s">
        <v>1784</v>
      </c>
      <c r="W609" s="148" t="s">
        <v>1784</v>
      </c>
      <c r="X609" s="260" t="s">
        <v>1987</v>
      </c>
      <c r="Y609" s="129"/>
      <c r="Z609" s="129"/>
      <c r="AA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</row>
    <row r="610" spans="2:44" s="149" customFormat="1" ht="12.75" customHeight="1">
      <c r="B610" s="4"/>
      <c r="C610" s="5"/>
      <c r="D610" s="6"/>
      <c r="E610" s="6"/>
      <c r="F610" s="190"/>
      <c r="G610" s="227" t="s">
        <v>2353</v>
      </c>
      <c r="H610" s="150" t="s">
        <v>2201</v>
      </c>
      <c r="I610" s="186">
        <v>48</v>
      </c>
      <c r="J610" s="186">
        <v>0</v>
      </c>
      <c r="K610" s="186">
        <v>0.8</v>
      </c>
      <c r="L610" s="186">
        <v>0</v>
      </c>
      <c r="M610" s="1"/>
      <c r="N610" s="1"/>
      <c r="O610" s="1"/>
      <c r="P610" s="1"/>
      <c r="Q610" s="162"/>
      <c r="R610" s="163">
        <v>43763</v>
      </c>
      <c r="S610" s="189" t="s">
        <v>1986</v>
      </c>
      <c r="T610" s="148" t="s">
        <v>1784</v>
      </c>
      <c r="U610" s="148" t="s">
        <v>1784</v>
      </c>
      <c r="V610" s="148" t="s">
        <v>1784</v>
      </c>
      <c r="W610" s="148" t="s">
        <v>1784</v>
      </c>
      <c r="X610" s="260" t="s">
        <v>1987</v>
      </c>
      <c r="Y610" s="129"/>
      <c r="Z610" s="129"/>
      <c r="AA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</row>
    <row r="611" spans="2:44" s="149" customFormat="1" ht="12.75" customHeight="1">
      <c r="B611" s="4"/>
      <c r="C611" s="5"/>
      <c r="D611" s="6"/>
      <c r="E611" s="6"/>
      <c r="F611" s="190"/>
      <c r="G611" s="227" t="s">
        <v>2354</v>
      </c>
      <c r="H611" s="150" t="s">
        <v>2201</v>
      </c>
      <c r="I611" s="186">
        <v>12</v>
      </c>
      <c r="J611" s="186">
        <v>0</v>
      </c>
      <c r="K611" s="186">
        <v>0.2</v>
      </c>
      <c r="L611" s="186">
        <v>0</v>
      </c>
      <c r="M611" s="1"/>
      <c r="N611" s="1"/>
      <c r="O611" s="1"/>
      <c r="P611" s="1"/>
      <c r="Q611" s="162"/>
      <c r="R611" s="163">
        <v>43763</v>
      </c>
      <c r="S611" s="189" t="s">
        <v>1986</v>
      </c>
      <c r="T611" s="148" t="s">
        <v>1784</v>
      </c>
      <c r="U611" s="148" t="s">
        <v>1784</v>
      </c>
      <c r="V611" s="148" t="s">
        <v>1784</v>
      </c>
      <c r="W611" s="148" t="s">
        <v>1784</v>
      </c>
      <c r="X611" s="260" t="s">
        <v>1987</v>
      </c>
      <c r="Y611" s="129"/>
      <c r="Z611" s="129"/>
      <c r="AA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</row>
    <row r="612" spans="2:44" s="149" customFormat="1" ht="12.75" customHeight="1">
      <c r="B612" s="4"/>
      <c r="C612" s="5" t="s">
        <v>22</v>
      </c>
      <c r="D612" s="6" t="s">
        <v>1962</v>
      </c>
      <c r="E612" s="188" t="s">
        <v>2355</v>
      </c>
      <c r="F612" s="185" t="s">
        <v>3271</v>
      </c>
      <c r="G612" s="235" t="s">
        <v>2356</v>
      </c>
      <c r="H612" s="191" t="s">
        <v>1966</v>
      </c>
      <c r="I612" s="186">
        <v>18</v>
      </c>
      <c r="J612" s="186">
        <v>0</v>
      </c>
      <c r="K612" s="186">
        <v>0.3</v>
      </c>
      <c r="L612" s="186">
        <v>0</v>
      </c>
      <c r="M612" s="1">
        <v>138</v>
      </c>
      <c r="N612" s="1">
        <v>0</v>
      </c>
      <c r="O612" s="1">
        <v>2.2999999999999998</v>
      </c>
      <c r="P612" s="1">
        <v>0</v>
      </c>
      <c r="Q612" s="1"/>
      <c r="R612" s="153">
        <v>43644</v>
      </c>
      <c r="S612" s="189" t="s">
        <v>1986</v>
      </c>
      <c r="T612" s="148" t="s">
        <v>1784</v>
      </c>
      <c r="U612" s="148" t="s">
        <v>1784</v>
      </c>
      <c r="V612" s="148" t="s">
        <v>1784</v>
      </c>
      <c r="W612" s="148" t="s">
        <v>1784</v>
      </c>
      <c r="X612" s="260" t="s">
        <v>1987</v>
      </c>
      <c r="Y612" s="129"/>
      <c r="Z612" s="129"/>
      <c r="AA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327"/>
      <c r="AR612" s="327"/>
    </row>
    <row r="613" spans="2:44" s="149" customFormat="1" ht="12.75" customHeight="1">
      <c r="B613" s="4"/>
      <c r="C613" s="5"/>
      <c r="D613" s="6"/>
      <c r="E613" s="6"/>
      <c r="F613" s="7"/>
      <c r="G613" s="235" t="s">
        <v>2357</v>
      </c>
      <c r="H613" s="191" t="s">
        <v>1966</v>
      </c>
      <c r="I613" s="186">
        <v>18</v>
      </c>
      <c r="J613" s="186">
        <v>0</v>
      </c>
      <c r="K613" s="186">
        <v>0.3</v>
      </c>
      <c r="L613" s="186">
        <v>0</v>
      </c>
      <c r="M613" s="1"/>
      <c r="N613" s="1"/>
      <c r="O613" s="1"/>
      <c r="P613" s="1"/>
      <c r="Q613" s="1"/>
      <c r="R613" s="153">
        <v>43769</v>
      </c>
      <c r="S613" s="189" t="s">
        <v>1986</v>
      </c>
      <c r="T613" s="148" t="s">
        <v>1784</v>
      </c>
      <c r="U613" s="148" t="s">
        <v>1784</v>
      </c>
      <c r="V613" s="148" t="s">
        <v>1784</v>
      </c>
      <c r="W613" s="148" t="s">
        <v>1784</v>
      </c>
      <c r="X613" s="260" t="s">
        <v>1987</v>
      </c>
      <c r="Y613" s="129"/>
      <c r="Z613" s="129"/>
      <c r="AA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</row>
    <row r="614" spans="2:44" s="149" customFormat="1" ht="12.75" customHeight="1">
      <c r="B614" s="4"/>
      <c r="C614" s="5"/>
      <c r="D614" s="6"/>
      <c r="E614" s="6"/>
      <c r="F614" s="7"/>
      <c r="G614" s="235" t="s">
        <v>2358</v>
      </c>
      <c r="H614" s="191" t="s">
        <v>1363</v>
      </c>
      <c r="I614" s="186">
        <v>30</v>
      </c>
      <c r="J614" s="186">
        <v>0</v>
      </c>
      <c r="K614" s="186">
        <v>0.5</v>
      </c>
      <c r="L614" s="186">
        <v>0</v>
      </c>
      <c r="M614" s="1"/>
      <c r="N614" s="1"/>
      <c r="O614" s="1"/>
      <c r="P614" s="1"/>
      <c r="Q614" s="1"/>
      <c r="R614" s="153">
        <v>42212</v>
      </c>
      <c r="S614" s="189" t="s">
        <v>1986</v>
      </c>
      <c r="T614" s="148" t="s">
        <v>1784</v>
      </c>
      <c r="U614" s="148" t="s">
        <v>1784</v>
      </c>
      <c r="V614" s="148" t="s">
        <v>1784</v>
      </c>
      <c r="W614" s="148" t="s">
        <v>1784</v>
      </c>
      <c r="X614" s="260" t="s">
        <v>1987</v>
      </c>
      <c r="Y614" s="129"/>
      <c r="Z614" s="129"/>
      <c r="AA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</row>
    <row r="615" spans="2:44" s="149" customFormat="1" ht="12.75" customHeight="1">
      <c r="B615" s="4"/>
      <c r="C615" s="5"/>
      <c r="D615" s="6"/>
      <c r="E615" s="6"/>
      <c r="F615" s="7"/>
      <c r="G615" s="235" t="s">
        <v>2359</v>
      </c>
      <c r="H615" s="191" t="s">
        <v>1363</v>
      </c>
      <c r="I615" s="186">
        <v>36</v>
      </c>
      <c r="J615" s="186">
        <v>0</v>
      </c>
      <c r="K615" s="186">
        <v>0.6</v>
      </c>
      <c r="L615" s="186">
        <v>0</v>
      </c>
      <c r="M615" s="1"/>
      <c r="N615" s="1"/>
      <c r="O615" s="1"/>
      <c r="P615" s="1"/>
      <c r="Q615" s="1"/>
      <c r="R615" s="153">
        <v>42230</v>
      </c>
      <c r="S615" s="189" t="s">
        <v>1986</v>
      </c>
      <c r="T615" s="148" t="s">
        <v>1784</v>
      </c>
      <c r="U615" s="148" t="s">
        <v>1784</v>
      </c>
      <c r="V615" s="148" t="s">
        <v>1784</v>
      </c>
      <c r="W615" s="148" t="s">
        <v>1784</v>
      </c>
      <c r="X615" s="260" t="s">
        <v>1987</v>
      </c>
      <c r="Y615" s="129"/>
      <c r="Z615" s="129"/>
      <c r="AA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</row>
    <row r="616" spans="2:44" s="149" customFormat="1" ht="12.75" customHeight="1">
      <c r="B616" s="4"/>
      <c r="C616" s="5"/>
      <c r="D616" s="6"/>
      <c r="E616" s="6"/>
      <c r="F616" s="7"/>
      <c r="G616" s="235" t="s">
        <v>2360</v>
      </c>
      <c r="H616" s="191" t="s">
        <v>1363</v>
      </c>
      <c r="I616" s="186">
        <v>36</v>
      </c>
      <c r="J616" s="186">
        <v>0</v>
      </c>
      <c r="K616" s="186">
        <v>0.6</v>
      </c>
      <c r="L616" s="186">
        <v>0</v>
      </c>
      <c r="M616" s="1"/>
      <c r="N616" s="1"/>
      <c r="O616" s="1"/>
      <c r="P616" s="1"/>
      <c r="Q616" s="1"/>
      <c r="R616" s="153">
        <v>42230</v>
      </c>
      <c r="S616" s="189" t="s">
        <v>1986</v>
      </c>
      <c r="T616" s="148" t="s">
        <v>1784</v>
      </c>
      <c r="U616" s="148" t="s">
        <v>1784</v>
      </c>
      <c r="V616" s="148" t="s">
        <v>1784</v>
      </c>
      <c r="W616" s="148" t="s">
        <v>1784</v>
      </c>
      <c r="X616" s="260" t="s">
        <v>1987</v>
      </c>
      <c r="Y616" s="129"/>
      <c r="Z616" s="129"/>
      <c r="AA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</row>
    <row r="617" spans="2:44" s="149" customFormat="1" ht="12.75" customHeight="1">
      <c r="B617" s="4"/>
      <c r="C617" s="5" t="s">
        <v>22</v>
      </c>
      <c r="D617" s="6" t="s">
        <v>1962</v>
      </c>
      <c r="E617" s="188" t="s">
        <v>2355</v>
      </c>
      <c r="F617" s="185" t="s">
        <v>3272</v>
      </c>
      <c r="G617" s="235" t="s">
        <v>2361</v>
      </c>
      <c r="H617" s="191" t="s">
        <v>1966</v>
      </c>
      <c r="I617" s="186">
        <v>18</v>
      </c>
      <c r="J617" s="186">
        <v>0</v>
      </c>
      <c r="K617" s="186">
        <v>0.3</v>
      </c>
      <c r="L617" s="186">
        <v>0</v>
      </c>
      <c r="M617" s="186">
        <v>18</v>
      </c>
      <c r="N617" s="186">
        <v>0</v>
      </c>
      <c r="O617" s="186">
        <v>0.3</v>
      </c>
      <c r="P617" s="186">
        <v>0</v>
      </c>
      <c r="Q617" s="1"/>
      <c r="R617" s="153">
        <v>42230</v>
      </c>
      <c r="S617" s="189" t="s">
        <v>1986</v>
      </c>
      <c r="T617" s="148" t="s">
        <v>1784</v>
      </c>
      <c r="U617" s="148" t="s">
        <v>1784</v>
      </c>
      <c r="V617" s="148" t="s">
        <v>1784</v>
      </c>
      <c r="W617" s="148" t="s">
        <v>1784</v>
      </c>
      <c r="X617" s="260" t="s">
        <v>1987</v>
      </c>
      <c r="Y617" s="129"/>
      <c r="Z617" s="129"/>
      <c r="AA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327"/>
      <c r="AR617" s="327"/>
    </row>
    <row r="618" spans="2:44" s="149" customFormat="1" ht="12.75" customHeight="1">
      <c r="B618" s="4"/>
      <c r="C618" s="5" t="s">
        <v>22</v>
      </c>
      <c r="D618" s="6" t="s">
        <v>1962</v>
      </c>
      <c r="E618" s="188" t="s">
        <v>2355</v>
      </c>
      <c r="F618" s="185" t="s">
        <v>3273</v>
      </c>
      <c r="G618" s="235" t="s">
        <v>2362</v>
      </c>
      <c r="H618" s="191" t="s">
        <v>1966</v>
      </c>
      <c r="I618" s="186">
        <v>24</v>
      </c>
      <c r="J618" s="186">
        <v>0</v>
      </c>
      <c r="K618" s="186">
        <v>0.4</v>
      </c>
      <c r="L618" s="186">
        <v>0</v>
      </c>
      <c r="M618" s="1">
        <v>252</v>
      </c>
      <c r="N618" s="1">
        <v>0</v>
      </c>
      <c r="O618" s="1">
        <v>4.2</v>
      </c>
      <c r="P618" s="1">
        <v>0</v>
      </c>
      <c r="Q618" s="1"/>
      <c r="R618" s="153">
        <v>42909</v>
      </c>
      <c r="S618" s="189" t="s">
        <v>1986</v>
      </c>
      <c r="T618" s="148"/>
      <c r="U618" s="148" t="s">
        <v>1784</v>
      </c>
      <c r="V618" s="148" t="s">
        <v>1784</v>
      </c>
      <c r="W618" s="148" t="s">
        <v>1784</v>
      </c>
      <c r="X618" s="260" t="s">
        <v>1987</v>
      </c>
      <c r="Y618" s="129"/>
      <c r="Z618" s="129"/>
      <c r="AA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327"/>
      <c r="AR618" s="327"/>
    </row>
    <row r="619" spans="2:44" s="149" customFormat="1" ht="12.75" customHeight="1">
      <c r="B619" s="4"/>
      <c r="C619" s="5"/>
      <c r="D619" s="6"/>
      <c r="E619" s="6"/>
      <c r="F619" s="7"/>
      <c r="G619" s="235" t="s">
        <v>2363</v>
      </c>
      <c r="H619" s="191" t="s">
        <v>1966</v>
      </c>
      <c r="I619" s="186">
        <v>18</v>
      </c>
      <c r="J619" s="186">
        <v>0</v>
      </c>
      <c r="K619" s="186">
        <v>0.3</v>
      </c>
      <c r="L619" s="186">
        <v>0</v>
      </c>
      <c r="M619" s="1"/>
      <c r="N619" s="1"/>
      <c r="O619" s="1"/>
      <c r="P619" s="1"/>
      <c r="Q619" s="1"/>
      <c r="R619" s="153">
        <v>42909</v>
      </c>
      <c r="S619" s="189" t="s">
        <v>1986</v>
      </c>
      <c r="T619" s="148"/>
      <c r="U619" s="148" t="s">
        <v>1784</v>
      </c>
      <c r="V619" s="148" t="s">
        <v>1784</v>
      </c>
      <c r="W619" s="148" t="s">
        <v>1784</v>
      </c>
      <c r="X619" s="260" t="s">
        <v>1987</v>
      </c>
      <c r="Y619" s="129"/>
      <c r="Z619" s="129"/>
      <c r="AA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</row>
    <row r="620" spans="2:44" s="149" customFormat="1" ht="12.75" customHeight="1">
      <c r="B620" s="4"/>
      <c r="C620" s="5"/>
      <c r="D620" s="6"/>
      <c r="E620" s="6"/>
      <c r="F620" s="7"/>
      <c r="G620" s="235" t="s">
        <v>2364</v>
      </c>
      <c r="H620" s="191" t="s">
        <v>1966</v>
      </c>
      <c r="I620" s="186">
        <v>30</v>
      </c>
      <c r="J620" s="186">
        <v>0</v>
      </c>
      <c r="K620" s="186">
        <v>0.5</v>
      </c>
      <c r="L620" s="186">
        <v>0</v>
      </c>
      <c r="M620" s="1"/>
      <c r="N620" s="1"/>
      <c r="O620" s="1"/>
      <c r="P620" s="1"/>
      <c r="Q620" s="1"/>
      <c r="R620" s="153">
        <v>42909</v>
      </c>
      <c r="S620" s="189" t="s">
        <v>1986</v>
      </c>
      <c r="T620" s="148"/>
      <c r="U620" s="148" t="s">
        <v>1784</v>
      </c>
      <c r="V620" s="148" t="s">
        <v>1784</v>
      </c>
      <c r="W620" s="148" t="s">
        <v>1784</v>
      </c>
      <c r="X620" s="260" t="s">
        <v>1987</v>
      </c>
      <c r="Y620" s="129"/>
      <c r="Z620" s="129"/>
      <c r="AA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</row>
    <row r="621" spans="2:44" s="149" customFormat="1" ht="12.75" customHeight="1">
      <c r="B621" s="4"/>
      <c r="C621" s="5"/>
      <c r="D621" s="6"/>
      <c r="E621" s="6"/>
      <c r="F621" s="7"/>
      <c r="G621" s="235" t="s">
        <v>2365</v>
      </c>
      <c r="H621" s="191" t="s">
        <v>1966</v>
      </c>
      <c r="I621" s="186">
        <v>12</v>
      </c>
      <c r="J621" s="186">
        <v>0</v>
      </c>
      <c r="K621" s="186">
        <v>0.2</v>
      </c>
      <c r="L621" s="186">
        <v>0</v>
      </c>
      <c r="M621" s="1"/>
      <c r="N621" s="1"/>
      <c r="O621" s="1"/>
      <c r="P621" s="1"/>
      <c r="Q621" s="1"/>
      <c r="R621" s="153">
        <v>42909</v>
      </c>
      <c r="S621" s="189" t="s">
        <v>1986</v>
      </c>
      <c r="T621" s="148"/>
      <c r="U621" s="148" t="s">
        <v>1784</v>
      </c>
      <c r="V621" s="148" t="s">
        <v>1784</v>
      </c>
      <c r="W621" s="148" t="s">
        <v>1784</v>
      </c>
      <c r="X621" s="260" t="s">
        <v>1987</v>
      </c>
      <c r="Y621" s="129"/>
      <c r="Z621" s="129"/>
      <c r="AA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</row>
    <row r="622" spans="2:44" s="149" customFormat="1" ht="12.75" customHeight="1">
      <c r="B622" s="4"/>
      <c r="C622" s="5"/>
      <c r="D622" s="6"/>
      <c r="E622" s="6"/>
      <c r="F622" s="7"/>
      <c r="G622" s="235" t="s">
        <v>2366</v>
      </c>
      <c r="H622" s="191" t="s">
        <v>1966</v>
      </c>
      <c r="I622" s="186">
        <v>42</v>
      </c>
      <c r="J622" s="186">
        <v>0</v>
      </c>
      <c r="K622" s="186">
        <v>0.7</v>
      </c>
      <c r="L622" s="186">
        <v>0</v>
      </c>
      <c r="M622" s="1"/>
      <c r="N622" s="1"/>
      <c r="O622" s="1"/>
      <c r="P622" s="1"/>
      <c r="Q622" s="1"/>
      <c r="R622" s="153">
        <v>42334</v>
      </c>
      <c r="S622" s="189" t="s">
        <v>1986</v>
      </c>
      <c r="T622" s="148"/>
      <c r="U622" s="148" t="s">
        <v>1784</v>
      </c>
      <c r="V622" s="148" t="s">
        <v>1784</v>
      </c>
      <c r="W622" s="148" t="s">
        <v>1784</v>
      </c>
      <c r="X622" s="260" t="s">
        <v>1987</v>
      </c>
      <c r="Y622" s="129"/>
      <c r="Z622" s="129"/>
      <c r="AA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</row>
    <row r="623" spans="2:44" s="149" customFormat="1" ht="12.75" customHeight="1">
      <c r="B623" s="4"/>
      <c r="C623" s="5"/>
      <c r="D623" s="6"/>
      <c r="E623" s="6"/>
      <c r="F623" s="7"/>
      <c r="G623" s="235" t="s">
        <v>2367</v>
      </c>
      <c r="H623" s="191" t="s">
        <v>1966</v>
      </c>
      <c r="I623" s="186">
        <v>42</v>
      </c>
      <c r="J623" s="186">
        <v>0</v>
      </c>
      <c r="K623" s="186">
        <v>0.7</v>
      </c>
      <c r="L623" s="186">
        <v>0</v>
      </c>
      <c r="M623" s="1"/>
      <c r="N623" s="1"/>
      <c r="O623" s="1"/>
      <c r="P623" s="1"/>
      <c r="Q623" s="1"/>
      <c r="R623" s="153">
        <v>42909</v>
      </c>
      <c r="S623" s="189" t="s">
        <v>1986</v>
      </c>
      <c r="T623" s="148"/>
      <c r="U623" s="148" t="s">
        <v>1784</v>
      </c>
      <c r="V623" s="148" t="s">
        <v>1784</v>
      </c>
      <c r="W623" s="148" t="s">
        <v>1784</v>
      </c>
      <c r="X623" s="260" t="s">
        <v>1987</v>
      </c>
      <c r="Y623" s="129"/>
      <c r="Z623" s="129"/>
      <c r="AA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</row>
    <row r="624" spans="2:44" s="149" customFormat="1" ht="12.75" customHeight="1">
      <c r="B624" s="4"/>
      <c r="C624" s="5"/>
      <c r="D624" s="6"/>
      <c r="E624" s="6"/>
      <c r="F624" s="7"/>
      <c r="G624" s="235" t="s">
        <v>2368</v>
      </c>
      <c r="H624" s="191" t="s">
        <v>1966</v>
      </c>
      <c r="I624" s="186">
        <v>30</v>
      </c>
      <c r="J624" s="186">
        <v>0</v>
      </c>
      <c r="K624" s="186">
        <v>0.5</v>
      </c>
      <c r="L624" s="186">
        <v>0</v>
      </c>
      <c r="M624" s="1"/>
      <c r="N624" s="1"/>
      <c r="O624" s="1"/>
      <c r="P624" s="1"/>
      <c r="Q624" s="1"/>
      <c r="R624" s="153">
        <v>42334</v>
      </c>
      <c r="S624" s="189" t="s">
        <v>2240</v>
      </c>
      <c r="T624" s="148"/>
      <c r="U624" s="148" t="s">
        <v>1933</v>
      </c>
      <c r="V624" s="148" t="s">
        <v>1933</v>
      </c>
      <c r="W624" s="148" t="s">
        <v>1933</v>
      </c>
      <c r="X624" s="260" t="s">
        <v>2241</v>
      </c>
      <c r="Y624" s="129"/>
      <c r="Z624" s="129"/>
      <c r="AA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</row>
    <row r="625" spans="2:44" s="149" customFormat="1" ht="12.75" customHeight="1">
      <c r="B625" s="4"/>
      <c r="C625" s="5"/>
      <c r="D625" s="6"/>
      <c r="E625" s="6"/>
      <c r="F625" s="7"/>
      <c r="G625" s="235" t="s">
        <v>2369</v>
      </c>
      <c r="H625" s="191" t="s">
        <v>1966</v>
      </c>
      <c r="I625" s="186">
        <v>36</v>
      </c>
      <c r="J625" s="186">
        <v>0</v>
      </c>
      <c r="K625" s="186">
        <v>0.6</v>
      </c>
      <c r="L625" s="186">
        <v>0</v>
      </c>
      <c r="M625" s="1"/>
      <c r="N625" s="1"/>
      <c r="O625" s="1"/>
      <c r="P625" s="1"/>
      <c r="Q625" s="1"/>
      <c r="R625" s="153">
        <v>42334</v>
      </c>
      <c r="S625" s="189" t="s">
        <v>2240</v>
      </c>
      <c r="T625" s="148"/>
      <c r="U625" s="148" t="s">
        <v>1933</v>
      </c>
      <c r="V625" s="148" t="s">
        <v>1933</v>
      </c>
      <c r="W625" s="148" t="s">
        <v>1933</v>
      </c>
      <c r="X625" s="260" t="s">
        <v>2241</v>
      </c>
      <c r="Y625" s="129"/>
      <c r="Z625" s="129"/>
      <c r="AA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</row>
    <row r="626" spans="2:44" s="149" customFormat="1" ht="12.75" customHeight="1">
      <c r="B626" s="4"/>
      <c r="C626" s="5"/>
      <c r="D626" s="6"/>
      <c r="E626" s="6"/>
      <c r="F626" s="7"/>
      <c r="G626" s="235" t="s">
        <v>2370</v>
      </c>
      <c r="H626" s="191" t="s">
        <v>1966</v>
      </c>
      <c r="I626" s="186">
        <v>18</v>
      </c>
      <c r="J626" s="186">
        <v>0</v>
      </c>
      <c r="K626" s="186">
        <v>0.3</v>
      </c>
      <c r="L626" s="186">
        <v>0</v>
      </c>
      <c r="M626" s="1"/>
      <c r="N626" s="1"/>
      <c r="O626" s="1"/>
      <c r="P626" s="1"/>
      <c r="Q626" s="1"/>
      <c r="R626" s="153">
        <v>42334</v>
      </c>
      <c r="S626" s="189" t="s">
        <v>2240</v>
      </c>
      <c r="T626" s="148"/>
      <c r="U626" s="148" t="s">
        <v>1933</v>
      </c>
      <c r="V626" s="148" t="s">
        <v>1933</v>
      </c>
      <c r="W626" s="148" t="s">
        <v>1933</v>
      </c>
      <c r="X626" s="260" t="s">
        <v>2241</v>
      </c>
      <c r="Y626" s="129"/>
      <c r="Z626" s="129"/>
      <c r="AA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</row>
    <row r="627" spans="2:44" s="149" customFormat="1" ht="12.75" customHeight="1">
      <c r="B627" s="4"/>
      <c r="C627" s="5" t="s">
        <v>22</v>
      </c>
      <c r="D627" s="6" t="s">
        <v>1962</v>
      </c>
      <c r="E627" s="188" t="s">
        <v>2355</v>
      </c>
      <c r="F627" s="185" t="s">
        <v>2371</v>
      </c>
      <c r="G627" s="235" t="s">
        <v>2372</v>
      </c>
      <c r="H627" s="191" t="s">
        <v>1363</v>
      </c>
      <c r="I627" s="186">
        <v>90</v>
      </c>
      <c r="J627" s="186">
        <v>60</v>
      </c>
      <c r="K627" s="186">
        <v>1.5</v>
      </c>
      <c r="L627" s="186">
        <v>1</v>
      </c>
      <c r="M627" s="1">
        <v>240</v>
      </c>
      <c r="N627" s="1">
        <v>120</v>
      </c>
      <c r="O627" s="1">
        <v>4</v>
      </c>
      <c r="P627" s="1">
        <v>2</v>
      </c>
      <c r="Q627" s="1"/>
      <c r="R627" s="153">
        <v>43679</v>
      </c>
      <c r="S627" s="189" t="s">
        <v>2240</v>
      </c>
      <c r="T627" s="148" t="s">
        <v>1933</v>
      </c>
      <c r="U627" s="148" t="s">
        <v>1933</v>
      </c>
      <c r="V627" s="148" t="s">
        <v>1933</v>
      </c>
      <c r="W627" s="148" t="s">
        <v>1933</v>
      </c>
      <c r="X627" s="260" t="s">
        <v>2373</v>
      </c>
      <c r="Y627" s="129"/>
      <c r="Z627" s="129"/>
      <c r="AA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327"/>
      <c r="AR627" s="327"/>
    </row>
    <row r="628" spans="2:44" s="149" customFormat="1" ht="12.75" customHeight="1">
      <c r="B628" s="4"/>
      <c r="C628" s="5"/>
      <c r="D628" s="6"/>
      <c r="E628" s="6"/>
      <c r="F628" s="7"/>
      <c r="G628" s="235" t="s">
        <v>2374</v>
      </c>
      <c r="H628" s="191" t="s">
        <v>1363</v>
      </c>
      <c r="I628" s="186">
        <v>72</v>
      </c>
      <c r="J628" s="186">
        <v>0</v>
      </c>
      <c r="K628" s="186">
        <v>1.2</v>
      </c>
      <c r="L628" s="186">
        <v>0</v>
      </c>
      <c r="M628" s="1"/>
      <c r="N628" s="1"/>
      <c r="O628" s="1"/>
      <c r="P628" s="1"/>
      <c r="Q628" s="1"/>
      <c r="R628" s="153">
        <v>43705</v>
      </c>
      <c r="S628" s="189" t="s">
        <v>2240</v>
      </c>
      <c r="T628" s="148" t="s">
        <v>1933</v>
      </c>
      <c r="U628" s="148" t="s">
        <v>1933</v>
      </c>
      <c r="V628" s="148" t="s">
        <v>1933</v>
      </c>
      <c r="W628" s="148" t="s">
        <v>1933</v>
      </c>
      <c r="X628" s="260" t="s">
        <v>2373</v>
      </c>
      <c r="Y628" s="129"/>
      <c r="Z628" s="129"/>
      <c r="AA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</row>
    <row r="629" spans="2:44" s="149" customFormat="1" ht="12.75" customHeight="1">
      <c r="B629" s="4"/>
      <c r="C629" s="5"/>
      <c r="D629" s="6"/>
      <c r="E629" s="6"/>
      <c r="F629" s="7"/>
      <c r="G629" s="235" t="s">
        <v>2375</v>
      </c>
      <c r="H629" s="191" t="s">
        <v>1363</v>
      </c>
      <c r="I629" s="186">
        <v>78</v>
      </c>
      <c r="J629" s="186">
        <v>60</v>
      </c>
      <c r="K629" s="186">
        <v>1.3</v>
      </c>
      <c r="L629" s="186">
        <v>1</v>
      </c>
      <c r="M629" s="1"/>
      <c r="N629" s="1"/>
      <c r="O629" s="1"/>
      <c r="P629" s="1"/>
      <c r="Q629" s="1"/>
      <c r="R629" s="153">
        <v>43569</v>
      </c>
      <c r="S629" s="189" t="s">
        <v>2240</v>
      </c>
      <c r="T629" s="148" t="s">
        <v>1933</v>
      </c>
      <c r="U629" s="148" t="s">
        <v>1933</v>
      </c>
      <c r="V629" s="148" t="s">
        <v>1933</v>
      </c>
      <c r="W629" s="148" t="s">
        <v>1933</v>
      </c>
      <c r="X629" s="260" t="s">
        <v>2373</v>
      </c>
      <c r="Y629" s="129"/>
      <c r="Z629" s="129"/>
      <c r="AA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</row>
    <row r="630" spans="2:44" s="149" customFormat="1" ht="12.75" customHeight="1">
      <c r="B630" s="4"/>
      <c r="C630" s="5" t="s">
        <v>22</v>
      </c>
      <c r="D630" s="6" t="s">
        <v>1962</v>
      </c>
      <c r="E630" s="188" t="s">
        <v>2376</v>
      </c>
      <c r="F630" s="185" t="s">
        <v>3274</v>
      </c>
      <c r="G630" s="235" t="s">
        <v>2377</v>
      </c>
      <c r="H630" s="191" t="s">
        <v>1363</v>
      </c>
      <c r="I630" s="186">
        <v>6</v>
      </c>
      <c r="J630" s="186">
        <v>0</v>
      </c>
      <c r="K630" s="186">
        <v>0.1</v>
      </c>
      <c r="L630" s="186">
        <v>0</v>
      </c>
      <c r="M630" s="1">
        <v>4674</v>
      </c>
      <c r="N630" s="1">
        <v>1002</v>
      </c>
      <c r="O630" s="1">
        <v>77.900000000000006</v>
      </c>
      <c r="P630" s="1">
        <v>16.7</v>
      </c>
      <c r="Q630" s="1"/>
      <c r="R630" s="153">
        <v>43047</v>
      </c>
      <c r="S630" s="1" t="s">
        <v>2378</v>
      </c>
      <c r="T630" s="148"/>
      <c r="U630" s="148"/>
      <c r="V630" s="148"/>
      <c r="W630" s="148"/>
      <c r="X630" s="260"/>
      <c r="Y630" s="129"/>
      <c r="Z630" s="129"/>
      <c r="AA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327"/>
      <c r="AR630" s="327"/>
    </row>
    <row r="631" spans="2:44" s="149" customFormat="1" ht="12.75" customHeight="1">
      <c r="B631" s="4"/>
      <c r="C631" s="5"/>
      <c r="D631" s="6"/>
      <c r="E631" s="6"/>
      <c r="F631" s="7"/>
      <c r="G631" s="235" t="s">
        <v>2379</v>
      </c>
      <c r="H631" s="191" t="s">
        <v>1363</v>
      </c>
      <c r="I631" s="186">
        <v>24</v>
      </c>
      <c r="J631" s="186">
        <v>0</v>
      </c>
      <c r="K631" s="186">
        <v>0.4</v>
      </c>
      <c r="L631" s="186">
        <v>0</v>
      </c>
      <c r="M631" s="1"/>
      <c r="N631" s="1"/>
      <c r="O631" s="1"/>
      <c r="P631" s="1"/>
      <c r="Q631" s="1"/>
      <c r="R631" s="153">
        <v>43047</v>
      </c>
      <c r="S631" s="1" t="s">
        <v>2378</v>
      </c>
      <c r="T631" s="148"/>
      <c r="U631" s="148"/>
      <c r="V631" s="148"/>
      <c r="W631" s="148"/>
      <c r="X631" s="260"/>
      <c r="Y631" s="129"/>
      <c r="Z631" s="129"/>
      <c r="AA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</row>
    <row r="632" spans="2:44" s="149" customFormat="1" ht="12.75" customHeight="1">
      <c r="B632" s="4"/>
      <c r="C632" s="5"/>
      <c r="D632" s="6"/>
      <c r="E632" s="6"/>
      <c r="F632" s="7"/>
      <c r="G632" s="235" t="s">
        <v>2380</v>
      </c>
      <c r="H632" s="191" t="s">
        <v>1363</v>
      </c>
      <c r="I632" s="186">
        <v>24</v>
      </c>
      <c r="J632" s="186">
        <v>9</v>
      </c>
      <c r="K632" s="186">
        <v>0.4</v>
      </c>
      <c r="L632" s="186">
        <v>0.15</v>
      </c>
      <c r="M632" s="1"/>
      <c r="N632" s="1"/>
      <c r="O632" s="1"/>
      <c r="P632" s="1"/>
      <c r="Q632" s="1"/>
      <c r="R632" s="153">
        <v>43577</v>
      </c>
      <c r="S632" s="1" t="s">
        <v>2378</v>
      </c>
      <c r="T632" s="148"/>
      <c r="U632" s="148"/>
      <c r="V632" s="148"/>
      <c r="W632" s="148"/>
      <c r="X632" s="260"/>
      <c r="Y632" s="129"/>
      <c r="Z632" s="129"/>
      <c r="AA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</row>
    <row r="633" spans="2:44" s="149" customFormat="1" ht="12.75" customHeight="1">
      <c r="B633" s="4"/>
      <c r="C633" s="5"/>
      <c r="D633" s="6"/>
      <c r="E633" s="6"/>
      <c r="F633" s="7"/>
      <c r="G633" s="235" t="s">
        <v>2381</v>
      </c>
      <c r="H633" s="191" t="s">
        <v>1363</v>
      </c>
      <c r="I633" s="186">
        <v>30</v>
      </c>
      <c r="J633" s="186">
        <v>0</v>
      </c>
      <c r="K633" s="186">
        <v>0.5</v>
      </c>
      <c r="L633" s="186">
        <v>0</v>
      </c>
      <c r="M633" s="1"/>
      <c r="N633" s="1"/>
      <c r="O633" s="1"/>
      <c r="P633" s="1"/>
      <c r="Q633" s="1"/>
      <c r="R633" s="153">
        <v>42947</v>
      </c>
      <c r="S633" s="1" t="s">
        <v>2378</v>
      </c>
      <c r="T633" s="148"/>
      <c r="U633" s="148"/>
      <c r="V633" s="148"/>
      <c r="W633" s="148"/>
      <c r="X633" s="260"/>
      <c r="Y633" s="129"/>
      <c r="Z633" s="129"/>
      <c r="AA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</row>
    <row r="634" spans="2:44" s="149" customFormat="1" ht="12.75" customHeight="1">
      <c r="B634" s="4"/>
      <c r="C634" s="5"/>
      <c r="D634" s="6"/>
      <c r="E634" s="6"/>
      <c r="F634" s="7"/>
      <c r="G634" s="235" t="s">
        <v>2382</v>
      </c>
      <c r="H634" s="191" t="s">
        <v>1363</v>
      </c>
      <c r="I634" s="186">
        <v>60</v>
      </c>
      <c r="J634" s="186">
        <v>0</v>
      </c>
      <c r="K634" s="186">
        <v>1</v>
      </c>
      <c r="L634" s="186">
        <v>0</v>
      </c>
      <c r="M634" s="1"/>
      <c r="N634" s="1"/>
      <c r="O634" s="1"/>
      <c r="P634" s="1"/>
      <c r="Q634" s="1"/>
      <c r="R634" s="153">
        <v>43692</v>
      </c>
      <c r="S634" s="1" t="s">
        <v>2378</v>
      </c>
      <c r="T634" s="148"/>
      <c r="U634" s="148"/>
      <c r="V634" s="148"/>
      <c r="W634" s="148"/>
      <c r="X634" s="260"/>
      <c r="Y634" s="129"/>
      <c r="Z634" s="129"/>
      <c r="AA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</row>
    <row r="635" spans="2:44" s="149" customFormat="1" ht="12.75" customHeight="1">
      <c r="B635" s="4"/>
      <c r="C635" s="5"/>
      <c r="D635" s="6"/>
      <c r="E635" s="6"/>
      <c r="F635" s="7"/>
      <c r="G635" s="235" t="s">
        <v>2383</v>
      </c>
      <c r="H635" s="191" t="s">
        <v>1363</v>
      </c>
      <c r="I635" s="186">
        <v>60</v>
      </c>
      <c r="J635" s="186">
        <v>6</v>
      </c>
      <c r="K635" s="186">
        <v>1</v>
      </c>
      <c r="L635" s="186">
        <v>0.1</v>
      </c>
      <c r="M635" s="1"/>
      <c r="N635" s="1"/>
      <c r="O635" s="1"/>
      <c r="P635" s="1"/>
      <c r="Q635" s="1"/>
      <c r="R635" s="153">
        <v>43692</v>
      </c>
      <c r="S635" s="1" t="s">
        <v>2378</v>
      </c>
      <c r="T635" s="148"/>
      <c r="U635" s="148"/>
      <c r="V635" s="148"/>
      <c r="W635" s="148"/>
      <c r="X635" s="260"/>
      <c r="Y635" s="129"/>
      <c r="Z635" s="129"/>
      <c r="AA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</row>
    <row r="636" spans="2:44" s="149" customFormat="1" ht="12.75" customHeight="1">
      <c r="B636" s="4"/>
      <c r="C636" s="5"/>
      <c r="D636" s="6"/>
      <c r="E636" s="6"/>
      <c r="F636" s="7"/>
      <c r="G636" s="235" t="s">
        <v>2384</v>
      </c>
      <c r="H636" s="191" t="s">
        <v>1363</v>
      </c>
      <c r="I636" s="186">
        <v>72</v>
      </c>
      <c r="J636" s="186">
        <v>0</v>
      </c>
      <c r="K636" s="186">
        <v>1.2</v>
      </c>
      <c r="L636" s="186">
        <v>0</v>
      </c>
      <c r="M636" s="1"/>
      <c r="N636" s="1"/>
      <c r="O636" s="1"/>
      <c r="P636" s="1"/>
      <c r="Q636" s="1"/>
      <c r="R636" s="153">
        <v>43692</v>
      </c>
      <c r="S636" s="1" t="s">
        <v>2378</v>
      </c>
      <c r="T636" s="148"/>
      <c r="U636" s="148"/>
      <c r="V636" s="148"/>
      <c r="W636" s="148"/>
      <c r="X636" s="260"/>
      <c r="Y636" s="129"/>
      <c r="Z636" s="129"/>
      <c r="AA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</row>
    <row r="637" spans="2:44" s="149" customFormat="1" ht="12.75" customHeight="1">
      <c r="B637" s="4"/>
      <c r="C637" s="5"/>
      <c r="D637" s="6"/>
      <c r="E637" s="6"/>
      <c r="F637" s="7"/>
      <c r="G637" s="235" t="s">
        <v>2385</v>
      </c>
      <c r="H637" s="191" t="s">
        <v>1363</v>
      </c>
      <c r="I637" s="186">
        <v>60</v>
      </c>
      <c r="J637" s="186">
        <v>0</v>
      </c>
      <c r="K637" s="186">
        <v>1</v>
      </c>
      <c r="L637" s="186">
        <v>0</v>
      </c>
      <c r="M637" s="1"/>
      <c r="N637" s="1"/>
      <c r="O637" s="1"/>
      <c r="P637" s="1"/>
      <c r="Q637" s="1"/>
      <c r="R637" s="153">
        <v>43795</v>
      </c>
      <c r="S637" s="1" t="s">
        <v>2378</v>
      </c>
      <c r="T637" s="148"/>
      <c r="U637" s="148"/>
      <c r="V637" s="148"/>
      <c r="W637" s="148"/>
      <c r="X637" s="260"/>
      <c r="Y637" s="129"/>
      <c r="Z637" s="129"/>
      <c r="AA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</row>
    <row r="638" spans="2:44" s="149" customFormat="1" ht="12.75" customHeight="1">
      <c r="B638" s="4"/>
      <c r="C638" s="5"/>
      <c r="D638" s="6"/>
      <c r="E638" s="6"/>
      <c r="F638" s="7"/>
      <c r="G638" s="223" t="s">
        <v>2386</v>
      </c>
      <c r="H638" s="191" t="s">
        <v>1363</v>
      </c>
      <c r="I638" s="186">
        <v>48</v>
      </c>
      <c r="J638" s="186">
        <v>9</v>
      </c>
      <c r="K638" s="186">
        <v>0.8</v>
      </c>
      <c r="L638" s="186">
        <v>0.15</v>
      </c>
      <c r="M638" s="1"/>
      <c r="N638" s="1"/>
      <c r="O638" s="1"/>
      <c r="P638" s="1"/>
      <c r="Q638" s="1"/>
      <c r="R638" s="153">
        <v>43786</v>
      </c>
      <c r="S638" s="1" t="s">
        <v>2378</v>
      </c>
      <c r="T638" s="148"/>
      <c r="U638" s="148"/>
      <c r="V638" s="148"/>
      <c r="W638" s="148"/>
      <c r="X638" s="260"/>
      <c r="Y638" s="129"/>
      <c r="Z638" s="129"/>
      <c r="AA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</row>
    <row r="639" spans="2:44" s="149" customFormat="1" ht="12.75" customHeight="1">
      <c r="B639" s="4"/>
      <c r="C639" s="5"/>
      <c r="D639" s="6"/>
      <c r="E639" s="6"/>
      <c r="F639" s="7"/>
      <c r="G639" s="235" t="s">
        <v>2387</v>
      </c>
      <c r="H639" s="191" t="s">
        <v>1363</v>
      </c>
      <c r="I639" s="186">
        <v>36</v>
      </c>
      <c r="J639" s="186">
        <v>0</v>
      </c>
      <c r="K639" s="186">
        <v>0.6</v>
      </c>
      <c r="L639" s="186">
        <v>0</v>
      </c>
      <c r="M639" s="1"/>
      <c r="N639" s="1"/>
      <c r="O639" s="1"/>
      <c r="P639" s="1"/>
      <c r="Q639" s="1"/>
      <c r="R639" s="153">
        <v>43461</v>
      </c>
      <c r="S639" s="1" t="s">
        <v>2378</v>
      </c>
      <c r="T639" s="148"/>
      <c r="U639" s="148"/>
      <c r="V639" s="148"/>
      <c r="W639" s="148"/>
      <c r="X639" s="260"/>
      <c r="Y639" s="129"/>
      <c r="Z639" s="129"/>
      <c r="AA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</row>
    <row r="640" spans="2:44" s="149" customFormat="1" ht="12.75" customHeight="1">
      <c r="B640" s="4"/>
      <c r="C640" s="5"/>
      <c r="D640" s="6"/>
      <c r="E640" s="6"/>
      <c r="F640" s="7"/>
      <c r="G640" s="235" t="s">
        <v>2388</v>
      </c>
      <c r="H640" s="191" t="s">
        <v>1363</v>
      </c>
      <c r="I640" s="186">
        <v>54</v>
      </c>
      <c r="J640" s="186">
        <v>0</v>
      </c>
      <c r="K640" s="186">
        <v>0.9</v>
      </c>
      <c r="L640" s="186">
        <v>0</v>
      </c>
      <c r="M640" s="1"/>
      <c r="N640" s="1"/>
      <c r="O640" s="1"/>
      <c r="P640" s="1"/>
      <c r="Q640" s="1"/>
      <c r="R640" s="153">
        <v>43692</v>
      </c>
      <c r="S640" s="1" t="s">
        <v>2378</v>
      </c>
      <c r="T640" s="148"/>
      <c r="U640" s="148"/>
      <c r="V640" s="148"/>
      <c r="W640" s="148"/>
      <c r="X640" s="260"/>
      <c r="Y640" s="129"/>
      <c r="Z640" s="129"/>
      <c r="AA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</row>
    <row r="641" spans="2:44" s="149" customFormat="1" ht="12.75" customHeight="1">
      <c r="B641" s="4"/>
      <c r="C641" s="5"/>
      <c r="D641" s="6"/>
      <c r="E641" s="6"/>
      <c r="F641" s="7"/>
      <c r="G641" s="235" t="s">
        <v>2389</v>
      </c>
      <c r="H641" s="191" t="s">
        <v>1363</v>
      </c>
      <c r="I641" s="186">
        <v>18</v>
      </c>
      <c r="J641" s="186">
        <v>0</v>
      </c>
      <c r="K641" s="186">
        <v>0.3</v>
      </c>
      <c r="L641" s="186">
        <v>0</v>
      </c>
      <c r="M641" s="1"/>
      <c r="N641" s="1"/>
      <c r="O641" s="1"/>
      <c r="P641" s="1"/>
      <c r="Q641" s="1"/>
      <c r="R641" s="153">
        <v>43689</v>
      </c>
      <c r="S641" s="1" t="s">
        <v>2390</v>
      </c>
      <c r="T641" s="148"/>
      <c r="U641" s="148"/>
      <c r="V641" s="148"/>
      <c r="W641" s="148"/>
      <c r="X641" s="260"/>
      <c r="Y641" s="129"/>
      <c r="Z641" s="129"/>
      <c r="AA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</row>
    <row r="642" spans="2:44" s="149" customFormat="1" ht="12.75" customHeight="1">
      <c r="B642" s="4"/>
      <c r="C642" s="5"/>
      <c r="D642" s="6"/>
      <c r="E642" s="6"/>
      <c r="F642" s="7"/>
      <c r="G642" s="235" t="s">
        <v>2391</v>
      </c>
      <c r="H642" s="191" t="s">
        <v>1363</v>
      </c>
      <c r="I642" s="186">
        <v>36</v>
      </c>
      <c r="J642" s="186">
        <v>6</v>
      </c>
      <c r="K642" s="186">
        <v>0.6</v>
      </c>
      <c r="L642" s="186">
        <v>0.1</v>
      </c>
      <c r="M642" s="1"/>
      <c r="N642" s="1"/>
      <c r="O642" s="1"/>
      <c r="P642" s="1"/>
      <c r="Q642" s="1"/>
      <c r="R642" s="153">
        <v>43761</v>
      </c>
      <c r="S642" s="1" t="s">
        <v>2390</v>
      </c>
      <c r="T642" s="148"/>
      <c r="U642" s="148"/>
      <c r="V642" s="148"/>
      <c r="W642" s="148"/>
      <c r="X642" s="260"/>
      <c r="Y642" s="129"/>
      <c r="Z642" s="129"/>
      <c r="AA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</row>
    <row r="643" spans="2:44" s="149" customFormat="1" ht="12.75" customHeight="1">
      <c r="B643" s="4"/>
      <c r="C643" s="5"/>
      <c r="D643" s="6"/>
      <c r="E643" s="6"/>
      <c r="F643" s="7"/>
      <c r="G643" s="235" t="s">
        <v>2392</v>
      </c>
      <c r="H643" s="191" t="s">
        <v>1363</v>
      </c>
      <c r="I643" s="186">
        <v>90</v>
      </c>
      <c r="J643" s="186">
        <v>12</v>
      </c>
      <c r="K643" s="186">
        <v>1.5</v>
      </c>
      <c r="L643" s="186">
        <v>0.2</v>
      </c>
      <c r="M643" s="1"/>
      <c r="N643" s="1"/>
      <c r="O643" s="1"/>
      <c r="P643" s="1"/>
      <c r="Q643" s="1"/>
      <c r="R643" s="153">
        <v>43763</v>
      </c>
      <c r="S643" s="1" t="s">
        <v>2390</v>
      </c>
      <c r="T643" s="148"/>
      <c r="U643" s="148"/>
      <c r="V643" s="148"/>
      <c r="W643" s="148"/>
      <c r="X643" s="260"/>
      <c r="Y643" s="129"/>
      <c r="Z643" s="129"/>
      <c r="AA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</row>
    <row r="644" spans="2:44" s="149" customFormat="1" ht="12.75" customHeight="1">
      <c r="B644" s="4"/>
      <c r="C644" s="5"/>
      <c r="D644" s="6"/>
      <c r="E644" s="6"/>
      <c r="F644" s="7"/>
      <c r="G644" s="235" t="s">
        <v>2083</v>
      </c>
      <c r="H644" s="191" t="s">
        <v>1363</v>
      </c>
      <c r="I644" s="186">
        <v>1344</v>
      </c>
      <c r="J644" s="186">
        <v>480</v>
      </c>
      <c r="K644" s="186">
        <v>22.4</v>
      </c>
      <c r="L644" s="186">
        <v>8</v>
      </c>
      <c r="M644" s="1"/>
      <c r="N644" s="1"/>
      <c r="O644" s="1"/>
      <c r="P644" s="1"/>
      <c r="Q644" s="1"/>
      <c r="R644" s="153">
        <v>43458</v>
      </c>
      <c r="S644" s="1" t="s">
        <v>2390</v>
      </c>
      <c r="T644" s="148"/>
      <c r="U644" s="148"/>
      <c r="V644" s="148"/>
      <c r="W644" s="148"/>
      <c r="X644" s="260"/>
      <c r="Y644" s="129"/>
      <c r="Z644" s="129"/>
      <c r="AA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</row>
    <row r="645" spans="2:44" s="149" customFormat="1" ht="12.75" customHeight="1">
      <c r="B645" s="4"/>
      <c r="C645" s="5"/>
      <c r="D645" s="6"/>
      <c r="E645" s="6"/>
      <c r="F645" s="7"/>
      <c r="G645" s="235" t="s">
        <v>2393</v>
      </c>
      <c r="H645" s="191" t="s">
        <v>1363</v>
      </c>
      <c r="I645" s="186">
        <v>48</v>
      </c>
      <c r="J645" s="186">
        <v>0</v>
      </c>
      <c r="K645" s="186">
        <v>0.8</v>
      </c>
      <c r="L645" s="186">
        <v>0</v>
      </c>
      <c r="M645" s="1"/>
      <c r="N645" s="1"/>
      <c r="O645" s="1"/>
      <c r="P645" s="1"/>
      <c r="Q645" s="1"/>
      <c r="R645" s="153">
        <v>43786</v>
      </c>
      <c r="S645" s="1" t="s">
        <v>2390</v>
      </c>
      <c r="T645" s="148"/>
      <c r="U645" s="148"/>
      <c r="V645" s="148"/>
      <c r="W645" s="148"/>
      <c r="X645" s="260"/>
      <c r="Y645" s="129"/>
      <c r="Z645" s="129"/>
      <c r="AA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</row>
    <row r="646" spans="2:44" s="149" customFormat="1" ht="12.75" customHeight="1">
      <c r="B646" s="4"/>
      <c r="C646" s="5"/>
      <c r="D646" s="6"/>
      <c r="E646" s="6"/>
      <c r="F646" s="7"/>
      <c r="G646" s="235" t="s">
        <v>2103</v>
      </c>
      <c r="H646" s="191" t="s">
        <v>1363</v>
      </c>
      <c r="I646" s="186">
        <v>24</v>
      </c>
      <c r="J646" s="186">
        <v>0</v>
      </c>
      <c r="K646" s="186">
        <v>0.4</v>
      </c>
      <c r="L646" s="186">
        <v>0</v>
      </c>
      <c r="M646" s="1"/>
      <c r="N646" s="1"/>
      <c r="O646" s="1"/>
      <c r="P646" s="1"/>
      <c r="Q646" s="1"/>
      <c r="R646" s="153">
        <v>43710</v>
      </c>
      <c r="S646" s="1" t="s">
        <v>2390</v>
      </c>
      <c r="T646" s="148"/>
      <c r="U646" s="148"/>
      <c r="V646" s="148"/>
      <c r="W646" s="148"/>
      <c r="X646" s="260"/>
      <c r="Y646" s="129"/>
      <c r="Z646" s="129"/>
      <c r="AA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</row>
    <row r="647" spans="2:44" s="149" customFormat="1" ht="12.75" customHeight="1">
      <c r="B647" s="4"/>
      <c r="C647" s="5"/>
      <c r="D647" s="6"/>
      <c r="E647" s="6"/>
      <c r="F647" s="7"/>
      <c r="G647" s="235" t="s">
        <v>2394</v>
      </c>
      <c r="H647" s="191" t="s">
        <v>1363</v>
      </c>
      <c r="I647" s="186">
        <v>48</v>
      </c>
      <c r="J647" s="186">
        <v>0</v>
      </c>
      <c r="K647" s="186">
        <v>0.8</v>
      </c>
      <c r="L647" s="186">
        <v>0</v>
      </c>
      <c r="M647" s="1"/>
      <c r="N647" s="1"/>
      <c r="O647" s="1"/>
      <c r="P647" s="1"/>
      <c r="Q647" s="1"/>
      <c r="R647" s="153">
        <v>43710</v>
      </c>
      <c r="S647" s="1" t="s">
        <v>2390</v>
      </c>
      <c r="T647" s="148"/>
      <c r="U647" s="148"/>
      <c r="V647" s="148"/>
      <c r="W647" s="148"/>
      <c r="X647" s="260"/>
      <c r="Y647" s="129"/>
      <c r="Z647" s="129"/>
      <c r="AA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</row>
    <row r="648" spans="2:44" s="149" customFormat="1" ht="12.75" customHeight="1">
      <c r="B648" s="4"/>
      <c r="C648" s="5"/>
      <c r="D648" s="6"/>
      <c r="E648" s="6"/>
      <c r="F648" s="7"/>
      <c r="G648" s="235" t="s">
        <v>2105</v>
      </c>
      <c r="H648" s="191" t="s">
        <v>1363</v>
      </c>
      <c r="I648" s="186">
        <v>1296</v>
      </c>
      <c r="J648" s="186">
        <v>240</v>
      </c>
      <c r="K648" s="186">
        <v>21.6</v>
      </c>
      <c r="L648" s="186">
        <v>4</v>
      </c>
      <c r="M648" s="1"/>
      <c r="N648" s="1"/>
      <c r="O648" s="1"/>
      <c r="P648" s="1"/>
      <c r="Q648" s="1"/>
      <c r="R648" s="153">
        <v>43710</v>
      </c>
      <c r="S648" s="1" t="s">
        <v>2390</v>
      </c>
      <c r="T648" s="148"/>
      <c r="U648" s="148"/>
      <c r="V648" s="148"/>
      <c r="W648" s="148"/>
      <c r="X648" s="260"/>
      <c r="Y648" s="129"/>
      <c r="Z648" s="129"/>
      <c r="AA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</row>
    <row r="649" spans="2:44" s="149" customFormat="1" ht="12.75" customHeight="1">
      <c r="B649" s="4"/>
      <c r="C649" s="5"/>
      <c r="D649" s="6"/>
      <c r="E649" s="6"/>
      <c r="F649" s="7"/>
      <c r="G649" s="235" t="s">
        <v>2111</v>
      </c>
      <c r="H649" s="191" t="s">
        <v>1363</v>
      </c>
      <c r="I649" s="186">
        <v>1296</v>
      </c>
      <c r="J649" s="186">
        <v>240</v>
      </c>
      <c r="K649" s="186">
        <v>21.6</v>
      </c>
      <c r="L649" s="186">
        <v>4</v>
      </c>
      <c r="M649" s="1"/>
      <c r="N649" s="1"/>
      <c r="O649" s="1"/>
      <c r="P649" s="1"/>
      <c r="Q649" s="1"/>
      <c r="R649" s="153">
        <v>43710</v>
      </c>
      <c r="S649" s="1" t="s">
        <v>2390</v>
      </c>
      <c r="T649" s="148"/>
      <c r="U649" s="148"/>
      <c r="V649" s="148"/>
      <c r="W649" s="148"/>
      <c r="X649" s="260"/>
      <c r="Y649" s="129"/>
      <c r="Z649" s="129"/>
      <c r="AA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</row>
    <row r="650" spans="2:44" s="149" customFormat="1" ht="12.75" customHeight="1">
      <c r="B650" s="4"/>
      <c r="C650" s="5" t="s">
        <v>22</v>
      </c>
      <c r="D650" s="6" t="s">
        <v>1962</v>
      </c>
      <c r="E650" s="188" t="s">
        <v>2376</v>
      </c>
      <c r="F650" s="185" t="s">
        <v>3275</v>
      </c>
      <c r="G650" s="235" t="s">
        <v>2043</v>
      </c>
      <c r="H650" s="191" t="s">
        <v>1363</v>
      </c>
      <c r="I650" s="186">
        <v>12</v>
      </c>
      <c r="J650" s="186">
        <v>6</v>
      </c>
      <c r="K650" s="186">
        <v>0.2</v>
      </c>
      <c r="L650" s="186">
        <v>0.1</v>
      </c>
      <c r="M650" s="1">
        <v>30</v>
      </c>
      <c r="N650" s="1">
        <v>12</v>
      </c>
      <c r="O650" s="1">
        <v>0.5</v>
      </c>
      <c r="P650" s="1">
        <v>0.2</v>
      </c>
      <c r="Q650" s="1"/>
      <c r="R650" s="153">
        <v>43689</v>
      </c>
      <c r="S650" s="1" t="s">
        <v>2390</v>
      </c>
      <c r="T650" s="148"/>
      <c r="U650" s="148"/>
      <c r="V650" s="148"/>
      <c r="W650" s="148"/>
      <c r="X650" s="260"/>
      <c r="Y650" s="129"/>
      <c r="Z650" s="129"/>
      <c r="AA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327"/>
      <c r="AR650" s="327"/>
    </row>
    <row r="651" spans="2:44" s="149" customFormat="1" ht="12.75" customHeight="1">
      <c r="B651" s="4"/>
      <c r="C651" s="5"/>
      <c r="D651" s="6"/>
      <c r="E651" s="6"/>
      <c r="F651" s="7"/>
      <c r="G651" s="235" t="s">
        <v>2044</v>
      </c>
      <c r="H651" s="191" t="s">
        <v>1363</v>
      </c>
      <c r="I651" s="186">
        <v>18</v>
      </c>
      <c r="J651" s="186">
        <v>6</v>
      </c>
      <c r="K651" s="186">
        <v>0.3</v>
      </c>
      <c r="L651" s="186">
        <v>0.1</v>
      </c>
      <c r="M651" s="1"/>
      <c r="N651" s="1"/>
      <c r="O651" s="1"/>
      <c r="P651" s="1"/>
      <c r="Q651" s="1"/>
      <c r="R651" s="153">
        <v>43689</v>
      </c>
      <c r="S651" s="1" t="s">
        <v>2390</v>
      </c>
      <c r="T651" s="148"/>
      <c r="U651" s="148"/>
      <c r="V651" s="148"/>
      <c r="W651" s="148"/>
      <c r="X651" s="260"/>
      <c r="Y651" s="129"/>
      <c r="Z651" s="129"/>
      <c r="AA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</row>
    <row r="652" spans="2:44" s="149" customFormat="1" ht="12.75" customHeight="1">
      <c r="B652" s="4"/>
      <c r="C652" s="5" t="s">
        <v>22</v>
      </c>
      <c r="D652" s="6" t="s">
        <v>1962</v>
      </c>
      <c r="E652" s="188" t="s">
        <v>2376</v>
      </c>
      <c r="F652" s="185" t="s">
        <v>3326</v>
      </c>
      <c r="G652" s="235" t="s">
        <v>2395</v>
      </c>
      <c r="H652" s="191" t="s">
        <v>1363</v>
      </c>
      <c r="I652" s="186">
        <v>36</v>
      </c>
      <c r="J652" s="186">
        <v>0</v>
      </c>
      <c r="K652" s="186">
        <v>0.6</v>
      </c>
      <c r="L652" s="186">
        <v>0</v>
      </c>
      <c r="M652" s="1">
        <v>114</v>
      </c>
      <c r="N652" s="1">
        <v>0</v>
      </c>
      <c r="O652" s="1">
        <v>1.9</v>
      </c>
      <c r="P652" s="1">
        <v>0</v>
      </c>
      <c r="Q652" s="162"/>
      <c r="R652" s="153">
        <v>42334</v>
      </c>
      <c r="S652" s="1" t="s">
        <v>2390</v>
      </c>
      <c r="T652" s="148"/>
      <c r="U652" s="148"/>
      <c r="V652" s="148"/>
      <c r="W652" s="148"/>
      <c r="X652" s="260"/>
      <c r="Y652" s="129"/>
      <c r="Z652" s="129"/>
      <c r="AA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327"/>
      <c r="AR652" s="327"/>
    </row>
    <row r="653" spans="2:44" s="149" customFormat="1" ht="12.75" customHeight="1">
      <c r="B653" s="4"/>
      <c r="C653" s="5"/>
      <c r="D653" s="6"/>
      <c r="E653" s="6"/>
      <c r="F653" s="7"/>
      <c r="G653" s="235" t="s">
        <v>2396</v>
      </c>
      <c r="H653" s="191" t="s">
        <v>1363</v>
      </c>
      <c r="I653" s="186">
        <v>36</v>
      </c>
      <c r="J653" s="186">
        <v>0</v>
      </c>
      <c r="K653" s="186">
        <v>0.6</v>
      </c>
      <c r="L653" s="186">
        <v>0</v>
      </c>
      <c r="M653" s="1"/>
      <c r="N653" s="1"/>
      <c r="O653" s="1"/>
      <c r="P653" s="1"/>
      <c r="Q653" s="162"/>
      <c r="R653" s="153">
        <v>42334</v>
      </c>
      <c r="S653" s="1" t="s">
        <v>2390</v>
      </c>
      <c r="T653" s="148"/>
      <c r="U653" s="148"/>
      <c r="V653" s="148"/>
      <c r="W653" s="148"/>
      <c r="X653" s="260"/>
      <c r="Y653" s="129"/>
      <c r="Z653" s="129"/>
      <c r="AA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</row>
    <row r="654" spans="2:44" s="149" customFormat="1" ht="12.75" customHeight="1">
      <c r="B654" s="4"/>
      <c r="C654" s="5"/>
      <c r="D654" s="6"/>
      <c r="E654" s="6"/>
      <c r="F654" s="7"/>
      <c r="G654" s="235" t="s">
        <v>2397</v>
      </c>
      <c r="H654" s="191" t="s">
        <v>1363</v>
      </c>
      <c r="I654" s="186">
        <v>18</v>
      </c>
      <c r="J654" s="186">
        <v>0</v>
      </c>
      <c r="K654" s="186">
        <v>0.3</v>
      </c>
      <c r="L654" s="186">
        <v>0</v>
      </c>
      <c r="M654" s="1"/>
      <c r="N654" s="1"/>
      <c r="O654" s="1"/>
      <c r="P654" s="1"/>
      <c r="Q654" s="162"/>
      <c r="R654" s="153">
        <v>43689</v>
      </c>
      <c r="S654" s="1" t="s">
        <v>2390</v>
      </c>
      <c r="T654" s="148"/>
      <c r="U654" s="148"/>
      <c r="V654" s="148"/>
      <c r="W654" s="148"/>
      <c r="X654" s="260"/>
      <c r="Y654" s="129"/>
      <c r="Z654" s="129"/>
      <c r="AA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</row>
    <row r="655" spans="2:44" s="149" customFormat="1" ht="12.75" customHeight="1">
      <c r="B655" s="4"/>
      <c r="C655" s="5"/>
      <c r="D655" s="6"/>
      <c r="E655" s="6"/>
      <c r="F655" s="7"/>
      <c r="G655" s="235" t="s">
        <v>2398</v>
      </c>
      <c r="H655" s="191" t="s">
        <v>1363</v>
      </c>
      <c r="I655" s="186">
        <v>18</v>
      </c>
      <c r="J655" s="186">
        <v>0</v>
      </c>
      <c r="K655" s="186">
        <v>0.3</v>
      </c>
      <c r="L655" s="186">
        <v>0</v>
      </c>
      <c r="M655" s="1"/>
      <c r="N655" s="1"/>
      <c r="O655" s="1"/>
      <c r="P655" s="1"/>
      <c r="Q655" s="162"/>
      <c r="R655" s="163">
        <v>43689</v>
      </c>
      <c r="S655" s="1" t="s">
        <v>2390</v>
      </c>
      <c r="T655" s="148"/>
      <c r="U655" s="148"/>
      <c r="V655" s="148"/>
      <c r="W655" s="148"/>
      <c r="X655" s="260"/>
      <c r="Y655" s="129"/>
      <c r="Z655" s="129"/>
      <c r="AA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</row>
    <row r="656" spans="2:44" s="149" customFormat="1" ht="12.75" customHeight="1">
      <c r="B656" s="4"/>
      <c r="C656" s="5"/>
      <c r="D656" s="6"/>
      <c r="E656" s="6"/>
      <c r="F656" s="7"/>
      <c r="G656" s="235" t="s">
        <v>2399</v>
      </c>
      <c r="H656" s="191" t="s">
        <v>1363</v>
      </c>
      <c r="I656" s="186">
        <v>6</v>
      </c>
      <c r="J656" s="186">
        <v>0</v>
      </c>
      <c r="K656" s="186">
        <v>0.1</v>
      </c>
      <c r="L656" s="186">
        <v>0</v>
      </c>
      <c r="M656" s="1"/>
      <c r="N656" s="1"/>
      <c r="O656" s="1"/>
      <c r="P656" s="1"/>
      <c r="Q656" s="162"/>
      <c r="R656" s="153">
        <v>42943</v>
      </c>
      <c r="S656" s="1" t="s">
        <v>2390</v>
      </c>
      <c r="T656" s="148"/>
      <c r="U656" s="148"/>
      <c r="V656" s="148"/>
      <c r="W656" s="148"/>
      <c r="X656" s="260"/>
      <c r="Y656" s="129"/>
      <c r="Z656" s="129"/>
      <c r="AA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</row>
    <row r="657" spans="2:44" s="149" customFormat="1" ht="12.75" customHeight="1">
      <c r="B657" s="4"/>
      <c r="C657" s="5" t="s">
        <v>22</v>
      </c>
      <c r="D657" s="6" t="s">
        <v>1962</v>
      </c>
      <c r="E657" s="188" t="s">
        <v>2376</v>
      </c>
      <c r="F657" s="185" t="s">
        <v>3327</v>
      </c>
      <c r="G657" s="235" t="s">
        <v>2400</v>
      </c>
      <c r="H657" s="191" t="s">
        <v>1363</v>
      </c>
      <c r="I657" s="186">
        <v>6</v>
      </c>
      <c r="J657" s="186">
        <v>0</v>
      </c>
      <c r="K657" s="186">
        <v>0.05</v>
      </c>
      <c r="L657" s="186">
        <v>0</v>
      </c>
      <c r="M657" s="1">
        <v>12</v>
      </c>
      <c r="N657" s="1">
        <v>0</v>
      </c>
      <c r="O657" s="1">
        <v>0.1</v>
      </c>
      <c r="P657" s="1">
        <v>0</v>
      </c>
      <c r="Q657" s="1"/>
      <c r="R657" s="153">
        <v>42263</v>
      </c>
      <c r="S657" s="1" t="s">
        <v>2390</v>
      </c>
      <c r="T657" s="148"/>
      <c r="U657" s="148"/>
      <c r="V657" s="148"/>
      <c r="W657" s="148"/>
      <c r="X657" s="260"/>
      <c r="Y657" s="129"/>
      <c r="Z657" s="129"/>
      <c r="AA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327"/>
      <c r="AR657" s="327"/>
    </row>
    <row r="658" spans="2:44" s="149" customFormat="1" ht="12.75" customHeight="1">
      <c r="B658" s="4"/>
      <c r="C658" s="5"/>
      <c r="D658" s="6"/>
      <c r="E658" s="6"/>
      <c r="F658" s="7"/>
      <c r="G658" s="235" t="s">
        <v>2401</v>
      </c>
      <c r="H658" s="191" t="s">
        <v>1363</v>
      </c>
      <c r="I658" s="186">
        <v>6</v>
      </c>
      <c r="J658" s="186">
        <v>0</v>
      </c>
      <c r="K658" s="186">
        <v>0.05</v>
      </c>
      <c r="L658" s="186">
        <v>0</v>
      </c>
      <c r="M658" s="1"/>
      <c r="N658" s="1"/>
      <c r="O658" s="1"/>
      <c r="P658" s="1"/>
      <c r="Q658" s="1"/>
      <c r="R658" s="153">
        <v>42607</v>
      </c>
      <c r="S658" s="1" t="s">
        <v>2390</v>
      </c>
      <c r="T658" s="148"/>
      <c r="U658" s="148"/>
      <c r="V658" s="148"/>
      <c r="W658" s="148"/>
      <c r="X658" s="260"/>
      <c r="Y658" s="129"/>
      <c r="Z658" s="129"/>
      <c r="AA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</row>
    <row r="659" spans="2:44" s="149" customFormat="1" ht="12.75" customHeight="1">
      <c r="B659" s="4"/>
      <c r="C659" s="5" t="s">
        <v>22</v>
      </c>
      <c r="D659" s="6" t="s">
        <v>1962</v>
      </c>
      <c r="E659" s="188" t="s">
        <v>2376</v>
      </c>
      <c r="F659" s="185" t="s">
        <v>3328</v>
      </c>
      <c r="G659" s="235" t="s">
        <v>2402</v>
      </c>
      <c r="H659" s="191" t="s">
        <v>1363</v>
      </c>
      <c r="I659" s="186">
        <v>30</v>
      </c>
      <c r="J659" s="186">
        <v>30</v>
      </c>
      <c r="K659" s="186">
        <v>0.5</v>
      </c>
      <c r="L659" s="186">
        <v>0.5</v>
      </c>
      <c r="M659" s="1">
        <v>234</v>
      </c>
      <c r="N659" s="1">
        <v>270</v>
      </c>
      <c r="O659" s="1">
        <v>3.9</v>
      </c>
      <c r="P659" s="1">
        <v>4.5</v>
      </c>
      <c r="Q659" s="1"/>
      <c r="R659" s="153">
        <v>43679</v>
      </c>
      <c r="S659" s="1" t="s">
        <v>2390</v>
      </c>
      <c r="T659" s="148"/>
      <c r="U659" s="148"/>
      <c r="V659" s="148"/>
      <c r="W659" s="148"/>
      <c r="X659" s="260"/>
      <c r="Y659" s="129"/>
      <c r="Z659" s="129"/>
      <c r="AA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327"/>
      <c r="AR659" s="327"/>
    </row>
    <row r="660" spans="2:44" s="149" customFormat="1" ht="12.75" customHeight="1">
      <c r="B660" s="4"/>
      <c r="C660" s="5"/>
      <c r="D660" s="6"/>
      <c r="E660" s="6"/>
      <c r="F660" s="7"/>
      <c r="G660" s="235" t="s">
        <v>2403</v>
      </c>
      <c r="H660" s="191" t="s">
        <v>1363</v>
      </c>
      <c r="I660" s="186">
        <v>30</v>
      </c>
      <c r="J660" s="186">
        <v>30</v>
      </c>
      <c r="K660" s="186">
        <v>0.5</v>
      </c>
      <c r="L660" s="186">
        <v>0.5</v>
      </c>
      <c r="M660" s="1"/>
      <c r="N660" s="1"/>
      <c r="O660" s="1"/>
      <c r="P660" s="1"/>
      <c r="Q660" s="1"/>
      <c r="R660" s="153">
        <v>43245</v>
      </c>
      <c r="S660" s="1" t="s">
        <v>2390</v>
      </c>
      <c r="T660" s="148"/>
      <c r="U660" s="148"/>
      <c r="V660" s="148"/>
      <c r="W660" s="148"/>
      <c r="X660" s="260"/>
      <c r="Y660" s="129"/>
      <c r="Z660" s="129"/>
      <c r="AA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</row>
    <row r="661" spans="2:44" s="149" customFormat="1" ht="12.75" customHeight="1">
      <c r="B661" s="4"/>
      <c r="C661" s="5"/>
      <c r="D661" s="6"/>
      <c r="E661" s="6"/>
      <c r="F661" s="7"/>
      <c r="G661" s="235" t="s">
        <v>2404</v>
      </c>
      <c r="H661" s="191" t="s">
        <v>1363</v>
      </c>
      <c r="I661" s="186">
        <v>24</v>
      </c>
      <c r="J661" s="186">
        <v>0</v>
      </c>
      <c r="K661" s="186">
        <v>0.4</v>
      </c>
      <c r="L661" s="186">
        <v>0</v>
      </c>
      <c r="M661" s="1"/>
      <c r="N661" s="1"/>
      <c r="O661" s="1"/>
      <c r="P661" s="1"/>
      <c r="Q661" s="1"/>
      <c r="R661" s="153">
        <v>43245</v>
      </c>
      <c r="S661" s="1" t="s">
        <v>2390</v>
      </c>
      <c r="T661" s="148"/>
      <c r="U661" s="148"/>
      <c r="V661" s="148"/>
      <c r="W661" s="148"/>
      <c r="X661" s="260"/>
      <c r="Y661" s="129"/>
      <c r="Z661" s="129"/>
      <c r="AA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</row>
    <row r="662" spans="2:44" s="149" customFormat="1" ht="12.75" customHeight="1">
      <c r="B662" s="4"/>
      <c r="C662" s="5"/>
      <c r="D662" s="6"/>
      <c r="E662" s="6"/>
      <c r="F662" s="7"/>
      <c r="G662" s="235" t="s">
        <v>2405</v>
      </c>
      <c r="H662" s="191" t="s">
        <v>1363</v>
      </c>
      <c r="I662" s="186">
        <v>30</v>
      </c>
      <c r="J662" s="186">
        <v>150</v>
      </c>
      <c r="K662" s="186">
        <v>0.5</v>
      </c>
      <c r="L662" s="186">
        <v>2.5</v>
      </c>
      <c r="M662" s="1"/>
      <c r="N662" s="1"/>
      <c r="O662" s="1"/>
      <c r="P662" s="1"/>
      <c r="Q662" s="1"/>
      <c r="R662" s="153">
        <v>43679</v>
      </c>
      <c r="S662" s="1" t="s">
        <v>2390</v>
      </c>
      <c r="T662" s="148"/>
      <c r="U662" s="148"/>
      <c r="V662" s="148"/>
      <c r="W662" s="148"/>
      <c r="X662" s="260"/>
      <c r="Y662" s="129"/>
      <c r="Z662" s="129"/>
      <c r="AA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</row>
    <row r="663" spans="2:44" s="149" customFormat="1" ht="12.75" customHeight="1">
      <c r="B663" s="4"/>
      <c r="C663" s="5"/>
      <c r="D663" s="6"/>
      <c r="E663" s="6"/>
      <c r="F663" s="7"/>
      <c r="G663" s="235" t="s">
        <v>2406</v>
      </c>
      <c r="H663" s="191" t="s">
        <v>1363</v>
      </c>
      <c r="I663" s="186">
        <v>90</v>
      </c>
      <c r="J663" s="186">
        <v>60</v>
      </c>
      <c r="K663" s="186">
        <v>1.5</v>
      </c>
      <c r="L663" s="186">
        <v>1</v>
      </c>
      <c r="M663" s="1"/>
      <c r="N663" s="1"/>
      <c r="O663" s="1"/>
      <c r="P663" s="1"/>
      <c r="Q663" s="1"/>
      <c r="R663" s="153">
        <v>43679</v>
      </c>
      <c r="S663" s="1" t="s">
        <v>2390</v>
      </c>
      <c r="T663" s="148"/>
      <c r="U663" s="148"/>
      <c r="V663" s="148"/>
      <c r="W663" s="148"/>
      <c r="X663" s="260"/>
      <c r="Y663" s="129"/>
      <c r="Z663" s="129"/>
      <c r="AA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</row>
    <row r="664" spans="2:44" s="149" customFormat="1" ht="12.75" customHeight="1">
      <c r="B664" s="4"/>
      <c r="C664" s="5"/>
      <c r="D664" s="6"/>
      <c r="E664" s="6"/>
      <c r="F664" s="7"/>
      <c r="G664" s="235" t="s">
        <v>2407</v>
      </c>
      <c r="H664" s="191" t="s">
        <v>1363</v>
      </c>
      <c r="I664" s="186">
        <v>30</v>
      </c>
      <c r="J664" s="186">
        <v>0</v>
      </c>
      <c r="K664" s="186">
        <v>0.5</v>
      </c>
      <c r="L664" s="186">
        <v>0</v>
      </c>
      <c r="M664" s="1"/>
      <c r="N664" s="1"/>
      <c r="O664" s="1"/>
      <c r="P664" s="1"/>
      <c r="Q664" s="1"/>
      <c r="R664" s="153">
        <v>43476</v>
      </c>
      <c r="S664" s="1" t="s">
        <v>2390</v>
      </c>
      <c r="T664" s="148"/>
      <c r="U664" s="148"/>
      <c r="V664" s="148"/>
      <c r="W664" s="148"/>
      <c r="X664" s="260"/>
      <c r="Y664" s="129"/>
      <c r="Z664" s="129"/>
      <c r="AA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</row>
    <row r="665" spans="2:44" s="149" customFormat="1" ht="12.75" customHeight="1">
      <c r="B665" s="4"/>
      <c r="C665" s="5" t="s">
        <v>22</v>
      </c>
      <c r="D665" s="6" t="s">
        <v>1962</v>
      </c>
      <c r="E665" s="188" t="s">
        <v>2376</v>
      </c>
      <c r="F665" s="185" t="s">
        <v>3330</v>
      </c>
      <c r="G665" s="235" t="s">
        <v>2408</v>
      </c>
      <c r="H665" s="191" t="s">
        <v>1363</v>
      </c>
      <c r="I665" s="186">
        <v>12</v>
      </c>
      <c r="J665" s="186">
        <v>0</v>
      </c>
      <c r="K665" s="186">
        <v>0.2</v>
      </c>
      <c r="L665" s="186">
        <v>0</v>
      </c>
      <c r="M665" s="1">
        <v>90</v>
      </c>
      <c r="N665" s="1">
        <v>6</v>
      </c>
      <c r="O665" s="1">
        <v>1.49</v>
      </c>
      <c r="P665" s="1">
        <v>0.1</v>
      </c>
      <c r="Q665" s="1"/>
      <c r="R665" s="153">
        <v>42334</v>
      </c>
      <c r="S665" s="1" t="s">
        <v>2390</v>
      </c>
      <c r="T665" s="148"/>
      <c r="U665" s="148"/>
      <c r="V665" s="148"/>
      <c r="W665" s="148"/>
      <c r="X665" s="260"/>
      <c r="Y665" s="129"/>
      <c r="Z665" s="129"/>
      <c r="AA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327"/>
      <c r="AR665" s="327"/>
    </row>
    <row r="666" spans="2:44" s="149" customFormat="1" ht="12.75" customHeight="1">
      <c r="B666" s="4"/>
      <c r="C666" s="5"/>
      <c r="D666" s="6"/>
      <c r="E666" s="6"/>
      <c r="F666" s="7"/>
      <c r="G666" s="235" t="s">
        <v>2409</v>
      </c>
      <c r="H666" s="191" t="s">
        <v>1363</v>
      </c>
      <c r="I666" s="186">
        <v>18</v>
      </c>
      <c r="J666" s="186">
        <v>0</v>
      </c>
      <c r="K666" s="186">
        <v>0.3</v>
      </c>
      <c r="L666" s="186">
        <v>0</v>
      </c>
      <c r="M666" s="1"/>
      <c r="N666" s="1"/>
      <c r="O666" s="1"/>
      <c r="P666" s="1"/>
      <c r="Q666" s="1"/>
      <c r="R666" s="153">
        <v>42334</v>
      </c>
      <c r="S666" s="1" t="s">
        <v>2390</v>
      </c>
      <c r="T666" s="148"/>
      <c r="U666" s="148"/>
      <c r="V666" s="148"/>
      <c r="W666" s="148"/>
      <c r="X666" s="260"/>
      <c r="Y666" s="129"/>
      <c r="Z666" s="129"/>
      <c r="AA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</row>
    <row r="667" spans="2:44" s="149" customFormat="1" ht="12.75" customHeight="1">
      <c r="B667" s="4"/>
      <c r="C667" s="5"/>
      <c r="D667" s="6"/>
      <c r="E667" s="6"/>
      <c r="F667" s="7"/>
      <c r="G667" s="235" t="s">
        <v>2410</v>
      </c>
      <c r="H667" s="191" t="s">
        <v>1363</v>
      </c>
      <c r="I667" s="186">
        <v>6</v>
      </c>
      <c r="J667" s="186">
        <v>0</v>
      </c>
      <c r="K667" s="186">
        <v>0.15</v>
      </c>
      <c r="L667" s="186">
        <v>0</v>
      </c>
      <c r="M667" s="1"/>
      <c r="N667" s="1"/>
      <c r="O667" s="1"/>
      <c r="P667" s="1"/>
      <c r="Q667" s="1"/>
      <c r="R667" s="153">
        <v>43250</v>
      </c>
      <c r="S667" s="1" t="s">
        <v>2390</v>
      </c>
      <c r="T667" s="148"/>
      <c r="U667" s="148"/>
      <c r="V667" s="148"/>
      <c r="W667" s="148"/>
      <c r="X667" s="260"/>
      <c r="Y667" s="129"/>
      <c r="Z667" s="129"/>
      <c r="AA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</row>
    <row r="668" spans="2:44" s="149" customFormat="1" ht="12.75" customHeight="1">
      <c r="B668" s="4"/>
      <c r="C668" s="5"/>
      <c r="D668" s="6"/>
      <c r="E668" s="6"/>
      <c r="F668" s="7"/>
      <c r="G668" s="235" t="s">
        <v>2411</v>
      </c>
      <c r="H668" s="191" t="s">
        <v>1363</v>
      </c>
      <c r="I668" s="186">
        <v>9</v>
      </c>
      <c r="J668" s="186">
        <v>0</v>
      </c>
      <c r="K668" s="186">
        <v>0.15</v>
      </c>
      <c r="L668" s="186">
        <v>0</v>
      </c>
      <c r="M668" s="1"/>
      <c r="N668" s="1"/>
      <c r="O668" s="1"/>
      <c r="P668" s="1"/>
      <c r="Q668" s="1"/>
      <c r="R668" s="153">
        <v>43746</v>
      </c>
      <c r="S668" s="1" t="s">
        <v>2390</v>
      </c>
      <c r="T668" s="148"/>
      <c r="U668" s="148"/>
      <c r="V668" s="148"/>
      <c r="W668" s="148"/>
      <c r="X668" s="260"/>
      <c r="Y668" s="129"/>
      <c r="Z668" s="129"/>
      <c r="AA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</row>
    <row r="669" spans="2:44" s="149" customFormat="1" ht="12.75" customHeight="1">
      <c r="B669" s="4"/>
      <c r="C669" s="5"/>
      <c r="D669" s="6"/>
      <c r="E669" s="6"/>
      <c r="F669" s="7"/>
      <c r="G669" s="235" t="s">
        <v>2412</v>
      </c>
      <c r="H669" s="191" t="s">
        <v>1363</v>
      </c>
      <c r="I669" s="186">
        <v>12</v>
      </c>
      <c r="J669" s="186">
        <v>0</v>
      </c>
      <c r="K669" s="186">
        <v>0.2</v>
      </c>
      <c r="L669" s="186">
        <v>0</v>
      </c>
      <c r="M669" s="1"/>
      <c r="N669" s="1"/>
      <c r="O669" s="1"/>
      <c r="P669" s="1"/>
      <c r="Q669" s="1"/>
      <c r="R669" s="153">
        <v>43776</v>
      </c>
      <c r="S669" s="1" t="s">
        <v>2390</v>
      </c>
      <c r="T669" s="148"/>
      <c r="U669" s="148"/>
      <c r="V669" s="148"/>
      <c r="W669" s="148"/>
      <c r="X669" s="260"/>
      <c r="Y669" s="129"/>
      <c r="Z669" s="129"/>
      <c r="AA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</row>
    <row r="670" spans="2:44" s="149" customFormat="1" ht="12.75" customHeight="1">
      <c r="B670" s="4"/>
      <c r="C670" s="5"/>
      <c r="D670" s="6"/>
      <c r="E670" s="6"/>
      <c r="F670" s="7"/>
      <c r="G670" s="235" t="s">
        <v>2413</v>
      </c>
      <c r="H670" s="191" t="s">
        <v>1363</v>
      </c>
      <c r="I670" s="186">
        <v>6</v>
      </c>
      <c r="J670" s="186">
        <v>0</v>
      </c>
      <c r="K670" s="186">
        <v>0.09</v>
      </c>
      <c r="L670" s="186">
        <v>0</v>
      </c>
      <c r="M670" s="1"/>
      <c r="N670" s="1"/>
      <c r="O670" s="1"/>
      <c r="P670" s="1"/>
      <c r="Q670" s="1"/>
      <c r="R670" s="153">
        <v>43579</v>
      </c>
      <c r="S670" s="1" t="s">
        <v>2390</v>
      </c>
      <c r="T670" s="148"/>
      <c r="U670" s="148"/>
      <c r="V670" s="148"/>
      <c r="W670" s="148"/>
      <c r="X670" s="260"/>
      <c r="Y670" s="129"/>
      <c r="Z670" s="129"/>
      <c r="AA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</row>
    <row r="671" spans="2:44" s="149" customFormat="1" ht="12.75" customHeight="1">
      <c r="B671" s="4"/>
      <c r="C671" s="5"/>
      <c r="D671" s="6"/>
      <c r="E671" s="6"/>
      <c r="F671" s="7"/>
      <c r="G671" s="235" t="s">
        <v>2414</v>
      </c>
      <c r="H671" s="191" t="s">
        <v>1363</v>
      </c>
      <c r="I671" s="186">
        <v>6</v>
      </c>
      <c r="J671" s="186">
        <v>0</v>
      </c>
      <c r="K671" s="186">
        <v>0.05</v>
      </c>
      <c r="L671" s="186">
        <v>0</v>
      </c>
      <c r="M671" s="1"/>
      <c r="N671" s="1"/>
      <c r="O671" s="1"/>
      <c r="P671" s="1"/>
      <c r="Q671" s="1"/>
      <c r="R671" s="153">
        <v>42263</v>
      </c>
      <c r="S671" s="1" t="s">
        <v>2390</v>
      </c>
      <c r="T671" s="148"/>
      <c r="U671" s="148"/>
      <c r="V671" s="148"/>
      <c r="W671" s="148"/>
      <c r="X671" s="260"/>
      <c r="Y671" s="129"/>
      <c r="Z671" s="129"/>
      <c r="AA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</row>
    <row r="672" spans="2:44" s="149" customFormat="1" ht="12.75" customHeight="1">
      <c r="B672" s="4"/>
      <c r="C672" s="5"/>
      <c r="D672" s="6"/>
      <c r="E672" s="6"/>
      <c r="F672" s="7"/>
      <c r="G672" s="235" t="s">
        <v>2415</v>
      </c>
      <c r="H672" s="191" t="s">
        <v>1363</v>
      </c>
      <c r="I672" s="186">
        <v>9</v>
      </c>
      <c r="J672" s="186">
        <v>0</v>
      </c>
      <c r="K672" s="186">
        <v>0.15</v>
      </c>
      <c r="L672" s="186">
        <v>0</v>
      </c>
      <c r="M672" s="1"/>
      <c r="N672" s="1"/>
      <c r="O672" s="1"/>
      <c r="P672" s="1"/>
      <c r="Q672" s="1"/>
      <c r="R672" s="153">
        <v>43704</v>
      </c>
      <c r="S672" s="1" t="s">
        <v>2390</v>
      </c>
      <c r="T672" s="148"/>
      <c r="U672" s="148"/>
      <c r="V672" s="148"/>
      <c r="W672" s="148"/>
      <c r="X672" s="260"/>
      <c r="Y672" s="129"/>
      <c r="Z672" s="129"/>
      <c r="AA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</row>
    <row r="673" spans="2:44" s="149" customFormat="1" ht="12.75" customHeight="1">
      <c r="B673" s="4"/>
      <c r="C673" s="5"/>
      <c r="D673" s="6"/>
      <c r="E673" s="6"/>
      <c r="F673" s="7"/>
      <c r="G673" s="235" t="s">
        <v>2416</v>
      </c>
      <c r="H673" s="191" t="s">
        <v>1363</v>
      </c>
      <c r="I673" s="186">
        <v>6</v>
      </c>
      <c r="J673" s="186">
        <v>6</v>
      </c>
      <c r="K673" s="186">
        <v>0.1</v>
      </c>
      <c r="L673" s="186">
        <v>0.1</v>
      </c>
      <c r="M673" s="1"/>
      <c r="N673" s="1"/>
      <c r="O673" s="1"/>
      <c r="P673" s="1"/>
      <c r="Q673" s="1"/>
      <c r="R673" s="153">
        <v>43077</v>
      </c>
      <c r="S673" s="1" t="s">
        <v>2390</v>
      </c>
      <c r="T673" s="148"/>
      <c r="U673" s="148"/>
      <c r="V673" s="148"/>
      <c r="W673" s="148"/>
      <c r="X673" s="260"/>
      <c r="Y673" s="129"/>
      <c r="Z673" s="129"/>
      <c r="AA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</row>
    <row r="674" spans="2:44" s="149" customFormat="1" ht="12.75" customHeight="1">
      <c r="B674" s="4"/>
      <c r="C674" s="5"/>
      <c r="D674" s="6"/>
      <c r="E674" s="6"/>
      <c r="F674" s="7"/>
      <c r="G674" s="188" t="s">
        <v>2417</v>
      </c>
      <c r="H674" s="192" t="s">
        <v>1363</v>
      </c>
      <c r="I674" s="186">
        <v>6</v>
      </c>
      <c r="J674" s="186">
        <v>0</v>
      </c>
      <c r="K674" s="186">
        <v>0.1</v>
      </c>
      <c r="L674" s="186">
        <v>0</v>
      </c>
      <c r="M674" s="1"/>
      <c r="N674" s="1"/>
      <c r="O674" s="1"/>
      <c r="P674" s="1"/>
      <c r="Q674" s="1"/>
      <c r="R674" s="153">
        <v>43689</v>
      </c>
      <c r="S674" s="1" t="s">
        <v>2390</v>
      </c>
      <c r="T674" s="148"/>
      <c r="U674" s="148"/>
      <c r="V674" s="148"/>
      <c r="W674" s="148"/>
      <c r="X674" s="260"/>
      <c r="Y674" s="129"/>
      <c r="Z674" s="129"/>
      <c r="AA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</row>
    <row r="675" spans="2:44" s="149" customFormat="1" ht="12.75" customHeight="1">
      <c r="B675" s="4"/>
      <c r="C675" s="5" t="s">
        <v>22</v>
      </c>
      <c r="D675" s="6" t="s">
        <v>1962</v>
      </c>
      <c r="E675" s="188" t="s">
        <v>2376</v>
      </c>
      <c r="F675" s="185" t="s">
        <v>3329</v>
      </c>
      <c r="G675" s="235" t="s">
        <v>2418</v>
      </c>
      <c r="H675" s="191" t="s">
        <v>1363</v>
      </c>
      <c r="I675" s="186">
        <v>6</v>
      </c>
      <c r="J675" s="186">
        <v>0</v>
      </c>
      <c r="K675" s="186">
        <v>0.08</v>
      </c>
      <c r="L675" s="186">
        <v>0</v>
      </c>
      <c r="M675" s="1">
        <v>30</v>
      </c>
      <c r="N675" s="1">
        <v>0</v>
      </c>
      <c r="O675" s="1">
        <v>0.4</v>
      </c>
      <c r="P675" s="1">
        <v>0</v>
      </c>
      <c r="Q675" s="1"/>
      <c r="R675" s="153">
        <v>43689</v>
      </c>
      <c r="S675" s="1" t="s">
        <v>2390</v>
      </c>
      <c r="T675" s="148"/>
      <c r="U675" s="148"/>
      <c r="V675" s="148"/>
      <c r="W675" s="148"/>
      <c r="X675" s="260"/>
      <c r="Y675" s="129"/>
      <c r="Z675" s="129"/>
      <c r="AA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327"/>
      <c r="AR675" s="327"/>
    </row>
    <row r="676" spans="2:44" s="149" customFormat="1" ht="12.75" customHeight="1">
      <c r="B676" s="4"/>
      <c r="C676" s="5"/>
      <c r="D676" s="6"/>
      <c r="E676" s="6"/>
      <c r="F676" s="7"/>
      <c r="G676" s="235" t="s">
        <v>2419</v>
      </c>
      <c r="H676" s="191" t="s">
        <v>1363</v>
      </c>
      <c r="I676" s="186">
        <v>6</v>
      </c>
      <c r="J676" s="186">
        <v>0</v>
      </c>
      <c r="K676" s="186">
        <v>0.1</v>
      </c>
      <c r="L676" s="186">
        <v>0</v>
      </c>
      <c r="M676" s="1"/>
      <c r="N676" s="1"/>
      <c r="O676" s="1"/>
      <c r="P676" s="1"/>
      <c r="Q676" s="1"/>
      <c r="R676" s="153">
        <v>43689</v>
      </c>
      <c r="S676" s="1" t="s">
        <v>2390</v>
      </c>
      <c r="T676" s="148"/>
      <c r="U676" s="148"/>
      <c r="V676" s="148"/>
      <c r="W676" s="148"/>
      <c r="X676" s="260"/>
      <c r="Y676" s="129"/>
      <c r="Z676" s="129"/>
      <c r="AA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</row>
    <row r="677" spans="2:44" s="149" customFormat="1" ht="12.75" customHeight="1">
      <c r="B677" s="4"/>
      <c r="C677" s="5"/>
      <c r="D677" s="6"/>
      <c r="E677" s="6"/>
      <c r="F677" s="7"/>
      <c r="G677" s="235" t="s">
        <v>2420</v>
      </c>
      <c r="H677" s="191" t="s">
        <v>1363</v>
      </c>
      <c r="I677" s="186">
        <v>6</v>
      </c>
      <c r="J677" s="186">
        <v>0</v>
      </c>
      <c r="K677" s="186">
        <v>7.0000000000000007E-2</v>
      </c>
      <c r="L677" s="186">
        <v>0</v>
      </c>
      <c r="M677" s="1"/>
      <c r="N677" s="1"/>
      <c r="O677" s="1"/>
      <c r="P677" s="1"/>
      <c r="Q677" s="1"/>
      <c r="R677" s="153">
        <v>43076</v>
      </c>
      <c r="S677" s="1" t="s">
        <v>2390</v>
      </c>
      <c r="T677" s="148"/>
      <c r="U677" s="148"/>
      <c r="V677" s="148"/>
      <c r="W677" s="148"/>
      <c r="X677" s="260"/>
      <c r="Y677" s="129"/>
      <c r="Z677" s="129"/>
      <c r="AA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</row>
    <row r="678" spans="2:44" s="149" customFormat="1" ht="12.75" customHeight="1">
      <c r="B678" s="4"/>
      <c r="C678" s="5"/>
      <c r="D678" s="6"/>
      <c r="E678" s="6"/>
      <c r="F678" s="7"/>
      <c r="G678" s="235" t="s">
        <v>2421</v>
      </c>
      <c r="H678" s="191" t="s">
        <v>1363</v>
      </c>
      <c r="I678" s="186">
        <v>6</v>
      </c>
      <c r="J678" s="186">
        <v>0</v>
      </c>
      <c r="K678" s="186">
        <v>0.1</v>
      </c>
      <c r="L678" s="186">
        <v>0</v>
      </c>
      <c r="M678" s="1"/>
      <c r="N678" s="1"/>
      <c r="O678" s="1"/>
      <c r="P678" s="1"/>
      <c r="Q678" s="1"/>
      <c r="R678" s="153">
        <v>43689</v>
      </c>
      <c r="S678" s="1" t="s">
        <v>2390</v>
      </c>
      <c r="T678" s="148"/>
      <c r="U678" s="148"/>
      <c r="V678" s="148"/>
      <c r="W678" s="148"/>
      <c r="X678" s="260"/>
      <c r="Y678" s="129"/>
      <c r="Z678" s="129"/>
      <c r="AA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</row>
    <row r="679" spans="2:44" s="149" customFormat="1" ht="12.75" customHeight="1">
      <c r="B679" s="4"/>
      <c r="C679" s="5"/>
      <c r="D679" s="6"/>
      <c r="E679" s="6"/>
      <c r="F679" s="7"/>
      <c r="G679" s="188" t="s">
        <v>2422</v>
      </c>
      <c r="H679" s="192" t="s">
        <v>1363</v>
      </c>
      <c r="I679" s="193">
        <v>6</v>
      </c>
      <c r="J679" s="186">
        <v>0</v>
      </c>
      <c r="K679" s="186">
        <v>0.05</v>
      </c>
      <c r="L679" s="186">
        <v>0</v>
      </c>
      <c r="M679" s="1"/>
      <c r="N679" s="1"/>
      <c r="O679" s="1"/>
      <c r="P679" s="1"/>
      <c r="Q679" s="1"/>
      <c r="R679" s="153">
        <v>43782</v>
      </c>
      <c r="S679" s="1" t="s">
        <v>2390</v>
      </c>
      <c r="T679" s="148"/>
      <c r="U679" s="148"/>
      <c r="V679" s="148"/>
      <c r="W679" s="148"/>
      <c r="X679" s="260"/>
      <c r="Y679" s="129"/>
      <c r="Z679" s="129"/>
      <c r="AA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</row>
    <row r="680" spans="2:44" s="149" customFormat="1" ht="12.75" customHeight="1">
      <c r="B680" s="4"/>
      <c r="C680" s="5" t="s">
        <v>22</v>
      </c>
      <c r="D680" s="6" t="s">
        <v>1962</v>
      </c>
      <c r="E680" s="188" t="s">
        <v>2376</v>
      </c>
      <c r="F680" s="164" t="s">
        <v>2993</v>
      </c>
      <c r="G680" s="235" t="s">
        <v>2295</v>
      </c>
      <c r="H680" s="191" t="s">
        <v>1363</v>
      </c>
      <c r="I680" s="186">
        <v>6</v>
      </c>
      <c r="J680" s="186">
        <v>0</v>
      </c>
      <c r="K680" s="186">
        <v>0.1</v>
      </c>
      <c r="L680" s="186">
        <v>0</v>
      </c>
      <c r="M680" s="1">
        <v>78</v>
      </c>
      <c r="N680" s="1">
        <v>60</v>
      </c>
      <c r="O680" s="1">
        <v>1.3</v>
      </c>
      <c r="P680" s="1">
        <v>1</v>
      </c>
      <c r="Q680" s="162"/>
      <c r="R680" s="153">
        <v>42230</v>
      </c>
      <c r="S680" s="1" t="s">
        <v>2390</v>
      </c>
      <c r="T680" s="148"/>
      <c r="U680" s="148"/>
      <c r="V680" s="148"/>
      <c r="W680" s="148"/>
      <c r="X680" s="260"/>
      <c r="Y680" s="129"/>
      <c r="Z680" s="129"/>
      <c r="AA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327"/>
      <c r="AR680" s="327"/>
    </row>
    <row r="681" spans="2:44" s="149" customFormat="1" ht="12.75" customHeight="1">
      <c r="B681" s="4"/>
      <c r="C681" s="5"/>
      <c r="D681" s="6"/>
      <c r="E681" s="6"/>
      <c r="F681" s="7"/>
      <c r="G681" s="235" t="s">
        <v>2296</v>
      </c>
      <c r="H681" s="191" t="s">
        <v>1363</v>
      </c>
      <c r="I681" s="186">
        <v>6</v>
      </c>
      <c r="J681" s="186">
        <v>0</v>
      </c>
      <c r="K681" s="186">
        <v>0.1</v>
      </c>
      <c r="L681" s="186">
        <v>0</v>
      </c>
      <c r="M681" s="1"/>
      <c r="N681" s="1"/>
      <c r="O681" s="1"/>
      <c r="P681" s="1"/>
      <c r="Q681" s="162"/>
      <c r="R681" s="153">
        <v>42230</v>
      </c>
      <c r="S681" s="1" t="s">
        <v>2390</v>
      </c>
      <c r="T681" s="148"/>
      <c r="U681" s="148"/>
      <c r="V681" s="148"/>
      <c r="W681" s="148"/>
      <c r="X681" s="260"/>
      <c r="Y681" s="129"/>
      <c r="Z681" s="129"/>
      <c r="AA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</row>
    <row r="682" spans="2:44" s="149" customFormat="1" ht="12.75" customHeight="1">
      <c r="B682" s="4"/>
      <c r="C682" s="5"/>
      <c r="D682" s="6"/>
      <c r="E682" s="6"/>
      <c r="F682" s="7"/>
      <c r="G682" s="235" t="s">
        <v>2297</v>
      </c>
      <c r="H682" s="191" t="s">
        <v>1363</v>
      </c>
      <c r="I682" s="186">
        <v>6</v>
      </c>
      <c r="J682" s="186">
        <v>0</v>
      </c>
      <c r="K682" s="186">
        <v>0.1</v>
      </c>
      <c r="L682" s="186">
        <v>0</v>
      </c>
      <c r="M682" s="1"/>
      <c r="N682" s="1"/>
      <c r="O682" s="1"/>
      <c r="P682" s="1"/>
      <c r="Q682" s="162"/>
      <c r="R682" s="163">
        <v>42230</v>
      </c>
      <c r="S682" s="1" t="s">
        <v>2390</v>
      </c>
      <c r="T682" s="148"/>
      <c r="U682" s="148"/>
      <c r="V682" s="148"/>
      <c r="W682" s="148"/>
      <c r="X682" s="260"/>
      <c r="Y682" s="129"/>
      <c r="Z682" s="129"/>
      <c r="AA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</row>
    <row r="683" spans="2:44" s="149" customFormat="1" ht="12.75" customHeight="1">
      <c r="B683" s="4"/>
      <c r="C683" s="5"/>
      <c r="D683" s="6"/>
      <c r="E683" s="6"/>
      <c r="F683" s="7"/>
      <c r="G683" s="235" t="s">
        <v>2298</v>
      </c>
      <c r="H683" s="191" t="s">
        <v>1363</v>
      </c>
      <c r="I683" s="186">
        <v>6</v>
      </c>
      <c r="J683" s="186">
        <v>0</v>
      </c>
      <c r="K683" s="186">
        <v>0.1</v>
      </c>
      <c r="L683" s="186">
        <v>0</v>
      </c>
      <c r="M683" s="1"/>
      <c r="N683" s="1"/>
      <c r="O683" s="1"/>
      <c r="P683" s="1"/>
      <c r="Q683" s="162"/>
      <c r="R683" s="153">
        <v>42467</v>
      </c>
      <c r="S683" s="1" t="s">
        <v>2390</v>
      </c>
      <c r="T683" s="148"/>
      <c r="U683" s="148"/>
      <c r="V683" s="148"/>
      <c r="W683" s="148"/>
      <c r="X683" s="260"/>
      <c r="Y683" s="129"/>
      <c r="Z683" s="129"/>
      <c r="AA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</row>
    <row r="684" spans="2:44" s="149" customFormat="1" ht="12.75" customHeight="1">
      <c r="B684" s="4"/>
      <c r="C684" s="5"/>
      <c r="D684" s="6"/>
      <c r="E684" s="6"/>
      <c r="F684" s="7"/>
      <c r="G684" s="235" t="s">
        <v>2299</v>
      </c>
      <c r="H684" s="191" t="s">
        <v>1363</v>
      </c>
      <c r="I684" s="186">
        <v>6</v>
      </c>
      <c r="J684" s="186">
        <v>0</v>
      </c>
      <c r="K684" s="186">
        <v>0.1</v>
      </c>
      <c r="L684" s="186">
        <v>0</v>
      </c>
      <c r="M684" s="1"/>
      <c r="N684" s="1"/>
      <c r="O684" s="1"/>
      <c r="P684" s="1"/>
      <c r="Q684" s="162"/>
      <c r="R684" s="153">
        <v>42314</v>
      </c>
      <c r="S684" s="1" t="s">
        <v>2390</v>
      </c>
      <c r="T684" s="148"/>
      <c r="U684" s="148"/>
      <c r="V684" s="148"/>
      <c r="W684" s="148"/>
      <c r="X684" s="260"/>
      <c r="Y684" s="129"/>
      <c r="Z684" s="129"/>
      <c r="AA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</row>
    <row r="685" spans="2:44" s="149" customFormat="1" ht="12.75" customHeight="1">
      <c r="B685" s="4"/>
      <c r="C685" s="5"/>
      <c r="D685" s="6"/>
      <c r="E685" s="6"/>
      <c r="F685" s="7"/>
      <c r="G685" s="235" t="s">
        <v>2300</v>
      </c>
      <c r="H685" s="191" t="s">
        <v>1363</v>
      </c>
      <c r="I685" s="186">
        <v>6</v>
      </c>
      <c r="J685" s="186">
        <v>0</v>
      </c>
      <c r="K685" s="186">
        <v>0.1</v>
      </c>
      <c r="L685" s="186">
        <v>0</v>
      </c>
      <c r="M685" s="1"/>
      <c r="N685" s="1"/>
      <c r="O685" s="1"/>
      <c r="P685" s="1"/>
      <c r="Q685" s="162"/>
      <c r="R685" s="153">
        <v>42230</v>
      </c>
      <c r="S685" s="1" t="s">
        <v>2390</v>
      </c>
      <c r="T685" s="148"/>
      <c r="U685" s="148"/>
      <c r="V685" s="148"/>
      <c r="W685" s="148"/>
      <c r="X685" s="260"/>
      <c r="Y685" s="129"/>
      <c r="Z685" s="129"/>
      <c r="AA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</row>
    <row r="686" spans="2:44" s="149" customFormat="1" ht="12.75" customHeight="1">
      <c r="B686" s="4"/>
      <c r="C686" s="5"/>
      <c r="D686" s="6"/>
      <c r="E686" s="6"/>
      <c r="F686" s="7"/>
      <c r="G686" s="235" t="s">
        <v>2301</v>
      </c>
      <c r="H686" s="191" t="s">
        <v>1363</v>
      </c>
      <c r="I686" s="186">
        <v>6</v>
      </c>
      <c r="J686" s="186">
        <v>0</v>
      </c>
      <c r="K686" s="186">
        <v>0.1</v>
      </c>
      <c r="L686" s="186">
        <v>0</v>
      </c>
      <c r="M686" s="1"/>
      <c r="N686" s="1"/>
      <c r="O686" s="1"/>
      <c r="P686" s="1"/>
      <c r="Q686" s="162"/>
      <c r="R686" s="153">
        <v>42230</v>
      </c>
      <c r="S686" s="1" t="s">
        <v>2390</v>
      </c>
      <c r="T686" s="148"/>
      <c r="U686" s="148"/>
      <c r="V686" s="148"/>
      <c r="W686" s="148"/>
      <c r="X686" s="260"/>
      <c r="Y686" s="129"/>
      <c r="Z686" s="129"/>
      <c r="AA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</row>
    <row r="687" spans="2:44" s="149" customFormat="1" ht="12.75" customHeight="1">
      <c r="B687" s="4"/>
      <c r="C687" s="5"/>
      <c r="D687" s="6"/>
      <c r="E687" s="6"/>
      <c r="F687" s="7"/>
      <c r="G687" s="235" t="s">
        <v>2302</v>
      </c>
      <c r="H687" s="191" t="s">
        <v>1363</v>
      </c>
      <c r="I687" s="186">
        <v>6</v>
      </c>
      <c r="J687" s="186">
        <v>0</v>
      </c>
      <c r="K687" s="186">
        <v>0.1</v>
      </c>
      <c r="L687" s="186">
        <v>0</v>
      </c>
      <c r="M687" s="1"/>
      <c r="N687" s="1"/>
      <c r="O687" s="1"/>
      <c r="P687" s="1"/>
      <c r="Q687" s="162"/>
      <c r="R687" s="153">
        <v>42319</v>
      </c>
      <c r="S687" s="1" t="s">
        <v>2390</v>
      </c>
      <c r="T687" s="148"/>
      <c r="U687" s="148"/>
      <c r="V687" s="148"/>
      <c r="W687" s="148"/>
      <c r="X687" s="260"/>
      <c r="Y687" s="129"/>
      <c r="Z687" s="129"/>
      <c r="AA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</row>
    <row r="688" spans="2:44" s="149" customFormat="1" ht="12.75" customHeight="1">
      <c r="B688" s="4"/>
      <c r="C688" s="5"/>
      <c r="D688" s="6"/>
      <c r="E688" s="6"/>
      <c r="F688" s="7"/>
      <c r="G688" s="235" t="s">
        <v>2303</v>
      </c>
      <c r="H688" s="191" t="s">
        <v>1363</v>
      </c>
      <c r="I688" s="186">
        <v>6</v>
      </c>
      <c r="J688" s="186">
        <v>0</v>
      </c>
      <c r="K688" s="186">
        <v>0.1</v>
      </c>
      <c r="L688" s="186">
        <v>0</v>
      </c>
      <c r="M688" s="1"/>
      <c r="N688" s="1"/>
      <c r="O688" s="1"/>
      <c r="P688" s="1"/>
      <c r="Q688" s="162"/>
      <c r="R688" s="153">
        <v>42230</v>
      </c>
      <c r="S688" s="1" t="s">
        <v>2390</v>
      </c>
      <c r="T688" s="148"/>
      <c r="U688" s="148"/>
      <c r="V688" s="148"/>
      <c r="W688" s="148"/>
      <c r="X688" s="260"/>
      <c r="Y688" s="129"/>
      <c r="Z688" s="129"/>
      <c r="AA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</row>
    <row r="689" spans="2:44" s="149" customFormat="1" ht="12.75" customHeight="1">
      <c r="B689" s="4"/>
      <c r="C689" s="5"/>
      <c r="D689" s="6"/>
      <c r="E689" s="6"/>
      <c r="F689" s="7"/>
      <c r="G689" s="235" t="s">
        <v>2304</v>
      </c>
      <c r="H689" s="191" t="s">
        <v>1363</v>
      </c>
      <c r="I689" s="186">
        <v>6</v>
      </c>
      <c r="J689" s="186">
        <v>0</v>
      </c>
      <c r="K689" s="186">
        <v>0.1</v>
      </c>
      <c r="L689" s="186">
        <v>0</v>
      </c>
      <c r="M689" s="1"/>
      <c r="N689" s="1"/>
      <c r="O689" s="1"/>
      <c r="P689" s="1"/>
      <c r="Q689" s="162"/>
      <c r="R689" s="153">
        <v>42230</v>
      </c>
      <c r="S689" s="1" t="s">
        <v>2390</v>
      </c>
      <c r="T689" s="148"/>
      <c r="U689" s="148"/>
      <c r="V689" s="148"/>
      <c r="W689" s="148"/>
      <c r="X689" s="260"/>
      <c r="Y689" s="129"/>
      <c r="Z689" s="129"/>
      <c r="AA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</row>
    <row r="690" spans="2:44" s="149" customFormat="1" ht="12.75" customHeight="1">
      <c r="B690" s="4"/>
      <c r="C690" s="5"/>
      <c r="D690" s="6"/>
      <c r="E690" s="6"/>
      <c r="F690" s="7"/>
      <c r="G690" s="235" t="s">
        <v>2305</v>
      </c>
      <c r="H690" s="191" t="s">
        <v>1363</v>
      </c>
      <c r="I690" s="186">
        <v>6</v>
      </c>
      <c r="J690" s="186">
        <v>0</v>
      </c>
      <c r="K690" s="186">
        <v>0.1</v>
      </c>
      <c r="L690" s="186">
        <v>0</v>
      </c>
      <c r="M690" s="1"/>
      <c r="N690" s="1"/>
      <c r="O690" s="1"/>
      <c r="P690" s="1"/>
      <c r="Q690" s="162"/>
      <c r="R690" s="153">
        <v>42314</v>
      </c>
      <c r="S690" s="1" t="s">
        <v>2390</v>
      </c>
      <c r="T690" s="148"/>
      <c r="U690" s="148"/>
      <c r="V690" s="148"/>
      <c r="W690" s="148"/>
      <c r="X690" s="260"/>
      <c r="Y690" s="129"/>
      <c r="Z690" s="129"/>
      <c r="AA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</row>
    <row r="691" spans="2:44" s="149" customFormat="1" ht="12.75" customHeight="1">
      <c r="B691" s="4"/>
      <c r="C691" s="5"/>
      <c r="D691" s="6"/>
      <c r="E691" s="6"/>
      <c r="F691" s="7"/>
      <c r="G691" s="235" t="s">
        <v>2306</v>
      </c>
      <c r="H691" s="191" t="s">
        <v>1363</v>
      </c>
      <c r="I691" s="186">
        <v>6</v>
      </c>
      <c r="J691" s="186">
        <v>60</v>
      </c>
      <c r="K691" s="186">
        <v>0.1</v>
      </c>
      <c r="L691" s="186">
        <v>1</v>
      </c>
      <c r="M691" s="1"/>
      <c r="N691" s="1"/>
      <c r="O691" s="1"/>
      <c r="P691" s="1"/>
      <c r="Q691" s="162"/>
      <c r="R691" s="153">
        <v>42314</v>
      </c>
      <c r="S691" s="1" t="s">
        <v>2390</v>
      </c>
      <c r="T691" s="148"/>
      <c r="U691" s="148"/>
      <c r="V691" s="148"/>
      <c r="W691" s="148"/>
      <c r="X691" s="260"/>
      <c r="Y691" s="129"/>
      <c r="Z691" s="129"/>
      <c r="AA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</row>
    <row r="692" spans="2:44" s="149" customFormat="1" ht="12.75" customHeight="1">
      <c r="B692" s="4"/>
      <c r="C692" s="5"/>
      <c r="D692" s="6"/>
      <c r="E692" s="6"/>
      <c r="F692" s="7"/>
      <c r="G692" s="235" t="s">
        <v>2307</v>
      </c>
      <c r="H692" s="191" t="s">
        <v>1363</v>
      </c>
      <c r="I692" s="186">
        <v>6</v>
      </c>
      <c r="J692" s="186">
        <v>0</v>
      </c>
      <c r="K692" s="186">
        <v>0.1</v>
      </c>
      <c r="L692" s="186">
        <v>0</v>
      </c>
      <c r="M692" s="1"/>
      <c r="N692" s="1"/>
      <c r="O692" s="1"/>
      <c r="P692" s="1"/>
      <c r="Q692" s="162"/>
      <c r="R692" s="163">
        <v>42230</v>
      </c>
      <c r="S692" s="1" t="s">
        <v>2390</v>
      </c>
      <c r="T692" s="148"/>
      <c r="U692" s="148"/>
      <c r="V692" s="148"/>
      <c r="W692" s="148"/>
      <c r="X692" s="260"/>
      <c r="Y692" s="129"/>
      <c r="Z692" s="129"/>
      <c r="AA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</row>
    <row r="693" spans="2:44" s="149" customFormat="1" ht="12.75" customHeight="1">
      <c r="B693" s="4"/>
      <c r="C693" s="5" t="s">
        <v>22</v>
      </c>
      <c r="D693" s="6" t="s">
        <v>1962</v>
      </c>
      <c r="E693" s="188" t="s">
        <v>2376</v>
      </c>
      <c r="F693" s="185" t="s">
        <v>3333</v>
      </c>
      <c r="G693" s="235" t="s">
        <v>2423</v>
      </c>
      <c r="H693" s="191" t="s">
        <v>1363</v>
      </c>
      <c r="I693" s="186">
        <v>6</v>
      </c>
      <c r="J693" s="186">
        <v>0</v>
      </c>
      <c r="K693" s="186">
        <v>0.1</v>
      </c>
      <c r="L693" s="186">
        <v>0</v>
      </c>
      <c r="M693" s="1">
        <v>96</v>
      </c>
      <c r="N693" s="1">
        <v>0</v>
      </c>
      <c r="O693" s="1">
        <v>1.6</v>
      </c>
      <c r="P693" s="1">
        <v>0</v>
      </c>
      <c r="Q693" s="162"/>
      <c r="R693" s="153">
        <v>42334</v>
      </c>
      <c r="S693" s="1" t="s">
        <v>2424</v>
      </c>
      <c r="T693" s="148"/>
      <c r="U693" s="148"/>
      <c r="V693" s="148"/>
      <c r="W693" s="148"/>
      <c r="X693" s="260"/>
      <c r="Y693" s="129"/>
      <c r="Z693" s="129"/>
      <c r="AA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327"/>
      <c r="AR693" s="327"/>
    </row>
    <row r="694" spans="2:44" s="149" customFormat="1" ht="12.75" customHeight="1">
      <c r="B694" s="4"/>
      <c r="C694" s="5"/>
      <c r="D694" s="6"/>
      <c r="E694" s="6"/>
      <c r="F694" s="7"/>
      <c r="G694" s="235" t="s">
        <v>2425</v>
      </c>
      <c r="H694" s="191" t="s">
        <v>1363</v>
      </c>
      <c r="I694" s="186">
        <v>12</v>
      </c>
      <c r="J694" s="186">
        <v>0</v>
      </c>
      <c r="K694" s="186">
        <v>0.2</v>
      </c>
      <c r="L694" s="186">
        <v>0</v>
      </c>
      <c r="M694" s="1"/>
      <c r="N694" s="1"/>
      <c r="O694" s="1"/>
      <c r="P694" s="1"/>
      <c r="Q694" s="162"/>
      <c r="R694" s="153">
        <v>42334</v>
      </c>
      <c r="S694" s="1" t="s">
        <v>2424</v>
      </c>
      <c r="T694" s="148"/>
      <c r="U694" s="148"/>
      <c r="V694" s="148"/>
      <c r="W694" s="148"/>
      <c r="X694" s="260"/>
      <c r="Y694" s="129"/>
      <c r="Z694" s="129"/>
      <c r="AA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</row>
    <row r="695" spans="2:44" s="149" customFormat="1" ht="12.75" customHeight="1">
      <c r="B695" s="4"/>
      <c r="C695" s="5"/>
      <c r="D695" s="6"/>
      <c r="E695" s="6"/>
      <c r="F695" s="7"/>
      <c r="G695" s="235" t="s">
        <v>2426</v>
      </c>
      <c r="H695" s="191" t="s">
        <v>1363</v>
      </c>
      <c r="I695" s="186">
        <v>18</v>
      </c>
      <c r="J695" s="186">
        <v>0</v>
      </c>
      <c r="K695" s="186">
        <v>0.3</v>
      </c>
      <c r="L695" s="186">
        <v>0</v>
      </c>
      <c r="M695" s="1"/>
      <c r="N695" s="1"/>
      <c r="O695" s="1"/>
      <c r="P695" s="1"/>
      <c r="Q695" s="162"/>
      <c r="R695" s="153">
        <v>42334</v>
      </c>
      <c r="S695" s="1" t="s">
        <v>2424</v>
      </c>
      <c r="T695" s="148"/>
      <c r="U695" s="148"/>
      <c r="V695" s="148"/>
      <c r="W695" s="148"/>
      <c r="X695" s="260"/>
      <c r="Y695" s="129"/>
      <c r="Z695" s="129"/>
      <c r="AA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</row>
    <row r="696" spans="2:44" s="149" customFormat="1" ht="12.75" customHeight="1">
      <c r="B696" s="4"/>
      <c r="C696" s="5"/>
      <c r="D696" s="6"/>
      <c r="E696" s="6"/>
      <c r="F696" s="7"/>
      <c r="G696" s="235" t="s">
        <v>2427</v>
      </c>
      <c r="H696" s="191" t="s">
        <v>1363</v>
      </c>
      <c r="I696" s="186">
        <v>12</v>
      </c>
      <c r="J696" s="186">
        <v>0</v>
      </c>
      <c r="K696" s="186">
        <v>0.2</v>
      </c>
      <c r="L696" s="186">
        <v>0</v>
      </c>
      <c r="M696" s="1"/>
      <c r="N696" s="1"/>
      <c r="O696" s="1"/>
      <c r="P696" s="1"/>
      <c r="Q696" s="162"/>
      <c r="R696" s="153">
        <v>42334</v>
      </c>
      <c r="S696" s="1" t="s">
        <v>2424</v>
      </c>
      <c r="T696" s="148"/>
      <c r="U696" s="148"/>
      <c r="V696" s="148"/>
      <c r="W696" s="148"/>
      <c r="X696" s="260"/>
      <c r="Y696" s="129"/>
      <c r="Z696" s="129"/>
      <c r="AA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</row>
    <row r="697" spans="2:44" s="149" customFormat="1" ht="12.75" customHeight="1">
      <c r="B697" s="4"/>
      <c r="C697" s="5"/>
      <c r="D697" s="6"/>
      <c r="E697" s="6"/>
      <c r="F697" s="7"/>
      <c r="G697" s="235" t="s">
        <v>2428</v>
      </c>
      <c r="H697" s="191" t="s">
        <v>1363</v>
      </c>
      <c r="I697" s="186">
        <v>6</v>
      </c>
      <c r="J697" s="186">
        <v>0</v>
      </c>
      <c r="K697" s="186">
        <v>0.1</v>
      </c>
      <c r="L697" s="186">
        <v>0</v>
      </c>
      <c r="M697" s="1"/>
      <c r="N697" s="1"/>
      <c r="O697" s="1"/>
      <c r="P697" s="1"/>
      <c r="Q697" s="162"/>
      <c r="R697" s="153">
        <v>42230</v>
      </c>
      <c r="S697" s="1" t="s">
        <v>2424</v>
      </c>
      <c r="T697" s="148"/>
      <c r="U697" s="148"/>
      <c r="V697" s="148"/>
      <c r="W697" s="148"/>
      <c r="X697" s="260"/>
      <c r="Y697" s="129"/>
      <c r="Z697" s="129"/>
      <c r="AA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</row>
    <row r="698" spans="2:44" s="149" customFormat="1" ht="12.75" customHeight="1">
      <c r="B698" s="4"/>
      <c r="C698" s="5"/>
      <c r="D698" s="6"/>
      <c r="E698" s="6"/>
      <c r="F698" s="7"/>
      <c r="G698" s="235" t="s">
        <v>2429</v>
      </c>
      <c r="H698" s="191" t="s">
        <v>1363</v>
      </c>
      <c r="I698" s="186">
        <v>30</v>
      </c>
      <c r="J698" s="186">
        <v>0</v>
      </c>
      <c r="K698" s="186">
        <v>0.5</v>
      </c>
      <c r="L698" s="186">
        <v>0</v>
      </c>
      <c r="M698" s="1"/>
      <c r="N698" s="1"/>
      <c r="O698" s="1"/>
      <c r="P698" s="1"/>
      <c r="Q698" s="162"/>
      <c r="R698" s="153">
        <v>42230</v>
      </c>
      <c r="S698" s="1" t="s">
        <v>2424</v>
      </c>
      <c r="T698" s="148"/>
      <c r="U698" s="148"/>
      <c r="V698" s="148"/>
      <c r="W698" s="148"/>
      <c r="X698" s="260"/>
      <c r="Y698" s="129"/>
      <c r="Z698" s="129"/>
      <c r="AA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</row>
    <row r="699" spans="2:44" s="149" customFormat="1" ht="12.75" customHeight="1">
      <c r="B699" s="4"/>
      <c r="C699" s="5"/>
      <c r="D699" s="6"/>
      <c r="E699" s="6"/>
      <c r="F699" s="7"/>
      <c r="G699" s="235" t="s">
        <v>2430</v>
      </c>
      <c r="H699" s="191" t="s">
        <v>1363</v>
      </c>
      <c r="I699" s="186">
        <v>12</v>
      </c>
      <c r="J699" s="186">
        <v>0</v>
      </c>
      <c r="K699" s="186">
        <v>0.2</v>
      </c>
      <c r="L699" s="186">
        <v>0</v>
      </c>
      <c r="M699" s="1"/>
      <c r="N699" s="1"/>
      <c r="O699" s="1"/>
      <c r="P699" s="1"/>
      <c r="Q699" s="162"/>
      <c r="R699" s="163">
        <v>42230</v>
      </c>
      <c r="S699" s="1" t="s">
        <v>2424</v>
      </c>
      <c r="T699" s="148"/>
      <c r="U699" s="148"/>
      <c r="V699" s="148"/>
      <c r="W699" s="148"/>
      <c r="X699" s="260"/>
      <c r="Y699" s="129"/>
      <c r="Z699" s="129"/>
      <c r="AA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</row>
    <row r="700" spans="2:44" s="149" customFormat="1" ht="12.75" customHeight="1">
      <c r="B700" s="4"/>
      <c r="C700" s="5" t="s">
        <v>22</v>
      </c>
      <c r="D700" s="6" t="s">
        <v>1962</v>
      </c>
      <c r="E700" s="188" t="s">
        <v>2376</v>
      </c>
      <c r="F700" s="185" t="s">
        <v>3332</v>
      </c>
      <c r="G700" s="235" t="s">
        <v>2431</v>
      </c>
      <c r="H700" s="191" t="s">
        <v>1363</v>
      </c>
      <c r="I700" s="186">
        <v>480</v>
      </c>
      <c r="J700" s="186">
        <v>0</v>
      </c>
      <c r="K700" s="186">
        <v>8</v>
      </c>
      <c r="L700" s="186">
        <v>0</v>
      </c>
      <c r="M700" s="1">
        <v>486</v>
      </c>
      <c r="N700" s="1">
        <v>0</v>
      </c>
      <c r="O700" s="1">
        <v>8</v>
      </c>
      <c r="P700" s="1">
        <v>0</v>
      </c>
      <c r="Q700" s="1"/>
      <c r="R700" s="153">
        <v>42230</v>
      </c>
      <c r="S700" s="1" t="s">
        <v>2424</v>
      </c>
      <c r="T700" s="148"/>
      <c r="U700" s="148"/>
      <c r="V700" s="148"/>
      <c r="W700" s="148"/>
      <c r="X700" s="260"/>
      <c r="Y700" s="129"/>
      <c r="Z700" s="129"/>
      <c r="AA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327"/>
      <c r="AR700" s="327"/>
    </row>
    <row r="701" spans="2:44" s="149" customFormat="1" ht="12.75" customHeight="1">
      <c r="B701" s="4"/>
      <c r="C701" s="5"/>
      <c r="D701" s="6"/>
      <c r="E701" s="6"/>
      <c r="F701" s="7"/>
      <c r="G701" s="235" t="s">
        <v>2432</v>
      </c>
      <c r="H701" s="191" t="s">
        <v>1363</v>
      </c>
      <c r="I701" s="1">
        <v>6</v>
      </c>
      <c r="J701" s="1">
        <v>0</v>
      </c>
      <c r="K701" s="1">
        <v>0</v>
      </c>
      <c r="L701" s="1">
        <v>0</v>
      </c>
      <c r="M701" s="1"/>
      <c r="N701" s="1"/>
      <c r="O701" s="1"/>
      <c r="P701" s="1"/>
      <c r="Q701" s="1"/>
      <c r="R701" s="153">
        <v>42230</v>
      </c>
      <c r="S701" s="1" t="s">
        <v>2424</v>
      </c>
      <c r="T701" s="148"/>
      <c r="U701" s="148"/>
      <c r="V701" s="148"/>
      <c r="W701" s="148"/>
      <c r="X701" s="260"/>
      <c r="Y701" s="129"/>
      <c r="Z701" s="129"/>
      <c r="AA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</row>
    <row r="702" spans="2:44" s="149" customFormat="1" ht="12.75" customHeight="1">
      <c r="B702" s="4"/>
      <c r="C702" s="5" t="s">
        <v>22</v>
      </c>
      <c r="D702" s="6" t="s">
        <v>1962</v>
      </c>
      <c r="E702" s="188" t="s">
        <v>2376</v>
      </c>
      <c r="F702" s="185" t="s">
        <v>3740</v>
      </c>
      <c r="G702" s="235" t="s">
        <v>2433</v>
      </c>
      <c r="H702" s="191" t="s">
        <v>1363</v>
      </c>
      <c r="I702" s="186">
        <v>60</v>
      </c>
      <c r="J702" s="186">
        <v>0</v>
      </c>
      <c r="K702" s="186">
        <v>1</v>
      </c>
      <c r="L702" s="186">
        <v>0</v>
      </c>
      <c r="M702" s="1">
        <v>156</v>
      </c>
      <c r="N702" s="1">
        <v>0</v>
      </c>
      <c r="O702" s="1">
        <v>2.6</v>
      </c>
      <c r="P702" s="1">
        <v>0</v>
      </c>
      <c r="Q702" s="1"/>
      <c r="R702" s="153">
        <v>42230</v>
      </c>
      <c r="S702" s="1" t="s">
        <v>2424</v>
      </c>
      <c r="T702" s="148"/>
      <c r="U702" s="148"/>
      <c r="V702" s="148"/>
      <c r="W702" s="148"/>
      <c r="X702" s="260"/>
      <c r="Y702" s="129"/>
      <c r="Z702" s="129"/>
      <c r="AA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327"/>
      <c r="AR702" s="327"/>
    </row>
    <row r="703" spans="2:44" s="149" customFormat="1" ht="12.75" customHeight="1">
      <c r="B703" s="4"/>
      <c r="C703" s="5"/>
      <c r="D703" s="6"/>
      <c r="E703" s="6"/>
      <c r="F703" s="7"/>
      <c r="G703" s="235" t="s">
        <v>2434</v>
      </c>
      <c r="H703" s="191" t="s">
        <v>1363</v>
      </c>
      <c r="I703" s="186">
        <v>60</v>
      </c>
      <c r="J703" s="186">
        <v>0</v>
      </c>
      <c r="K703" s="186">
        <v>1</v>
      </c>
      <c r="L703" s="186">
        <v>0</v>
      </c>
      <c r="M703" s="1"/>
      <c r="N703" s="1"/>
      <c r="O703" s="1"/>
      <c r="P703" s="1"/>
      <c r="Q703" s="1"/>
      <c r="R703" s="153">
        <v>42230</v>
      </c>
      <c r="S703" s="1" t="s">
        <v>2424</v>
      </c>
      <c r="T703" s="148"/>
      <c r="U703" s="148"/>
      <c r="V703" s="148"/>
      <c r="W703" s="148"/>
      <c r="X703" s="260"/>
      <c r="Y703" s="129"/>
      <c r="Z703" s="129"/>
      <c r="AA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</row>
    <row r="704" spans="2:44" s="149" customFormat="1" ht="12.75" customHeight="1">
      <c r="B704" s="4"/>
      <c r="C704" s="5"/>
      <c r="D704" s="6"/>
      <c r="E704" s="6"/>
      <c r="F704" s="7"/>
      <c r="G704" s="235" t="s">
        <v>2435</v>
      </c>
      <c r="H704" s="191" t="s">
        <v>1363</v>
      </c>
      <c r="I704" s="186">
        <v>36</v>
      </c>
      <c r="J704" s="186">
        <v>0</v>
      </c>
      <c r="K704" s="186">
        <v>0.6</v>
      </c>
      <c r="L704" s="186">
        <v>0</v>
      </c>
      <c r="M704" s="1"/>
      <c r="N704" s="1"/>
      <c r="O704" s="1"/>
      <c r="P704" s="1"/>
      <c r="Q704" s="1"/>
      <c r="R704" s="153">
        <v>42230</v>
      </c>
      <c r="S704" s="1" t="s">
        <v>2424</v>
      </c>
      <c r="T704" s="148"/>
      <c r="U704" s="148"/>
      <c r="V704" s="148"/>
      <c r="W704" s="148"/>
      <c r="X704" s="260"/>
      <c r="Y704" s="129"/>
      <c r="Z704" s="129"/>
      <c r="AA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</row>
    <row r="705" spans="2:44" s="149" customFormat="1" ht="12.75" customHeight="1">
      <c r="B705" s="4"/>
      <c r="C705" s="5" t="s">
        <v>22</v>
      </c>
      <c r="D705" s="6" t="s">
        <v>1962</v>
      </c>
      <c r="E705" s="188" t="s">
        <v>2376</v>
      </c>
      <c r="F705" s="185" t="s">
        <v>3331</v>
      </c>
      <c r="G705" s="235" t="s">
        <v>2436</v>
      </c>
      <c r="H705" s="191" t="s">
        <v>1363</v>
      </c>
      <c r="I705" s="186">
        <v>6</v>
      </c>
      <c r="J705" s="186">
        <v>0</v>
      </c>
      <c r="K705" s="186">
        <v>0.1</v>
      </c>
      <c r="L705" s="186">
        <v>0</v>
      </c>
      <c r="M705" s="186">
        <v>6</v>
      </c>
      <c r="N705" s="186">
        <v>0</v>
      </c>
      <c r="O705" s="186">
        <v>0.1</v>
      </c>
      <c r="P705" s="186">
        <v>0</v>
      </c>
      <c r="Q705" s="1"/>
      <c r="R705" s="153">
        <v>42230</v>
      </c>
      <c r="S705" s="1" t="s">
        <v>2424</v>
      </c>
      <c r="T705" s="148"/>
      <c r="U705" s="148"/>
      <c r="V705" s="148"/>
      <c r="W705" s="148"/>
      <c r="X705" s="260"/>
      <c r="Y705" s="129"/>
      <c r="Z705" s="129"/>
      <c r="AA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327"/>
      <c r="AR705" s="327"/>
    </row>
    <row r="706" spans="2:44" s="149" customFormat="1" ht="12.75" customHeight="1">
      <c r="B706" s="4"/>
      <c r="C706" s="5" t="s">
        <v>22</v>
      </c>
      <c r="D706" s="6" t="s">
        <v>1962</v>
      </c>
      <c r="E706" s="188" t="s">
        <v>2376</v>
      </c>
      <c r="F706" s="185" t="s">
        <v>3334</v>
      </c>
      <c r="G706" s="235" t="s">
        <v>2437</v>
      </c>
      <c r="H706" s="191" t="s">
        <v>1363</v>
      </c>
      <c r="I706" s="186">
        <v>15</v>
      </c>
      <c r="J706" s="186">
        <v>0</v>
      </c>
      <c r="K706" s="186">
        <v>0.25</v>
      </c>
      <c r="L706" s="186">
        <v>0</v>
      </c>
      <c r="M706" s="1">
        <v>75</v>
      </c>
      <c r="N706" s="1">
        <v>0</v>
      </c>
      <c r="O706" s="1">
        <v>1.25</v>
      </c>
      <c r="P706" s="1">
        <v>0</v>
      </c>
      <c r="Q706" s="1"/>
      <c r="R706" s="153">
        <v>43663</v>
      </c>
      <c r="S706" s="1" t="s">
        <v>2424</v>
      </c>
      <c r="T706" s="148"/>
      <c r="U706" s="148"/>
      <c r="V706" s="148"/>
      <c r="W706" s="148"/>
      <c r="X706" s="260"/>
      <c r="Y706" s="129"/>
      <c r="Z706" s="129"/>
      <c r="AA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327"/>
      <c r="AR706" s="327"/>
    </row>
    <row r="707" spans="2:44" s="149" customFormat="1" ht="12.75" customHeight="1">
      <c r="B707" s="4"/>
      <c r="C707" s="5"/>
      <c r="D707" s="6"/>
      <c r="E707" s="6"/>
      <c r="F707" s="7"/>
      <c r="G707" s="235" t="s">
        <v>2438</v>
      </c>
      <c r="H707" s="191" t="s">
        <v>1363</v>
      </c>
      <c r="I707" s="186">
        <v>12</v>
      </c>
      <c r="J707" s="186">
        <v>0</v>
      </c>
      <c r="K707" s="186">
        <v>0.2</v>
      </c>
      <c r="L707" s="186">
        <v>0</v>
      </c>
      <c r="M707" s="1"/>
      <c r="N707" s="1"/>
      <c r="O707" s="1"/>
      <c r="P707" s="1"/>
      <c r="Q707" s="1"/>
      <c r="R707" s="153">
        <v>43663</v>
      </c>
      <c r="S707" s="1" t="s">
        <v>2424</v>
      </c>
      <c r="T707" s="148"/>
      <c r="U707" s="148"/>
      <c r="V707" s="148"/>
      <c r="W707" s="148"/>
      <c r="X707" s="260"/>
      <c r="Y707" s="129"/>
      <c r="Z707" s="129"/>
      <c r="AA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</row>
    <row r="708" spans="2:44" s="149" customFormat="1" ht="12.75" customHeight="1">
      <c r="B708" s="4"/>
      <c r="C708" s="5"/>
      <c r="D708" s="6"/>
      <c r="E708" s="6"/>
      <c r="F708" s="7"/>
      <c r="G708" s="235" t="s">
        <v>2439</v>
      </c>
      <c r="H708" s="191" t="s">
        <v>1363</v>
      </c>
      <c r="I708" s="186">
        <v>12</v>
      </c>
      <c r="J708" s="186">
        <v>0</v>
      </c>
      <c r="K708" s="186">
        <v>0.2</v>
      </c>
      <c r="L708" s="186">
        <v>0</v>
      </c>
      <c r="M708" s="1"/>
      <c r="N708" s="1"/>
      <c r="O708" s="1"/>
      <c r="P708" s="1"/>
      <c r="Q708" s="1"/>
      <c r="R708" s="153">
        <v>43663</v>
      </c>
      <c r="S708" s="1" t="s">
        <v>2424</v>
      </c>
      <c r="T708" s="148"/>
      <c r="U708" s="148"/>
      <c r="V708" s="148"/>
      <c r="W708" s="148"/>
      <c r="X708" s="260"/>
      <c r="Y708" s="129"/>
      <c r="Z708" s="129"/>
      <c r="AA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</row>
    <row r="709" spans="2:44" s="149" customFormat="1" ht="12.75" customHeight="1">
      <c r="B709" s="4"/>
      <c r="C709" s="5"/>
      <c r="D709" s="6"/>
      <c r="E709" s="6"/>
      <c r="F709" s="7"/>
      <c r="G709" s="235" t="s">
        <v>2440</v>
      </c>
      <c r="H709" s="191" t="s">
        <v>1363</v>
      </c>
      <c r="I709" s="186">
        <v>30</v>
      </c>
      <c r="J709" s="186">
        <v>0</v>
      </c>
      <c r="K709" s="186">
        <v>0.5</v>
      </c>
      <c r="L709" s="186">
        <v>0</v>
      </c>
      <c r="M709" s="1"/>
      <c r="N709" s="1"/>
      <c r="O709" s="1"/>
      <c r="P709" s="1"/>
      <c r="Q709" s="1"/>
      <c r="R709" s="153">
        <v>43663</v>
      </c>
      <c r="S709" s="1" t="s">
        <v>2424</v>
      </c>
      <c r="T709" s="148"/>
      <c r="U709" s="148"/>
      <c r="V709" s="148"/>
      <c r="W709" s="148"/>
      <c r="X709" s="260"/>
      <c r="Y709" s="129"/>
      <c r="Z709" s="129"/>
      <c r="AA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</row>
    <row r="710" spans="2:44" s="149" customFormat="1" ht="12.75" customHeight="1">
      <c r="B710" s="4"/>
      <c r="C710" s="5"/>
      <c r="D710" s="6"/>
      <c r="E710" s="6"/>
      <c r="F710" s="7"/>
      <c r="G710" s="235" t="s">
        <v>2279</v>
      </c>
      <c r="H710" s="191" t="s">
        <v>1363</v>
      </c>
      <c r="I710" s="186">
        <v>6</v>
      </c>
      <c r="J710" s="186">
        <v>0</v>
      </c>
      <c r="K710" s="186">
        <v>0.1</v>
      </c>
      <c r="L710" s="186">
        <v>0</v>
      </c>
      <c r="M710" s="1"/>
      <c r="N710" s="1"/>
      <c r="O710" s="1"/>
      <c r="P710" s="1"/>
      <c r="Q710" s="1"/>
      <c r="R710" s="153">
        <v>43663</v>
      </c>
      <c r="S710" s="1" t="s">
        <v>2424</v>
      </c>
      <c r="T710" s="148"/>
      <c r="U710" s="148"/>
      <c r="V710" s="148"/>
      <c r="W710" s="148"/>
      <c r="X710" s="260"/>
      <c r="Y710" s="129"/>
      <c r="Z710" s="129"/>
      <c r="AA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</row>
    <row r="711" spans="2:44" s="149" customFormat="1" ht="12.75" customHeight="1">
      <c r="B711" s="4"/>
      <c r="C711" s="5" t="s">
        <v>22</v>
      </c>
      <c r="D711" s="6" t="s">
        <v>1962</v>
      </c>
      <c r="E711" s="188" t="s">
        <v>2376</v>
      </c>
      <c r="F711" s="185" t="s">
        <v>3357</v>
      </c>
      <c r="G711" s="235" t="s">
        <v>2441</v>
      </c>
      <c r="H711" s="191" t="s">
        <v>1363</v>
      </c>
      <c r="I711" s="186">
        <v>6</v>
      </c>
      <c r="J711" s="186">
        <v>0</v>
      </c>
      <c r="K711" s="186">
        <v>0.1</v>
      </c>
      <c r="L711" s="186">
        <v>0</v>
      </c>
      <c r="M711" s="1">
        <v>69</v>
      </c>
      <c r="N711" s="1">
        <v>0</v>
      </c>
      <c r="O711" s="1">
        <v>0.83</v>
      </c>
      <c r="P711" s="1">
        <v>0</v>
      </c>
      <c r="Q711" s="1"/>
      <c r="R711" s="153">
        <v>42304</v>
      </c>
      <c r="S711" s="1" t="s">
        <v>2424</v>
      </c>
      <c r="T711" s="148"/>
      <c r="U711" s="148"/>
      <c r="V711" s="148"/>
      <c r="W711" s="148"/>
      <c r="X711" s="260"/>
      <c r="Y711" s="129"/>
      <c r="Z711" s="129"/>
      <c r="AA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327"/>
      <c r="AR711" s="327"/>
    </row>
    <row r="712" spans="2:44" s="149" customFormat="1" ht="12.75" customHeight="1">
      <c r="B712" s="4"/>
      <c r="C712" s="5"/>
      <c r="D712" s="6"/>
      <c r="E712" s="6"/>
      <c r="F712" s="7"/>
      <c r="G712" s="235" t="s">
        <v>2442</v>
      </c>
      <c r="H712" s="191" t="s">
        <v>1363</v>
      </c>
      <c r="I712" s="186">
        <v>6</v>
      </c>
      <c r="J712" s="186">
        <v>0</v>
      </c>
      <c r="K712" s="186">
        <v>0.02</v>
      </c>
      <c r="L712" s="186">
        <v>0</v>
      </c>
      <c r="M712" s="1"/>
      <c r="N712" s="1"/>
      <c r="O712" s="1"/>
      <c r="P712" s="1"/>
      <c r="Q712" s="1"/>
      <c r="R712" s="153">
        <v>42230</v>
      </c>
      <c r="S712" s="1" t="s">
        <v>2424</v>
      </c>
      <c r="T712" s="148"/>
      <c r="U712" s="148"/>
      <c r="V712" s="148"/>
      <c r="W712" s="148"/>
      <c r="X712" s="260"/>
      <c r="Y712" s="129"/>
      <c r="Z712" s="129"/>
      <c r="AA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</row>
    <row r="713" spans="2:44" s="149" customFormat="1" ht="12.75" customHeight="1">
      <c r="B713" s="4"/>
      <c r="C713" s="5"/>
      <c r="D713" s="6"/>
      <c r="E713" s="6"/>
      <c r="F713" s="7"/>
      <c r="G713" s="235" t="s">
        <v>2443</v>
      </c>
      <c r="H713" s="191" t="s">
        <v>1363</v>
      </c>
      <c r="I713" s="186">
        <v>6</v>
      </c>
      <c r="J713" s="186">
        <v>0</v>
      </c>
      <c r="K713" s="186">
        <v>0.04</v>
      </c>
      <c r="L713" s="186">
        <v>0</v>
      </c>
      <c r="M713" s="1"/>
      <c r="N713" s="1"/>
      <c r="O713" s="1"/>
      <c r="P713" s="1"/>
      <c r="Q713" s="1"/>
      <c r="R713" s="153">
        <v>42254</v>
      </c>
      <c r="S713" s="1" t="s">
        <v>2424</v>
      </c>
      <c r="T713" s="148"/>
      <c r="U713" s="148"/>
      <c r="V713" s="148"/>
      <c r="W713" s="148"/>
      <c r="X713" s="260"/>
      <c r="Y713" s="129"/>
      <c r="Z713" s="129"/>
      <c r="AA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</row>
    <row r="714" spans="2:44" s="149" customFormat="1" ht="12.75" customHeight="1">
      <c r="B714" s="4"/>
      <c r="C714" s="5"/>
      <c r="D714" s="6"/>
      <c r="E714" s="6"/>
      <c r="F714" s="7"/>
      <c r="G714" s="235" t="s">
        <v>2444</v>
      </c>
      <c r="H714" s="191" t="s">
        <v>1363</v>
      </c>
      <c r="I714" s="186">
        <v>6</v>
      </c>
      <c r="J714" s="186">
        <v>0</v>
      </c>
      <c r="K714" s="186">
        <v>0.04</v>
      </c>
      <c r="L714" s="186">
        <v>0</v>
      </c>
      <c r="M714" s="1"/>
      <c r="N714" s="1"/>
      <c r="O714" s="1"/>
      <c r="P714" s="1"/>
      <c r="Q714" s="1"/>
      <c r="R714" s="153">
        <v>42254</v>
      </c>
      <c r="S714" s="1" t="s">
        <v>2424</v>
      </c>
      <c r="T714" s="148"/>
      <c r="U714" s="148"/>
      <c r="V714" s="148"/>
      <c r="W714" s="148"/>
      <c r="X714" s="260"/>
      <c r="Y714" s="129"/>
      <c r="Z714" s="129"/>
      <c r="AA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</row>
    <row r="715" spans="2:44" s="149" customFormat="1" ht="12.75" customHeight="1">
      <c r="B715" s="4"/>
      <c r="C715" s="5"/>
      <c r="D715" s="6"/>
      <c r="E715" s="6"/>
      <c r="F715" s="7"/>
      <c r="G715" s="235" t="s">
        <v>2445</v>
      </c>
      <c r="H715" s="191" t="s">
        <v>1363</v>
      </c>
      <c r="I715" s="186">
        <v>6</v>
      </c>
      <c r="J715" s="186">
        <v>0</v>
      </c>
      <c r="K715" s="186">
        <v>0.05</v>
      </c>
      <c r="L715" s="186">
        <v>0</v>
      </c>
      <c r="M715" s="1"/>
      <c r="N715" s="1"/>
      <c r="O715" s="1"/>
      <c r="P715" s="1"/>
      <c r="Q715" s="1"/>
      <c r="R715" s="153">
        <v>42254</v>
      </c>
      <c r="S715" s="1" t="s">
        <v>2424</v>
      </c>
      <c r="T715" s="148"/>
      <c r="U715" s="148"/>
      <c r="V715" s="148"/>
      <c r="W715" s="148"/>
      <c r="X715" s="260"/>
      <c r="Y715" s="129"/>
      <c r="Z715" s="129"/>
      <c r="AA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</row>
    <row r="716" spans="2:44" s="149" customFormat="1" ht="12.75" customHeight="1">
      <c r="B716" s="4"/>
      <c r="C716" s="5"/>
      <c r="D716" s="6"/>
      <c r="E716" s="6"/>
      <c r="F716" s="7"/>
      <c r="G716" s="235" t="s">
        <v>2446</v>
      </c>
      <c r="H716" s="191" t="s">
        <v>1363</v>
      </c>
      <c r="I716" s="186">
        <v>6</v>
      </c>
      <c r="J716" s="186">
        <v>0</v>
      </c>
      <c r="K716" s="186">
        <v>0.05</v>
      </c>
      <c r="L716" s="186">
        <v>0</v>
      </c>
      <c r="M716" s="1"/>
      <c r="N716" s="1"/>
      <c r="O716" s="1"/>
      <c r="P716" s="1"/>
      <c r="Q716" s="1"/>
      <c r="R716" s="153">
        <v>42341</v>
      </c>
      <c r="S716" s="1" t="s">
        <v>2424</v>
      </c>
      <c r="T716" s="148"/>
      <c r="U716" s="148"/>
      <c r="V716" s="148"/>
      <c r="W716" s="148"/>
      <c r="X716" s="260"/>
      <c r="Y716" s="129"/>
      <c r="Z716" s="129"/>
      <c r="AA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</row>
    <row r="717" spans="2:44" s="149" customFormat="1" ht="12.75" customHeight="1">
      <c r="B717" s="4"/>
      <c r="C717" s="5"/>
      <c r="D717" s="6"/>
      <c r="E717" s="6"/>
      <c r="F717" s="7"/>
      <c r="G717" s="235" t="s">
        <v>2447</v>
      </c>
      <c r="H717" s="191" t="s">
        <v>1363</v>
      </c>
      <c r="I717" s="186">
        <v>6</v>
      </c>
      <c r="J717" s="186">
        <v>0</v>
      </c>
      <c r="K717" s="186">
        <v>0.1</v>
      </c>
      <c r="L717" s="186">
        <v>0</v>
      </c>
      <c r="M717" s="1"/>
      <c r="N717" s="1"/>
      <c r="O717" s="1"/>
      <c r="P717" s="1"/>
      <c r="Q717" s="1"/>
      <c r="R717" s="153">
        <v>42254</v>
      </c>
      <c r="S717" s="1" t="s">
        <v>2424</v>
      </c>
      <c r="T717" s="148"/>
      <c r="U717" s="148"/>
      <c r="V717" s="148"/>
      <c r="W717" s="148"/>
      <c r="X717" s="260"/>
      <c r="Y717" s="129"/>
      <c r="Z717" s="129"/>
      <c r="AA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</row>
    <row r="718" spans="2:44" s="149" customFormat="1" ht="12.75" customHeight="1">
      <c r="B718" s="4"/>
      <c r="C718" s="5"/>
      <c r="D718" s="6"/>
      <c r="E718" s="6"/>
      <c r="F718" s="7"/>
      <c r="G718" s="235" t="s">
        <v>2448</v>
      </c>
      <c r="H718" s="191" t="s">
        <v>1363</v>
      </c>
      <c r="I718" s="186">
        <v>6</v>
      </c>
      <c r="J718" s="186">
        <v>0</v>
      </c>
      <c r="K718" s="186">
        <v>0.08</v>
      </c>
      <c r="L718" s="186">
        <v>0</v>
      </c>
      <c r="M718" s="1"/>
      <c r="N718" s="1"/>
      <c r="O718" s="1"/>
      <c r="P718" s="1"/>
      <c r="Q718" s="1"/>
      <c r="R718" s="153">
        <v>42254</v>
      </c>
      <c r="S718" s="1" t="s">
        <v>2424</v>
      </c>
      <c r="T718" s="148"/>
      <c r="U718" s="148"/>
      <c r="V718" s="148"/>
      <c r="W718" s="148"/>
      <c r="X718" s="260"/>
      <c r="Y718" s="129"/>
      <c r="Z718" s="129"/>
      <c r="AA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</row>
    <row r="719" spans="2:44" s="149" customFormat="1" ht="12.75" customHeight="1">
      <c r="B719" s="4"/>
      <c r="C719" s="5"/>
      <c r="D719" s="6"/>
      <c r="E719" s="6"/>
      <c r="F719" s="7"/>
      <c r="G719" s="235" t="s">
        <v>2449</v>
      </c>
      <c r="H719" s="191" t="s">
        <v>1363</v>
      </c>
      <c r="I719" s="186">
        <v>6</v>
      </c>
      <c r="J719" s="186">
        <v>0</v>
      </c>
      <c r="K719" s="186">
        <v>0.1</v>
      </c>
      <c r="L719" s="186">
        <v>0</v>
      </c>
      <c r="M719" s="1"/>
      <c r="N719" s="1"/>
      <c r="O719" s="1"/>
      <c r="P719" s="1"/>
      <c r="Q719" s="1"/>
      <c r="R719" s="153">
        <v>42254</v>
      </c>
      <c r="S719" s="1" t="s">
        <v>2424</v>
      </c>
      <c r="T719" s="148"/>
      <c r="U719" s="148"/>
      <c r="V719" s="148"/>
      <c r="W719" s="148"/>
      <c r="X719" s="260"/>
      <c r="Y719" s="129"/>
      <c r="Z719" s="129"/>
      <c r="AA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</row>
    <row r="720" spans="2:44" s="149" customFormat="1" ht="12.75" customHeight="1">
      <c r="B720" s="4"/>
      <c r="C720" s="5"/>
      <c r="D720" s="6"/>
      <c r="E720" s="6"/>
      <c r="F720" s="7"/>
      <c r="G720" s="235" t="s">
        <v>2450</v>
      </c>
      <c r="H720" s="191" t="s">
        <v>1363</v>
      </c>
      <c r="I720" s="186">
        <v>9</v>
      </c>
      <c r="J720" s="186">
        <v>0</v>
      </c>
      <c r="K720" s="186">
        <v>0.15</v>
      </c>
      <c r="L720" s="186">
        <v>0</v>
      </c>
      <c r="M720" s="1"/>
      <c r="N720" s="1"/>
      <c r="O720" s="1"/>
      <c r="P720" s="1"/>
      <c r="Q720" s="1"/>
      <c r="R720" s="153">
        <v>42254</v>
      </c>
      <c r="S720" s="1" t="s">
        <v>2424</v>
      </c>
      <c r="T720" s="148"/>
      <c r="U720" s="148"/>
      <c r="V720" s="148"/>
      <c r="W720" s="148"/>
      <c r="X720" s="260"/>
      <c r="Y720" s="129"/>
      <c r="Z720" s="129"/>
      <c r="AA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</row>
    <row r="721" spans="2:44" s="149" customFormat="1" ht="12.75" customHeight="1">
      <c r="B721" s="4"/>
      <c r="C721" s="5"/>
      <c r="D721" s="6"/>
      <c r="E721" s="6"/>
      <c r="F721" s="7"/>
      <c r="G721" s="235" t="s">
        <v>2451</v>
      </c>
      <c r="H721" s="191" t="s">
        <v>1363</v>
      </c>
      <c r="I721" s="186">
        <v>6</v>
      </c>
      <c r="J721" s="186">
        <v>0</v>
      </c>
      <c r="K721" s="186">
        <v>0.1</v>
      </c>
      <c r="L721" s="186">
        <v>0</v>
      </c>
      <c r="M721" s="1"/>
      <c r="N721" s="1"/>
      <c r="O721" s="1"/>
      <c r="P721" s="1"/>
      <c r="Q721" s="1"/>
      <c r="R721" s="153">
        <v>42254</v>
      </c>
      <c r="S721" s="1" t="s">
        <v>2424</v>
      </c>
      <c r="T721" s="148"/>
      <c r="U721" s="148"/>
      <c r="V721" s="148"/>
      <c r="W721" s="148"/>
      <c r="X721" s="260"/>
      <c r="Y721" s="129"/>
      <c r="Z721" s="129"/>
      <c r="AA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</row>
    <row r="722" spans="2:44" s="149" customFormat="1" ht="12.75" customHeight="1">
      <c r="B722" s="4"/>
      <c r="C722" s="5" t="s">
        <v>22</v>
      </c>
      <c r="D722" s="6" t="s">
        <v>1962</v>
      </c>
      <c r="E722" s="188" t="s">
        <v>2376</v>
      </c>
      <c r="F722" s="154" t="s">
        <v>2452</v>
      </c>
      <c r="G722" s="194" t="s">
        <v>2453</v>
      </c>
      <c r="H722" s="191" t="s">
        <v>1363</v>
      </c>
      <c r="I722" s="186">
        <v>6</v>
      </c>
      <c r="J722" s="186">
        <v>0</v>
      </c>
      <c r="K722" s="186">
        <v>0.1</v>
      </c>
      <c r="L722" s="186">
        <v>0</v>
      </c>
      <c r="M722" s="1">
        <v>63</v>
      </c>
      <c r="N722" s="1">
        <v>0</v>
      </c>
      <c r="O722" s="1">
        <v>1.05</v>
      </c>
      <c r="P722" s="1">
        <v>0</v>
      </c>
      <c r="Q722" s="1"/>
      <c r="R722" s="153">
        <v>42825</v>
      </c>
      <c r="S722" s="1" t="s">
        <v>2424</v>
      </c>
      <c r="T722" s="148"/>
      <c r="U722" s="148"/>
      <c r="V722" s="148"/>
      <c r="W722" s="148"/>
      <c r="X722" s="260"/>
      <c r="Y722" s="129"/>
      <c r="Z722" s="129"/>
      <c r="AA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327"/>
      <c r="AR722" s="327"/>
    </row>
    <row r="723" spans="2:44" s="149" customFormat="1" ht="12.75" customHeight="1">
      <c r="B723" s="4"/>
      <c r="C723" s="5"/>
      <c r="D723" s="6"/>
      <c r="E723" s="6"/>
      <c r="F723" s="7"/>
      <c r="G723" s="194" t="s">
        <v>2454</v>
      </c>
      <c r="H723" s="191" t="s">
        <v>1363</v>
      </c>
      <c r="I723" s="186">
        <v>12</v>
      </c>
      <c r="J723" s="186">
        <v>0</v>
      </c>
      <c r="K723" s="186">
        <v>0.2</v>
      </c>
      <c r="L723" s="186">
        <v>0</v>
      </c>
      <c r="M723" s="1"/>
      <c r="N723" s="1"/>
      <c r="O723" s="1"/>
      <c r="P723" s="1"/>
      <c r="Q723" s="1"/>
      <c r="R723" s="153">
        <v>42825</v>
      </c>
      <c r="S723" s="1" t="s">
        <v>2424</v>
      </c>
      <c r="T723" s="148"/>
      <c r="U723" s="148"/>
      <c r="V723" s="148"/>
      <c r="W723" s="148"/>
      <c r="X723" s="260"/>
      <c r="Y723" s="129"/>
      <c r="Z723" s="129"/>
      <c r="AA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</row>
    <row r="724" spans="2:44" s="149" customFormat="1" ht="12.75" customHeight="1">
      <c r="B724" s="4"/>
      <c r="C724" s="5"/>
      <c r="D724" s="6"/>
      <c r="E724" s="6"/>
      <c r="F724" s="7"/>
      <c r="G724" s="194" t="s">
        <v>2455</v>
      </c>
      <c r="H724" s="191" t="s">
        <v>1363</v>
      </c>
      <c r="I724" s="186">
        <v>18</v>
      </c>
      <c r="J724" s="186">
        <v>0</v>
      </c>
      <c r="K724" s="186">
        <v>0.3</v>
      </c>
      <c r="L724" s="186">
        <v>0</v>
      </c>
      <c r="M724" s="1"/>
      <c r="N724" s="1"/>
      <c r="O724" s="1"/>
      <c r="P724" s="1"/>
      <c r="Q724" s="1"/>
      <c r="R724" s="153">
        <v>42825</v>
      </c>
      <c r="S724" s="1" t="s">
        <v>2424</v>
      </c>
      <c r="T724" s="148"/>
      <c r="U724" s="148"/>
      <c r="V724" s="148"/>
      <c r="W724" s="148"/>
      <c r="X724" s="260"/>
      <c r="Y724" s="129"/>
      <c r="Z724" s="129"/>
      <c r="AA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</row>
    <row r="725" spans="2:44" s="149" customFormat="1" ht="12.75" customHeight="1">
      <c r="B725" s="4"/>
      <c r="C725" s="5"/>
      <c r="D725" s="6"/>
      <c r="E725" s="6"/>
      <c r="F725" s="7"/>
      <c r="G725" s="235" t="s">
        <v>2456</v>
      </c>
      <c r="H725" s="191" t="s">
        <v>1363</v>
      </c>
      <c r="I725" s="186">
        <v>15</v>
      </c>
      <c r="J725" s="186">
        <v>0</v>
      </c>
      <c r="K725" s="186">
        <v>0.25</v>
      </c>
      <c r="L725" s="186">
        <v>0</v>
      </c>
      <c r="M725" s="1"/>
      <c r="N725" s="1"/>
      <c r="O725" s="1"/>
      <c r="P725" s="1"/>
      <c r="Q725" s="1"/>
      <c r="R725" s="153">
        <v>42825</v>
      </c>
      <c r="S725" s="1" t="s">
        <v>2424</v>
      </c>
      <c r="T725" s="148"/>
      <c r="U725" s="148"/>
      <c r="V725" s="148"/>
      <c r="W725" s="148"/>
      <c r="X725" s="260"/>
      <c r="Y725" s="129"/>
      <c r="Z725" s="129"/>
      <c r="AA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</row>
    <row r="726" spans="2:44" s="149" customFormat="1" ht="12.75" customHeight="1">
      <c r="B726" s="4"/>
      <c r="C726" s="5"/>
      <c r="D726" s="6"/>
      <c r="E726" s="6"/>
      <c r="F726" s="7"/>
      <c r="G726" s="194" t="s">
        <v>2457</v>
      </c>
      <c r="H726" s="191" t="s">
        <v>1363</v>
      </c>
      <c r="I726" s="186">
        <v>12</v>
      </c>
      <c r="J726" s="186">
        <v>0</v>
      </c>
      <c r="K726" s="186">
        <v>0.2</v>
      </c>
      <c r="L726" s="186">
        <v>0</v>
      </c>
      <c r="M726" s="1"/>
      <c r="N726" s="1"/>
      <c r="O726" s="1"/>
      <c r="P726" s="1"/>
      <c r="Q726" s="1"/>
      <c r="R726" s="153">
        <v>42825</v>
      </c>
      <c r="S726" s="1" t="s">
        <v>2424</v>
      </c>
      <c r="T726" s="148"/>
      <c r="U726" s="148"/>
      <c r="V726" s="148"/>
      <c r="W726" s="148"/>
      <c r="X726" s="260"/>
      <c r="Y726" s="129"/>
      <c r="Z726" s="129"/>
      <c r="AA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</row>
    <row r="727" spans="2:44" s="149" customFormat="1" ht="12.75" customHeight="1">
      <c r="B727" s="4"/>
      <c r="C727" s="5" t="s">
        <v>22</v>
      </c>
      <c r="D727" s="6" t="s">
        <v>1962</v>
      </c>
      <c r="E727" s="188" t="s">
        <v>2376</v>
      </c>
      <c r="F727" s="185" t="s">
        <v>2994</v>
      </c>
      <c r="G727" s="194" t="s">
        <v>2458</v>
      </c>
      <c r="H727" s="191" t="s">
        <v>1363</v>
      </c>
      <c r="I727" s="186">
        <v>18</v>
      </c>
      <c r="J727" s="186">
        <v>0</v>
      </c>
      <c r="K727" s="186">
        <v>0.3</v>
      </c>
      <c r="L727" s="186">
        <v>0</v>
      </c>
      <c r="M727" s="1">
        <v>36</v>
      </c>
      <c r="N727" s="1">
        <v>0</v>
      </c>
      <c r="O727" s="1">
        <v>0.6</v>
      </c>
      <c r="P727" s="1">
        <v>0</v>
      </c>
      <c r="Q727" s="162"/>
      <c r="R727" s="153">
        <v>43693</v>
      </c>
      <c r="S727" s="1" t="s">
        <v>2378</v>
      </c>
      <c r="T727" s="148"/>
      <c r="U727" s="148"/>
      <c r="V727" s="148"/>
      <c r="W727" s="148"/>
      <c r="X727" s="260"/>
      <c r="Y727" s="129"/>
      <c r="Z727" s="129"/>
      <c r="AA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327"/>
      <c r="AR727" s="327"/>
    </row>
    <row r="728" spans="2:44" s="149" customFormat="1" ht="12.75" customHeight="1">
      <c r="B728" s="4"/>
      <c r="C728" s="5"/>
      <c r="D728" s="6"/>
      <c r="E728" s="6"/>
      <c r="F728" s="7"/>
      <c r="G728" s="194" t="s">
        <v>2459</v>
      </c>
      <c r="H728" s="191" t="s">
        <v>1363</v>
      </c>
      <c r="I728" s="186">
        <v>18</v>
      </c>
      <c r="J728" s="186">
        <v>0</v>
      </c>
      <c r="K728" s="186">
        <v>0.3</v>
      </c>
      <c r="L728" s="186">
        <v>0</v>
      </c>
      <c r="M728" s="1"/>
      <c r="N728" s="1"/>
      <c r="O728" s="1"/>
      <c r="P728" s="1"/>
      <c r="Q728" s="162"/>
      <c r="R728" s="163">
        <v>43693</v>
      </c>
      <c r="S728" s="1" t="s">
        <v>2378</v>
      </c>
      <c r="T728" s="148"/>
      <c r="U728" s="148"/>
      <c r="V728" s="148"/>
      <c r="W728" s="148"/>
      <c r="X728" s="260"/>
      <c r="Y728" s="129"/>
      <c r="Z728" s="129"/>
      <c r="AA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</row>
    <row r="729" spans="2:44" s="149" customFormat="1" ht="12.75" customHeight="1">
      <c r="B729" s="4"/>
      <c r="C729" s="5" t="s">
        <v>22</v>
      </c>
      <c r="D729" s="6" t="s">
        <v>1962</v>
      </c>
      <c r="E729" s="188" t="s">
        <v>2376</v>
      </c>
      <c r="F729" s="185" t="s">
        <v>2995</v>
      </c>
      <c r="G729" s="194" t="s">
        <v>2460</v>
      </c>
      <c r="H729" s="191" t="s">
        <v>1363</v>
      </c>
      <c r="I729" s="186">
        <v>6</v>
      </c>
      <c r="J729" s="186">
        <v>0</v>
      </c>
      <c r="K729" s="186">
        <v>0.1</v>
      </c>
      <c r="L729" s="186">
        <v>0</v>
      </c>
      <c r="M729" s="1">
        <v>18</v>
      </c>
      <c r="N729" s="1">
        <v>0</v>
      </c>
      <c r="O729" s="1">
        <v>0.3</v>
      </c>
      <c r="P729" s="1">
        <v>0</v>
      </c>
      <c r="Q729" s="162"/>
      <c r="R729" s="153">
        <v>43165</v>
      </c>
      <c r="S729" s="1" t="s">
        <v>2461</v>
      </c>
      <c r="T729" s="148"/>
      <c r="U729" s="148"/>
      <c r="V729" s="148"/>
      <c r="W729" s="148"/>
      <c r="X729" s="260"/>
      <c r="Y729" s="129"/>
      <c r="Z729" s="129"/>
      <c r="AA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327"/>
      <c r="AR729" s="327"/>
    </row>
    <row r="730" spans="2:44" s="149" customFormat="1" ht="12.75" customHeight="1">
      <c r="B730" s="4"/>
      <c r="C730" s="5"/>
      <c r="D730" s="6"/>
      <c r="E730" s="6"/>
      <c r="F730" s="7"/>
      <c r="G730" s="194" t="s">
        <v>2462</v>
      </c>
      <c r="H730" s="191" t="s">
        <v>1363</v>
      </c>
      <c r="I730" s="186">
        <v>6</v>
      </c>
      <c r="J730" s="186">
        <v>0</v>
      </c>
      <c r="K730" s="186">
        <v>0.1</v>
      </c>
      <c r="L730" s="186">
        <v>0</v>
      </c>
      <c r="M730" s="1"/>
      <c r="N730" s="1"/>
      <c r="O730" s="1"/>
      <c r="P730" s="1"/>
      <c r="Q730" s="162"/>
      <c r="R730" s="153">
        <v>43164</v>
      </c>
      <c r="S730" s="1" t="s">
        <v>2390</v>
      </c>
      <c r="T730" s="148"/>
      <c r="U730" s="148"/>
      <c r="V730" s="148"/>
      <c r="W730" s="148"/>
      <c r="X730" s="260"/>
      <c r="Y730" s="129"/>
      <c r="Z730" s="129"/>
      <c r="AA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</row>
    <row r="731" spans="2:44" s="149" customFormat="1" ht="12.75" customHeight="1">
      <c r="B731" s="4"/>
      <c r="C731" s="5"/>
      <c r="D731" s="6"/>
      <c r="E731" s="6"/>
      <c r="F731" s="7"/>
      <c r="G731" s="194" t="s">
        <v>2463</v>
      </c>
      <c r="H731" s="191" t="s">
        <v>1363</v>
      </c>
      <c r="I731" s="186">
        <v>6</v>
      </c>
      <c r="J731" s="186">
        <v>0</v>
      </c>
      <c r="K731" s="186">
        <v>0.1</v>
      </c>
      <c r="L731" s="186">
        <v>0</v>
      </c>
      <c r="M731" s="1"/>
      <c r="N731" s="1"/>
      <c r="O731" s="1"/>
      <c r="P731" s="1"/>
      <c r="Q731" s="162"/>
      <c r="R731" s="153">
        <v>43165</v>
      </c>
      <c r="S731" s="1" t="s">
        <v>2390</v>
      </c>
      <c r="T731" s="148"/>
      <c r="U731" s="148"/>
      <c r="V731" s="148"/>
      <c r="W731" s="148"/>
      <c r="X731" s="260"/>
      <c r="Y731" s="129"/>
      <c r="Z731" s="129"/>
      <c r="AA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</row>
    <row r="732" spans="2:44" s="149" customFormat="1" ht="12.75" customHeight="1">
      <c r="B732" s="4"/>
      <c r="C732" s="5" t="s">
        <v>22</v>
      </c>
      <c r="D732" s="6" t="s">
        <v>1962</v>
      </c>
      <c r="E732" s="266" t="s">
        <v>2464</v>
      </c>
      <c r="F732" s="266" t="s">
        <v>271</v>
      </c>
      <c r="G732" s="235" t="s">
        <v>2465</v>
      </c>
      <c r="H732" s="191" t="s">
        <v>1363</v>
      </c>
      <c r="I732" s="195">
        <v>60</v>
      </c>
      <c r="J732" s="186">
        <v>150</v>
      </c>
      <c r="K732" s="195">
        <v>1</v>
      </c>
      <c r="L732" s="186">
        <v>2.5</v>
      </c>
      <c r="M732" s="195">
        <v>60</v>
      </c>
      <c r="N732" s="186">
        <v>150</v>
      </c>
      <c r="O732" s="195">
        <v>1</v>
      </c>
      <c r="P732" s="186">
        <v>2.5</v>
      </c>
      <c r="Q732" s="162"/>
      <c r="R732" s="153">
        <v>42797</v>
      </c>
      <c r="S732" s="189" t="s">
        <v>2154</v>
      </c>
      <c r="T732" s="148" t="s">
        <v>1910</v>
      </c>
      <c r="U732" s="148" t="s">
        <v>1910</v>
      </c>
      <c r="V732" s="148" t="s">
        <v>1910</v>
      </c>
      <c r="W732" s="148" t="s">
        <v>1910</v>
      </c>
      <c r="X732" s="260" t="s">
        <v>2466</v>
      </c>
      <c r="Y732" s="129"/>
      <c r="Z732" s="129"/>
      <c r="AA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327"/>
      <c r="AR732" s="327"/>
    </row>
    <row r="733" spans="2:44" s="149" customFormat="1" ht="12.75" customHeight="1">
      <c r="B733" s="4"/>
      <c r="C733" s="267" t="s">
        <v>22</v>
      </c>
      <c r="D733" s="211" t="s">
        <v>2467</v>
      </c>
      <c r="E733" s="207" t="s">
        <v>2468</v>
      </c>
      <c r="F733" s="196" t="s">
        <v>3335</v>
      </c>
      <c r="G733" s="236" t="s">
        <v>2469</v>
      </c>
      <c r="H733" s="197" t="s">
        <v>1966</v>
      </c>
      <c r="I733" s="198">
        <v>30</v>
      </c>
      <c r="J733" s="198">
        <v>0</v>
      </c>
      <c r="K733" s="199">
        <v>0.5</v>
      </c>
      <c r="L733" s="199">
        <v>0</v>
      </c>
      <c r="M733" s="198">
        <v>90</v>
      </c>
      <c r="N733" s="198">
        <v>0</v>
      </c>
      <c r="O733" s="198">
        <v>1.5</v>
      </c>
      <c r="P733" s="198">
        <v>0</v>
      </c>
      <c r="Q733" s="198"/>
      <c r="R733" s="200">
        <v>42327</v>
      </c>
      <c r="S733" s="198" t="s">
        <v>2470</v>
      </c>
      <c r="T733" s="148" t="s">
        <v>1910</v>
      </c>
      <c r="U733" s="148" t="s">
        <v>1910</v>
      </c>
      <c r="V733" s="148" t="s">
        <v>1910</v>
      </c>
      <c r="W733" s="148" t="s">
        <v>1910</v>
      </c>
      <c r="X733" s="260" t="s">
        <v>2466</v>
      </c>
      <c r="Y733" s="201"/>
      <c r="Z733" s="201"/>
      <c r="AA733" s="201"/>
      <c r="AB733" s="201"/>
      <c r="AC733" s="201"/>
      <c r="AD733" s="201"/>
      <c r="AE733" s="317"/>
      <c r="AF733" s="201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327"/>
      <c r="AR733" s="327"/>
    </row>
    <row r="734" spans="2:44" s="149" customFormat="1" ht="12.75" customHeight="1">
      <c r="B734" s="4"/>
      <c r="C734" s="202"/>
      <c r="D734" s="202"/>
      <c r="E734" s="202"/>
      <c r="F734" s="203"/>
      <c r="G734" s="236" t="s">
        <v>2471</v>
      </c>
      <c r="H734" s="197" t="s">
        <v>1966</v>
      </c>
      <c r="I734" s="198">
        <v>60</v>
      </c>
      <c r="J734" s="198">
        <v>0</v>
      </c>
      <c r="K734" s="199">
        <v>1</v>
      </c>
      <c r="L734" s="199">
        <v>0</v>
      </c>
      <c r="M734" s="198"/>
      <c r="N734" s="198"/>
      <c r="O734" s="198"/>
      <c r="P734" s="198"/>
      <c r="Q734" s="198"/>
      <c r="R734" s="200">
        <v>42327</v>
      </c>
      <c r="S734" s="198" t="s">
        <v>2470</v>
      </c>
      <c r="T734" s="148" t="s">
        <v>1910</v>
      </c>
      <c r="U734" s="148" t="s">
        <v>1910</v>
      </c>
      <c r="V734" s="148" t="s">
        <v>1910</v>
      </c>
      <c r="W734" s="148" t="s">
        <v>1910</v>
      </c>
      <c r="X734" s="260" t="s">
        <v>2466</v>
      </c>
      <c r="Y734" s="201"/>
      <c r="Z734" s="201"/>
      <c r="AA734" s="201"/>
      <c r="AB734" s="201"/>
      <c r="AC734" s="201"/>
      <c r="AD734" s="201"/>
      <c r="AE734" s="317"/>
      <c r="AF734" s="201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</row>
    <row r="735" spans="2:44" s="149" customFormat="1" ht="12.75" customHeight="1">
      <c r="B735" s="4"/>
      <c r="C735" s="267" t="s">
        <v>22</v>
      </c>
      <c r="D735" s="211" t="s">
        <v>2467</v>
      </c>
      <c r="E735" s="207" t="s">
        <v>2472</v>
      </c>
      <c r="F735" s="196" t="s">
        <v>3336</v>
      </c>
      <c r="G735" s="236" t="s">
        <v>2473</v>
      </c>
      <c r="H735" s="197" t="s">
        <v>1363</v>
      </c>
      <c r="I735" s="198">
        <v>120</v>
      </c>
      <c r="J735" s="198">
        <v>0</v>
      </c>
      <c r="K735" s="199">
        <v>1.5</v>
      </c>
      <c r="L735" s="199">
        <v>0</v>
      </c>
      <c r="M735" s="198">
        <v>150</v>
      </c>
      <c r="N735" s="198">
        <v>0</v>
      </c>
      <c r="O735" s="198">
        <v>2</v>
      </c>
      <c r="P735" s="198">
        <v>0</v>
      </c>
      <c r="Q735" s="198"/>
      <c r="R735" s="200">
        <v>42334</v>
      </c>
      <c r="S735" s="198" t="s">
        <v>2470</v>
      </c>
      <c r="T735" s="148" t="s">
        <v>1910</v>
      </c>
      <c r="U735" s="148" t="s">
        <v>1910</v>
      </c>
      <c r="V735" s="148" t="s">
        <v>1910</v>
      </c>
      <c r="W735" s="148" t="s">
        <v>1910</v>
      </c>
      <c r="X735" s="260" t="s">
        <v>2466</v>
      </c>
      <c r="Y735" s="201"/>
      <c r="Z735" s="201"/>
      <c r="AA735" s="201"/>
      <c r="AB735" s="201"/>
      <c r="AC735" s="201"/>
      <c r="AD735" s="201"/>
      <c r="AE735" s="317"/>
      <c r="AF735" s="201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327"/>
      <c r="AR735" s="327"/>
    </row>
    <row r="736" spans="2:44" s="149" customFormat="1" ht="12.75" customHeight="1">
      <c r="B736" s="4"/>
      <c r="C736" s="202"/>
      <c r="D736" s="202"/>
      <c r="E736" s="202"/>
      <c r="F736" s="203"/>
      <c r="G736" s="236" t="s">
        <v>2474</v>
      </c>
      <c r="H736" s="197" t="s">
        <v>1363</v>
      </c>
      <c r="I736" s="198">
        <v>18</v>
      </c>
      <c r="J736" s="198">
        <v>0</v>
      </c>
      <c r="K736" s="199">
        <v>0.3</v>
      </c>
      <c r="L736" s="199">
        <v>0</v>
      </c>
      <c r="M736" s="198"/>
      <c r="N736" s="198"/>
      <c r="O736" s="198"/>
      <c r="P736" s="198"/>
      <c r="Q736" s="198"/>
      <c r="R736" s="200">
        <v>42725</v>
      </c>
      <c r="S736" s="198" t="s">
        <v>2470</v>
      </c>
      <c r="T736" s="148" t="s">
        <v>1933</v>
      </c>
      <c r="U736" s="148" t="s">
        <v>1933</v>
      </c>
      <c r="V736" s="148" t="s">
        <v>1933</v>
      </c>
      <c r="W736" s="148" t="s">
        <v>1933</v>
      </c>
      <c r="X736" s="260" t="s">
        <v>2475</v>
      </c>
      <c r="Y736" s="201"/>
      <c r="Z736" s="201"/>
      <c r="AA736" s="201"/>
      <c r="AB736" s="201"/>
      <c r="AC736" s="201"/>
      <c r="AD736" s="201"/>
      <c r="AE736" s="317"/>
      <c r="AF736" s="201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</row>
    <row r="737" spans="2:44" s="149" customFormat="1" ht="12.75" customHeight="1">
      <c r="B737" s="4"/>
      <c r="C737" s="202"/>
      <c r="D737" s="202"/>
      <c r="E737" s="202"/>
      <c r="F737" s="203"/>
      <c r="G737" s="236" t="s">
        <v>2476</v>
      </c>
      <c r="H737" s="197" t="s">
        <v>1363</v>
      </c>
      <c r="I737" s="198">
        <v>12</v>
      </c>
      <c r="J737" s="198">
        <v>0</v>
      </c>
      <c r="K737" s="199">
        <v>0.2</v>
      </c>
      <c r="L737" s="199">
        <v>0</v>
      </c>
      <c r="M737" s="198"/>
      <c r="N737" s="198"/>
      <c r="O737" s="198"/>
      <c r="P737" s="198"/>
      <c r="Q737" s="198"/>
      <c r="R737" s="200">
        <v>42725</v>
      </c>
      <c r="S737" s="198" t="s">
        <v>2470</v>
      </c>
      <c r="T737" s="148" t="s">
        <v>1933</v>
      </c>
      <c r="U737" s="148" t="s">
        <v>1933</v>
      </c>
      <c r="V737" s="148" t="s">
        <v>1933</v>
      </c>
      <c r="W737" s="148" t="s">
        <v>1933</v>
      </c>
      <c r="X737" s="260" t="s">
        <v>2475</v>
      </c>
      <c r="Y737" s="201"/>
      <c r="Z737" s="201"/>
      <c r="AA737" s="201"/>
      <c r="AB737" s="201"/>
      <c r="AC737" s="201"/>
      <c r="AD737" s="201"/>
      <c r="AE737" s="317"/>
      <c r="AF737" s="201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</row>
    <row r="738" spans="2:44" s="149" customFormat="1" ht="12.75" customHeight="1">
      <c r="B738" s="4"/>
      <c r="C738" s="267" t="s">
        <v>22</v>
      </c>
      <c r="D738" s="211" t="s">
        <v>2467</v>
      </c>
      <c r="E738" s="207" t="s">
        <v>2472</v>
      </c>
      <c r="F738" s="196" t="s">
        <v>3337</v>
      </c>
      <c r="G738" s="236" t="s">
        <v>2477</v>
      </c>
      <c r="H738" s="197" t="s">
        <v>1363</v>
      </c>
      <c r="I738" s="198">
        <v>120</v>
      </c>
      <c r="J738" s="198">
        <v>0</v>
      </c>
      <c r="K738" s="199">
        <v>1.5</v>
      </c>
      <c r="L738" s="199">
        <v>0</v>
      </c>
      <c r="M738" s="198">
        <v>150</v>
      </c>
      <c r="N738" s="198">
        <v>0</v>
      </c>
      <c r="O738" s="198">
        <v>2</v>
      </c>
      <c r="P738" s="198">
        <v>0</v>
      </c>
      <c r="Q738" s="198"/>
      <c r="R738" s="200">
        <v>42013</v>
      </c>
      <c r="S738" s="198" t="s">
        <v>2470</v>
      </c>
      <c r="T738" s="148" t="s">
        <v>1933</v>
      </c>
      <c r="U738" s="148" t="s">
        <v>1933</v>
      </c>
      <c r="V738" s="148" t="s">
        <v>1933</v>
      </c>
      <c r="W738" s="148" t="s">
        <v>1933</v>
      </c>
      <c r="X738" s="260" t="s">
        <v>2475</v>
      </c>
      <c r="Y738" s="201"/>
      <c r="Z738" s="201"/>
      <c r="AA738" s="201"/>
      <c r="AB738" s="201"/>
      <c r="AC738" s="201"/>
      <c r="AD738" s="201"/>
      <c r="AE738" s="317"/>
      <c r="AF738" s="201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327"/>
      <c r="AR738" s="327"/>
    </row>
    <row r="739" spans="2:44" s="149" customFormat="1" ht="12.75" customHeight="1">
      <c r="B739" s="4"/>
      <c r="C739" s="202"/>
      <c r="D739" s="202"/>
      <c r="E739" s="202"/>
      <c r="F739" s="203"/>
      <c r="G739" s="236" t="s">
        <v>2478</v>
      </c>
      <c r="H739" s="197" t="s">
        <v>1363</v>
      </c>
      <c r="I739" s="198">
        <v>30</v>
      </c>
      <c r="J739" s="198">
        <v>0</v>
      </c>
      <c r="K739" s="199">
        <v>0.5</v>
      </c>
      <c r="L739" s="199">
        <v>0</v>
      </c>
      <c r="M739" s="198"/>
      <c r="N739" s="198"/>
      <c r="O739" s="198"/>
      <c r="P739" s="198"/>
      <c r="Q739" s="198"/>
      <c r="R739" s="200">
        <v>42725</v>
      </c>
      <c r="S739" s="198" t="s">
        <v>2470</v>
      </c>
      <c r="T739" s="148" t="s">
        <v>1933</v>
      </c>
      <c r="U739" s="148" t="s">
        <v>1933</v>
      </c>
      <c r="V739" s="148" t="s">
        <v>1933</v>
      </c>
      <c r="W739" s="148" t="s">
        <v>1933</v>
      </c>
      <c r="X739" s="260" t="s">
        <v>2475</v>
      </c>
      <c r="Y739" s="201"/>
      <c r="Z739" s="201"/>
      <c r="AA739" s="201"/>
      <c r="AB739" s="201"/>
      <c r="AC739" s="201"/>
      <c r="AD739" s="201"/>
      <c r="AE739" s="317"/>
      <c r="AF739" s="201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</row>
    <row r="740" spans="2:44" s="149" customFormat="1" ht="12.75" customHeight="1">
      <c r="B740" s="4"/>
      <c r="C740" s="267" t="s">
        <v>22</v>
      </c>
      <c r="D740" s="211" t="s">
        <v>2467</v>
      </c>
      <c r="E740" s="207" t="s">
        <v>2472</v>
      </c>
      <c r="F740" s="196" t="s">
        <v>3355</v>
      </c>
      <c r="G740" s="236" t="s">
        <v>2479</v>
      </c>
      <c r="H740" s="197" t="s">
        <v>1363</v>
      </c>
      <c r="I740" s="198">
        <v>120</v>
      </c>
      <c r="J740" s="198">
        <v>0</v>
      </c>
      <c r="K740" s="199">
        <v>1.5</v>
      </c>
      <c r="L740" s="199">
        <v>0</v>
      </c>
      <c r="M740" s="198">
        <v>150</v>
      </c>
      <c r="N740" s="198">
        <v>0</v>
      </c>
      <c r="O740" s="198">
        <v>2</v>
      </c>
      <c r="P740" s="198">
        <v>0</v>
      </c>
      <c r="Q740" s="198"/>
      <c r="R740" s="200">
        <v>42013</v>
      </c>
      <c r="S740" s="198" t="s">
        <v>2470</v>
      </c>
      <c r="T740" s="148" t="s">
        <v>1933</v>
      </c>
      <c r="U740" s="148" t="s">
        <v>1933</v>
      </c>
      <c r="V740" s="148" t="s">
        <v>1933</v>
      </c>
      <c r="W740" s="148" t="s">
        <v>1933</v>
      </c>
      <c r="X740" s="260" t="s">
        <v>2475</v>
      </c>
      <c r="Y740" s="201"/>
      <c r="Z740" s="201"/>
      <c r="AA740" s="201"/>
      <c r="AB740" s="201"/>
      <c r="AC740" s="201"/>
      <c r="AD740" s="201"/>
      <c r="AE740" s="317"/>
      <c r="AF740" s="201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327"/>
      <c r="AR740" s="327"/>
    </row>
    <row r="741" spans="2:44" s="149" customFormat="1" ht="12.75" customHeight="1">
      <c r="B741" s="4"/>
      <c r="C741" s="202"/>
      <c r="D741" s="202"/>
      <c r="E741" s="202"/>
      <c r="F741" s="203"/>
      <c r="G741" s="236" t="s">
        <v>2480</v>
      </c>
      <c r="H741" s="197" t="s">
        <v>1363</v>
      </c>
      <c r="I741" s="198">
        <v>30</v>
      </c>
      <c r="J741" s="198">
        <v>0</v>
      </c>
      <c r="K741" s="199">
        <v>0.5</v>
      </c>
      <c r="L741" s="199">
        <v>0</v>
      </c>
      <c r="M741" s="198"/>
      <c r="N741" s="198"/>
      <c r="O741" s="198"/>
      <c r="P741" s="198"/>
      <c r="Q741" s="198"/>
      <c r="R741" s="200">
        <v>42013</v>
      </c>
      <c r="S741" s="198" t="s">
        <v>2470</v>
      </c>
      <c r="T741" s="148" t="s">
        <v>1933</v>
      </c>
      <c r="U741" s="148" t="s">
        <v>1933</v>
      </c>
      <c r="V741" s="148" t="s">
        <v>1933</v>
      </c>
      <c r="W741" s="148" t="s">
        <v>1933</v>
      </c>
      <c r="X741" s="260" t="s">
        <v>2475</v>
      </c>
      <c r="Y741" s="201"/>
      <c r="Z741" s="201"/>
      <c r="AA741" s="201"/>
      <c r="AB741" s="201"/>
      <c r="AC741" s="201"/>
      <c r="AD741" s="201"/>
      <c r="AE741" s="317"/>
      <c r="AF741" s="201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</row>
    <row r="742" spans="2:44" s="149" customFormat="1" ht="12.75" customHeight="1">
      <c r="B742" s="4"/>
      <c r="C742" s="267" t="s">
        <v>22</v>
      </c>
      <c r="D742" s="211" t="s">
        <v>2467</v>
      </c>
      <c r="E742" s="207" t="s">
        <v>2472</v>
      </c>
      <c r="F742" s="196" t="s">
        <v>3356</v>
      </c>
      <c r="G742" s="236" t="s">
        <v>2481</v>
      </c>
      <c r="H742" s="197" t="s">
        <v>1363</v>
      </c>
      <c r="I742" s="198">
        <v>60</v>
      </c>
      <c r="J742" s="198">
        <v>0</v>
      </c>
      <c r="K742" s="199">
        <v>1</v>
      </c>
      <c r="L742" s="199">
        <v>0</v>
      </c>
      <c r="M742" s="198">
        <v>126</v>
      </c>
      <c r="N742" s="198">
        <v>0</v>
      </c>
      <c r="O742" s="198">
        <v>2.1</v>
      </c>
      <c r="P742" s="198">
        <v>0</v>
      </c>
      <c r="Q742" s="198"/>
      <c r="R742" s="200">
        <v>42661</v>
      </c>
      <c r="S742" s="198" t="s">
        <v>2470</v>
      </c>
      <c r="T742" s="148" t="s">
        <v>1933</v>
      </c>
      <c r="U742" s="148" t="s">
        <v>1933</v>
      </c>
      <c r="V742" s="148" t="s">
        <v>1933</v>
      </c>
      <c r="W742" s="148" t="s">
        <v>1933</v>
      </c>
      <c r="X742" s="260" t="s">
        <v>2475</v>
      </c>
      <c r="Y742" s="201"/>
      <c r="Z742" s="201"/>
      <c r="AA742" s="201"/>
      <c r="AB742" s="201"/>
      <c r="AC742" s="201"/>
      <c r="AD742" s="201"/>
      <c r="AE742" s="317"/>
      <c r="AF742" s="201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327"/>
      <c r="AR742" s="327"/>
    </row>
    <row r="743" spans="2:44" s="149" customFormat="1" ht="12.75" customHeight="1">
      <c r="B743" s="4"/>
      <c r="C743" s="202"/>
      <c r="D743" s="202"/>
      <c r="E743" s="202"/>
      <c r="F743" s="203"/>
      <c r="G743" s="236" t="s">
        <v>2482</v>
      </c>
      <c r="H743" s="197" t="s">
        <v>1363</v>
      </c>
      <c r="I743" s="198">
        <v>18</v>
      </c>
      <c r="J743" s="198">
        <v>0</v>
      </c>
      <c r="K743" s="199">
        <v>0.3</v>
      </c>
      <c r="L743" s="199">
        <v>0</v>
      </c>
      <c r="M743" s="198"/>
      <c r="N743" s="198"/>
      <c r="O743" s="198"/>
      <c r="P743" s="198"/>
      <c r="Q743" s="198"/>
      <c r="R743" s="200">
        <v>42661</v>
      </c>
      <c r="S743" s="198" t="s">
        <v>2470</v>
      </c>
      <c r="T743" s="148" t="s">
        <v>1933</v>
      </c>
      <c r="U743" s="148" t="s">
        <v>1933</v>
      </c>
      <c r="V743" s="148" t="s">
        <v>1933</v>
      </c>
      <c r="W743" s="148" t="s">
        <v>1933</v>
      </c>
      <c r="X743" s="260" t="s">
        <v>2475</v>
      </c>
      <c r="Y743" s="201"/>
      <c r="Z743" s="201"/>
      <c r="AA743" s="201"/>
      <c r="AB743" s="201"/>
      <c r="AC743" s="201"/>
      <c r="AD743" s="201"/>
      <c r="AE743" s="317"/>
      <c r="AF743" s="201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</row>
    <row r="744" spans="2:44" s="149" customFormat="1" ht="12.75" customHeight="1">
      <c r="B744" s="4"/>
      <c r="C744" s="202"/>
      <c r="D744" s="202"/>
      <c r="E744" s="202"/>
      <c r="F744" s="203"/>
      <c r="G744" s="236" t="s">
        <v>2483</v>
      </c>
      <c r="H744" s="197" t="s">
        <v>1363</v>
      </c>
      <c r="I744" s="198">
        <v>18</v>
      </c>
      <c r="J744" s="198">
        <v>0</v>
      </c>
      <c r="K744" s="199">
        <v>0.3</v>
      </c>
      <c r="L744" s="199">
        <v>0</v>
      </c>
      <c r="M744" s="198"/>
      <c r="N744" s="198"/>
      <c r="O744" s="198"/>
      <c r="P744" s="198"/>
      <c r="Q744" s="198"/>
      <c r="R744" s="200">
        <v>42661</v>
      </c>
      <c r="S744" s="198" t="s">
        <v>2470</v>
      </c>
      <c r="T744" s="148" t="s">
        <v>1784</v>
      </c>
      <c r="U744" s="148" t="s">
        <v>1784</v>
      </c>
      <c r="V744" s="148" t="s">
        <v>1784</v>
      </c>
      <c r="W744" s="148" t="s">
        <v>1784</v>
      </c>
      <c r="X744" s="260" t="s">
        <v>2484</v>
      </c>
      <c r="Y744" s="201"/>
      <c r="Z744" s="201"/>
      <c r="AA744" s="201"/>
      <c r="AB744" s="201"/>
      <c r="AC744" s="201"/>
      <c r="AD744" s="201"/>
      <c r="AE744" s="317"/>
      <c r="AF744" s="201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</row>
    <row r="745" spans="2:44" s="149" customFormat="1" ht="12.75" customHeight="1">
      <c r="B745" s="4"/>
      <c r="C745" s="204"/>
      <c r="D745" s="204"/>
      <c r="E745" s="204"/>
      <c r="F745" s="196"/>
      <c r="G745" s="236" t="s">
        <v>2485</v>
      </c>
      <c r="H745" s="197" t="s">
        <v>1363</v>
      </c>
      <c r="I745" s="198">
        <v>30</v>
      </c>
      <c r="J745" s="198">
        <v>0</v>
      </c>
      <c r="K745" s="199">
        <v>0.5</v>
      </c>
      <c r="L745" s="199">
        <v>0</v>
      </c>
      <c r="M745" s="198"/>
      <c r="N745" s="198"/>
      <c r="O745" s="198"/>
      <c r="P745" s="198"/>
      <c r="Q745" s="198"/>
      <c r="R745" s="200">
        <v>42661</v>
      </c>
      <c r="S745" s="198" t="s">
        <v>2470</v>
      </c>
      <c r="T745" s="148" t="s">
        <v>1784</v>
      </c>
      <c r="U745" s="148" t="s">
        <v>1784</v>
      </c>
      <c r="V745" s="148" t="s">
        <v>1784</v>
      </c>
      <c r="W745" s="148" t="s">
        <v>1784</v>
      </c>
      <c r="X745" s="260" t="s">
        <v>2484</v>
      </c>
      <c r="Y745" s="201"/>
      <c r="Z745" s="201"/>
      <c r="AA745" s="201"/>
      <c r="AB745" s="201"/>
      <c r="AC745" s="201"/>
      <c r="AD745" s="201"/>
      <c r="AE745" s="317"/>
      <c r="AF745" s="201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</row>
    <row r="746" spans="2:44" s="149" customFormat="1" ht="12.75" customHeight="1">
      <c r="B746" s="4"/>
      <c r="C746" s="267" t="s">
        <v>22</v>
      </c>
      <c r="D746" s="211" t="s">
        <v>2467</v>
      </c>
      <c r="E746" s="207" t="s">
        <v>2472</v>
      </c>
      <c r="F746" s="196" t="s">
        <v>3358</v>
      </c>
      <c r="G746" s="236" t="s">
        <v>2486</v>
      </c>
      <c r="H746" s="197" t="s">
        <v>1363</v>
      </c>
      <c r="I746" s="198">
        <v>18</v>
      </c>
      <c r="J746" s="198">
        <v>0</v>
      </c>
      <c r="K746" s="199">
        <v>0.3</v>
      </c>
      <c r="L746" s="199">
        <v>0</v>
      </c>
      <c r="M746" s="198">
        <v>36</v>
      </c>
      <c r="N746" s="198">
        <v>0</v>
      </c>
      <c r="O746" s="198">
        <v>0.6</v>
      </c>
      <c r="P746" s="198">
        <v>0</v>
      </c>
      <c r="Q746" s="198"/>
      <c r="R746" s="200">
        <v>42661</v>
      </c>
      <c r="S746" s="198" t="s">
        <v>2470</v>
      </c>
      <c r="T746" s="148" t="s">
        <v>1784</v>
      </c>
      <c r="U746" s="148" t="s">
        <v>1784</v>
      </c>
      <c r="V746" s="148" t="s">
        <v>1784</v>
      </c>
      <c r="W746" s="148" t="s">
        <v>1784</v>
      </c>
      <c r="X746" s="260" t="s">
        <v>2484</v>
      </c>
      <c r="Y746" s="201"/>
      <c r="Z746" s="201"/>
      <c r="AA746" s="201"/>
      <c r="AB746" s="201"/>
      <c r="AC746" s="201"/>
      <c r="AD746" s="201"/>
      <c r="AE746" s="317"/>
      <c r="AF746" s="201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327"/>
      <c r="AR746" s="327"/>
    </row>
    <row r="747" spans="2:44" s="149" customFormat="1" ht="12.75" customHeight="1">
      <c r="B747" s="4"/>
      <c r="C747" s="204"/>
      <c r="D747" s="204"/>
      <c r="E747" s="204"/>
      <c r="F747" s="196"/>
      <c r="G747" s="236" t="s">
        <v>2487</v>
      </c>
      <c r="H747" s="197" t="s">
        <v>1363</v>
      </c>
      <c r="I747" s="198">
        <v>18</v>
      </c>
      <c r="J747" s="198">
        <v>0</v>
      </c>
      <c r="K747" s="199">
        <v>0.3</v>
      </c>
      <c r="L747" s="199">
        <v>0</v>
      </c>
      <c r="M747" s="198"/>
      <c r="N747" s="198"/>
      <c r="O747" s="198"/>
      <c r="P747" s="198"/>
      <c r="Q747" s="198"/>
      <c r="R747" s="200">
        <v>42661</v>
      </c>
      <c r="S747" s="198" t="s">
        <v>2470</v>
      </c>
      <c r="T747" s="148" t="s">
        <v>1784</v>
      </c>
      <c r="U747" s="148" t="s">
        <v>1784</v>
      </c>
      <c r="V747" s="148" t="s">
        <v>1784</v>
      </c>
      <c r="W747" s="148" t="s">
        <v>1784</v>
      </c>
      <c r="X747" s="260" t="s">
        <v>2484</v>
      </c>
      <c r="Y747" s="201"/>
      <c r="Z747" s="201"/>
      <c r="AA747" s="201"/>
      <c r="AB747" s="201"/>
      <c r="AC747" s="201"/>
      <c r="AD747" s="201"/>
      <c r="AE747" s="317"/>
      <c r="AF747" s="201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</row>
    <row r="748" spans="2:44" s="149" customFormat="1" ht="12.75" customHeight="1">
      <c r="B748" s="4"/>
      <c r="C748" s="267" t="s">
        <v>22</v>
      </c>
      <c r="D748" s="211" t="s">
        <v>2467</v>
      </c>
      <c r="E748" s="207" t="s">
        <v>2472</v>
      </c>
      <c r="F748" s="196" t="s">
        <v>3359</v>
      </c>
      <c r="G748" s="236" t="s">
        <v>2488</v>
      </c>
      <c r="H748" s="197" t="s">
        <v>1363</v>
      </c>
      <c r="I748" s="198">
        <v>60</v>
      </c>
      <c r="J748" s="198">
        <v>0</v>
      </c>
      <c r="K748" s="199">
        <v>1</v>
      </c>
      <c r="L748" s="199">
        <v>0</v>
      </c>
      <c r="M748" s="198">
        <v>90</v>
      </c>
      <c r="N748" s="198">
        <v>0</v>
      </c>
      <c r="O748" s="198">
        <v>1.5</v>
      </c>
      <c r="P748" s="198">
        <v>0</v>
      </c>
      <c r="Q748" s="198"/>
      <c r="R748" s="200">
        <v>41995</v>
      </c>
      <c r="S748" s="198" t="s">
        <v>2470</v>
      </c>
      <c r="T748" s="148" t="s">
        <v>1784</v>
      </c>
      <c r="U748" s="148" t="s">
        <v>1784</v>
      </c>
      <c r="V748" s="148" t="s">
        <v>1784</v>
      </c>
      <c r="W748" s="148" t="s">
        <v>1784</v>
      </c>
      <c r="X748" s="260" t="s">
        <v>2484</v>
      </c>
      <c r="Y748" s="201"/>
      <c r="Z748" s="201"/>
      <c r="AA748" s="201"/>
      <c r="AB748" s="201"/>
      <c r="AC748" s="201"/>
      <c r="AD748" s="201"/>
      <c r="AE748" s="317"/>
      <c r="AF748" s="201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327"/>
      <c r="AR748" s="327"/>
    </row>
    <row r="749" spans="2:44" s="149" customFormat="1" ht="12.75" customHeight="1">
      <c r="B749" s="4"/>
      <c r="C749" s="204"/>
      <c r="D749" s="204"/>
      <c r="E749" s="204"/>
      <c r="F749" s="196"/>
      <c r="G749" s="236" t="s">
        <v>2489</v>
      </c>
      <c r="H749" s="197" t="s">
        <v>1363</v>
      </c>
      <c r="I749" s="198">
        <v>30</v>
      </c>
      <c r="J749" s="198">
        <v>0</v>
      </c>
      <c r="K749" s="199">
        <v>0.5</v>
      </c>
      <c r="L749" s="199">
        <v>0</v>
      </c>
      <c r="M749" s="198"/>
      <c r="N749" s="198"/>
      <c r="O749" s="198"/>
      <c r="P749" s="198"/>
      <c r="Q749" s="198"/>
      <c r="R749" s="200">
        <v>41995</v>
      </c>
      <c r="S749" s="198" t="s">
        <v>2470</v>
      </c>
      <c r="T749" s="148" t="s">
        <v>1784</v>
      </c>
      <c r="U749" s="148" t="s">
        <v>1784</v>
      </c>
      <c r="V749" s="148" t="s">
        <v>1784</v>
      </c>
      <c r="W749" s="148" t="s">
        <v>1784</v>
      </c>
      <c r="X749" s="260" t="s">
        <v>2484</v>
      </c>
      <c r="Y749" s="201"/>
      <c r="Z749" s="201"/>
      <c r="AA749" s="201"/>
      <c r="AB749" s="201"/>
      <c r="AC749" s="201"/>
      <c r="AD749" s="201"/>
      <c r="AE749" s="317"/>
      <c r="AF749" s="201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</row>
    <row r="750" spans="2:44" s="149" customFormat="1" ht="12.75" customHeight="1">
      <c r="B750" s="4"/>
      <c r="C750" s="267" t="s">
        <v>22</v>
      </c>
      <c r="D750" s="211" t="s">
        <v>2467</v>
      </c>
      <c r="E750" s="207" t="s">
        <v>2490</v>
      </c>
      <c r="F750" s="196" t="s">
        <v>3360</v>
      </c>
      <c r="G750" s="236" t="s">
        <v>2491</v>
      </c>
      <c r="H750" s="197" t="s">
        <v>1363</v>
      </c>
      <c r="I750" s="198">
        <v>120</v>
      </c>
      <c r="J750" s="198">
        <v>0</v>
      </c>
      <c r="K750" s="198">
        <v>1</v>
      </c>
      <c r="L750" s="198">
        <v>0</v>
      </c>
      <c r="M750" s="198">
        <v>180</v>
      </c>
      <c r="N750" s="198">
        <v>0</v>
      </c>
      <c r="O750" s="198">
        <v>2</v>
      </c>
      <c r="P750" s="198">
        <v>0</v>
      </c>
      <c r="Q750" s="198"/>
      <c r="R750" s="200">
        <v>42355</v>
      </c>
      <c r="S750" s="198" t="s">
        <v>2470</v>
      </c>
      <c r="T750" s="148" t="s">
        <v>1784</v>
      </c>
      <c r="U750" s="148" t="s">
        <v>1784</v>
      </c>
      <c r="V750" s="148" t="s">
        <v>1784</v>
      </c>
      <c r="W750" s="148" t="s">
        <v>1784</v>
      </c>
      <c r="X750" s="260" t="s">
        <v>2484</v>
      </c>
      <c r="Y750" s="201"/>
      <c r="Z750" s="201"/>
      <c r="AA750" s="201"/>
      <c r="AB750" s="201"/>
      <c r="AC750" s="201"/>
      <c r="AD750" s="201"/>
      <c r="AE750" s="317"/>
      <c r="AF750" s="201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327"/>
      <c r="AR750" s="327"/>
    </row>
    <row r="751" spans="2:44" s="149" customFormat="1" ht="12.75" customHeight="1">
      <c r="B751" s="4"/>
      <c r="C751" s="204"/>
      <c r="D751" s="204"/>
      <c r="E751" s="204"/>
      <c r="F751" s="196"/>
      <c r="G751" s="236" t="s">
        <v>2492</v>
      </c>
      <c r="H751" s="197" t="s">
        <v>1363</v>
      </c>
      <c r="I751" s="198">
        <v>60</v>
      </c>
      <c r="J751" s="198">
        <v>0</v>
      </c>
      <c r="K751" s="199">
        <v>1</v>
      </c>
      <c r="L751" s="199">
        <v>0</v>
      </c>
      <c r="M751" s="198"/>
      <c r="N751" s="198"/>
      <c r="O751" s="198"/>
      <c r="P751" s="198"/>
      <c r="Q751" s="198"/>
      <c r="R751" s="200">
        <v>42390</v>
      </c>
      <c r="S751" s="198" t="s">
        <v>2470</v>
      </c>
      <c r="T751" s="148" t="s">
        <v>1784</v>
      </c>
      <c r="U751" s="148" t="s">
        <v>1784</v>
      </c>
      <c r="V751" s="148" t="s">
        <v>1784</v>
      </c>
      <c r="W751" s="148" t="s">
        <v>1784</v>
      </c>
      <c r="X751" s="260" t="s">
        <v>2484</v>
      </c>
      <c r="Y751" s="201"/>
      <c r="Z751" s="201"/>
      <c r="AA751" s="201"/>
      <c r="AB751" s="201"/>
      <c r="AC751" s="201"/>
      <c r="AD751" s="201"/>
      <c r="AE751" s="317"/>
      <c r="AF751" s="201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</row>
    <row r="752" spans="2:44" s="149" customFormat="1" ht="12.75" customHeight="1">
      <c r="B752" s="4"/>
      <c r="C752" s="267" t="s">
        <v>22</v>
      </c>
      <c r="D752" s="211" t="s">
        <v>2467</v>
      </c>
      <c r="E752" s="207" t="s">
        <v>2490</v>
      </c>
      <c r="F752" s="196" t="s">
        <v>3361</v>
      </c>
      <c r="G752" s="236" t="s">
        <v>2493</v>
      </c>
      <c r="H752" s="197" t="s">
        <v>1363</v>
      </c>
      <c r="I752" s="198">
        <v>30</v>
      </c>
      <c r="J752" s="198">
        <v>0</v>
      </c>
      <c r="K752" s="199">
        <v>0.5</v>
      </c>
      <c r="L752" s="199">
        <v>0</v>
      </c>
      <c r="M752" s="198">
        <v>87</v>
      </c>
      <c r="N752" s="198">
        <v>0</v>
      </c>
      <c r="O752" s="198">
        <v>1.45</v>
      </c>
      <c r="P752" s="198">
        <v>0</v>
      </c>
      <c r="Q752" s="198"/>
      <c r="R752" s="200">
        <v>42711</v>
      </c>
      <c r="S752" s="198" t="s">
        <v>2470</v>
      </c>
      <c r="T752" s="148" t="s">
        <v>1784</v>
      </c>
      <c r="U752" s="148" t="s">
        <v>1784</v>
      </c>
      <c r="V752" s="148" t="s">
        <v>1784</v>
      </c>
      <c r="W752" s="148" t="s">
        <v>1784</v>
      </c>
      <c r="X752" s="260" t="s">
        <v>2484</v>
      </c>
      <c r="Y752" s="201"/>
      <c r="Z752" s="201"/>
      <c r="AA752" s="201"/>
      <c r="AB752" s="201"/>
      <c r="AC752" s="201"/>
      <c r="AD752" s="201"/>
      <c r="AE752" s="317"/>
      <c r="AF752" s="201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327"/>
      <c r="AR752" s="327"/>
    </row>
    <row r="753" spans="2:44" s="149" customFormat="1" ht="12.75" customHeight="1">
      <c r="B753" s="4"/>
      <c r="C753" s="204"/>
      <c r="D753" s="204"/>
      <c r="E753" s="204"/>
      <c r="F753" s="196"/>
      <c r="G753" s="236" t="s">
        <v>2494</v>
      </c>
      <c r="H753" s="197" t="s">
        <v>1363</v>
      </c>
      <c r="I753" s="198">
        <v>18</v>
      </c>
      <c r="J753" s="198">
        <v>0</v>
      </c>
      <c r="K753" s="199">
        <v>0.3</v>
      </c>
      <c r="L753" s="199">
        <v>0</v>
      </c>
      <c r="M753" s="198"/>
      <c r="N753" s="198"/>
      <c r="O753" s="198"/>
      <c r="P753" s="198"/>
      <c r="Q753" s="198"/>
      <c r="R753" s="200">
        <v>42390</v>
      </c>
      <c r="S753" s="198" t="s">
        <v>2470</v>
      </c>
      <c r="T753" s="148" t="s">
        <v>1784</v>
      </c>
      <c r="U753" s="148" t="s">
        <v>1784</v>
      </c>
      <c r="V753" s="148" t="s">
        <v>1784</v>
      </c>
      <c r="W753" s="148" t="s">
        <v>1784</v>
      </c>
      <c r="X753" s="260" t="s">
        <v>2484</v>
      </c>
      <c r="Y753" s="201"/>
      <c r="Z753" s="201"/>
      <c r="AA753" s="201"/>
      <c r="AB753" s="201"/>
      <c r="AC753" s="201"/>
      <c r="AD753" s="201"/>
      <c r="AE753" s="317"/>
      <c r="AF753" s="201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</row>
    <row r="754" spans="2:44" s="149" customFormat="1" ht="12.75" customHeight="1">
      <c r="B754" s="4"/>
      <c r="C754" s="204"/>
      <c r="D754" s="204"/>
      <c r="E754" s="204"/>
      <c r="F754" s="196"/>
      <c r="G754" s="236" t="s">
        <v>2495</v>
      </c>
      <c r="H754" s="197" t="s">
        <v>1363</v>
      </c>
      <c r="I754" s="198">
        <v>18</v>
      </c>
      <c r="J754" s="198">
        <v>0</v>
      </c>
      <c r="K754" s="199">
        <v>0.3</v>
      </c>
      <c r="L754" s="199">
        <v>0</v>
      </c>
      <c r="M754" s="198"/>
      <c r="N754" s="198"/>
      <c r="O754" s="198"/>
      <c r="P754" s="198"/>
      <c r="Q754" s="198"/>
      <c r="R754" s="200">
        <v>42390</v>
      </c>
      <c r="S754" s="198" t="s">
        <v>2470</v>
      </c>
      <c r="T754" s="148" t="s">
        <v>1784</v>
      </c>
      <c r="U754" s="148" t="s">
        <v>1784</v>
      </c>
      <c r="V754" s="148" t="s">
        <v>1784</v>
      </c>
      <c r="W754" s="148" t="s">
        <v>1784</v>
      </c>
      <c r="X754" s="260" t="s">
        <v>2484</v>
      </c>
      <c r="Y754" s="201"/>
      <c r="Z754" s="201"/>
      <c r="AA754" s="201"/>
      <c r="AB754" s="201"/>
      <c r="AC754" s="201"/>
      <c r="AD754" s="201"/>
      <c r="AE754" s="317"/>
      <c r="AF754" s="201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</row>
    <row r="755" spans="2:44" s="149" customFormat="1" ht="12.75" customHeight="1">
      <c r="B755" s="4"/>
      <c r="C755" s="204"/>
      <c r="D755" s="204"/>
      <c r="E755" s="204"/>
      <c r="F755" s="196"/>
      <c r="G755" s="236" t="s">
        <v>2496</v>
      </c>
      <c r="H755" s="197" t="s">
        <v>1363</v>
      </c>
      <c r="I755" s="198">
        <v>12</v>
      </c>
      <c r="J755" s="198">
        <v>0</v>
      </c>
      <c r="K755" s="199">
        <v>0.2</v>
      </c>
      <c r="L755" s="199">
        <v>0</v>
      </c>
      <c r="M755" s="198"/>
      <c r="N755" s="198"/>
      <c r="O755" s="198"/>
      <c r="P755" s="198"/>
      <c r="Q755" s="198"/>
      <c r="R755" s="200">
        <v>42144</v>
      </c>
      <c r="S755" s="198" t="s">
        <v>2470</v>
      </c>
      <c r="T755" s="148" t="s">
        <v>1784</v>
      </c>
      <c r="U755" s="148" t="s">
        <v>1784</v>
      </c>
      <c r="V755" s="148" t="s">
        <v>1784</v>
      </c>
      <c r="W755" s="148" t="s">
        <v>1784</v>
      </c>
      <c r="X755" s="260" t="s">
        <v>2484</v>
      </c>
      <c r="Y755" s="201"/>
      <c r="Z755" s="201"/>
      <c r="AA755" s="201"/>
      <c r="AB755" s="201"/>
      <c r="AC755" s="201"/>
      <c r="AD755" s="201"/>
      <c r="AE755" s="317"/>
      <c r="AF755" s="201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</row>
    <row r="756" spans="2:44" s="149" customFormat="1" ht="12.75" customHeight="1">
      <c r="B756" s="4"/>
      <c r="C756" s="204"/>
      <c r="D756" s="204"/>
      <c r="E756" s="204"/>
      <c r="F756" s="196"/>
      <c r="G756" s="236" t="s">
        <v>2497</v>
      </c>
      <c r="H756" s="197" t="s">
        <v>1363</v>
      </c>
      <c r="I756" s="198">
        <v>6</v>
      </c>
      <c r="J756" s="198">
        <v>0</v>
      </c>
      <c r="K756" s="199">
        <v>0.1</v>
      </c>
      <c r="L756" s="199">
        <v>0</v>
      </c>
      <c r="M756" s="198"/>
      <c r="N756" s="198"/>
      <c r="O756" s="198"/>
      <c r="P756" s="198"/>
      <c r="Q756" s="198"/>
      <c r="R756" s="200">
        <v>42135</v>
      </c>
      <c r="S756" s="198" t="s">
        <v>2470</v>
      </c>
      <c r="T756" s="148" t="s">
        <v>1784</v>
      </c>
      <c r="U756" s="148" t="s">
        <v>1784</v>
      </c>
      <c r="V756" s="148" t="s">
        <v>1784</v>
      </c>
      <c r="W756" s="148" t="s">
        <v>1784</v>
      </c>
      <c r="X756" s="260" t="s">
        <v>2484</v>
      </c>
      <c r="Y756" s="201"/>
      <c r="Z756" s="201"/>
      <c r="AA756" s="201"/>
      <c r="AB756" s="201"/>
      <c r="AC756" s="201"/>
      <c r="AD756" s="201"/>
      <c r="AE756" s="317"/>
      <c r="AF756" s="201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</row>
    <row r="757" spans="2:44" s="149" customFormat="1" ht="12.75" customHeight="1">
      <c r="B757" s="4"/>
      <c r="C757" s="204"/>
      <c r="D757" s="204"/>
      <c r="E757" s="204"/>
      <c r="F757" s="196"/>
      <c r="G757" s="236" t="s">
        <v>2498</v>
      </c>
      <c r="H757" s="197" t="s">
        <v>1363</v>
      </c>
      <c r="I757" s="198">
        <v>3</v>
      </c>
      <c r="J757" s="198">
        <v>0</v>
      </c>
      <c r="K757" s="199">
        <v>0.05</v>
      </c>
      <c r="L757" s="199">
        <v>0</v>
      </c>
      <c r="M757" s="198"/>
      <c r="N757" s="198"/>
      <c r="O757" s="198"/>
      <c r="P757" s="198"/>
      <c r="Q757" s="198"/>
      <c r="R757" s="200">
        <v>42782</v>
      </c>
      <c r="S757" s="198" t="s">
        <v>2470</v>
      </c>
      <c r="T757" s="148" t="s">
        <v>1784</v>
      </c>
      <c r="U757" s="148" t="s">
        <v>1784</v>
      </c>
      <c r="V757" s="148" t="s">
        <v>1784</v>
      </c>
      <c r="W757" s="148" t="s">
        <v>1784</v>
      </c>
      <c r="X757" s="260" t="s">
        <v>2484</v>
      </c>
      <c r="Y757" s="201"/>
      <c r="Z757" s="201"/>
      <c r="AA757" s="201"/>
      <c r="AB757" s="201"/>
      <c r="AC757" s="201"/>
      <c r="AD757" s="201"/>
      <c r="AE757" s="317"/>
      <c r="AF757" s="201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</row>
    <row r="758" spans="2:44" s="149" customFormat="1" ht="12.75" customHeight="1">
      <c r="B758" s="4"/>
      <c r="C758" s="267" t="s">
        <v>22</v>
      </c>
      <c r="D758" s="204"/>
      <c r="E758" s="204"/>
      <c r="F758" s="196" t="s">
        <v>3362</v>
      </c>
      <c r="G758" s="236" t="s">
        <v>2499</v>
      </c>
      <c r="H758" s="197" t="s">
        <v>1363</v>
      </c>
      <c r="I758" s="198">
        <v>60</v>
      </c>
      <c r="J758" s="198">
        <v>0</v>
      </c>
      <c r="K758" s="198">
        <v>0.8</v>
      </c>
      <c r="L758" s="198">
        <v>0</v>
      </c>
      <c r="M758" s="198">
        <v>150</v>
      </c>
      <c r="N758" s="198">
        <v>0</v>
      </c>
      <c r="O758" s="198">
        <v>2.2999999999999998</v>
      </c>
      <c r="P758" s="198">
        <v>0</v>
      </c>
      <c r="Q758" s="198"/>
      <c r="R758" s="200">
        <v>42472</v>
      </c>
      <c r="S758" s="198" t="s">
        <v>2470</v>
      </c>
      <c r="T758" s="148" t="s">
        <v>1784</v>
      </c>
      <c r="U758" s="148" t="s">
        <v>1784</v>
      </c>
      <c r="V758" s="148" t="s">
        <v>1784</v>
      </c>
      <c r="W758" s="148" t="s">
        <v>1784</v>
      </c>
      <c r="X758" s="260" t="s">
        <v>2484</v>
      </c>
      <c r="Y758" s="201"/>
      <c r="Z758" s="201"/>
      <c r="AA758" s="201"/>
      <c r="AB758" s="201"/>
      <c r="AC758" s="201"/>
      <c r="AD758" s="201"/>
      <c r="AE758" s="317"/>
      <c r="AF758" s="201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327"/>
      <c r="AR758" s="327"/>
    </row>
    <row r="759" spans="2:44" s="149" customFormat="1" ht="12.75" customHeight="1">
      <c r="B759" s="4"/>
      <c r="C759" s="204"/>
      <c r="D759" s="204"/>
      <c r="E759" s="204"/>
      <c r="F759" s="196"/>
      <c r="G759" s="236" t="s">
        <v>2500</v>
      </c>
      <c r="H759" s="197" t="s">
        <v>1363</v>
      </c>
      <c r="I759" s="198">
        <v>90</v>
      </c>
      <c r="J759" s="198">
        <v>0</v>
      </c>
      <c r="K759" s="198">
        <v>1.5</v>
      </c>
      <c r="L759" s="198">
        <v>0</v>
      </c>
      <c r="M759" s="198"/>
      <c r="N759" s="198"/>
      <c r="O759" s="198"/>
      <c r="P759" s="198"/>
      <c r="Q759" s="198"/>
      <c r="R759" s="200">
        <v>42439</v>
      </c>
      <c r="S759" s="198" t="s">
        <v>2470</v>
      </c>
      <c r="T759" s="148" t="s">
        <v>1784</v>
      </c>
      <c r="U759" s="148" t="s">
        <v>1784</v>
      </c>
      <c r="V759" s="148" t="s">
        <v>1784</v>
      </c>
      <c r="W759" s="148" t="s">
        <v>1784</v>
      </c>
      <c r="X759" s="260" t="s">
        <v>2484</v>
      </c>
      <c r="Y759" s="201"/>
      <c r="Z759" s="201"/>
      <c r="AA759" s="201"/>
      <c r="AB759" s="201"/>
      <c r="AC759" s="201"/>
      <c r="AD759" s="201"/>
      <c r="AE759" s="317"/>
      <c r="AF759" s="201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</row>
    <row r="760" spans="2:44" s="149" customFormat="1" ht="12.75" customHeight="1">
      <c r="B760" s="122"/>
      <c r="C760" s="267" t="s">
        <v>22</v>
      </c>
      <c r="D760" s="268" t="s">
        <v>2467</v>
      </c>
      <c r="E760" s="207" t="s">
        <v>2490</v>
      </c>
      <c r="F760" s="196" t="s">
        <v>3363</v>
      </c>
      <c r="G760" s="236" t="s">
        <v>2501</v>
      </c>
      <c r="H760" s="197" t="s">
        <v>1363</v>
      </c>
      <c r="I760" s="198">
        <v>30</v>
      </c>
      <c r="J760" s="198">
        <v>0</v>
      </c>
      <c r="K760" s="198">
        <v>0.4</v>
      </c>
      <c r="L760" s="198">
        <v>0</v>
      </c>
      <c r="M760" s="198">
        <v>60</v>
      </c>
      <c r="N760" s="198">
        <v>0</v>
      </c>
      <c r="O760" s="198">
        <v>0.8</v>
      </c>
      <c r="P760" s="198">
        <v>0</v>
      </c>
      <c r="Q760" s="198"/>
      <c r="R760" s="200">
        <v>42439</v>
      </c>
      <c r="S760" s="198" t="s">
        <v>2470</v>
      </c>
      <c r="T760" s="148" t="s">
        <v>1784</v>
      </c>
      <c r="U760" s="148" t="s">
        <v>1784</v>
      </c>
      <c r="V760" s="148" t="s">
        <v>1784</v>
      </c>
      <c r="W760" s="148" t="s">
        <v>1784</v>
      </c>
      <c r="X760" s="260" t="s">
        <v>2484</v>
      </c>
      <c r="Y760" s="201"/>
      <c r="Z760" s="201"/>
      <c r="AA760" s="201"/>
      <c r="AB760" s="201"/>
      <c r="AC760" s="201"/>
      <c r="AD760" s="201"/>
      <c r="AE760" s="317"/>
      <c r="AF760" s="201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327"/>
      <c r="AR760" s="327"/>
    </row>
    <row r="761" spans="2:44" s="149" customFormat="1" ht="12.75" customHeight="1">
      <c r="B761" s="122"/>
      <c r="C761" s="204"/>
      <c r="D761" s="213"/>
      <c r="E761" s="204"/>
      <c r="F761" s="196"/>
      <c r="G761" s="236" t="s">
        <v>2502</v>
      </c>
      <c r="H761" s="197" t="s">
        <v>1363</v>
      </c>
      <c r="I761" s="198">
        <v>30</v>
      </c>
      <c r="J761" s="198">
        <v>0</v>
      </c>
      <c r="K761" s="198">
        <v>0.4</v>
      </c>
      <c r="L761" s="198">
        <v>0</v>
      </c>
      <c r="M761" s="198"/>
      <c r="N761" s="198"/>
      <c r="O761" s="198"/>
      <c r="P761" s="198"/>
      <c r="Q761" s="198"/>
      <c r="R761" s="200">
        <v>42390</v>
      </c>
      <c r="S761" s="198" t="s">
        <v>2470</v>
      </c>
      <c r="T761" s="148" t="s">
        <v>1784</v>
      </c>
      <c r="U761" s="148" t="s">
        <v>1784</v>
      </c>
      <c r="V761" s="148" t="s">
        <v>1784</v>
      </c>
      <c r="W761" s="148" t="s">
        <v>1784</v>
      </c>
      <c r="X761" s="260" t="s">
        <v>2484</v>
      </c>
      <c r="Y761" s="201"/>
      <c r="Z761" s="201"/>
      <c r="AA761" s="201"/>
      <c r="AB761" s="201"/>
      <c r="AC761" s="201"/>
      <c r="AD761" s="201"/>
      <c r="AE761" s="317"/>
      <c r="AF761" s="201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</row>
    <row r="762" spans="2:44" s="149" customFormat="1" ht="12.75" customHeight="1">
      <c r="B762" s="122"/>
      <c r="C762" s="267" t="s">
        <v>22</v>
      </c>
      <c r="D762" s="268" t="s">
        <v>2467</v>
      </c>
      <c r="E762" s="207" t="s">
        <v>2490</v>
      </c>
      <c r="F762" s="196" t="s">
        <v>3364</v>
      </c>
      <c r="G762" s="236" t="s">
        <v>2503</v>
      </c>
      <c r="H762" s="197" t="s">
        <v>1363</v>
      </c>
      <c r="I762" s="198">
        <v>60</v>
      </c>
      <c r="J762" s="198">
        <v>0</v>
      </c>
      <c r="K762" s="198">
        <v>0.8</v>
      </c>
      <c r="L762" s="198">
        <v>0</v>
      </c>
      <c r="M762" s="198">
        <v>150</v>
      </c>
      <c r="N762" s="198">
        <v>0</v>
      </c>
      <c r="O762" s="198">
        <v>2.2999999999999998</v>
      </c>
      <c r="P762" s="198">
        <v>0</v>
      </c>
      <c r="Q762" s="198"/>
      <c r="R762" s="200">
        <v>42472</v>
      </c>
      <c r="S762" s="198" t="s">
        <v>2470</v>
      </c>
      <c r="T762" s="148" t="s">
        <v>1784</v>
      </c>
      <c r="U762" s="148" t="s">
        <v>1784</v>
      </c>
      <c r="V762" s="148" t="s">
        <v>1784</v>
      </c>
      <c r="W762" s="148" t="s">
        <v>1784</v>
      </c>
      <c r="X762" s="260" t="s">
        <v>2484</v>
      </c>
      <c r="Y762" s="201"/>
      <c r="Z762" s="201"/>
      <c r="AA762" s="201"/>
      <c r="AB762" s="201"/>
      <c r="AC762" s="201"/>
      <c r="AD762" s="201"/>
      <c r="AE762" s="317"/>
      <c r="AF762" s="201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327"/>
      <c r="AR762" s="327"/>
    </row>
    <row r="763" spans="2:44" s="149" customFormat="1" ht="12.75" customHeight="1">
      <c r="B763" s="122"/>
      <c r="C763" s="204"/>
      <c r="D763" s="213"/>
      <c r="E763" s="204"/>
      <c r="F763" s="196"/>
      <c r="G763" s="236" t="s">
        <v>2504</v>
      </c>
      <c r="H763" s="197" t="s">
        <v>1363</v>
      </c>
      <c r="I763" s="198">
        <v>90</v>
      </c>
      <c r="J763" s="198">
        <v>0</v>
      </c>
      <c r="K763" s="198">
        <v>1.5</v>
      </c>
      <c r="L763" s="198">
        <v>0</v>
      </c>
      <c r="M763" s="198"/>
      <c r="N763" s="198"/>
      <c r="O763" s="198"/>
      <c r="P763" s="198"/>
      <c r="Q763" s="198"/>
      <c r="R763" s="200">
        <v>42018</v>
      </c>
      <c r="S763" s="198" t="s">
        <v>2470</v>
      </c>
      <c r="T763" s="148" t="s">
        <v>1784</v>
      </c>
      <c r="U763" s="148" t="s">
        <v>1784</v>
      </c>
      <c r="V763" s="148" t="s">
        <v>1784</v>
      </c>
      <c r="W763" s="148" t="s">
        <v>1784</v>
      </c>
      <c r="X763" s="260" t="s">
        <v>2484</v>
      </c>
      <c r="Y763" s="201"/>
      <c r="Z763" s="201"/>
      <c r="AA763" s="201"/>
      <c r="AB763" s="201"/>
      <c r="AC763" s="201"/>
      <c r="AD763" s="201"/>
      <c r="AE763" s="317"/>
      <c r="AF763" s="201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</row>
    <row r="764" spans="2:44" s="149" customFormat="1" ht="12.75" customHeight="1">
      <c r="B764" s="122"/>
      <c r="C764" s="267" t="s">
        <v>22</v>
      </c>
      <c r="D764" s="268" t="s">
        <v>2467</v>
      </c>
      <c r="E764" s="207" t="s">
        <v>2490</v>
      </c>
      <c r="F764" s="196" t="s">
        <v>3365</v>
      </c>
      <c r="G764" s="236" t="s">
        <v>2505</v>
      </c>
      <c r="H764" s="197" t="s">
        <v>1363</v>
      </c>
      <c r="I764" s="198">
        <v>30</v>
      </c>
      <c r="J764" s="198">
        <v>0</v>
      </c>
      <c r="K764" s="198">
        <v>0.4</v>
      </c>
      <c r="L764" s="198">
        <v>0</v>
      </c>
      <c r="M764" s="198">
        <v>60</v>
      </c>
      <c r="N764" s="198">
        <v>0</v>
      </c>
      <c r="O764" s="198">
        <v>0.8</v>
      </c>
      <c r="P764" s="198">
        <v>0</v>
      </c>
      <c r="Q764" s="198"/>
      <c r="R764" s="200">
        <v>42116</v>
      </c>
      <c r="S764" s="198" t="s">
        <v>2470</v>
      </c>
      <c r="T764" s="148" t="s">
        <v>1784</v>
      </c>
      <c r="U764" s="148" t="s">
        <v>1784</v>
      </c>
      <c r="V764" s="148" t="s">
        <v>1784</v>
      </c>
      <c r="W764" s="148" t="s">
        <v>1784</v>
      </c>
      <c r="X764" s="260" t="s">
        <v>2484</v>
      </c>
      <c r="Y764" s="201"/>
      <c r="Z764" s="201"/>
      <c r="AA764" s="201"/>
      <c r="AB764" s="201"/>
      <c r="AC764" s="201"/>
      <c r="AD764" s="201"/>
      <c r="AE764" s="317"/>
      <c r="AF764" s="201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327"/>
      <c r="AR764" s="327"/>
    </row>
    <row r="765" spans="2:44" s="149" customFormat="1" ht="12.75" customHeight="1">
      <c r="B765" s="122"/>
      <c r="C765" s="204"/>
      <c r="D765" s="213"/>
      <c r="E765" s="204"/>
      <c r="F765" s="196"/>
      <c r="G765" s="236" t="s">
        <v>2506</v>
      </c>
      <c r="H765" s="197" t="s">
        <v>1363</v>
      </c>
      <c r="I765" s="198">
        <v>30</v>
      </c>
      <c r="J765" s="198">
        <v>0</v>
      </c>
      <c r="K765" s="198">
        <v>0.4</v>
      </c>
      <c r="L765" s="198">
        <v>0</v>
      </c>
      <c r="M765" s="198"/>
      <c r="N765" s="198"/>
      <c r="O765" s="198"/>
      <c r="P765" s="198"/>
      <c r="Q765" s="198"/>
      <c r="R765" s="200">
        <v>42390</v>
      </c>
      <c r="S765" s="198" t="s">
        <v>2470</v>
      </c>
      <c r="T765" s="148" t="s">
        <v>1784</v>
      </c>
      <c r="U765" s="148" t="s">
        <v>1784</v>
      </c>
      <c r="V765" s="148" t="s">
        <v>1784</v>
      </c>
      <c r="W765" s="148" t="s">
        <v>1784</v>
      </c>
      <c r="X765" s="260" t="s">
        <v>2484</v>
      </c>
      <c r="Y765" s="201"/>
      <c r="Z765" s="201"/>
      <c r="AA765" s="201"/>
      <c r="AB765" s="201"/>
      <c r="AC765" s="201"/>
      <c r="AD765" s="201"/>
      <c r="AE765" s="317"/>
      <c r="AF765" s="201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</row>
    <row r="766" spans="2:44" s="149" customFormat="1" ht="12.75" customHeight="1">
      <c r="B766" s="122"/>
      <c r="C766" s="267" t="s">
        <v>22</v>
      </c>
      <c r="D766" s="268" t="s">
        <v>2467</v>
      </c>
      <c r="E766" s="207" t="s">
        <v>2490</v>
      </c>
      <c r="F766" s="196" t="s">
        <v>3366</v>
      </c>
      <c r="G766" s="236" t="s">
        <v>2507</v>
      </c>
      <c r="H766" s="197" t="s">
        <v>1363</v>
      </c>
      <c r="I766" s="198">
        <v>60</v>
      </c>
      <c r="J766" s="198">
        <v>0</v>
      </c>
      <c r="K766" s="199">
        <v>0.8</v>
      </c>
      <c r="L766" s="199">
        <v>0</v>
      </c>
      <c r="M766" s="198">
        <v>90</v>
      </c>
      <c r="N766" s="198">
        <v>0</v>
      </c>
      <c r="O766" s="198">
        <v>1.3</v>
      </c>
      <c r="P766" s="198">
        <v>0</v>
      </c>
      <c r="Q766" s="198"/>
      <c r="R766" s="200">
        <v>43074</v>
      </c>
      <c r="S766" s="198" t="s">
        <v>2470</v>
      </c>
      <c r="T766" s="148" t="s">
        <v>1784</v>
      </c>
      <c r="U766" s="148" t="s">
        <v>1784</v>
      </c>
      <c r="V766" s="148" t="s">
        <v>1784</v>
      </c>
      <c r="W766" s="148" t="s">
        <v>1784</v>
      </c>
      <c r="X766" s="260" t="s">
        <v>2484</v>
      </c>
      <c r="Y766" s="201"/>
      <c r="Z766" s="201"/>
      <c r="AA766" s="201"/>
      <c r="AB766" s="201"/>
      <c r="AC766" s="201"/>
      <c r="AD766" s="201"/>
      <c r="AE766" s="317"/>
      <c r="AF766" s="201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327"/>
      <c r="AR766" s="327"/>
    </row>
    <row r="767" spans="2:44" s="149" customFormat="1" ht="12.75" customHeight="1">
      <c r="B767" s="122"/>
      <c r="C767" s="204"/>
      <c r="D767" s="213"/>
      <c r="E767" s="204"/>
      <c r="F767" s="196"/>
      <c r="G767" s="236" t="s">
        <v>2508</v>
      </c>
      <c r="H767" s="197" t="s">
        <v>1363</v>
      </c>
      <c r="I767" s="198">
        <v>30</v>
      </c>
      <c r="J767" s="198">
        <v>0</v>
      </c>
      <c r="K767" s="199">
        <v>0.5</v>
      </c>
      <c r="L767" s="199">
        <v>0</v>
      </c>
      <c r="M767" s="198"/>
      <c r="N767" s="198"/>
      <c r="O767" s="198"/>
      <c r="P767" s="198"/>
      <c r="Q767" s="198"/>
      <c r="R767" s="200">
        <v>42439</v>
      </c>
      <c r="S767" s="198" t="s">
        <v>2470</v>
      </c>
      <c r="T767" s="148" t="s">
        <v>1784</v>
      </c>
      <c r="U767" s="148" t="s">
        <v>1784</v>
      </c>
      <c r="V767" s="148" t="s">
        <v>1784</v>
      </c>
      <c r="W767" s="148" t="s">
        <v>1784</v>
      </c>
      <c r="X767" s="260" t="s">
        <v>2484</v>
      </c>
      <c r="Y767" s="201"/>
      <c r="Z767" s="201"/>
      <c r="AA767" s="201"/>
      <c r="AB767" s="201"/>
      <c r="AC767" s="201"/>
      <c r="AD767" s="201"/>
      <c r="AE767" s="317"/>
      <c r="AF767" s="201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</row>
    <row r="768" spans="2:44" s="149" customFormat="1" ht="12.75" customHeight="1">
      <c r="B768" s="122"/>
      <c r="C768" s="267" t="s">
        <v>22</v>
      </c>
      <c r="D768" s="268" t="s">
        <v>2467</v>
      </c>
      <c r="E768" s="207" t="s">
        <v>2490</v>
      </c>
      <c r="F768" s="196" t="s">
        <v>3367</v>
      </c>
      <c r="G768" s="236" t="s">
        <v>2509</v>
      </c>
      <c r="H768" s="197" t="s">
        <v>1363</v>
      </c>
      <c r="I768" s="198">
        <v>60</v>
      </c>
      <c r="J768" s="198">
        <v>0</v>
      </c>
      <c r="K768" s="198">
        <v>0.8</v>
      </c>
      <c r="L768" s="198">
        <v>0</v>
      </c>
      <c r="M768" s="198">
        <v>60</v>
      </c>
      <c r="N768" s="198">
        <v>0</v>
      </c>
      <c r="O768" s="198">
        <v>0.8</v>
      </c>
      <c r="P768" s="198">
        <v>0</v>
      </c>
      <c r="Q768" s="198"/>
      <c r="R768" s="200">
        <v>42390</v>
      </c>
      <c r="S768" s="198" t="s">
        <v>2470</v>
      </c>
      <c r="T768" s="148" t="s">
        <v>1784</v>
      </c>
      <c r="U768" s="148" t="s">
        <v>1784</v>
      </c>
      <c r="V768" s="148" t="s">
        <v>1784</v>
      </c>
      <c r="W768" s="148" t="s">
        <v>1784</v>
      </c>
      <c r="X768" s="260" t="s">
        <v>2484</v>
      </c>
      <c r="Y768" s="201"/>
      <c r="Z768" s="201"/>
      <c r="AA768" s="201"/>
      <c r="AB768" s="201"/>
      <c r="AC768" s="201"/>
      <c r="AD768" s="201"/>
      <c r="AE768" s="317"/>
      <c r="AF768" s="201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327"/>
      <c r="AR768" s="327"/>
    </row>
    <row r="769" spans="2:44" s="149" customFormat="1" ht="12.75" customHeight="1">
      <c r="B769" s="122"/>
      <c r="C769" s="267" t="s">
        <v>22</v>
      </c>
      <c r="D769" s="268" t="s">
        <v>2467</v>
      </c>
      <c r="E769" s="207" t="s">
        <v>2490</v>
      </c>
      <c r="F769" s="196" t="s">
        <v>3368</v>
      </c>
      <c r="G769" s="236" t="s">
        <v>2510</v>
      </c>
      <c r="H769" s="197" t="s">
        <v>1363</v>
      </c>
      <c r="I769" s="198">
        <v>6</v>
      </c>
      <c r="J769" s="198">
        <v>720</v>
      </c>
      <c r="K769" s="199">
        <v>0.1</v>
      </c>
      <c r="L769" s="199">
        <v>12</v>
      </c>
      <c r="M769" s="198">
        <v>6</v>
      </c>
      <c r="N769" s="198">
        <v>720</v>
      </c>
      <c r="O769" s="199">
        <v>0.1</v>
      </c>
      <c r="P769" s="199">
        <v>12</v>
      </c>
      <c r="Q769" s="198"/>
      <c r="R769" s="200">
        <v>42375</v>
      </c>
      <c r="S769" s="198" t="s">
        <v>2470</v>
      </c>
      <c r="T769" s="148" t="s">
        <v>1784</v>
      </c>
      <c r="U769" s="148" t="s">
        <v>1784</v>
      </c>
      <c r="V769" s="148" t="s">
        <v>1784</v>
      </c>
      <c r="W769" s="148" t="s">
        <v>1784</v>
      </c>
      <c r="X769" s="260" t="s">
        <v>2484</v>
      </c>
      <c r="Y769" s="201"/>
      <c r="Z769" s="201"/>
      <c r="AA769" s="201"/>
      <c r="AB769" s="201"/>
      <c r="AC769" s="201"/>
      <c r="AD769" s="201"/>
      <c r="AE769" s="317"/>
      <c r="AF769" s="201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327"/>
      <c r="AR769" s="327"/>
    </row>
    <row r="770" spans="2:44" s="149" customFormat="1" ht="12.75" customHeight="1">
      <c r="B770" s="122"/>
      <c r="C770" s="267" t="s">
        <v>22</v>
      </c>
      <c r="D770" s="268" t="s">
        <v>2467</v>
      </c>
      <c r="E770" s="207" t="s">
        <v>2490</v>
      </c>
      <c r="F770" s="196" t="s">
        <v>3369</v>
      </c>
      <c r="G770" s="236" t="s">
        <v>2511</v>
      </c>
      <c r="H770" s="197" t="s">
        <v>1363</v>
      </c>
      <c r="I770" s="198">
        <v>6</v>
      </c>
      <c r="J770" s="198">
        <v>720</v>
      </c>
      <c r="K770" s="199">
        <v>0.1</v>
      </c>
      <c r="L770" s="199">
        <v>12</v>
      </c>
      <c r="M770" s="198">
        <v>6</v>
      </c>
      <c r="N770" s="198">
        <v>720</v>
      </c>
      <c r="O770" s="199">
        <v>0.1</v>
      </c>
      <c r="P770" s="199">
        <v>12</v>
      </c>
      <c r="Q770" s="198"/>
      <c r="R770" s="200">
        <v>41995</v>
      </c>
      <c r="S770" s="198" t="s">
        <v>2470</v>
      </c>
      <c r="T770" s="148" t="s">
        <v>1784</v>
      </c>
      <c r="U770" s="148" t="s">
        <v>1784</v>
      </c>
      <c r="V770" s="148" t="s">
        <v>1784</v>
      </c>
      <c r="W770" s="148" t="s">
        <v>1784</v>
      </c>
      <c r="X770" s="260" t="s">
        <v>2484</v>
      </c>
      <c r="Y770" s="201"/>
      <c r="Z770" s="201"/>
      <c r="AA770" s="201"/>
      <c r="AB770" s="201"/>
      <c r="AC770" s="201"/>
      <c r="AD770" s="201"/>
      <c r="AE770" s="317"/>
      <c r="AF770" s="201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327"/>
      <c r="AR770" s="327"/>
    </row>
    <row r="771" spans="2:44" s="149" customFormat="1" ht="12.75" customHeight="1">
      <c r="B771" s="122"/>
      <c r="C771" s="267" t="s">
        <v>22</v>
      </c>
      <c r="D771" s="268" t="s">
        <v>2467</v>
      </c>
      <c r="E771" s="207" t="s">
        <v>2490</v>
      </c>
      <c r="F771" s="196" t="s">
        <v>3370</v>
      </c>
      <c r="G771" s="236" t="s">
        <v>2512</v>
      </c>
      <c r="H771" s="197" t="s">
        <v>1363</v>
      </c>
      <c r="I771" s="198">
        <v>6</v>
      </c>
      <c r="J771" s="198">
        <v>720</v>
      </c>
      <c r="K771" s="199">
        <v>0.1</v>
      </c>
      <c r="L771" s="199">
        <v>12</v>
      </c>
      <c r="M771" s="198">
        <v>6</v>
      </c>
      <c r="N771" s="198">
        <v>720</v>
      </c>
      <c r="O771" s="199">
        <v>0.1</v>
      </c>
      <c r="P771" s="199">
        <v>12</v>
      </c>
      <c r="Q771" s="198"/>
      <c r="R771" s="200">
        <v>42375</v>
      </c>
      <c r="S771" s="198" t="s">
        <v>2470</v>
      </c>
      <c r="T771" s="148" t="s">
        <v>1784</v>
      </c>
      <c r="U771" s="148" t="s">
        <v>1784</v>
      </c>
      <c r="V771" s="148" t="s">
        <v>1784</v>
      </c>
      <c r="W771" s="148" t="s">
        <v>1784</v>
      </c>
      <c r="X771" s="260" t="s">
        <v>2484</v>
      </c>
      <c r="Y771" s="201"/>
      <c r="Z771" s="201"/>
      <c r="AA771" s="201"/>
      <c r="AB771" s="201"/>
      <c r="AC771" s="201"/>
      <c r="AD771" s="201"/>
      <c r="AE771" s="317"/>
      <c r="AF771" s="201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327"/>
      <c r="AR771" s="327"/>
    </row>
    <row r="772" spans="2:44" s="149" customFormat="1" ht="12.75" customHeight="1">
      <c r="B772" s="122"/>
      <c r="C772" s="267" t="s">
        <v>22</v>
      </c>
      <c r="D772" s="268" t="s">
        <v>2467</v>
      </c>
      <c r="E772" s="207" t="s">
        <v>2490</v>
      </c>
      <c r="F772" s="196" t="s">
        <v>3371</v>
      </c>
      <c r="G772" s="236" t="s">
        <v>2513</v>
      </c>
      <c r="H772" s="197" t="s">
        <v>1363</v>
      </c>
      <c r="I772" s="198">
        <v>6</v>
      </c>
      <c r="J772" s="198">
        <v>720</v>
      </c>
      <c r="K772" s="199">
        <v>0.1</v>
      </c>
      <c r="L772" s="199">
        <v>12</v>
      </c>
      <c r="M772" s="198">
        <v>6</v>
      </c>
      <c r="N772" s="198">
        <v>720</v>
      </c>
      <c r="O772" s="199">
        <v>0.1</v>
      </c>
      <c r="P772" s="199">
        <v>12</v>
      </c>
      <c r="Q772" s="198"/>
      <c r="R772" s="200">
        <v>41995</v>
      </c>
      <c r="S772" s="198" t="s">
        <v>2470</v>
      </c>
      <c r="T772" s="148" t="s">
        <v>1938</v>
      </c>
      <c r="U772" s="148" t="s">
        <v>1938</v>
      </c>
      <c r="V772" s="148" t="s">
        <v>1938</v>
      </c>
      <c r="W772" s="148" t="s">
        <v>1938</v>
      </c>
      <c r="X772" s="260" t="s">
        <v>2514</v>
      </c>
      <c r="Y772" s="201"/>
      <c r="Z772" s="201"/>
      <c r="AA772" s="201"/>
      <c r="AB772" s="201"/>
      <c r="AC772" s="201"/>
      <c r="AD772" s="201"/>
      <c r="AE772" s="317"/>
      <c r="AF772" s="201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327"/>
      <c r="AR772" s="327"/>
    </row>
    <row r="773" spans="2:44" s="149" customFormat="1" ht="12.75" customHeight="1">
      <c r="B773" s="122"/>
      <c r="C773" s="267" t="s">
        <v>22</v>
      </c>
      <c r="D773" s="268" t="s">
        <v>2467</v>
      </c>
      <c r="E773" s="207" t="s">
        <v>2490</v>
      </c>
      <c r="F773" s="196" t="s">
        <v>3372</v>
      </c>
      <c r="G773" s="236" t="s">
        <v>2515</v>
      </c>
      <c r="H773" s="197" t="s">
        <v>1363</v>
      </c>
      <c r="I773" s="198">
        <v>60</v>
      </c>
      <c r="J773" s="198">
        <v>0</v>
      </c>
      <c r="K773" s="199">
        <v>0.7</v>
      </c>
      <c r="L773" s="199">
        <v>0</v>
      </c>
      <c r="M773" s="198">
        <v>120</v>
      </c>
      <c r="N773" s="198">
        <v>30</v>
      </c>
      <c r="O773" s="198">
        <v>1.4</v>
      </c>
      <c r="P773" s="198">
        <v>0.5</v>
      </c>
      <c r="Q773" s="198"/>
      <c r="R773" s="200">
        <v>41995</v>
      </c>
      <c r="S773" s="198" t="s">
        <v>2470</v>
      </c>
      <c r="T773" s="148" t="s">
        <v>1925</v>
      </c>
      <c r="U773" s="148" t="s">
        <v>1925</v>
      </c>
      <c r="V773" s="148" t="s">
        <v>1925</v>
      </c>
      <c r="W773" s="148" t="s">
        <v>1925</v>
      </c>
      <c r="X773" s="260" t="s">
        <v>2516</v>
      </c>
      <c r="Y773" s="201"/>
      <c r="Z773" s="201"/>
      <c r="AA773" s="201"/>
      <c r="AB773" s="201"/>
      <c r="AC773" s="201"/>
      <c r="AD773" s="201"/>
      <c r="AE773" s="317"/>
      <c r="AF773" s="201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327"/>
      <c r="AR773" s="327"/>
    </row>
    <row r="774" spans="2:44" s="149" customFormat="1" ht="12.75" customHeight="1">
      <c r="B774" s="122"/>
      <c r="C774" s="204"/>
      <c r="D774" s="213"/>
      <c r="E774" s="204"/>
      <c r="F774" s="196"/>
      <c r="G774" s="236" t="s">
        <v>2517</v>
      </c>
      <c r="H774" s="197" t="s">
        <v>1363</v>
      </c>
      <c r="I774" s="198">
        <v>60</v>
      </c>
      <c r="J774" s="198">
        <v>30</v>
      </c>
      <c r="K774" s="199">
        <v>0.7</v>
      </c>
      <c r="L774" s="199">
        <v>0.5</v>
      </c>
      <c r="M774" s="198"/>
      <c r="N774" s="198"/>
      <c r="O774" s="198"/>
      <c r="P774" s="198"/>
      <c r="Q774" s="198"/>
      <c r="R774" s="200">
        <v>42144</v>
      </c>
      <c r="S774" s="198" t="s">
        <v>2470</v>
      </c>
      <c r="T774" s="148" t="s">
        <v>1925</v>
      </c>
      <c r="U774" s="148" t="s">
        <v>1925</v>
      </c>
      <c r="V774" s="148" t="s">
        <v>1925</v>
      </c>
      <c r="W774" s="148" t="s">
        <v>1925</v>
      </c>
      <c r="X774" s="260" t="s">
        <v>2516</v>
      </c>
      <c r="Y774" s="201"/>
      <c r="Z774" s="201"/>
      <c r="AA774" s="201"/>
      <c r="AB774" s="201"/>
      <c r="AC774" s="201"/>
      <c r="AD774" s="201"/>
      <c r="AE774" s="317"/>
      <c r="AF774" s="201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</row>
    <row r="775" spans="2:44" s="149" customFormat="1" ht="12.75" customHeight="1">
      <c r="B775" s="122"/>
      <c r="C775" s="267" t="s">
        <v>22</v>
      </c>
      <c r="D775" s="268" t="s">
        <v>2467</v>
      </c>
      <c r="E775" s="207" t="s">
        <v>2490</v>
      </c>
      <c r="F775" s="196" t="s">
        <v>3373</v>
      </c>
      <c r="G775" s="236" t="s">
        <v>2518</v>
      </c>
      <c r="H775" s="197" t="s">
        <v>1363</v>
      </c>
      <c r="I775" s="198">
        <v>60</v>
      </c>
      <c r="J775" s="198">
        <v>0</v>
      </c>
      <c r="K775" s="199">
        <v>1</v>
      </c>
      <c r="L775" s="199">
        <v>0</v>
      </c>
      <c r="M775" s="198">
        <v>294</v>
      </c>
      <c r="N775" s="198">
        <v>0</v>
      </c>
      <c r="O775" s="198">
        <v>4.9000000000000004</v>
      </c>
      <c r="P775" s="198">
        <v>0</v>
      </c>
      <c r="Q775" s="198"/>
      <c r="R775" s="200">
        <v>41995</v>
      </c>
      <c r="S775" s="198" t="s">
        <v>2470</v>
      </c>
      <c r="T775" s="148" t="s">
        <v>1925</v>
      </c>
      <c r="U775" s="148" t="s">
        <v>1925</v>
      </c>
      <c r="V775" s="148" t="s">
        <v>1925</v>
      </c>
      <c r="W775" s="148" t="s">
        <v>1925</v>
      </c>
      <c r="X775" s="260" t="s">
        <v>2516</v>
      </c>
      <c r="Y775" s="201"/>
      <c r="Z775" s="201"/>
      <c r="AA775" s="201"/>
      <c r="AB775" s="201"/>
      <c r="AC775" s="201"/>
      <c r="AD775" s="201"/>
      <c r="AE775" s="317"/>
      <c r="AF775" s="201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327"/>
      <c r="AR775" s="327"/>
    </row>
    <row r="776" spans="2:44" s="149" customFormat="1" ht="12.75" customHeight="1">
      <c r="B776" s="122"/>
      <c r="C776" s="204"/>
      <c r="D776" s="213"/>
      <c r="E776" s="204"/>
      <c r="F776" s="196"/>
      <c r="G776" s="236" t="s">
        <v>2519</v>
      </c>
      <c r="H776" s="197" t="s">
        <v>1363</v>
      </c>
      <c r="I776" s="198">
        <v>30</v>
      </c>
      <c r="J776" s="198">
        <v>0</v>
      </c>
      <c r="K776" s="199">
        <v>0.5</v>
      </c>
      <c r="L776" s="199">
        <v>0</v>
      </c>
      <c r="M776" s="198"/>
      <c r="N776" s="198"/>
      <c r="O776" s="198"/>
      <c r="P776" s="198"/>
      <c r="Q776" s="198"/>
      <c r="R776" s="200">
        <v>41995</v>
      </c>
      <c r="S776" s="198" t="s">
        <v>2470</v>
      </c>
      <c r="T776" s="148" t="s">
        <v>1925</v>
      </c>
      <c r="U776" s="148" t="s">
        <v>1925</v>
      </c>
      <c r="V776" s="148" t="s">
        <v>1925</v>
      </c>
      <c r="W776" s="148" t="s">
        <v>1925</v>
      </c>
      <c r="X776" s="260" t="s">
        <v>2516</v>
      </c>
      <c r="Y776" s="201"/>
      <c r="Z776" s="201"/>
      <c r="AA776" s="201"/>
      <c r="AB776" s="201"/>
      <c r="AC776" s="201"/>
      <c r="AD776" s="201"/>
      <c r="AE776" s="317"/>
      <c r="AF776" s="201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</row>
    <row r="777" spans="2:44" s="149" customFormat="1" ht="12.75" customHeight="1">
      <c r="B777" s="122"/>
      <c r="C777" s="204"/>
      <c r="D777" s="213"/>
      <c r="E777" s="204"/>
      <c r="F777" s="196"/>
      <c r="G777" s="236" t="s">
        <v>2520</v>
      </c>
      <c r="H777" s="197" t="s">
        <v>1363</v>
      </c>
      <c r="I777" s="198">
        <v>60</v>
      </c>
      <c r="J777" s="198">
        <v>0</v>
      </c>
      <c r="K777" s="199">
        <v>1</v>
      </c>
      <c r="L777" s="199">
        <v>0</v>
      </c>
      <c r="M777" s="198"/>
      <c r="N777" s="198"/>
      <c r="O777" s="198"/>
      <c r="P777" s="198"/>
      <c r="Q777" s="198"/>
      <c r="R777" s="200">
        <v>41995</v>
      </c>
      <c r="S777" s="198" t="s">
        <v>2470</v>
      </c>
      <c r="T777" s="148" t="s">
        <v>1925</v>
      </c>
      <c r="U777" s="148" t="s">
        <v>1925</v>
      </c>
      <c r="V777" s="148" t="s">
        <v>1925</v>
      </c>
      <c r="W777" s="148" t="s">
        <v>1925</v>
      </c>
      <c r="X777" s="260" t="s">
        <v>2516</v>
      </c>
      <c r="Y777" s="201"/>
      <c r="Z777" s="201"/>
      <c r="AA777" s="201"/>
      <c r="AB777" s="201"/>
      <c r="AC777" s="201"/>
      <c r="AD777" s="201"/>
      <c r="AE777" s="317"/>
      <c r="AF777" s="201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</row>
    <row r="778" spans="2:44" s="149" customFormat="1" ht="12.75" customHeight="1">
      <c r="B778" s="122"/>
      <c r="C778" s="204"/>
      <c r="D778" s="213"/>
      <c r="E778" s="204"/>
      <c r="F778" s="196"/>
      <c r="G778" s="236" t="s">
        <v>2521</v>
      </c>
      <c r="H778" s="197" t="s">
        <v>1363</v>
      </c>
      <c r="I778" s="198">
        <v>18</v>
      </c>
      <c r="J778" s="198">
        <v>0</v>
      </c>
      <c r="K778" s="199">
        <v>0.3</v>
      </c>
      <c r="L778" s="199">
        <v>0</v>
      </c>
      <c r="M778" s="198"/>
      <c r="N778" s="198"/>
      <c r="O778" s="198"/>
      <c r="P778" s="198"/>
      <c r="Q778" s="198"/>
      <c r="R778" s="200">
        <v>41995</v>
      </c>
      <c r="S778" s="198" t="s">
        <v>2470</v>
      </c>
      <c r="T778" s="148" t="s">
        <v>1925</v>
      </c>
      <c r="U778" s="148" t="s">
        <v>1925</v>
      </c>
      <c r="V778" s="148" t="s">
        <v>1925</v>
      </c>
      <c r="W778" s="148" t="s">
        <v>1925</v>
      </c>
      <c r="X778" s="260" t="s">
        <v>2516</v>
      </c>
      <c r="Y778" s="201"/>
      <c r="Z778" s="201"/>
      <c r="AA778" s="201"/>
      <c r="AB778" s="201"/>
      <c r="AC778" s="201"/>
      <c r="AD778" s="201"/>
      <c r="AE778" s="317"/>
      <c r="AF778" s="201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</row>
    <row r="779" spans="2:44" s="149" customFormat="1" ht="12.75" customHeight="1">
      <c r="B779" s="122"/>
      <c r="C779" s="204"/>
      <c r="D779" s="213"/>
      <c r="E779" s="204"/>
      <c r="F779" s="196"/>
      <c r="G779" s="236" t="s">
        <v>2522</v>
      </c>
      <c r="H779" s="197" t="s">
        <v>1363</v>
      </c>
      <c r="I779" s="198">
        <v>18</v>
      </c>
      <c r="J779" s="198">
        <v>0</v>
      </c>
      <c r="K779" s="199">
        <v>0.3</v>
      </c>
      <c r="L779" s="199">
        <v>0</v>
      </c>
      <c r="M779" s="198"/>
      <c r="N779" s="198"/>
      <c r="O779" s="198"/>
      <c r="P779" s="198"/>
      <c r="Q779" s="198"/>
      <c r="R779" s="200">
        <v>41995</v>
      </c>
      <c r="S779" s="198" t="s">
        <v>2470</v>
      </c>
      <c r="T779" s="148" t="s">
        <v>1925</v>
      </c>
      <c r="U779" s="148" t="s">
        <v>1925</v>
      </c>
      <c r="V779" s="148" t="s">
        <v>1925</v>
      </c>
      <c r="W779" s="148" t="s">
        <v>1925</v>
      </c>
      <c r="X779" s="260" t="s">
        <v>2516</v>
      </c>
      <c r="Y779" s="201"/>
      <c r="Z779" s="201"/>
      <c r="AA779" s="201"/>
      <c r="AB779" s="201"/>
      <c r="AC779" s="201"/>
      <c r="AD779" s="201"/>
      <c r="AE779" s="317"/>
      <c r="AF779" s="201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</row>
    <row r="780" spans="2:44" s="149" customFormat="1" ht="12.75" customHeight="1">
      <c r="B780" s="122"/>
      <c r="C780" s="204"/>
      <c r="D780" s="213"/>
      <c r="E780" s="204"/>
      <c r="F780" s="196"/>
      <c r="G780" s="236" t="s">
        <v>2523</v>
      </c>
      <c r="H780" s="197" t="s">
        <v>1363</v>
      </c>
      <c r="I780" s="198">
        <v>18</v>
      </c>
      <c r="J780" s="198">
        <v>0</v>
      </c>
      <c r="K780" s="199">
        <v>0.3</v>
      </c>
      <c r="L780" s="199">
        <v>0</v>
      </c>
      <c r="M780" s="198"/>
      <c r="N780" s="198"/>
      <c r="O780" s="198"/>
      <c r="P780" s="198"/>
      <c r="Q780" s="198"/>
      <c r="R780" s="200">
        <v>41995</v>
      </c>
      <c r="S780" s="198" t="s">
        <v>2470</v>
      </c>
      <c r="T780" s="148" t="s">
        <v>1925</v>
      </c>
      <c r="U780" s="148" t="s">
        <v>1925</v>
      </c>
      <c r="V780" s="148" t="s">
        <v>1925</v>
      </c>
      <c r="W780" s="148" t="s">
        <v>1925</v>
      </c>
      <c r="X780" s="260" t="s">
        <v>2516</v>
      </c>
      <c r="Y780" s="201"/>
      <c r="Z780" s="201"/>
      <c r="AA780" s="201"/>
      <c r="AB780" s="201"/>
      <c r="AC780" s="201"/>
      <c r="AD780" s="201"/>
      <c r="AE780" s="317"/>
      <c r="AF780" s="201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</row>
    <row r="781" spans="2:44" s="149" customFormat="1" ht="12.75" customHeight="1">
      <c r="B781" s="122"/>
      <c r="C781" s="204"/>
      <c r="D781" s="213"/>
      <c r="E781" s="204"/>
      <c r="F781" s="196"/>
      <c r="G781" s="236" t="s">
        <v>2524</v>
      </c>
      <c r="H781" s="197" t="s">
        <v>1363</v>
      </c>
      <c r="I781" s="198">
        <v>48</v>
      </c>
      <c r="J781" s="198">
        <v>0</v>
      </c>
      <c r="K781" s="199">
        <v>0.8</v>
      </c>
      <c r="L781" s="199">
        <v>0</v>
      </c>
      <c r="M781" s="198"/>
      <c r="N781" s="198"/>
      <c r="O781" s="198"/>
      <c r="P781" s="198"/>
      <c r="Q781" s="198"/>
      <c r="R781" s="200">
        <v>41995</v>
      </c>
      <c r="S781" s="198" t="s">
        <v>2470</v>
      </c>
      <c r="T781" s="148" t="s">
        <v>1925</v>
      </c>
      <c r="U781" s="148" t="s">
        <v>1925</v>
      </c>
      <c r="V781" s="148" t="s">
        <v>1925</v>
      </c>
      <c r="W781" s="148" t="s">
        <v>1925</v>
      </c>
      <c r="X781" s="260" t="s">
        <v>2516</v>
      </c>
      <c r="Y781" s="201"/>
      <c r="Z781" s="201"/>
      <c r="AA781" s="201"/>
      <c r="AB781" s="201"/>
      <c r="AC781" s="201"/>
      <c r="AD781" s="201"/>
      <c r="AE781" s="317"/>
      <c r="AF781" s="201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</row>
    <row r="782" spans="2:44" s="149" customFormat="1" ht="12.75" customHeight="1">
      <c r="B782" s="122"/>
      <c r="C782" s="204"/>
      <c r="D782" s="213"/>
      <c r="E782" s="204"/>
      <c r="F782" s="196"/>
      <c r="G782" s="236" t="s">
        <v>2525</v>
      </c>
      <c r="H782" s="197" t="s">
        <v>1363</v>
      </c>
      <c r="I782" s="198">
        <v>12</v>
      </c>
      <c r="J782" s="198">
        <v>0</v>
      </c>
      <c r="K782" s="199">
        <v>0.2</v>
      </c>
      <c r="L782" s="199">
        <v>0</v>
      </c>
      <c r="M782" s="198"/>
      <c r="N782" s="198"/>
      <c r="O782" s="198"/>
      <c r="P782" s="198"/>
      <c r="Q782" s="198"/>
      <c r="R782" s="200">
        <v>41995</v>
      </c>
      <c r="S782" s="198" t="s">
        <v>2470</v>
      </c>
      <c r="T782" s="148" t="s">
        <v>1925</v>
      </c>
      <c r="U782" s="148" t="s">
        <v>1925</v>
      </c>
      <c r="V782" s="148" t="s">
        <v>1925</v>
      </c>
      <c r="W782" s="148" t="s">
        <v>1925</v>
      </c>
      <c r="X782" s="260" t="s">
        <v>2516</v>
      </c>
      <c r="Y782" s="201"/>
      <c r="Z782" s="201"/>
      <c r="AA782" s="201"/>
      <c r="AB782" s="201"/>
      <c r="AC782" s="201"/>
      <c r="AD782" s="201"/>
      <c r="AE782" s="317"/>
      <c r="AF782" s="201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</row>
    <row r="783" spans="2:44" s="149" customFormat="1" ht="12.75" customHeight="1">
      <c r="B783" s="122"/>
      <c r="C783" s="204"/>
      <c r="D783" s="213"/>
      <c r="E783" s="204"/>
      <c r="F783" s="196"/>
      <c r="G783" s="236" t="s">
        <v>2526</v>
      </c>
      <c r="H783" s="197" t="s">
        <v>1363</v>
      </c>
      <c r="I783" s="198">
        <v>12</v>
      </c>
      <c r="J783" s="198">
        <v>0</v>
      </c>
      <c r="K783" s="199">
        <v>0.2</v>
      </c>
      <c r="L783" s="199">
        <v>0</v>
      </c>
      <c r="M783" s="198"/>
      <c r="N783" s="198"/>
      <c r="O783" s="198"/>
      <c r="P783" s="198"/>
      <c r="Q783" s="198"/>
      <c r="R783" s="200">
        <v>41995</v>
      </c>
      <c r="S783" s="198" t="s">
        <v>2470</v>
      </c>
      <c r="T783" s="148" t="s">
        <v>1925</v>
      </c>
      <c r="U783" s="148" t="s">
        <v>1925</v>
      </c>
      <c r="V783" s="148" t="s">
        <v>1925</v>
      </c>
      <c r="W783" s="148" t="s">
        <v>1925</v>
      </c>
      <c r="X783" s="260" t="s">
        <v>2516</v>
      </c>
      <c r="Y783" s="201"/>
      <c r="Z783" s="201"/>
      <c r="AA783" s="201"/>
      <c r="AB783" s="201"/>
      <c r="AC783" s="201"/>
      <c r="AD783" s="201"/>
      <c r="AE783" s="317"/>
      <c r="AF783" s="201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</row>
    <row r="784" spans="2:44" s="149" customFormat="1" ht="12.75" customHeight="1">
      <c r="B784" s="122"/>
      <c r="C784" s="204"/>
      <c r="D784" s="213"/>
      <c r="E784" s="204"/>
      <c r="F784" s="196"/>
      <c r="G784" s="236" t="s">
        <v>2527</v>
      </c>
      <c r="H784" s="197" t="s">
        <v>1363</v>
      </c>
      <c r="I784" s="198">
        <v>18</v>
      </c>
      <c r="J784" s="198">
        <v>0</v>
      </c>
      <c r="K784" s="199">
        <v>0.3</v>
      </c>
      <c r="L784" s="199">
        <v>0</v>
      </c>
      <c r="M784" s="198"/>
      <c r="N784" s="198"/>
      <c r="O784" s="198"/>
      <c r="P784" s="198"/>
      <c r="Q784" s="198"/>
      <c r="R784" s="200">
        <v>41995</v>
      </c>
      <c r="S784" s="198" t="s">
        <v>2470</v>
      </c>
      <c r="T784" s="148" t="s">
        <v>1925</v>
      </c>
      <c r="U784" s="148" t="s">
        <v>1925</v>
      </c>
      <c r="V784" s="148" t="s">
        <v>1925</v>
      </c>
      <c r="W784" s="148" t="s">
        <v>1925</v>
      </c>
      <c r="X784" s="260" t="s">
        <v>2516</v>
      </c>
      <c r="Y784" s="201"/>
      <c r="Z784" s="201"/>
      <c r="AA784" s="201"/>
      <c r="AB784" s="201"/>
      <c r="AC784" s="201"/>
      <c r="AD784" s="201"/>
      <c r="AE784" s="317"/>
      <c r="AF784" s="201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</row>
    <row r="785" spans="2:44" s="149" customFormat="1" ht="12.75" customHeight="1">
      <c r="B785" s="122"/>
      <c r="C785" s="267" t="s">
        <v>22</v>
      </c>
      <c r="D785" s="268" t="s">
        <v>2467</v>
      </c>
      <c r="E785" s="207" t="s">
        <v>2490</v>
      </c>
      <c r="F785" s="196" t="s">
        <v>3741</v>
      </c>
      <c r="G785" s="236" t="s">
        <v>2528</v>
      </c>
      <c r="H785" s="197" t="s">
        <v>1966</v>
      </c>
      <c r="I785" s="198">
        <v>12</v>
      </c>
      <c r="J785" s="198">
        <v>48</v>
      </c>
      <c r="K785" s="199">
        <v>0.2</v>
      </c>
      <c r="L785" s="199">
        <v>0.8</v>
      </c>
      <c r="M785" s="198">
        <v>12</v>
      </c>
      <c r="N785" s="198">
        <v>48</v>
      </c>
      <c r="O785" s="199">
        <v>0.2</v>
      </c>
      <c r="P785" s="199">
        <v>0.8</v>
      </c>
      <c r="Q785" s="198"/>
      <c r="R785" s="200">
        <v>41995</v>
      </c>
      <c r="S785" s="198" t="s">
        <v>2470</v>
      </c>
      <c r="T785" s="148" t="s">
        <v>1925</v>
      </c>
      <c r="U785" s="148" t="s">
        <v>1925</v>
      </c>
      <c r="V785" s="148" t="s">
        <v>1925</v>
      </c>
      <c r="W785" s="148" t="s">
        <v>1925</v>
      </c>
      <c r="X785" s="260" t="s">
        <v>2516</v>
      </c>
      <c r="Y785" s="201"/>
      <c r="Z785" s="201"/>
      <c r="AA785" s="201"/>
      <c r="AB785" s="201"/>
      <c r="AC785" s="201"/>
      <c r="AD785" s="201"/>
      <c r="AE785" s="317"/>
      <c r="AF785" s="201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327"/>
      <c r="AR785" s="327"/>
    </row>
    <row r="786" spans="2:44" s="149" customFormat="1" ht="12.75" customHeight="1">
      <c r="B786" s="122"/>
      <c r="C786" s="267" t="s">
        <v>22</v>
      </c>
      <c r="D786" s="213"/>
      <c r="E786" s="204"/>
      <c r="F786" s="196" t="s">
        <v>3374</v>
      </c>
      <c r="G786" s="236" t="s">
        <v>2529</v>
      </c>
      <c r="H786" s="197" t="s">
        <v>1966</v>
      </c>
      <c r="I786" s="198">
        <v>60</v>
      </c>
      <c r="J786" s="198">
        <v>0</v>
      </c>
      <c r="K786" s="199">
        <v>1</v>
      </c>
      <c r="L786" s="199">
        <v>0</v>
      </c>
      <c r="M786" s="198">
        <v>120</v>
      </c>
      <c r="N786" s="198">
        <v>0</v>
      </c>
      <c r="O786" s="198">
        <v>2</v>
      </c>
      <c r="P786" s="198">
        <v>0</v>
      </c>
      <c r="Q786" s="198"/>
      <c r="R786" s="200">
        <v>41995</v>
      </c>
      <c r="S786" s="198" t="s">
        <v>2470</v>
      </c>
      <c r="T786" s="148" t="s">
        <v>1925</v>
      </c>
      <c r="U786" s="148" t="s">
        <v>1925</v>
      </c>
      <c r="V786" s="148" t="s">
        <v>1925</v>
      </c>
      <c r="W786" s="148" t="s">
        <v>1925</v>
      </c>
      <c r="X786" s="260" t="s">
        <v>2516</v>
      </c>
      <c r="Y786" s="201"/>
      <c r="Z786" s="201"/>
      <c r="AA786" s="201"/>
      <c r="AB786" s="201"/>
      <c r="AC786" s="201"/>
      <c r="AD786" s="201"/>
      <c r="AE786" s="317"/>
      <c r="AF786" s="201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327"/>
      <c r="AR786" s="327"/>
    </row>
    <row r="787" spans="2:44" s="149" customFormat="1" ht="12.75" customHeight="1">
      <c r="B787" s="122"/>
      <c r="C787" s="204"/>
      <c r="D787" s="213"/>
      <c r="E787" s="204"/>
      <c r="F787" s="196"/>
      <c r="G787" s="236" t="s">
        <v>2530</v>
      </c>
      <c r="H787" s="197" t="s">
        <v>1966</v>
      </c>
      <c r="I787" s="198">
        <v>60</v>
      </c>
      <c r="J787" s="198">
        <v>0</v>
      </c>
      <c r="K787" s="199">
        <v>1</v>
      </c>
      <c r="L787" s="199">
        <v>0</v>
      </c>
      <c r="M787" s="198"/>
      <c r="N787" s="198"/>
      <c r="O787" s="198"/>
      <c r="P787" s="198"/>
      <c r="Q787" s="198"/>
      <c r="R787" s="200">
        <v>41995</v>
      </c>
      <c r="S787" s="198" t="s">
        <v>2470</v>
      </c>
      <c r="T787" s="148" t="s">
        <v>1925</v>
      </c>
      <c r="U787" s="148" t="s">
        <v>1925</v>
      </c>
      <c r="V787" s="148" t="s">
        <v>1925</v>
      </c>
      <c r="W787" s="148" t="s">
        <v>1925</v>
      </c>
      <c r="X787" s="260" t="s">
        <v>2516</v>
      </c>
      <c r="Y787" s="201"/>
      <c r="Z787" s="201"/>
      <c r="AA787" s="201"/>
      <c r="AB787" s="201"/>
      <c r="AC787" s="201"/>
      <c r="AD787" s="201"/>
      <c r="AE787" s="317"/>
      <c r="AF787" s="201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</row>
    <row r="788" spans="2:44" s="149" customFormat="1" ht="12.75" customHeight="1">
      <c r="B788" s="122"/>
      <c r="C788" s="267" t="s">
        <v>22</v>
      </c>
      <c r="D788" s="268" t="s">
        <v>2467</v>
      </c>
      <c r="E788" s="207" t="s">
        <v>2490</v>
      </c>
      <c r="F788" s="196" t="s">
        <v>3742</v>
      </c>
      <c r="G788" s="236" t="s">
        <v>2531</v>
      </c>
      <c r="H788" s="197" t="s">
        <v>1363</v>
      </c>
      <c r="I788" s="198">
        <v>6</v>
      </c>
      <c r="J788" s="198">
        <v>0</v>
      </c>
      <c r="K788" s="199">
        <v>0.05</v>
      </c>
      <c r="L788" s="199">
        <v>0</v>
      </c>
      <c r="M788" s="198">
        <v>18</v>
      </c>
      <c r="N788" s="198">
        <v>0</v>
      </c>
      <c r="O788" s="198">
        <v>0.11</v>
      </c>
      <c r="P788" s="198">
        <v>0</v>
      </c>
      <c r="Q788" s="198"/>
      <c r="R788" s="200">
        <v>41995</v>
      </c>
      <c r="S788" s="198" t="s">
        <v>2470</v>
      </c>
      <c r="T788" s="148" t="s">
        <v>1925</v>
      </c>
      <c r="U788" s="148" t="s">
        <v>1925</v>
      </c>
      <c r="V788" s="148" t="s">
        <v>1925</v>
      </c>
      <c r="W788" s="148" t="s">
        <v>1925</v>
      </c>
      <c r="X788" s="260" t="s">
        <v>2516</v>
      </c>
      <c r="Y788" s="201"/>
      <c r="Z788" s="201"/>
      <c r="AA788" s="201"/>
      <c r="AB788" s="201"/>
      <c r="AC788" s="201"/>
      <c r="AD788" s="201"/>
      <c r="AE788" s="317"/>
      <c r="AF788" s="201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327"/>
      <c r="AR788" s="327"/>
    </row>
    <row r="789" spans="2:44" s="149" customFormat="1" ht="12.75" customHeight="1">
      <c r="B789" s="122"/>
      <c r="C789" s="204"/>
      <c r="D789" s="213"/>
      <c r="E789" s="204"/>
      <c r="F789" s="196"/>
      <c r="G789" s="236" t="s">
        <v>2532</v>
      </c>
      <c r="H789" s="197" t="s">
        <v>1363</v>
      </c>
      <c r="I789" s="198">
        <v>6</v>
      </c>
      <c r="J789" s="198">
        <v>0</v>
      </c>
      <c r="K789" s="199">
        <v>0.05</v>
      </c>
      <c r="L789" s="199">
        <v>0</v>
      </c>
      <c r="M789" s="198"/>
      <c r="N789" s="198"/>
      <c r="O789" s="198"/>
      <c r="P789" s="198"/>
      <c r="Q789" s="198"/>
      <c r="R789" s="200">
        <v>41995</v>
      </c>
      <c r="S789" s="198" t="s">
        <v>2470</v>
      </c>
      <c r="T789" s="148" t="s">
        <v>1925</v>
      </c>
      <c r="U789" s="148" t="s">
        <v>1925</v>
      </c>
      <c r="V789" s="148" t="s">
        <v>1925</v>
      </c>
      <c r="W789" s="148" t="s">
        <v>1925</v>
      </c>
      <c r="X789" s="260" t="s">
        <v>2516</v>
      </c>
      <c r="Y789" s="201"/>
      <c r="Z789" s="201"/>
      <c r="AA789" s="201"/>
      <c r="AB789" s="201"/>
      <c r="AC789" s="201"/>
      <c r="AD789" s="201"/>
      <c r="AE789" s="317"/>
      <c r="AF789" s="201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</row>
    <row r="790" spans="2:44" s="149" customFormat="1" ht="12.75" customHeight="1">
      <c r="B790" s="122"/>
      <c r="C790" s="204"/>
      <c r="D790" s="213"/>
      <c r="E790" s="204"/>
      <c r="F790" s="196"/>
      <c r="G790" s="236" t="s">
        <v>2533</v>
      </c>
      <c r="H790" s="197" t="s">
        <v>1363</v>
      </c>
      <c r="I790" s="198">
        <v>6</v>
      </c>
      <c r="J790" s="198">
        <v>0</v>
      </c>
      <c r="K790" s="199">
        <v>0.01</v>
      </c>
      <c r="L790" s="199">
        <v>0</v>
      </c>
      <c r="M790" s="198"/>
      <c r="N790" s="198"/>
      <c r="O790" s="198"/>
      <c r="P790" s="198"/>
      <c r="Q790" s="198"/>
      <c r="R790" s="200">
        <v>42311</v>
      </c>
      <c r="S790" s="198" t="s">
        <v>2470</v>
      </c>
      <c r="T790" s="148" t="s">
        <v>1925</v>
      </c>
      <c r="U790" s="148" t="s">
        <v>1925</v>
      </c>
      <c r="V790" s="148" t="s">
        <v>1925</v>
      </c>
      <c r="W790" s="148" t="s">
        <v>1925</v>
      </c>
      <c r="X790" s="260" t="s">
        <v>2516</v>
      </c>
      <c r="Y790" s="201"/>
      <c r="Z790" s="201"/>
      <c r="AA790" s="201"/>
      <c r="AB790" s="201"/>
      <c r="AC790" s="201"/>
      <c r="AD790" s="201"/>
      <c r="AE790" s="317"/>
      <c r="AF790" s="201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</row>
    <row r="791" spans="2:44" s="149" customFormat="1" ht="12.75" customHeight="1">
      <c r="B791" s="122"/>
      <c r="C791" s="267" t="s">
        <v>22</v>
      </c>
      <c r="D791" s="268" t="s">
        <v>2467</v>
      </c>
      <c r="E791" s="207" t="s">
        <v>2490</v>
      </c>
      <c r="F791" s="196" t="s">
        <v>3352</v>
      </c>
      <c r="G791" s="236" t="s">
        <v>2534</v>
      </c>
      <c r="H791" s="197" t="s">
        <v>1966</v>
      </c>
      <c r="I791" s="198">
        <v>6</v>
      </c>
      <c r="J791" s="198">
        <v>0</v>
      </c>
      <c r="K791" s="199">
        <v>0.05</v>
      </c>
      <c r="L791" s="199">
        <v>0</v>
      </c>
      <c r="M791" s="198">
        <v>36</v>
      </c>
      <c r="N791" s="198">
        <v>0</v>
      </c>
      <c r="O791" s="198">
        <v>0.4</v>
      </c>
      <c r="P791" s="198">
        <v>0</v>
      </c>
      <c r="Q791" s="198"/>
      <c r="R791" s="200">
        <v>42128</v>
      </c>
      <c r="S791" s="198" t="s">
        <v>2470</v>
      </c>
      <c r="T791" s="148" t="s">
        <v>1925</v>
      </c>
      <c r="U791" s="148" t="s">
        <v>1925</v>
      </c>
      <c r="V791" s="148" t="s">
        <v>1925</v>
      </c>
      <c r="W791" s="148" t="s">
        <v>1925</v>
      </c>
      <c r="X791" s="260" t="s">
        <v>2516</v>
      </c>
      <c r="Y791" s="201"/>
      <c r="Z791" s="201"/>
      <c r="AA791" s="201"/>
      <c r="AB791" s="201"/>
      <c r="AC791" s="201"/>
      <c r="AD791" s="201"/>
      <c r="AE791" s="317"/>
      <c r="AF791" s="201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327"/>
      <c r="AR791" s="327"/>
    </row>
    <row r="792" spans="2:44" s="149" customFormat="1" ht="12.75" customHeight="1">
      <c r="B792" s="122"/>
      <c r="C792" s="204"/>
      <c r="D792" s="213"/>
      <c r="E792" s="204"/>
      <c r="F792" s="196"/>
      <c r="G792" s="236" t="s">
        <v>2535</v>
      </c>
      <c r="H792" s="197" t="s">
        <v>1966</v>
      </c>
      <c r="I792" s="198">
        <v>6</v>
      </c>
      <c r="J792" s="198">
        <v>0</v>
      </c>
      <c r="K792" s="199">
        <v>0.05</v>
      </c>
      <c r="L792" s="199">
        <v>0</v>
      </c>
      <c r="M792" s="198"/>
      <c r="N792" s="198"/>
      <c r="O792" s="198"/>
      <c r="P792" s="198"/>
      <c r="Q792" s="198"/>
      <c r="R792" s="200">
        <v>42128</v>
      </c>
      <c r="S792" s="198" t="s">
        <v>2470</v>
      </c>
      <c r="T792" s="148" t="s">
        <v>1925</v>
      </c>
      <c r="U792" s="148" t="s">
        <v>1925</v>
      </c>
      <c r="V792" s="148" t="s">
        <v>1925</v>
      </c>
      <c r="W792" s="148" t="s">
        <v>1925</v>
      </c>
      <c r="X792" s="260" t="s">
        <v>2516</v>
      </c>
      <c r="Y792" s="201"/>
      <c r="Z792" s="201"/>
      <c r="AA792" s="201"/>
      <c r="AB792" s="201"/>
      <c r="AC792" s="201"/>
      <c r="AD792" s="201"/>
      <c r="AE792" s="317"/>
      <c r="AF792" s="201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</row>
    <row r="793" spans="2:44" s="149" customFormat="1" ht="12.75" customHeight="1">
      <c r="B793" s="122"/>
      <c r="C793" s="204"/>
      <c r="D793" s="213"/>
      <c r="E793" s="204"/>
      <c r="F793" s="196"/>
      <c r="G793" s="236" t="s">
        <v>2536</v>
      </c>
      <c r="H793" s="197" t="s">
        <v>1966</v>
      </c>
      <c r="I793" s="198">
        <v>6</v>
      </c>
      <c r="J793" s="198">
        <v>0</v>
      </c>
      <c r="K793" s="199">
        <v>0.05</v>
      </c>
      <c r="L793" s="199">
        <v>0</v>
      </c>
      <c r="M793" s="198"/>
      <c r="N793" s="198"/>
      <c r="O793" s="198"/>
      <c r="P793" s="198"/>
      <c r="Q793" s="198"/>
      <c r="R793" s="200">
        <v>42128</v>
      </c>
      <c r="S793" s="198" t="s">
        <v>2470</v>
      </c>
      <c r="T793" s="148" t="s">
        <v>1938</v>
      </c>
      <c r="U793" s="148" t="s">
        <v>1938</v>
      </c>
      <c r="V793" s="148" t="s">
        <v>1938</v>
      </c>
      <c r="W793" s="148" t="s">
        <v>1938</v>
      </c>
      <c r="X793" s="260" t="s">
        <v>2514</v>
      </c>
      <c r="Y793" s="201"/>
      <c r="Z793" s="201"/>
      <c r="AA793" s="201"/>
      <c r="AB793" s="201"/>
      <c r="AC793" s="201"/>
      <c r="AD793" s="201"/>
      <c r="AE793" s="317"/>
      <c r="AF793" s="201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</row>
    <row r="794" spans="2:44" s="149" customFormat="1" ht="12.75" customHeight="1">
      <c r="B794" s="122"/>
      <c r="C794" s="204"/>
      <c r="D794" s="213"/>
      <c r="E794" s="204"/>
      <c r="F794" s="196"/>
      <c r="G794" s="236" t="s">
        <v>2537</v>
      </c>
      <c r="H794" s="197" t="s">
        <v>1966</v>
      </c>
      <c r="I794" s="198">
        <v>6</v>
      </c>
      <c r="J794" s="198">
        <v>0</v>
      </c>
      <c r="K794" s="199">
        <v>0.05</v>
      </c>
      <c r="L794" s="199">
        <v>0</v>
      </c>
      <c r="M794" s="198"/>
      <c r="N794" s="198"/>
      <c r="O794" s="198"/>
      <c r="P794" s="198"/>
      <c r="Q794" s="198"/>
      <c r="R794" s="200">
        <v>42128</v>
      </c>
      <c r="S794" s="198" t="s">
        <v>2470</v>
      </c>
      <c r="T794" s="148" t="s">
        <v>1938</v>
      </c>
      <c r="U794" s="148" t="s">
        <v>1938</v>
      </c>
      <c r="V794" s="148" t="s">
        <v>1938</v>
      </c>
      <c r="W794" s="148" t="s">
        <v>1938</v>
      </c>
      <c r="X794" s="260" t="s">
        <v>2514</v>
      </c>
      <c r="Y794" s="201"/>
      <c r="Z794" s="201"/>
      <c r="AA794" s="201"/>
      <c r="AB794" s="201"/>
      <c r="AC794" s="201"/>
      <c r="AD794" s="201"/>
      <c r="AE794" s="317"/>
      <c r="AF794" s="201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</row>
    <row r="795" spans="2:44" s="149" customFormat="1" ht="12.75" customHeight="1">
      <c r="B795" s="122"/>
      <c r="C795" s="204"/>
      <c r="D795" s="213"/>
      <c r="E795" s="204"/>
      <c r="F795" s="196"/>
      <c r="G795" s="236" t="s">
        <v>2538</v>
      </c>
      <c r="H795" s="197" t="s">
        <v>1966</v>
      </c>
      <c r="I795" s="198">
        <v>6</v>
      </c>
      <c r="J795" s="198">
        <v>0</v>
      </c>
      <c r="K795" s="199">
        <v>0.1</v>
      </c>
      <c r="L795" s="199">
        <v>0</v>
      </c>
      <c r="M795" s="198"/>
      <c r="N795" s="198"/>
      <c r="O795" s="198"/>
      <c r="P795" s="198"/>
      <c r="Q795" s="198"/>
      <c r="R795" s="200">
        <v>42128</v>
      </c>
      <c r="S795" s="198" t="s">
        <v>2470</v>
      </c>
      <c r="T795" s="148" t="s">
        <v>1938</v>
      </c>
      <c r="U795" s="148" t="s">
        <v>1938</v>
      </c>
      <c r="V795" s="148" t="s">
        <v>1938</v>
      </c>
      <c r="W795" s="148" t="s">
        <v>1938</v>
      </c>
      <c r="X795" s="260" t="s">
        <v>2514</v>
      </c>
      <c r="Y795" s="201"/>
      <c r="Z795" s="201"/>
      <c r="AA795" s="201"/>
      <c r="AB795" s="205"/>
      <c r="AC795" s="201"/>
      <c r="AD795" s="201"/>
      <c r="AE795" s="317"/>
      <c r="AF795" s="201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</row>
    <row r="796" spans="2:44" s="149" customFormat="1" ht="12.75" customHeight="1">
      <c r="B796" s="122"/>
      <c r="C796" s="204"/>
      <c r="D796" s="213"/>
      <c r="E796" s="204"/>
      <c r="F796" s="196"/>
      <c r="G796" s="236" t="s">
        <v>2539</v>
      </c>
      <c r="H796" s="197" t="s">
        <v>1966</v>
      </c>
      <c r="I796" s="198">
        <v>6</v>
      </c>
      <c r="J796" s="198">
        <v>0</v>
      </c>
      <c r="K796" s="199">
        <v>0.1</v>
      </c>
      <c r="L796" s="199">
        <v>0</v>
      </c>
      <c r="M796" s="198"/>
      <c r="N796" s="198"/>
      <c r="O796" s="198"/>
      <c r="P796" s="198"/>
      <c r="Q796" s="198"/>
      <c r="R796" s="200">
        <v>42128</v>
      </c>
      <c r="S796" s="198" t="s">
        <v>2470</v>
      </c>
      <c r="T796" s="148" t="s">
        <v>1938</v>
      </c>
      <c r="U796" s="148" t="s">
        <v>1938</v>
      </c>
      <c r="V796" s="148" t="s">
        <v>1938</v>
      </c>
      <c r="W796" s="148" t="s">
        <v>1938</v>
      </c>
      <c r="X796" s="260" t="s">
        <v>2514</v>
      </c>
      <c r="Y796" s="201"/>
      <c r="Z796" s="201"/>
      <c r="AA796" s="201"/>
      <c r="AB796" s="205"/>
      <c r="AC796" s="201"/>
      <c r="AD796" s="201"/>
      <c r="AE796" s="317"/>
      <c r="AF796" s="201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</row>
    <row r="797" spans="2:44" s="149" customFormat="1" ht="12.75" customHeight="1">
      <c r="B797" s="122"/>
      <c r="C797" s="267" t="s">
        <v>22</v>
      </c>
      <c r="D797" s="268" t="s">
        <v>2467</v>
      </c>
      <c r="E797" s="207" t="s">
        <v>2540</v>
      </c>
      <c r="F797" s="196" t="s">
        <v>3351</v>
      </c>
      <c r="G797" s="236" t="s">
        <v>2541</v>
      </c>
      <c r="H797" s="197" t="s">
        <v>1363</v>
      </c>
      <c r="I797" s="198">
        <v>6</v>
      </c>
      <c r="J797" s="198">
        <v>0</v>
      </c>
      <c r="K797" s="199">
        <v>0.1</v>
      </c>
      <c r="L797" s="199">
        <v>0</v>
      </c>
      <c r="M797" s="198">
        <v>6</v>
      </c>
      <c r="N797" s="198">
        <v>0</v>
      </c>
      <c r="O797" s="199">
        <v>0.1</v>
      </c>
      <c r="P797" s="199">
        <v>0</v>
      </c>
      <c r="Q797" s="198"/>
      <c r="R797" s="200">
        <v>41995</v>
      </c>
      <c r="S797" s="198" t="s">
        <v>2470</v>
      </c>
      <c r="T797" s="148" t="s">
        <v>1938</v>
      </c>
      <c r="U797" s="148" t="s">
        <v>1938</v>
      </c>
      <c r="V797" s="148" t="s">
        <v>1938</v>
      </c>
      <c r="W797" s="148" t="s">
        <v>1938</v>
      </c>
      <c r="X797" s="260" t="s">
        <v>2514</v>
      </c>
      <c r="Y797" s="201"/>
      <c r="Z797" s="201"/>
      <c r="AA797" s="201"/>
      <c r="AB797" s="205"/>
      <c r="AC797" s="201"/>
      <c r="AD797" s="201"/>
      <c r="AE797" s="317"/>
      <c r="AF797" s="201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327"/>
      <c r="AR797" s="327"/>
    </row>
    <row r="798" spans="2:44" s="149" customFormat="1" ht="12.75" customHeight="1">
      <c r="B798" s="122"/>
      <c r="C798" s="267" t="s">
        <v>22</v>
      </c>
      <c r="D798" s="268" t="s">
        <v>2467</v>
      </c>
      <c r="E798" s="207" t="s">
        <v>2540</v>
      </c>
      <c r="F798" s="196" t="s">
        <v>3350</v>
      </c>
      <c r="G798" s="236" t="s">
        <v>2542</v>
      </c>
      <c r="H798" s="197" t="s">
        <v>1363</v>
      </c>
      <c r="I798" s="198">
        <v>48</v>
      </c>
      <c r="J798" s="198">
        <v>0</v>
      </c>
      <c r="K798" s="199">
        <v>0.8</v>
      </c>
      <c r="L798" s="199">
        <v>0</v>
      </c>
      <c r="M798" s="198">
        <v>138</v>
      </c>
      <c r="N798" s="198">
        <v>0</v>
      </c>
      <c r="O798" s="198">
        <v>2.2999999999999998</v>
      </c>
      <c r="P798" s="198">
        <v>0</v>
      </c>
      <c r="Q798" s="198"/>
      <c r="R798" s="200">
        <v>42429</v>
      </c>
      <c r="S798" s="198" t="s">
        <v>2470</v>
      </c>
      <c r="T798" s="148" t="s">
        <v>1938</v>
      </c>
      <c r="U798" s="148" t="s">
        <v>1938</v>
      </c>
      <c r="V798" s="148" t="s">
        <v>1938</v>
      </c>
      <c r="W798" s="148" t="s">
        <v>1938</v>
      </c>
      <c r="X798" s="260" t="s">
        <v>2514</v>
      </c>
      <c r="Y798" s="201"/>
      <c r="Z798" s="201"/>
      <c r="AA798" s="201"/>
      <c r="AB798" s="205"/>
      <c r="AC798" s="201"/>
      <c r="AD798" s="201"/>
      <c r="AE798" s="317"/>
      <c r="AF798" s="201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327"/>
      <c r="AR798" s="327"/>
    </row>
    <row r="799" spans="2:44" s="149" customFormat="1" ht="12.75" customHeight="1">
      <c r="B799" s="122"/>
      <c r="C799" s="204"/>
      <c r="D799" s="213"/>
      <c r="E799" s="204"/>
      <c r="F799" s="196"/>
      <c r="G799" s="236" t="s">
        <v>2543</v>
      </c>
      <c r="H799" s="197" t="s">
        <v>1363</v>
      </c>
      <c r="I799" s="198">
        <v>90</v>
      </c>
      <c r="J799" s="198">
        <v>0</v>
      </c>
      <c r="K799" s="199">
        <v>1.5</v>
      </c>
      <c r="L799" s="199">
        <v>0</v>
      </c>
      <c r="M799" s="198"/>
      <c r="N799" s="198"/>
      <c r="O799" s="198"/>
      <c r="P799" s="198"/>
      <c r="Q799" s="198"/>
      <c r="R799" s="200">
        <v>42018</v>
      </c>
      <c r="S799" s="198" t="s">
        <v>2470</v>
      </c>
      <c r="T799" s="148" t="s">
        <v>1938</v>
      </c>
      <c r="U799" s="148" t="s">
        <v>1938</v>
      </c>
      <c r="V799" s="148" t="s">
        <v>1938</v>
      </c>
      <c r="W799" s="148" t="s">
        <v>1938</v>
      </c>
      <c r="X799" s="260" t="s">
        <v>2514</v>
      </c>
      <c r="Y799" s="201"/>
      <c r="Z799" s="201"/>
      <c r="AA799" s="201"/>
      <c r="AB799" s="205"/>
      <c r="AC799" s="201"/>
      <c r="AD799" s="201"/>
      <c r="AE799" s="317"/>
      <c r="AF799" s="201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</row>
    <row r="800" spans="2:44" s="149" customFormat="1" ht="12.75" customHeight="1">
      <c r="B800" s="122"/>
      <c r="C800" s="267" t="s">
        <v>22</v>
      </c>
      <c r="D800" s="268" t="s">
        <v>2467</v>
      </c>
      <c r="E800" s="207" t="s">
        <v>2540</v>
      </c>
      <c r="F800" s="196" t="s">
        <v>3349</v>
      </c>
      <c r="G800" s="236" t="s">
        <v>2544</v>
      </c>
      <c r="H800" s="197" t="s">
        <v>1363</v>
      </c>
      <c r="I800" s="198">
        <v>24</v>
      </c>
      <c r="J800" s="198">
        <v>0</v>
      </c>
      <c r="K800" s="199">
        <v>0.4</v>
      </c>
      <c r="L800" s="199">
        <v>0</v>
      </c>
      <c r="M800" s="198">
        <v>48</v>
      </c>
      <c r="N800" s="198">
        <v>0</v>
      </c>
      <c r="O800" s="198">
        <v>0.8</v>
      </c>
      <c r="P800" s="198">
        <v>0</v>
      </c>
      <c r="Q800" s="198"/>
      <c r="R800" s="200">
        <v>41995</v>
      </c>
      <c r="S800" s="198" t="s">
        <v>2470</v>
      </c>
      <c r="T800" s="148" t="s">
        <v>1938</v>
      </c>
      <c r="U800" s="148" t="s">
        <v>1938</v>
      </c>
      <c r="V800" s="148" t="s">
        <v>1938</v>
      </c>
      <c r="W800" s="148" t="s">
        <v>1938</v>
      </c>
      <c r="X800" s="260" t="s">
        <v>2514</v>
      </c>
      <c r="Y800" s="201"/>
      <c r="Z800" s="201"/>
      <c r="AA800" s="201"/>
      <c r="AB800" s="205"/>
      <c r="AC800" s="201"/>
      <c r="AD800" s="201"/>
      <c r="AE800" s="317"/>
      <c r="AF800" s="201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327"/>
      <c r="AR800" s="327"/>
    </row>
    <row r="801" spans="2:44" s="149" customFormat="1" ht="12.75" customHeight="1">
      <c r="B801" s="122"/>
      <c r="C801" s="204"/>
      <c r="D801" s="213"/>
      <c r="E801" s="204"/>
      <c r="F801" s="196"/>
      <c r="G801" s="236" t="s">
        <v>2545</v>
      </c>
      <c r="H801" s="197" t="s">
        <v>1363</v>
      </c>
      <c r="I801" s="198">
        <v>24</v>
      </c>
      <c r="J801" s="198">
        <v>0</v>
      </c>
      <c r="K801" s="199">
        <v>0.4</v>
      </c>
      <c r="L801" s="199">
        <v>0</v>
      </c>
      <c r="M801" s="198"/>
      <c r="N801" s="198"/>
      <c r="O801" s="198"/>
      <c r="P801" s="198"/>
      <c r="Q801" s="198"/>
      <c r="R801" s="200">
        <v>41995</v>
      </c>
      <c r="S801" s="198" t="s">
        <v>2470</v>
      </c>
      <c r="T801" s="148" t="s">
        <v>1938</v>
      </c>
      <c r="U801" s="148" t="s">
        <v>1938</v>
      </c>
      <c r="V801" s="148" t="s">
        <v>1938</v>
      </c>
      <c r="W801" s="148" t="s">
        <v>1938</v>
      </c>
      <c r="X801" s="260" t="s">
        <v>2514</v>
      </c>
      <c r="Y801" s="201"/>
      <c r="Z801" s="201"/>
      <c r="AA801" s="201"/>
      <c r="AB801" s="205"/>
      <c r="AC801" s="201"/>
      <c r="AD801" s="201"/>
      <c r="AE801" s="317"/>
      <c r="AF801" s="201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</row>
    <row r="802" spans="2:44" s="149" customFormat="1" ht="12.75" customHeight="1">
      <c r="B802" s="122"/>
      <c r="C802" s="267" t="s">
        <v>22</v>
      </c>
      <c r="D802" s="268" t="s">
        <v>2467</v>
      </c>
      <c r="E802" s="207" t="s">
        <v>2540</v>
      </c>
      <c r="F802" s="196" t="s">
        <v>3348</v>
      </c>
      <c r="G802" s="236" t="s">
        <v>2546</v>
      </c>
      <c r="H802" s="197" t="s">
        <v>1363</v>
      </c>
      <c r="I802" s="198">
        <v>48</v>
      </c>
      <c r="J802" s="198">
        <v>0</v>
      </c>
      <c r="K802" s="199">
        <v>0.8</v>
      </c>
      <c r="L802" s="199">
        <v>0</v>
      </c>
      <c r="M802" s="198">
        <v>138</v>
      </c>
      <c r="N802" s="198">
        <v>0</v>
      </c>
      <c r="O802" s="198">
        <v>2.2999999999999998</v>
      </c>
      <c r="P802" s="198">
        <v>0</v>
      </c>
      <c r="Q802" s="198"/>
      <c r="R802" s="200">
        <v>42429</v>
      </c>
      <c r="S802" s="198" t="s">
        <v>2470</v>
      </c>
      <c r="T802" s="148" t="s">
        <v>1938</v>
      </c>
      <c r="U802" s="148" t="s">
        <v>1938</v>
      </c>
      <c r="V802" s="148" t="s">
        <v>1938</v>
      </c>
      <c r="W802" s="148" t="s">
        <v>1938</v>
      </c>
      <c r="X802" s="260" t="s">
        <v>2514</v>
      </c>
      <c r="Y802" s="201"/>
      <c r="Z802" s="201"/>
      <c r="AA802" s="201"/>
      <c r="AB802" s="205"/>
      <c r="AC802" s="201"/>
      <c r="AD802" s="201"/>
      <c r="AE802" s="317"/>
      <c r="AF802" s="201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327"/>
      <c r="AR802" s="327"/>
    </row>
    <row r="803" spans="2:44" s="149" customFormat="1" ht="12.75" customHeight="1">
      <c r="B803" s="122"/>
      <c r="C803" s="204"/>
      <c r="D803" s="213"/>
      <c r="E803" s="204"/>
      <c r="F803" s="196"/>
      <c r="G803" s="236" t="s">
        <v>2547</v>
      </c>
      <c r="H803" s="197" t="s">
        <v>1363</v>
      </c>
      <c r="I803" s="198">
        <v>90</v>
      </c>
      <c r="J803" s="198">
        <v>0</v>
      </c>
      <c r="K803" s="199">
        <v>1.5</v>
      </c>
      <c r="L803" s="199">
        <v>0</v>
      </c>
      <c r="M803" s="198"/>
      <c r="N803" s="198"/>
      <c r="O803" s="198"/>
      <c r="P803" s="198"/>
      <c r="Q803" s="198"/>
      <c r="R803" s="200">
        <v>42018</v>
      </c>
      <c r="S803" s="198" t="s">
        <v>2470</v>
      </c>
      <c r="T803" s="148" t="s">
        <v>1938</v>
      </c>
      <c r="U803" s="148" t="s">
        <v>1938</v>
      </c>
      <c r="V803" s="148" t="s">
        <v>1938</v>
      </c>
      <c r="W803" s="148" t="s">
        <v>1938</v>
      </c>
      <c r="X803" s="260" t="s">
        <v>2514</v>
      </c>
      <c r="Y803" s="201"/>
      <c r="Z803" s="201"/>
      <c r="AA803" s="201"/>
      <c r="AB803" s="205"/>
      <c r="AC803" s="201"/>
      <c r="AD803" s="201"/>
      <c r="AE803" s="317"/>
      <c r="AF803" s="201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</row>
    <row r="804" spans="2:44" s="149" customFormat="1" ht="12.75" customHeight="1">
      <c r="B804" s="122"/>
      <c r="C804" s="267" t="s">
        <v>22</v>
      </c>
      <c r="D804" s="268" t="s">
        <v>2467</v>
      </c>
      <c r="E804" s="207" t="s">
        <v>2540</v>
      </c>
      <c r="F804" s="196" t="s">
        <v>3347</v>
      </c>
      <c r="G804" s="236" t="s">
        <v>2505</v>
      </c>
      <c r="H804" s="197" t="s">
        <v>1363</v>
      </c>
      <c r="I804" s="198">
        <v>24</v>
      </c>
      <c r="J804" s="198">
        <v>0</v>
      </c>
      <c r="K804" s="199">
        <v>0.4</v>
      </c>
      <c r="L804" s="199">
        <v>0</v>
      </c>
      <c r="M804" s="198">
        <v>48</v>
      </c>
      <c r="N804" s="198">
        <v>0</v>
      </c>
      <c r="O804" s="198">
        <v>0.8</v>
      </c>
      <c r="P804" s="198">
        <v>0</v>
      </c>
      <c r="Q804" s="198"/>
      <c r="R804" s="200">
        <v>41995</v>
      </c>
      <c r="S804" s="198" t="s">
        <v>2470</v>
      </c>
      <c r="T804" s="148" t="s">
        <v>1938</v>
      </c>
      <c r="U804" s="148" t="s">
        <v>1938</v>
      </c>
      <c r="V804" s="148" t="s">
        <v>1938</v>
      </c>
      <c r="W804" s="148" t="s">
        <v>1938</v>
      </c>
      <c r="X804" s="260" t="s">
        <v>2514</v>
      </c>
      <c r="Y804" s="201"/>
      <c r="Z804" s="201"/>
      <c r="AA804" s="201"/>
      <c r="AB804" s="205"/>
      <c r="AC804" s="201"/>
      <c r="AD804" s="201"/>
      <c r="AE804" s="317"/>
      <c r="AF804" s="201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327"/>
      <c r="AR804" s="327"/>
    </row>
    <row r="805" spans="2:44" s="149" customFormat="1" ht="12.75" customHeight="1">
      <c r="B805" s="122"/>
      <c r="C805" s="204"/>
      <c r="D805" s="213"/>
      <c r="E805" s="204"/>
      <c r="F805" s="196"/>
      <c r="G805" s="236" t="s">
        <v>2506</v>
      </c>
      <c r="H805" s="197" t="s">
        <v>1363</v>
      </c>
      <c r="I805" s="198">
        <v>24</v>
      </c>
      <c r="J805" s="198">
        <v>0</v>
      </c>
      <c r="K805" s="199">
        <v>0.4</v>
      </c>
      <c r="L805" s="199">
        <v>0</v>
      </c>
      <c r="M805" s="198"/>
      <c r="N805" s="198"/>
      <c r="O805" s="198"/>
      <c r="P805" s="198"/>
      <c r="Q805" s="198"/>
      <c r="R805" s="200">
        <v>41995</v>
      </c>
      <c r="S805" s="198" t="s">
        <v>2470</v>
      </c>
      <c r="T805" s="148" t="s">
        <v>1938</v>
      </c>
      <c r="U805" s="148" t="s">
        <v>1938</v>
      </c>
      <c r="V805" s="148" t="s">
        <v>1938</v>
      </c>
      <c r="W805" s="148" t="s">
        <v>1938</v>
      </c>
      <c r="X805" s="260" t="s">
        <v>2514</v>
      </c>
      <c r="Y805" s="201"/>
      <c r="Z805" s="201"/>
      <c r="AA805" s="201"/>
      <c r="AB805" s="205"/>
      <c r="AC805" s="201"/>
      <c r="AD805" s="201"/>
      <c r="AE805" s="317"/>
      <c r="AF805" s="201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</row>
    <row r="806" spans="2:44" s="149" customFormat="1" ht="12.75" customHeight="1">
      <c r="B806" s="122"/>
      <c r="C806" s="267" t="s">
        <v>22</v>
      </c>
      <c r="D806" s="268" t="s">
        <v>2467</v>
      </c>
      <c r="E806" s="207" t="s">
        <v>2540</v>
      </c>
      <c r="F806" s="196" t="s">
        <v>3346</v>
      </c>
      <c r="G806" s="236" t="s">
        <v>2548</v>
      </c>
      <c r="H806" s="197" t="s">
        <v>1363</v>
      </c>
      <c r="I806" s="198">
        <v>48</v>
      </c>
      <c r="J806" s="198">
        <v>0</v>
      </c>
      <c r="K806" s="199">
        <v>0.8</v>
      </c>
      <c r="L806" s="199">
        <v>0</v>
      </c>
      <c r="M806" s="198">
        <v>78</v>
      </c>
      <c r="N806" s="198">
        <v>0</v>
      </c>
      <c r="O806" s="198">
        <v>1.3</v>
      </c>
      <c r="P806" s="198">
        <v>0</v>
      </c>
      <c r="Q806" s="198"/>
      <c r="R806" s="200">
        <v>42429</v>
      </c>
      <c r="S806" s="198" t="s">
        <v>2470</v>
      </c>
      <c r="T806" s="148" t="s">
        <v>1784</v>
      </c>
      <c r="U806" s="148" t="s">
        <v>1784</v>
      </c>
      <c r="V806" s="148" t="s">
        <v>1784</v>
      </c>
      <c r="W806" s="148" t="s">
        <v>1784</v>
      </c>
      <c r="X806" s="260" t="s">
        <v>2484</v>
      </c>
      <c r="Y806" s="201"/>
      <c r="Z806" s="201"/>
      <c r="AA806" s="201"/>
      <c r="AB806" s="205"/>
      <c r="AC806" s="201"/>
      <c r="AD806" s="201"/>
      <c r="AE806" s="317"/>
      <c r="AF806" s="201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327"/>
      <c r="AR806" s="327"/>
    </row>
    <row r="807" spans="2:44" s="149" customFormat="1" ht="12.75" customHeight="1">
      <c r="B807" s="122"/>
      <c r="C807" s="204"/>
      <c r="D807" s="213"/>
      <c r="E807" s="204"/>
      <c r="F807" s="196"/>
      <c r="G807" s="236" t="s">
        <v>2549</v>
      </c>
      <c r="H807" s="197" t="s">
        <v>1363</v>
      </c>
      <c r="I807" s="198">
        <v>30</v>
      </c>
      <c r="J807" s="198">
        <v>0</v>
      </c>
      <c r="K807" s="199">
        <v>0.5</v>
      </c>
      <c r="L807" s="199">
        <v>0</v>
      </c>
      <c r="M807" s="198"/>
      <c r="N807" s="198"/>
      <c r="O807" s="198"/>
      <c r="P807" s="198"/>
      <c r="Q807" s="198"/>
      <c r="R807" s="200">
        <v>42018</v>
      </c>
      <c r="S807" s="198" t="s">
        <v>2470</v>
      </c>
      <c r="T807" s="148" t="s">
        <v>1784</v>
      </c>
      <c r="U807" s="148" t="s">
        <v>1784</v>
      </c>
      <c r="V807" s="148" t="s">
        <v>1784</v>
      </c>
      <c r="W807" s="148" t="s">
        <v>1784</v>
      </c>
      <c r="X807" s="260" t="s">
        <v>2484</v>
      </c>
      <c r="Y807" s="201"/>
      <c r="Z807" s="201"/>
      <c r="AA807" s="201"/>
      <c r="AB807" s="205"/>
      <c r="AC807" s="201"/>
      <c r="AD807" s="201"/>
      <c r="AE807" s="317"/>
      <c r="AF807" s="201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</row>
    <row r="808" spans="2:44" s="149" customFormat="1" ht="12.75" customHeight="1">
      <c r="B808" s="122"/>
      <c r="C808" s="267" t="s">
        <v>22</v>
      </c>
      <c r="D808" s="268" t="s">
        <v>2467</v>
      </c>
      <c r="E808" s="207" t="s">
        <v>2540</v>
      </c>
      <c r="F808" s="196" t="s">
        <v>3345</v>
      </c>
      <c r="G808" s="236" t="s">
        <v>2550</v>
      </c>
      <c r="H808" s="197" t="s">
        <v>1363</v>
      </c>
      <c r="I808" s="198">
        <v>48</v>
      </c>
      <c r="J808" s="198">
        <v>0</v>
      </c>
      <c r="K808" s="199">
        <v>0.8</v>
      </c>
      <c r="L808" s="199">
        <v>0</v>
      </c>
      <c r="M808" s="198">
        <v>48</v>
      </c>
      <c r="N808" s="198">
        <v>0</v>
      </c>
      <c r="O808" s="199">
        <v>0.8</v>
      </c>
      <c r="P808" s="199">
        <v>0</v>
      </c>
      <c r="Q808" s="198"/>
      <c r="R808" s="200">
        <v>42390</v>
      </c>
      <c r="S808" s="198" t="s">
        <v>2470</v>
      </c>
      <c r="T808" s="148" t="s">
        <v>1784</v>
      </c>
      <c r="U808" s="148" t="s">
        <v>1784</v>
      </c>
      <c r="V808" s="148" t="s">
        <v>1784</v>
      </c>
      <c r="W808" s="148" t="s">
        <v>1784</v>
      </c>
      <c r="X808" s="260" t="s">
        <v>2484</v>
      </c>
      <c r="Y808" s="201"/>
      <c r="Z808" s="201"/>
      <c r="AA808" s="201"/>
      <c r="AB808" s="205"/>
      <c r="AC808" s="201"/>
      <c r="AD808" s="201"/>
      <c r="AE808" s="317"/>
      <c r="AF808" s="201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327"/>
      <c r="AR808" s="327"/>
    </row>
    <row r="809" spans="2:44" s="149" customFormat="1" ht="12.75" customHeight="1">
      <c r="B809" s="122"/>
      <c r="C809" s="267" t="s">
        <v>22</v>
      </c>
      <c r="D809" s="268" t="s">
        <v>2467</v>
      </c>
      <c r="E809" s="207" t="s">
        <v>2540</v>
      </c>
      <c r="F809" s="196" t="s">
        <v>3344</v>
      </c>
      <c r="G809" s="236" t="s">
        <v>2551</v>
      </c>
      <c r="H809" s="197" t="s">
        <v>1363</v>
      </c>
      <c r="I809" s="198">
        <v>6</v>
      </c>
      <c r="J809" s="198">
        <v>720</v>
      </c>
      <c r="K809" s="199">
        <v>0.1</v>
      </c>
      <c r="L809" s="199">
        <v>12</v>
      </c>
      <c r="M809" s="198">
        <v>6</v>
      </c>
      <c r="N809" s="198">
        <v>720</v>
      </c>
      <c r="O809" s="199">
        <v>0.1</v>
      </c>
      <c r="P809" s="199">
        <v>12</v>
      </c>
      <c r="Q809" s="198"/>
      <c r="R809" s="200">
        <v>42375</v>
      </c>
      <c r="S809" s="198" t="s">
        <v>2470</v>
      </c>
      <c r="T809" s="148" t="s">
        <v>1784</v>
      </c>
      <c r="U809" s="148" t="s">
        <v>1784</v>
      </c>
      <c r="V809" s="148" t="s">
        <v>1784</v>
      </c>
      <c r="W809" s="148" t="s">
        <v>1784</v>
      </c>
      <c r="X809" s="260" t="s">
        <v>2484</v>
      </c>
      <c r="Y809" s="201"/>
      <c r="Z809" s="201"/>
      <c r="AA809" s="201"/>
      <c r="AB809" s="205"/>
      <c r="AC809" s="201"/>
      <c r="AD809" s="201"/>
      <c r="AE809" s="317"/>
      <c r="AF809" s="201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327"/>
      <c r="AR809" s="327"/>
    </row>
    <row r="810" spans="2:44" s="149" customFormat="1" ht="12.75" customHeight="1">
      <c r="B810" s="122"/>
      <c r="C810" s="267" t="s">
        <v>22</v>
      </c>
      <c r="D810" s="268" t="s">
        <v>2467</v>
      </c>
      <c r="E810" s="207" t="s">
        <v>2540</v>
      </c>
      <c r="F810" s="196" t="s">
        <v>3343</v>
      </c>
      <c r="G810" s="236" t="s">
        <v>2552</v>
      </c>
      <c r="H810" s="197" t="s">
        <v>1363</v>
      </c>
      <c r="I810" s="198">
        <v>6</v>
      </c>
      <c r="J810" s="198">
        <v>720</v>
      </c>
      <c r="K810" s="199">
        <v>0.1</v>
      </c>
      <c r="L810" s="199">
        <v>12</v>
      </c>
      <c r="M810" s="198">
        <v>6</v>
      </c>
      <c r="N810" s="198">
        <v>720</v>
      </c>
      <c r="O810" s="199">
        <v>0.1</v>
      </c>
      <c r="P810" s="199">
        <v>12</v>
      </c>
      <c r="Q810" s="198"/>
      <c r="R810" s="200">
        <v>41995</v>
      </c>
      <c r="S810" s="198" t="s">
        <v>2470</v>
      </c>
      <c r="T810" s="148" t="s">
        <v>1784</v>
      </c>
      <c r="U810" s="148" t="s">
        <v>1784</v>
      </c>
      <c r="V810" s="148" t="s">
        <v>1784</v>
      </c>
      <c r="W810" s="148" t="s">
        <v>1784</v>
      </c>
      <c r="X810" s="260" t="s">
        <v>2484</v>
      </c>
      <c r="Y810" s="201"/>
      <c r="Z810" s="201"/>
      <c r="AA810" s="201"/>
      <c r="AB810" s="205"/>
      <c r="AC810" s="201"/>
      <c r="AD810" s="201"/>
      <c r="AE810" s="317"/>
      <c r="AF810" s="201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327"/>
      <c r="AR810" s="327"/>
    </row>
    <row r="811" spans="2:44" s="149" customFormat="1" ht="12.75" customHeight="1">
      <c r="B811" s="122"/>
      <c r="C811" s="267" t="s">
        <v>22</v>
      </c>
      <c r="D811" s="268" t="s">
        <v>2467</v>
      </c>
      <c r="E811" s="207" t="s">
        <v>2540</v>
      </c>
      <c r="F811" s="196" t="s">
        <v>3342</v>
      </c>
      <c r="G811" s="236" t="s">
        <v>2553</v>
      </c>
      <c r="H811" s="197" t="s">
        <v>1363</v>
      </c>
      <c r="I811" s="198">
        <v>6</v>
      </c>
      <c r="J811" s="198">
        <v>720</v>
      </c>
      <c r="K811" s="199">
        <v>0.1</v>
      </c>
      <c r="L811" s="199">
        <v>12</v>
      </c>
      <c r="M811" s="198">
        <v>6</v>
      </c>
      <c r="N811" s="198">
        <v>720</v>
      </c>
      <c r="O811" s="199">
        <v>0.1</v>
      </c>
      <c r="P811" s="199">
        <v>12</v>
      </c>
      <c r="Q811" s="198"/>
      <c r="R811" s="200">
        <v>41995</v>
      </c>
      <c r="S811" s="198" t="s">
        <v>2470</v>
      </c>
      <c r="T811" s="148" t="s">
        <v>1784</v>
      </c>
      <c r="U811" s="148" t="s">
        <v>1784</v>
      </c>
      <c r="V811" s="148" t="s">
        <v>1784</v>
      </c>
      <c r="W811" s="148" t="s">
        <v>1784</v>
      </c>
      <c r="X811" s="260" t="s">
        <v>2484</v>
      </c>
      <c r="Y811" s="201"/>
      <c r="Z811" s="201"/>
      <c r="AA811" s="201"/>
      <c r="AB811" s="205"/>
      <c r="AC811" s="201"/>
      <c r="AD811" s="201"/>
      <c r="AE811" s="317"/>
      <c r="AF811" s="201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327"/>
      <c r="AR811" s="327"/>
    </row>
    <row r="812" spans="2:44" s="149" customFormat="1" ht="12.75" customHeight="1">
      <c r="B812" s="122"/>
      <c r="C812" s="267" t="s">
        <v>22</v>
      </c>
      <c r="D812" s="268" t="s">
        <v>2467</v>
      </c>
      <c r="E812" s="207" t="s">
        <v>2540</v>
      </c>
      <c r="F812" s="196" t="s">
        <v>3341</v>
      </c>
      <c r="G812" s="236" t="s">
        <v>2554</v>
      </c>
      <c r="H812" s="197" t="s">
        <v>1363</v>
      </c>
      <c r="I812" s="198">
        <v>6</v>
      </c>
      <c r="J812" s="198">
        <v>720</v>
      </c>
      <c r="K812" s="199">
        <v>0.1</v>
      </c>
      <c r="L812" s="199">
        <v>12</v>
      </c>
      <c r="M812" s="198">
        <v>6</v>
      </c>
      <c r="N812" s="198">
        <v>720</v>
      </c>
      <c r="O812" s="199">
        <v>0.1</v>
      </c>
      <c r="P812" s="199">
        <v>12</v>
      </c>
      <c r="Q812" s="198"/>
      <c r="R812" s="200">
        <v>41995</v>
      </c>
      <c r="S812" s="198" t="s">
        <v>2470</v>
      </c>
      <c r="T812" s="148" t="s">
        <v>1784</v>
      </c>
      <c r="U812" s="148" t="s">
        <v>1784</v>
      </c>
      <c r="V812" s="148" t="s">
        <v>1784</v>
      </c>
      <c r="W812" s="148" t="s">
        <v>1784</v>
      </c>
      <c r="X812" s="260" t="s">
        <v>2484</v>
      </c>
      <c r="Y812" s="201"/>
      <c r="Z812" s="201"/>
      <c r="AA812" s="201"/>
      <c r="AB812" s="205"/>
      <c r="AC812" s="201"/>
      <c r="AD812" s="201"/>
      <c r="AE812" s="317"/>
      <c r="AF812" s="201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327"/>
      <c r="AR812" s="327"/>
    </row>
    <row r="813" spans="2:44" s="149" customFormat="1" ht="12.75" customHeight="1">
      <c r="B813" s="122"/>
      <c r="C813" s="267" t="s">
        <v>22</v>
      </c>
      <c r="D813" s="268" t="s">
        <v>2467</v>
      </c>
      <c r="E813" s="207" t="s">
        <v>2540</v>
      </c>
      <c r="F813" s="196" t="s">
        <v>3309</v>
      </c>
      <c r="G813" s="236" t="s">
        <v>2515</v>
      </c>
      <c r="H813" s="197" t="s">
        <v>1363</v>
      </c>
      <c r="I813" s="198">
        <v>42</v>
      </c>
      <c r="J813" s="198">
        <v>0</v>
      </c>
      <c r="K813" s="199">
        <v>0.7</v>
      </c>
      <c r="L813" s="199">
        <v>0</v>
      </c>
      <c r="M813" s="198">
        <v>84</v>
      </c>
      <c r="N813" s="198">
        <v>30</v>
      </c>
      <c r="O813" s="198">
        <v>1.4</v>
      </c>
      <c r="P813" s="198">
        <v>0.5</v>
      </c>
      <c r="Q813" s="198"/>
      <c r="R813" s="200">
        <v>41995</v>
      </c>
      <c r="S813" s="198" t="s">
        <v>2470</v>
      </c>
      <c r="T813" s="148" t="s">
        <v>1784</v>
      </c>
      <c r="U813" s="148" t="s">
        <v>1784</v>
      </c>
      <c r="V813" s="148" t="s">
        <v>1784</v>
      </c>
      <c r="W813" s="148" t="s">
        <v>1784</v>
      </c>
      <c r="X813" s="260" t="s">
        <v>2484</v>
      </c>
      <c r="Y813" s="201"/>
      <c r="Z813" s="201"/>
      <c r="AA813" s="201"/>
      <c r="AB813" s="205"/>
      <c r="AC813" s="201"/>
      <c r="AD813" s="201"/>
      <c r="AE813" s="317"/>
      <c r="AF813" s="201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327"/>
      <c r="AR813" s="327"/>
    </row>
    <row r="814" spans="2:44" s="149" customFormat="1" ht="12.75" customHeight="1">
      <c r="B814" s="122"/>
      <c r="C814" s="204"/>
      <c r="D814" s="213"/>
      <c r="E814" s="204"/>
      <c r="F814" s="196"/>
      <c r="G814" s="236" t="s">
        <v>2517</v>
      </c>
      <c r="H814" s="197" t="s">
        <v>1363</v>
      </c>
      <c r="I814" s="198">
        <v>42</v>
      </c>
      <c r="J814" s="198">
        <v>30</v>
      </c>
      <c r="K814" s="199">
        <v>0.7</v>
      </c>
      <c r="L814" s="199">
        <v>0.5</v>
      </c>
      <c r="M814" s="198"/>
      <c r="N814" s="198"/>
      <c r="O814" s="198"/>
      <c r="P814" s="198"/>
      <c r="Q814" s="198"/>
      <c r="R814" s="200">
        <v>42144</v>
      </c>
      <c r="S814" s="198" t="s">
        <v>2470</v>
      </c>
      <c r="T814" s="148" t="s">
        <v>1784</v>
      </c>
      <c r="U814" s="148" t="s">
        <v>1784</v>
      </c>
      <c r="V814" s="148" t="s">
        <v>1784</v>
      </c>
      <c r="W814" s="148" t="s">
        <v>1784</v>
      </c>
      <c r="X814" s="260" t="s">
        <v>2484</v>
      </c>
      <c r="Y814" s="201"/>
      <c r="Z814" s="201"/>
      <c r="AA814" s="201"/>
      <c r="AB814" s="205"/>
      <c r="AC814" s="201"/>
      <c r="AD814" s="201"/>
      <c r="AE814" s="317"/>
      <c r="AF814" s="201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</row>
    <row r="815" spans="2:44" s="149" customFormat="1" ht="12.75" customHeight="1">
      <c r="B815" s="122"/>
      <c r="C815" s="267" t="s">
        <v>22</v>
      </c>
      <c r="D815" s="268" t="s">
        <v>2467</v>
      </c>
      <c r="E815" s="207" t="s">
        <v>2540</v>
      </c>
      <c r="F815" s="196" t="s">
        <v>3325</v>
      </c>
      <c r="G815" s="236" t="s">
        <v>2518</v>
      </c>
      <c r="H815" s="197" t="s">
        <v>1363</v>
      </c>
      <c r="I815" s="198">
        <v>60</v>
      </c>
      <c r="J815" s="198">
        <v>0</v>
      </c>
      <c r="K815" s="199">
        <v>1</v>
      </c>
      <c r="L815" s="199">
        <v>0</v>
      </c>
      <c r="M815" s="198">
        <v>210</v>
      </c>
      <c r="N815" s="198">
        <v>0</v>
      </c>
      <c r="O815" s="198">
        <v>3.5</v>
      </c>
      <c r="P815" s="198">
        <v>0</v>
      </c>
      <c r="Q815" s="198"/>
      <c r="R815" s="200">
        <v>42110</v>
      </c>
      <c r="S815" s="198" t="s">
        <v>2470</v>
      </c>
      <c r="T815" s="148" t="s">
        <v>1784</v>
      </c>
      <c r="U815" s="148" t="s">
        <v>1784</v>
      </c>
      <c r="V815" s="148" t="s">
        <v>1784</v>
      </c>
      <c r="W815" s="148" t="s">
        <v>1784</v>
      </c>
      <c r="X815" s="260" t="s">
        <v>2484</v>
      </c>
      <c r="Y815" s="201"/>
      <c r="Z815" s="201"/>
      <c r="AA815" s="201"/>
      <c r="AB815" s="205"/>
      <c r="AC815" s="201"/>
      <c r="AD815" s="201"/>
      <c r="AE815" s="317"/>
      <c r="AF815" s="201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327"/>
      <c r="AR815" s="327"/>
    </row>
    <row r="816" spans="2:44" s="149" customFormat="1" ht="12.75" customHeight="1">
      <c r="B816" s="122"/>
      <c r="C816" s="204"/>
      <c r="D816" s="213"/>
      <c r="E816" s="204"/>
      <c r="F816" s="196"/>
      <c r="G816" s="236" t="s">
        <v>2555</v>
      </c>
      <c r="H816" s="197" t="s">
        <v>1363</v>
      </c>
      <c r="I816" s="198">
        <v>48</v>
      </c>
      <c r="J816" s="198">
        <v>0</v>
      </c>
      <c r="K816" s="199">
        <v>0.8</v>
      </c>
      <c r="L816" s="199">
        <v>0</v>
      </c>
      <c r="M816" s="198"/>
      <c r="N816" s="198"/>
      <c r="O816" s="198"/>
      <c r="P816" s="198"/>
      <c r="Q816" s="198"/>
      <c r="R816" s="200">
        <v>42110</v>
      </c>
      <c r="S816" s="198" t="s">
        <v>2470</v>
      </c>
      <c r="T816" s="148" t="s">
        <v>1784</v>
      </c>
      <c r="U816" s="148" t="s">
        <v>1784</v>
      </c>
      <c r="V816" s="148" t="s">
        <v>1784</v>
      </c>
      <c r="W816" s="148" t="s">
        <v>1784</v>
      </c>
      <c r="X816" s="260" t="s">
        <v>2484</v>
      </c>
      <c r="Y816" s="201"/>
      <c r="Z816" s="201"/>
      <c r="AA816" s="201"/>
      <c r="AB816" s="205"/>
      <c r="AC816" s="201"/>
      <c r="AD816" s="201"/>
      <c r="AE816" s="317"/>
      <c r="AF816" s="201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</row>
    <row r="817" spans="2:44" s="149" customFormat="1" ht="12.75" customHeight="1">
      <c r="B817" s="122"/>
      <c r="C817" s="204"/>
      <c r="D817" s="213"/>
      <c r="E817" s="204"/>
      <c r="F817" s="196"/>
      <c r="G817" s="236" t="s">
        <v>2556</v>
      </c>
      <c r="H817" s="197" t="s">
        <v>1363</v>
      </c>
      <c r="I817" s="198">
        <v>18</v>
      </c>
      <c r="J817" s="198">
        <v>0</v>
      </c>
      <c r="K817" s="199">
        <v>0.3</v>
      </c>
      <c r="L817" s="199">
        <v>0</v>
      </c>
      <c r="M817" s="198"/>
      <c r="N817" s="198"/>
      <c r="O817" s="198"/>
      <c r="P817" s="198"/>
      <c r="Q817" s="198"/>
      <c r="R817" s="200">
        <v>42110</v>
      </c>
      <c r="S817" s="198" t="s">
        <v>2470</v>
      </c>
      <c r="T817" s="148" t="s">
        <v>1784</v>
      </c>
      <c r="U817" s="148" t="s">
        <v>1784</v>
      </c>
      <c r="V817" s="148" t="s">
        <v>1784</v>
      </c>
      <c r="W817" s="148" t="s">
        <v>1784</v>
      </c>
      <c r="X817" s="260" t="s">
        <v>2484</v>
      </c>
      <c r="Y817" s="201"/>
      <c r="Z817" s="201"/>
      <c r="AA817" s="201"/>
      <c r="AB817" s="205"/>
      <c r="AC817" s="201"/>
      <c r="AD817" s="201"/>
      <c r="AE817" s="317"/>
      <c r="AF817" s="201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</row>
    <row r="818" spans="2:44" s="149" customFormat="1" ht="12.75" customHeight="1">
      <c r="B818" s="122"/>
      <c r="C818" s="204"/>
      <c r="D818" s="213"/>
      <c r="E818" s="204"/>
      <c r="F818" s="196"/>
      <c r="G818" s="236" t="s">
        <v>2523</v>
      </c>
      <c r="H818" s="197" t="s">
        <v>1363</v>
      </c>
      <c r="I818" s="198">
        <v>18</v>
      </c>
      <c r="J818" s="198">
        <v>0</v>
      </c>
      <c r="K818" s="199">
        <v>0.3</v>
      </c>
      <c r="L818" s="199">
        <v>0</v>
      </c>
      <c r="M818" s="198"/>
      <c r="N818" s="198"/>
      <c r="O818" s="198"/>
      <c r="P818" s="198"/>
      <c r="Q818" s="198"/>
      <c r="R818" s="200">
        <v>42110</v>
      </c>
      <c r="S818" s="198" t="s">
        <v>2470</v>
      </c>
      <c r="T818" s="148" t="s">
        <v>1784</v>
      </c>
      <c r="U818" s="148" t="s">
        <v>1784</v>
      </c>
      <c r="V818" s="148" t="s">
        <v>1784</v>
      </c>
      <c r="W818" s="148" t="s">
        <v>1784</v>
      </c>
      <c r="X818" s="260" t="s">
        <v>2484</v>
      </c>
      <c r="Y818" s="201"/>
      <c r="Z818" s="201"/>
      <c r="AA818" s="201"/>
      <c r="AB818" s="205"/>
      <c r="AC818" s="201"/>
      <c r="AD818" s="201"/>
      <c r="AE818" s="317"/>
      <c r="AF818" s="201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</row>
    <row r="819" spans="2:44" s="149" customFormat="1" ht="12.75" customHeight="1">
      <c r="B819" s="122"/>
      <c r="C819" s="204"/>
      <c r="D819" s="213"/>
      <c r="E819" s="204"/>
      <c r="F819" s="196"/>
      <c r="G819" s="236" t="s">
        <v>2522</v>
      </c>
      <c r="H819" s="197" t="s">
        <v>1363</v>
      </c>
      <c r="I819" s="198">
        <v>18</v>
      </c>
      <c r="J819" s="198">
        <v>0</v>
      </c>
      <c r="K819" s="199">
        <v>0.3</v>
      </c>
      <c r="L819" s="199">
        <v>0</v>
      </c>
      <c r="M819" s="198"/>
      <c r="N819" s="198"/>
      <c r="O819" s="198"/>
      <c r="P819" s="198"/>
      <c r="Q819" s="198"/>
      <c r="R819" s="200">
        <v>42110</v>
      </c>
      <c r="S819" s="198" t="s">
        <v>2470</v>
      </c>
      <c r="T819" s="148" t="s">
        <v>1784</v>
      </c>
      <c r="U819" s="148" t="s">
        <v>1784</v>
      </c>
      <c r="V819" s="148" t="s">
        <v>1784</v>
      </c>
      <c r="W819" s="148" t="s">
        <v>1784</v>
      </c>
      <c r="X819" s="260" t="s">
        <v>2484</v>
      </c>
      <c r="Y819" s="201"/>
      <c r="Z819" s="201"/>
      <c r="AA819" s="201"/>
      <c r="AB819" s="205"/>
      <c r="AC819" s="201"/>
      <c r="AD819" s="201"/>
      <c r="AE819" s="317"/>
      <c r="AF819" s="201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</row>
    <row r="820" spans="2:44" s="149" customFormat="1" ht="12.75" customHeight="1">
      <c r="B820" s="122"/>
      <c r="C820" s="204"/>
      <c r="D820" s="213"/>
      <c r="E820" s="204"/>
      <c r="F820" s="196"/>
      <c r="G820" s="236" t="s">
        <v>2524</v>
      </c>
      <c r="H820" s="197" t="s">
        <v>1363</v>
      </c>
      <c r="I820" s="198">
        <v>48</v>
      </c>
      <c r="J820" s="198">
        <v>0</v>
      </c>
      <c r="K820" s="199">
        <v>0.8</v>
      </c>
      <c r="L820" s="199">
        <v>0</v>
      </c>
      <c r="M820" s="198"/>
      <c r="N820" s="198"/>
      <c r="O820" s="198"/>
      <c r="P820" s="198"/>
      <c r="Q820" s="206"/>
      <c r="R820" s="200">
        <v>42110</v>
      </c>
      <c r="S820" s="198" t="s">
        <v>2470</v>
      </c>
      <c r="T820" s="148" t="s">
        <v>1784</v>
      </c>
      <c r="U820" s="148" t="s">
        <v>1784</v>
      </c>
      <c r="V820" s="148" t="s">
        <v>1784</v>
      </c>
      <c r="W820" s="148" t="s">
        <v>1784</v>
      </c>
      <c r="X820" s="260" t="s">
        <v>2484</v>
      </c>
      <c r="Y820" s="201"/>
      <c r="Z820" s="201"/>
      <c r="AA820" s="201"/>
      <c r="AB820" s="205"/>
      <c r="AC820" s="201"/>
      <c r="AD820" s="201"/>
      <c r="AE820" s="317"/>
      <c r="AF820" s="201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</row>
    <row r="821" spans="2:44" s="149" customFormat="1" ht="12.75" customHeight="1">
      <c r="B821" s="122"/>
      <c r="C821" s="267" t="s">
        <v>22</v>
      </c>
      <c r="D821" s="268" t="s">
        <v>2467</v>
      </c>
      <c r="E821" s="207" t="s">
        <v>2540</v>
      </c>
      <c r="F821" s="196" t="s">
        <v>3324</v>
      </c>
      <c r="G821" s="236" t="s">
        <v>2557</v>
      </c>
      <c r="H821" s="197" t="s">
        <v>1363</v>
      </c>
      <c r="I821" s="198">
        <v>60</v>
      </c>
      <c r="J821" s="198">
        <v>0</v>
      </c>
      <c r="K821" s="199">
        <v>1</v>
      </c>
      <c r="L821" s="199">
        <v>0</v>
      </c>
      <c r="M821" s="198">
        <v>294</v>
      </c>
      <c r="N821" s="198">
        <v>0</v>
      </c>
      <c r="O821" s="198">
        <v>4.5999999999999996</v>
      </c>
      <c r="P821" s="198">
        <v>0</v>
      </c>
      <c r="Q821" s="206"/>
      <c r="R821" s="200">
        <v>42110</v>
      </c>
      <c r="S821" s="198" t="s">
        <v>2470</v>
      </c>
      <c r="T821" s="148" t="s">
        <v>1784</v>
      </c>
      <c r="U821" s="148" t="s">
        <v>1784</v>
      </c>
      <c r="V821" s="148" t="s">
        <v>1784</v>
      </c>
      <c r="W821" s="148" t="s">
        <v>1784</v>
      </c>
      <c r="X821" s="260" t="s">
        <v>2484</v>
      </c>
      <c r="Y821" s="201"/>
      <c r="Z821" s="201"/>
      <c r="AA821" s="201"/>
      <c r="AB821" s="205"/>
      <c r="AC821" s="201"/>
      <c r="AD821" s="201"/>
      <c r="AE821" s="317"/>
      <c r="AF821" s="201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327"/>
      <c r="AR821" s="327"/>
    </row>
    <row r="822" spans="2:44" s="149" customFormat="1" ht="12.75" customHeight="1">
      <c r="B822" s="122"/>
      <c r="C822" s="204"/>
      <c r="D822" s="213"/>
      <c r="E822" s="204"/>
      <c r="F822" s="196"/>
      <c r="G822" s="236" t="s">
        <v>2558</v>
      </c>
      <c r="H822" s="197" t="s">
        <v>1363</v>
      </c>
      <c r="I822" s="198">
        <v>30</v>
      </c>
      <c r="J822" s="198">
        <v>0</v>
      </c>
      <c r="K822" s="199">
        <v>0.2</v>
      </c>
      <c r="L822" s="199">
        <v>0</v>
      </c>
      <c r="M822" s="198"/>
      <c r="N822" s="198"/>
      <c r="O822" s="198"/>
      <c r="P822" s="198"/>
      <c r="Q822" s="206"/>
      <c r="R822" s="200">
        <v>42515</v>
      </c>
      <c r="S822" s="198" t="s">
        <v>2470</v>
      </c>
      <c r="T822" s="148" t="s">
        <v>1784</v>
      </c>
      <c r="U822" s="148" t="s">
        <v>1784</v>
      </c>
      <c r="V822" s="148" t="s">
        <v>1784</v>
      </c>
      <c r="W822" s="148" t="s">
        <v>1784</v>
      </c>
      <c r="X822" s="260" t="s">
        <v>2484</v>
      </c>
      <c r="Y822" s="201"/>
      <c r="Z822" s="201"/>
      <c r="AA822" s="201"/>
      <c r="AB822" s="205"/>
      <c r="AC822" s="201"/>
      <c r="AD822" s="201"/>
      <c r="AE822" s="317"/>
      <c r="AF822" s="201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</row>
    <row r="823" spans="2:44" s="149" customFormat="1" ht="12.75" customHeight="1">
      <c r="B823" s="122"/>
      <c r="C823" s="204"/>
      <c r="D823" s="213"/>
      <c r="E823" s="204"/>
      <c r="F823" s="196"/>
      <c r="G823" s="236" t="s">
        <v>2559</v>
      </c>
      <c r="H823" s="197" t="s">
        <v>1363</v>
      </c>
      <c r="I823" s="198">
        <v>60</v>
      </c>
      <c r="J823" s="198">
        <v>0</v>
      </c>
      <c r="K823" s="199">
        <v>1</v>
      </c>
      <c r="L823" s="199">
        <v>0</v>
      </c>
      <c r="M823" s="198"/>
      <c r="N823" s="198"/>
      <c r="O823" s="198"/>
      <c r="P823" s="198"/>
      <c r="Q823" s="206"/>
      <c r="R823" s="200">
        <v>42110</v>
      </c>
      <c r="S823" s="198" t="s">
        <v>2470</v>
      </c>
      <c r="T823" s="148" t="s">
        <v>1784</v>
      </c>
      <c r="U823" s="148" t="s">
        <v>1784</v>
      </c>
      <c r="V823" s="148" t="s">
        <v>1784</v>
      </c>
      <c r="W823" s="148" t="s">
        <v>1784</v>
      </c>
      <c r="X823" s="260" t="s">
        <v>2484</v>
      </c>
      <c r="Y823" s="201"/>
      <c r="Z823" s="201"/>
      <c r="AA823" s="201"/>
      <c r="AB823" s="205"/>
      <c r="AC823" s="201"/>
      <c r="AD823" s="201"/>
      <c r="AE823" s="317"/>
      <c r="AF823" s="201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</row>
    <row r="824" spans="2:44" s="149" customFormat="1" ht="12.75" customHeight="1">
      <c r="B824" s="122"/>
      <c r="C824" s="204"/>
      <c r="D824" s="213"/>
      <c r="E824" s="204"/>
      <c r="F824" s="196"/>
      <c r="G824" s="207" t="s">
        <v>2560</v>
      </c>
      <c r="H824" s="197" t="s">
        <v>1363</v>
      </c>
      <c r="I824" s="198">
        <v>18</v>
      </c>
      <c r="J824" s="198">
        <v>0</v>
      </c>
      <c r="K824" s="199">
        <v>0.3</v>
      </c>
      <c r="L824" s="199">
        <v>0</v>
      </c>
      <c r="M824" s="198"/>
      <c r="N824" s="198"/>
      <c r="O824" s="198"/>
      <c r="P824" s="198"/>
      <c r="Q824" s="206"/>
      <c r="R824" s="200">
        <v>42533</v>
      </c>
      <c r="S824" s="198" t="s">
        <v>2470</v>
      </c>
      <c r="T824" s="148" t="s">
        <v>1784</v>
      </c>
      <c r="U824" s="148" t="s">
        <v>1784</v>
      </c>
      <c r="V824" s="148" t="s">
        <v>1784</v>
      </c>
      <c r="W824" s="148" t="s">
        <v>1784</v>
      </c>
      <c r="X824" s="260" t="s">
        <v>2484</v>
      </c>
      <c r="Y824" s="201"/>
      <c r="Z824" s="201"/>
      <c r="AA824" s="201"/>
      <c r="AB824" s="205"/>
      <c r="AC824" s="201"/>
      <c r="AD824" s="201"/>
      <c r="AE824" s="317"/>
      <c r="AF824" s="201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</row>
    <row r="825" spans="2:44" s="149" customFormat="1" ht="12.75" customHeight="1">
      <c r="B825" s="122"/>
      <c r="C825" s="204"/>
      <c r="D825" s="213"/>
      <c r="E825" s="204"/>
      <c r="F825" s="196"/>
      <c r="G825" s="236" t="s">
        <v>2561</v>
      </c>
      <c r="H825" s="197" t="s">
        <v>1363</v>
      </c>
      <c r="I825" s="198">
        <v>18</v>
      </c>
      <c r="J825" s="198">
        <v>0</v>
      </c>
      <c r="K825" s="199">
        <v>0.3</v>
      </c>
      <c r="L825" s="199">
        <v>0</v>
      </c>
      <c r="M825" s="198"/>
      <c r="N825" s="198"/>
      <c r="O825" s="198"/>
      <c r="P825" s="198"/>
      <c r="Q825" s="206"/>
      <c r="R825" s="200">
        <v>42110</v>
      </c>
      <c r="S825" s="198" t="s">
        <v>2470</v>
      </c>
      <c r="T825" s="148" t="s">
        <v>1784</v>
      </c>
      <c r="U825" s="148" t="s">
        <v>1784</v>
      </c>
      <c r="V825" s="148" t="s">
        <v>1784</v>
      </c>
      <c r="W825" s="148" t="s">
        <v>1784</v>
      </c>
      <c r="X825" s="260" t="s">
        <v>2484</v>
      </c>
      <c r="Y825" s="201"/>
      <c r="Z825" s="201"/>
      <c r="AA825" s="201"/>
      <c r="AB825" s="205"/>
      <c r="AC825" s="201"/>
      <c r="AD825" s="201"/>
      <c r="AE825" s="317"/>
      <c r="AF825" s="201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</row>
    <row r="826" spans="2:44" s="149" customFormat="1" ht="12.75" customHeight="1">
      <c r="B826" s="122"/>
      <c r="C826" s="204"/>
      <c r="D826" s="213"/>
      <c r="E826" s="204"/>
      <c r="F826" s="196"/>
      <c r="G826" s="236" t="s">
        <v>2562</v>
      </c>
      <c r="H826" s="197" t="s">
        <v>1363</v>
      </c>
      <c r="I826" s="198">
        <v>18</v>
      </c>
      <c r="J826" s="198">
        <v>0</v>
      </c>
      <c r="K826" s="199">
        <v>0.3</v>
      </c>
      <c r="L826" s="199">
        <v>0</v>
      </c>
      <c r="M826" s="198"/>
      <c r="N826" s="198"/>
      <c r="O826" s="198"/>
      <c r="P826" s="198"/>
      <c r="Q826" s="206"/>
      <c r="R826" s="200">
        <v>42110</v>
      </c>
      <c r="S826" s="198" t="s">
        <v>2470</v>
      </c>
      <c r="T826" s="148" t="s">
        <v>1784</v>
      </c>
      <c r="U826" s="148" t="s">
        <v>1784</v>
      </c>
      <c r="V826" s="148" t="s">
        <v>1784</v>
      </c>
      <c r="W826" s="148" t="s">
        <v>1784</v>
      </c>
      <c r="X826" s="260" t="s">
        <v>2484</v>
      </c>
      <c r="Y826" s="201"/>
      <c r="Z826" s="201"/>
      <c r="AA826" s="201"/>
      <c r="AB826" s="205"/>
      <c r="AC826" s="201"/>
      <c r="AD826" s="201"/>
      <c r="AE826" s="317"/>
      <c r="AF826" s="201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</row>
    <row r="827" spans="2:44" s="149" customFormat="1" ht="12.75" customHeight="1">
      <c r="B827" s="122"/>
      <c r="C827" s="204"/>
      <c r="D827" s="213"/>
      <c r="E827" s="204"/>
      <c r="F827" s="196"/>
      <c r="G827" s="236" t="s">
        <v>2563</v>
      </c>
      <c r="H827" s="197" t="s">
        <v>1363</v>
      </c>
      <c r="I827" s="198">
        <v>48</v>
      </c>
      <c r="J827" s="198">
        <v>0</v>
      </c>
      <c r="K827" s="199">
        <v>0.8</v>
      </c>
      <c r="L827" s="199">
        <v>0</v>
      </c>
      <c r="M827" s="198"/>
      <c r="N827" s="198"/>
      <c r="O827" s="198"/>
      <c r="P827" s="198"/>
      <c r="Q827" s="206"/>
      <c r="R827" s="200">
        <v>42110</v>
      </c>
      <c r="S827" s="198" t="s">
        <v>2470</v>
      </c>
      <c r="T827" s="148" t="s">
        <v>1784</v>
      </c>
      <c r="U827" s="148" t="s">
        <v>1784</v>
      </c>
      <c r="V827" s="148" t="s">
        <v>1784</v>
      </c>
      <c r="W827" s="148" t="s">
        <v>1784</v>
      </c>
      <c r="X827" s="260" t="s">
        <v>2484</v>
      </c>
      <c r="Y827" s="201"/>
      <c r="Z827" s="201"/>
      <c r="AA827" s="201"/>
      <c r="AB827" s="205"/>
      <c r="AC827" s="201"/>
      <c r="AD827" s="201"/>
      <c r="AE827" s="317"/>
      <c r="AF827" s="201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</row>
    <row r="828" spans="2:44" s="149" customFormat="1" ht="12.75" customHeight="1">
      <c r="B828" s="122"/>
      <c r="C828" s="204"/>
      <c r="D828" s="213"/>
      <c r="E828" s="204"/>
      <c r="F828" s="196"/>
      <c r="G828" s="236" t="s">
        <v>2564</v>
      </c>
      <c r="H828" s="197" t="s">
        <v>1363</v>
      </c>
      <c r="I828" s="198">
        <v>12</v>
      </c>
      <c r="J828" s="198">
        <v>0</v>
      </c>
      <c r="K828" s="199">
        <v>0.2</v>
      </c>
      <c r="L828" s="199">
        <v>0</v>
      </c>
      <c r="M828" s="198"/>
      <c r="N828" s="198"/>
      <c r="O828" s="198"/>
      <c r="P828" s="198"/>
      <c r="Q828" s="206"/>
      <c r="R828" s="200">
        <v>42110</v>
      </c>
      <c r="S828" s="198" t="s">
        <v>2470</v>
      </c>
      <c r="T828" s="148" t="s">
        <v>1784</v>
      </c>
      <c r="U828" s="148" t="s">
        <v>1784</v>
      </c>
      <c r="V828" s="148" t="s">
        <v>1784</v>
      </c>
      <c r="W828" s="148" t="s">
        <v>1784</v>
      </c>
      <c r="X828" s="260" t="s">
        <v>2484</v>
      </c>
      <c r="Y828" s="201"/>
      <c r="Z828" s="201"/>
      <c r="AA828" s="201"/>
      <c r="AB828" s="205"/>
      <c r="AC828" s="201"/>
      <c r="AD828" s="201"/>
      <c r="AE828" s="317"/>
      <c r="AF828" s="201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</row>
    <row r="829" spans="2:44" s="149" customFormat="1" ht="12.75" customHeight="1">
      <c r="B829" s="122"/>
      <c r="C829" s="204"/>
      <c r="D829" s="213"/>
      <c r="E829" s="204"/>
      <c r="F829" s="196"/>
      <c r="G829" s="236" t="s">
        <v>2565</v>
      </c>
      <c r="H829" s="197" t="s">
        <v>1363</v>
      </c>
      <c r="I829" s="198">
        <v>12</v>
      </c>
      <c r="J829" s="198">
        <v>0</v>
      </c>
      <c r="K829" s="199">
        <v>0.2</v>
      </c>
      <c r="L829" s="199">
        <v>0</v>
      </c>
      <c r="M829" s="198"/>
      <c r="N829" s="198"/>
      <c r="O829" s="198"/>
      <c r="P829" s="198"/>
      <c r="Q829" s="206"/>
      <c r="R829" s="200">
        <v>42110</v>
      </c>
      <c r="S829" s="198" t="s">
        <v>2470</v>
      </c>
      <c r="T829" s="148" t="s">
        <v>1784</v>
      </c>
      <c r="U829" s="148" t="s">
        <v>1784</v>
      </c>
      <c r="V829" s="148" t="s">
        <v>1784</v>
      </c>
      <c r="W829" s="148" t="s">
        <v>1784</v>
      </c>
      <c r="X829" s="260" t="s">
        <v>2484</v>
      </c>
      <c r="Y829" s="201"/>
      <c r="Z829" s="201"/>
      <c r="AA829" s="201"/>
      <c r="AB829" s="205"/>
      <c r="AC829" s="201"/>
      <c r="AD829" s="201"/>
      <c r="AE829" s="317"/>
      <c r="AF829" s="201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</row>
    <row r="830" spans="2:44" s="149" customFormat="1" ht="12.75" customHeight="1">
      <c r="B830" s="122"/>
      <c r="C830" s="204"/>
      <c r="D830" s="213"/>
      <c r="E830" s="204"/>
      <c r="F830" s="196"/>
      <c r="G830" s="236" t="s">
        <v>2566</v>
      </c>
      <c r="H830" s="197" t="s">
        <v>1363</v>
      </c>
      <c r="I830" s="198">
        <v>18</v>
      </c>
      <c r="J830" s="198">
        <v>0</v>
      </c>
      <c r="K830" s="199">
        <v>0.3</v>
      </c>
      <c r="L830" s="199">
        <v>0</v>
      </c>
      <c r="M830" s="198"/>
      <c r="N830" s="198"/>
      <c r="O830" s="198"/>
      <c r="P830" s="198"/>
      <c r="Q830" s="206"/>
      <c r="R830" s="200">
        <v>42110</v>
      </c>
      <c r="S830" s="198" t="s">
        <v>2470</v>
      </c>
      <c r="T830" s="148" t="s">
        <v>1784</v>
      </c>
      <c r="U830" s="148" t="s">
        <v>1784</v>
      </c>
      <c r="V830" s="148" t="s">
        <v>1784</v>
      </c>
      <c r="W830" s="148" t="s">
        <v>1784</v>
      </c>
      <c r="X830" s="260" t="s">
        <v>2484</v>
      </c>
      <c r="Y830" s="201"/>
      <c r="Z830" s="201"/>
      <c r="AA830" s="201"/>
      <c r="AB830" s="205"/>
      <c r="AC830" s="201"/>
      <c r="AD830" s="201"/>
      <c r="AE830" s="317"/>
      <c r="AF830" s="201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</row>
    <row r="831" spans="2:44" s="149" customFormat="1" ht="12.75" customHeight="1">
      <c r="B831" s="122"/>
      <c r="C831" s="267" t="s">
        <v>22</v>
      </c>
      <c r="D831" s="268" t="s">
        <v>2467</v>
      </c>
      <c r="E831" s="207" t="s">
        <v>2540</v>
      </c>
      <c r="F831" s="196" t="s">
        <v>3323</v>
      </c>
      <c r="G831" s="236" t="s">
        <v>2534</v>
      </c>
      <c r="H831" s="197" t="s">
        <v>1363</v>
      </c>
      <c r="I831" s="198">
        <v>6</v>
      </c>
      <c r="J831" s="198">
        <v>0</v>
      </c>
      <c r="K831" s="199">
        <v>0.05</v>
      </c>
      <c r="L831" s="199">
        <v>0</v>
      </c>
      <c r="M831" s="198">
        <v>36</v>
      </c>
      <c r="N831" s="198">
        <v>0</v>
      </c>
      <c r="O831" s="198">
        <v>0.4</v>
      </c>
      <c r="P831" s="198">
        <v>0</v>
      </c>
      <c r="Q831" s="206"/>
      <c r="R831" s="200">
        <v>42128</v>
      </c>
      <c r="S831" s="198" t="s">
        <v>2470</v>
      </c>
      <c r="T831" s="148" t="s">
        <v>1784</v>
      </c>
      <c r="U831" s="148" t="s">
        <v>1784</v>
      </c>
      <c r="V831" s="148" t="s">
        <v>1784</v>
      </c>
      <c r="W831" s="148" t="s">
        <v>1784</v>
      </c>
      <c r="X831" s="260" t="s">
        <v>2484</v>
      </c>
      <c r="Y831" s="201"/>
      <c r="Z831" s="201"/>
      <c r="AA831" s="201"/>
      <c r="AB831" s="205"/>
      <c r="AC831" s="201"/>
      <c r="AD831" s="201"/>
      <c r="AE831" s="317"/>
      <c r="AF831" s="201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327"/>
      <c r="AR831" s="327"/>
    </row>
    <row r="832" spans="2:44" s="149" customFormat="1" ht="12.75" customHeight="1">
      <c r="B832" s="122"/>
      <c r="C832" s="204"/>
      <c r="D832" s="213"/>
      <c r="E832" s="204"/>
      <c r="F832" s="196"/>
      <c r="G832" s="236" t="s">
        <v>2535</v>
      </c>
      <c r="H832" s="197" t="s">
        <v>1363</v>
      </c>
      <c r="I832" s="198">
        <v>6</v>
      </c>
      <c r="J832" s="198">
        <v>0</v>
      </c>
      <c r="K832" s="199">
        <v>0.05</v>
      </c>
      <c r="L832" s="199">
        <v>0</v>
      </c>
      <c r="M832" s="198"/>
      <c r="N832" s="198"/>
      <c r="O832" s="198"/>
      <c r="P832" s="198"/>
      <c r="Q832" s="206"/>
      <c r="R832" s="200">
        <v>42128</v>
      </c>
      <c r="S832" s="198" t="s">
        <v>2470</v>
      </c>
      <c r="T832" s="148" t="s">
        <v>1784</v>
      </c>
      <c r="U832" s="148" t="s">
        <v>1784</v>
      </c>
      <c r="V832" s="148" t="s">
        <v>1784</v>
      </c>
      <c r="W832" s="148" t="s">
        <v>1784</v>
      </c>
      <c r="X832" s="260" t="s">
        <v>2484</v>
      </c>
      <c r="Y832" s="201"/>
      <c r="Z832" s="201"/>
      <c r="AA832" s="201"/>
      <c r="AB832" s="205"/>
      <c r="AC832" s="201"/>
      <c r="AD832" s="201"/>
      <c r="AE832" s="317"/>
      <c r="AF832" s="201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</row>
    <row r="833" spans="2:44" s="149" customFormat="1" ht="12.75" customHeight="1">
      <c r="B833" s="122"/>
      <c r="C833" s="204"/>
      <c r="D833" s="213"/>
      <c r="E833" s="204"/>
      <c r="F833" s="196"/>
      <c r="G833" s="236" t="s">
        <v>2536</v>
      </c>
      <c r="H833" s="197" t="s">
        <v>1363</v>
      </c>
      <c r="I833" s="198">
        <v>6</v>
      </c>
      <c r="J833" s="198">
        <v>0</v>
      </c>
      <c r="K833" s="199">
        <v>0.05</v>
      </c>
      <c r="L833" s="199">
        <v>0</v>
      </c>
      <c r="M833" s="198"/>
      <c r="N833" s="198"/>
      <c r="O833" s="198"/>
      <c r="P833" s="198"/>
      <c r="Q833" s="206"/>
      <c r="R833" s="200">
        <v>42128</v>
      </c>
      <c r="S833" s="198" t="s">
        <v>2470</v>
      </c>
      <c r="T833" s="148" t="s">
        <v>1784</v>
      </c>
      <c r="U833" s="148" t="s">
        <v>1784</v>
      </c>
      <c r="V833" s="148" t="s">
        <v>1784</v>
      </c>
      <c r="W833" s="148" t="s">
        <v>1784</v>
      </c>
      <c r="X833" s="260" t="s">
        <v>2484</v>
      </c>
      <c r="Y833" s="201"/>
      <c r="Z833" s="201"/>
      <c r="AA833" s="201"/>
      <c r="AB833" s="205"/>
      <c r="AC833" s="201"/>
      <c r="AD833" s="201"/>
      <c r="AE833" s="317"/>
      <c r="AF833" s="201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</row>
    <row r="834" spans="2:44" s="149" customFormat="1" ht="12.75" customHeight="1">
      <c r="B834" s="122"/>
      <c r="C834" s="204"/>
      <c r="D834" s="213"/>
      <c r="E834" s="204"/>
      <c r="F834" s="196"/>
      <c r="G834" s="236" t="s">
        <v>2537</v>
      </c>
      <c r="H834" s="197" t="s">
        <v>1363</v>
      </c>
      <c r="I834" s="198">
        <v>6</v>
      </c>
      <c r="J834" s="198">
        <v>0</v>
      </c>
      <c r="K834" s="199">
        <v>0.05</v>
      </c>
      <c r="L834" s="199">
        <v>0</v>
      </c>
      <c r="M834" s="198"/>
      <c r="N834" s="198"/>
      <c r="O834" s="198"/>
      <c r="P834" s="198"/>
      <c r="Q834" s="206"/>
      <c r="R834" s="200">
        <v>42128</v>
      </c>
      <c r="S834" s="198" t="s">
        <v>2470</v>
      </c>
      <c r="T834" s="148" t="s">
        <v>1784</v>
      </c>
      <c r="U834" s="148" t="s">
        <v>1784</v>
      </c>
      <c r="V834" s="148" t="s">
        <v>1784</v>
      </c>
      <c r="W834" s="148" t="s">
        <v>1784</v>
      </c>
      <c r="X834" s="260" t="s">
        <v>2484</v>
      </c>
      <c r="Y834" s="201"/>
      <c r="Z834" s="201"/>
      <c r="AA834" s="201"/>
      <c r="AB834" s="205"/>
      <c r="AC834" s="201"/>
      <c r="AD834" s="201"/>
      <c r="AE834" s="317"/>
      <c r="AF834" s="201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</row>
    <row r="835" spans="2:44" s="149" customFormat="1" ht="12.75" customHeight="1">
      <c r="B835" s="122"/>
      <c r="C835" s="204"/>
      <c r="D835" s="213"/>
      <c r="E835" s="204"/>
      <c r="F835" s="196"/>
      <c r="G835" s="236" t="s">
        <v>2538</v>
      </c>
      <c r="H835" s="197" t="s">
        <v>1363</v>
      </c>
      <c r="I835" s="198">
        <v>6</v>
      </c>
      <c r="J835" s="198">
        <v>0</v>
      </c>
      <c r="K835" s="199">
        <v>0.1</v>
      </c>
      <c r="L835" s="199">
        <v>0</v>
      </c>
      <c r="M835" s="198"/>
      <c r="N835" s="198"/>
      <c r="O835" s="198"/>
      <c r="P835" s="198"/>
      <c r="Q835" s="206"/>
      <c r="R835" s="200">
        <v>42128</v>
      </c>
      <c r="S835" s="198" t="s">
        <v>2470</v>
      </c>
      <c r="T835" s="148" t="s">
        <v>1784</v>
      </c>
      <c r="U835" s="148" t="s">
        <v>1784</v>
      </c>
      <c r="V835" s="148" t="s">
        <v>1784</v>
      </c>
      <c r="W835" s="148" t="s">
        <v>1784</v>
      </c>
      <c r="X835" s="260" t="s">
        <v>2484</v>
      </c>
      <c r="Y835" s="201"/>
      <c r="Z835" s="201"/>
      <c r="AA835" s="201"/>
      <c r="AB835" s="205"/>
      <c r="AC835" s="201"/>
      <c r="AD835" s="201"/>
      <c r="AE835" s="317"/>
      <c r="AF835" s="201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</row>
    <row r="836" spans="2:44" s="149" customFormat="1" ht="12.75" customHeight="1">
      <c r="B836" s="122"/>
      <c r="C836" s="204"/>
      <c r="D836" s="213"/>
      <c r="E836" s="204"/>
      <c r="F836" s="196"/>
      <c r="G836" s="236" t="s">
        <v>2539</v>
      </c>
      <c r="H836" s="197" t="s">
        <v>1363</v>
      </c>
      <c r="I836" s="198">
        <v>6</v>
      </c>
      <c r="J836" s="198">
        <v>0</v>
      </c>
      <c r="K836" s="199">
        <v>0.1</v>
      </c>
      <c r="L836" s="199">
        <v>0</v>
      </c>
      <c r="M836" s="198"/>
      <c r="N836" s="198"/>
      <c r="O836" s="198"/>
      <c r="P836" s="198"/>
      <c r="Q836" s="206"/>
      <c r="R836" s="200">
        <v>42128</v>
      </c>
      <c r="S836" s="198" t="s">
        <v>2470</v>
      </c>
      <c r="T836" s="148" t="s">
        <v>1784</v>
      </c>
      <c r="U836" s="148" t="s">
        <v>1784</v>
      </c>
      <c r="V836" s="148" t="s">
        <v>1784</v>
      </c>
      <c r="W836" s="148" t="s">
        <v>1784</v>
      </c>
      <c r="X836" s="260" t="s">
        <v>2484</v>
      </c>
      <c r="Y836" s="201"/>
      <c r="Z836" s="201"/>
      <c r="AA836" s="201"/>
      <c r="AB836" s="205"/>
      <c r="AC836" s="201"/>
      <c r="AD836" s="201"/>
      <c r="AE836" s="317"/>
      <c r="AF836" s="201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</row>
    <row r="837" spans="2:44" s="149" customFormat="1" ht="12.75" customHeight="1">
      <c r="B837" s="122"/>
      <c r="C837" s="267" t="s">
        <v>22</v>
      </c>
      <c r="D837" s="268" t="s">
        <v>2467</v>
      </c>
      <c r="E837" s="207" t="s">
        <v>2567</v>
      </c>
      <c r="F837" s="207" t="s">
        <v>3322</v>
      </c>
      <c r="G837" s="236" t="s">
        <v>2568</v>
      </c>
      <c r="H837" s="197" t="s">
        <v>1966</v>
      </c>
      <c r="I837" s="198">
        <v>60</v>
      </c>
      <c r="J837" s="198">
        <v>0</v>
      </c>
      <c r="K837" s="199">
        <v>1</v>
      </c>
      <c r="L837" s="199">
        <v>0</v>
      </c>
      <c r="M837" s="198">
        <v>60</v>
      </c>
      <c r="N837" s="198">
        <v>0</v>
      </c>
      <c r="O837" s="199">
        <v>1</v>
      </c>
      <c r="P837" s="199">
        <v>0</v>
      </c>
      <c r="Q837" s="206"/>
      <c r="R837" s="200">
        <v>42711</v>
      </c>
      <c r="S837" s="198" t="s">
        <v>2470</v>
      </c>
      <c r="T837" s="148" t="s">
        <v>1784</v>
      </c>
      <c r="U837" s="148" t="s">
        <v>1784</v>
      </c>
      <c r="V837" s="148" t="s">
        <v>1784</v>
      </c>
      <c r="W837" s="148" t="s">
        <v>1784</v>
      </c>
      <c r="X837" s="260" t="s">
        <v>2484</v>
      </c>
      <c r="Y837" s="201"/>
      <c r="Z837" s="201"/>
      <c r="AA837" s="201"/>
      <c r="AB837" s="205"/>
      <c r="AC837" s="201"/>
      <c r="AD837" s="201"/>
      <c r="AE837" s="317"/>
      <c r="AF837" s="201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327"/>
      <c r="AR837" s="327"/>
    </row>
    <row r="838" spans="2:44" s="149" customFormat="1" ht="12.75" customHeight="1">
      <c r="B838" s="122"/>
      <c r="C838" s="267" t="s">
        <v>22</v>
      </c>
      <c r="D838" s="268" t="s">
        <v>2467</v>
      </c>
      <c r="E838" s="207" t="s">
        <v>2567</v>
      </c>
      <c r="F838" s="207" t="s">
        <v>3321</v>
      </c>
      <c r="G838" s="207" t="s">
        <v>2569</v>
      </c>
      <c r="H838" s="197" t="s">
        <v>1363</v>
      </c>
      <c r="I838" s="198">
        <v>30</v>
      </c>
      <c r="J838" s="198">
        <v>0</v>
      </c>
      <c r="K838" s="208">
        <v>0.5</v>
      </c>
      <c r="L838" s="208">
        <v>0</v>
      </c>
      <c r="M838" s="198">
        <v>78</v>
      </c>
      <c r="N838" s="198">
        <v>0</v>
      </c>
      <c r="O838" s="198">
        <v>1.6</v>
      </c>
      <c r="P838" s="198">
        <v>0</v>
      </c>
      <c r="Q838" s="206"/>
      <c r="R838" s="200">
        <v>43649</v>
      </c>
      <c r="S838" s="198" t="s">
        <v>2470</v>
      </c>
      <c r="T838" s="148" t="s">
        <v>1784</v>
      </c>
      <c r="U838" s="148" t="s">
        <v>1784</v>
      </c>
      <c r="V838" s="148" t="s">
        <v>1784</v>
      </c>
      <c r="W838" s="148" t="s">
        <v>1784</v>
      </c>
      <c r="X838" s="260" t="s">
        <v>2484</v>
      </c>
      <c r="Y838" s="201"/>
      <c r="Z838" s="201"/>
      <c r="AA838" s="201"/>
      <c r="AB838" s="205"/>
      <c r="AC838" s="201"/>
      <c r="AD838" s="201"/>
      <c r="AE838" s="317"/>
      <c r="AF838" s="201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327"/>
      <c r="AR838" s="327"/>
    </row>
    <row r="839" spans="2:44" s="149" customFormat="1" ht="12.75" customHeight="1">
      <c r="B839" s="122"/>
      <c r="C839" s="204"/>
      <c r="D839" s="213"/>
      <c r="E839" s="204"/>
      <c r="F839" s="196"/>
      <c r="G839" s="207" t="s">
        <v>2570</v>
      </c>
      <c r="H839" s="197" t="s">
        <v>1363</v>
      </c>
      <c r="I839" s="198">
        <v>6</v>
      </c>
      <c r="J839" s="198">
        <v>0</v>
      </c>
      <c r="K839" s="208">
        <v>0.4</v>
      </c>
      <c r="L839" s="208">
        <v>0</v>
      </c>
      <c r="M839" s="198"/>
      <c r="N839" s="198"/>
      <c r="O839" s="198"/>
      <c r="P839" s="198"/>
      <c r="Q839" s="206"/>
      <c r="R839" s="200">
        <v>42789</v>
      </c>
      <c r="S839" s="198" t="s">
        <v>2470</v>
      </c>
      <c r="T839" s="148" t="s">
        <v>1784</v>
      </c>
      <c r="U839" s="148" t="s">
        <v>1784</v>
      </c>
      <c r="V839" s="148" t="s">
        <v>1784</v>
      </c>
      <c r="W839" s="148" t="s">
        <v>1784</v>
      </c>
      <c r="X839" s="260" t="s">
        <v>2484</v>
      </c>
      <c r="Y839" s="201"/>
      <c r="Z839" s="201"/>
      <c r="AA839" s="201"/>
      <c r="AB839" s="205"/>
      <c r="AC839" s="201"/>
      <c r="AD839" s="201"/>
      <c r="AE839" s="317"/>
      <c r="AF839" s="201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</row>
    <row r="840" spans="2:44" s="149" customFormat="1" ht="12.75" customHeight="1">
      <c r="B840" s="122"/>
      <c r="C840" s="204"/>
      <c r="D840" s="213"/>
      <c r="E840" s="204"/>
      <c r="F840" s="196"/>
      <c r="G840" s="207" t="s">
        <v>2571</v>
      </c>
      <c r="H840" s="197" t="s">
        <v>1363</v>
      </c>
      <c r="I840" s="198">
        <v>18</v>
      </c>
      <c r="J840" s="198">
        <v>0</v>
      </c>
      <c r="K840" s="208">
        <v>0.3</v>
      </c>
      <c r="L840" s="208">
        <v>0</v>
      </c>
      <c r="M840" s="198"/>
      <c r="N840" s="198"/>
      <c r="O840" s="198"/>
      <c r="P840" s="198"/>
      <c r="Q840" s="206"/>
      <c r="R840" s="200">
        <v>42711</v>
      </c>
      <c r="S840" s="198" t="s">
        <v>2470</v>
      </c>
      <c r="T840" s="148" t="s">
        <v>1784</v>
      </c>
      <c r="U840" s="148" t="s">
        <v>1784</v>
      </c>
      <c r="V840" s="148" t="s">
        <v>1784</v>
      </c>
      <c r="W840" s="148" t="s">
        <v>1784</v>
      </c>
      <c r="X840" s="260" t="s">
        <v>2484</v>
      </c>
      <c r="Y840" s="201"/>
      <c r="Z840" s="201"/>
      <c r="AA840" s="201"/>
      <c r="AB840" s="205"/>
      <c r="AC840" s="201"/>
      <c r="AD840" s="201"/>
      <c r="AE840" s="317"/>
      <c r="AF840" s="201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</row>
    <row r="841" spans="2:44" s="149" customFormat="1" ht="12.75" customHeight="1">
      <c r="B841" s="122"/>
      <c r="C841" s="204"/>
      <c r="D841" s="213"/>
      <c r="E841" s="204"/>
      <c r="F841" s="196"/>
      <c r="G841" s="207" t="s">
        <v>2572</v>
      </c>
      <c r="H841" s="197" t="s">
        <v>1363</v>
      </c>
      <c r="I841" s="198">
        <v>12</v>
      </c>
      <c r="J841" s="198">
        <v>0</v>
      </c>
      <c r="K841" s="208">
        <v>0.2</v>
      </c>
      <c r="L841" s="208">
        <v>0</v>
      </c>
      <c r="M841" s="198"/>
      <c r="N841" s="198"/>
      <c r="O841" s="198"/>
      <c r="P841" s="198"/>
      <c r="Q841" s="206"/>
      <c r="R841" s="200">
        <v>42711</v>
      </c>
      <c r="S841" s="198" t="s">
        <v>2470</v>
      </c>
      <c r="T841" s="148" t="s">
        <v>1784</v>
      </c>
      <c r="U841" s="148" t="s">
        <v>1784</v>
      </c>
      <c r="V841" s="148" t="s">
        <v>1784</v>
      </c>
      <c r="W841" s="148" t="s">
        <v>1784</v>
      </c>
      <c r="X841" s="260" t="s">
        <v>2484</v>
      </c>
      <c r="Y841" s="201"/>
      <c r="Z841" s="201"/>
      <c r="AA841" s="201"/>
      <c r="AB841" s="205"/>
      <c r="AC841" s="201"/>
      <c r="AD841" s="201"/>
      <c r="AE841" s="317"/>
      <c r="AF841" s="201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</row>
    <row r="842" spans="2:44" s="149" customFormat="1" ht="12.75" customHeight="1">
      <c r="B842" s="122"/>
      <c r="C842" s="204"/>
      <c r="D842" s="213"/>
      <c r="E842" s="204"/>
      <c r="F842" s="196"/>
      <c r="G842" s="236" t="s">
        <v>2573</v>
      </c>
      <c r="H842" s="197" t="s">
        <v>1363</v>
      </c>
      <c r="I842" s="198">
        <v>6</v>
      </c>
      <c r="J842" s="198">
        <v>0</v>
      </c>
      <c r="K842" s="208">
        <v>0.1</v>
      </c>
      <c r="L842" s="208">
        <v>0</v>
      </c>
      <c r="M842" s="198"/>
      <c r="N842" s="198"/>
      <c r="O842" s="198"/>
      <c r="P842" s="198"/>
      <c r="Q842" s="206"/>
      <c r="R842" s="200">
        <v>42711</v>
      </c>
      <c r="S842" s="198" t="s">
        <v>2470</v>
      </c>
      <c r="T842" s="148" t="s">
        <v>1784</v>
      </c>
      <c r="U842" s="148" t="s">
        <v>1784</v>
      </c>
      <c r="V842" s="148" t="s">
        <v>1784</v>
      </c>
      <c r="W842" s="148" t="s">
        <v>1784</v>
      </c>
      <c r="X842" s="260" t="s">
        <v>2484</v>
      </c>
      <c r="Y842" s="201"/>
      <c r="Z842" s="201"/>
      <c r="AA842" s="201"/>
      <c r="AB842" s="205"/>
      <c r="AC842" s="201"/>
      <c r="AD842" s="201"/>
      <c r="AE842" s="317"/>
      <c r="AF842" s="201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</row>
    <row r="843" spans="2:44" s="149" customFormat="1" ht="12.75" customHeight="1">
      <c r="B843" s="122"/>
      <c r="C843" s="204"/>
      <c r="D843" s="213"/>
      <c r="E843" s="204"/>
      <c r="F843" s="196"/>
      <c r="G843" s="236" t="s">
        <v>2574</v>
      </c>
      <c r="H843" s="197" t="s">
        <v>1363</v>
      </c>
      <c r="I843" s="198">
        <v>6</v>
      </c>
      <c r="J843" s="198">
        <v>0</v>
      </c>
      <c r="K843" s="208">
        <v>0.1</v>
      </c>
      <c r="L843" s="208">
        <v>0</v>
      </c>
      <c r="M843" s="198"/>
      <c r="N843" s="198"/>
      <c r="O843" s="198"/>
      <c r="P843" s="198"/>
      <c r="Q843" s="206"/>
      <c r="R843" s="200">
        <v>42838</v>
      </c>
      <c r="S843" s="198" t="s">
        <v>2470</v>
      </c>
      <c r="T843" s="148" t="s">
        <v>1784</v>
      </c>
      <c r="U843" s="148" t="s">
        <v>1784</v>
      </c>
      <c r="V843" s="148" t="s">
        <v>1784</v>
      </c>
      <c r="W843" s="148" t="s">
        <v>1784</v>
      </c>
      <c r="X843" s="260" t="s">
        <v>2484</v>
      </c>
      <c r="Y843" s="201"/>
      <c r="Z843" s="201"/>
      <c r="AA843" s="201"/>
      <c r="AB843" s="205"/>
      <c r="AC843" s="201"/>
      <c r="AD843" s="201"/>
      <c r="AE843" s="317"/>
      <c r="AF843" s="201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</row>
    <row r="844" spans="2:44" s="149" customFormat="1" ht="12.75" customHeight="1">
      <c r="B844" s="122"/>
      <c r="C844" s="267" t="s">
        <v>22</v>
      </c>
      <c r="D844" s="268" t="s">
        <v>2467</v>
      </c>
      <c r="E844" s="207" t="s">
        <v>2567</v>
      </c>
      <c r="F844" s="207" t="s">
        <v>3320</v>
      </c>
      <c r="G844" s="207" t="s">
        <v>2575</v>
      </c>
      <c r="H844" s="197" t="s">
        <v>1363</v>
      </c>
      <c r="I844" s="198">
        <v>48</v>
      </c>
      <c r="J844" s="198">
        <v>0</v>
      </c>
      <c r="K844" s="208">
        <v>0.8</v>
      </c>
      <c r="L844" s="208">
        <v>0</v>
      </c>
      <c r="M844" s="198">
        <v>138</v>
      </c>
      <c r="N844" s="198">
        <v>0</v>
      </c>
      <c r="O844" s="198">
        <v>2.2999999999999998</v>
      </c>
      <c r="P844" s="198">
        <v>0</v>
      </c>
      <c r="Q844" s="206"/>
      <c r="R844" s="200">
        <v>43763</v>
      </c>
      <c r="S844" s="198" t="s">
        <v>2470</v>
      </c>
      <c r="T844" s="148" t="s">
        <v>1784</v>
      </c>
      <c r="U844" s="148" t="s">
        <v>1784</v>
      </c>
      <c r="V844" s="148" t="s">
        <v>1784</v>
      </c>
      <c r="W844" s="148" t="s">
        <v>1784</v>
      </c>
      <c r="X844" s="260" t="s">
        <v>2484</v>
      </c>
      <c r="Y844" s="201"/>
      <c r="Z844" s="201"/>
      <c r="AA844" s="201"/>
      <c r="AB844" s="205"/>
      <c r="AC844" s="201"/>
      <c r="AD844" s="201"/>
      <c r="AE844" s="317"/>
      <c r="AF844" s="201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327"/>
      <c r="AR844" s="327"/>
    </row>
    <row r="845" spans="2:44" s="149" customFormat="1" ht="12.75" customHeight="1">
      <c r="B845" s="122"/>
      <c r="C845" s="204"/>
      <c r="D845" s="213"/>
      <c r="E845" s="204"/>
      <c r="F845" s="196"/>
      <c r="G845" s="207" t="s">
        <v>2576</v>
      </c>
      <c r="H845" s="197" t="s">
        <v>1363</v>
      </c>
      <c r="I845" s="198">
        <v>90</v>
      </c>
      <c r="J845" s="198">
        <v>0</v>
      </c>
      <c r="K845" s="208">
        <v>1.5</v>
      </c>
      <c r="L845" s="208">
        <v>0</v>
      </c>
      <c r="M845" s="198"/>
      <c r="N845" s="198"/>
      <c r="O845" s="198"/>
      <c r="P845" s="198"/>
      <c r="Q845" s="206"/>
      <c r="R845" s="200">
        <v>42969</v>
      </c>
      <c r="S845" s="198" t="s">
        <v>2470</v>
      </c>
      <c r="T845" s="148" t="s">
        <v>1784</v>
      </c>
      <c r="U845" s="148" t="s">
        <v>1784</v>
      </c>
      <c r="V845" s="148" t="s">
        <v>1784</v>
      </c>
      <c r="W845" s="148" t="s">
        <v>1784</v>
      </c>
      <c r="X845" s="260" t="s">
        <v>2484</v>
      </c>
      <c r="Y845" s="201"/>
      <c r="Z845" s="201"/>
      <c r="AA845" s="201"/>
      <c r="AB845" s="205"/>
      <c r="AC845" s="201"/>
      <c r="AD845" s="201"/>
      <c r="AE845" s="317"/>
      <c r="AF845" s="201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</row>
    <row r="846" spans="2:44" s="149" customFormat="1" ht="12.75" customHeight="1">
      <c r="B846" s="122"/>
      <c r="C846" s="267" t="s">
        <v>22</v>
      </c>
      <c r="D846" s="268" t="s">
        <v>2467</v>
      </c>
      <c r="E846" s="207" t="s">
        <v>2567</v>
      </c>
      <c r="F846" s="207" t="s">
        <v>3319</v>
      </c>
      <c r="G846" s="207" t="s">
        <v>2544</v>
      </c>
      <c r="H846" s="197" t="s">
        <v>1363</v>
      </c>
      <c r="I846" s="198">
        <v>12</v>
      </c>
      <c r="J846" s="198">
        <v>0</v>
      </c>
      <c r="K846" s="208">
        <v>0.2</v>
      </c>
      <c r="L846" s="208">
        <v>0</v>
      </c>
      <c r="M846" s="198">
        <v>24</v>
      </c>
      <c r="N846" s="198">
        <v>0</v>
      </c>
      <c r="O846" s="198">
        <v>0.4</v>
      </c>
      <c r="P846" s="198">
        <v>0</v>
      </c>
      <c r="Q846" s="206"/>
      <c r="R846" s="200">
        <v>42711</v>
      </c>
      <c r="S846" s="198" t="s">
        <v>2470</v>
      </c>
      <c r="T846" s="148" t="s">
        <v>1784</v>
      </c>
      <c r="U846" s="148" t="s">
        <v>1784</v>
      </c>
      <c r="V846" s="148" t="s">
        <v>1784</v>
      </c>
      <c r="W846" s="148" t="s">
        <v>1784</v>
      </c>
      <c r="X846" s="260" t="s">
        <v>2484</v>
      </c>
      <c r="Y846" s="201"/>
      <c r="Z846" s="201"/>
      <c r="AA846" s="201"/>
      <c r="AB846" s="205"/>
      <c r="AC846" s="201"/>
      <c r="AD846" s="201"/>
      <c r="AE846" s="317"/>
      <c r="AF846" s="201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327"/>
      <c r="AR846" s="327"/>
    </row>
    <row r="847" spans="2:44" s="149" customFormat="1" ht="12.75" customHeight="1">
      <c r="B847" s="122"/>
      <c r="C847" s="204"/>
      <c r="D847" s="213"/>
      <c r="E847" s="204"/>
      <c r="F847" s="196"/>
      <c r="G847" s="207" t="s">
        <v>2545</v>
      </c>
      <c r="H847" s="197" t="s">
        <v>1363</v>
      </c>
      <c r="I847" s="198">
        <v>12</v>
      </c>
      <c r="J847" s="198">
        <v>0</v>
      </c>
      <c r="K847" s="208">
        <v>0.2</v>
      </c>
      <c r="L847" s="208">
        <v>0</v>
      </c>
      <c r="M847" s="198"/>
      <c r="N847" s="198"/>
      <c r="O847" s="198"/>
      <c r="P847" s="198"/>
      <c r="Q847" s="206"/>
      <c r="R847" s="200">
        <v>42711</v>
      </c>
      <c r="S847" s="198" t="s">
        <v>2470</v>
      </c>
      <c r="T847" s="148" t="s">
        <v>1784</v>
      </c>
      <c r="U847" s="148" t="s">
        <v>1784</v>
      </c>
      <c r="V847" s="148" t="s">
        <v>1784</v>
      </c>
      <c r="W847" s="148" t="s">
        <v>1784</v>
      </c>
      <c r="X847" s="260" t="s">
        <v>2484</v>
      </c>
      <c r="Y847" s="201"/>
      <c r="Z847" s="201"/>
      <c r="AA847" s="201"/>
      <c r="AB847" s="205"/>
      <c r="AC847" s="201"/>
      <c r="AD847" s="201"/>
      <c r="AE847" s="317"/>
      <c r="AF847" s="201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</row>
    <row r="848" spans="2:44" s="149" customFormat="1" ht="12.75" customHeight="1">
      <c r="B848" s="122"/>
      <c r="C848" s="267" t="s">
        <v>22</v>
      </c>
      <c r="D848" s="268" t="s">
        <v>2467</v>
      </c>
      <c r="E848" s="207" t="s">
        <v>2567</v>
      </c>
      <c r="F848" s="207" t="s">
        <v>3318</v>
      </c>
      <c r="G848" s="207" t="s">
        <v>2577</v>
      </c>
      <c r="H848" s="197" t="s">
        <v>1363</v>
      </c>
      <c r="I848" s="198">
        <v>48</v>
      </c>
      <c r="J848" s="198">
        <v>0</v>
      </c>
      <c r="K848" s="208">
        <v>0.8</v>
      </c>
      <c r="L848" s="208">
        <v>0</v>
      </c>
      <c r="M848" s="198">
        <v>138</v>
      </c>
      <c r="N848" s="198">
        <v>0</v>
      </c>
      <c r="O848" s="198">
        <v>2.2999999999999998</v>
      </c>
      <c r="P848" s="198">
        <v>0</v>
      </c>
      <c r="Q848" s="206"/>
      <c r="R848" s="200">
        <v>43763</v>
      </c>
      <c r="S848" s="198" t="s">
        <v>2470</v>
      </c>
      <c r="T848" s="148" t="s">
        <v>1784</v>
      </c>
      <c r="U848" s="148" t="s">
        <v>1784</v>
      </c>
      <c r="V848" s="148" t="s">
        <v>1784</v>
      </c>
      <c r="W848" s="148" t="s">
        <v>1784</v>
      </c>
      <c r="X848" s="260" t="s">
        <v>2484</v>
      </c>
      <c r="Y848" s="201"/>
      <c r="Z848" s="201"/>
      <c r="AA848" s="201"/>
      <c r="AB848" s="205"/>
      <c r="AC848" s="201"/>
      <c r="AD848" s="201"/>
      <c r="AE848" s="317"/>
      <c r="AF848" s="201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327"/>
      <c r="AR848" s="327"/>
    </row>
    <row r="849" spans="2:44" s="149" customFormat="1" ht="12.75" customHeight="1">
      <c r="B849" s="122"/>
      <c r="C849" s="204"/>
      <c r="D849" s="213"/>
      <c r="E849" s="204"/>
      <c r="F849" s="196"/>
      <c r="G849" s="207" t="s">
        <v>2578</v>
      </c>
      <c r="H849" s="197" t="s">
        <v>1363</v>
      </c>
      <c r="I849" s="198">
        <v>90</v>
      </c>
      <c r="J849" s="198">
        <v>0</v>
      </c>
      <c r="K849" s="208">
        <v>1.5</v>
      </c>
      <c r="L849" s="208">
        <v>0</v>
      </c>
      <c r="M849" s="198"/>
      <c r="N849" s="198"/>
      <c r="O849" s="198"/>
      <c r="P849" s="198"/>
      <c r="Q849" s="206"/>
      <c r="R849" s="200">
        <v>42969</v>
      </c>
      <c r="S849" s="198" t="s">
        <v>2470</v>
      </c>
      <c r="T849" s="148" t="s">
        <v>1784</v>
      </c>
      <c r="U849" s="148" t="s">
        <v>1784</v>
      </c>
      <c r="V849" s="148" t="s">
        <v>1784</v>
      </c>
      <c r="W849" s="148" t="s">
        <v>1784</v>
      </c>
      <c r="X849" s="260" t="s">
        <v>2484</v>
      </c>
      <c r="Y849" s="201"/>
      <c r="Z849" s="201"/>
      <c r="AA849" s="201"/>
      <c r="AB849" s="205"/>
      <c r="AC849" s="201"/>
      <c r="AD849" s="201"/>
      <c r="AE849" s="317"/>
      <c r="AF849" s="201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</row>
    <row r="850" spans="2:44" s="149" customFormat="1" ht="12.75" customHeight="1">
      <c r="B850" s="122"/>
      <c r="C850" s="267" t="s">
        <v>22</v>
      </c>
      <c r="D850" s="268" t="s">
        <v>2467</v>
      </c>
      <c r="E850" s="207" t="s">
        <v>2567</v>
      </c>
      <c r="F850" s="207" t="s">
        <v>3317</v>
      </c>
      <c r="G850" s="207" t="s">
        <v>2505</v>
      </c>
      <c r="H850" s="197" t="s">
        <v>1363</v>
      </c>
      <c r="I850" s="198">
        <v>12</v>
      </c>
      <c r="J850" s="198">
        <v>0</v>
      </c>
      <c r="K850" s="208">
        <v>0.2</v>
      </c>
      <c r="L850" s="208">
        <v>0</v>
      </c>
      <c r="M850" s="198">
        <v>24</v>
      </c>
      <c r="N850" s="198">
        <v>0</v>
      </c>
      <c r="O850" s="198">
        <v>0.4</v>
      </c>
      <c r="P850" s="198">
        <v>0</v>
      </c>
      <c r="Q850" s="206"/>
      <c r="R850" s="200">
        <v>42711</v>
      </c>
      <c r="S850" s="198" t="s">
        <v>2470</v>
      </c>
      <c r="T850" s="148" t="s">
        <v>1784</v>
      </c>
      <c r="U850" s="148" t="s">
        <v>1784</v>
      </c>
      <c r="V850" s="148" t="s">
        <v>1784</v>
      </c>
      <c r="W850" s="148" t="s">
        <v>1784</v>
      </c>
      <c r="X850" s="260" t="s">
        <v>2484</v>
      </c>
      <c r="Y850" s="201"/>
      <c r="Z850" s="201"/>
      <c r="AA850" s="201"/>
      <c r="AB850" s="205"/>
      <c r="AC850" s="201"/>
      <c r="AD850" s="201"/>
      <c r="AE850" s="317"/>
      <c r="AF850" s="201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327"/>
      <c r="AR850" s="327"/>
    </row>
    <row r="851" spans="2:44" s="149" customFormat="1" ht="12.75" customHeight="1">
      <c r="B851" s="122"/>
      <c r="C851" s="204"/>
      <c r="D851" s="213"/>
      <c r="E851" s="204"/>
      <c r="F851" s="196"/>
      <c r="G851" s="207" t="s">
        <v>2506</v>
      </c>
      <c r="H851" s="197" t="s">
        <v>1363</v>
      </c>
      <c r="I851" s="198">
        <v>12</v>
      </c>
      <c r="J851" s="198">
        <v>0</v>
      </c>
      <c r="K851" s="208">
        <v>0.2</v>
      </c>
      <c r="L851" s="208">
        <v>0</v>
      </c>
      <c r="M851" s="198"/>
      <c r="N851" s="198"/>
      <c r="O851" s="198"/>
      <c r="P851" s="198"/>
      <c r="Q851" s="206"/>
      <c r="R851" s="200">
        <v>42711</v>
      </c>
      <c r="S851" s="198" t="s">
        <v>2470</v>
      </c>
      <c r="T851" s="148" t="s">
        <v>1784</v>
      </c>
      <c r="U851" s="148" t="s">
        <v>1784</v>
      </c>
      <c r="V851" s="148" t="s">
        <v>1784</v>
      </c>
      <c r="W851" s="148" t="s">
        <v>1784</v>
      </c>
      <c r="X851" s="260" t="s">
        <v>2484</v>
      </c>
      <c r="Y851" s="201"/>
      <c r="Z851" s="201"/>
      <c r="AA851" s="201"/>
      <c r="AB851" s="205"/>
      <c r="AC851" s="201"/>
      <c r="AD851" s="201"/>
      <c r="AE851" s="317"/>
      <c r="AF851" s="201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</row>
    <row r="852" spans="2:44" s="149" customFormat="1" ht="12.75" customHeight="1">
      <c r="B852" s="122"/>
      <c r="C852" s="267" t="s">
        <v>22</v>
      </c>
      <c r="D852" s="268" t="s">
        <v>2467</v>
      </c>
      <c r="E852" s="207" t="s">
        <v>2567</v>
      </c>
      <c r="F852" s="207" t="s">
        <v>3316</v>
      </c>
      <c r="G852" s="207" t="s">
        <v>2579</v>
      </c>
      <c r="H852" s="197" t="s">
        <v>1363</v>
      </c>
      <c r="I852" s="198">
        <v>54</v>
      </c>
      <c r="J852" s="198">
        <v>0</v>
      </c>
      <c r="K852" s="208">
        <v>0.9</v>
      </c>
      <c r="L852" s="208">
        <v>0</v>
      </c>
      <c r="M852" s="198">
        <v>84</v>
      </c>
      <c r="N852" s="198">
        <v>0</v>
      </c>
      <c r="O852" s="198">
        <v>1.4</v>
      </c>
      <c r="P852" s="198">
        <v>0</v>
      </c>
      <c r="Q852" s="206"/>
      <c r="R852" s="200">
        <v>43690</v>
      </c>
      <c r="S852" s="198" t="s">
        <v>2470</v>
      </c>
      <c r="T852" s="148" t="s">
        <v>1784</v>
      </c>
      <c r="U852" s="148" t="s">
        <v>1784</v>
      </c>
      <c r="V852" s="148" t="s">
        <v>1784</v>
      </c>
      <c r="W852" s="148" t="s">
        <v>1784</v>
      </c>
      <c r="X852" s="260" t="s">
        <v>2484</v>
      </c>
      <c r="Y852" s="201"/>
      <c r="Z852" s="201"/>
      <c r="AA852" s="201"/>
      <c r="AB852" s="205"/>
      <c r="AC852" s="201"/>
      <c r="AD852" s="201"/>
      <c r="AE852" s="317"/>
      <c r="AF852" s="201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327"/>
      <c r="AR852" s="327"/>
    </row>
    <row r="853" spans="2:44" s="149" customFormat="1" ht="12.75" customHeight="1">
      <c r="B853" s="122"/>
      <c r="C853" s="204"/>
      <c r="D853" s="213"/>
      <c r="E853" s="204"/>
      <c r="F853" s="196"/>
      <c r="G853" s="207" t="s">
        <v>2580</v>
      </c>
      <c r="H853" s="197" t="s">
        <v>1363</v>
      </c>
      <c r="I853" s="198">
        <v>30</v>
      </c>
      <c r="J853" s="198">
        <v>0</v>
      </c>
      <c r="K853" s="208">
        <v>0.5</v>
      </c>
      <c r="L853" s="208">
        <v>0</v>
      </c>
      <c r="M853" s="198"/>
      <c r="N853" s="198"/>
      <c r="O853" s="198"/>
      <c r="P853" s="198"/>
      <c r="Q853" s="206"/>
      <c r="R853" s="200">
        <v>42969</v>
      </c>
      <c r="S853" s="198" t="s">
        <v>2470</v>
      </c>
      <c r="T853" s="148" t="s">
        <v>1784</v>
      </c>
      <c r="U853" s="148" t="s">
        <v>1784</v>
      </c>
      <c r="V853" s="148" t="s">
        <v>1784</v>
      </c>
      <c r="W853" s="148" t="s">
        <v>1784</v>
      </c>
      <c r="X853" s="260" t="s">
        <v>2484</v>
      </c>
      <c r="Y853" s="201"/>
      <c r="Z853" s="201"/>
      <c r="AA853" s="201"/>
      <c r="AB853" s="205"/>
      <c r="AC853" s="201"/>
      <c r="AD853" s="201"/>
      <c r="AE853" s="317"/>
      <c r="AF853" s="201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</row>
    <row r="854" spans="2:44" s="149" customFormat="1" ht="12.75" customHeight="1">
      <c r="B854" s="122"/>
      <c r="C854" s="267" t="s">
        <v>22</v>
      </c>
      <c r="D854" s="268" t="s">
        <v>2467</v>
      </c>
      <c r="E854" s="207" t="s">
        <v>2567</v>
      </c>
      <c r="F854" s="207" t="s">
        <v>3315</v>
      </c>
      <c r="G854" s="207" t="s">
        <v>2581</v>
      </c>
      <c r="H854" s="197" t="s">
        <v>1363</v>
      </c>
      <c r="I854" s="198">
        <v>6</v>
      </c>
      <c r="J854" s="198">
        <v>720</v>
      </c>
      <c r="K854" s="199">
        <v>0</v>
      </c>
      <c r="L854" s="199">
        <v>12</v>
      </c>
      <c r="M854" s="198">
        <v>6</v>
      </c>
      <c r="N854" s="198">
        <v>720</v>
      </c>
      <c r="O854" s="199">
        <v>0</v>
      </c>
      <c r="P854" s="199">
        <v>12</v>
      </c>
      <c r="Q854" s="206"/>
      <c r="R854" s="200">
        <v>42607</v>
      </c>
      <c r="S854" s="198" t="s">
        <v>2470</v>
      </c>
      <c r="T854" s="148" t="s">
        <v>1784</v>
      </c>
      <c r="U854" s="148" t="s">
        <v>1784</v>
      </c>
      <c r="V854" s="148" t="s">
        <v>1784</v>
      </c>
      <c r="W854" s="148" t="s">
        <v>1784</v>
      </c>
      <c r="X854" s="260" t="s">
        <v>2484</v>
      </c>
      <c r="Y854" s="201"/>
      <c r="Z854" s="201"/>
      <c r="AA854" s="201"/>
      <c r="AB854" s="205"/>
      <c r="AC854" s="201"/>
      <c r="AD854" s="201"/>
      <c r="AE854" s="317"/>
      <c r="AF854" s="201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327"/>
      <c r="AR854" s="327"/>
    </row>
    <row r="855" spans="2:44" s="149" customFormat="1" ht="12.75" customHeight="1">
      <c r="B855" s="122"/>
      <c r="C855" s="267" t="s">
        <v>22</v>
      </c>
      <c r="D855" s="268" t="s">
        <v>2467</v>
      </c>
      <c r="E855" s="207" t="s">
        <v>2567</v>
      </c>
      <c r="F855" s="196" t="s">
        <v>2582</v>
      </c>
      <c r="G855" s="236" t="s">
        <v>2582</v>
      </c>
      <c r="H855" s="197" t="s">
        <v>1363</v>
      </c>
      <c r="I855" s="198">
        <v>48</v>
      </c>
      <c r="J855" s="198">
        <v>0</v>
      </c>
      <c r="K855" s="208">
        <v>0.8</v>
      </c>
      <c r="L855" s="208">
        <v>0</v>
      </c>
      <c r="M855" s="198">
        <v>48</v>
      </c>
      <c r="N855" s="198">
        <v>0</v>
      </c>
      <c r="O855" s="208">
        <v>0.8</v>
      </c>
      <c r="P855" s="208">
        <v>0</v>
      </c>
      <c r="Q855" s="206"/>
      <c r="R855" s="200">
        <v>43679</v>
      </c>
      <c r="S855" s="198" t="s">
        <v>2470</v>
      </c>
      <c r="T855" s="148" t="s">
        <v>1784</v>
      </c>
      <c r="U855" s="148" t="s">
        <v>1784</v>
      </c>
      <c r="V855" s="148" t="s">
        <v>1784</v>
      </c>
      <c r="W855" s="148" t="s">
        <v>1784</v>
      </c>
      <c r="X855" s="260" t="s">
        <v>2484</v>
      </c>
      <c r="Y855" s="201"/>
      <c r="Z855" s="201"/>
      <c r="AA855" s="201"/>
      <c r="AB855" s="205"/>
      <c r="AC855" s="201"/>
      <c r="AD855" s="201"/>
      <c r="AE855" s="317"/>
      <c r="AF855" s="201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327"/>
      <c r="AR855" s="327"/>
    </row>
    <row r="856" spans="2:44" s="149" customFormat="1" ht="12.75" customHeight="1">
      <c r="B856" s="122"/>
      <c r="C856" s="267" t="s">
        <v>22</v>
      </c>
      <c r="D856" s="268" t="s">
        <v>2467</v>
      </c>
      <c r="E856" s="207" t="s">
        <v>2567</v>
      </c>
      <c r="F856" s="207" t="s">
        <v>3314</v>
      </c>
      <c r="G856" s="236" t="s">
        <v>2583</v>
      </c>
      <c r="H856" s="197" t="s">
        <v>1363</v>
      </c>
      <c r="I856" s="198">
        <v>6</v>
      </c>
      <c r="J856" s="198">
        <v>720</v>
      </c>
      <c r="K856" s="199">
        <v>0.1</v>
      </c>
      <c r="L856" s="199">
        <v>12</v>
      </c>
      <c r="M856" s="198">
        <v>6</v>
      </c>
      <c r="N856" s="198">
        <v>720</v>
      </c>
      <c r="O856" s="199">
        <v>0.1</v>
      </c>
      <c r="P856" s="199">
        <v>12</v>
      </c>
      <c r="Q856" s="206"/>
      <c r="R856" s="200">
        <v>43649</v>
      </c>
      <c r="S856" s="198" t="s">
        <v>2470</v>
      </c>
      <c r="T856" s="148" t="s">
        <v>1784</v>
      </c>
      <c r="U856" s="148" t="s">
        <v>1784</v>
      </c>
      <c r="V856" s="148" t="s">
        <v>1784</v>
      </c>
      <c r="W856" s="148" t="s">
        <v>1784</v>
      </c>
      <c r="X856" s="260" t="s">
        <v>2484</v>
      </c>
      <c r="Y856" s="201"/>
      <c r="Z856" s="201"/>
      <c r="AA856" s="201"/>
      <c r="AB856" s="205"/>
      <c r="AC856" s="201"/>
      <c r="AD856" s="201"/>
      <c r="AE856" s="317"/>
      <c r="AF856" s="201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327"/>
      <c r="AR856" s="327"/>
    </row>
    <row r="857" spans="2:44" s="149" customFormat="1" ht="12.75" customHeight="1">
      <c r="B857" s="122"/>
      <c r="C857" s="267" t="s">
        <v>22</v>
      </c>
      <c r="D857" s="268" t="s">
        <v>2467</v>
      </c>
      <c r="E857" s="207" t="s">
        <v>2567</v>
      </c>
      <c r="F857" s="207" t="s">
        <v>3313</v>
      </c>
      <c r="G857" s="236" t="s">
        <v>2584</v>
      </c>
      <c r="H857" s="197" t="s">
        <v>1363</v>
      </c>
      <c r="I857" s="198">
        <v>6</v>
      </c>
      <c r="J857" s="198">
        <v>720</v>
      </c>
      <c r="K857" s="199">
        <v>0.05</v>
      </c>
      <c r="L857" s="199">
        <v>12</v>
      </c>
      <c r="M857" s="198">
        <v>6</v>
      </c>
      <c r="N857" s="198">
        <v>720</v>
      </c>
      <c r="O857" s="199">
        <v>0.05</v>
      </c>
      <c r="P857" s="199">
        <v>12</v>
      </c>
      <c r="Q857" s="206"/>
      <c r="R857" s="200">
        <v>42711</v>
      </c>
      <c r="S857" s="198" t="s">
        <v>2470</v>
      </c>
      <c r="T857" s="148" t="s">
        <v>1784</v>
      </c>
      <c r="U857" s="148" t="s">
        <v>1784</v>
      </c>
      <c r="V857" s="148" t="s">
        <v>1784</v>
      </c>
      <c r="W857" s="148" t="s">
        <v>1784</v>
      </c>
      <c r="X857" s="260" t="s">
        <v>2484</v>
      </c>
      <c r="Y857" s="201"/>
      <c r="Z857" s="201"/>
      <c r="AA857" s="201"/>
      <c r="AB857" s="205"/>
      <c r="AC857" s="201"/>
      <c r="AD857" s="201"/>
      <c r="AE857" s="317"/>
      <c r="AF857" s="201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327"/>
      <c r="AR857" s="327"/>
    </row>
    <row r="858" spans="2:44" s="149" customFormat="1" ht="12.75" customHeight="1">
      <c r="B858" s="122"/>
      <c r="C858" s="267" t="s">
        <v>22</v>
      </c>
      <c r="D858" s="268" t="s">
        <v>2467</v>
      </c>
      <c r="E858" s="207" t="s">
        <v>2567</v>
      </c>
      <c r="F858" s="207" t="s">
        <v>3312</v>
      </c>
      <c r="G858" s="236" t="s">
        <v>2585</v>
      </c>
      <c r="H858" s="197" t="s">
        <v>1363</v>
      </c>
      <c r="I858" s="198">
        <v>6</v>
      </c>
      <c r="J858" s="198">
        <v>720</v>
      </c>
      <c r="K858" s="199">
        <v>0.1</v>
      </c>
      <c r="L858" s="199">
        <v>12</v>
      </c>
      <c r="M858" s="198">
        <v>6</v>
      </c>
      <c r="N858" s="198">
        <v>720</v>
      </c>
      <c r="O858" s="199">
        <v>0.1</v>
      </c>
      <c r="P858" s="199">
        <v>12</v>
      </c>
      <c r="Q858" s="206"/>
      <c r="R858" s="200">
        <v>43416</v>
      </c>
      <c r="S858" s="198" t="s">
        <v>2470</v>
      </c>
      <c r="T858" s="148" t="s">
        <v>1784</v>
      </c>
      <c r="U858" s="148" t="s">
        <v>1784</v>
      </c>
      <c r="V858" s="148" t="s">
        <v>1784</v>
      </c>
      <c r="W858" s="148" t="s">
        <v>1784</v>
      </c>
      <c r="X858" s="260" t="s">
        <v>2484</v>
      </c>
      <c r="Y858" s="201"/>
      <c r="Z858" s="201"/>
      <c r="AA858" s="201"/>
      <c r="AB858" s="205"/>
      <c r="AC858" s="201"/>
      <c r="AD858" s="201"/>
      <c r="AE858" s="317"/>
      <c r="AF858" s="201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327"/>
      <c r="AR858" s="327"/>
    </row>
    <row r="859" spans="2:44" s="149" customFormat="1" ht="12.75" customHeight="1">
      <c r="B859" s="122"/>
      <c r="C859" s="267" t="s">
        <v>22</v>
      </c>
      <c r="D859" s="268" t="s">
        <v>2467</v>
      </c>
      <c r="E859" s="207" t="s">
        <v>2567</v>
      </c>
      <c r="F859" s="207" t="s">
        <v>3310</v>
      </c>
      <c r="G859" s="236" t="s">
        <v>2586</v>
      </c>
      <c r="H859" s="197" t="s">
        <v>1363</v>
      </c>
      <c r="I859" s="198">
        <v>6</v>
      </c>
      <c r="J859" s="198">
        <v>720</v>
      </c>
      <c r="K859" s="199">
        <v>0.1</v>
      </c>
      <c r="L859" s="199">
        <v>12</v>
      </c>
      <c r="M859" s="198">
        <v>6</v>
      </c>
      <c r="N859" s="198">
        <v>720</v>
      </c>
      <c r="O859" s="199">
        <v>0.1</v>
      </c>
      <c r="P859" s="199">
        <v>12</v>
      </c>
      <c r="Q859" s="206"/>
      <c r="R859" s="200">
        <v>42711</v>
      </c>
      <c r="S859" s="198" t="s">
        <v>2470</v>
      </c>
      <c r="T859" s="148" t="s">
        <v>1784</v>
      </c>
      <c r="U859" s="148" t="s">
        <v>1784</v>
      </c>
      <c r="V859" s="148" t="s">
        <v>1784</v>
      </c>
      <c r="W859" s="148" t="s">
        <v>1784</v>
      </c>
      <c r="X859" s="260" t="s">
        <v>2484</v>
      </c>
      <c r="Y859" s="201"/>
      <c r="Z859" s="201"/>
      <c r="AA859" s="201"/>
      <c r="AB859" s="205"/>
      <c r="AC859" s="201"/>
      <c r="AD859" s="201"/>
      <c r="AE859" s="317"/>
      <c r="AF859" s="201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327"/>
      <c r="AR859" s="327"/>
    </row>
    <row r="860" spans="2:44" s="149" customFormat="1" ht="12.75" customHeight="1">
      <c r="B860" s="122"/>
      <c r="C860" s="267" t="s">
        <v>22</v>
      </c>
      <c r="D860" s="268" t="s">
        <v>2467</v>
      </c>
      <c r="E860" s="207" t="s">
        <v>2567</v>
      </c>
      <c r="F860" s="207" t="s">
        <v>3309</v>
      </c>
      <c r="G860" s="207" t="s">
        <v>2515</v>
      </c>
      <c r="H860" s="197" t="s">
        <v>1363</v>
      </c>
      <c r="I860" s="198">
        <v>42</v>
      </c>
      <c r="J860" s="198">
        <v>0</v>
      </c>
      <c r="K860" s="199">
        <v>0.7</v>
      </c>
      <c r="L860" s="199">
        <v>0</v>
      </c>
      <c r="M860" s="198">
        <v>84</v>
      </c>
      <c r="N860" s="198">
        <v>30</v>
      </c>
      <c r="O860" s="198">
        <v>1.4</v>
      </c>
      <c r="P860" s="198">
        <v>0.5</v>
      </c>
      <c r="Q860" s="206"/>
      <c r="R860" s="200">
        <v>42711</v>
      </c>
      <c r="S860" s="198" t="s">
        <v>2470</v>
      </c>
      <c r="T860" s="148" t="s">
        <v>1784</v>
      </c>
      <c r="U860" s="148" t="s">
        <v>1784</v>
      </c>
      <c r="V860" s="148" t="s">
        <v>1784</v>
      </c>
      <c r="W860" s="148" t="s">
        <v>1784</v>
      </c>
      <c r="X860" s="260" t="s">
        <v>2484</v>
      </c>
      <c r="Y860" s="201"/>
      <c r="Z860" s="201"/>
      <c r="AA860" s="201"/>
      <c r="AB860" s="205"/>
      <c r="AC860" s="201"/>
      <c r="AD860" s="201"/>
      <c r="AE860" s="317"/>
      <c r="AF860" s="201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327"/>
      <c r="AR860" s="327"/>
    </row>
    <row r="861" spans="2:44" s="149" customFormat="1" ht="12.75" customHeight="1">
      <c r="B861" s="122"/>
      <c r="C861" s="204"/>
      <c r="D861" s="213"/>
      <c r="E861" s="204"/>
      <c r="F861" s="196"/>
      <c r="G861" s="207" t="s">
        <v>2517</v>
      </c>
      <c r="H861" s="197" t="s">
        <v>1363</v>
      </c>
      <c r="I861" s="198">
        <v>42</v>
      </c>
      <c r="J861" s="198">
        <v>30</v>
      </c>
      <c r="K861" s="199">
        <v>0.7</v>
      </c>
      <c r="L861" s="199">
        <v>0.5</v>
      </c>
      <c r="M861" s="198"/>
      <c r="N861" s="198"/>
      <c r="O861" s="198"/>
      <c r="P861" s="198"/>
      <c r="Q861" s="206"/>
      <c r="R861" s="200">
        <v>42711</v>
      </c>
      <c r="S861" s="198" t="s">
        <v>2470</v>
      </c>
      <c r="T861" s="148" t="s">
        <v>1784</v>
      </c>
      <c r="U861" s="148" t="s">
        <v>1784</v>
      </c>
      <c r="V861" s="148" t="s">
        <v>1784</v>
      </c>
      <c r="W861" s="148" t="s">
        <v>1784</v>
      </c>
      <c r="X861" s="260" t="s">
        <v>2484</v>
      </c>
      <c r="Y861" s="201"/>
      <c r="Z861" s="201"/>
      <c r="AA861" s="201"/>
      <c r="AB861" s="205"/>
      <c r="AC861" s="201"/>
      <c r="AD861" s="201"/>
      <c r="AE861" s="317"/>
      <c r="AF861" s="201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</row>
    <row r="862" spans="2:44" s="149" customFormat="1" ht="12.75" customHeight="1">
      <c r="B862" s="122"/>
      <c r="C862" s="267" t="s">
        <v>22</v>
      </c>
      <c r="D862" s="268" t="s">
        <v>2467</v>
      </c>
      <c r="E862" s="207" t="s">
        <v>2567</v>
      </c>
      <c r="F862" s="196" t="s">
        <v>3311</v>
      </c>
      <c r="G862" s="236" t="s">
        <v>2587</v>
      </c>
      <c r="H862" s="197" t="s">
        <v>1363</v>
      </c>
      <c r="I862" s="208">
        <v>60</v>
      </c>
      <c r="J862" s="208">
        <v>0</v>
      </c>
      <c r="K862" s="208">
        <v>1</v>
      </c>
      <c r="L862" s="208">
        <v>0</v>
      </c>
      <c r="M862" s="208">
        <v>270</v>
      </c>
      <c r="N862" s="208">
        <v>0</v>
      </c>
      <c r="O862" s="208">
        <v>4.5</v>
      </c>
      <c r="P862" s="208">
        <v>0</v>
      </c>
      <c r="Q862" s="206"/>
      <c r="R862" s="200">
        <v>42585</v>
      </c>
      <c r="S862" s="198" t="s">
        <v>2470</v>
      </c>
      <c r="T862" s="148" t="s">
        <v>1784</v>
      </c>
      <c r="U862" s="148" t="s">
        <v>1784</v>
      </c>
      <c r="V862" s="148" t="s">
        <v>1784</v>
      </c>
      <c r="W862" s="148" t="s">
        <v>1784</v>
      </c>
      <c r="X862" s="260" t="s">
        <v>2484</v>
      </c>
      <c r="Y862" s="201"/>
      <c r="Z862" s="201"/>
      <c r="AA862" s="201"/>
      <c r="AB862" s="205"/>
      <c r="AC862" s="201"/>
      <c r="AD862" s="201"/>
      <c r="AE862" s="317"/>
      <c r="AF862" s="201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327"/>
      <c r="AR862" s="327"/>
    </row>
    <row r="863" spans="2:44" s="149" customFormat="1" ht="12.75" customHeight="1">
      <c r="B863" s="122"/>
      <c r="C863" s="204"/>
      <c r="D863" s="213"/>
      <c r="E863" s="204"/>
      <c r="F863" s="196"/>
      <c r="G863" s="236" t="s">
        <v>2588</v>
      </c>
      <c r="H863" s="197" t="s">
        <v>1363</v>
      </c>
      <c r="I863" s="208">
        <v>30</v>
      </c>
      <c r="J863" s="208">
        <v>0</v>
      </c>
      <c r="K863" s="208">
        <v>0.5</v>
      </c>
      <c r="L863" s="208">
        <v>0</v>
      </c>
      <c r="M863" s="208"/>
      <c r="N863" s="208"/>
      <c r="O863" s="208"/>
      <c r="P863" s="208"/>
      <c r="Q863" s="206"/>
      <c r="R863" s="200">
        <v>43035</v>
      </c>
      <c r="S863" s="198" t="s">
        <v>2470</v>
      </c>
      <c r="T863" s="148" t="s">
        <v>1784</v>
      </c>
      <c r="U863" s="148" t="s">
        <v>1784</v>
      </c>
      <c r="V863" s="148" t="s">
        <v>1784</v>
      </c>
      <c r="W863" s="148" t="s">
        <v>1784</v>
      </c>
      <c r="X863" s="260" t="s">
        <v>2484</v>
      </c>
      <c r="Y863" s="201"/>
      <c r="Z863" s="201"/>
      <c r="AA863" s="201"/>
      <c r="AB863" s="205"/>
      <c r="AC863" s="201"/>
      <c r="AD863" s="201"/>
      <c r="AE863" s="317"/>
      <c r="AF863" s="201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</row>
    <row r="864" spans="2:44" s="149" customFormat="1" ht="12.75" customHeight="1">
      <c r="B864" s="122"/>
      <c r="C864" s="204"/>
      <c r="D864" s="213"/>
      <c r="E864" s="204"/>
      <c r="F864" s="196"/>
      <c r="G864" s="236" t="s">
        <v>2589</v>
      </c>
      <c r="H864" s="197" t="s">
        <v>1363</v>
      </c>
      <c r="I864" s="208">
        <v>60</v>
      </c>
      <c r="J864" s="208">
        <v>0</v>
      </c>
      <c r="K864" s="208">
        <v>1</v>
      </c>
      <c r="L864" s="208">
        <v>0</v>
      </c>
      <c r="M864" s="208"/>
      <c r="N864" s="208"/>
      <c r="O864" s="208"/>
      <c r="P864" s="208"/>
      <c r="Q864" s="206"/>
      <c r="R864" s="200">
        <v>43392</v>
      </c>
      <c r="S864" s="198" t="s">
        <v>2470</v>
      </c>
      <c r="T864" s="148" t="s">
        <v>1784</v>
      </c>
      <c r="U864" s="148" t="s">
        <v>1784</v>
      </c>
      <c r="V864" s="148" t="s">
        <v>1784</v>
      </c>
      <c r="W864" s="148" t="s">
        <v>1784</v>
      </c>
      <c r="X864" s="260" t="s">
        <v>2484</v>
      </c>
      <c r="Y864" s="201"/>
      <c r="Z864" s="201"/>
      <c r="AA864" s="201"/>
      <c r="AB864" s="205"/>
      <c r="AC864" s="201"/>
      <c r="AD864" s="201"/>
      <c r="AE864" s="317"/>
      <c r="AF864" s="201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</row>
    <row r="865" spans="2:44" s="149" customFormat="1" ht="12.75" customHeight="1">
      <c r="B865" s="122"/>
      <c r="C865" s="201"/>
      <c r="D865" s="205"/>
      <c r="E865" s="201"/>
      <c r="F865" s="201"/>
      <c r="G865" s="236" t="s">
        <v>2521</v>
      </c>
      <c r="H865" s="197" t="s">
        <v>1363</v>
      </c>
      <c r="I865" s="208">
        <v>12</v>
      </c>
      <c r="J865" s="208">
        <v>0</v>
      </c>
      <c r="K865" s="208">
        <v>0.2</v>
      </c>
      <c r="L865" s="208">
        <v>0</v>
      </c>
      <c r="M865" s="208"/>
      <c r="N865" s="208"/>
      <c r="O865" s="208"/>
      <c r="P865" s="208"/>
      <c r="Q865" s="201"/>
      <c r="R865" s="200">
        <v>42585</v>
      </c>
      <c r="S865" s="198" t="s">
        <v>2470</v>
      </c>
      <c r="T865" s="148" t="s">
        <v>1784</v>
      </c>
      <c r="U865" s="148" t="s">
        <v>1784</v>
      </c>
      <c r="V865" s="148" t="s">
        <v>1784</v>
      </c>
      <c r="W865" s="148" t="s">
        <v>1784</v>
      </c>
      <c r="X865" s="260" t="s">
        <v>2484</v>
      </c>
      <c r="Y865" s="201"/>
      <c r="Z865" s="201"/>
      <c r="AA865" s="201"/>
      <c r="AB865" s="209"/>
      <c r="AC865" s="210"/>
      <c r="AD865" s="210"/>
      <c r="AE865" s="318"/>
      <c r="AF865" s="201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</row>
    <row r="866" spans="2:44" s="149" customFormat="1" ht="12.75" customHeight="1">
      <c r="B866" s="122"/>
      <c r="C866" s="201"/>
      <c r="D866" s="205"/>
      <c r="E866" s="201"/>
      <c r="F866" s="201"/>
      <c r="G866" s="236" t="s">
        <v>2590</v>
      </c>
      <c r="H866" s="197" t="s">
        <v>1363</v>
      </c>
      <c r="I866" s="208">
        <v>18</v>
      </c>
      <c r="J866" s="208">
        <v>0</v>
      </c>
      <c r="K866" s="208">
        <v>0.3</v>
      </c>
      <c r="L866" s="208">
        <v>0</v>
      </c>
      <c r="M866" s="208"/>
      <c r="N866" s="208"/>
      <c r="O866" s="208"/>
      <c r="P866" s="208"/>
      <c r="Q866" s="201"/>
      <c r="R866" s="200">
        <v>42585</v>
      </c>
      <c r="S866" s="198" t="s">
        <v>2470</v>
      </c>
      <c r="T866" s="148" t="s">
        <v>1784</v>
      </c>
      <c r="U866" s="148" t="s">
        <v>1784</v>
      </c>
      <c r="V866" s="148" t="s">
        <v>1784</v>
      </c>
      <c r="W866" s="148" t="s">
        <v>1784</v>
      </c>
      <c r="X866" s="260" t="s">
        <v>2484</v>
      </c>
      <c r="Y866" s="201"/>
      <c r="Z866" s="201"/>
      <c r="AA866" s="201"/>
      <c r="AB866" s="209"/>
      <c r="AC866" s="210"/>
      <c r="AD866" s="210"/>
      <c r="AE866" s="318"/>
      <c r="AF866" s="201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</row>
    <row r="867" spans="2:44" s="149" customFormat="1" ht="12.75" customHeight="1">
      <c r="B867" s="122"/>
      <c r="C867" s="201"/>
      <c r="D867" s="205"/>
      <c r="E867" s="201"/>
      <c r="F867" s="201"/>
      <c r="G867" s="236" t="s">
        <v>2591</v>
      </c>
      <c r="H867" s="197" t="s">
        <v>1363</v>
      </c>
      <c r="I867" s="208">
        <v>12</v>
      </c>
      <c r="J867" s="208">
        <v>0</v>
      </c>
      <c r="K867" s="208">
        <v>0.2</v>
      </c>
      <c r="L867" s="208">
        <v>0</v>
      </c>
      <c r="M867" s="208"/>
      <c r="N867" s="208"/>
      <c r="O867" s="208"/>
      <c r="P867" s="208"/>
      <c r="Q867" s="201"/>
      <c r="R867" s="200">
        <v>42598</v>
      </c>
      <c r="S867" s="198" t="s">
        <v>2470</v>
      </c>
      <c r="T867" s="148" t="s">
        <v>1784</v>
      </c>
      <c r="U867" s="148" t="s">
        <v>1784</v>
      </c>
      <c r="V867" s="148" t="s">
        <v>1784</v>
      </c>
      <c r="W867" s="148" t="s">
        <v>1784</v>
      </c>
      <c r="X867" s="260" t="s">
        <v>2484</v>
      </c>
      <c r="Y867" s="201"/>
      <c r="Z867" s="201"/>
      <c r="AA867" s="201"/>
      <c r="AB867" s="209"/>
      <c r="AC867" s="210"/>
      <c r="AD867" s="210"/>
      <c r="AE867" s="318"/>
      <c r="AF867" s="201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</row>
    <row r="868" spans="2:44" s="149" customFormat="1" ht="12.75" customHeight="1">
      <c r="B868" s="122"/>
      <c r="C868" s="201"/>
      <c r="D868" s="205"/>
      <c r="E868" s="201"/>
      <c r="F868" s="201"/>
      <c r="G868" s="236" t="s">
        <v>2592</v>
      </c>
      <c r="H868" s="197" t="s">
        <v>1363</v>
      </c>
      <c r="I868" s="208">
        <v>6</v>
      </c>
      <c r="J868" s="208">
        <v>0</v>
      </c>
      <c r="K868" s="208">
        <v>0.1</v>
      </c>
      <c r="L868" s="208">
        <v>0</v>
      </c>
      <c r="M868" s="208"/>
      <c r="N868" s="208"/>
      <c r="O868" s="208"/>
      <c r="P868" s="208"/>
      <c r="Q868" s="201"/>
      <c r="R868" s="200">
        <v>43074</v>
      </c>
      <c r="S868" s="198" t="s">
        <v>2470</v>
      </c>
      <c r="T868" s="148" t="s">
        <v>1784</v>
      </c>
      <c r="U868" s="148" t="s">
        <v>1784</v>
      </c>
      <c r="V868" s="148" t="s">
        <v>1784</v>
      </c>
      <c r="W868" s="148" t="s">
        <v>1784</v>
      </c>
      <c r="X868" s="260" t="s">
        <v>2484</v>
      </c>
      <c r="Y868" s="201"/>
      <c r="Z868" s="201"/>
      <c r="AA868" s="201"/>
      <c r="AB868" s="209"/>
      <c r="AC868" s="210"/>
      <c r="AD868" s="210"/>
      <c r="AE868" s="318"/>
      <c r="AF868" s="201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</row>
    <row r="869" spans="2:44" s="149" customFormat="1" ht="12.75" customHeight="1">
      <c r="B869" s="122"/>
      <c r="C869" s="201"/>
      <c r="D869" s="205"/>
      <c r="E869" s="201"/>
      <c r="F869" s="201"/>
      <c r="G869" s="236" t="s">
        <v>2593</v>
      </c>
      <c r="H869" s="197" t="s">
        <v>1363</v>
      </c>
      <c r="I869" s="208">
        <v>12</v>
      </c>
      <c r="J869" s="208">
        <v>0</v>
      </c>
      <c r="K869" s="208">
        <v>0.2</v>
      </c>
      <c r="L869" s="208">
        <v>0</v>
      </c>
      <c r="M869" s="208"/>
      <c r="N869" s="208"/>
      <c r="O869" s="208"/>
      <c r="P869" s="208"/>
      <c r="Q869" s="201"/>
      <c r="R869" s="200">
        <v>42598</v>
      </c>
      <c r="S869" s="198" t="s">
        <v>2470</v>
      </c>
      <c r="T869" s="148" t="s">
        <v>1784</v>
      </c>
      <c r="U869" s="148" t="s">
        <v>1784</v>
      </c>
      <c r="V869" s="148" t="s">
        <v>1784</v>
      </c>
      <c r="W869" s="148" t="s">
        <v>1784</v>
      </c>
      <c r="X869" s="260" t="s">
        <v>2484</v>
      </c>
      <c r="Y869" s="201"/>
      <c r="Z869" s="201"/>
      <c r="AA869" s="201"/>
      <c r="AB869" s="209"/>
      <c r="AC869" s="210"/>
      <c r="AD869" s="210"/>
      <c r="AE869" s="318"/>
      <c r="AF869" s="201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</row>
    <row r="870" spans="2:44" s="149" customFormat="1" ht="12.75" customHeight="1">
      <c r="B870" s="122"/>
      <c r="C870" s="201"/>
      <c r="D870" s="205"/>
      <c r="E870" s="201"/>
      <c r="F870" s="201"/>
      <c r="G870" s="236" t="s">
        <v>2594</v>
      </c>
      <c r="H870" s="197" t="s">
        <v>1363</v>
      </c>
      <c r="I870" s="208">
        <v>60</v>
      </c>
      <c r="J870" s="208">
        <v>0</v>
      </c>
      <c r="K870" s="208">
        <v>1</v>
      </c>
      <c r="L870" s="208">
        <v>0</v>
      </c>
      <c r="M870" s="208"/>
      <c r="N870" s="208"/>
      <c r="O870" s="208"/>
      <c r="P870" s="208"/>
      <c r="Q870" s="201"/>
      <c r="R870" s="200">
        <v>42585</v>
      </c>
      <c r="S870" s="198" t="s">
        <v>2470</v>
      </c>
      <c r="T870" s="148" t="s">
        <v>1784</v>
      </c>
      <c r="U870" s="148" t="s">
        <v>1784</v>
      </c>
      <c r="V870" s="148" t="s">
        <v>1784</v>
      </c>
      <c r="W870" s="148" t="s">
        <v>1784</v>
      </c>
      <c r="X870" s="260" t="s">
        <v>2484</v>
      </c>
      <c r="Y870" s="201"/>
      <c r="Z870" s="201"/>
      <c r="AA870" s="201"/>
      <c r="AB870" s="209"/>
      <c r="AC870" s="210"/>
      <c r="AD870" s="210"/>
      <c r="AE870" s="318"/>
      <c r="AF870" s="201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</row>
    <row r="871" spans="2:44" s="149" customFormat="1" ht="12.75" customHeight="1">
      <c r="B871" s="122"/>
      <c r="C871" s="267" t="s">
        <v>22</v>
      </c>
      <c r="D871" s="268" t="s">
        <v>2467</v>
      </c>
      <c r="E871" s="207" t="s">
        <v>2567</v>
      </c>
      <c r="F871" s="207" t="s">
        <v>3741</v>
      </c>
      <c r="G871" s="207" t="s">
        <v>2595</v>
      </c>
      <c r="H871" s="197" t="s">
        <v>1966</v>
      </c>
      <c r="I871" s="208">
        <v>12</v>
      </c>
      <c r="J871" s="208">
        <v>48</v>
      </c>
      <c r="K871" s="208">
        <v>0.2</v>
      </c>
      <c r="L871" s="208">
        <v>0.8</v>
      </c>
      <c r="M871" s="208">
        <v>12</v>
      </c>
      <c r="N871" s="208">
        <v>48</v>
      </c>
      <c r="O871" s="208">
        <v>0.2</v>
      </c>
      <c r="P871" s="208">
        <v>0.8</v>
      </c>
      <c r="Q871" s="201"/>
      <c r="R871" s="200">
        <v>42711</v>
      </c>
      <c r="S871" s="198" t="s">
        <v>2470</v>
      </c>
      <c r="T871" s="148" t="s">
        <v>1784</v>
      </c>
      <c r="U871" s="148" t="s">
        <v>1784</v>
      </c>
      <c r="V871" s="148" t="s">
        <v>1784</v>
      </c>
      <c r="W871" s="148" t="s">
        <v>1784</v>
      </c>
      <c r="X871" s="260" t="s">
        <v>2484</v>
      </c>
      <c r="Y871" s="201"/>
      <c r="Z871" s="201"/>
      <c r="AA871" s="201"/>
      <c r="AB871" s="209"/>
      <c r="AC871" s="210"/>
      <c r="AD871" s="210"/>
      <c r="AE871" s="318"/>
      <c r="AF871" s="201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327"/>
      <c r="AR871" s="327"/>
    </row>
    <row r="872" spans="2:44" s="149" customFormat="1" ht="12.75" customHeight="1">
      <c r="B872" s="122"/>
      <c r="C872" s="267" t="s">
        <v>22</v>
      </c>
      <c r="D872" s="268" t="s">
        <v>2467</v>
      </c>
      <c r="E872" s="207" t="s">
        <v>2567</v>
      </c>
      <c r="F872" s="207" t="s">
        <v>3308</v>
      </c>
      <c r="G872" s="207" t="s">
        <v>2530</v>
      </c>
      <c r="H872" s="197" t="s">
        <v>1966</v>
      </c>
      <c r="I872" s="208">
        <v>60</v>
      </c>
      <c r="J872" s="208">
        <v>0</v>
      </c>
      <c r="K872" s="208">
        <v>1</v>
      </c>
      <c r="L872" s="208">
        <v>0</v>
      </c>
      <c r="M872" s="208">
        <v>60</v>
      </c>
      <c r="N872" s="208">
        <v>0</v>
      </c>
      <c r="O872" s="208">
        <v>1</v>
      </c>
      <c r="P872" s="208">
        <v>0</v>
      </c>
      <c r="Q872" s="201"/>
      <c r="R872" s="200">
        <v>43655</v>
      </c>
      <c r="S872" s="198" t="s">
        <v>2470</v>
      </c>
      <c r="T872" s="148" t="s">
        <v>1784</v>
      </c>
      <c r="U872" s="148" t="s">
        <v>1784</v>
      </c>
      <c r="V872" s="148" t="s">
        <v>1784</v>
      </c>
      <c r="W872" s="148" t="s">
        <v>1784</v>
      </c>
      <c r="X872" s="260" t="s">
        <v>2484</v>
      </c>
      <c r="Y872" s="201"/>
      <c r="Z872" s="201"/>
      <c r="AA872" s="201"/>
      <c r="AB872" s="209"/>
      <c r="AC872" s="210"/>
      <c r="AD872" s="210"/>
      <c r="AE872" s="318"/>
      <c r="AF872" s="201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327"/>
      <c r="AR872" s="327"/>
    </row>
    <row r="873" spans="2:44" s="149" customFormat="1" ht="12.75" customHeight="1">
      <c r="B873" s="122"/>
      <c r="C873" s="267" t="s">
        <v>22</v>
      </c>
      <c r="D873" s="268" t="s">
        <v>2467</v>
      </c>
      <c r="E873" s="207" t="s">
        <v>2567</v>
      </c>
      <c r="F873" s="207" t="s">
        <v>3742</v>
      </c>
      <c r="G873" s="207" t="s">
        <v>2531</v>
      </c>
      <c r="H873" s="197" t="s">
        <v>1966</v>
      </c>
      <c r="I873" s="208">
        <v>3</v>
      </c>
      <c r="J873" s="208">
        <v>0</v>
      </c>
      <c r="K873" s="208">
        <v>0.05</v>
      </c>
      <c r="L873" s="208">
        <v>0</v>
      </c>
      <c r="M873" s="208">
        <v>6</v>
      </c>
      <c r="N873" s="208">
        <v>0</v>
      </c>
      <c r="O873" s="208">
        <v>0.1</v>
      </c>
      <c r="P873" s="208">
        <v>0</v>
      </c>
      <c r="Q873" s="201"/>
      <c r="R873" s="200">
        <v>42711</v>
      </c>
      <c r="S873" s="198" t="s">
        <v>2470</v>
      </c>
      <c r="T873" s="148" t="s">
        <v>1784</v>
      </c>
      <c r="U873" s="148" t="s">
        <v>1784</v>
      </c>
      <c r="V873" s="148" t="s">
        <v>1784</v>
      </c>
      <c r="W873" s="148" t="s">
        <v>1784</v>
      </c>
      <c r="X873" s="260" t="s">
        <v>2484</v>
      </c>
      <c r="Y873" s="201"/>
      <c r="Z873" s="201"/>
      <c r="AA873" s="201"/>
      <c r="AB873" s="209"/>
      <c r="AC873" s="210"/>
      <c r="AD873" s="210"/>
      <c r="AE873" s="318"/>
      <c r="AF873" s="201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327"/>
      <c r="AR873" s="327"/>
    </row>
    <row r="874" spans="2:44" s="149" customFormat="1" ht="12.75" customHeight="1">
      <c r="B874" s="122"/>
      <c r="C874" s="201"/>
      <c r="D874" s="205"/>
      <c r="E874" s="201"/>
      <c r="F874" s="201"/>
      <c r="G874" s="207" t="s">
        <v>2532</v>
      </c>
      <c r="H874" s="197" t="s">
        <v>1966</v>
      </c>
      <c r="I874" s="208">
        <v>3</v>
      </c>
      <c r="J874" s="208">
        <v>0</v>
      </c>
      <c r="K874" s="208">
        <v>0.05</v>
      </c>
      <c r="L874" s="208">
        <v>0</v>
      </c>
      <c r="M874" s="208"/>
      <c r="N874" s="208"/>
      <c r="O874" s="208"/>
      <c r="P874" s="208"/>
      <c r="Q874" s="201"/>
      <c r="R874" s="200">
        <v>42711</v>
      </c>
      <c r="S874" s="198" t="s">
        <v>2470</v>
      </c>
      <c r="T874" s="148" t="s">
        <v>1784</v>
      </c>
      <c r="U874" s="148" t="s">
        <v>1784</v>
      </c>
      <c r="V874" s="148" t="s">
        <v>1784</v>
      </c>
      <c r="W874" s="148" t="s">
        <v>1784</v>
      </c>
      <c r="X874" s="260" t="s">
        <v>2484</v>
      </c>
      <c r="Y874" s="201"/>
      <c r="Z874" s="201"/>
      <c r="AA874" s="201"/>
      <c r="AB874" s="209"/>
      <c r="AC874" s="210"/>
      <c r="AD874" s="210"/>
      <c r="AE874" s="318"/>
      <c r="AF874" s="201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</row>
    <row r="875" spans="2:44" s="149" customFormat="1" ht="12.75" customHeight="1">
      <c r="B875" s="122"/>
      <c r="C875" s="267" t="s">
        <v>22</v>
      </c>
      <c r="D875" s="268" t="s">
        <v>2467</v>
      </c>
      <c r="E875" s="207" t="s">
        <v>2567</v>
      </c>
      <c r="F875" s="207" t="s">
        <v>2596</v>
      </c>
      <c r="G875" s="236" t="s">
        <v>2597</v>
      </c>
      <c r="H875" s="197" t="s">
        <v>1363</v>
      </c>
      <c r="I875" s="208">
        <v>60</v>
      </c>
      <c r="J875" s="208">
        <v>60</v>
      </c>
      <c r="K875" s="208">
        <v>1</v>
      </c>
      <c r="L875" s="208">
        <v>1</v>
      </c>
      <c r="M875" s="208">
        <v>423</v>
      </c>
      <c r="N875" s="208">
        <v>3216</v>
      </c>
      <c r="O875" s="208">
        <v>7.05</v>
      </c>
      <c r="P875" s="208">
        <v>53.6</v>
      </c>
      <c r="Q875" s="201"/>
      <c r="R875" s="200">
        <v>43433</v>
      </c>
      <c r="S875" s="198" t="s">
        <v>2470</v>
      </c>
      <c r="T875" s="148" t="s">
        <v>1784</v>
      </c>
      <c r="U875" s="148" t="s">
        <v>1784</v>
      </c>
      <c r="V875" s="148" t="s">
        <v>1784</v>
      </c>
      <c r="W875" s="148" t="s">
        <v>1784</v>
      </c>
      <c r="X875" s="260" t="s">
        <v>2484</v>
      </c>
      <c r="Y875" s="201"/>
      <c r="Z875" s="201"/>
      <c r="AA875" s="201"/>
      <c r="AB875" s="209"/>
      <c r="AC875" s="210"/>
      <c r="AD875" s="210"/>
      <c r="AE875" s="318"/>
      <c r="AF875" s="201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327"/>
      <c r="AR875" s="327"/>
    </row>
    <row r="876" spans="2:44" s="149" customFormat="1" ht="12.75" customHeight="1">
      <c r="B876" s="122"/>
      <c r="C876" s="201"/>
      <c r="D876" s="205"/>
      <c r="E876" s="201"/>
      <c r="F876" s="201"/>
      <c r="G876" s="236" t="s">
        <v>2598</v>
      </c>
      <c r="H876" s="197" t="s">
        <v>1363</v>
      </c>
      <c r="I876" s="208">
        <v>21</v>
      </c>
      <c r="J876" s="208">
        <v>0</v>
      </c>
      <c r="K876" s="208">
        <v>0.35</v>
      </c>
      <c r="L876" s="208">
        <v>0</v>
      </c>
      <c r="M876" s="208"/>
      <c r="N876" s="208"/>
      <c r="O876" s="208"/>
      <c r="P876" s="208"/>
      <c r="Q876" s="201"/>
      <c r="R876" s="200">
        <v>43766</v>
      </c>
      <c r="S876" s="198" t="s">
        <v>2470</v>
      </c>
      <c r="T876" s="148" t="s">
        <v>1784</v>
      </c>
      <c r="U876" s="148" t="s">
        <v>1784</v>
      </c>
      <c r="V876" s="148" t="s">
        <v>1784</v>
      </c>
      <c r="W876" s="148" t="s">
        <v>1784</v>
      </c>
      <c r="X876" s="260" t="s">
        <v>2484</v>
      </c>
      <c r="Y876" s="201"/>
      <c r="Z876" s="201"/>
      <c r="AA876" s="201"/>
      <c r="AB876" s="209"/>
      <c r="AC876" s="210"/>
      <c r="AD876" s="210"/>
      <c r="AE876" s="318"/>
      <c r="AF876" s="201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</row>
    <row r="877" spans="2:44" s="149" customFormat="1" ht="12.75" customHeight="1">
      <c r="B877" s="122"/>
      <c r="C877" s="201"/>
      <c r="D877" s="205"/>
      <c r="E877" s="201"/>
      <c r="F877" s="201"/>
      <c r="G877" s="236" t="s">
        <v>2599</v>
      </c>
      <c r="H877" s="197" t="s">
        <v>1363</v>
      </c>
      <c r="I877" s="208">
        <v>120</v>
      </c>
      <c r="J877" s="208">
        <v>0</v>
      </c>
      <c r="K877" s="208">
        <v>2</v>
      </c>
      <c r="L877" s="208">
        <v>0</v>
      </c>
      <c r="M877" s="208"/>
      <c r="N877" s="208"/>
      <c r="O877" s="208"/>
      <c r="P877" s="208"/>
      <c r="Q877" s="201"/>
      <c r="R877" s="200">
        <v>43766</v>
      </c>
      <c r="S877" s="198" t="s">
        <v>2470</v>
      </c>
      <c r="T877" s="148" t="s">
        <v>1784</v>
      </c>
      <c r="U877" s="148" t="s">
        <v>1784</v>
      </c>
      <c r="V877" s="148" t="s">
        <v>1784</v>
      </c>
      <c r="W877" s="148" t="s">
        <v>1784</v>
      </c>
      <c r="X877" s="260" t="s">
        <v>2484</v>
      </c>
      <c r="Y877" s="201"/>
      <c r="Z877" s="201"/>
      <c r="AA877" s="201"/>
      <c r="AB877" s="209"/>
      <c r="AC877" s="210"/>
      <c r="AD877" s="210"/>
      <c r="AE877" s="318"/>
      <c r="AF877" s="201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</row>
    <row r="878" spans="2:44" s="149" customFormat="1" ht="12.75" customHeight="1">
      <c r="B878" s="122"/>
      <c r="C878" s="201"/>
      <c r="D878" s="205"/>
      <c r="E878" s="201"/>
      <c r="F878" s="201"/>
      <c r="G878" s="236" t="s">
        <v>2600</v>
      </c>
      <c r="H878" s="197" t="s">
        <v>1363</v>
      </c>
      <c r="I878" s="208">
        <v>12</v>
      </c>
      <c r="J878" s="208">
        <v>120</v>
      </c>
      <c r="K878" s="208">
        <v>0.2</v>
      </c>
      <c r="L878" s="208">
        <v>2</v>
      </c>
      <c r="M878" s="208"/>
      <c r="N878" s="208"/>
      <c r="O878" s="208"/>
      <c r="P878" s="208"/>
      <c r="Q878" s="201"/>
      <c r="R878" s="200">
        <v>43766</v>
      </c>
      <c r="S878" s="198" t="s">
        <v>2470</v>
      </c>
      <c r="T878" s="148" t="s">
        <v>1784</v>
      </c>
      <c r="U878" s="148" t="s">
        <v>1784</v>
      </c>
      <c r="V878" s="148" t="s">
        <v>1784</v>
      </c>
      <c r="W878" s="148" t="s">
        <v>1784</v>
      </c>
      <c r="X878" s="260" t="s">
        <v>2484</v>
      </c>
      <c r="Y878" s="201"/>
      <c r="Z878" s="201"/>
      <c r="AA878" s="201"/>
      <c r="AB878" s="209"/>
      <c r="AC878" s="210"/>
      <c r="AD878" s="210"/>
      <c r="AE878" s="318"/>
      <c r="AF878" s="201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</row>
    <row r="879" spans="2:44" s="149" customFormat="1" ht="12.75" customHeight="1">
      <c r="B879" s="122"/>
      <c r="C879" s="201"/>
      <c r="D879" s="205"/>
      <c r="E879" s="201"/>
      <c r="F879" s="201"/>
      <c r="G879" s="236" t="s">
        <v>2601</v>
      </c>
      <c r="H879" s="197" t="s">
        <v>1363</v>
      </c>
      <c r="I879" s="208">
        <v>12</v>
      </c>
      <c r="J879" s="208">
        <v>120</v>
      </c>
      <c r="K879" s="208">
        <v>0.2</v>
      </c>
      <c r="L879" s="208">
        <v>2</v>
      </c>
      <c r="M879" s="208"/>
      <c r="N879" s="208"/>
      <c r="O879" s="208"/>
      <c r="P879" s="208"/>
      <c r="Q879" s="201"/>
      <c r="R879" s="200">
        <v>43766</v>
      </c>
      <c r="S879" s="198" t="s">
        <v>2470</v>
      </c>
      <c r="T879" s="148" t="s">
        <v>1784</v>
      </c>
      <c r="U879" s="148" t="s">
        <v>1784</v>
      </c>
      <c r="V879" s="148" t="s">
        <v>1784</v>
      </c>
      <c r="W879" s="148" t="s">
        <v>1784</v>
      </c>
      <c r="X879" s="260" t="s">
        <v>2484</v>
      </c>
      <c r="Y879" s="201"/>
      <c r="Z879" s="201"/>
      <c r="AA879" s="201"/>
      <c r="AB879" s="209"/>
      <c r="AC879" s="210"/>
      <c r="AD879" s="210"/>
      <c r="AE879" s="318"/>
      <c r="AF879" s="201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</row>
    <row r="880" spans="2:44" s="149" customFormat="1" ht="12.75" customHeight="1">
      <c r="B880" s="122"/>
      <c r="C880" s="201"/>
      <c r="D880" s="205"/>
      <c r="E880" s="201"/>
      <c r="F880" s="201"/>
      <c r="G880" s="236" t="s">
        <v>2602</v>
      </c>
      <c r="H880" s="197" t="s">
        <v>1363</v>
      </c>
      <c r="I880" s="208">
        <v>12</v>
      </c>
      <c r="J880" s="208">
        <v>0</v>
      </c>
      <c r="K880" s="208">
        <v>0.2</v>
      </c>
      <c r="L880" s="208">
        <v>0</v>
      </c>
      <c r="M880" s="208"/>
      <c r="N880" s="208"/>
      <c r="O880" s="208"/>
      <c r="P880" s="208"/>
      <c r="Q880" s="201"/>
      <c r="R880" s="200">
        <v>43433</v>
      </c>
      <c r="S880" s="198" t="s">
        <v>2470</v>
      </c>
      <c r="T880" s="148" t="s">
        <v>1784</v>
      </c>
      <c r="U880" s="148" t="s">
        <v>1784</v>
      </c>
      <c r="V880" s="148" t="s">
        <v>1784</v>
      </c>
      <c r="W880" s="148" t="s">
        <v>1784</v>
      </c>
      <c r="X880" s="260" t="s">
        <v>2484</v>
      </c>
      <c r="Y880" s="201"/>
      <c r="Z880" s="201"/>
      <c r="AA880" s="201"/>
      <c r="AB880" s="209"/>
      <c r="AC880" s="210"/>
      <c r="AD880" s="210"/>
      <c r="AE880" s="318"/>
      <c r="AF880" s="201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</row>
    <row r="881" spans="2:44" s="149" customFormat="1" ht="12.75" customHeight="1">
      <c r="B881" s="122"/>
      <c r="C881" s="201"/>
      <c r="D881" s="205"/>
      <c r="E881" s="201"/>
      <c r="F881" s="201"/>
      <c r="G881" s="236" t="s">
        <v>2603</v>
      </c>
      <c r="H881" s="197" t="s">
        <v>1363</v>
      </c>
      <c r="I881" s="208">
        <v>6</v>
      </c>
      <c r="J881" s="208">
        <v>18</v>
      </c>
      <c r="K881" s="208">
        <v>0.1</v>
      </c>
      <c r="L881" s="208">
        <v>0.3</v>
      </c>
      <c r="M881" s="208"/>
      <c r="N881" s="208"/>
      <c r="O881" s="208"/>
      <c r="P881" s="208"/>
      <c r="Q881" s="201"/>
      <c r="R881" s="200">
        <v>43766</v>
      </c>
      <c r="S881" s="198" t="s">
        <v>2470</v>
      </c>
      <c r="T881" s="148" t="s">
        <v>1784</v>
      </c>
      <c r="U881" s="148" t="s">
        <v>1784</v>
      </c>
      <c r="V881" s="148" t="s">
        <v>1784</v>
      </c>
      <c r="W881" s="148" t="s">
        <v>1784</v>
      </c>
      <c r="X881" s="260" t="s">
        <v>2484</v>
      </c>
      <c r="Y881" s="201"/>
      <c r="Z881" s="201"/>
      <c r="AA881" s="201"/>
      <c r="AB881" s="209"/>
      <c r="AC881" s="210"/>
      <c r="AD881" s="210"/>
      <c r="AE881" s="318"/>
      <c r="AF881" s="201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</row>
    <row r="882" spans="2:44" s="149" customFormat="1" ht="12.75" customHeight="1">
      <c r="B882" s="122"/>
      <c r="C882" s="201"/>
      <c r="D882" s="205"/>
      <c r="E882" s="201"/>
      <c r="F882" s="201"/>
      <c r="G882" s="236" t="s">
        <v>2604</v>
      </c>
      <c r="H882" s="197" t="s">
        <v>1363</v>
      </c>
      <c r="I882" s="208">
        <v>6</v>
      </c>
      <c r="J882" s="208">
        <v>18</v>
      </c>
      <c r="K882" s="208">
        <v>0.1</v>
      </c>
      <c r="L882" s="208">
        <v>0.3</v>
      </c>
      <c r="M882" s="208"/>
      <c r="N882" s="208"/>
      <c r="O882" s="208"/>
      <c r="P882" s="208"/>
      <c r="Q882" s="201"/>
      <c r="R882" s="200">
        <v>43780</v>
      </c>
      <c r="S882" s="198" t="s">
        <v>2470</v>
      </c>
      <c r="T882" s="148" t="s">
        <v>1784</v>
      </c>
      <c r="U882" s="148" t="s">
        <v>1784</v>
      </c>
      <c r="V882" s="148" t="s">
        <v>1784</v>
      </c>
      <c r="W882" s="148" t="s">
        <v>1784</v>
      </c>
      <c r="X882" s="260" t="s">
        <v>2484</v>
      </c>
      <c r="Y882" s="201"/>
      <c r="Z882" s="201"/>
      <c r="AA882" s="201"/>
      <c r="AB882" s="209"/>
      <c r="AC882" s="210"/>
      <c r="AD882" s="210"/>
      <c r="AE882" s="318"/>
      <c r="AF882" s="201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</row>
    <row r="883" spans="2:44" s="149" customFormat="1" ht="12.75" customHeight="1">
      <c r="B883" s="122"/>
      <c r="C883" s="201"/>
      <c r="D883" s="205"/>
      <c r="E883" s="201"/>
      <c r="F883" s="201"/>
      <c r="G883" s="236" t="s">
        <v>2605</v>
      </c>
      <c r="H883" s="197" t="s">
        <v>1363</v>
      </c>
      <c r="I883" s="208">
        <v>12</v>
      </c>
      <c r="J883" s="208">
        <v>720</v>
      </c>
      <c r="K883" s="208">
        <v>0.2</v>
      </c>
      <c r="L883" s="208">
        <v>12</v>
      </c>
      <c r="M883" s="208"/>
      <c r="N883" s="208"/>
      <c r="O883" s="208"/>
      <c r="P883" s="208"/>
      <c r="Q883" s="201"/>
      <c r="R883" s="200">
        <v>43766</v>
      </c>
      <c r="S883" s="198" t="s">
        <v>2470</v>
      </c>
      <c r="T883" s="148" t="s">
        <v>1784</v>
      </c>
      <c r="U883" s="148" t="s">
        <v>1784</v>
      </c>
      <c r="V883" s="148" t="s">
        <v>1784</v>
      </c>
      <c r="W883" s="148" t="s">
        <v>1784</v>
      </c>
      <c r="X883" s="260" t="s">
        <v>2484</v>
      </c>
      <c r="Y883" s="201"/>
      <c r="Z883" s="201"/>
      <c r="AA883" s="201"/>
      <c r="AB883" s="209"/>
      <c r="AC883" s="210"/>
      <c r="AD883" s="210"/>
      <c r="AE883" s="318"/>
      <c r="AF883" s="201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</row>
    <row r="884" spans="2:44" s="149" customFormat="1" ht="12.75" customHeight="1">
      <c r="B884" s="122"/>
      <c r="C884" s="201"/>
      <c r="D884" s="205"/>
      <c r="E884" s="201"/>
      <c r="F884" s="201"/>
      <c r="G884" s="236" t="s">
        <v>2606</v>
      </c>
      <c r="H884" s="197" t="s">
        <v>1363</v>
      </c>
      <c r="I884" s="208">
        <v>12</v>
      </c>
      <c r="J884" s="208">
        <v>720</v>
      </c>
      <c r="K884" s="208">
        <v>0.2</v>
      </c>
      <c r="L884" s="208">
        <v>12</v>
      </c>
      <c r="M884" s="208"/>
      <c r="N884" s="208"/>
      <c r="O884" s="208"/>
      <c r="P884" s="208"/>
      <c r="Q884" s="201"/>
      <c r="R884" s="200">
        <v>43308</v>
      </c>
      <c r="S884" s="198" t="s">
        <v>2470</v>
      </c>
      <c r="T884" s="148" t="s">
        <v>1784</v>
      </c>
      <c r="U884" s="148" t="s">
        <v>1784</v>
      </c>
      <c r="V884" s="148" t="s">
        <v>1784</v>
      </c>
      <c r="W884" s="148" t="s">
        <v>1784</v>
      </c>
      <c r="X884" s="260" t="s">
        <v>2484</v>
      </c>
      <c r="Y884" s="201"/>
      <c r="Z884" s="201"/>
      <c r="AA884" s="201"/>
      <c r="AB884" s="209"/>
      <c r="AC884" s="210"/>
      <c r="AD884" s="210"/>
      <c r="AE884" s="318"/>
      <c r="AF884" s="201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</row>
    <row r="885" spans="2:44" s="149" customFormat="1" ht="12.75" customHeight="1">
      <c r="B885" s="122"/>
      <c r="C885" s="201"/>
      <c r="D885" s="205"/>
      <c r="E885" s="201"/>
      <c r="F885" s="201"/>
      <c r="G885" s="236" t="s">
        <v>2607</v>
      </c>
      <c r="H885" s="197" t="s">
        <v>1363</v>
      </c>
      <c r="I885" s="208">
        <v>150</v>
      </c>
      <c r="J885" s="208">
        <v>1440</v>
      </c>
      <c r="K885" s="208">
        <v>2.5</v>
      </c>
      <c r="L885" s="208">
        <v>24</v>
      </c>
      <c r="M885" s="208"/>
      <c r="N885" s="208"/>
      <c r="O885" s="208"/>
      <c r="P885" s="208"/>
      <c r="Q885" s="201"/>
      <c r="R885" s="200">
        <v>43395</v>
      </c>
      <c r="S885" s="198" t="s">
        <v>2470</v>
      </c>
      <c r="T885" s="148" t="s">
        <v>1784</v>
      </c>
      <c r="U885" s="148" t="s">
        <v>1784</v>
      </c>
      <c r="V885" s="148" t="s">
        <v>1784</v>
      </c>
      <c r="W885" s="148" t="s">
        <v>1784</v>
      </c>
      <c r="X885" s="260" t="s">
        <v>2484</v>
      </c>
      <c r="Y885" s="201"/>
      <c r="Z885" s="201"/>
      <c r="AA885" s="201"/>
      <c r="AB885" s="209"/>
      <c r="AC885" s="210"/>
      <c r="AD885" s="210"/>
      <c r="AE885" s="318"/>
      <c r="AF885" s="201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</row>
    <row r="886" spans="2:44" s="149" customFormat="1" ht="12.75" customHeight="1">
      <c r="B886" s="122"/>
      <c r="C886" s="267" t="s">
        <v>22</v>
      </c>
      <c r="D886" s="268" t="s">
        <v>2467</v>
      </c>
      <c r="E886" s="267" t="s">
        <v>2996</v>
      </c>
      <c r="F886" s="207" t="s">
        <v>3307</v>
      </c>
      <c r="G886" s="207" t="s">
        <v>2608</v>
      </c>
      <c r="H886" s="197" t="s">
        <v>1363</v>
      </c>
      <c r="I886" s="208">
        <v>30</v>
      </c>
      <c r="J886" s="208">
        <v>180</v>
      </c>
      <c r="K886" s="208">
        <v>0.5</v>
      </c>
      <c r="L886" s="208">
        <v>1</v>
      </c>
      <c r="M886" s="208">
        <v>30</v>
      </c>
      <c r="N886" s="208">
        <v>180</v>
      </c>
      <c r="O886" s="208">
        <v>0.5</v>
      </c>
      <c r="P886" s="208">
        <v>1</v>
      </c>
      <c r="Q886" s="201"/>
      <c r="R886" s="200">
        <v>42744</v>
      </c>
      <c r="S886" s="198" t="s">
        <v>2470</v>
      </c>
      <c r="T886" s="148" t="s">
        <v>1784</v>
      </c>
      <c r="U886" s="148" t="s">
        <v>1784</v>
      </c>
      <c r="V886" s="148" t="s">
        <v>1784</v>
      </c>
      <c r="W886" s="148" t="s">
        <v>1784</v>
      </c>
      <c r="X886" s="260" t="s">
        <v>2484</v>
      </c>
      <c r="Y886" s="201"/>
      <c r="Z886" s="201"/>
      <c r="AA886" s="201"/>
      <c r="AB886" s="209"/>
      <c r="AC886" s="210"/>
      <c r="AD886" s="210"/>
      <c r="AE886" s="318"/>
      <c r="AF886" s="201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327"/>
      <c r="AR886" s="327"/>
    </row>
    <row r="887" spans="2:44" s="149" customFormat="1" ht="12.75" customHeight="1">
      <c r="B887" s="122"/>
      <c r="C887" s="267" t="s">
        <v>22</v>
      </c>
      <c r="D887" s="268" t="s">
        <v>2467</v>
      </c>
      <c r="E887" s="267" t="s">
        <v>2996</v>
      </c>
      <c r="F887" s="207" t="s">
        <v>3306</v>
      </c>
      <c r="G887" s="207" t="s">
        <v>2609</v>
      </c>
      <c r="H887" s="197" t="s">
        <v>1363</v>
      </c>
      <c r="I887" s="208">
        <v>30</v>
      </c>
      <c r="J887" s="208">
        <v>0</v>
      </c>
      <c r="K887" s="208">
        <v>0.5</v>
      </c>
      <c r="L887" s="208">
        <v>0</v>
      </c>
      <c r="M887" s="208">
        <v>84</v>
      </c>
      <c r="N887" s="208">
        <v>0</v>
      </c>
      <c r="O887" s="208">
        <v>1.4</v>
      </c>
      <c r="P887" s="208">
        <v>0</v>
      </c>
      <c r="Q887" s="201"/>
      <c r="R887" s="200">
        <v>42744</v>
      </c>
      <c r="S887" s="198" t="s">
        <v>2470</v>
      </c>
      <c r="T887" s="148" t="s">
        <v>1784</v>
      </c>
      <c r="U887" s="148" t="s">
        <v>1784</v>
      </c>
      <c r="V887" s="148" t="s">
        <v>1784</v>
      </c>
      <c r="W887" s="148" t="s">
        <v>1784</v>
      </c>
      <c r="X887" s="260" t="s">
        <v>2484</v>
      </c>
      <c r="Y887" s="201"/>
      <c r="Z887" s="201"/>
      <c r="AA887" s="201"/>
      <c r="AB887" s="209"/>
      <c r="AC887" s="210"/>
      <c r="AD887" s="210"/>
      <c r="AE887" s="318"/>
      <c r="AF887" s="201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327"/>
      <c r="AR887" s="327"/>
    </row>
    <row r="888" spans="2:44" s="149" customFormat="1" ht="12.75" customHeight="1">
      <c r="B888" s="122"/>
      <c r="C888" s="201"/>
      <c r="D888" s="205"/>
      <c r="E888" s="201"/>
      <c r="F888" s="201"/>
      <c r="G888" s="207" t="s">
        <v>2610</v>
      </c>
      <c r="H888" s="197" t="s">
        <v>1363</v>
      </c>
      <c r="I888" s="208">
        <v>18</v>
      </c>
      <c r="J888" s="208">
        <v>0</v>
      </c>
      <c r="K888" s="208">
        <v>0.3</v>
      </c>
      <c r="L888" s="208">
        <v>0</v>
      </c>
      <c r="M888" s="208"/>
      <c r="N888" s="208"/>
      <c r="O888" s="208"/>
      <c r="P888" s="208"/>
      <c r="Q888" s="201"/>
      <c r="R888" s="200">
        <v>42744</v>
      </c>
      <c r="S888" s="198" t="s">
        <v>2470</v>
      </c>
      <c r="T888" s="148" t="s">
        <v>1784</v>
      </c>
      <c r="U888" s="148" t="s">
        <v>1784</v>
      </c>
      <c r="V888" s="148" t="s">
        <v>1784</v>
      </c>
      <c r="W888" s="148" t="s">
        <v>1784</v>
      </c>
      <c r="X888" s="260" t="s">
        <v>2484</v>
      </c>
      <c r="Y888" s="201"/>
      <c r="Z888" s="201"/>
      <c r="AA888" s="201"/>
      <c r="AB888" s="209"/>
      <c r="AC888" s="210"/>
      <c r="AD888" s="210"/>
      <c r="AE888" s="318"/>
      <c r="AF888" s="201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</row>
    <row r="889" spans="2:44" s="149" customFormat="1" ht="12.75" customHeight="1">
      <c r="B889" s="122"/>
      <c r="C889" s="201"/>
      <c r="D889" s="205"/>
      <c r="E889" s="201"/>
      <c r="F889" s="201"/>
      <c r="G889" s="207" t="s">
        <v>2611</v>
      </c>
      <c r="H889" s="197" t="s">
        <v>1363</v>
      </c>
      <c r="I889" s="208">
        <v>18</v>
      </c>
      <c r="J889" s="208">
        <v>0</v>
      </c>
      <c r="K889" s="208">
        <v>0.3</v>
      </c>
      <c r="L889" s="208">
        <v>0</v>
      </c>
      <c r="M889" s="208"/>
      <c r="N889" s="208"/>
      <c r="O889" s="208"/>
      <c r="P889" s="208"/>
      <c r="Q889" s="201"/>
      <c r="R889" s="200">
        <v>42744</v>
      </c>
      <c r="S889" s="198" t="s">
        <v>2470</v>
      </c>
      <c r="T889" s="148" t="s">
        <v>1784</v>
      </c>
      <c r="U889" s="148" t="s">
        <v>1784</v>
      </c>
      <c r="V889" s="148" t="s">
        <v>1784</v>
      </c>
      <c r="W889" s="148" t="s">
        <v>1784</v>
      </c>
      <c r="X889" s="260" t="s">
        <v>2484</v>
      </c>
      <c r="Y889" s="201"/>
      <c r="Z889" s="201"/>
      <c r="AA889" s="201"/>
      <c r="AB889" s="209"/>
      <c r="AC889" s="210"/>
      <c r="AD889" s="210"/>
      <c r="AE889" s="318"/>
      <c r="AF889" s="201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</row>
    <row r="890" spans="2:44" s="149" customFormat="1" ht="12.75" customHeight="1">
      <c r="B890" s="122"/>
      <c r="C890" s="201"/>
      <c r="D890" s="205"/>
      <c r="E890" s="201"/>
      <c r="F890" s="201"/>
      <c r="G890" s="207" t="s">
        <v>2612</v>
      </c>
      <c r="H890" s="197" t="s">
        <v>1363</v>
      </c>
      <c r="I890" s="208">
        <v>18</v>
      </c>
      <c r="J890" s="208">
        <v>0</v>
      </c>
      <c r="K890" s="208">
        <v>0.3</v>
      </c>
      <c r="L890" s="208">
        <v>0</v>
      </c>
      <c r="M890" s="208"/>
      <c r="N890" s="208"/>
      <c r="O890" s="208"/>
      <c r="P890" s="208"/>
      <c r="Q890" s="201"/>
      <c r="R890" s="200">
        <v>42744</v>
      </c>
      <c r="S890" s="198" t="s">
        <v>2470</v>
      </c>
      <c r="T890" s="148" t="s">
        <v>1784</v>
      </c>
      <c r="U890" s="148" t="s">
        <v>1784</v>
      </c>
      <c r="V890" s="148" t="s">
        <v>1784</v>
      </c>
      <c r="W890" s="148" t="s">
        <v>1784</v>
      </c>
      <c r="X890" s="260" t="s">
        <v>2484</v>
      </c>
      <c r="Y890" s="201"/>
      <c r="Z890" s="201"/>
      <c r="AA890" s="201"/>
      <c r="AB890" s="209"/>
      <c r="AC890" s="210"/>
      <c r="AD890" s="210"/>
      <c r="AE890" s="318"/>
      <c r="AF890" s="201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</row>
    <row r="891" spans="2:44" s="149" customFormat="1" ht="12.75" customHeight="1">
      <c r="B891" s="122"/>
      <c r="C891" s="267" t="s">
        <v>22</v>
      </c>
      <c r="D891" s="268" t="s">
        <v>2467</v>
      </c>
      <c r="E891" s="267" t="s">
        <v>2996</v>
      </c>
      <c r="F891" s="207" t="s">
        <v>3305</v>
      </c>
      <c r="G891" s="207" t="s">
        <v>2613</v>
      </c>
      <c r="H891" s="197" t="s">
        <v>1363</v>
      </c>
      <c r="I891" s="208">
        <v>48</v>
      </c>
      <c r="J891" s="208">
        <v>0</v>
      </c>
      <c r="K891" s="208">
        <v>0.8</v>
      </c>
      <c r="L891" s="208">
        <v>0</v>
      </c>
      <c r="M891" s="208">
        <v>108</v>
      </c>
      <c r="N891" s="208">
        <v>0</v>
      </c>
      <c r="O891" s="208">
        <v>1.8</v>
      </c>
      <c r="P891" s="208">
        <v>0</v>
      </c>
      <c r="Q891" s="201"/>
      <c r="R891" s="200">
        <v>42744</v>
      </c>
      <c r="S891" s="198" t="s">
        <v>2470</v>
      </c>
      <c r="T891" s="148" t="s">
        <v>1784</v>
      </c>
      <c r="U891" s="148" t="s">
        <v>1784</v>
      </c>
      <c r="V891" s="148" t="s">
        <v>1784</v>
      </c>
      <c r="W891" s="148" t="s">
        <v>1784</v>
      </c>
      <c r="X891" s="260" t="s">
        <v>2484</v>
      </c>
      <c r="Y891" s="201"/>
      <c r="Z891" s="201"/>
      <c r="AA891" s="201"/>
      <c r="AB891" s="209"/>
      <c r="AC891" s="210"/>
      <c r="AD891" s="210"/>
      <c r="AE891" s="318"/>
      <c r="AF891" s="201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327"/>
      <c r="AR891" s="327"/>
    </row>
    <row r="892" spans="2:44" s="149" customFormat="1" ht="12.75" customHeight="1">
      <c r="B892" s="122"/>
      <c r="C892" s="201"/>
      <c r="D892" s="205"/>
      <c r="E892" s="201"/>
      <c r="F892" s="201"/>
      <c r="G892" s="207" t="s">
        <v>2614</v>
      </c>
      <c r="H892" s="197" t="s">
        <v>1363</v>
      </c>
      <c r="I892" s="208">
        <v>60</v>
      </c>
      <c r="J892" s="208">
        <v>0</v>
      </c>
      <c r="K892" s="208">
        <v>1</v>
      </c>
      <c r="L892" s="208">
        <v>0</v>
      </c>
      <c r="M892" s="208"/>
      <c r="N892" s="208"/>
      <c r="O892" s="208"/>
      <c r="P892" s="208"/>
      <c r="Q892" s="201"/>
      <c r="R892" s="200">
        <v>42744</v>
      </c>
      <c r="S892" s="198" t="s">
        <v>2470</v>
      </c>
      <c r="T892" s="148" t="s">
        <v>1784</v>
      </c>
      <c r="U892" s="148" t="s">
        <v>1784</v>
      </c>
      <c r="V892" s="148" t="s">
        <v>1784</v>
      </c>
      <c r="W892" s="148" t="s">
        <v>1784</v>
      </c>
      <c r="X892" s="260" t="s">
        <v>2484</v>
      </c>
      <c r="Y892" s="201"/>
      <c r="Z892" s="201"/>
      <c r="AA892" s="201"/>
      <c r="AB892" s="209"/>
      <c r="AC892" s="210"/>
      <c r="AD892" s="210"/>
      <c r="AE892" s="318"/>
      <c r="AF892" s="201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</row>
    <row r="893" spans="2:44" s="149" customFormat="1" ht="12.75" customHeight="1">
      <c r="B893" s="122"/>
      <c r="C893" s="267" t="s">
        <v>22</v>
      </c>
      <c r="D893" s="268" t="s">
        <v>2467</v>
      </c>
      <c r="E893" s="267" t="s">
        <v>2996</v>
      </c>
      <c r="F893" s="207" t="s">
        <v>3304</v>
      </c>
      <c r="G893" s="207" t="s">
        <v>2544</v>
      </c>
      <c r="H893" s="197" t="s">
        <v>1363</v>
      </c>
      <c r="I893" s="208">
        <v>24</v>
      </c>
      <c r="J893" s="208">
        <v>0</v>
      </c>
      <c r="K893" s="208">
        <v>0.4</v>
      </c>
      <c r="L893" s="208">
        <v>0</v>
      </c>
      <c r="M893" s="208">
        <v>48</v>
      </c>
      <c r="N893" s="208">
        <v>0</v>
      </c>
      <c r="O893" s="208">
        <v>0.8</v>
      </c>
      <c r="P893" s="208">
        <v>0</v>
      </c>
      <c r="Q893" s="201"/>
      <c r="R893" s="200">
        <v>42744</v>
      </c>
      <c r="S893" s="198" t="s">
        <v>2470</v>
      </c>
      <c r="T893" s="148" t="s">
        <v>1784</v>
      </c>
      <c r="U893" s="148" t="s">
        <v>1784</v>
      </c>
      <c r="V893" s="148" t="s">
        <v>1784</v>
      </c>
      <c r="W893" s="148" t="s">
        <v>1784</v>
      </c>
      <c r="X893" s="260" t="s">
        <v>2484</v>
      </c>
      <c r="Y893" s="201"/>
      <c r="Z893" s="201"/>
      <c r="AA893" s="201"/>
      <c r="AB893" s="209"/>
      <c r="AC893" s="210"/>
      <c r="AD893" s="210"/>
      <c r="AE893" s="318"/>
      <c r="AF893" s="201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327"/>
      <c r="AR893" s="327"/>
    </row>
    <row r="894" spans="2:44" s="149" customFormat="1" ht="12.75" customHeight="1">
      <c r="B894" s="122"/>
      <c r="C894" s="201"/>
      <c r="D894" s="205"/>
      <c r="E894" s="201"/>
      <c r="F894" s="201"/>
      <c r="G894" s="207" t="s">
        <v>2545</v>
      </c>
      <c r="H894" s="197" t="s">
        <v>1363</v>
      </c>
      <c r="I894" s="208">
        <v>24</v>
      </c>
      <c r="J894" s="208">
        <v>0</v>
      </c>
      <c r="K894" s="208">
        <v>0.4</v>
      </c>
      <c r="L894" s="208">
        <v>0</v>
      </c>
      <c r="M894" s="208"/>
      <c r="N894" s="208"/>
      <c r="O894" s="208"/>
      <c r="P894" s="208"/>
      <c r="Q894" s="201"/>
      <c r="R894" s="200">
        <v>42450</v>
      </c>
      <c r="S894" s="198" t="s">
        <v>2470</v>
      </c>
      <c r="T894" s="148" t="s">
        <v>1784</v>
      </c>
      <c r="U894" s="148" t="s">
        <v>1784</v>
      </c>
      <c r="V894" s="148" t="s">
        <v>1784</v>
      </c>
      <c r="W894" s="148" t="s">
        <v>1784</v>
      </c>
      <c r="X894" s="260" t="s">
        <v>2484</v>
      </c>
      <c r="Y894" s="201"/>
      <c r="Z894" s="201"/>
      <c r="AA894" s="201"/>
      <c r="AB894" s="209"/>
      <c r="AC894" s="210"/>
      <c r="AD894" s="210"/>
      <c r="AE894" s="318"/>
      <c r="AF894" s="201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</row>
    <row r="895" spans="2:44" s="149" customFormat="1" ht="12.75" customHeight="1">
      <c r="B895" s="122"/>
      <c r="C895" s="267" t="s">
        <v>22</v>
      </c>
      <c r="D895" s="268" t="s">
        <v>2467</v>
      </c>
      <c r="E895" s="267" t="s">
        <v>2996</v>
      </c>
      <c r="F895" s="207" t="s">
        <v>3303</v>
      </c>
      <c r="G895" s="207" t="s">
        <v>2615</v>
      </c>
      <c r="H895" s="197" t="s">
        <v>1363</v>
      </c>
      <c r="I895" s="208">
        <v>48</v>
      </c>
      <c r="J895" s="208">
        <v>0</v>
      </c>
      <c r="K895" s="208">
        <v>0.8</v>
      </c>
      <c r="L895" s="208">
        <v>0</v>
      </c>
      <c r="M895" s="208">
        <v>78</v>
      </c>
      <c r="N895" s="208">
        <v>0</v>
      </c>
      <c r="O895" s="208">
        <v>1.3</v>
      </c>
      <c r="P895" s="208">
        <v>0</v>
      </c>
      <c r="Q895" s="201"/>
      <c r="R895" s="200">
        <v>42744</v>
      </c>
      <c r="S895" s="198" t="s">
        <v>2470</v>
      </c>
      <c r="T895" s="148" t="s">
        <v>1784</v>
      </c>
      <c r="U895" s="148" t="s">
        <v>1784</v>
      </c>
      <c r="V895" s="148" t="s">
        <v>1784</v>
      </c>
      <c r="W895" s="148" t="s">
        <v>1784</v>
      </c>
      <c r="X895" s="260" t="s">
        <v>2484</v>
      </c>
      <c r="Y895" s="201"/>
      <c r="Z895" s="201"/>
      <c r="AA895" s="201"/>
      <c r="AB895" s="209"/>
      <c r="AC895" s="210"/>
      <c r="AD895" s="210"/>
      <c r="AE895" s="318"/>
      <c r="AF895" s="201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327"/>
      <c r="AR895" s="327"/>
    </row>
    <row r="896" spans="2:44" s="149" customFormat="1" ht="12.75" customHeight="1">
      <c r="B896" s="122"/>
      <c r="C896" s="201"/>
      <c r="D896" s="205"/>
      <c r="E896" s="201"/>
      <c r="F896" s="201"/>
      <c r="G896" s="207" t="s">
        <v>2616</v>
      </c>
      <c r="H896" s="197" t="s">
        <v>1363</v>
      </c>
      <c r="I896" s="208">
        <v>30</v>
      </c>
      <c r="J896" s="208">
        <v>0</v>
      </c>
      <c r="K896" s="208">
        <v>0.5</v>
      </c>
      <c r="L896" s="208">
        <v>0</v>
      </c>
      <c r="M896" s="208"/>
      <c r="N896" s="208"/>
      <c r="O896" s="208"/>
      <c r="P896" s="208"/>
      <c r="Q896" s="201"/>
      <c r="R896" s="200">
        <v>42744</v>
      </c>
      <c r="S896" s="198" t="s">
        <v>2470</v>
      </c>
      <c r="T896" s="148" t="s">
        <v>1784</v>
      </c>
      <c r="U896" s="148" t="s">
        <v>1784</v>
      </c>
      <c r="V896" s="148" t="s">
        <v>1784</v>
      </c>
      <c r="W896" s="148" t="s">
        <v>1784</v>
      </c>
      <c r="X896" s="260" t="s">
        <v>2484</v>
      </c>
      <c r="Y896" s="201"/>
      <c r="Z896" s="201"/>
      <c r="AA896" s="201"/>
      <c r="AB896" s="209"/>
      <c r="AC896" s="210"/>
      <c r="AD896" s="210"/>
      <c r="AE896" s="318"/>
      <c r="AF896" s="201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</row>
    <row r="897" spans="2:44" s="149" customFormat="1" ht="12.75" customHeight="1">
      <c r="B897" s="122"/>
      <c r="C897" s="267" t="s">
        <v>22</v>
      </c>
      <c r="D897" s="268" t="s">
        <v>2467</v>
      </c>
      <c r="E897" s="267" t="s">
        <v>2996</v>
      </c>
      <c r="F897" s="207" t="s">
        <v>3302</v>
      </c>
      <c r="G897" s="211" t="s">
        <v>2617</v>
      </c>
      <c r="H897" s="197" t="s">
        <v>1363</v>
      </c>
      <c r="I897" s="208">
        <v>24</v>
      </c>
      <c r="J897" s="208">
        <v>0</v>
      </c>
      <c r="K897" s="208">
        <v>0.4</v>
      </c>
      <c r="L897" s="208">
        <v>0</v>
      </c>
      <c r="M897" s="208">
        <v>24</v>
      </c>
      <c r="N897" s="208">
        <v>0</v>
      </c>
      <c r="O897" s="208">
        <v>0.4</v>
      </c>
      <c r="P897" s="208">
        <v>0</v>
      </c>
      <c r="Q897" s="201"/>
      <c r="R897" s="200">
        <v>42744</v>
      </c>
      <c r="S897" s="198" t="s">
        <v>2470</v>
      </c>
      <c r="T897" s="148" t="s">
        <v>1784</v>
      </c>
      <c r="U897" s="148" t="s">
        <v>1784</v>
      </c>
      <c r="V897" s="148" t="s">
        <v>1784</v>
      </c>
      <c r="W897" s="148" t="s">
        <v>1784</v>
      </c>
      <c r="X897" s="260" t="s">
        <v>2484</v>
      </c>
      <c r="Y897" s="201"/>
      <c r="Z897" s="201"/>
      <c r="AA897" s="201"/>
      <c r="AB897" s="209"/>
      <c r="AC897" s="210"/>
      <c r="AD897" s="210"/>
      <c r="AE897" s="318"/>
      <c r="AF897" s="201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327"/>
      <c r="AR897" s="327"/>
    </row>
    <row r="898" spans="2:44" s="149" customFormat="1" ht="12.75" customHeight="1">
      <c r="B898" s="122"/>
      <c r="C898" s="201"/>
      <c r="D898" s="205"/>
      <c r="E898" s="201"/>
      <c r="F898" s="207" t="s">
        <v>3339</v>
      </c>
      <c r="G898" s="207" t="s">
        <v>2618</v>
      </c>
      <c r="H898" s="197" t="s">
        <v>1363</v>
      </c>
      <c r="I898" s="208">
        <v>12</v>
      </c>
      <c r="J898" s="208">
        <v>720</v>
      </c>
      <c r="K898" s="208">
        <v>0.2</v>
      </c>
      <c r="L898" s="208">
        <v>12</v>
      </c>
      <c r="M898" s="208">
        <v>12</v>
      </c>
      <c r="N898" s="208">
        <v>720</v>
      </c>
      <c r="O898" s="208">
        <v>0.2</v>
      </c>
      <c r="P898" s="208">
        <v>12</v>
      </c>
      <c r="Q898" s="201"/>
      <c r="R898" s="200">
        <v>42744</v>
      </c>
      <c r="S898" s="198" t="s">
        <v>2470</v>
      </c>
      <c r="T898" s="148" t="s">
        <v>1784</v>
      </c>
      <c r="U898" s="148" t="s">
        <v>1784</v>
      </c>
      <c r="V898" s="148" t="s">
        <v>1784</v>
      </c>
      <c r="W898" s="148" t="s">
        <v>1784</v>
      </c>
      <c r="X898" s="260" t="s">
        <v>2484</v>
      </c>
      <c r="Y898" s="201"/>
      <c r="Z898" s="201"/>
      <c r="AA898" s="201"/>
      <c r="AB898" s="209"/>
      <c r="AC898" s="210"/>
      <c r="AD898" s="210"/>
      <c r="AE898" s="318"/>
      <c r="AF898" s="201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327"/>
      <c r="AR898" s="327"/>
    </row>
    <row r="899" spans="2:44" s="149" customFormat="1" ht="12.75" customHeight="1">
      <c r="B899" s="122"/>
      <c r="C899" s="267" t="s">
        <v>22</v>
      </c>
      <c r="D899" s="268" t="s">
        <v>2467</v>
      </c>
      <c r="E899" s="267" t="s">
        <v>2996</v>
      </c>
      <c r="F899" s="207" t="s">
        <v>3340</v>
      </c>
      <c r="G899" s="207" t="s">
        <v>2619</v>
      </c>
      <c r="H899" s="197" t="s">
        <v>1363</v>
      </c>
      <c r="I899" s="208">
        <v>6</v>
      </c>
      <c r="J899" s="208">
        <v>720</v>
      </c>
      <c r="K899" s="208">
        <v>0.1</v>
      </c>
      <c r="L899" s="208">
        <v>12</v>
      </c>
      <c r="M899" s="208">
        <v>6</v>
      </c>
      <c r="N899" s="208">
        <v>720</v>
      </c>
      <c r="O899" s="208">
        <v>0.1</v>
      </c>
      <c r="P899" s="208">
        <v>12</v>
      </c>
      <c r="Q899" s="201"/>
      <c r="R899" s="200">
        <v>42744</v>
      </c>
      <c r="S899" s="198" t="s">
        <v>2470</v>
      </c>
      <c r="T899" s="148" t="s">
        <v>1784</v>
      </c>
      <c r="U899" s="148" t="s">
        <v>1784</v>
      </c>
      <c r="V899" s="148" t="s">
        <v>1784</v>
      </c>
      <c r="W899" s="148" t="s">
        <v>1784</v>
      </c>
      <c r="X899" s="260" t="s">
        <v>2484</v>
      </c>
      <c r="Y899" s="201"/>
      <c r="Z899" s="201"/>
      <c r="AA899" s="201"/>
      <c r="AB899" s="209"/>
      <c r="AC899" s="210"/>
      <c r="AD899" s="210"/>
      <c r="AE899" s="318"/>
      <c r="AF899" s="201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327"/>
      <c r="AR899" s="327"/>
    </row>
    <row r="900" spans="2:44" s="149" customFormat="1" ht="12.75" customHeight="1">
      <c r="B900" s="122"/>
      <c r="C900" s="267" t="s">
        <v>22</v>
      </c>
      <c r="D900" s="268" t="s">
        <v>2467</v>
      </c>
      <c r="E900" s="267" t="s">
        <v>2996</v>
      </c>
      <c r="F900" s="207" t="s">
        <v>3309</v>
      </c>
      <c r="G900" s="207" t="s">
        <v>2515</v>
      </c>
      <c r="H900" s="197" t="s">
        <v>1363</v>
      </c>
      <c r="I900" s="198">
        <v>42</v>
      </c>
      <c r="J900" s="198">
        <v>0</v>
      </c>
      <c r="K900" s="199">
        <v>0.7</v>
      </c>
      <c r="L900" s="199">
        <v>0</v>
      </c>
      <c r="M900" s="198">
        <v>84</v>
      </c>
      <c r="N900" s="198">
        <v>30</v>
      </c>
      <c r="O900" s="198">
        <v>1.4</v>
      </c>
      <c r="P900" s="198">
        <v>0.5</v>
      </c>
      <c r="Q900" s="201"/>
      <c r="R900" s="200">
        <v>42450</v>
      </c>
      <c r="S900" s="198" t="s">
        <v>2470</v>
      </c>
      <c r="T900" s="148" t="s">
        <v>1784</v>
      </c>
      <c r="U900" s="148" t="s">
        <v>1784</v>
      </c>
      <c r="V900" s="148" t="s">
        <v>1784</v>
      </c>
      <c r="W900" s="148" t="s">
        <v>1784</v>
      </c>
      <c r="X900" s="260" t="s">
        <v>2484</v>
      </c>
      <c r="Y900" s="201"/>
      <c r="Z900" s="201"/>
      <c r="AA900" s="201"/>
      <c r="AB900" s="209"/>
      <c r="AC900" s="210"/>
      <c r="AD900" s="210"/>
      <c r="AE900" s="318"/>
      <c r="AF900" s="201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327"/>
      <c r="AR900" s="327"/>
    </row>
    <row r="901" spans="2:44" s="149" customFormat="1" ht="12.75" customHeight="1">
      <c r="B901" s="122"/>
      <c r="C901" s="201"/>
      <c r="D901" s="205"/>
      <c r="E901" s="201"/>
      <c r="F901" s="201"/>
      <c r="G901" s="207" t="s">
        <v>2620</v>
      </c>
      <c r="H901" s="197" t="s">
        <v>1363</v>
      </c>
      <c r="I901" s="198">
        <v>42</v>
      </c>
      <c r="J901" s="198">
        <v>30</v>
      </c>
      <c r="K901" s="199">
        <v>0.7</v>
      </c>
      <c r="L901" s="199">
        <v>0.5</v>
      </c>
      <c r="M901" s="198"/>
      <c r="N901" s="198"/>
      <c r="O901" s="198"/>
      <c r="P901" s="198"/>
      <c r="Q901" s="201"/>
      <c r="R901" s="200">
        <v>42744</v>
      </c>
      <c r="S901" s="198" t="s">
        <v>2470</v>
      </c>
      <c r="T901" s="148" t="s">
        <v>1784</v>
      </c>
      <c r="U901" s="148" t="s">
        <v>1784</v>
      </c>
      <c r="V901" s="148" t="s">
        <v>1784</v>
      </c>
      <c r="W901" s="148" t="s">
        <v>1784</v>
      </c>
      <c r="X901" s="260" t="s">
        <v>2484</v>
      </c>
      <c r="Y901" s="201"/>
      <c r="Z901" s="201"/>
      <c r="AA901" s="201"/>
      <c r="AB901" s="209"/>
      <c r="AC901" s="210"/>
      <c r="AD901" s="210"/>
      <c r="AE901" s="318"/>
      <c r="AF901" s="201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</row>
    <row r="902" spans="2:44" s="149" customFormat="1" ht="12.75" customHeight="1">
      <c r="B902" s="122"/>
      <c r="C902" s="267" t="s">
        <v>22</v>
      </c>
      <c r="D902" s="268" t="s">
        <v>2467</v>
      </c>
      <c r="E902" s="267" t="s">
        <v>2996</v>
      </c>
      <c r="F902" s="207" t="s">
        <v>3742</v>
      </c>
      <c r="G902" s="207" t="s">
        <v>2531</v>
      </c>
      <c r="H902" s="197" t="s">
        <v>1363</v>
      </c>
      <c r="I902" s="208">
        <v>3</v>
      </c>
      <c r="J902" s="208">
        <v>0</v>
      </c>
      <c r="K902" s="208">
        <v>0.05</v>
      </c>
      <c r="L902" s="208">
        <v>0</v>
      </c>
      <c r="M902" s="208">
        <v>6</v>
      </c>
      <c r="N902" s="208">
        <v>0</v>
      </c>
      <c r="O902" s="208">
        <v>0.1</v>
      </c>
      <c r="P902" s="208">
        <v>0</v>
      </c>
      <c r="Q902" s="201"/>
      <c r="R902" s="200">
        <v>42450</v>
      </c>
      <c r="S902" s="198" t="s">
        <v>2470</v>
      </c>
      <c r="T902" s="148" t="s">
        <v>1784</v>
      </c>
      <c r="U902" s="148" t="s">
        <v>1784</v>
      </c>
      <c r="V902" s="148" t="s">
        <v>1784</v>
      </c>
      <c r="W902" s="148" t="s">
        <v>1784</v>
      </c>
      <c r="X902" s="260" t="s">
        <v>2484</v>
      </c>
      <c r="Y902" s="201"/>
      <c r="Z902" s="201"/>
      <c r="AA902" s="201"/>
      <c r="AB902" s="209"/>
      <c r="AC902" s="210"/>
      <c r="AD902" s="210"/>
      <c r="AE902" s="318"/>
      <c r="AF902" s="201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327"/>
      <c r="AR902" s="327"/>
    </row>
    <row r="903" spans="2:44" s="149" customFormat="1" ht="12.75" customHeight="1">
      <c r="B903" s="122"/>
      <c r="C903" s="201"/>
      <c r="D903" s="205"/>
      <c r="E903" s="201"/>
      <c r="F903" s="201"/>
      <c r="G903" s="207" t="s">
        <v>2621</v>
      </c>
      <c r="H903" s="197" t="s">
        <v>1363</v>
      </c>
      <c r="I903" s="208">
        <v>3</v>
      </c>
      <c r="J903" s="208">
        <v>0</v>
      </c>
      <c r="K903" s="208">
        <v>0.05</v>
      </c>
      <c r="L903" s="208">
        <v>0</v>
      </c>
      <c r="M903" s="208"/>
      <c r="N903" s="208"/>
      <c r="O903" s="208"/>
      <c r="P903" s="208"/>
      <c r="Q903" s="201"/>
      <c r="R903" s="200">
        <v>42450</v>
      </c>
      <c r="S903" s="198" t="s">
        <v>2470</v>
      </c>
      <c r="T903" s="148" t="s">
        <v>1784</v>
      </c>
      <c r="U903" s="148" t="s">
        <v>1784</v>
      </c>
      <c r="V903" s="148" t="s">
        <v>1784</v>
      </c>
      <c r="W903" s="148" t="s">
        <v>1784</v>
      </c>
      <c r="X903" s="260" t="s">
        <v>2484</v>
      </c>
      <c r="Y903" s="201"/>
      <c r="Z903" s="201"/>
      <c r="AA903" s="201"/>
      <c r="AB903" s="209"/>
      <c r="AC903" s="210"/>
      <c r="AD903" s="210"/>
      <c r="AE903" s="318"/>
      <c r="AF903" s="201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</row>
    <row r="904" spans="2:44" s="149" customFormat="1" ht="12.75" customHeight="1">
      <c r="B904" s="122"/>
      <c r="C904" s="267" t="s">
        <v>22</v>
      </c>
      <c r="D904" s="268" t="s">
        <v>2467</v>
      </c>
      <c r="E904" s="207" t="s">
        <v>2622</v>
      </c>
      <c r="F904" s="207" t="s">
        <v>3301</v>
      </c>
      <c r="G904" s="211" t="s">
        <v>2623</v>
      </c>
      <c r="H904" s="197" t="s">
        <v>1363</v>
      </c>
      <c r="I904" s="208">
        <v>145.19999999999999</v>
      </c>
      <c r="J904" s="208">
        <v>0</v>
      </c>
      <c r="K904" s="208">
        <v>2.42</v>
      </c>
      <c r="L904" s="208">
        <v>0</v>
      </c>
      <c r="M904" s="208">
        <v>145.19999999999999</v>
      </c>
      <c r="N904" s="208">
        <v>0</v>
      </c>
      <c r="O904" s="208">
        <v>2.42</v>
      </c>
      <c r="P904" s="208">
        <v>0</v>
      </c>
      <c r="Q904" s="201"/>
      <c r="R904" s="200">
        <v>42573</v>
      </c>
      <c r="S904" s="198" t="s">
        <v>2470</v>
      </c>
      <c r="T904" s="148" t="s">
        <v>1784</v>
      </c>
      <c r="U904" s="148" t="s">
        <v>1784</v>
      </c>
      <c r="V904" s="148" t="s">
        <v>1784</v>
      </c>
      <c r="W904" s="148" t="s">
        <v>1784</v>
      </c>
      <c r="X904" s="260" t="s">
        <v>2484</v>
      </c>
      <c r="Y904" s="201"/>
      <c r="Z904" s="201"/>
      <c r="AA904" s="201"/>
      <c r="AB904" s="209"/>
      <c r="AC904" s="210"/>
      <c r="AD904" s="210"/>
      <c r="AE904" s="318"/>
      <c r="AF904" s="201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327"/>
      <c r="AR904" s="327"/>
    </row>
    <row r="905" spans="2:44" s="149" customFormat="1" ht="12.75" customHeight="1">
      <c r="B905" s="122"/>
      <c r="C905" s="267" t="s">
        <v>22</v>
      </c>
      <c r="D905" s="268" t="s">
        <v>2467</v>
      </c>
      <c r="E905" s="207" t="s">
        <v>2624</v>
      </c>
      <c r="F905" s="196" t="s">
        <v>3742</v>
      </c>
      <c r="G905" s="236" t="s">
        <v>2625</v>
      </c>
      <c r="H905" s="197" t="s">
        <v>1363</v>
      </c>
      <c r="I905" s="208">
        <v>3</v>
      </c>
      <c r="J905" s="208">
        <v>0</v>
      </c>
      <c r="K905" s="208">
        <v>0.05</v>
      </c>
      <c r="L905" s="208">
        <v>0</v>
      </c>
      <c r="M905" s="208">
        <v>12</v>
      </c>
      <c r="N905" s="208">
        <v>0</v>
      </c>
      <c r="O905" s="208">
        <v>0.2</v>
      </c>
      <c r="P905" s="208">
        <v>0</v>
      </c>
      <c r="Q905" s="201"/>
      <c r="R905" s="200">
        <v>41995</v>
      </c>
      <c r="S905" s="198" t="s">
        <v>2470</v>
      </c>
      <c r="T905" s="148" t="s">
        <v>1784</v>
      </c>
      <c r="U905" s="148" t="s">
        <v>1784</v>
      </c>
      <c r="V905" s="148" t="s">
        <v>1784</v>
      </c>
      <c r="W905" s="148" t="s">
        <v>1784</v>
      </c>
      <c r="X905" s="260" t="s">
        <v>2484</v>
      </c>
      <c r="Y905" s="201"/>
      <c r="Z905" s="201"/>
      <c r="AA905" s="201"/>
      <c r="AB905" s="209"/>
      <c r="AC905" s="210"/>
      <c r="AD905" s="210"/>
      <c r="AE905" s="318"/>
      <c r="AF905" s="201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327"/>
      <c r="AR905" s="327"/>
    </row>
    <row r="906" spans="2:44" s="149" customFormat="1" ht="12.75" customHeight="1">
      <c r="B906" s="122"/>
      <c r="C906" s="201"/>
      <c r="D906" s="205"/>
      <c r="E906" s="201"/>
      <c r="F906" s="201"/>
      <c r="G906" s="236" t="s">
        <v>2626</v>
      </c>
      <c r="H906" s="197" t="s">
        <v>1363</v>
      </c>
      <c r="I906" s="208">
        <v>6</v>
      </c>
      <c r="J906" s="208">
        <v>0</v>
      </c>
      <c r="K906" s="208">
        <v>0.1</v>
      </c>
      <c r="L906" s="208">
        <v>0</v>
      </c>
      <c r="M906" s="208"/>
      <c r="N906" s="208"/>
      <c r="O906" s="208"/>
      <c r="P906" s="208"/>
      <c r="Q906" s="201"/>
      <c r="R906" s="200">
        <v>43682</v>
      </c>
      <c r="S906" s="198" t="s">
        <v>2470</v>
      </c>
      <c r="T906" s="148" t="s">
        <v>1784</v>
      </c>
      <c r="U906" s="148" t="s">
        <v>1784</v>
      </c>
      <c r="V906" s="148" t="s">
        <v>1784</v>
      </c>
      <c r="W906" s="148" t="s">
        <v>1784</v>
      </c>
      <c r="X906" s="260" t="s">
        <v>2484</v>
      </c>
      <c r="Y906" s="201"/>
      <c r="Z906" s="201"/>
      <c r="AA906" s="201"/>
      <c r="AB906" s="209"/>
      <c r="AC906" s="210"/>
      <c r="AD906" s="210"/>
      <c r="AE906" s="318"/>
      <c r="AF906" s="201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</row>
    <row r="907" spans="2:44" s="149" customFormat="1" ht="12.75" customHeight="1">
      <c r="B907" s="122"/>
      <c r="C907" s="201"/>
      <c r="D907" s="205"/>
      <c r="E907" s="201"/>
      <c r="F907" s="201"/>
      <c r="G907" s="236" t="s">
        <v>2627</v>
      </c>
      <c r="H907" s="197" t="s">
        <v>1363</v>
      </c>
      <c r="I907" s="208">
        <v>3</v>
      </c>
      <c r="J907" s="208">
        <v>0</v>
      </c>
      <c r="K907" s="208">
        <v>0.05</v>
      </c>
      <c r="L907" s="208">
        <v>0</v>
      </c>
      <c r="M907" s="208"/>
      <c r="N907" s="208"/>
      <c r="O907" s="208"/>
      <c r="P907" s="208"/>
      <c r="Q907" s="201"/>
      <c r="R907" s="200">
        <v>41995</v>
      </c>
      <c r="S907" s="198" t="s">
        <v>2470</v>
      </c>
      <c r="T907" s="148" t="s">
        <v>1938</v>
      </c>
      <c r="U907" s="148" t="s">
        <v>1938</v>
      </c>
      <c r="V907" s="148" t="s">
        <v>1938</v>
      </c>
      <c r="W907" s="148" t="s">
        <v>1938</v>
      </c>
      <c r="X907" s="260" t="s">
        <v>2514</v>
      </c>
      <c r="Y907" s="201"/>
      <c r="Z907" s="201"/>
      <c r="AA907" s="201"/>
      <c r="AB907" s="209"/>
      <c r="AC907" s="210"/>
      <c r="AD907" s="210"/>
      <c r="AE907" s="318"/>
      <c r="AF907" s="201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</row>
    <row r="908" spans="2:44" s="149" customFormat="1" ht="12.75" customHeight="1">
      <c r="B908" s="122"/>
      <c r="C908" s="267" t="s">
        <v>22</v>
      </c>
      <c r="D908" s="268" t="s">
        <v>2467</v>
      </c>
      <c r="E908" s="267" t="s">
        <v>2996</v>
      </c>
      <c r="F908" s="196" t="s">
        <v>3743</v>
      </c>
      <c r="G908" s="236" t="s">
        <v>2628</v>
      </c>
      <c r="H908" s="197" t="s">
        <v>1363</v>
      </c>
      <c r="I908" s="208">
        <v>12</v>
      </c>
      <c r="J908" s="208">
        <v>0</v>
      </c>
      <c r="K908" s="199">
        <v>0.2</v>
      </c>
      <c r="L908" s="199">
        <v>0</v>
      </c>
      <c r="M908" s="208">
        <v>72</v>
      </c>
      <c r="N908" s="208">
        <v>0</v>
      </c>
      <c r="O908" s="208">
        <v>1.2</v>
      </c>
      <c r="P908" s="208">
        <v>0</v>
      </c>
      <c r="Q908" s="201"/>
      <c r="R908" s="200">
        <v>41995</v>
      </c>
      <c r="S908" s="198" t="s">
        <v>2470</v>
      </c>
      <c r="T908" s="148" t="s">
        <v>1938</v>
      </c>
      <c r="U908" s="148" t="s">
        <v>1938</v>
      </c>
      <c r="V908" s="148" t="s">
        <v>1938</v>
      </c>
      <c r="W908" s="148" t="s">
        <v>1938</v>
      </c>
      <c r="X908" s="260" t="s">
        <v>2514</v>
      </c>
      <c r="Y908" s="201"/>
      <c r="Z908" s="201"/>
      <c r="AA908" s="201"/>
      <c r="AB908" s="209"/>
      <c r="AC908" s="210"/>
      <c r="AD908" s="210"/>
      <c r="AE908" s="318"/>
      <c r="AF908" s="201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327"/>
      <c r="AR908" s="327"/>
    </row>
    <row r="909" spans="2:44" s="149" customFormat="1" ht="12.75" customHeight="1">
      <c r="B909" s="122"/>
      <c r="C909" s="201"/>
      <c r="D909" s="205"/>
      <c r="E909" s="201"/>
      <c r="F909" s="201"/>
      <c r="G909" s="236" t="s">
        <v>2629</v>
      </c>
      <c r="H909" s="197" t="s">
        <v>1363</v>
      </c>
      <c r="I909" s="208">
        <v>12</v>
      </c>
      <c r="J909" s="208">
        <v>0</v>
      </c>
      <c r="K909" s="199">
        <v>0.2</v>
      </c>
      <c r="L909" s="199">
        <v>0</v>
      </c>
      <c r="M909" s="208"/>
      <c r="N909" s="208"/>
      <c r="O909" s="208"/>
      <c r="P909" s="208"/>
      <c r="Q909" s="201"/>
      <c r="R909" s="200">
        <v>41995</v>
      </c>
      <c r="S909" s="198" t="s">
        <v>2470</v>
      </c>
      <c r="T909" s="148" t="s">
        <v>1938</v>
      </c>
      <c r="U909" s="148" t="s">
        <v>1938</v>
      </c>
      <c r="V909" s="148" t="s">
        <v>1938</v>
      </c>
      <c r="W909" s="148" t="s">
        <v>1938</v>
      </c>
      <c r="X909" s="260" t="s">
        <v>2514</v>
      </c>
      <c r="Y909" s="201"/>
      <c r="Z909" s="201"/>
      <c r="AA909" s="201"/>
      <c r="AB909" s="209"/>
      <c r="AC909" s="210"/>
      <c r="AD909" s="210"/>
      <c r="AE909" s="318"/>
      <c r="AF909" s="201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</row>
    <row r="910" spans="2:44" s="149" customFormat="1" ht="12.75" customHeight="1">
      <c r="B910" s="122"/>
      <c r="C910" s="201"/>
      <c r="D910" s="205"/>
      <c r="E910" s="201"/>
      <c r="F910" s="201"/>
      <c r="G910" s="236" t="s">
        <v>2630</v>
      </c>
      <c r="H910" s="197" t="s">
        <v>1363</v>
      </c>
      <c r="I910" s="208">
        <v>12</v>
      </c>
      <c r="J910" s="208">
        <v>0</v>
      </c>
      <c r="K910" s="199">
        <v>0.2</v>
      </c>
      <c r="L910" s="199">
        <v>0</v>
      </c>
      <c r="M910" s="208"/>
      <c r="N910" s="208"/>
      <c r="O910" s="208"/>
      <c r="P910" s="208"/>
      <c r="Q910" s="201"/>
      <c r="R910" s="200">
        <v>41995</v>
      </c>
      <c r="S910" s="198" t="s">
        <v>2470</v>
      </c>
      <c r="T910" s="148" t="s">
        <v>1938</v>
      </c>
      <c r="U910" s="148" t="s">
        <v>1938</v>
      </c>
      <c r="V910" s="148" t="s">
        <v>1938</v>
      </c>
      <c r="W910" s="148" t="s">
        <v>1938</v>
      </c>
      <c r="X910" s="260" t="s">
        <v>2514</v>
      </c>
      <c r="Y910" s="201"/>
      <c r="Z910" s="201"/>
      <c r="AA910" s="201"/>
      <c r="AB910" s="209"/>
      <c r="AC910" s="210"/>
      <c r="AD910" s="210"/>
      <c r="AE910" s="318"/>
      <c r="AF910" s="201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</row>
    <row r="911" spans="2:44" s="149" customFormat="1" ht="12.75" customHeight="1">
      <c r="B911" s="122"/>
      <c r="C911" s="201"/>
      <c r="D911" s="205"/>
      <c r="E911" s="201"/>
      <c r="F911" s="201"/>
      <c r="G911" s="236" t="s">
        <v>2631</v>
      </c>
      <c r="H911" s="197" t="s">
        <v>1363</v>
      </c>
      <c r="I911" s="208">
        <v>12</v>
      </c>
      <c r="J911" s="208">
        <v>0</v>
      </c>
      <c r="K911" s="199">
        <v>0.2</v>
      </c>
      <c r="L911" s="199">
        <v>0</v>
      </c>
      <c r="M911" s="208"/>
      <c r="N911" s="208"/>
      <c r="O911" s="208"/>
      <c r="P911" s="208"/>
      <c r="Q911" s="201"/>
      <c r="R911" s="200">
        <v>41995</v>
      </c>
      <c r="S911" s="198" t="s">
        <v>2470</v>
      </c>
      <c r="T911" s="148" t="s">
        <v>1938</v>
      </c>
      <c r="U911" s="148" t="s">
        <v>1938</v>
      </c>
      <c r="V911" s="148" t="s">
        <v>1938</v>
      </c>
      <c r="W911" s="148" t="s">
        <v>1938</v>
      </c>
      <c r="X911" s="260" t="s">
        <v>2514</v>
      </c>
      <c r="Y911" s="201"/>
      <c r="Z911" s="201"/>
      <c r="AA911" s="201"/>
      <c r="AB911" s="209"/>
      <c r="AC911" s="210"/>
      <c r="AD911" s="210"/>
      <c r="AE911" s="318"/>
      <c r="AF911" s="201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</row>
    <row r="912" spans="2:44" s="149" customFormat="1" ht="12.75" customHeight="1">
      <c r="B912" s="122"/>
      <c r="C912" s="201"/>
      <c r="D912" s="205"/>
      <c r="E912" s="201"/>
      <c r="F912" s="201"/>
      <c r="G912" s="236" t="s">
        <v>2632</v>
      </c>
      <c r="H912" s="197" t="s">
        <v>1363</v>
      </c>
      <c r="I912" s="208">
        <v>6</v>
      </c>
      <c r="J912" s="208">
        <v>0</v>
      </c>
      <c r="K912" s="199">
        <v>0.1</v>
      </c>
      <c r="L912" s="199">
        <v>0</v>
      </c>
      <c r="M912" s="208"/>
      <c r="N912" s="208"/>
      <c r="O912" s="208"/>
      <c r="P912" s="208"/>
      <c r="Q912" s="201"/>
      <c r="R912" s="200">
        <v>41995</v>
      </c>
      <c r="S912" s="198" t="s">
        <v>2470</v>
      </c>
      <c r="T912" s="148" t="s">
        <v>1938</v>
      </c>
      <c r="U912" s="148" t="s">
        <v>1938</v>
      </c>
      <c r="V912" s="148" t="s">
        <v>1938</v>
      </c>
      <c r="W912" s="148" t="s">
        <v>1938</v>
      </c>
      <c r="X912" s="260" t="s">
        <v>2514</v>
      </c>
      <c r="Y912" s="201"/>
      <c r="Z912" s="201"/>
      <c r="AA912" s="201"/>
      <c r="AB912" s="209"/>
      <c r="AC912" s="210"/>
      <c r="AD912" s="210"/>
      <c r="AE912" s="318"/>
      <c r="AF912" s="201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</row>
    <row r="913" spans="2:44" s="149" customFormat="1" ht="12.75" customHeight="1">
      <c r="B913" s="122"/>
      <c r="C913" s="201"/>
      <c r="D913" s="205"/>
      <c r="E913" s="201"/>
      <c r="F913" s="201"/>
      <c r="G913" s="236" t="s">
        <v>2633</v>
      </c>
      <c r="H913" s="197" t="s">
        <v>1363</v>
      </c>
      <c r="I913" s="208">
        <v>6</v>
      </c>
      <c r="J913" s="208">
        <v>0</v>
      </c>
      <c r="K913" s="199">
        <v>0.1</v>
      </c>
      <c r="L913" s="199">
        <v>0</v>
      </c>
      <c r="M913" s="208"/>
      <c r="N913" s="208"/>
      <c r="O913" s="208"/>
      <c r="P913" s="208"/>
      <c r="Q913" s="201"/>
      <c r="R913" s="200">
        <v>41995</v>
      </c>
      <c r="S913" s="198" t="s">
        <v>2470</v>
      </c>
      <c r="T913" s="148" t="s">
        <v>1938</v>
      </c>
      <c r="U913" s="148" t="s">
        <v>1938</v>
      </c>
      <c r="V913" s="148" t="s">
        <v>1938</v>
      </c>
      <c r="W913" s="148" t="s">
        <v>1938</v>
      </c>
      <c r="X913" s="260" t="s">
        <v>2514</v>
      </c>
      <c r="Y913" s="201"/>
      <c r="Z913" s="201"/>
      <c r="AA913" s="201"/>
      <c r="AB913" s="209"/>
      <c r="AC913" s="210"/>
      <c r="AD913" s="210"/>
      <c r="AE913" s="318"/>
      <c r="AF913" s="201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</row>
    <row r="914" spans="2:44" s="149" customFormat="1" ht="12.75" customHeight="1">
      <c r="B914" s="122"/>
      <c r="C914" s="201"/>
      <c r="D914" s="205"/>
      <c r="E914" s="201"/>
      <c r="F914" s="201"/>
      <c r="G914" s="236" t="s">
        <v>2634</v>
      </c>
      <c r="H914" s="197" t="s">
        <v>1363</v>
      </c>
      <c r="I914" s="208">
        <v>6</v>
      </c>
      <c r="J914" s="208">
        <v>0</v>
      </c>
      <c r="K914" s="199">
        <v>0.1</v>
      </c>
      <c r="L914" s="199">
        <v>0</v>
      </c>
      <c r="M914" s="208"/>
      <c r="N914" s="208"/>
      <c r="O914" s="208"/>
      <c r="P914" s="208"/>
      <c r="Q914" s="201"/>
      <c r="R914" s="200">
        <v>41995</v>
      </c>
      <c r="S914" s="198" t="s">
        <v>2470</v>
      </c>
      <c r="T914" s="148" t="s">
        <v>1938</v>
      </c>
      <c r="U914" s="148" t="s">
        <v>1938</v>
      </c>
      <c r="V914" s="148" t="s">
        <v>1938</v>
      </c>
      <c r="W914" s="148" t="s">
        <v>1938</v>
      </c>
      <c r="X914" s="260" t="s">
        <v>2514</v>
      </c>
      <c r="Y914" s="201"/>
      <c r="Z914" s="201"/>
      <c r="AA914" s="201"/>
      <c r="AB914" s="209"/>
      <c r="AC914" s="210"/>
      <c r="AD914" s="210"/>
      <c r="AE914" s="318"/>
      <c r="AF914" s="201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</row>
    <row r="915" spans="2:44" s="149" customFormat="1" ht="12.75" customHeight="1">
      <c r="B915" s="122"/>
      <c r="C915" s="201"/>
      <c r="D915" s="205"/>
      <c r="E915" s="201"/>
      <c r="F915" s="201"/>
      <c r="G915" s="236" t="s">
        <v>2635</v>
      </c>
      <c r="H915" s="197" t="s">
        <v>1363</v>
      </c>
      <c r="I915" s="208">
        <v>6</v>
      </c>
      <c r="J915" s="208">
        <v>0</v>
      </c>
      <c r="K915" s="199">
        <v>0.1</v>
      </c>
      <c r="L915" s="199">
        <v>0</v>
      </c>
      <c r="M915" s="208"/>
      <c r="N915" s="208"/>
      <c r="O915" s="208"/>
      <c r="P915" s="208"/>
      <c r="Q915" s="201"/>
      <c r="R915" s="200">
        <v>41995</v>
      </c>
      <c r="S915" s="198" t="s">
        <v>2470</v>
      </c>
      <c r="T915" s="148" t="s">
        <v>1938</v>
      </c>
      <c r="U915" s="148" t="s">
        <v>1938</v>
      </c>
      <c r="V915" s="148" t="s">
        <v>1938</v>
      </c>
      <c r="W915" s="148" t="s">
        <v>1938</v>
      </c>
      <c r="X915" s="260" t="s">
        <v>2514</v>
      </c>
      <c r="Y915" s="201"/>
      <c r="Z915" s="201"/>
      <c r="AA915" s="201"/>
      <c r="AB915" s="209"/>
      <c r="AC915" s="210"/>
      <c r="AD915" s="210"/>
      <c r="AE915" s="318"/>
      <c r="AF915" s="201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</row>
    <row r="916" spans="2:44" s="149" customFormat="1" ht="12.75" customHeight="1">
      <c r="B916" s="122"/>
      <c r="C916" s="267" t="s">
        <v>22</v>
      </c>
      <c r="D916" s="268" t="s">
        <v>2467</v>
      </c>
      <c r="E916" s="267" t="s">
        <v>2996</v>
      </c>
      <c r="F916" s="196" t="s">
        <v>3300</v>
      </c>
      <c r="G916" s="236" t="s">
        <v>2636</v>
      </c>
      <c r="H916" s="197" t="s">
        <v>1363</v>
      </c>
      <c r="I916" s="208">
        <v>6</v>
      </c>
      <c r="J916" s="208">
        <v>0</v>
      </c>
      <c r="K916" s="199">
        <v>0.1</v>
      </c>
      <c r="L916" s="199">
        <v>0</v>
      </c>
      <c r="M916" s="208">
        <v>30</v>
      </c>
      <c r="N916" s="208">
        <v>0</v>
      </c>
      <c r="O916" s="208">
        <v>0.5</v>
      </c>
      <c r="P916" s="208">
        <v>0</v>
      </c>
      <c r="Q916" s="201"/>
      <c r="R916" s="200">
        <v>41995</v>
      </c>
      <c r="S916" s="198" t="s">
        <v>2470</v>
      </c>
      <c r="T916" s="148" t="s">
        <v>1938</v>
      </c>
      <c r="U916" s="148" t="s">
        <v>1938</v>
      </c>
      <c r="V916" s="148" t="s">
        <v>1938</v>
      </c>
      <c r="W916" s="148" t="s">
        <v>1938</v>
      </c>
      <c r="X916" s="260" t="s">
        <v>2514</v>
      </c>
      <c r="Y916" s="201"/>
      <c r="Z916" s="201"/>
      <c r="AA916" s="201"/>
      <c r="AB916" s="209"/>
      <c r="AC916" s="210"/>
      <c r="AD916" s="210"/>
      <c r="AE916" s="318"/>
      <c r="AF916" s="201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327"/>
      <c r="AR916" s="327"/>
    </row>
    <row r="917" spans="2:44" s="149" customFormat="1" ht="12.75" customHeight="1">
      <c r="B917" s="122"/>
      <c r="C917" s="201"/>
      <c r="D917" s="205"/>
      <c r="E917" s="201"/>
      <c r="F917" s="201"/>
      <c r="G917" s="236" t="s">
        <v>2637</v>
      </c>
      <c r="H917" s="197" t="s">
        <v>1363</v>
      </c>
      <c r="I917" s="208">
        <v>6</v>
      </c>
      <c r="J917" s="208">
        <v>0</v>
      </c>
      <c r="K917" s="199">
        <v>0.1</v>
      </c>
      <c r="L917" s="199">
        <v>0</v>
      </c>
      <c r="M917" s="208"/>
      <c r="N917" s="208"/>
      <c r="O917" s="208"/>
      <c r="P917" s="208"/>
      <c r="Q917" s="201"/>
      <c r="R917" s="200">
        <v>41995</v>
      </c>
      <c r="S917" s="198" t="s">
        <v>2470</v>
      </c>
      <c r="T917" s="148" t="s">
        <v>1938</v>
      </c>
      <c r="U917" s="148" t="s">
        <v>1938</v>
      </c>
      <c r="V917" s="148" t="s">
        <v>1938</v>
      </c>
      <c r="W917" s="148" t="s">
        <v>1938</v>
      </c>
      <c r="X917" s="260" t="s">
        <v>2514</v>
      </c>
      <c r="Y917" s="201"/>
      <c r="Z917" s="201"/>
      <c r="AA917" s="201"/>
      <c r="AB917" s="209"/>
      <c r="AC917" s="210"/>
      <c r="AD917" s="210"/>
      <c r="AE917" s="318"/>
      <c r="AF917" s="201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</row>
    <row r="918" spans="2:44" s="149" customFormat="1" ht="12.75" customHeight="1">
      <c r="B918" s="122"/>
      <c r="C918" s="201"/>
      <c r="D918" s="205"/>
      <c r="E918" s="201"/>
      <c r="F918" s="201"/>
      <c r="G918" s="236" t="s">
        <v>2638</v>
      </c>
      <c r="H918" s="197" t="s">
        <v>1363</v>
      </c>
      <c r="I918" s="208">
        <v>6</v>
      </c>
      <c r="J918" s="208">
        <v>0</v>
      </c>
      <c r="K918" s="199">
        <v>0.1</v>
      </c>
      <c r="L918" s="199">
        <v>0</v>
      </c>
      <c r="M918" s="208"/>
      <c r="N918" s="208"/>
      <c r="O918" s="208"/>
      <c r="P918" s="208"/>
      <c r="Q918" s="201"/>
      <c r="R918" s="200">
        <v>41995</v>
      </c>
      <c r="S918" s="198" t="s">
        <v>2470</v>
      </c>
      <c r="T918" s="148" t="s">
        <v>1938</v>
      </c>
      <c r="U918" s="148" t="s">
        <v>1938</v>
      </c>
      <c r="V918" s="148" t="s">
        <v>1938</v>
      </c>
      <c r="W918" s="148" t="s">
        <v>1938</v>
      </c>
      <c r="X918" s="260" t="s">
        <v>2514</v>
      </c>
      <c r="Y918" s="201"/>
      <c r="Z918" s="201"/>
      <c r="AA918" s="201"/>
      <c r="AB918" s="209"/>
      <c r="AC918" s="210"/>
      <c r="AD918" s="210"/>
      <c r="AE918" s="318"/>
      <c r="AF918" s="201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</row>
    <row r="919" spans="2:44" s="149" customFormat="1" ht="12.75" customHeight="1">
      <c r="B919" s="122"/>
      <c r="C919" s="201"/>
      <c r="D919" s="205"/>
      <c r="E919" s="201"/>
      <c r="F919" s="201"/>
      <c r="G919" s="236" t="s">
        <v>2639</v>
      </c>
      <c r="H919" s="197" t="s">
        <v>1363</v>
      </c>
      <c r="I919" s="208">
        <v>6</v>
      </c>
      <c r="J919" s="208">
        <v>0</v>
      </c>
      <c r="K919" s="199">
        <v>0.1</v>
      </c>
      <c r="L919" s="199">
        <v>0</v>
      </c>
      <c r="M919" s="208"/>
      <c r="N919" s="208"/>
      <c r="O919" s="208"/>
      <c r="P919" s="208"/>
      <c r="Q919" s="201"/>
      <c r="R919" s="200">
        <v>41995</v>
      </c>
      <c r="S919" s="198" t="s">
        <v>2470</v>
      </c>
      <c r="T919" s="148" t="s">
        <v>1938</v>
      </c>
      <c r="U919" s="148" t="s">
        <v>1938</v>
      </c>
      <c r="V919" s="148" t="s">
        <v>1938</v>
      </c>
      <c r="W919" s="148" t="s">
        <v>1938</v>
      </c>
      <c r="X919" s="260" t="s">
        <v>2514</v>
      </c>
      <c r="Y919" s="201"/>
      <c r="Z919" s="201"/>
      <c r="AA919" s="201"/>
      <c r="AB919" s="209"/>
      <c r="AC919" s="210"/>
      <c r="AD919" s="210"/>
      <c r="AE919" s="318"/>
      <c r="AF919" s="201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</row>
    <row r="920" spans="2:44" s="149" customFormat="1" ht="12.75" customHeight="1">
      <c r="B920" s="122"/>
      <c r="C920" s="201"/>
      <c r="D920" s="205"/>
      <c r="E920" s="201"/>
      <c r="F920" s="201"/>
      <c r="G920" s="236" t="s">
        <v>2640</v>
      </c>
      <c r="H920" s="197" t="s">
        <v>1363</v>
      </c>
      <c r="I920" s="208">
        <v>6</v>
      </c>
      <c r="J920" s="208">
        <v>0</v>
      </c>
      <c r="K920" s="199">
        <v>0.1</v>
      </c>
      <c r="L920" s="199">
        <v>0</v>
      </c>
      <c r="M920" s="208"/>
      <c r="N920" s="208"/>
      <c r="O920" s="208"/>
      <c r="P920" s="208"/>
      <c r="Q920" s="201"/>
      <c r="R920" s="200">
        <v>41995</v>
      </c>
      <c r="S920" s="198" t="s">
        <v>2470</v>
      </c>
      <c r="T920" s="148" t="s">
        <v>1938</v>
      </c>
      <c r="U920" s="148" t="s">
        <v>1938</v>
      </c>
      <c r="V920" s="148" t="s">
        <v>1938</v>
      </c>
      <c r="W920" s="148" t="s">
        <v>1938</v>
      </c>
      <c r="X920" s="260" t="s">
        <v>2514</v>
      </c>
      <c r="Y920" s="201"/>
      <c r="Z920" s="201"/>
      <c r="AA920" s="201"/>
      <c r="AB920" s="209"/>
      <c r="AC920" s="210"/>
      <c r="AD920" s="210"/>
      <c r="AE920" s="318"/>
      <c r="AF920" s="201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</row>
    <row r="921" spans="2:44" s="149" customFormat="1" ht="12.75" customHeight="1">
      <c r="B921" s="122"/>
      <c r="C921" s="267" t="s">
        <v>22</v>
      </c>
      <c r="D921" s="268" t="s">
        <v>2467</v>
      </c>
      <c r="E921" s="267" t="s">
        <v>2996</v>
      </c>
      <c r="F921" s="196" t="s">
        <v>3744</v>
      </c>
      <c r="G921" s="236" t="s">
        <v>2641</v>
      </c>
      <c r="H921" s="197" t="s">
        <v>1363</v>
      </c>
      <c r="I921" s="208">
        <v>6</v>
      </c>
      <c r="J921" s="208">
        <v>0</v>
      </c>
      <c r="K921" s="199">
        <v>0.1</v>
      </c>
      <c r="L921" s="199">
        <v>0</v>
      </c>
      <c r="M921" s="208">
        <v>12</v>
      </c>
      <c r="N921" s="208">
        <v>0</v>
      </c>
      <c r="O921" s="208">
        <v>0.2</v>
      </c>
      <c r="P921" s="208">
        <v>0</v>
      </c>
      <c r="Q921" s="201"/>
      <c r="R921" s="200">
        <v>41995</v>
      </c>
      <c r="S921" s="198" t="s">
        <v>2470</v>
      </c>
      <c r="T921" s="148" t="s">
        <v>1938</v>
      </c>
      <c r="U921" s="148" t="s">
        <v>1938</v>
      </c>
      <c r="V921" s="148" t="s">
        <v>1938</v>
      </c>
      <c r="W921" s="148" t="s">
        <v>1938</v>
      </c>
      <c r="X921" s="260" t="s">
        <v>2514</v>
      </c>
      <c r="Y921" s="201"/>
      <c r="Z921" s="201"/>
      <c r="AA921" s="201"/>
      <c r="AB921" s="209"/>
      <c r="AC921" s="210"/>
      <c r="AD921" s="210"/>
      <c r="AE921" s="318"/>
      <c r="AF921" s="201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327"/>
      <c r="AR921" s="327"/>
    </row>
    <row r="922" spans="2:44" s="149" customFormat="1" ht="12.75" customHeight="1">
      <c r="B922" s="122"/>
      <c r="C922" s="201"/>
      <c r="D922" s="205"/>
      <c r="E922" s="201"/>
      <c r="F922" s="201"/>
      <c r="G922" s="236" t="s">
        <v>2642</v>
      </c>
      <c r="H922" s="197" t="s">
        <v>1363</v>
      </c>
      <c r="I922" s="208">
        <v>6</v>
      </c>
      <c r="J922" s="208">
        <v>0</v>
      </c>
      <c r="K922" s="199">
        <v>0.1</v>
      </c>
      <c r="L922" s="199">
        <v>0</v>
      </c>
      <c r="M922" s="208"/>
      <c r="N922" s="208"/>
      <c r="O922" s="208"/>
      <c r="P922" s="208"/>
      <c r="Q922" s="201"/>
      <c r="R922" s="200">
        <v>41995</v>
      </c>
      <c r="S922" s="198" t="s">
        <v>2470</v>
      </c>
      <c r="T922" s="148" t="s">
        <v>1938</v>
      </c>
      <c r="U922" s="148" t="s">
        <v>1938</v>
      </c>
      <c r="V922" s="148" t="s">
        <v>1938</v>
      </c>
      <c r="W922" s="148" t="s">
        <v>1938</v>
      </c>
      <c r="X922" s="260" t="s">
        <v>2514</v>
      </c>
      <c r="Y922" s="201"/>
      <c r="Z922" s="201"/>
      <c r="AA922" s="201"/>
      <c r="AB922" s="209"/>
      <c r="AC922" s="210"/>
      <c r="AD922" s="210"/>
      <c r="AE922" s="318"/>
      <c r="AF922" s="201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</row>
    <row r="923" spans="2:44" s="149" customFormat="1" ht="12.75" customHeight="1">
      <c r="B923" s="122"/>
      <c r="C923" s="267" t="s">
        <v>22</v>
      </c>
      <c r="D923" s="268" t="s">
        <v>2467</v>
      </c>
      <c r="E923" s="267" t="s">
        <v>2996</v>
      </c>
      <c r="F923" s="196" t="s">
        <v>3745</v>
      </c>
      <c r="G923" s="236" t="s">
        <v>2643</v>
      </c>
      <c r="H923" s="197" t="s">
        <v>1363</v>
      </c>
      <c r="I923" s="208">
        <v>6</v>
      </c>
      <c r="J923" s="208">
        <v>0</v>
      </c>
      <c r="K923" s="199">
        <v>0.1</v>
      </c>
      <c r="L923" s="199">
        <v>0</v>
      </c>
      <c r="M923" s="208">
        <v>18</v>
      </c>
      <c r="N923" s="208">
        <v>0</v>
      </c>
      <c r="O923" s="208">
        <v>0.3</v>
      </c>
      <c r="P923" s="208">
        <v>0</v>
      </c>
      <c r="Q923" s="201"/>
      <c r="R923" s="200">
        <v>41995</v>
      </c>
      <c r="S923" s="198" t="s">
        <v>2470</v>
      </c>
      <c r="T923" s="148" t="s">
        <v>1784</v>
      </c>
      <c r="U923" s="148" t="s">
        <v>1784</v>
      </c>
      <c r="V923" s="148" t="s">
        <v>1784</v>
      </c>
      <c r="W923" s="148" t="s">
        <v>1784</v>
      </c>
      <c r="X923" s="260" t="s">
        <v>2484</v>
      </c>
      <c r="Y923" s="201"/>
      <c r="Z923" s="201"/>
      <c r="AA923" s="201"/>
      <c r="AB923" s="209"/>
      <c r="AC923" s="210"/>
      <c r="AD923" s="210"/>
      <c r="AE923" s="318"/>
      <c r="AF923" s="201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327"/>
      <c r="AR923" s="327"/>
    </row>
    <row r="924" spans="2:44" s="149" customFormat="1" ht="12.75" customHeight="1">
      <c r="B924" s="122"/>
      <c r="C924" s="201"/>
      <c r="D924" s="205"/>
      <c r="E924" s="201"/>
      <c r="F924" s="201"/>
      <c r="G924" s="236" t="s">
        <v>2644</v>
      </c>
      <c r="H924" s="197" t="s">
        <v>1363</v>
      </c>
      <c r="I924" s="208">
        <v>12</v>
      </c>
      <c r="J924" s="208">
        <v>0</v>
      </c>
      <c r="K924" s="208">
        <v>0.2</v>
      </c>
      <c r="L924" s="208">
        <v>0</v>
      </c>
      <c r="M924" s="208"/>
      <c r="N924" s="208"/>
      <c r="O924" s="208"/>
      <c r="P924" s="208"/>
      <c r="Q924" s="201"/>
      <c r="R924" s="200">
        <v>41995</v>
      </c>
      <c r="S924" s="198" t="s">
        <v>2470</v>
      </c>
      <c r="T924" s="148" t="s">
        <v>1784</v>
      </c>
      <c r="U924" s="148" t="s">
        <v>1784</v>
      </c>
      <c r="V924" s="148" t="s">
        <v>1784</v>
      </c>
      <c r="W924" s="148" t="s">
        <v>1784</v>
      </c>
      <c r="X924" s="260" t="s">
        <v>2484</v>
      </c>
      <c r="Y924" s="201"/>
      <c r="Z924" s="201"/>
      <c r="AA924" s="201"/>
      <c r="AB924" s="209"/>
      <c r="AC924" s="210"/>
      <c r="AD924" s="210"/>
      <c r="AE924" s="318"/>
      <c r="AF924" s="201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</row>
    <row r="925" spans="2:44" s="149" customFormat="1" ht="12.75" customHeight="1">
      <c r="B925" s="122"/>
      <c r="C925" s="267" t="s">
        <v>22</v>
      </c>
      <c r="D925" s="268" t="s">
        <v>2467</v>
      </c>
      <c r="E925" s="267" t="s">
        <v>2996</v>
      </c>
      <c r="F925" s="196" t="s">
        <v>3746</v>
      </c>
      <c r="G925" s="236" t="s">
        <v>2645</v>
      </c>
      <c r="H925" s="197" t="s">
        <v>1363</v>
      </c>
      <c r="I925" s="208">
        <v>6</v>
      </c>
      <c r="J925" s="208">
        <v>300</v>
      </c>
      <c r="K925" s="199">
        <v>0</v>
      </c>
      <c r="L925" s="199">
        <v>5</v>
      </c>
      <c r="M925" s="208">
        <v>24</v>
      </c>
      <c r="N925" s="208">
        <v>43500</v>
      </c>
      <c r="O925" s="208">
        <v>0.3</v>
      </c>
      <c r="P925" s="208">
        <v>77</v>
      </c>
      <c r="Q925" s="201"/>
      <c r="R925" s="200">
        <v>41995</v>
      </c>
      <c r="S925" s="198" t="s">
        <v>2470</v>
      </c>
      <c r="T925" s="148" t="s">
        <v>1784</v>
      </c>
      <c r="U925" s="148" t="s">
        <v>1784</v>
      </c>
      <c r="V925" s="148" t="s">
        <v>1784</v>
      </c>
      <c r="W925" s="148" t="s">
        <v>1784</v>
      </c>
      <c r="X925" s="260" t="s">
        <v>2484</v>
      </c>
      <c r="Y925" s="201"/>
      <c r="Z925" s="201"/>
      <c r="AA925" s="201"/>
      <c r="AB925" s="209"/>
      <c r="AC925" s="210"/>
      <c r="AD925" s="210"/>
      <c r="AE925" s="318"/>
      <c r="AF925" s="201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327"/>
      <c r="AR925" s="327"/>
    </row>
    <row r="926" spans="2:44" s="149" customFormat="1" ht="12.75" customHeight="1">
      <c r="B926" s="122"/>
      <c r="C926" s="201"/>
      <c r="D926" s="205"/>
      <c r="E926" s="201"/>
      <c r="F926" s="201"/>
      <c r="G926" s="236" t="s">
        <v>2646</v>
      </c>
      <c r="H926" s="197" t="s">
        <v>1363</v>
      </c>
      <c r="I926" s="208">
        <v>3</v>
      </c>
      <c r="J926" s="208">
        <v>7200</v>
      </c>
      <c r="K926" s="199">
        <v>0.05</v>
      </c>
      <c r="L926" s="199">
        <v>12</v>
      </c>
      <c r="M926" s="208"/>
      <c r="N926" s="208"/>
      <c r="O926" s="208"/>
      <c r="P926" s="208"/>
      <c r="Q926" s="201"/>
      <c r="R926" s="200">
        <v>41995</v>
      </c>
      <c r="S926" s="198" t="s">
        <v>2470</v>
      </c>
      <c r="T926" s="148" t="s">
        <v>1784</v>
      </c>
      <c r="U926" s="148" t="s">
        <v>1784</v>
      </c>
      <c r="V926" s="148" t="s">
        <v>1784</v>
      </c>
      <c r="W926" s="148" t="s">
        <v>1784</v>
      </c>
      <c r="X926" s="260" t="s">
        <v>2484</v>
      </c>
      <c r="Y926" s="201"/>
      <c r="Z926" s="201"/>
      <c r="AA926" s="201"/>
      <c r="AB926" s="209"/>
      <c r="AC926" s="210"/>
      <c r="AD926" s="210"/>
      <c r="AE926" s="318"/>
      <c r="AF926" s="201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</row>
    <row r="927" spans="2:44" s="149" customFormat="1" ht="12.75" customHeight="1">
      <c r="B927" s="122"/>
      <c r="C927" s="201"/>
      <c r="D927" s="205"/>
      <c r="E927" s="201"/>
      <c r="F927" s="201"/>
      <c r="G927" s="236" t="s">
        <v>2647</v>
      </c>
      <c r="H927" s="197" t="s">
        <v>1363</v>
      </c>
      <c r="I927" s="208">
        <v>3</v>
      </c>
      <c r="J927" s="208">
        <v>7200</v>
      </c>
      <c r="K927" s="199">
        <v>0.05</v>
      </c>
      <c r="L927" s="199">
        <v>12</v>
      </c>
      <c r="M927" s="208"/>
      <c r="N927" s="208"/>
      <c r="O927" s="208"/>
      <c r="P927" s="208"/>
      <c r="Q927" s="201"/>
      <c r="R927" s="200">
        <v>41995</v>
      </c>
      <c r="S927" s="198" t="s">
        <v>2470</v>
      </c>
      <c r="T927" s="148" t="s">
        <v>1784</v>
      </c>
      <c r="U927" s="148" t="s">
        <v>1784</v>
      </c>
      <c r="V927" s="148" t="s">
        <v>1784</v>
      </c>
      <c r="W927" s="148" t="s">
        <v>1784</v>
      </c>
      <c r="X927" s="260" t="s">
        <v>2484</v>
      </c>
      <c r="Y927" s="201"/>
      <c r="Z927" s="201"/>
      <c r="AA927" s="201"/>
      <c r="AB927" s="209"/>
      <c r="AC927" s="210"/>
      <c r="AD927" s="210"/>
      <c r="AE927" s="318"/>
      <c r="AF927" s="201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</row>
    <row r="928" spans="2:44" s="149" customFormat="1" ht="12.75" customHeight="1">
      <c r="B928" s="122"/>
      <c r="C928" s="201"/>
      <c r="D928" s="205"/>
      <c r="E928" s="201"/>
      <c r="F928" s="201"/>
      <c r="G928" s="236" t="s">
        <v>2648</v>
      </c>
      <c r="H928" s="197" t="s">
        <v>1363</v>
      </c>
      <c r="I928" s="208">
        <v>3</v>
      </c>
      <c r="J928" s="208">
        <v>7200</v>
      </c>
      <c r="K928" s="199">
        <v>0.05</v>
      </c>
      <c r="L928" s="199">
        <v>12</v>
      </c>
      <c r="M928" s="208"/>
      <c r="N928" s="208"/>
      <c r="O928" s="208"/>
      <c r="P928" s="208"/>
      <c r="Q928" s="201"/>
      <c r="R928" s="200">
        <v>41995</v>
      </c>
      <c r="S928" s="198" t="s">
        <v>2470</v>
      </c>
      <c r="T928" s="148" t="s">
        <v>1784</v>
      </c>
      <c r="U928" s="148" t="s">
        <v>1784</v>
      </c>
      <c r="V928" s="148" t="s">
        <v>1784</v>
      </c>
      <c r="W928" s="148" t="s">
        <v>1784</v>
      </c>
      <c r="X928" s="260" t="s">
        <v>2484</v>
      </c>
      <c r="Y928" s="201"/>
      <c r="Z928" s="201"/>
      <c r="AA928" s="201"/>
      <c r="AB928" s="209"/>
      <c r="AC928" s="210"/>
      <c r="AD928" s="210"/>
      <c r="AE928" s="318"/>
      <c r="AF928" s="201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</row>
    <row r="929" spans="2:44" s="149" customFormat="1" ht="12.75" customHeight="1">
      <c r="B929" s="122"/>
      <c r="C929" s="201"/>
      <c r="D929" s="205"/>
      <c r="E929" s="201"/>
      <c r="F929" s="201"/>
      <c r="G929" s="236" t="s">
        <v>2649</v>
      </c>
      <c r="H929" s="197" t="s">
        <v>1363</v>
      </c>
      <c r="I929" s="208">
        <v>3</v>
      </c>
      <c r="J929" s="208">
        <v>7200</v>
      </c>
      <c r="K929" s="199">
        <v>0.05</v>
      </c>
      <c r="L929" s="199">
        <v>12</v>
      </c>
      <c r="M929" s="208"/>
      <c r="N929" s="208"/>
      <c r="O929" s="208"/>
      <c r="P929" s="208"/>
      <c r="Q929" s="201"/>
      <c r="R929" s="200">
        <v>41995</v>
      </c>
      <c r="S929" s="198" t="s">
        <v>2470</v>
      </c>
      <c r="T929" s="148" t="s">
        <v>1784</v>
      </c>
      <c r="U929" s="148" t="s">
        <v>1784</v>
      </c>
      <c r="V929" s="148" t="s">
        <v>1784</v>
      </c>
      <c r="W929" s="148" t="s">
        <v>1784</v>
      </c>
      <c r="X929" s="260" t="s">
        <v>2484</v>
      </c>
      <c r="Y929" s="201"/>
      <c r="Z929" s="201"/>
      <c r="AA929" s="201"/>
      <c r="AB929" s="209"/>
      <c r="AC929" s="210"/>
      <c r="AD929" s="210"/>
      <c r="AE929" s="318"/>
      <c r="AF929" s="201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</row>
    <row r="930" spans="2:44" s="149" customFormat="1" ht="12.75" customHeight="1">
      <c r="B930" s="122"/>
      <c r="C930" s="201"/>
      <c r="D930" s="205"/>
      <c r="E930" s="201"/>
      <c r="F930" s="201"/>
      <c r="G930" s="236" t="s">
        <v>2650</v>
      </c>
      <c r="H930" s="197" t="s">
        <v>1363</v>
      </c>
      <c r="I930" s="208">
        <v>3</v>
      </c>
      <c r="J930" s="208">
        <v>7200</v>
      </c>
      <c r="K930" s="199">
        <v>0.05</v>
      </c>
      <c r="L930" s="199">
        <v>12</v>
      </c>
      <c r="M930" s="208"/>
      <c r="N930" s="208"/>
      <c r="O930" s="208"/>
      <c r="P930" s="208"/>
      <c r="Q930" s="201"/>
      <c r="R930" s="200">
        <v>41995</v>
      </c>
      <c r="S930" s="198" t="s">
        <v>2470</v>
      </c>
      <c r="T930" s="148" t="s">
        <v>1784</v>
      </c>
      <c r="U930" s="148" t="s">
        <v>1784</v>
      </c>
      <c r="V930" s="148" t="s">
        <v>1784</v>
      </c>
      <c r="W930" s="148" t="s">
        <v>1784</v>
      </c>
      <c r="X930" s="260" t="s">
        <v>2484</v>
      </c>
      <c r="Y930" s="201"/>
      <c r="Z930" s="201"/>
      <c r="AA930" s="201"/>
      <c r="AB930" s="209"/>
      <c r="AC930" s="210"/>
      <c r="AD930" s="210"/>
      <c r="AE930" s="318"/>
      <c r="AF930" s="201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</row>
    <row r="931" spans="2:44" s="149" customFormat="1" ht="12.75" customHeight="1">
      <c r="B931" s="122"/>
      <c r="C931" s="201"/>
      <c r="D931" s="205"/>
      <c r="E931" s="201"/>
      <c r="F931" s="201"/>
      <c r="G931" s="236" t="s">
        <v>2651</v>
      </c>
      <c r="H931" s="197" t="s">
        <v>1363</v>
      </c>
      <c r="I931" s="208">
        <v>3</v>
      </c>
      <c r="J931" s="208">
        <v>7200</v>
      </c>
      <c r="K931" s="199">
        <v>0.05</v>
      </c>
      <c r="L931" s="199">
        <v>12</v>
      </c>
      <c r="M931" s="208"/>
      <c r="N931" s="208"/>
      <c r="O931" s="208"/>
      <c r="P931" s="208"/>
      <c r="Q931" s="201"/>
      <c r="R931" s="200">
        <v>41995</v>
      </c>
      <c r="S931" s="198" t="s">
        <v>2470</v>
      </c>
      <c r="T931" s="148" t="s">
        <v>1784</v>
      </c>
      <c r="U931" s="148" t="s">
        <v>1784</v>
      </c>
      <c r="V931" s="148" t="s">
        <v>1784</v>
      </c>
      <c r="W931" s="148" t="s">
        <v>1784</v>
      </c>
      <c r="X931" s="260" t="s">
        <v>2484</v>
      </c>
      <c r="Y931" s="201"/>
      <c r="Z931" s="201"/>
      <c r="AA931" s="201"/>
      <c r="AB931" s="209"/>
      <c r="AC931" s="210"/>
      <c r="AD931" s="210"/>
      <c r="AE931" s="318"/>
      <c r="AF931" s="201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</row>
    <row r="932" spans="2:44" s="149" customFormat="1" ht="12.75" customHeight="1">
      <c r="B932" s="122"/>
      <c r="C932" s="267" t="s">
        <v>22</v>
      </c>
      <c r="D932" s="268" t="s">
        <v>2467</v>
      </c>
      <c r="E932" s="267" t="s">
        <v>2996</v>
      </c>
      <c r="F932" s="196" t="s">
        <v>3747</v>
      </c>
      <c r="G932" s="236" t="s">
        <v>2652</v>
      </c>
      <c r="H932" s="197" t="s">
        <v>1363</v>
      </c>
      <c r="I932" s="208">
        <v>60</v>
      </c>
      <c r="J932" s="208">
        <v>0</v>
      </c>
      <c r="K932" s="208">
        <v>1</v>
      </c>
      <c r="L932" s="208">
        <v>0</v>
      </c>
      <c r="M932" s="208">
        <v>60</v>
      </c>
      <c r="N932" s="208">
        <v>0</v>
      </c>
      <c r="O932" s="208">
        <v>1</v>
      </c>
      <c r="P932" s="208">
        <v>0</v>
      </c>
      <c r="Q932" s="201"/>
      <c r="R932" s="200">
        <v>41995</v>
      </c>
      <c r="S932" s="198" t="s">
        <v>2470</v>
      </c>
      <c r="T932" s="148" t="s">
        <v>1784</v>
      </c>
      <c r="U932" s="148" t="s">
        <v>1784</v>
      </c>
      <c r="V932" s="148" t="s">
        <v>1784</v>
      </c>
      <c r="W932" s="148" t="s">
        <v>1784</v>
      </c>
      <c r="X932" s="260" t="s">
        <v>2484</v>
      </c>
      <c r="Y932" s="201"/>
      <c r="Z932" s="201"/>
      <c r="AA932" s="201"/>
      <c r="AB932" s="209"/>
      <c r="AC932" s="210"/>
      <c r="AD932" s="210"/>
      <c r="AE932" s="318"/>
      <c r="AF932" s="201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327"/>
      <c r="AR932" s="327"/>
    </row>
    <row r="933" spans="2:44" s="149" customFormat="1" ht="12.75" customHeight="1">
      <c r="B933" s="122"/>
      <c r="C933" s="267" t="s">
        <v>22</v>
      </c>
      <c r="D933" s="268" t="s">
        <v>2467</v>
      </c>
      <c r="E933" s="267" t="s">
        <v>2996</v>
      </c>
      <c r="F933" s="196" t="s">
        <v>3748</v>
      </c>
      <c r="G933" s="236" t="s">
        <v>2653</v>
      </c>
      <c r="H933" s="197" t="s">
        <v>1363</v>
      </c>
      <c r="I933" s="208">
        <v>60</v>
      </c>
      <c r="J933" s="208">
        <v>0</v>
      </c>
      <c r="K933" s="208">
        <v>1</v>
      </c>
      <c r="L933" s="208">
        <v>0</v>
      </c>
      <c r="M933" s="208">
        <v>120</v>
      </c>
      <c r="N933" s="208">
        <v>0</v>
      </c>
      <c r="O933" s="208">
        <v>2</v>
      </c>
      <c r="P933" s="208">
        <v>0</v>
      </c>
      <c r="Q933" s="201"/>
      <c r="R933" s="200">
        <v>41995</v>
      </c>
      <c r="S933" s="198" t="s">
        <v>2470</v>
      </c>
      <c r="T933" s="148" t="s">
        <v>1925</v>
      </c>
      <c r="U933" s="148" t="s">
        <v>1925</v>
      </c>
      <c r="V933" s="148" t="s">
        <v>1925</v>
      </c>
      <c r="W933" s="148" t="s">
        <v>1925</v>
      </c>
      <c r="X933" s="260" t="s">
        <v>2516</v>
      </c>
      <c r="Y933" s="201"/>
      <c r="Z933" s="201"/>
      <c r="AA933" s="201"/>
      <c r="AB933" s="209"/>
      <c r="AC933" s="210"/>
      <c r="AD933" s="210"/>
      <c r="AE933" s="318"/>
      <c r="AF933" s="201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327"/>
      <c r="AR933" s="327"/>
    </row>
    <row r="934" spans="2:44" s="149" customFormat="1" ht="12.75" customHeight="1">
      <c r="B934" s="122"/>
      <c r="C934" s="201"/>
      <c r="D934" s="205"/>
      <c r="E934" s="201"/>
      <c r="F934" s="201"/>
      <c r="G934" s="236" t="s">
        <v>2654</v>
      </c>
      <c r="H934" s="197" t="s">
        <v>1363</v>
      </c>
      <c r="I934" s="208">
        <v>60</v>
      </c>
      <c r="J934" s="208">
        <v>0</v>
      </c>
      <c r="K934" s="208">
        <v>1</v>
      </c>
      <c r="L934" s="208">
        <v>0</v>
      </c>
      <c r="M934" s="208"/>
      <c r="N934" s="208"/>
      <c r="O934" s="208"/>
      <c r="P934" s="208"/>
      <c r="Q934" s="201"/>
      <c r="R934" s="200">
        <v>41995</v>
      </c>
      <c r="S934" s="198" t="s">
        <v>2470</v>
      </c>
      <c r="T934" s="148" t="s">
        <v>1925</v>
      </c>
      <c r="U934" s="148" t="s">
        <v>1925</v>
      </c>
      <c r="V934" s="148" t="s">
        <v>1925</v>
      </c>
      <c r="W934" s="148" t="s">
        <v>1925</v>
      </c>
      <c r="X934" s="260" t="s">
        <v>2516</v>
      </c>
      <c r="Y934" s="201"/>
      <c r="Z934" s="201"/>
      <c r="AA934" s="201"/>
      <c r="AB934" s="209"/>
      <c r="AC934" s="210"/>
      <c r="AD934" s="210"/>
      <c r="AE934" s="318"/>
      <c r="AF934" s="201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</row>
    <row r="935" spans="2:44" s="149" customFormat="1" ht="12.75" customHeight="1">
      <c r="B935" s="122"/>
      <c r="C935" s="267" t="s">
        <v>22</v>
      </c>
      <c r="D935" s="268" t="s">
        <v>2467</v>
      </c>
      <c r="E935" s="196" t="s">
        <v>2464</v>
      </c>
      <c r="F935" s="196" t="s">
        <v>2655</v>
      </c>
      <c r="G935" s="236" t="s">
        <v>2655</v>
      </c>
      <c r="H935" s="197" t="s">
        <v>1363</v>
      </c>
      <c r="I935" s="208">
        <v>48</v>
      </c>
      <c r="J935" s="208">
        <v>150</v>
      </c>
      <c r="K935" s="212">
        <v>0.8</v>
      </c>
      <c r="L935" s="212">
        <v>2.5</v>
      </c>
      <c r="M935" s="208">
        <v>48</v>
      </c>
      <c r="N935" s="208">
        <v>150</v>
      </c>
      <c r="O935" s="212">
        <v>0.8</v>
      </c>
      <c r="P935" s="212">
        <v>2.5</v>
      </c>
      <c r="Q935" s="201"/>
      <c r="R935" s="200">
        <v>42733</v>
      </c>
      <c r="S935" s="198" t="s">
        <v>2470</v>
      </c>
      <c r="T935" s="148" t="s">
        <v>1925</v>
      </c>
      <c r="U935" s="148" t="s">
        <v>1925</v>
      </c>
      <c r="V935" s="148" t="s">
        <v>1925</v>
      </c>
      <c r="W935" s="148" t="s">
        <v>1925</v>
      </c>
      <c r="X935" s="261" t="s">
        <v>2516</v>
      </c>
      <c r="Y935" s="201"/>
      <c r="Z935" s="201"/>
      <c r="AA935" s="201"/>
      <c r="AB935" s="209"/>
      <c r="AC935" s="210"/>
      <c r="AD935" s="210"/>
      <c r="AE935" s="318"/>
      <c r="AF935" s="201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327"/>
      <c r="AR935" s="327"/>
    </row>
    <row r="936" spans="2:44" s="149" customFormat="1" ht="12.75" customHeight="1">
      <c r="B936" s="129"/>
      <c r="C936" s="269" t="s">
        <v>22</v>
      </c>
      <c r="D936" s="270" t="s">
        <v>2656</v>
      </c>
      <c r="E936" s="271" t="s">
        <v>2657</v>
      </c>
      <c r="F936" s="145" t="s">
        <v>3298</v>
      </c>
      <c r="G936" s="272" t="s">
        <v>2658</v>
      </c>
      <c r="H936" s="8" t="s">
        <v>1246</v>
      </c>
      <c r="I936" s="273">
        <v>6</v>
      </c>
      <c r="J936" s="273">
        <v>0</v>
      </c>
      <c r="K936" s="273">
        <v>0.1</v>
      </c>
      <c r="L936" s="273">
        <v>0</v>
      </c>
      <c r="M936" s="273">
        <f>SUM(I936:I940)</f>
        <v>166</v>
      </c>
      <c r="N936" s="273">
        <v>0</v>
      </c>
      <c r="O936" s="273">
        <f>SUM(K936:K940)</f>
        <v>2.75</v>
      </c>
      <c r="P936" s="273">
        <v>0</v>
      </c>
      <c r="Q936" s="273"/>
      <c r="R936" s="274">
        <v>41995</v>
      </c>
      <c r="S936" s="274" t="s">
        <v>2470</v>
      </c>
      <c r="T936" s="275" t="s">
        <v>2659</v>
      </c>
      <c r="U936" s="275" t="s">
        <v>2659</v>
      </c>
      <c r="V936" s="275" t="s">
        <v>2659</v>
      </c>
      <c r="W936" s="275" t="s">
        <v>2659</v>
      </c>
      <c r="X936" s="276" t="s">
        <v>2660</v>
      </c>
      <c r="Y936" s="282"/>
      <c r="Z936" s="129"/>
      <c r="AA936" s="129"/>
      <c r="AB936" s="129"/>
      <c r="AC936" s="129"/>
      <c r="AD936" s="129"/>
      <c r="AE936" s="315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327"/>
      <c r="AR936" s="327"/>
    </row>
    <row r="937" spans="2:44" s="149" customFormat="1" ht="12.75" customHeight="1">
      <c r="B937" s="129"/>
      <c r="C937" s="180"/>
      <c r="D937" s="277"/>
      <c r="E937" s="278"/>
      <c r="F937" s="279"/>
      <c r="G937" s="272" t="s">
        <v>2997</v>
      </c>
      <c r="H937" s="8" t="s">
        <v>1246</v>
      </c>
      <c r="I937" s="273">
        <v>10</v>
      </c>
      <c r="J937" s="273">
        <v>0</v>
      </c>
      <c r="K937" s="273">
        <v>0.15</v>
      </c>
      <c r="L937" s="273">
        <v>0</v>
      </c>
      <c r="M937" s="273"/>
      <c r="N937" s="273"/>
      <c r="O937" s="273"/>
      <c r="P937" s="273"/>
      <c r="Q937" s="273"/>
      <c r="R937" s="274">
        <v>41995</v>
      </c>
      <c r="S937" s="274" t="s">
        <v>2470</v>
      </c>
      <c r="T937" s="275" t="s">
        <v>2659</v>
      </c>
      <c r="U937" s="275" t="s">
        <v>2659</v>
      </c>
      <c r="V937" s="275" t="s">
        <v>2659</v>
      </c>
      <c r="W937" s="275" t="s">
        <v>2659</v>
      </c>
      <c r="X937" s="276" t="s">
        <v>2660</v>
      </c>
      <c r="Y937" s="282"/>
      <c r="Z937" s="129"/>
      <c r="AA937" s="129"/>
      <c r="AB937" s="129"/>
      <c r="AC937" s="129"/>
      <c r="AD937" s="129"/>
      <c r="AE937" s="315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</row>
    <row r="938" spans="2:44" s="149" customFormat="1" ht="12.75" customHeight="1">
      <c r="B938" s="129"/>
      <c r="C938" s="180"/>
      <c r="D938" s="277"/>
      <c r="E938" s="278"/>
      <c r="F938" s="279"/>
      <c r="G938" s="272" t="s">
        <v>2998</v>
      </c>
      <c r="H938" s="8" t="s">
        <v>1246</v>
      </c>
      <c r="I938" s="273">
        <v>60</v>
      </c>
      <c r="J938" s="273">
        <v>0</v>
      </c>
      <c r="K938" s="273">
        <v>1</v>
      </c>
      <c r="L938" s="273">
        <v>0</v>
      </c>
      <c r="M938" s="273"/>
      <c r="N938" s="273"/>
      <c r="O938" s="273"/>
      <c r="P938" s="273"/>
      <c r="Q938" s="273"/>
      <c r="R938" s="274">
        <v>41995</v>
      </c>
      <c r="S938" s="274" t="s">
        <v>2470</v>
      </c>
      <c r="T938" s="275" t="s">
        <v>2659</v>
      </c>
      <c r="U938" s="275" t="s">
        <v>2659</v>
      </c>
      <c r="V938" s="275" t="s">
        <v>2659</v>
      </c>
      <c r="W938" s="275" t="s">
        <v>2659</v>
      </c>
      <c r="X938" s="276" t="s">
        <v>2660</v>
      </c>
      <c r="Y938" s="282"/>
      <c r="Z938" s="129"/>
      <c r="AA938" s="129"/>
      <c r="AB938" s="129"/>
      <c r="AC938" s="129"/>
      <c r="AD938" s="129"/>
      <c r="AE938" s="315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</row>
    <row r="939" spans="2:44" s="149" customFormat="1" ht="12.75" customHeight="1">
      <c r="B939" s="129"/>
      <c r="C939" s="180"/>
      <c r="D939" s="277"/>
      <c r="E939" s="278"/>
      <c r="F939" s="279"/>
      <c r="G939" s="272" t="s">
        <v>2999</v>
      </c>
      <c r="H939" s="8" t="s">
        <v>1246</v>
      </c>
      <c r="I939" s="273">
        <v>30</v>
      </c>
      <c r="J939" s="273">
        <v>0</v>
      </c>
      <c r="K939" s="273">
        <v>0.5</v>
      </c>
      <c r="L939" s="273">
        <v>0</v>
      </c>
      <c r="M939" s="273"/>
      <c r="N939" s="273"/>
      <c r="O939" s="273"/>
      <c r="P939" s="273"/>
      <c r="Q939" s="273"/>
      <c r="R939" s="274">
        <v>41995</v>
      </c>
      <c r="S939" s="274" t="s">
        <v>2470</v>
      </c>
      <c r="T939" s="275" t="s">
        <v>2659</v>
      </c>
      <c r="U939" s="275" t="s">
        <v>2659</v>
      </c>
      <c r="V939" s="275" t="s">
        <v>2659</v>
      </c>
      <c r="W939" s="275" t="s">
        <v>2659</v>
      </c>
      <c r="X939" s="276" t="s">
        <v>2660</v>
      </c>
      <c r="Y939" s="282"/>
      <c r="Z939" s="129"/>
      <c r="AA939" s="129"/>
      <c r="AB939" s="129"/>
      <c r="AC939" s="129"/>
      <c r="AD939" s="129"/>
      <c r="AE939" s="315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</row>
    <row r="940" spans="2:44" s="149" customFormat="1" ht="12.75" customHeight="1">
      <c r="B940" s="129"/>
      <c r="C940" s="180"/>
      <c r="D940" s="277"/>
      <c r="E940" s="278"/>
      <c r="F940" s="279"/>
      <c r="G940" s="272" t="s">
        <v>2661</v>
      </c>
      <c r="H940" s="8" t="s">
        <v>1246</v>
      </c>
      <c r="I940" s="273">
        <v>60</v>
      </c>
      <c r="J940" s="273">
        <v>0</v>
      </c>
      <c r="K940" s="273">
        <v>1</v>
      </c>
      <c r="L940" s="273">
        <v>0</v>
      </c>
      <c r="M940" s="273"/>
      <c r="N940" s="273"/>
      <c r="O940" s="273"/>
      <c r="P940" s="273"/>
      <c r="Q940" s="273"/>
      <c r="R940" s="274">
        <v>41995</v>
      </c>
      <c r="S940" s="274" t="s">
        <v>2470</v>
      </c>
      <c r="T940" s="275" t="s">
        <v>2659</v>
      </c>
      <c r="U940" s="275" t="s">
        <v>2659</v>
      </c>
      <c r="V940" s="275" t="s">
        <v>2659</v>
      </c>
      <c r="W940" s="275" t="s">
        <v>2659</v>
      </c>
      <c r="X940" s="276" t="s">
        <v>2660</v>
      </c>
      <c r="Y940" s="282"/>
      <c r="Z940" s="129"/>
      <c r="AA940" s="129"/>
      <c r="AB940" s="129"/>
      <c r="AC940" s="129"/>
      <c r="AD940" s="129"/>
      <c r="AE940" s="315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</row>
    <row r="941" spans="2:44" s="149" customFormat="1" ht="12.75" customHeight="1">
      <c r="B941" s="129"/>
      <c r="C941" s="269" t="s">
        <v>22</v>
      </c>
      <c r="D941" s="270" t="s">
        <v>2656</v>
      </c>
      <c r="E941" s="271" t="s">
        <v>2657</v>
      </c>
      <c r="F941" s="145" t="s">
        <v>3299</v>
      </c>
      <c r="G941" s="272" t="s">
        <v>3000</v>
      </c>
      <c r="H941" s="8" t="s">
        <v>1246</v>
      </c>
      <c r="I941" s="273">
        <v>24</v>
      </c>
      <c r="J941" s="273">
        <v>2880</v>
      </c>
      <c r="K941" s="273">
        <v>0.4</v>
      </c>
      <c r="L941" s="273">
        <v>48</v>
      </c>
      <c r="M941" s="273">
        <f>SUM(I941:I945)</f>
        <v>72</v>
      </c>
      <c r="N941" s="273">
        <v>5040</v>
      </c>
      <c r="O941" s="273">
        <f>SUM(K941:K945)</f>
        <v>1.2</v>
      </c>
      <c r="P941" s="273">
        <v>84</v>
      </c>
      <c r="Q941" s="273"/>
      <c r="R941" s="274">
        <v>41995</v>
      </c>
      <c r="S941" s="274" t="s">
        <v>2470</v>
      </c>
      <c r="T941" s="275" t="s">
        <v>2659</v>
      </c>
      <c r="U941" s="275" t="s">
        <v>2659</v>
      </c>
      <c r="V941" s="275" t="s">
        <v>2659</v>
      </c>
      <c r="W941" s="275" t="s">
        <v>2659</v>
      </c>
      <c r="X941" s="276" t="s">
        <v>2660</v>
      </c>
      <c r="Y941" s="282"/>
      <c r="Z941" s="129"/>
      <c r="AA941" s="129"/>
      <c r="AB941" s="129"/>
      <c r="AC941" s="129"/>
      <c r="AD941" s="129"/>
      <c r="AE941" s="315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327"/>
      <c r="AR941" s="327"/>
    </row>
    <row r="942" spans="2:44" s="149" customFormat="1" ht="12.75" customHeight="1">
      <c r="B942" s="129"/>
      <c r="C942" s="180"/>
      <c r="D942" s="277"/>
      <c r="E942" s="278"/>
      <c r="F942" s="279"/>
      <c r="G942" s="272" t="s">
        <v>3111</v>
      </c>
      <c r="H942" s="8" t="s">
        <v>1246</v>
      </c>
      <c r="I942" s="273">
        <v>6</v>
      </c>
      <c r="J942" s="273">
        <v>720</v>
      </c>
      <c r="K942" s="273">
        <v>0.1</v>
      </c>
      <c r="L942" s="273">
        <v>12</v>
      </c>
      <c r="M942" s="273"/>
      <c r="N942" s="273"/>
      <c r="O942" s="273"/>
      <c r="P942" s="273"/>
      <c r="Q942" s="273"/>
      <c r="R942" s="274">
        <v>41995</v>
      </c>
      <c r="S942" s="274" t="s">
        <v>2470</v>
      </c>
      <c r="T942" s="275" t="s">
        <v>2659</v>
      </c>
      <c r="U942" s="275" t="s">
        <v>2659</v>
      </c>
      <c r="V942" s="275" t="s">
        <v>2659</v>
      </c>
      <c r="W942" s="275" t="s">
        <v>2659</v>
      </c>
      <c r="X942" s="276" t="s">
        <v>2660</v>
      </c>
      <c r="Y942" s="282"/>
      <c r="Z942" s="129"/>
      <c r="AA942" s="129"/>
      <c r="AB942" s="129"/>
      <c r="AC942" s="129"/>
      <c r="AD942" s="129"/>
      <c r="AE942" s="315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</row>
    <row r="943" spans="2:44" s="149" customFormat="1" ht="12.75" customHeight="1">
      <c r="B943" s="129"/>
      <c r="C943" s="180"/>
      <c r="D943" s="277"/>
      <c r="E943" s="278"/>
      <c r="F943" s="279"/>
      <c r="G943" s="272" t="s">
        <v>3112</v>
      </c>
      <c r="H943" s="8" t="s">
        <v>1246</v>
      </c>
      <c r="I943" s="273">
        <v>6</v>
      </c>
      <c r="J943" s="273">
        <v>720</v>
      </c>
      <c r="K943" s="273">
        <v>0.1</v>
      </c>
      <c r="L943" s="273">
        <v>12</v>
      </c>
      <c r="M943" s="273"/>
      <c r="N943" s="273"/>
      <c r="O943" s="273"/>
      <c r="P943" s="273"/>
      <c r="Q943" s="273"/>
      <c r="R943" s="274">
        <v>41995</v>
      </c>
      <c r="S943" s="274" t="s">
        <v>2470</v>
      </c>
      <c r="T943" s="275" t="s">
        <v>2659</v>
      </c>
      <c r="U943" s="275" t="s">
        <v>2659</v>
      </c>
      <c r="V943" s="275" t="s">
        <v>2659</v>
      </c>
      <c r="W943" s="275" t="s">
        <v>2659</v>
      </c>
      <c r="X943" s="276" t="s">
        <v>2660</v>
      </c>
      <c r="Y943" s="282"/>
      <c r="Z943" s="129"/>
      <c r="AA943" s="129"/>
      <c r="AB943" s="129"/>
      <c r="AC943" s="129"/>
      <c r="AD943" s="129"/>
      <c r="AE943" s="315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</row>
    <row r="944" spans="2:44" s="149" customFormat="1" ht="12.75" customHeight="1">
      <c r="B944" s="129"/>
      <c r="C944" s="180"/>
      <c r="D944" s="277"/>
      <c r="E944" s="278"/>
      <c r="F944" s="279"/>
      <c r="G944" s="272" t="s">
        <v>524</v>
      </c>
      <c r="H944" s="8" t="s">
        <v>1246</v>
      </c>
      <c r="I944" s="273">
        <v>6</v>
      </c>
      <c r="J944" s="273">
        <v>720</v>
      </c>
      <c r="K944" s="273">
        <v>0.1</v>
      </c>
      <c r="L944" s="273">
        <v>12</v>
      </c>
      <c r="M944" s="273"/>
      <c r="N944" s="273"/>
      <c r="O944" s="273"/>
      <c r="P944" s="273"/>
      <c r="Q944" s="273"/>
      <c r="R944" s="274">
        <v>41995</v>
      </c>
      <c r="S944" s="274" t="s">
        <v>2470</v>
      </c>
      <c r="T944" s="275" t="s">
        <v>2659</v>
      </c>
      <c r="U944" s="275" t="s">
        <v>2659</v>
      </c>
      <c r="V944" s="275" t="s">
        <v>2659</v>
      </c>
      <c r="W944" s="275" t="s">
        <v>2659</v>
      </c>
      <c r="X944" s="276" t="s">
        <v>2660</v>
      </c>
      <c r="Y944" s="282"/>
      <c r="Z944" s="129"/>
      <c r="AA944" s="129"/>
      <c r="AB944" s="129"/>
      <c r="AC944" s="129"/>
      <c r="AD944" s="129"/>
      <c r="AE944" s="315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</row>
    <row r="945" spans="2:44" s="149" customFormat="1" ht="12.75" customHeight="1">
      <c r="B945" s="129"/>
      <c r="C945" s="180"/>
      <c r="D945" s="277"/>
      <c r="E945" s="278"/>
      <c r="F945" s="279"/>
      <c r="G945" s="272" t="s">
        <v>2662</v>
      </c>
      <c r="H945" s="8" t="s">
        <v>1246</v>
      </c>
      <c r="I945" s="273">
        <v>30</v>
      </c>
      <c r="J945" s="273">
        <v>0</v>
      </c>
      <c r="K945" s="273">
        <v>0.5</v>
      </c>
      <c r="L945" s="273">
        <v>0</v>
      </c>
      <c r="M945" s="273"/>
      <c r="N945" s="273"/>
      <c r="O945" s="273"/>
      <c r="P945" s="273"/>
      <c r="Q945" s="273"/>
      <c r="R945" s="274">
        <v>41995</v>
      </c>
      <c r="S945" s="274" t="s">
        <v>2470</v>
      </c>
      <c r="T945" s="275" t="s">
        <v>2659</v>
      </c>
      <c r="U945" s="275" t="s">
        <v>2659</v>
      </c>
      <c r="V945" s="275" t="s">
        <v>2659</v>
      </c>
      <c r="W945" s="275" t="s">
        <v>2659</v>
      </c>
      <c r="X945" s="276" t="s">
        <v>2660</v>
      </c>
      <c r="Y945" s="282"/>
      <c r="Z945" s="129"/>
      <c r="AA945" s="129"/>
      <c r="AB945" s="129"/>
      <c r="AC945" s="129"/>
      <c r="AD945" s="129"/>
      <c r="AE945" s="315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</row>
    <row r="946" spans="2:44" s="149" customFormat="1" ht="12.75" customHeight="1">
      <c r="B946" s="129"/>
      <c r="C946" s="269" t="s">
        <v>22</v>
      </c>
      <c r="D946" s="270" t="s">
        <v>2656</v>
      </c>
      <c r="E946" s="271" t="s">
        <v>2657</v>
      </c>
      <c r="F946" s="145" t="s">
        <v>3295</v>
      </c>
      <c r="G946" s="272" t="s">
        <v>2663</v>
      </c>
      <c r="H946" s="8" t="s">
        <v>1246</v>
      </c>
      <c r="I946" s="273">
        <v>6</v>
      </c>
      <c r="J946" s="273">
        <v>0</v>
      </c>
      <c r="K946" s="273">
        <v>0.1</v>
      </c>
      <c r="L946" s="273">
        <v>0</v>
      </c>
      <c r="M946" s="273">
        <v>24</v>
      </c>
      <c r="N946" s="273">
        <v>0</v>
      </c>
      <c r="O946" s="273">
        <v>0.4</v>
      </c>
      <c r="P946" s="273">
        <v>0</v>
      </c>
      <c r="Q946" s="273"/>
      <c r="R946" s="274">
        <v>42632</v>
      </c>
      <c r="S946" s="274" t="s">
        <v>2470</v>
      </c>
      <c r="T946" s="275" t="s">
        <v>2659</v>
      </c>
      <c r="U946" s="275" t="s">
        <v>2659</v>
      </c>
      <c r="V946" s="275" t="s">
        <v>2659</v>
      </c>
      <c r="W946" s="275" t="s">
        <v>2659</v>
      </c>
      <c r="X946" s="276" t="s">
        <v>2664</v>
      </c>
      <c r="Y946" s="282"/>
      <c r="Z946" s="129"/>
      <c r="AA946" s="129"/>
      <c r="AB946" s="129"/>
      <c r="AC946" s="129"/>
      <c r="AD946" s="129"/>
      <c r="AE946" s="315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327"/>
      <c r="AR946" s="327"/>
    </row>
    <row r="947" spans="2:44" s="149" customFormat="1" ht="12.75" customHeight="1">
      <c r="B947" s="129"/>
      <c r="C947" s="180"/>
      <c r="D947" s="277"/>
      <c r="E947" s="278"/>
      <c r="F947" s="279"/>
      <c r="G947" s="272" t="s">
        <v>2665</v>
      </c>
      <c r="H947" s="8" t="s">
        <v>1246</v>
      </c>
      <c r="I947" s="273">
        <v>6</v>
      </c>
      <c r="J947" s="273">
        <v>0</v>
      </c>
      <c r="K947" s="273">
        <v>0.1</v>
      </c>
      <c r="L947" s="273">
        <v>0</v>
      </c>
      <c r="M947" s="273"/>
      <c r="N947" s="273"/>
      <c r="O947" s="273"/>
      <c r="P947" s="273"/>
      <c r="Q947" s="273"/>
      <c r="R947" s="274">
        <v>42632</v>
      </c>
      <c r="S947" s="274" t="s">
        <v>2470</v>
      </c>
      <c r="T947" s="275" t="s">
        <v>2659</v>
      </c>
      <c r="U947" s="275" t="s">
        <v>2659</v>
      </c>
      <c r="V947" s="275" t="s">
        <v>2659</v>
      </c>
      <c r="W947" s="275" t="s">
        <v>2659</v>
      </c>
      <c r="X947" s="276" t="s">
        <v>2664</v>
      </c>
      <c r="Y947" s="282"/>
      <c r="Z947" s="129"/>
      <c r="AA947" s="129"/>
      <c r="AB947" s="129"/>
      <c r="AC947" s="129"/>
      <c r="AD947" s="129"/>
      <c r="AE947" s="315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</row>
    <row r="948" spans="2:44" s="149" customFormat="1" ht="12.75" customHeight="1">
      <c r="B948" s="129"/>
      <c r="C948" s="180"/>
      <c r="D948" s="277"/>
      <c r="E948" s="278"/>
      <c r="F948" s="279"/>
      <c r="G948" s="272" t="s">
        <v>2666</v>
      </c>
      <c r="H948" s="8" t="s">
        <v>1246</v>
      </c>
      <c r="I948" s="273">
        <v>6</v>
      </c>
      <c r="J948" s="273">
        <v>0</v>
      </c>
      <c r="K948" s="273">
        <v>0.1</v>
      </c>
      <c r="L948" s="273">
        <v>0</v>
      </c>
      <c r="M948" s="273"/>
      <c r="N948" s="273"/>
      <c r="O948" s="273"/>
      <c r="P948" s="273"/>
      <c r="Q948" s="273"/>
      <c r="R948" s="274">
        <v>42633</v>
      </c>
      <c r="S948" s="274" t="s">
        <v>2470</v>
      </c>
      <c r="T948" s="275" t="s">
        <v>2659</v>
      </c>
      <c r="U948" s="275" t="s">
        <v>2659</v>
      </c>
      <c r="V948" s="275" t="s">
        <v>2659</v>
      </c>
      <c r="W948" s="275" t="s">
        <v>2659</v>
      </c>
      <c r="X948" s="276" t="s">
        <v>2664</v>
      </c>
      <c r="Y948" s="282"/>
      <c r="Z948" s="129"/>
      <c r="AA948" s="129"/>
      <c r="AB948" s="129"/>
      <c r="AC948" s="129"/>
      <c r="AD948" s="129"/>
      <c r="AE948" s="315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</row>
    <row r="949" spans="2:44" s="149" customFormat="1" ht="12.75" customHeight="1">
      <c r="B949" s="129"/>
      <c r="C949" s="180"/>
      <c r="D949" s="277"/>
      <c r="E949" s="278"/>
      <c r="F949" s="279"/>
      <c r="G949" s="272" t="s">
        <v>2667</v>
      </c>
      <c r="H949" s="8" t="s">
        <v>1246</v>
      </c>
      <c r="I949" s="273">
        <v>6</v>
      </c>
      <c r="J949" s="273">
        <v>0</v>
      </c>
      <c r="K949" s="273">
        <v>0.1</v>
      </c>
      <c r="L949" s="273">
        <v>0</v>
      </c>
      <c r="M949" s="273"/>
      <c r="N949" s="273"/>
      <c r="O949" s="273"/>
      <c r="P949" s="273"/>
      <c r="Q949" s="273"/>
      <c r="R949" s="274">
        <v>42613</v>
      </c>
      <c r="S949" s="274" t="s">
        <v>2470</v>
      </c>
      <c r="T949" s="275" t="s">
        <v>2659</v>
      </c>
      <c r="U949" s="275" t="s">
        <v>2659</v>
      </c>
      <c r="V949" s="275" t="s">
        <v>2659</v>
      </c>
      <c r="W949" s="275" t="s">
        <v>2659</v>
      </c>
      <c r="X949" s="276" t="s">
        <v>2664</v>
      </c>
      <c r="Y949" s="282"/>
      <c r="Z949" s="129"/>
      <c r="AA949" s="129"/>
      <c r="AB949" s="129"/>
      <c r="AC949" s="129"/>
      <c r="AD949" s="129"/>
      <c r="AE949" s="315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</row>
    <row r="950" spans="2:44" s="149" customFormat="1" ht="12.75" customHeight="1">
      <c r="B950" s="129"/>
      <c r="C950" s="269" t="s">
        <v>22</v>
      </c>
      <c r="D950" s="270" t="s">
        <v>2656</v>
      </c>
      <c r="E950" s="271" t="s">
        <v>2657</v>
      </c>
      <c r="F950" s="145" t="s">
        <v>3296</v>
      </c>
      <c r="G950" s="272" t="s">
        <v>2668</v>
      </c>
      <c r="H950" s="8" t="s">
        <v>1246</v>
      </c>
      <c r="I950" s="273">
        <v>6</v>
      </c>
      <c r="J950" s="273">
        <v>30</v>
      </c>
      <c r="K950" s="273">
        <v>0.1</v>
      </c>
      <c r="L950" s="273">
        <v>0.5</v>
      </c>
      <c r="M950" s="273">
        <v>24</v>
      </c>
      <c r="N950" s="273">
        <v>840</v>
      </c>
      <c r="O950" s="273">
        <v>0.4</v>
      </c>
      <c r="P950" s="273">
        <v>14</v>
      </c>
      <c r="Q950" s="273"/>
      <c r="R950" s="274">
        <v>42334</v>
      </c>
      <c r="S950" s="274" t="s">
        <v>2470</v>
      </c>
      <c r="T950" s="275" t="s">
        <v>2659</v>
      </c>
      <c r="U950" s="275" t="s">
        <v>2659</v>
      </c>
      <c r="V950" s="275" t="s">
        <v>2659</v>
      </c>
      <c r="W950" s="275" t="s">
        <v>2659</v>
      </c>
      <c r="X950" s="276" t="s">
        <v>2660</v>
      </c>
      <c r="Y950" s="282"/>
      <c r="Z950" s="129"/>
      <c r="AA950" s="129"/>
      <c r="AB950" s="129"/>
      <c r="AC950" s="129"/>
      <c r="AD950" s="129"/>
      <c r="AE950" s="315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327"/>
      <c r="AR950" s="327"/>
    </row>
    <row r="951" spans="2:44" s="149" customFormat="1" ht="12.75" customHeight="1">
      <c r="B951" s="129"/>
      <c r="C951" s="180"/>
      <c r="D951" s="277"/>
      <c r="E951" s="278"/>
      <c r="F951" s="279"/>
      <c r="G951" s="272" t="s">
        <v>2669</v>
      </c>
      <c r="H951" s="8" t="s">
        <v>1246</v>
      </c>
      <c r="I951" s="273">
        <v>6</v>
      </c>
      <c r="J951" s="273">
        <v>30</v>
      </c>
      <c r="K951" s="273">
        <v>0.1</v>
      </c>
      <c r="L951" s="273">
        <v>0.5</v>
      </c>
      <c r="M951" s="273"/>
      <c r="N951" s="273"/>
      <c r="O951" s="273"/>
      <c r="P951" s="273"/>
      <c r="Q951" s="273"/>
      <c r="R951" s="274">
        <v>42334</v>
      </c>
      <c r="S951" s="274" t="s">
        <v>2470</v>
      </c>
      <c r="T951" s="275" t="s">
        <v>2659</v>
      </c>
      <c r="U951" s="275" t="s">
        <v>2659</v>
      </c>
      <c r="V951" s="275" t="s">
        <v>2659</v>
      </c>
      <c r="W951" s="275" t="s">
        <v>2659</v>
      </c>
      <c r="X951" s="276" t="s">
        <v>2660</v>
      </c>
      <c r="Y951" s="282"/>
      <c r="Z951" s="129"/>
      <c r="AA951" s="129"/>
      <c r="AB951" s="129"/>
      <c r="AC951" s="129"/>
      <c r="AD951" s="129"/>
      <c r="AE951" s="315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</row>
    <row r="952" spans="2:44" s="149" customFormat="1" ht="12.75" customHeight="1">
      <c r="B952" s="129"/>
      <c r="C952" s="180"/>
      <c r="D952" s="277"/>
      <c r="E952" s="278"/>
      <c r="F952" s="279"/>
      <c r="G952" s="272" t="s">
        <v>2670</v>
      </c>
      <c r="H952" s="8" t="s">
        <v>1246</v>
      </c>
      <c r="I952" s="273">
        <v>6</v>
      </c>
      <c r="J952" s="273">
        <v>60</v>
      </c>
      <c r="K952" s="273">
        <v>0.1</v>
      </c>
      <c r="L952" s="273">
        <v>1</v>
      </c>
      <c r="M952" s="273"/>
      <c r="N952" s="273"/>
      <c r="O952" s="273"/>
      <c r="P952" s="273"/>
      <c r="Q952" s="273"/>
      <c r="R952" s="274">
        <v>43734</v>
      </c>
      <c r="S952" s="274" t="s">
        <v>2470</v>
      </c>
      <c r="T952" s="275" t="s">
        <v>2659</v>
      </c>
      <c r="U952" s="275" t="s">
        <v>2659</v>
      </c>
      <c r="V952" s="275" t="s">
        <v>2659</v>
      </c>
      <c r="W952" s="275" t="s">
        <v>2659</v>
      </c>
      <c r="X952" s="276" t="s">
        <v>2660</v>
      </c>
      <c r="Y952" s="282"/>
      <c r="Z952" s="129"/>
      <c r="AA952" s="129"/>
      <c r="AB952" s="129"/>
      <c r="AC952" s="129"/>
      <c r="AD952" s="129"/>
      <c r="AE952" s="315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</row>
    <row r="953" spans="2:44" s="149" customFormat="1" ht="12.75" customHeight="1">
      <c r="B953" s="129"/>
      <c r="C953" s="180"/>
      <c r="D953" s="277"/>
      <c r="E953" s="278"/>
      <c r="F953" s="279"/>
      <c r="G953" s="272" t="s">
        <v>1288</v>
      </c>
      <c r="H953" s="8" t="s">
        <v>1246</v>
      </c>
      <c r="I953" s="273">
        <v>6</v>
      </c>
      <c r="J953" s="273">
        <v>720</v>
      </c>
      <c r="K953" s="273">
        <v>0.1</v>
      </c>
      <c r="L953" s="273">
        <v>12</v>
      </c>
      <c r="M953" s="273"/>
      <c r="N953" s="273"/>
      <c r="O953" s="273"/>
      <c r="P953" s="273"/>
      <c r="Q953" s="273"/>
      <c r="R953" s="274">
        <v>42454</v>
      </c>
      <c r="S953" s="274" t="s">
        <v>2470</v>
      </c>
      <c r="T953" s="275" t="s">
        <v>2659</v>
      </c>
      <c r="U953" s="275" t="s">
        <v>2659</v>
      </c>
      <c r="V953" s="275" t="s">
        <v>2659</v>
      </c>
      <c r="W953" s="275" t="s">
        <v>2659</v>
      </c>
      <c r="X953" s="276" t="s">
        <v>2660</v>
      </c>
      <c r="Y953" s="282"/>
      <c r="Z953" s="129"/>
      <c r="AA953" s="129"/>
      <c r="AB953" s="129"/>
      <c r="AC953" s="129"/>
      <c r="AD953" s="129"/>
      <c r="AE953" s="315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</row>
    <row r="954" spans="2:44" s="149" customFormat="1" ht="12.75" customHeight="1">
      <c r="B954" s="129"/>
      <c r="C954" s="269" t="s">
        <v>22</v>
      </c>
      <c r="D954" s="270" t="s">
        <v>2656</v>
      </c>
      <c r="E954" s="271" t="s">
        <v>2657</v>
      </c>
      <c r="F954" s="145" t="s">
        <v>3297</v>
      </c>
      <c r="G954" s="272" t="s">
        <v>2671</v>
      </c>
      <c r="H954" s="8" t="s">
        <v>1246</v>
      </c>
      <c r="I954" s="273">
        <v>6</v>
      </c>
      <c r="J954" s="273">
        <v>0</v>
      </c>
      <c r="K954" s="273">
        <v>0.1</v>
      </c>
      <c r="L954" s="273">
        <v>0</v>
      </c>
      <c r="M954" s="273">
        <f>SUM(I954:I966)</f>
        <v>132</v>
      </c>
      <c r="N954" s="273">
        <v>0</v>
      </c>
      <c r="O954" s="273">
        <f>SUM(K954:K966)</f>
        <v>2.2000000000000002</v>
      </c>
      <c r="P954" s="273">
        <v>0</v>
      </c>
      <c r="Q954" s="273"/>
      <c r="R954" s="274">
        <v>43731</v>
      </c>
      <c r="S954" s="274" t="s">
        <v>2470</v>
      </c>
      <c r="T954" s="275" t="s">
        <v>2659</v>
      </c>
      <c r="U954" s="275" t="s">
        <v>2659</v>
      </c>
      <c r="V954" s="275" t="s">
        <v>2659</v>
      </c>
      <c r="W954" s="275" t="s">
        <v>2659</v>
      </c>
      <c r="X954" s="276" t="s">
        <v>2660</v>
      </c>
      <c r="Y954" s="282"/>
      <c r="Z954" s="129"/>
      <c r="AA954" s="129"/>
      <c r="AB954" s="129"/>
      <c r="AC954" s="129"/>
      <c r="AD954" s="129"/>
      <c r="AE954" s="315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327"/>
      <c r="AR954" s="327"/>
    </row>
    <row r="955" spans="2:44" s="149" customFormat="1" ht="12.75" customHeight="1">
      <c r="B955" s="129"/>
      <c r="C955" s="180"/>
      <c r="D955" s="277"/>
      <c r="E955" s="278"/>
      <c r="F955" s="279"/>
      <c r="G955" s="272" t="s">
        <v>2672</v>
      </c>
      <c r="H955" s="8" t="s">
        <v>1246</v>
      </c>
      <c r="I955" s="273">
        <v>6</v>
      </c>
      <c r="J955" s="273">
        <v>0</v>
      </c>
      <c r="K955" s="273">
        <v>0.1</v>
      </c>
      <c r="L955" s="273">
        <v>0</v>
      </c>
      <c r="M955" s="273"/>
      <c r="N955" s="273"/>
      <c r="O955" s="273"/>
      <c r="P955" s="273"/>
      <c r="Q955" s="273"/>
      <c r="R955" s="274">
        <v>42633</v>
      </c>
      <c r="S955" s="274" t="s">
        <v>2470</v>
      </c>
      <c r="T955" s="275" t="s">
        <v>2659</v>
      </c>
      <c r="U955" s="275" t="s">
        <v>2659</v>
      </c>
      <c r="V955" s="275" t="s">
        <v>2659</v>
      </c>
      <c r="W955" s="275" t="s">
        <v>2659</v>
      </c>
      <c r="X955" s="276" t="s">
        <v>2660</v>
      </c>
      <c r="Y955" s="282"/>
      <c r="Z955" s="129"/>
      <c r="AA955" s="129"/>
      <c r="AB955" s="129"/>
      <c r="AC955" s="129"/>
      <c r="AD955" s="129"/>
      <c r="AE955" s="315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</row>
    <row r="956" spans="2:44" s="149" customFormat="1" ht="12.75" customHeight="1">
      <c r="B956" s="129"/>
      <c r="C956" s="180"/>
      <c r="D956" s="277"/>
      <c r="E956" s="278"/>
      <c r="F956" s="279"/>
      <c r="G956" s="272" t="s">
        <v>2673</v>
      </c>
      <c r="H956" s="8" t="s">
        <v>1246</v>
      </c>
      <c r="I956" s="273">
        <v>6</v>
      </c>
      <c r="J956" s="273">
        <v>0</v>
      </c>
      <c r="K956" s="273">
        <v>0.1</v>
      </c>
      <c r="L956" s="273">
        <v>0</v>
      </c>
      <c r="M956" s="273"/>
      <c r="N956" s="273"/>
      <c r="O956" s="273"/>
      <c r="P956" s="273"/>
      <c r="Q956" s="273"/>
      <c r="R956" s="274">
        <v>42431</v>
      </c>
      <c r="S956" s="274" t="s">
        <v>2470</v>
      </c>
      <c r="T956" s="275" t="s">
        <v>2659</v>
      </c>
      <c r="U956" s="275" t="s">
        <v>2659</v>
      </c>
      <c r="V956" s="275" t="s">
        <v>2659</v>
      </c>
      <c r="W956" s="275" t="s">
        <v>2659</v>
      </c>
      <c r="X956" s="276" t="s">
        <v>2660</v>
      </c>
      <c r="Y956" s="282"/>
      <c r="Z956" s="129"/>
      <c r="AA956" s="129"/>
      <c r="AB956" s="129"/>
      <c r="AC956" s="129"/>
      <c r="AD956" s="129"/>
      <c r="AE956" s="315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</row>
    <row r="957" spans="2:44" s="149" customFormat="1" ht="12.75" customHeight="1">
      <c r="B957" s="129"/>
      <c r="C957" s="180"/>
      <c r="D957" s="277"/>
      <c r="E957" s="278"/>
      <c r="F957" s="279"/>
      <c r="G957" s="272" t="s">
        <v>2674</v>
      </c>
      <c r="H957" s="8" t="s">
        <v>1246</v>
      </c>
      <c r="I957" s="273">
        <v>12</v>
      </c>
      <c r="J957" s="273">
        <v>0</v>
      </c>
      <c r="K957" s="273">
        <v>0.2</v>
      </c>
      <c r="L957" s="273">
        <v>0</v>
      </c>
      <c r="M957" s="273"/>
      <c r="N957" s="273"/>
      <c r="O957" s="273"/>
      <c r="P957" s="273"/>
      <c r="Q957" s="273"/>
      <c r="R957" s="274">
        <v>43752</v>
      </c>
      <c r="S957" s="274" t="s">
        <v>2470</v>
      </c>
      <c r="T957" s="275" t="s">
        <v>2659</v>
      </c>
      <c r="U957" s="275" t="s">
        <v>2659</v>
      </c>
      <c r="V957" s="275" t="s">
        <v>2659</v>
      </c>
      <c r="W957" s="275" t="s">
        <v>2659</v>
      </c>
      <c r="X957" s="276" t="s">
        <v>2660</v>
      </c>
      <c r="Y957" s="282"/>
      <c r="Z957" s="129"/>
      <c r="AA957" s="129"/>
      <c r="AB957" s="129"/>
      <c r="AC957" s="129"/>
      <c r="AD957" s="129"/>
      <c r="AE957" s="315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</row>
    <row r="958" spans="2:44" s="149" customFormat="1" ht="12.75" customHeight="1">
      <c r="B958" s="129"/>
      <c r="C958" s="180"/>
      <c r="D958" s="277"/>
      <c r="E958" s="278"/>
      <c r="F958" s="279"/>
      <c r="G958" s="272" t="s">
        <v>2675</v>
      </c>
      <c r="H958" s="8" t="s">
        <v>1246</v>
      </c>
      <c r="I958" s="273">
        <v>12</v>
      </c>
      <c r="J958" s="273">
        <v>0</v>
      </c>
      <c r="K958" s="273">
        <v>0.2</v>
      </c>
      <c r="L958" s="273">
        <v>0</v>
      </c>
      <c r="M958" s="273"/>
      <c r="N958" s="273"/>
      <c r="O958" s="273"/>
      <c r="P958" s="273"/>
      <c r="Q958" s="273"/>
      <c r="R958" s="274">
        <v>43441</v>
      </c>
      <c r="S958" s="274" t="s">
        <v>2470</v>
      </c>
      <c r="T958" s="275" t="s">
        <v>2659</v>
      </c>
      <c r="U958" s="275" t="s">
        <v>2659</v>
      </c>
      <c r="V958" s="275" t="s">
        <v>2659</v>
      </c>
      <c r="W958" s="275" t="s">
        <v>2659</v>
      </c>
      <c r="X958" s="276" t="s">
        <v>2660</v>
      </c>
      <c r="Y958" s="282"/>
      <c r="Z958" s="129"/>
      <c r="AA958" s="129"/>
      <c r="AB958" s="129"/>
      <c r="AC958" s="129"/>
      <c r="AD958" s="129"/>
      <c r="AE958" s="315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</row>
    <row r="959" spans="2:44" s="149" customFormat="1" ht="12.75" customHeight="1">
      <c r="B959" s="129"/>
      <c r="C959" s="180"/>
      <c r="D959" s="277"/>
      <c r="E959" s="278"/>
      <c r="F959" s="279"/>
      <c r="G959" s="272" t="s">
        <v>2676</v>
      </c>
      <c r="H959" s="8" t="s">
        <v>1246</v>
      </c>
      <c r="I959" s="273">
        <v>12</v>
      </c>
      <c r="J959" s="273">
        <v>0</v>
      </c>
      <c r="K959" s="273">
        <v>0.2</v>
      </c>
      <c r="L959" s="273">
        <v>0</v>
      </c>
      <c r="M959" s="273"/>
      <c r="N959" s="273"/>
      <c r="O959" s="273"/>
      <c r="P959" s="273"/>
      <c r="Q959" s="273"/>
      <c r="R959" s="274">
        <v>43445</v>
      </c>
      <c r="S959" s="274" t="s">
        <v>2470</v>
      </c>
      <c r="T959" s="275" t="s">
        <v>2659</v>
      </c>
      <c r="U959" s="275" t="s">
        <v>2659</v>
      </c>
      <c r="V959" s="275" t="s">
        <v>2659</v>
      </c>
      <c r="W959" s="275" t="s">
        <v>2659</v>
      </c>
      <c r="X959" s="276" t="s">
        <v>2660</v>
      </c>
      <c r="Y959" s="282"/>
      <c r="Z959" s="129"/>
      <c r="AA959" s="129"/>
      <c r="AB959" s="129"/>
      <c r="AC959" s="129"/>
      <c r="AD959" s="129"/>
      <c r="AE959" s="315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</row>
    <row r="960" spans="2:44" s="149" customFormat="1" ht="12.75" customHeight="1">
      <c r="B960" s="129"/>
      <c r="C960" s="180"/>
      <c r="D960" s="277"/>
      <c r="E960" s="278"/>
      <c r="F960" s="279"/>
      <c r="G960" s="272" t="s">
        <v>2677</v>
      </c>
      <c r="H960" s="8" t="s">
        <v>1246</v>
      </c>
      <c r="I960" s="273">
        <v>9</v>
      </c>
      <c r="J960" s="273">
        <v>0</v>
      </c>
      <c r="K960" s="273">
        <v>0.15</v>
      </c>
      <c r="L960" s="273">
        <v>0</v>
      </c>
      <c r="M960" s="273"/>
      <c r="N960" s="273"/>
      <c r="O960" s="273"/>
      <c r="P960" s="273"/>
      <c r="Q960" s="273"/>
      <c r="R960" s="274">
        <v>43441</v>
      </c>
      <c r="S960" s="274" t="s">
        <v>2470</v>
      </c>
      <c r="T960" s="275" t="s">
        <v>2659</v>
      </c>
      <c r="U960" s="275" t="s">
        <v>2659</v>
      </c>
      <c r="V960" s="275" t="s">
        <v>2659</v>
      </c>
      <c r="W960" s="275" t="s">
        <v>2659</v>
      </c>
      <c r="X960" s="276" t="s">
        <v>2660</v>
      </c>
      <c r="Y960" s="282"/>
      <c r="Z960" s="129"/>
      <c r="AA960" s="129"/>
      <c r="AB960" s="129"/>
      <c r="AC960" s="129"/>
      <c r="AD960" s="129"/>
      <c r="AE960" s="315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</row>
    <row r="961" spans="2:44" s="149" customFormat="1" ht="12.75" customHeight="1">
      <c r="B961" s="129"/>
      <c r="C961" s="180"/>
      <c r="D961" s="277"/>
      <c r="E961" s="278"/>
      <c r="F961" s="279"/>
      <c r="G961" s="272" t="s">
        <v>2678</v>
      </c>
      <c r="H961" s="8" t="s">
        <v>1246</v>
      </c>
      <c r="I961" s="273">
        <v>12</v>
      </c>
      <c r="J961" s="273">
        <v>0</v>
      </c>
      <c r="K961" s="273">
        <v>0.2</v>
      </c>
      <c r="L961" s="273">
        <v>0</v>
      </c>
      <c r="M961" s="273"/>
      <c r="N961" s="273"/>
      <c r="O961" s="273"/>
      <c r="P961" s="273"/>
      <c r="Q961" s="273"/>
      <c r="R961" s="274">
        <v>43782</v>
      </c>
      <c r="S961" s="274" t="s">
        <v>2470</v>
      </c>
      <c r="T961" s="275" t="s">
        <v>2659</v>
      </c>
      <c r="U961" s="275" t="s">
        <v>2659</v>
      </c>
      <c r="V961" s="275" t="s">
        <v>2659</v>
      </c>
      <c r="W961" s="275" t="s">
        <v>2659</v>
      </c>
      <c r="X961" s="276" t="s">
        <v>2660</v>
      </c>
      <c r="Y961" s="282"/>
      <c r="Z961" s="129"/>
      <c r="AA961" s="129"/>
      <c r="AB961" s="129"/>
      <c r="AC961" s="129"/>
      <c r="AD961" s="129"/>
      <c r="AE961" s="315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</row>
    <row r="962" spans="2:44" s="149" customFormat="1" ht="12.75" customHeight="1">
      <c r="B962" s="129"/>
      <c r="C962" s="180"/>
      <c r="D962" s="277"/>
      <c r="E962" s="278"/>
      <c r="F962" s="279"/>
      <c r="G962" s="272" t="s">
        <v>2679</v>
      </c>
      <c r="H962" s="8" t="s">
        <v>1246</v>
      </c>
      <c r="I962" s="273">
        <v>6</v>
      </c>
      <c r="J962" s="273">
        <v>0</v>
      </c>
      <c r="K962" s="273">
        <v>0.1</v>
      </c>
      <c r="L962" s="273">
        <v>0</v>
      </c>
      <c r="M962" s="273"/>
      <c r="N962" s="273"/>
      <c r="O962" s="273"/>
      <c r="P962" s="273"/>
      <c r="Q962" s="273"/>
      <c r="R962" s="274">
        <v>42334</v>
      </c>
      <c r="S962" s="274" t="s">
        <v>2470</v>
      </c>
      <c r="T962" s="275" t="s">
        <v>2659</v>
      </c>
      <c r="U962" s="275" t="s">
        <v>2659</v>
      </c>
      <c r="V962" s="275" t="s">
        <v>2659</v>
      </c>
      <c r="W962" s="275" t="s">
        <v>2659</v>
      </c>
      <c r="X962" s="276" t="s">
        <v>2660</v>
      </c>
      <c r="Y962" s="282"/>
      <c r="Z962" s="129"/>
      <c r="AA962" s="129"/>
      <c r="AB962" s="129"/>
      <c r="AC962" s="129"/>
      <c r="AD962" s="129"/>
      <c r="AE962" s="315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</row>
    <row r="963" spans="2:44" s="149" customFormat="1" ht="12.75" customHeight="1">
      <c r="B963" s="129"/>
      <c r="C963" s="180"/>
      <c r="D963" s="277"/>
      <c r="E963" s="278"/>
      <c r="F963" s="279"/>
      <c r="G963" s="272" t="s">
        <v>2680</v>
      </c>
      <c r="H963" s="8" t="s">
        <v>1246</v>
      </c>
      <c r="I963" s="273">
        <v>9</v>
      </c>
      <c r="J963" s="273">
        <v>0</v>
      </c>
      <c r="K963" s="273">
        <v>0.15</v>
      </c>
      <c r="L963" s="273">
        <v>0</v>
      </c>
      <c r="M963" s="273"/>
      <c r="N963" s="273"/>
      <c r="O963" s="273"/>
      <c r="P963" s="273"/>
      <c r="Q963" s="273"/>
      <c r="R963" s="274">
        <v>42334</v>
      </c>
      <c r="S963" s="274" t="s">
        <v>2470</v>
      </c>
      <c r="T963" s="275" t="s">
        <v>2659</v>
      </c>
      <c r="U963" s="275" t="s">
        <v>2659</v>
      </c>
      <c r="V963" s="275" t="s">
        <v>2659</v>
      </c>
      <c r="W963" s="275" t="s">
        <v>2659</v>
      </c>
      <c r="X963" s="276" t="s">
        <v>2660</v>
      </c>
      <c r="Y963" s="282"/>
      <c r="Z963" s="129"/>
      <c r="AA963" s="129"/>
      <c r="AB963" s="129"/>
      <c r="AC963" s="129"/>
      <c r="AD963" s="129"/>
      <c r="AE963" s="315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</row>
    <row r="964" spans="2:44" s="149" customFormat="1" ht="12.75" customHeight="1">
      <c r="B964" s="129"/>
      <c r="C964" s="180"/>
      <c r="D964" s="277"/>
      <c r="E964" s="278"/>
      <c r="F964" s="279"/>
      <c r="G964" s="272" t="s">
        <v>2681</v>
      </c>
      <c r="H964" s="8" t="s">
        <v>1246</v>
      </c>
      <c r="I964" s="273">
        <v>24</v>
      </c>
      <c r="J964" s="273">
        <v>0</v>
      </c>
      <c r="K964" s="273">
        <v>0.4</v>
      </c>
      <c r="L964" s="273">
        <v>0</v>
      </c>
      <c r="M964" s="273"/>
      <c r="N964" s="273"/>
      <c r="O964" s="273"/>
      <c r="P964" s="273"/>
      <c r="Q964" s="273"/>
      <c r="R964" s="274">
        <v>42334</v>
      </c>
      <c r="S964" s="274" t="s">
        <v>2470</v>
      </c>
      <c r="T964" s="275" t="s">
        <v>2659</v>
      </c>
      <c r="U964" s="275" t="s">
        <v>2659</v>
      </c>
      <c r="V964" s="275" t="s">
        <v>2659</v>
      </c>
      <c r="W964" s="275" t="s">
        <v>2659</v>
      </c>
      <c r="X964" s="276" t="s">
        <v>2660</v>
      </c>
      <c r="Y964" s="282"/>
      <c r="Z964" s="129"/>
      <c r="AA964" s="129"/>
      <c r="AB964" s="129"/>
      <c r="AC964" s="129"/>
      <c r="AD964" s="129"/>
      <c r="AE964" s="315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</row>
    <row r="965" spans="2:44" s="149" customFormat="1" ht="12.75" customHeight="1">
      <c r="B965" s="129"/>
      <c r="C965" s="180"/>
      <c r="D965" s="277"/>
      <c r="E965" s="278"/>
      <c r="F965" s="279"/>
      <c r="G965" s="272" t="s">
        <v>3113</v>
      </c>
      <c r="H965" s="8" t="s">
        <v>1246</v>
      </c>
      <c r="I965" s="273">
        <v>12</v>
      </c>
      <c r="J965" s="273">
        <v>0</v>
      </c>
      <c r="K965" s="273">
        <v>0.2</v>
      </c>
      <c r="L965" s="273">
        <v>0</v>
      </c>
      <c r="M965" s="273"/>
      <c r="N965" s="273"/>
      <c r="O965" s="273"/>
      <c r="P965" s="273"/>
      <c r="Q965" s="273"/>
      <c r="R965" s="274">
        <v>43783</v>
      </c>
      <c r="S965" s="274" t="s">
        <v>2470</v>
      </c>
      <c r="T965" s="275" t="s">
        <v>2659</v>
      </c>
      <c r="U965" s="275" t="s">
        <v>2659</v>
      </c>
      <c r="V965" s="275" t="s">
        <v>2659</v>
      </c>
      <c r="W965" s="275" t="s">
        <v>2659</v>
      </c>
      <c r="X965" s="276" t="s">
        <v>2660</v>
      </c>
      <c r="Y965" s="282"/>
      <c r="Z965" s="129"/>
      <c r="AA965" s="129"/>
      <c r="AB965" s="129"/>
      <c r="AC965" s="129"/>
      <c r="AD965" s="129"/>
      <c r="AE965" s="315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</row>
    <row r="966" spans="2:44" s="149" customFormat="1" ht="12.75" customHeight="1">
      <c r="B966" s="129"/>
      <c r="C966" s="180"/>
      <c r="D966" s="277"/>
      <c r="E966" s="278"/>
      <c r="F966" s="279"/>
      <c r="G966" s="272" t="s">
        <v>2682</v>
      </c>
      <c r="H966" s="8" t="s">
        <v>1246</v>
      </c>
      <c r="I966" s="273">
        <v>6</v>
      </c>
      <c r="J966" s="273">
        <v>0</v>
      </c>
      <c r="K966" s="273">
        <v>0.1</v>
      </c>
      <c r="L966" s="273">
        <v>0</v>
      </c>
      <c r="M966" s="273"/>
      <c r="N966" s="273"/>
      <c r="O966" s="273"/>
      <c r="P966" s="273"/>
      <c r="Q966" s="273"/>
      <c r="R966" s="274">
        <v>43420</v>
      </c>
      <c r="S966" s="274" t="s">
        <v>2470</v>
      </c>
      <c r="T966" s="275" t="s">
        <v>2659</v>
      </c>
      <c r="U966" s="275" t="s">
        <v>2659</v>
      </c>
      <c r="V966" s="275" t="s">
        <v>2659</v>
      </c>
      <c r="W966" s="275" t="s">
        <v>2659</v>
      </c>
      <c r="X966" s="276" t="s">
        <v>2660</v>
      </c>
      <c r="Y966" s="282"/>
      <c r="Z966" s="129"/>
      <c r="AA966" s="129"/>
      <c r="AB966" s="129"/>
      <c r="AC966" s="129"/>
      <c r="AD966" s="129"/>
      <c r="AE966" s="315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</row>
    <row r="967" spans="2:44" s="149" customFormat="1" ht="12.75" customHeight="1">
      <c r="B967" s="129"/>
      <c r="C967" s="269" t="s">
        <v>22</v>
      </c>
      <c r="D967" s="270" t="s">
        <v>2656</v>
      </c>
      <c r="E967" s="271" t="s">
        <v>2657</v>
      </c>
      <c r="F967" s="145" t="s">
        <v>2683</v>
      </c>
      <c r="G967" s="227" t="s">
        <v>3001</v>
      </c>
      <c r="H967" s="8" t="s">
        <v>1246</v>
      </c>
      <c r="I967" s="273">
        <v>6</v>
      </c>
      <c r="J967" s="273">
        <v>0</v>
      </c>
      <c r="K967" s="273">
        <v>0.1</v>
      </c>
      <c r="L967" s="273">
        <v>0</v>
      </c>
      <c r="M967" s="273">
        <f>SUM(I967:I969)</f>
        <v>66</v>
      </c>
      <c r="N967" s="273">
        <v>0</v>
      </c>
      <c r="O967" s="273">
        <v>1.1000000000000001</v>
      </c>
      <c r="P967" s="273">
        <v>0</v>
      </c>
      <c r="Q967" s="273"/>
      <c r="R967" s="274">
        <v>42348</v>
      </c>
      <c r="S967" s="274" t="s">
        <v>2470</v>
      </c>
      <c r="T967" s="275" t="s">
        <v>2659</v>
      </c>
      <c r="U967" s="275" t="s">
        <v>2659</v>
      </c>
      <c r="V967" s="275" t="s">
        <v>2659</v>
      </c>
      <c r="W967" s="275" t="s">
        <v>2659</v>
      </c>
      <c r="X967" s="276" t="s">
        <v>2660</v>
      </c>
      <c r="Y967" s="282"/>
      <c r="Z967" s="129"/>
      <c r="AA967" s="129"/>
      <c r="AB967" s="129"/>
      <c r="AC967" s="129"/>
      <c r="AD967" s="129"/>
      <c r="AE967" s="315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327"/>
      <c r="AR967" s="327"/>
    </row>
    <row r="968" spans="2:44" s="149" customFormat="1" ht="12.75" customHeight="1">
      <c r="B968" s="129"/>
      <c r="C968" s="180"/>
      <c r="D968" s="277"/>
      <c r="E968" s="278"/>
      <c r="F968" s="279"/>
      <c r="G968" s="227" t="s">
        <v>3002</v>
      </c>
      <c r="H968" s="8" t="s">
        <v>1246</v>
      </c>
      <c r="I968" s="273">
        <v>30</v>
      </c>
      <c r="J968" s="273">
        <v>0</v>
      </c>
      <c r="K968" s="273">
        <v>0.5</v>
      </c>
      <c r="L968" s="273">
        <v>0</v>
      </c>
      <c r="M968" s="273"/>
      <c r="N968" s="273"/>
      <c r="O968" s="273"/>
      <c r="P968" s="273"/>
      <c r="Q968" s="273"/>
      <c r="R968" s="274">
        <v>42348</v>
      </c>
      <c r="S968" s="274" t="s">
        <v>2470</v>
      </c>
      <c r="T968" s="275" t="s">
        <v>2659</v>
      </c>
      <c r="U968" s="275" t="s">
        <v>2659</v>
      </c>
      <c r="V968" s="275" t="s">
        <v>2659</v>
      </c>
      <c r="W968" s="275" t="s">
        <v>2659</v>
      </c>
      <c r="X968" s="276" t="s">
        <v>2660</v>
      </c>
      <c r="Y968" s="282"/>
      <c r="Z968" s="129"/>
      <c r="AA968" s="129"/>
      <c r="AB968" s="129"/>
      <c r="AC968" s="129"/>
      <c r="AD968" s="129"/>
      <c r="AE968" s="315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</row>
    <row r="969" spans="2:44" s="149" customFormat="1" ht="12.75" customHeight="1">
      <c r="B969" s="129"/>
      <c r="C969" s="180"/>
      <c r="D969" s="277"/>
      <c r="E969" s="278"/>
      <c r="F969" s="279"/>
      <c r="G969" s="227" t="s">
        <v>3003</v>
      </c>
      <c r="H969" s="8" t="s">
        <v>1246</v>
      </c>
      <c r="I969" s="273">
        <v>30</v>
      </c>
      <c r="J969" s="273">
        <v>0</v>
      </c>
      <c r="K969" s="273">
        <v>0.5</v>
      </c>
      <c r="L969" s="273">
        <v>0</v>
      </c>
      <c r="M969" s="273"/>
      <c r="N969" s="273"/>
      <c r="O969" s="273"/>
      <c r="P969" s="273"/>
      <c r="Q969" s="273"/>
      <c r="R969" s="274">
        <v>42348</v>
      </c>
      <c r="S969" s="274" t="s">
        <v>2470</v>
      </c>
      <c r="T969" s="275" t="s">
        <v>2659</v>
      </c>
      <c r="U969" s="275" t="s">
        <v>2659</v>
      </c>
      <c r="V969" s="275" t="s">
        <v>2659</v>
      </c>
      <c r="W969" s="275" t="s">
        <v>2659</v>
      </c>
      <c r="X969" s="276" t="s">
        <v>2660</v>
      </c>
      <c r="Y969" s="282"/>
      <c r="Z969" s="129"/>
      <c r="AA969" s="129"/>
      <c r="AB969" s="129"/>
      <c r="AC969" s="129"/>
      <c r="AD969" s="129"/>
      <c r="AE969" s="315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</row>
    <row r="970" spans="2:44" s="149" customFormat="1" ht="12.75" customHeight="1">
      <c r="B970" s="129"/>
      <c r="C970" s="269" t="s">
        <v>22</v>
      </c>
      <c r="D970" s="270" t="s">
        <v>2656</v>
      </c>
      <c r="E970" s="271" t="s">
        <v>2657</v>
      </c>
      <c r="F970" s="145" t="s">
        <v>2684</v>
      </c>
      <c r="G970" s="227" t="s">
        <v>413</v>
      </c>
      <c r="H970" s="8" t="s">
        <v>1246</v>
      </c>
      <c r="I970" s="273">
        <v>30</v>
      </c>
      <c r="J970" s="273">
        <v>6000</v>
      </c>
      <c r="K970" s="273">
        <v>0.5</v>
      </c>
      <c r="L970" s="273">
        <v>100</v>
      </c>
      <c r="M970" s="273">
        <v>30</v>
      </c>
      <c r="N970" s="273">
        <v>6000</v>
      </c>
      <c r="O970" s="273">
        <v>0.5</v>
      </c>
      <c r="P970" s="273">
        <v>100</v>
      </c>
      <c r="Q970" s="273"/>
      <c r="R970" s="274">
        <v>42348</v>
      </c>
      <c r="S970" s="274" t="s">
        <v>2470</v>
      </c>
      <c r="T970" s="275" t="s">
        <v>2659</v>
      </c>
      <c r="U970" s="275" t="s">
        <v>2659</v>
      </c>
      <c r="V970" s="275" t="s">
        <v>2659</v>
      </c>
      <c r="W970" s="275" t="s">
        <v>2659</v>
      </c>
      <c r="X970" s="276" t="s">
        <v>2660</v>
      </c>
      <c r="Y970" s="282"/>
      <c r="Z970" s="129"/>
      <c r="AA970" s="129"/>
      <c r="AB970" s="129"/>
      <c r="AC970" s="129"/>
      <c r="AD970" s="129"/>
      <c r="AE970" s="315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327"/>
      <c r="AR970" s="327"/>
    </row>
    <row r="971" spans="2:44" s="149" customFormat="1" ht="12.75" customHeight="1">
      <c r="B971" s="129"/>
      <c r="C971" s="269" t="s">
        <v>22</v>
      </c>
      <c r="D971" s="270" t="s">
        <v>2656</v>
      </c>
      <c r="E971" s="271" t="s">
        <v>2657</v>
      </c>
      <c r="F971" s="145" t="s">
        <v>2685</v>
      </c>
      <c r="G971" s="227" t="s">
        <v>2686</v>
      </c>
      <c r="H971" s="8" t="s">
        <v>1246</v>
      </c>
      <c r="I971" s="273">
        <v>12</v>
      </c>
      <c r="J971" s="273">
        <v>0</v>
      </c>
      <c r="K971" s="273">
        <v>0.2</v>
      </c>
      <c r="L971" s="273">
        <v>0</v>
      </c>
      <c r="M971" s="273">
        <f>SUM(I971:I974)</f>
        <v>66</v>
      </c>
      <c r="N971" s="273">
        <v>0</v>
      </c>
      <c r="O971" s="273">
        <v>1.1000000000000001</v>
      </c>
      <c r="P971" s="273">
        <v>0</v>
      </c>
      <c r="Q971" s="273"/>
      <c r="R971" s="274">
        <v>42816</v>
      </c>
      <c r="S971" s="274" t="s">
        <v>2470</v>
      </c>
      <c r="T971" s="275" t="s">
        <v>2659</v>
      </c>
      <c r="U971" s="275" t="s">
        <v>2659</v>
      </c>
      <c r="V971" s="275" t="s">
        <v>2659</v>
      </c>
      <c r="W971" s="275" t="s">
        <v>2659</v>
      </c>
      <c r="X971" s="276" t="s">
        <v>2660</v>
      </c>
      <c r="Y971" s="282"/>
      <c r="Z971" s="129"/>
      <c r="AA971" s="129"/>
      <c r="AB971" s="129"/>
      <c r="AC971" s="129"/>
      <c r="AD971" s="129"/>
      <c r="AE971" s="315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327"/>
      <c r="AR971" s="327"/>
    </row>
    <row r="972" spans="2:44" s="149" customFormat="1" ht="12.75" customHeight="1">
      <c r="B972" s="129"/>
      <c r="C972" s="180"/>
      <c r="D972" s="277"/>
      <c r="E972" s="278"/>
      <c r="F972" s="279"/>
      <c r="G972" s="227" t="s">
        <v>3004</v>
      </c>
      <c r="H972" s="8" t="s">
        <v>1246</v>
      </c>
      <c r="I972" s="273">
        <v>12</v>
      </c>
      <c r="J972" s="273">
        <v>0</v>
      </c>
      <c r="K972" s="273">
        <v>0.2</v>
      </c>
      <c r="L972" s="273">
        <v>0</v>
      </c>
      <c r="M972" s="273"/>
      <c r="N972" s="273"/>
      <c r="O972" s="273"/>
      <c r="P972" s="273"/>
      <c r="Q972" s="273"/>
      <c r="R972" s="274">
        <v>42870</v>
      </c>
      <c r="S972" s="274" t="s">
        <v>2470</v>
      </c>
      <c r="T972" s="275" t="s">
        <v>2659</v>
      </c>
      <c r="U972" s="275" t="s">
        <v>2659</v>
      </c>
      <c r="V972" s="275" t="s">
        <v>2659</v>
      </c>
      <c r="W972" s="275" t="s">
        <v>2659</v>
      </c>
      <c r="X972" s="276" t="s">
        <v>2660</v>
      </c>
      <c r="Y972" s="282"/>
      <c r="Z972" s="129"/>
      <c r="AA972" s="129"/>
      <c r="AB972" s="129"/>
      <c r="AC972" s="129"/>
      <c r="AD972" s="129"/>
      <c r="AE972" s="315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</row>
    <row r="973" spans="2:44" s="149" customFormat="1" ht="12.75" customHeight="1">
      <c r="B973" s="129"/>
      <c r="C973" s="180"/>
      <c r="D973" s="277"/>
      <c r="E973" s="278"/>
      <c r="F973" s="279"/>
      <c r="G973" s="227" t="s">
        <v>2687</v>
      </c>
      <c r="H973" s="8" t="s">
        <v>1246</v>
      </c>
      <c r="I973" s="273">
        <v>18</v>
      </c>
      <c r="J973" s="273">
        <v>0</v>
      </c>
      <c r="K973" s="273">
        <v>0.3</v>
      </c>
      <c r="L973" s="273">
        <v>0</v>
      </c>
      <c r="M973" s="273"/>
      <c r="N973" s="273"/>
      <c r="O973" s="273"/>
      <c r="P973" s="273"/>
      <c r="Q973" s="273"/>
      <c r="R973" s="274">
        <v>42870</v>
      </c>
      <c r="S973" s="274" t="s">
        <v>2470</v>
      </c>
      <c r="T973" s="275" t="s">
        <v>2659</v>
      </c>
      <c r="U973" s="275" t="s">
        <v>2659</v>
      </c>
      <c r="V973" s="275" t="s">
        <v>2659</v>
      </c>
      <c r="W973" s="275" t="s">
        <v>2659</v>
      </c>
      <c r="X973" s="276" t="s">
        <v>2660</v>
      </c>
      <c r="Y973" s="282"/>
      <c r="Z973" s="129"/>
      <c r="AA973" s="129"/>
      <c r="AB973" s="129"/>
      <c r="AC973" s="129"/>
      <c r="AD973" s="129"/>
      <c r="AE973" s="315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</row>
    <row r="974" spans="2:44" s="149" customFormat="1" ht="12.75" customHeight="1">
      <c r="B974" s="129"/>
      <c r="C974" s="180"/>
      <c r="D974" s="277"/>
      <c r="E974" s="278"/>
      <c r="F974" s="279"/>
      <c r="G974" s="227" t="s">
        <v>3005</v>
      </c>
      <c r="H974" s="8" t="s">
        <v>1246</v>
      </c>
      <c r="I974" s="273">
        <v>24</v>
      </c>
      <c r="J974" s="273">
        <v>0</v>
      </c>
      <c r="K974" s="273">
        <v>0.4</v>
      </c>
      <c r="L974" s="273">
        <v>0</v>
      </c>
      <c r="M974" s="273"/>
      <c r="N974" s="273"/>
      <c r="O974" s="273"/>
      <c r="P974" s="273"/>
      <c r="Q974" s="273"/>
      <c r="R974" s="274">
        <v>42816</v>
      </c>
      <c r="S974" s="274" t="s">
        <v>2470</v>
      </c>
      <c r="T974" s="275" t="s">
        <v>2659</v>
      </c>
      <c r="U974" s="275" t="s">
        <v>2659</v>
      </c>
      <c r="V974" s="275" t="s">
        <v>2659</v>
      </c>
      <c r="W974" s="275" t="s">
        <v>2659</v>
      </c>
      <c r="X974" s="276" t="s">
        <v>2660</v>
      </c>
      <c r="Y974" s="282"/>
      <c r="Z974" s="129"/>
      <c r="AA974" s="129"/>
      <c r="AB974" s="129"/>
      <c r="AC974" s="129"/>
      <c r="AD974" s="129"/>
      <c r="AE974" s="315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</row>
    <row r="975" spans="2:44" s="149" customFormat="1" ht="12.75" customHeight="1">
      <c r="B975" s="129"/>
      <c r="C975" s="269" t="s">
        <v>22</v>
      </c>
      <c r="D975" s="270" t="s">
        <v>2656</v>
      </c>
      <c r="E975" s="271" t="s">
        <v>2657</v>
      </c>
      <c r="F975" s="145" t="s">
        <v>2688</v>
      </c>
      <c r="G975" s="227" t="s">
        <v>413</v>
      </c>
      <c r="H975" s="8" t="s">
        <v>1246</v>
      </c>
      <c r="I975" s="273">
        <v>48</v>
      </c>
      <c r="J975" s="273">
        <v>2640</v>
      </c>
      <c r="K975" s="273">
        <v>0.8</v>
      </c>
      <c r="L975" s="273">
        <v>44</v>
      </c>
      <c r="M975" s="273">
        <v>48</v>
      </c>
      <c r="N975" s="273">
        <v>2640</v>
      </c>
      <c r="O975" s="273">
        <v>0.8</v>
      </c>
      <c r="P975" s="273">
        <v>44</v>
      </c>
      <c r="Q975" s="273"/>
      <c r="R975" s="274">
        <v>42870</v>
      </c>
      <c r="S975" s="274" t="s">
        <v>2470</v>
      </c>
      <c r="T975" s="275" t="s">
        <v>2659</v>
      </c>
      <c r="U975" s="275" t="s">
        <v>2659</v>
      </c>
      <c r="V975" s="275" t="s">
        <v>2659</v>
      </c>
      <c r="W975" s="275" t="s">
        <v>2659</v>
      </c>
      <c r="X975" s="276" t="s">
        <v>2660</v>
      </c>
      <c r="Y975" s="282"/>
      <c r="Z975" s="129"/>
      <c r="AA975" s="129"/>
      <c r="AB975" s="129"/>
      <c r="AC975" s="129"/>
      <c r="AD975" s="129"/>
      <c r="AE975" s="315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327"/>
      <c r="AR975" s="327"/>
    </row>
    <row r="976" spans="2:44" s="149" customFormat="1" ht="12.75" customHeight="1">
      <c r="B976" s="129"/>
      <c r="C976" s="269" t="s">
        <v>22</v>
      </c>
      <c r="D976" s="270" t="s">
        <v>2656</v>
      </c>
      <c r="E976" s="271" t="s">
        <v>2657</v>
      </c>
      <c r="F976" s="145" t="s">
        <v>2689</v>
      </c>
      <c r="G976" s="272" t="s">
        <v>3114</v>
      </c>
      <c r="H976" s="8" t="s">
        <v>1246</v>
      </c>
      <c r="I976" s="273">
        <v>6</v>
      </c>
      <c r="J976" s="273">
        <v>0</v>
      </c>
      <c r="K976" s="273">
        <v>0.1</v>
      </c>
      <c r="L976" s="273">
        <v>0</v>
      </c>
      <c r="M976" s="273">
        <f>SUM(I976:I985)</f>
        <v>90</v>
      </c>
      <c r="N976" s="273">
        <v>2778</v>
      </c>
      <c r="O976" s="273">
        <f>SUM(K976:K985)</f>
        <v>1.5000000000000002</v>
      </c>
      <c r="P976" s="273">
        <v>46.3</v>
      </c>
      <c r="Q976" s="273"/>
      <c r="R976" s="274">
        <v>43780</v>
      </c>
      <c r="S976" s="274" t="s">
        <v>2470</v>
      </c>
      <c r="T976" s="275" t="s">
        <v>2659</v>
      </c>
      <c r="U976" s="275" t="s">
        <v>2659</v>
      </c>
      <c r="V976" s="275" t="s">
        <v>2659</v>
      </c>
      <c r="W976" s="275" t="s">
        <v>2659</v>
      </c>
      <c r="X976" s="276" t="s">
        <v>2660</v>
      </c>
      <c r="Y976" s="282"/>
      <c r="Z976" s="129"/>
      <c r="AA976" s="129"/>
      <c r="AB976" s="129"/>
      <c r="AC976" s="129"/>
      <c r="AD976" s="129"/>
      <c r="AE976" s="315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327"/>
      <c r="AR976" s="327"/>
    </row>
    <row r="977" spans="2:44" s="149" customFormat="1" ht="12.75" customHeight="1">
      <c r="B977" s="129"/>
      <c r="C977" s="180"/>
      <c r="D977" s="277"/>
      <c r="E977" s="278"/>
      <c r="F977" s="279"/>
      <c r="G977" s="272" t="s">
        <v>2690</v>
      </c>
      <c r="H977" s="8" t="s">
        <v>1246</v>
      </c>
      <c r="I977" s="273">
        <v>12</v>
      </c>
      <c r="J977" s="273">
        <v>0</v>
      </c>
      <c r="K977" s="273">
        <v>0.2</v>
      </c>
      <c r="L977" s="273">
        <v>0</v>
      </c>
      <c r="M977" s="273"/>
      <c r="N977" s="273"/>
      <c r="O977" s="273"/>
      <c r="P977" s="273"/>
      <c r="Q977" s="273"/>
      <c r="R977" s="274">
        <v>43780</v>
      </c>
      <c r="S977" s="274" t="s">
        <v>2470</v>
      </c>
      <c r="T977" s="275" t="s">
        <v>2659</v>
      </c>
      <c r="U977" s="275" t="s">
        <v>2659</v>
      </c>
      <c r="V977" s="275" t="s">
        <v>2659</v>
      </c>
      <c r="W977" s="275" t="s">
        <v>2659</v>
      </c>
      <c r="X977" s="276" t="s">
        <v>2660</v>
      </c>
      <c r="Y977" s="282"/>
      <c r="Z977" s="129"/>
      <c r="AA977" s="129"/>
      <c r="AB977" s="129"/>
      <c r="AC977" s="129"/>
      <c r="AD977" s="129"/>
      <c r="AE977" s="315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</row>
    <row r="978" spans="2:44" s="149" customFormat="1" ht="12.75" customHeight="1">
      <c r="B978" s="129"/>
      <c r="C978" s="180"/>
      <c r="D978" s="277"/>
      <c r="E978" s="278"/>
      <c r="F978" s="279"/>
      <c r="G978" s="227" t="s">
        <v>2691</v>
      </c>
      <c r="H978" s="8" t="s">
        <v>1246</v>
      </c>
      <c r="I978" s="273">
        <v>12</v>
      </c>
      <c r="J978" s="273">
        <v>60</v>
      </c>
      <c r="K978" s="273">
        <v>0.2</v>
      </c>
      <c r="L978" s="273">
        <v>1</v>
      </c>
      <c r="M978" s="273"/>
      <c r="N978" s="273"/>
      <c r="O978" s="273"/>
      <c r="P978" s="273"/>
      <c r="Q978" s="273"/>
      <c r="R978" s="274">
        <v>43788</v>
      </c>
      <c r="S978" s="274" t="s">
        <v>2470</v>
      </c>
      <c r="T978" s="275" t="s">
        <v>2659</v>
      </c>
      <c r="U978" s="275" t="s">
        <v>2659</v>
      </c>
      <c r="V978" s="275" t="s">
        <v>2659</v>
      </c>
      <c r="W978" s="275" t="s">
        <v>2659</v>
      </c>
      <c r="X978" s="276" t="s">
        <v>2660</v>
      </c>
      <c r="Y978" s="282"/>
      <c r="Z978" s="129"/>
      <c r="AA978" s="129"/>
      <c r="AB978" s="129"/>
      <c r="AC978" s="129"/>
      <c r="AD978" s="129"/>
      <c r="AE978" s="315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</row>
    <row r="979" spans="2:44" s="149" customFormat="1" ht="12.75" customHeight="1">
      <c r="B979" s="129"/>
      <c r="C979" s="180"/>
      <c r="D979" s="277"/>
      <c r="E979" s="278"/>
      <c r="F979" s="279"/>
      <c r="G979" s="227" t="s">
        <v>2692</v>
      </c>
      <c r="H979" s="8" t="s">
        <v>1246</v>
      </c>
      <c r="I979" s="273">
        <v>6</v>
      </c>
      <c r="J979" s="273">
        <v>0</v>
      </c>
      <c r="K979" s="273">
        <v>0.1</v>
      </c>
      <c r="L979" s="273">
        <v>0</v>
      </c>
      <c r="M979" s="273"/>
      <c r="N979" s="273"/>
      <c r="O979" s="273"/>
      <c r="P979" s="273"/>
      <c r="Q979" s="273"/>
      <c r="R979" s="274">
        <v>43780</v>
      </c>
      <c r="S979" s="274" t="s">
        <v>2470</v>
      </c>
      <c r="T979" s="275" t="s">
        <v>2659</v>
      </c>
      <c r="U979" s="275" t="s">
        <v>2659</v>
      </c>
      <c r="V979" s="275" t="s">
        <v>2659</v>
      </c>
      <c r="W979" s="275" t="s">
        <v>2659</v>
      </c>
      <c r="X979" s="276" t="s">
        <v>2660</v>
      </c>
      <c r="Y979" s="282"/>
      <c r="Z979" s="129"/>
      <c r="AA979" s="129"/>
      <c r="AB979" s="129"/>
      <c r="AC979" s="129"/>
      <c r="AD979" s="129"/>
      <c r="AE979" s="315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</row>
    <row r="980" spans="2:44" s="149" customFormat="1" ht="12.75" customHeight="1">
      <c r="B980" s="129"/>
      <c r="C980" s="180"/>
      <c r="D980" s="277"/>
      <c r="E980" s="278"/>
      <c r="F980" s="279"/>
      <c r="G980" s="272" t="s">
        <v>2693</v>
      </c>
      <c r="H980" s="8" t="s">
        <v>1246</v>
      </c>
      <c r="I980" s="273">
        <v>12</v>
      </c>
      <c r="J980" s="273">
        <v>186</v>
      </c>
      <c r="K980" s="273">
        <v>0.2</v>
      </c>
      <c r="L980" s="273">
        <v>3.1</v>
      </c>
      <c r="M980" s="273"/>
      <c r="N980" s="273"/>
      <c r="O980" s="273"/>
      <c r="P980" s="273"/>
      <c r="Q980" s="273"/>
      <c r="R980" s="274">
        <v>43780</v>
      </c>
      <c r="S980" s="274" t="s">
        <v>2470</v>
      </c>
      <c r="T980" s="275" t="s">
        <v>2659</v>
      </c>
      <c r="U980" s="275" t="s">
        <v>2659</v>
      </c>
      <c r="V980" s="275" t="s">
        <v>2659</v>
      </c>
      <c r="W980" s="275" t="s">
        <v>2659</v>
      </c>
      <c r="X980" s="276" t="s">
        <v>2660</v>
      </c>
      <c r="Y980" s="282"/>
      <c r="Z980" s="129"/>
      <c r="AA980" s="129"/>
      <c r="AB980" s="129"/>
      <c r="AC980" s="129"/>
      <c r="AD980" s="129"/>
      <c r="AE980" s="315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</row>
    <row r="981" spans="2:44" s="149" customFormat="1" ht="12.75" customHeight="1">
      <c r="B981" s="129"/>
      <c r="C981" s="180"/>
      <c r="D981" s="277"/>
      <c r="E981" s="278"/>
      <c r="F981" s="279"/>
      <c r="G981" s="272" t="s">
        <v>2694</v>
      </c>
      <c r="H981" s="8" t="s">
        <v>1246</v>
      </c>
      <c r="I981" s="273">
        <v>12</v>
      </c>
      <c r="J981" s="273">
        <v>186</v>
      </c>
      <c r="K981" s="273">
        <v>0.2</v>
      </c>
      <c r="L981" s="273">
        <v>3.1</v>
      </c>
      <c r="M981" s="273"/>
      <c r="N981" s="273"/>
      <c r="O981" s="273"/>
      <c r="P981" s="273"/>
      <c r="Q981" s="273"/>
      <c r="R981" s="274">
        <v>43780</v>
      </c>
      <c r="S981" s="274" t="s">
        <v>2470</v>
      </c>
      <c r="T981" s="275" t="s">
        <v>2659</v>
      </c>
      <c r="U981" s="275" t="s">
        <v>2659</v>
      </c>
      <c r="V981" s="275" t="s">
        <v>2659</v>
      </c>
      <c r="W981" s="275" t="s">
        <v>2659</v>
      </c>
      <c r="X981" s="276" t="s">
        <v>2660</v>
      </c>
      <c r="Y981" s="282"/>
      <c r="Z981" s="129"/>
      <c r="AA981" s="129"/>
      <c r="AB981" s="129"/>
      <c r="AC981" s="129"/>
      <c r="AD981" s="129"/>
      <c r="AE981" s="315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</row>
    <row r="982" spans="2:44" s="149" customFormat="1" ht="12.75" customHeight="1">
      <c r="B982" s="129"/>
      <c r="C982" s="180"/>
      <c r="D982" s="277"/>
      <c r="E982" s="278"/>
      <c r="F982" s="279"/>
      <c r="G982" s="272" t="s">
        <v>2695</v>
      </c>
      <c r="H982" s="8" t="s">
        <v>1246</v>
      </c>
      <c r="I982" s="273">
        <v>12</v>
      </c>
      <c r="J982" s="273">
        <v>186</v>
      </c>
      <c r="K982" s="273">
        <v>0.2</v>
      </c>
      <c r="L982" s="273">
        <v>3.1</v>
      </c>
      <c r="M982" s="273"/>
      <c r="N982" s="273"/>
      <c r="O982" s="273"/>
      <c r="P982" s="273"/>
      <c r="Q982" s="273"/>
      <c r="R982" s="274">
        <v>43780</v>
      </c>
      <c r="S982" s="274" t="s">
        <v>2470</v>
      </c>
      <c r="T982" s="275" t="s">
        <v>2659</v>
      </c>
      <c r="U982" s="275" t="s">
        <v>2659</v>
      </c>
      <c r="V982" s="275" t="s">
        <v>2659</v>
      </c>
      <c r="W982" s="275" t="s">
        <v>2659</v>
      </c>
      <c r="X982" s="276" t="s">
        <v>2660</v>
      </c>
      <c r="Y982" s="282"/>
      <c r="Z982" s="129"/>
      <c r="AA982" s="129"/>
      <c r="AB982" s="129"/>
      <c r="AC982" s="129"/>
      <c r="AD982" s="129"/>
      <c r="AE982" s="315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</row>
    <row r="983" spans="2:44" s="149" customFormat="1" ht="12.75" customHeight="1">
      <c r="B983" s="129"/>
      <c r="C983" s="180"/>
      <c r="D983" s="277"/>
      <c r="E983" s="278"/>
      <c r="F983" s="279"/>
      <c r="G983" s="272" t="s">
        <v>2696</v>
      </c>
      <c r="H983" s="8" t="s">
        <v>1246</v>
      </c>
      <c r="I983" s="273">
        <v>6</v>
      </c>
      <c r="J983" s="273">
        <v>720</v>
      </c>
      <c r="K983" s="273">
        <v>0.1</v>
      </c>
      <c r="L983" s="273">
        <v>12</v>
      </c>
      <c r="M983" s="273"/>
      <c r="N983" s="273"/>
      <c r="O983" s="273"/>
      <c r="P983" s="273"/>
      <c r="Q983" s="273"/>
      <c r="R983" s="274">
        <v>43780</v>
      </c>
      <c r="S983" s="274" t="s">
        <v>2470</v>
      </c>
      <c r="T983" s="275" t="s">
        <v>2659</v>
      </c>
      <c r="U983" s="275" t="s">
        <v>2659</v>
      </c>
      <c r="V983" s="275" t="s">
        <v>2659</v>
      </c>
      <c r="W983" s="275" t="s">
        <v>2659</v>
      </c>
      <c r="X983" s="276" t="s">
        <v>2660</v>
      </c>
      <c r="Y983" s="282"/>
      <c r="Z983" s="129"/>
      <c r="AA983" s="129"/>
      <c r="AB983" s="129"/>
      <c r="AC983" s="129"/>
      <c r="AD983" s="129"/>
      <c r="AE983" s="315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</row>
    <row r="984" spans="2:44" s="149" customFormat="1" ht="12.75" customHeight="1">
      <c r="B984" s="129"/>
      <c r="C984" s="180"/>
      <c r="D984" s="277"/>
      <c r="E984" s="278"/>
      <c r="F984" s="279"/>
      <c r="G984" s="272" t="s">
        <v>2697</v>
      </c>
      <c r="H984" s="8" t="s">
        <v>1246</v>
      </c>
      <c r="I984" s="273">
        <v>6</v>
      </c>
      <c r="J984" s="273">
        <v>720</v>
      </c>
      <c r="K984" s="273">
        <v>0.1</v>
      </c>
      <c r="L984" s="273">
        <v>12</v>
      </c>
      <c r="M984" s="273"/>
      <c r="N984" s="273"/>
      <c r="O984" s="273"/>
      <c r="P984" s="273"/>
      <c r="Q984" s="273"/>
      <c r="R984" s="274">
        <v>43780</v>
      </c>
      <c r="S984" s="274" t="s">
        <v>2470</v>
      </c>
      <c r="T984" s="275" t="s">
        <v>2659</v>
      </c>
      <c r="U984" s="275" t="s">
        <v>2659</v>
      </c>
      <c r="V984" s="275" t="s">
        <v>2659</v>
      </c>
      <c r="W984" s="275" t="s">
        <v>2659</v>
      </c>
      <c r="X984" s="276" t="s">
        <v>2660</v>
      </c>
      <c r="Y984" s="282"/>
      <c r="Z984" s="129"/>
      <c r="AA984" s="129"/>
      <c r="AB984" s="129"/>
      <c r="AC984" s="129"/>
      <c r="AD984" s="129"/>
      <c r="AE984" s="315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</row>
    <row r="985" spans="2:44" s="149" customFormat="1" ht="12.75" customHeight="1">
      <c r="B985" s="129"/>
      <c r="C985" s="180"/>
      <c r="D985" s="277"/>
      <c r="E985" s="278"/>
      <c r="F985" s="279"/>
      <c r="G985" s="272" t="s">
        <v>2698</v>
      </c>
      <c r="H985" s="8" t="s">
        <v>1246</v>
      </c>
      <c r="I985" s="273">
        <v>6</v>
      </c>
      <c r="J985" s="273">
        <v>720</v>
      </c>
      <c r="K985" s="273">
        <v>0.1</v>
      </c>
      <c r="L985" s="273">
        <v>12</v>
      </c>
      <c r="M985" s="273"/>
      <c r="N985" s="273"/>
      <c r="O985" s="273"/>
      <c r="P985" s="273"/>
      <c r="Q985" s="273"/>
      <c r="R985" s="274">
        <v>43780</v>
      </c>
      <c r="S985" s="274" t="s">
        <v>2470</v>
      </c>
      <c r="T985" s="275" t="s">
        <v>2659</v>
      </c>
      <c r="U985" s="275" t="s">
        <v>2659</v>
      </c>
      <c r="V985" s="275" t="s">
        <v>2659</v>
      </c>
      <c r="W985" s="275" t="s">
        <v>2659</v>
      </c>
      <c r="X985" s="276" t="s">
        <v>2660</v>
      </c>
      <c r="Y985" s="282"/>
      <c r="Z985" s="129"/>
      <c r="AA985" s="129"/>
      <c r="AB985" s="129"/>
      <c r="AC985" s="129"/>
      <c r="AD985" s="129"/>
      <c r="AE985" s="315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</row>
    <row r="986" spans="2:44" s="149" customFormat="1" ht="12.75" customHeight="1">
      <c r="B986" s="129"/>
      <c r="C986" s="269" t="s">
        <v>22</v>
      </c>
      <c r="D986" s="270" t="s">
        <v>2656</v>
      </c>
      <c r="E986" s="271" t="s">
        <v>2699</v>
      </c>
      <c r="F986" s="145" t="s">
        <v>3205</v>
      </c>
      <c r="G986" s="272" t="s">
        <v>2663</v>
      </c>
      <c r="H986" s="8" t="s">
        <v>1246</v>
      </c>
      <c r="I986" s="273">
        <v>6</v>
      </c>
      <c r="J986" s="273">
        <v>0</v>
      </c>
      <c r="K986" s="273">
        <v>0.1</v>
      </c>
      <c r="L986" s="273">
        <v>0</v>
      </c>
      <c r="M986" s="273">
        <v>18</v>
      </c>
      <c r="N986" s="273">
        <v>0</v>
      </c>
      <c r="O986" s="273">
        <v>0.3</v>
      </c>
      <c r="P986" s="273">
        <v>0</v>
      </c>
      <c r="Q986" s="273"/>
      <c r="R986" s="274">
        <v>43346</v>
      </c>
      <c r="S986" s="274" t="s">
        <v>2470</v>
      </c>
      <c r="T986" s="275" t="s">
        <v>2659</v>
      </c>
      <c r="U986" s="275" t="s">
        <v>2659</v>
      </c>
      <c r="V986" s="275" t="s">
        <v>2659</v>
      </c>
      <c r="W986" s="275" t="s">
        <v>2659</v>
      </c>
      <c r="X986" s="276" t="s">
        <v>2664</v>
      </c>
      <c r="Y986" s="282"/>
      <c r="Z986" s="129"/>
      <c r="AA986" s="129"/>
      <c r="AB986" s="129"/>
      <c r="AC986" s="129"/>
      <c r="AD986" s="129"/>
      <c r="AE986" s="315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327"/>
      <c r="AR986" s="327"/>
    </row>
    <row r="987" spans="2:44" s="149" customFormat="1" ht="12.75" customHeight="1">
      <c r="B987" s="129"/>
      <c r="C987" s="180"/>
      <c r="D987" s="277"/>
      <c r="E987" s="278"/>
      <c r="F987" s="279"/>
      <c r="G987" s="272" t="s">
        <v>2665</v>
      </c>
      <c r="H987" s="8" t="s">
        <v>1246</v>
      </c>
      <c r="I987" s="273">
        <v>6</v>
      </c>
      <c r="J987" s="273">
        <v>0</v>
      </c>
      <c r="K987" s="273">
        <v>0.1</v>
      </c>
      <c r="L987" s="273">
        <v>0</v>
      </c>
      <c r="M987" s="273"/>
      <c r="N987" s="273"/>
      <c r="O987" s="273"/>
      <c r="P987" s="273"/>
      <c r="Q987" s="273"/>
      <c r="R987" s="274">
        <v>42632</v>
      </c>
      <c r="S987" s="274" t="s">
        <v>2470</v>
      </c>
      <c r="T987" s="275" t="s">
        <v>2659</v>
      </c>
      <c r="U987" s="275" t="s">
        <v>2659</v>
      </c>
      <c r="V987" s="275" t="s">
        <v>2659</v>
      </c>
      <c r="W987" s="275" t="s">
        <v>2659</v>
      </c>
      <c r="X987" s="276" t="s">
        <v>2664</v>
      </c>
      <c r="Y987" s="282"/>
      <c r="Z987" s="129"/>
      <c r="AA987" s="129"/>
      <c r="AB987" s="129"/>
      <c r="AC987" s="129"/>
      <c r="AD987" s="129"/>
      <c r="AE987" s="315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</row>
    <row r="988" spans="2:44" s="149" customFormat="1" ht="12.75" customHeight="1">
      <c r="B988" s="129"/>
      <c r="C988" s="180"/>
      <c r="D988" s="277"/>
      <c r="E988" s="278"/>
      <c r="F988" s="279"/>
      <c r="G988" s="272" t="s">
        <v>2666</v>
      </c>
      <c r="H988" s="8" t="s">
        <v>1246</v>
      </c>
      <c r="I988" s="273">
        <v>6</v>
      </c>
      <c r="J988" s="273">
        <v>0</v>
      </c>
      <c r="K988" s="273">
        <v>0.1</v>
      </c>
      <c r="L988" s="273">
        <v>0</v>
      </c>
      <c r="M988" s="273"/>
      <c r="N988" s="273"/>
      <c r="O988" s="273"/>
      <c r="P988" s="273"/>
      <c r="Q988" s="273"/>
      <c r="R988" s="274">
        <v>42632</v>
      </c>
      <c r="S988" s="274" t="s">
        <v>2470</v>
      </c>
      <c r="T988" s="275" t="s">
        <v>2659</v>
      </c>
      <c r="U988" s="275" t="s">
        <v>2659</v>
      </c>
      <c r="V988" s="275" t="s">
        <v>2659</v>
      </c>
      <c r="W988" s="275" t="s">
        <v>2659</v>
      </c>
      <c r="X988" s="276" t="s">
        <v>2664</v>
      </c>
      <c r="Y988" s="282"/>
      <c r="Z988" s="129"/>
      <c r="AA988" s="129"/>
      <c r="AB988" s="129"/>
      <c r="AC988" s="129"/>
      <c r="AD988" s="129"/>
      <c r="AE988" s="315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</row>
    <row r="989" spans="2:44" s="149" customFormat="1" ht="12.75" customHeight="1">
      <c r="B989" s="129"/>
      <c r="C989" s="269" t="s">
        <v>22</v>
      </c>
      <c r="D989" s="270" t="s">
        <v>2656</v>
      </c>
      <c r="E989" s="271" t="s">
        <v>2699</v>
      </c>
      <c r="F989" s="145" t="s">
        <v>3293</v>
      </c>
      <c r="G989" s="272" t="s">
        <v>2700</v>
      </c>
      <c r="H989" s="8" t="s">
        <v>1246</v>
      </c>
      <c r="I989" s="273">
        <v>12</v>
      </c>
      <c r="J989" s="273">
        <v>720</v>
      </c>
      <c r="K989" s="273">
        <v>0.2</v>
      </c>
      <c r="L989" s="273">
        <v>12</v>
      </c>
      <c r="M989" s="273">
        <f>SUM(I989:I994)</f>
        <v>72</v>
      </c>
      <c r="N989" s="273">
        <v>1560</v>
      </c>
      <c r="O989" s="273">
        <f>SUM(K989:K994)</f>
        <v>1.2000000000000002</v>
      </c>
      <c r="P989" s="273">
        <v>26</v>
      </c>
      <c r="Q989" s="273"/>
      <c r="R989" s="274">
        <v>42485</v>
      </c>
      <c r="S989" s="274" t="s">
        <v>2470</v>
      </c>
      <c r="T989" s="275" t="s">
        <v>2659</v>
      </c>
      <c r="U989" s="275" t="s">
        <v>2659</v>
      </c>
      <c r="V989" s="275" t="s">
        <v>2659</v>
      </c>
      <c r="W989" s="275" t="s">
        <v>2659</v>
      </c>
      <c r="X989" s="276" t="s">
        <v>2660</v>
      </c>
      <c r="Y989" s="282"/>
      <c r="Z989" s="129"/>
      <c r="AA989" s="129"/>
      <c r="AB989" s="129"/>
      <c r="AC989" s="129"/>
      <c r="AD989" s="129"/>
      <c r="AE989" s="315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327"/>
      <c r="AR989" s="327"/>
    </row>
    <row r="990" spans="2:44" s="149" customFormat="1" ht="12.75" customHeight="1">
      <c r="B990" s="129"/>
      <c r="C990" s="180"/>
      <c r="D990" s="277"/>
      <c r="E990" s="278"/>
      <c r="F990" s="279"/>
      <c r="G990" s="272" t="s">
        <v>2701</v>
      </c>
      <c r="H990" s="8" t="s">
        <v>1246</v>
      </c>
      <c r="I990" s="273">
        <v>6</v>
      </c>
      <c r="J990" s="273">
        <v>30</v>
      </c>
      <c r="K990" s="273">
        <v>0.1</v>
      </c>
      <c r="L990" s="273">
        <v>0.5</v>
      </c>
      <c r="M990" s="273"/>
      <c r="N990" s="273"/>
      <c r="O990" s="273"/>
      <c r="P990" s="273"/>
      <c r="Q990" s="273"/>
      <c r="R990" s="274">
        <v>42334</v>
      </c>
      <c r="S990" s="274" t="s">
        <v>2470</v>
      </c>
      <c r="T990" s="275" t="s">
        <v>2659</v>
      </c>
      <c r="U990" s="275" t="s">
        <v>2659</v>
      </c>
      <c r="V990" s="275" t="s">
        <v>2659</v>
      </c>
      <c r="W990" s="275" t="s">
        <v>2659</v>
      </c>
      <c r="X990" s="276" t="s">
        <v>2660</v>
      </c>
      <c r="Y990" s="282"/>
      <c r="Z990" s="129"/>
      <c r="AA990" s="129"/>
      <c r="AB990" s="129"/>
      <c r="AC990" s="129"/>
      <c r="AD990" s="129"/>
      <c r="AE990" s="315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</row>
    <row r="991" spans="2:44" s="149" customFormat="1" ht="12.75" customHeight="1">
      <c r="B991" s="129"/>
      <c r="C991" s="180"/>
      <c r="D991" s="277"/>
      <c r="E991" s="278"/>
      <c r="F991" s="279"/>
      <c r="G991" s="272" t="s">
        <v>2702</v>
      </c>
      <c r="H991" s="8" t="s">
        <v>1246</v>
      </c>
      <c r="I991" s="273">
        <v>12</v>
      </c>
      <c r="J991" s="273">
        <v>720</v>
      </c>
      <c r="K991" s="273">
        <v>0.2</v>
      </c>
      <c r="L991" s="273">
        <v>12</v>
      </c>
      <c r="M991" s="273"/>
      <c r="N991" s="273"/>
      <c r="O991" s="273"/>
      <c r="P991" s="273"/>
      <c r="Q991" s="273"/>
      <c r="R991" s="274">
        <v>42485</v>
      </c>
      <c r="S991" s="274" t="s">
        <v>2470</v>
      </c>
      <c r="T991" s="275" t="s">
        <v>2659</v>
      </c>
      <c r="U991" s="275" t="s">
        <v>2659</v>
      </c>
      <c r="V991" s="275" t="s">
        <v>2659</v>
      </c>
      <c r="W991" s="275" t="s">
        <v>2659</v>
      </c>
      <c r="X991" s="276" t="s">
        <v>2660</v>
      </c>
      <c r="Y991" s="282"/>
      <c r="Z991" s="129"/>
      <c r="AA991" s="129"/>
      <c r="AB991" s="129"/>
      <c r="AC991" s="129"/>
      <c r="AD991" s="129"/>
      <c r="AE991" s="315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</row>
    <row r="992" spans="2:44" s="149" customFormat="1" ht="12.75" customHeight="1">
      <c r="B992" s="129"/>
      <c r="C992" s="180"/>
      <c r="D992" s="277"/>
      <c r="E992" s="278"/>
      <c r="F992" s="279"/>
      <c r="G992" s="272" t="s">
        <v>2668</v>
      </c>
      <c r="H992" s="8" t="s">
        <v>1246</v>
      </c>
      <c r="I992" s="273">
        <v>30</v>
      </c>
      <c r="J992" s="273">
        <v>0</v>
      </c>
      <c r="K992" s="273">
        <v>0.5</v>
      </c>
      <c r="L992" s="273">
        <v>0</v>
      </c>
      <c r="M992" s="273"/>
      <c r="N992" s="273"/>
      <c r="O992" s="273"/>
      <c r="P992" s="273"/>
      <c r="Q992" s="273"/>
      <c r="R992" s="274">
        <v>42334</v>
      </c>
      <c r="S992" s="274" t="s">
        <v>2470</v>
      </c>
      <c r="T992" s="275" t="s">
        <v>2659</v>
      </c>
      <c r="U992" s="275" t="s">
        <v>2659</v>
      </c>
      <c r="V992" s="275" t="s">
        <v>2659</v>
      </c>
      <c r="W992" s="275" t="s">
        <v>2659</v>
      </c>
      <c r="X992" s="276" t="s">
        <v>2660</v>
      </c>
      <c r="Y992" s="282"/>
      <c r="Z992" s="129"/>
      <c r="AA992" s="129"/>
      <c r="AB992" s="129"/>
      <c r="AC992" s="129"/>
      <c r="AD992" s="129"/>
      <c r="AE992" s="315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</row>
    <row r="993" spans="2:44" s="149" customFormat="1" ht="12.75" customHeight="1">
      <c r="B993" s="129"/>
      <c r="C993" s="180"/>
      <c r="D993" s="277"/>
      <c r="E993" s="278"/>
      <c r="F993" s="279"/>
      <c r="G993" s="272" t="s">
        <v>2669</v>
      </c>
      <c r="H993" s="8" t="s">
        <v>1246</v>
      </c>
      <c r="I993" s="273">
        <v>6</v>
      </c>
      <c r="J993" s="273">
        <v>30</v>
      </c>
      <c r="K993" s="273">
        <v>0.1</v>
      </c>
      <c r="L993" s="273">
        <v>0.5</v>
      </c>
      <c r="M993" s="273"/>
      <c r="N993" s="273"/>
      <c r="O993" s="273"/>
      <c r="P993" s="273"/>
      <c r="Q993" s="273"/>
      <c r="R993" s="274">
        <v>42334</v>
      </c>
      <c r="S993" s="274" t="s">
        <v>2470</v>
      </c>
      <c r="T993" s="275" t="s">
        <v>2659</v>
      </c>
      <c r="U993" s="275" t="s">
        <v>2659</v>
      </c>
      <c r="V993" s="275" t="s">
        <v>2659</v>
      </c>
      <c r="W993" s="275" t="s">
        <v>2659</v>
      </c>
      <c r="X993" s="276" t="s">
        <v>2660</v>
      </c>
      <c r="Y993" s="282"/>
      <c r="Z993" s="129"/>
      <c r="AA993" s="129"/>
      <c r="AB993" s="129"/>
      <c r="AC993" s="129"/>
      <c r="AD993" s="129"/>
      <c r="AE993" s="315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</row>
    <row r="994" spans="2:44" s="149" customFormat="1" ht="12.75" customHeight="1">
      <c r="B994" s="129"/>
      <c r="C994" s="180"/>
      <c r="D994" s="277"/>
      <c r="E994" s="278"/>
      <c r="F994" s="279"/>
      <c r="G994" s="272" t="s">
        <v>2703</v>
      </c>
      <c r="H994" s="8" t="s">
        <v>1246</v>
      </c>
      <c r="I994" s="273">
        <v>6</v>
      </c>
      <c r="J994" s="273">
        <v>60</v>
      </c>
      <c r="K994" s="273">
        <v>0.1</v>
      </c>
      <c r="L994" s="273">
        <v>1</v>
      </c>
      <c r="M994" s="273"/>
      <c r="N994" s="273"/>
      <c r="O994" s="273"/>
      <c r="P994" s="273"/>
      <c r="Q994" s="273"/>
      <c r="R994" s="274">
        <v>43780</v>
      </c>
      <c r="S994" s="274" t="s">
        <v>2470</v>
      </c>
      <c r="T994" s="275" t="s">
        <v>2659</v>
      </c>
      <c r="U994" s="275" t="s">
        <v>2659</v>
      </c>
      <c r="V994" s="275" t="s">
        <v>2659</v>
      </c>
      <c r="W994" s="275" t="s">
        <v>2659</v>
      </c>
      <c r="X994" s="276" t="s">
        <v>2660</v>
      </c>
      <c r="Y994" s="282"/>
      <c r="Z994" s="129"/>
      <c r="AA994" s="129"/>
      <c r="AB994" s="129"/>
      <c r="AC994" s="129"/>
      <c r="AD994" s="129"/>
      <c r="AE994" s="315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</row>
    <row r="995" spans="2:44" s="149" customFormat="1" ht="12.75" customHeight="1">
      <c r="B995" s="129"/>
      <c r="C995" s="269" t="s">
        <v>22</v>
      </c>
      <c r="D995" s="270" t="s">
        <v>2656</v>
      </c>
      <c r="E995" s="271" t="s">
        <v>2699</v>
      </c>
      <c r="F995" s="145" t="s">
        <v>3294</v>
      </c>
      <c r="G995" s="272" t="s">
        <v>2704</v>
      </c>
      <c r="H995" s="8" t="s">
        <v>1246</v>
      </c>
      <c r="I995" s="273">
        <v>30</v>
      </c>
      <c r="J995" s="273">
        <v>0</v>
      </c>
      <c r="K995" s="273">
        <v>0.5</v>
      </c>
      <c r="L995" s="273">
        <v>0</v>
      </c>
      <c r="M995" s="273">
        <f>SUM(I995:I1001)</f>
        <v>108</v>
      </c>
      <c r="N995" s="273">
        <v>18</v>
      </c>
      <c r="O995" s="273">
        <f>SUM(K995:K1001)</f>
        <v>1.8</v>
      </c>
      <c r="P995" s="273">
        <v>0.3</v>
      </c>
      <c r="Q995" s="273"/>
      <c r="R995" s="274">
        <v>42334</v>
      </c>
      <c r="S995" s="274" t="s">
        <v>2470</v>
      </c>
      <c r="T995" s="275" t="s">
        <v>2659</v>
      </c>
      <c r="U995" s="275" t="s">
        <v>2659</v>
      </c>
      <c r="V995" s="275" t="s">
        <v>2659</v>
      </c>
      <c r="W995" s="275" t="s">
        <v>2659</v>
      </c>
      <c r="X995" s="276" t="s">
        <v>2660</v>
      </c>
      <c r="Y995" s="282"/>
      <c r="Z995" s="129"/>
      <c r="AA995" s="129"/>
      <c r="AB995" s="129"/>
      <c r="AC995" s="129"/>
      <c r="AD995" s="129"/>
      <c r="AE995" s="315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327"/>
      <c r="AR995" s="327"/>
    </row>
    <row r="996" spans="2:44" s="149" customFormat="1" ht="12.75" customHeight="1">
      <c r="B996" s="129"/>
      <c r="C996" s="180"/>
      <c r="D996" s="277"/>
      <c r="E996" s="278"/>
      <c r="F996" s="279"/>
      <c r="G996" s="272" t="s">
        <v>2705</v>
      </c>
      <c r="H996" s="8" t="s">
        <v>1246</v>
      </c>
      <c r="I996" s="273">
        <v>12</v>
      </c>
      <c r="J996" s="273">
        <v>0</v>
      </c>
      <c r="K996" s="273">
        <v>0.2</v>
      </c>
      <c r="L996" s="273">
        <v>0</v>
      </c>
      <c r="M996" s="273"/>
      <c r="N996" s="273"/>
      <c r="O996" s="273"/>
      <c r="P996" s="273"/>
      <c r="Q996" s="273"/>
      <c r="R996" s="274">
        <v>42334</v>
      </c>
      <c r="S996" s="274" t="s">
        <v>2470</v>
      </c>
      <c r="T996" s="275" t="s">
        <v>2659</v>
      </c>
      <c r="U996" s="275" t="s">
        <v>2659</v>
      </c>
      <c r="V996" s="275" t="s">
        <v>2659</v>
      </c>
      <c r="W996" s="275" t="s">
        <v>2659</v>
      </c>
      <c r="X996" s="276" t="s">
        <v>2660</v>
      </c>
      <c r="Y996" s="282"/>
      <c r="Z996" s="129"/>
      <c r="AA996" s="129"/>
      <c r="AB996" s="129"/>
      <c r="AC996" s="129"/>
      <c r="AD996" s="129"/>
      <c r="AE996" s="315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</row>
    <row r="997" spans="2:44" s="149" customFormat="1" ht="12.75" customHeight="1">
      <c r="B997" s="129"/>
      <c r="C997" s="180"/>
      <c r="D997" s="277"/>
      <c r="E997" s="278"/>
      <c r="F997" s="279"/>
      <c r="G997" s="272" t="s">
        <v>2706</v>
      </c>
      <c r="H997" s="8" t="s">
        <v>1246</v>
      </c>
      <c r="I997" s="273">
        <v>18</v>
      </c>
      <c r="J997" s="273">
        <v>0</v>
      </c>
      <c r="K997" s="273">
        <v>0.3</v>
      </c>
      <c r="L997" s="273">
        <v>0</v>
      </c>
      <c r="M997" s="273"/>
      <c r="N997" s="273"/>
      <c r="O997" s="273"/>
      <c r="P997" s="273"/>
      <c r="Q997" s="273"/>
      <c r="R997" s="274">
        <v>43713</v>
      </c>
      <c r="S997" s="274" t="s">
        <v>2470</v>
      </c>
      <c r="T997" s="275" t="s">
        <v>2659</v>
      </c>
      <c r="U997" s="275" t="s">
        <v>2659</v>
      </c>
      <c r="V997" s="275" t="s">
        <v>2659</v>
      </c>
      <c r="W997" s="275" t="s">
        <v>2659</v>
      </c>
      <c r="X997" s="276" t="s">
        <v>2660</v>
      </c>
      <c r="Y997" s="282"/>
      <c r="Z997" s="129"/>
      <c r="AA997" s="129"/>
      <c r="AB997" s="129"/>
      <c r="AC997" s="129"/>
      <c r="AD997" s="129"/>
      <c r="AE997" s="315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</row>
    <row r="998" spans="2:44" s="149" customFormat="1" ht="12.75" customHeight="1">
      <c r="B998" s="129"/>
      <c r="C998" s="180"/>
      <c r="D998" s="277"/>
      <c r="E998" s="278"/>
      <c r="F998" s="279"/>
      <c r="G998" s="272" t="s">
        <v>2707</v>
      </c>
      <c r="H998" s="8" t="s">
        <v>1246</v>
      </c>
      <c r="I998" s="273">
        <v>12</v>
      </c>
      <c r="J998" s="273">
        <v>0</v>
      </c>
      <c r="K998" s="273">
        <v>0.2</v>
      </c>
      <c r="L998" s="273">
        <v>0</v>
      </c>
      <c r="M998" s="273"/>
      <c r="N998" s="273"/>
      <c r="O998" s="273"/>
      <c r="P998" s="273"/>
      <c r="Q998" s="273"/>
      <c r="R998" s="274">
        <v>43567</v>
      </c>
      <c r="S998" s="274" t="s">
        <v>2470</v>
      </c>
      <c r="T998" s="275" t="s">
        <v>2659</v>
      </c>
      <c r="U998" s="275" t="s">
        <v>2659</v>
      </c>
      <c r="V998" s="275" t="s">
        <v>2659</v>
      </c>
      <c r="W998" s="275" t="s">
        <v>2659</v>
      </c>
      <c r="X998" s="276" t="s">
        <v>2660</v>
      </c>
      <c r="Y998" s="282"/>
      <c r="Z998" s="129"/>
      <c r="AA998" s="129"/>
      <c r="AB998" s="129"/>
      <c r="AC998" s="129"/>
      <c r="AD998" s="129"/>
      <c r="AE998" s="315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</row>
    <row r="999" spans="2:44" s="149" customFormat="1" ht="12.75" customHeight="1">
      <c r="B999" s="129"/>
      <c r="C999" s="180"/>
      <c r="D999" s="277"/>
      <c r="E999" s="278"/>
      <c r="F999" s="279"/>
      <c r="G999" s="272" t="s">
        <v>2708</v>
      </c>
      <c r="H999" s="8" t="s">
        <v>1246</v>
      </c>
      <c r="I999" s="273">
        <v>12</v>
      </c>
      <c r="J999" s="273">
        <v>0</v>
      </c>
      <c r="K999" s="273">
        <v>0.2</v>
      </c>
      <c r="L999" s="273">
        <v>0</v>
      </c>
      <c r="M999" s="273"/>
      <c r="N999" s="273"/>
      <c r="O999" s="273"/>
      <c r="P999" s="273"/>
      <c r="Q999" s="273"/>
      <c r="R999" s="274">
        <v>42334</v>
      </c>
      <c r="S999" s="274" t="s">
        <v>2470</v>
      </c>
      <c r="T999" s="275" t="s">
        <v>2659</v>
      </c>
      <c r="U999" s="275" t="s">
        <v>2659</v>
      </c>
      <c r="V999" s="275" t="s">
        <v>2659</v>
      </c>
      <c r="W999" s="275" t="s">
        <v>2659</v>
      </c>
      <c r="X999" s="276" t="s">
        <v>2660</v>
      </c>
      <c r="Y999" s="282"/>
      <c r="Z999" s="129"/>
      <c r="AA999" s="129"/>
      <c r="AB999" s="129"/>
      <c r="AC999" s="129"/>
      <c r="AD999" s="129"/>
      <c r="AE999" s="315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</row>
    <row r="1000" spans="2:44" s="149" customFormat="1" ht="12.75" customHeight="1">
      <c r="B1000" s="129"/>
      <c r="C1000" s="180"/>
      <c r="D1000" s="277"/>
      <c r="E1000" s="278"/>
      <c r="F1000" s="279"/>
      <c r="G1000" s="272" t="s">
        <v>2709</v>
      </c>
      <c r="H1000" s="8" t="s">
        <v>1246</v>
      </c>
      <c r="I1000" s="273">
        <v>18</v>
      </c>
      <c r="J1000" s="273">
        <v>18</v>
      </c>
      <c r="K1000" s="273">
        <v>0.3</v>
      </c>
      <c r="L1000" s="273">
        <v>0.3</v>
      </c>
      <c r="M1000" s="273"/>
      <c r="N1000" s="273"/>
      <c r="O1000" s="273"/>
      <c r="P1000" s="273"/>
      <c r="Q1000" s="273"/>
      <c r="R1000" s="274">
        <v>42334</v>
      </c>
      <c r="S1000" s="274" t="s">
        <v>2470</v>
      </c>
      <c r="T1000" s="275" t="s">
        <v>2659</v>
      </c>
      <c r="U1000" s="275" t="s">
        <v>2659</v>
      </c>
      <c r="V1000" s="275" t="s">
        <v>2659</v>
      </c>
      <c r="W1000" s="275" t="s">
        <v>2659</v>
      </c>
      <c r="X1000" s="276" t="s">
        <v>2660</v>
      </c>
      <c r="Y1000" s="282"/>
      <c r="Z1000" s="129"/>
      <c r="AA1000" s="129"/>
      <c r="AB1000" s="129"/>
      <c r="AC1000" s="129"/>
      <c r="AD1000" s="129"/>
      <c r="AE1000" s="315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</row>
    <row r="1001" spans="2:44" s="149" customFormat="1" ht="12.75" customHeight="1">
      <c r="B1001" s="129"/>
      <c r="C1001" s="180"/>
      <c r="D1001" s="277"/>
      <c r="E1001" s="278"/>
      <c r="F1001" s="279"/>
      <c r="G1001" s="272" t="s">
        <v>2710</v>
      </c>
      <c r="H1001" s="8" t="s">
        <v>1246</v>
      </c>
      <c r="I1001" s="273">
        <v>6</v>
      </c>
      <c r="J1001" s="273">
        <v>0</v>
      </c>
      <c r="K1001" s="273">
        <v>0.1</v>
      </c>
      <c r="L1001" s="273">
        <v>0</v>
      </c>
      <c r="M1001" s="273"/>
      <c r="N1001" s="273"/>
      <c r="O1001" s="273"/>
      <c r="P1001" s="273"/>
      <c r="Q1001" s="273"/>
      <c r="R1001" s="274">
        <v>43577</v>
      </c>
      <c r="S1001" s="274" t="s">
        <v>2470</v>
      </c>
      <c r="T1001" s="275" t="s">
        <v>2659</v>
      </c>
      <c r="U1001" s="275" t="s">
        <v>2659</v>
      </c>
      <c r="V1001" s="275" t="s">
        <v>2659</v>
      </c>
      <c r="W1001" s="275" t="s">
        <v>2659</v>
      </c>
      <c r="X1001" s="276" t="s">
        <v>2660</v>
      </c>
      <c r="Y1001" s="282"/>
      <c r="Z1001" s="129"/>
      <c r="AA1001" s="129"/>
      <c r="AB1001" s="129"/>
      <c r="AC1001" s="129"/>
      <c r="AD1001" s="129"/>
      <c r="AE1001" s="315"/>
      <c r="AF1001" s="129"/>
      <c r="AG1001" s="129"/>
      <c r="AH1001" s="129"/>
      <c r="AI1001" s="129"/>
      <c r="AJ1001" s="129"/>
      <c r="AK1001" s="129"/>
      <c r="AL1001" s="129"/>
      <c r="AM1001" s="129"/>
      <c r="AN1001" s="129"/>
      <c r="AO1001" s="129"/>
      <c r="AP1001" s="129"/>
    </row>
    <row r="1002" spans="2:44" s="149" customFormat="1" ht="12.75" customHeight="1">
      <c r="B1002" s="129"/>
      <c r="C1002" s="269" t="s">
        <v>22</v>
      </c>
      <c r="D1002" s="270" t="s">
        <v>2656</v>
      </c>
      <c r="E1002" s="271" t="s">
        <v>2699</v>
      </c>
      <c r="F1002" s="280" t="s">
        <v>2711</v>
      </c>
      <c r="G1002" s="272" t="s">
        <v>2712</v>
      </c>
      <c r="H1002" s="8" t="s">
        <v>1246</v>
      </c>
      <c r="I1002" s="273">
        <v>60</v>
      </c>
      <c r="J1002" s="273">
        <v>0</v>
      </c>
      <c r="K1002" s="273">
        <v>1</v>
      </c>
      <c r="L1002" s="273">
        <v>0</v>
      </c>
      <c r="M1002" s="273">
        <v>60</v>
      </c>
      <c r="N1002" s="273">
        <v>0</v>
      </c>
      <c r="O1002" s="273">
        <v>1</v>
      </c>
      <c r="P1002" s="273">
        <v>0</v>
      </c>
      <c r="Q1002" s="273"/>
      <c r="R1002" s="274">
        <v>43703</v>
      </c>
      <c r="S1002" s="274" t="s">
        <v>2470</v>
      </c>
      <c r="T1002" s="275" t="s">
        <v>2659</v>
      </c>
      <c r="U1002" s="275" t="s">
        <v>2659</v>
      </c>
      <c r="V1002" s="275" t="s">
        <v>2659</v>
      </c>
      <c r="W1002" s="275" t="s">
        <v>2659</v>
      </c>
      <c r="X1002" s="276" t="s">
        <v>2660</v>
      </c>
      <c r="Y1002" s="282"/>
      <c r="Z1002" s="129"/>
      <c r="AA1002" s="129"/>
      <c r="AB1002" s="129"/>
      <c r="AC1002" s="129"/>
      <c r="AD1002" s="129"/>
      <c r="AE1002" s="315"/>
      <c r="AF1002" s="129"/>
      <c r="AG1002" s="129"/>
      <c r="AH1002" s="129"/>
      <c r="AI1002" s="129"/>
      <c r="AJ1002" s="129"/>
      <c r="AK1002" s="129"/>
      <c r="AL1002" s="129"/>
      <c r="AM1002" s="129"/>
      <c r="AN1002" s="129"/>
      <c r="AO1002" s="129"/>
      <c r="AP1002" s="129"/>
      <c r="AQ1002" s="327"/>
      <c r="AR1002" s="327"/>
    </row>
    <row r="1003" spans="2:44" s="149" customFormat="1" ht="12.75" customHeight="1">
      <c r="B1003" s="129"/>
      <c r="C1003" s="269" t="s">
        <v>22</v>
      </c>
      <c r="D1003" s="270" t="s">
        <v>2656</v>
      </c>
      <c r="E1003" s="271" t="s">
        <v>2699</v>
      </c>
      <c r="F1003" s="280" t="s">
        <v>2713</v>
      </c>
      <c r="G1003" s="272" t="s">
        <v>3114</v>
      </c>
      <c r="H1003" s="8" t="s">
        <v>1246</v>
      </c>
      <c r="I1003" s="273">
        <v>6</v>
      </c>
      <c r="J1003" s="273">
        <v>0</v>
      </c>
      <c r="K1003" s="273">
        <v>0.1</v>
      </c>
      <c r="L1003" s="273">
        <v>0</v>
      </c>
      <c r="M1003" s="273">
        <f>SUM(I1003:I1012)</f>
        <v>108</v>
      </c>
      <c r="N1003" s="273">
        <v>2868</v>
      </c>
      <c r="O1003" s="273">
        <f>SUM(K1003:K1012)</f>
        <v>1.7999999999999998</v>
      </c>
      <c r="P1003" s="273">
        <v>47.8</v>
      </c>
      <c r="Q1003" s="273"/>
      <c r="R1003" s="274">
        <v>43780</v>
      </c>
      <c r="S1003" s="274" t="s">
        <v>2470</v>
      </c>
      <c r="T1003" s="275" t="s">
        <v>2659</v>
      </c>
      <c r="U1003" s="275" t="s">
        <v>2659</v>
      </c>
      <c r="V1003" s="275" t="s">
        <v>2659</v>
      </c>
      <c r="W1003" s="275" t="s">
        <v>2659</v>
      </c>
      <c r="X1003" s="276" t="s">
        <v>2660</v>
      </c>
      <c r="Y1003" s="282"/>
      <c r="Z1003" s="129"/>
      <c r="AA1003" s="129"/>
      <c r="AB1003" s="129"/>
      <c r="AC1003" s="129"/>
      <c r="AD1003" s="129"/>
      <c r="AE1003" s="315"/>
      <c r="AF1003" s="129"/>
      <c r="AG1003" s="129"/>
      <c r="AH1003" s="129"/>
      <c r="AI1003" s="129"/>
      <c r="AJ1003" s="129"/>
      <c r="AK1003" s="129"/>
      <c r="AL1003" s="129"/>
      <c r="AM1003" s="129"/>
      <c r="AN1003" s="129"/>
      <c r="AO1003" s="129"/>
      <c r="AP1003" s="129"/>
      <c r="AQ1003" s="327"/>
      <c r="AR1003" s="327"/>
    </row>
    <row r="1004" spans="2:44" s="149" customFormat="1" ht="12.75" customHeight="1">
      <c r="B1004" s="129"/>
      <c r="C1004" s="180"/>
      <c r="D1004" s="277"/>
      <c r="E1004" s="278"/>
      <c r="F1004" s="279"/>
      <c r="G1004" s="272" t="s">
        <v>2690</v>
      </c>
      <c r="H1004" s="8" t="s">
        <v>1246</v>
      </c>
      <c r="I1004" s="273">
        <v>12</v>
      </c>
      <c r="J1004" s="273">
        <v>0</v>
      </c>
      <c r="K1004" s="273">
        <v>0.2</v>
      </c>
      <c r="L1004" s="273">
        <v>0</v>
      </c>
      <c r="M1004" s="273"/>
      <c r="N1004" s="273"/>
      <c r="O1004" s="273"/>
      <c r="P1004" s="273"/>
      <c r="Q1004" s="273"/>
      <c r="R1004" s="274">
        <v>43780</v>
      </c>
      <c r="S1004" s="274" t="s">
        <v>2470</v>
      </c>
      <c r="T1004" s="275" t="s">
        <v>2659</v>
      </c>
      <c r="U1004" s="275" t="s">
        <v>2659</v>
      </c>
      <c r="V1004" s="275" t="s">
        <v>2659</v>
      </c>
      <c r="W1004" s="275" t="s">
        <v>2659</v>
      </c>
      <c r="X1004" s="276" t="s">
        <v>2660</v>
      </c>
      <c r="Y1004" s="282"/>
      <c r="Z1004" s="129"/>
      <c r="AA1004" s="129"/>
      <c r="AB1004" s="129"/>
      <c r="AC1004" s="129"/>
      <c r="AD1004" s="129"/>
      <c r="AE1004" s="315"/>
      <c r="AF1004" s="129"/>
      <c r="AG1004" s="129"/>
      <c r="AH1004" s="129"/>
      <c r="AI1004" s="129"/>
      <c r="AJ1004" s="129"/>
      <c r="AK1004" s="129"/>
      <c r="AL1004" s="129"/>
      <c r="AM1004" s="129"/>
      <c r="AN1004" s="129"/>
      <c r="AO1004" s="129"/>
      <c r="AP1004" s="129"/>
    </row>
    <row r="1005" spans="2:44" s="149" customFormat="1" ht="12.75" customHeight="1">
      <c r="B1005" s="129"/>
      <c r="C1005" s="180"/>
      <c r="D1005" s="277"/>
      <c r="E1005" s="278"/>
      <c r="F1005" s="279"/>
      <c r="G1005" s="227" t="s">
        <v>2691</v>
      </c>
      <c r="H1005" s="8" t="s">
        <v>1246</v>
      </c>
      <c r="I1005" s="273">
        <v>12</v>
      </c>
      <c r="J1005" s="273">
        <v>60</v>
      </c>
      <c r="K1005" s="273">
        <v>0.2</v>
      </c>
      <c r="L1005" s="273">
        <v>1</v>
      </c>
      <c r="M1005" s="273"/>
      <c r="N1005" s="273"/>
      <c r="O1005" s="273"/>
      <c r="P1005" s="273"/>
      <c r="Q1005" s="273"/>
      <c r="R1005" s="274">
        <v>43788</v>
      </c>
      <c r="S1005" s="274" t="s">
        <v>2470</v>
      </c>
      <c r="T1005" s="275" t="s">
        <v>2659</v>
      </c>
      <c r="U1005" s="275" t="s">
        <v>2659</v>
      </c>
      <c r="V1005" s="275" t="s">
        <v>2659</v>
      </c>
      <c r="W1005" s="275" t="s">
        <v>2659</v>
      </c>
      <c r="X1005" s="276" t="s">
        <v>2660</v>
      </c>
      <c r="Y1005" s="282"/>
      <c r="Z1005" s="129"/>
      <c r="AA1005" s="129"/>
      <c r="AB1005" s="129"/>
      <c r="AC1005" s="129"/>
      <c r="AD1005" s="129"/>
      <c r="AE1005" s="315"/>
      <c r="AF1005" s="129"/>
      <c r="AG1005" s="129"/>
      <c r="AH1005" s="129"/>
      <c r="AI1005" s="129"/>
      <c r="AJ1005" s="129"/>
      <c r="AK1005" s="129"/>
      <c r="AL1005" s="129"/>
      <c r="AM1005" s="129"/>
      <c r="AN1005" s="129"/>
      <c r="AO1005" s="129"/>
      <c r="AP1005" s="129"/>
    </row>
    <row r="1006" spans="2:44" s="149" customFormat="1" ht="12.75" customHeight="1">
      <c r="B1006" s="129"/>
      <c r="C1006" s="180"/>
      <c r="D1006" s="277"/>
      <c r="E1006" s="278"/>
      <c r="F1006" s="279"/>
      <c r="G1006" s="227" t="s">
        <v>2692</v>
      </c>
      <c r="H1006" s="8" t="s">
        <v>1246</v>
      </c>
      <c r="I1006" s="273">
        <v>6</v>
      </c>
      <c r="J1006" s="273">
        <v>0</v>
      </c>
      <c r="K1006" s="273">
        <v>0.1</v>
      </c>
      <c r="L1006" s="273">
        <v>0</v>
      </c>
      <c r="M1006" s="273"/>
      <c r="N1006" s="273"/>
      <c r="O1006" s="273"/>
      <c r="P1006" s="273"/>
      <c r="Q1006" s="273"/>
      <c r="R1006" s="274">
        <v>43780</v>
      </c>
      <c r="S1006" s="274" t="s">
        <v>2470</v>
      </c>
      <c r="T1006" s="275" t="s">
        <v>2659</v>
      </c>
      <c r="U1006" s="275" t="s">
        <v>2659</v>
      </c>
      <c r="V1006" s="275" t="s">
        <v>2659</v>
      </c>
      <c r="W1006" s="275" t="s">
        <v>2659</v>
      </c>
      <c r="X1006" s="276" t="s">
        <v>2660</v>
      </c>
      <c r="Y1006" s="282"/>
      <c r="Z1006" s="129"/>
      <c r="AA1006" s="129"/>
      <c r="AB1006" s="129"/>
      <c r="AC1006" s="129"/>
      <c r="AD1006" s="129"/>
      <c r="AE1006" s="315"/>
      <c r="AF1006" s="129"/>
      <c r="AG1006" s="129"/>
      <c r="AH1006" s="129"/>
      <c r="AI1006" s="129"/>
      <c r="AJ1006" s="129"/>
      <c r="AK1006" s="129"/>
      <c r="AL1006" s="129"/>
      <c r="AM1006" s="129"/>
      <c r="AN1006" s="129"/>
      <c r="AO1006" s="129"/>
      <c r="AP1006" s="129"/>
    </row>
    <row r="1007" spans="2:44" s="149" customFormat="1" ht="12.75" customHeight="1">
      <c r="B1007" s="129"/>
      <c r="C1007" s="180"/>
      <c r="D1007" s="277"/>
      <c r="E1007" s="278"/>
      <c r="F1007" s="279"/>
      <c r="G1007" s="272" t="s">
        <v>2714</v>
      </c>
      <c r="H1007" s="8" t="s">
        <v>1246</v>
      </c>
      <c r="I1007" s="273">
        <v>12</v>
      </c>
      <c r="J1007" s="273">
        <v>186</v>
      </c>
      <c r="K1007" s="273">
        <v>0.2</v>
      </c>
      <c r="L1007" s="273">
        <v>3.1</v>
      </c>
      <c r="M1007" s="273"/>
      <c r="N1007" s="273"/>
      <c r="O1007" s="273"/>
      <c r="P1007" s="273"/>
      <c r="Q1007" s="273"/>
      <c r="R1007" s="274">
        <v>43780</v>
      </c>
      <c r="S1007" s="274" t="s">
        <v>2470</v>
      </c>
      <c r="T1007" s="275" t="s">
        <v>2659</v>
      </c>
      <c r="U1007" s="275" t="s">
        <v>2659</v>
      </c>
      <c r="V1007" s="275" t="s">
        <v>2659</v>
      </c>
      <c r="W1007" s="275" t="s">
        <v>2659</v>
      </c>
      <c r="X1007" s="276" t="s">
        <v>2660</v>
      </c>
      <c r="Y1007" s="282"/>
      <c r="Z1007" s="129"/>
      <c r="AA1007" s="129"/>
      <c r="AB1007" s="129"/>
      <c r="AC1007" s="129"/>
      <c r="AD1007" s="129"/>
      <c r="AE1007" s="315"/>
      <c r="AF1007" s="129"/>
      <c r="AG1007" s="129"/>
      <c r="AH1007" s="129"/>
      <c r="AI1007" s="129"/>
      <c r="AJ1007" s="129"/>
      <c r="AK1007" s="129"/>
      <c r="AL1007" s="129"/>
      <c r="AM1007" s="129"/>
      <c r="AN1007" s="129"/>
      <c r="AO1007" s="129"/>
      <c r="AP1007" s="129"/>
    </row>
    <row r="1008" spans="2:44" s="149" customFormat="1" ht="12.75" customHeight="1">
      <c r="B1008" s="129"/>
      <c r="C1008" s="180"/>
      <c r="D1008" s="277"/>
      <c r="E1008" s="278"/>
      <c r="F1008" s="279"/>
      <c r="G1008" s="272" t="s">
        <v>2715</v>
      </c>
      <c r="H1008" s="8" t="s">
        <v>1246</v>
      </c>
      <c r="I1008" s="273">
        <v>12</v>
      </c>
      <c r="J1008" s="273">
        <v>186</v>
      </c>
      <c r="K1008" s="273">
        <v>0.2</v>
      </c>
      <c r="L1008" s="273">
        <v>3.1</v>
      </c>
      <c r="M1008" s="273"/>
      <c r="N1008" s="273"/>
      <c r="O1008" s="273"/>
      <c r="P1008" s="273"/>
      <c r="Q1008" s="273"/>
      <c r="R1008" s="274">
        <v>43780</v>
      </c>
      <c r="S1008" s="274" t="s">
        <v>2470</v>
      </c>
      <c r="T1008" s="275" t="s">
        <v>2659</v>
      </c>
      <c r="U1008" s="275" t="s">
        <v>2659</v>
      </c>
      <c r="V1008" s="275" t="s">
        <v>2659</v>
      </c>
      <c r="W1008" s="275" t="s">
        <v>2659</v>
      </c>
      <c r="X1008" s="276" t="s">
        <v>2660</v>
      </c>
      <c r="Y1008" s="282"/>
      <c r="Z1008" s="129"/>
      <c r="AA1008" s="129"/>
      <c r="AB1008" s="129"/>
      <c r="AC1008" s="129"/>
      <c r="AD1008" s="129"/>
      <c r="AE1008" s="315"/>
      <c r="AF1008" s="129"/>
      <c r="AG1008" s="129"/>
      <c r="AH1008" s="129"/>
      <c r="AI1008" s="129"/>
      <c r="AJ1008" s="129"/>
      <c r="AK1008" s="129"/>
      <c r="AL1008" s="129"/>
      <c r="AM1008" s="129"/>
      <c r="AN1008" s="129"/>
      <c r="AO1008" s="129"/>
      <c r="AP1008" s="129"/>
    </row>
    <row r="1009" spans="2:44" s="149" customFormat="1" ht="12.75" customHeight="1">
      <c r="B1009" s="129"/>
      <c r="C1009" s="180"/>
      <c r="D1009" s="277"/>
      <c r="E1009" s="278"/>
      <c r="F1009" s="279"/>
      <c r="G1009" s="272" t="s">
        <v>2716</v>
      </c>
      <c r="H1009" s="8" t="s">
        <v>1246</v>
      </c>
      <c r="I1009" s="273">
        <v>12</v>
      </c>
      <c r="J1009" s="273">
        <v>186</v>
      </c>
      <c r="K1009" s="273">
        <v>0.2</v>
      </c>
      <c r="L1009" s="273">
        <v>3.1</v>
      </c>
      <c r="M1009" s="273"/>
      <c r="N1009" s="273"/>
      <c r="O1009" s="273"/>
      <c r="P1009" s="273"/>
      <c r="Q1009" s="273"/>
      <c r="R1009" s="274">
        <v>43780</v>
      </c>
      <c r="S1009" s="274" t="s">
        <v>2470</v>
      </c>
      <c r="T1009" s="275" t="s">
        <v>2659</v>
      </c>
      <c r="U1009" s="275" t="s">
        <v>2659</v>
      </c>
      <c r="V1009" s="275" t="s">
        <v>2659</v>
      </c>
      <c r="W1009" s="275" t="s">
        <v>2659</v>
      </c>
      <c r="X1009" s="276" t="s">
        <v>2660</v>
      </c>
      <c r="Y1009" s="282"/>
      <c r="Z1009" s="129"/>
      <c r="AA1009" s="129"/>
      <c r="AB1009" s="129"/>
      <c r="AC1009" s="129"/>
      <c r="AD1009" s="129"/>
      <c r="AE1009" s="315"/>
      <c r="AF1009" s="129"/>
      <c r="AG1009" s="129"/>
      <c r="AH1009" s="129"/>
      <c r="AI1009" s="129"/>
      <c r="AJ1009" s="129"/>
      <c r="AK1009" s="129"/>
      <c r="AL1009" s="129"/>
      <c r="AM1009" s="129"/>
      <c r="AN1009" s="129"/>
      <c r="AO1009" s="129"/>
      <c r="AP1009" s="129"/>
    </row>
    <row r="1010" spans="2:44" s="149" customFormat="1" ht="12.75" customHeight="1">
      <c r="B1010" s="129"/>
      <c r="C1010" s="180"/>
      <c r="D1010" s="277"/>
      <c r="E1010" s="278"/>
      <c r="F1010" s="279"/>
      <c r="G1010" s="272" t="s">
        <v>2717</v>
      </c>
      <c r="H1010" s="8" t="s">
        <v>1246</v>
      </c>
      <c r="I1010" s="273">
        <v>12</v>
      </c>
      <c r="J1010" s="273">
        <v>750</v>
      </c>
      <c r="K1010" s="273">
        <v>0.2</v>
      </c>
      <c r="L1010" s="273">
        <v>12.5</v>
      </c>
      <c r="M1010" s="273"/>
      <c r="N1010" s="273"/>
      <c r="O1010" s="273"/>
      <c r="P1010" s="273"/>
      <c r="Q1010" s="273"/>
      <c r="R1010" s="274">
        <v>43780</v>
      </c>
      <c r="S1010" s="274" t="s">
        <v>2470</v>
      </c>
      <c r="T1010" s="275" t="s">
        <v>2659</v>
      </c>
      <c r="U1010" s="275" t="s">
        <v>2659</v>
      </c>
      <c r="V1010" s="275" t="s">
        <v>2659</v>
      </c>
      <c r="W1010" s="275" t="s">
        <v>2659</v>
      </c>
      <c r="X1010" s="276" t="s">
        <v>2660</v>
      </c>
      <c r="Y1010" s="282"/>
      <c r="Z1010" s="129"/>
      <c r="AA1010" s="129"/>
      <c r="AB1010" s="129"/>
      <c r="AC1010" s="129"/>
      <c r="AD1010" s="129"/>
      <c r="AE1010" s="315"/>
      <c r="AF1010" s="129"/>
      <c r="AG1010" s="129"/>
      <c r="AH1010" s="129"/>
      <c r="AI1010" s="129"/>
      <c r="AJ1010" s="129"/>
      <c r="AK1010" s="129"/>
      <c r="AL1010" s="129"/>
      <c r="AM1010" s="129"/>
      <c r="AN1010" s="129"/>
      <c r="AO1010" s="129"/>
      <c r="AP1010" s="129"/>
    </row>
    <row r="1011" spans="2:44" s="149" customFormat="1" ht="12.75" customHeight="1">
      <c r="B1011" s="129"/>
      <c r="C1011" s="180"/>
      <c r="D1011" s="277"/>
      <c r="E1011" s="278"/>
      <c r="F1011" s="279"/>
      <c r="G1011" s="272" t="s">
        <v>2718</v>
      </c>
      <c r="H1011" s="8" t="s">
        <v>1246</v>
      </c>
      <c r="I1011" s="273">
        <v>12</v>
      </c>
      <c r="J1011" s="273">
        <v>750</v>
      </c>
      <c r="K1011" s="273">
        <v>0.2</v>
      </c>
      <c r="L1011" s="273">
        <v>12.5</v>
      </c>
      <c r="M1011" s="273"/>
      <c r="N1011" s="273"/>
      <c r="O1011" s="273"/>
      <c r="P1011" s="273"/>
      <c r="Q1011" s="273"/>
      <c r="R1011" s="274">
        <v>43780</v>
      </c>
      <c r="S1011" s="274" t="s">
        <v>2470</v>
      </c>
      <c r="T1011" s="275" t="s">
        <v>2659</v>
      </c>
      <c r="U1011" s="275" t="s">
        <v>2659</v>
      </c>
      <c r="V1011" s="275" t="s">
        <v>2659</v>
      </c>
      <c r="W1011" s="275" t="s">
        <v>2659</v>
      </c>
      <c r="X1011" s="276" t="s">
        <v>2660</v>
      </c>
      <c r="Y1011" s="282"/>
      <c r="Z1011" s="129"/>
      <c r="AA1011" s="129"/>
      <c r="AB1011" s="129"/>
      <c r="AC1011" s="129"/>
      <c r="AD1011" s="129"/>
      <c r="AE1011" s="315"/>
      <c r="AF1011" s="129"/>
      <c r="AG1011" s="129"/>
      <c r="AH1011" s="129"/>
      <c r="AI1011" s="129"/>
      <c r="AJ1011" s="129"/>
      <c r="AK1011" s="129"/>
      <c r="AL1011" s="129"/>
      <c r="AM1011" s="129"/>
      <c r="AN1011" s="129"/>
      <c r="AO1011" s="129"/>
      <c r="AP1011" s="129"/>
    </row>
    <row r="1012" spans="2:44" s="149" customFormat="1" ht="12.75" customHeight="1">
      <c r="B1012" s="129"/>
      <c r="C1012" s="180"/>
      <c r="D1012" s="277"/>
      <c r="E1012" s="278"/>
      <c r="F1012" s="279"/>
      <c r="G1012" s="272" t="s">
        <v>2719</v>
      </c>
      <c r="H1012" s="8" t="s">
        <v>1246</v>
      </c>
      <c r="I1012" s="273">
        <v>12</v>
      </c>
      <c r="J1012" s="273">
        <v>750</v>
      </c>
      <c r="K1012" s="273">
        <v>0.2</v>
      </c>
      <c r="L1012" s="273">
        <v>12.5</v>
      </c>
      <c r="M1012" s="273"/>
      <c r="N1012" s="273"/>
      <c r="O1012" s="273"/>
      <c r="P1012" s="273"/>
      <c r="Q1012" s="273"/>
      <c r="R1012" s="274">
        <v>43780</v>
      </c>
      <c r="S1012" s="274" t="s">
        <v>2470</v>
      </c>
      <c r="T1012" s="275" t="s">
        <v>2659</v>
      </c>
      <c r="U1012" s="275" t="s">
        <v>2659</v>
      </c>
      <c r="V1012" s="275" t="s">
        <v>2659</v>
      </c>
      <c r="W1012" s="275" t="s">
        <v>2659</v>
      </c>
      <c r="X1012" s="276" t="s">
        <v>2660</v>
      </c>
      <c r="Y1012" s="282"/>
      <c r="Z1012" s="129"/>
      <c r="AA1012" s="129"/>
      <c r="AB1012" s="129"/>
      <c r="AC1012" s="129"/>
      <c r="AD1012" s="129"/>
      <c r="AE1012" s="315"/>
      <c r="AF1012" s="129"/>
      <c r="AG1012" s="129"/>
      <c r="AH1012" s="129"/>
      <c r="AI1012" s="129"/>
      <c r="AJ1012" s="129"/>
      <c r="AK1012" s="129"/>
      <c r="AL1012" s="129"/>
      <c r="AM1012" s="129"/>
      <c r="AN1012" s="129"/>
      <c r="AO1012" s="129"/>
      <c r="AP1012" s="129"/>
    </row>
    <row r="1013" spans="2:44" s="149" customFormat="1" ht="12.75" customHeight="1">
      <c r="B1013" s="129"/>
      <c r="C1013" s="269" t="s">
        <v>22</v>
      </c>
      <c r="D1013" s="270" t="s">
        <v>2656</v>
      </c>
      <c r="E1013" s="145" t="s">
        <v>2720</v>
      </c>
      <c r="F1013" s="145" t="s">
        <v>2721</v>
      </c>
      <c r="G1013" s="272" t="s">
        <v>2663</v>
      </c>
      <c r="H1013" s="8" t="s">
        <v>1966</v>
      </c>
      <c r="I1013" s="273">
        <v>6</v>
      </c>
      <c r="J1013" s="273">
        <v>0</v>
      </c>
      <c r="K1013" s="281">
        <v>0.1</v>
      </c>
      <c r="L1013" s="281">
        <v>0</v>
      </c>
      <c r="M1013" s="273">
        <f>SUM(I1013:I1022)</f>
        <v>192</v>
      </c>
      <c r="N1013" s="273">
        <v>30</v>
      </c>
      <c r="O1013" s="273">
        <f>SUM(K1013:K1022)</f>
        <v>3.2</v>
      </c>
      <c r="P1013" s="273">
        <v>0.5</v>
      </c>
      <c r="Q1013" s="273"/>
      <c r="R1013" s="274">
        <v>43272</v>
      </c>
      <c r="S1013" s="274" t="s">
        <v>2470</v>
      </c>
      <c r="T1013" s="275" t="s">
        <v>2659</v>
      </c>
      <c r="U1013" s="275" t="s">
        <v>2659</v>
      </c>
      <c r="V1013" s="275" t="s">
        <v>2659</v>
      </c>
      <c r="W1013" s="275" t="s">
        <v>2659</v>
      </c>
      <c r="X1013" s="276" t="s">
        <v>2664</v>
      </c>
      <c r="Y1013" s="282"/>
      <c r="Z1013" s="129"/>
      <c r="AA1013" s="129"/>
      <c r="AB1013" s="129"/>
      <c r="AC1013" s="129"/>
      <c r="AD1013" s="129"/>
      <c r="AE1013" s="315"/>
      <c r="AF1013" s="129"/>
      <c r="AG1013" s="129"/>
      <c r="AH1013" s="129"/>
      <c r="AI1013" s="129"/>
      <c r="AJ1013" s="129"/>
      <c r="AK1013" s="129"/>
      <c r="AL1013" s="129"/>
      <c r="AM1013" s="129"/>
      <c r="AN1013" s="129"/>
      <c r="AO1013" s="129"/>
      <c r="AP1013" s="129"/>
      <c r="AQ1013" s="327"/>
      <c r="AR1013" s="327"/>
    </row>
    <row r="1014" spans="2:44" s="149" customFormat="1" ht="12.75" customHeight="1">
      <c r="B1014" s="129"/>
      <c r="C1014" s="180"/>
      <c r="D1014" s="277"/>
      <c r="E1014" s="278"/>
      <c r="F1014" s="279"/>
      <c r="G1014" s="272" t="s">
        <v>2665</v>
      </c>
      <c r="H1014" s="8" t="s">
        <v>1966</v>
      </c>
      <c r="I1014" s="273">
        <v>6</v>
      </c>
      <c r="J1014" s="273">
        <v>0</v>
      </c>
      <c r="K1014" s="281">
        <v>0.1</v>
      </c>
      <c r="L1014" s="281">
        <v>0</v>
      </c>
      <c r="M1014" s="273"/>
      <c r="N1014" s="273"/>
      <c r="O1014" s="273"/>
      <c r="P1014" s="273"/>
      <c r="Q1014" s="273"/>
      <c r="R1014" s="274">
        <v>43272</v>
      </c>
      <c r="S1014" s="274" t="s">
        <v>2470</v>
      </c>
      <c r="T1014" s="275" t="s">
        <v>2659</v>
      </c>
      <c r="U1014" s="275" t="s">
        <v>2659</v>
      </c>
      <c r="V1014" s="275" t="s">
        <v>2659</v>
      </c>
      <c r="W1014" s="275" t="s">
        <v>2659</v>
      </c>
      <c r="X1014" s="276" t="s">
        <v>2664</v>
      </c>
      <c r="Y1014" s="282"/>
      <c r="Z1014" s="129"/>
      <c r="AA1014" s="129"/>
      <c r="AB1014" s="129"/>
      <c r="AC1014" s="129"/>
      <c r="AD1014" s="129"/>
      <c r="AE1014" s="315"/>
      <c r="AF1014" s="129"/>
      <c r="AG1014" s="129"/>
      <c r="AH1014" s="129"/>
      <c r="AI1014" s="129"/>
      <c r="AJ1014" s="129"/>
      <c r="AK1014" s="129"/>
      <c r="AL1014" s="129"/>
      <c r="AM1014" s="129"/>
      <c r="AN1014" s="129"/>
      <c r="AO1014" s="129"/>
      <c r="AP1014" s="129"/>
    </row>
    <row r="1015" spans="2:44" s="149" customFormat="1" ht="12.75" customHeight="1">
      <c r="B1015" s="129"/>
      <c r="C1015" s="180"/>
      <c r="D1015" s="277"/>
      <c r="E1015" s="278"/>
      <c r="F1015" s="279"/>
      <c r="G1015" s="272" t="s">
        <v>3115</v>
      </c>
      <c r="H1015" s="8" t="s">
        <v>1966</v>
      </c>
      <c r="I1015" s="273">
        <v>6</v>
      </c>
      <c r="J1015" s="273">
        <v>0</v>
      </c>
      <c r="K1015" s="281">
        <v>0.1</v>
      </c>
      <c r="L1015" s="281">
        <v>0</v>
      </c>
      <c r="M1015" s="273"/>
      <c r="N1015" s="273"/>
      <c r="O1015" s="273"/>
      <c r="P1015" s="273"/>
      <c r="Q1015" s="273"/>
      <c r="R1015" s="274">
        <v>43272</v>
      </c>
      <c r="S1015" s="274" t="s">
        <v>2470</v>
      </c>
      <c r="T1015" s="275" t="s">
        <v>2659</v>
      </c>
      <c r="U1015" s="275" t="s">
        <v>2659</v>
      </c>
      <c r="V1015" s="275" t="s">
        <v>2659</v>
      </c>
      <c r="W1015" s="275" t="s">
        <v>2659</v>
      </c>
      <c r="X1015" s="276" t="s">
        <v>2664</v>
      </c>
      <c r="Y1015" s="282"/>
      <c r="Z1015" s="129"/>
      <c r="AA1015" s="129"/>
      <c r="AB1015" s="129"/>
      <c r="AC1015" s="129"/>
      <c r="AD1015" s="129"/>
      <c r="AE1015" s="315"/>
      <c r="AF1015" s="129"/>
      <c r="AG1015" s="129"/>
      <c r="AH1015" s="129"/>
      <c r="AI1015" s="129"/>
      <c r="AJ1015" s="129"/>
      <c r="AK1015" s="129"/>
      <c r="AL1015" s="129"/>
      <c r="AM1015" s="129"/>
      <c r="AN1015" s="129"/>
      <c r="AO1015" s="129"/>
      <c r="AP1015" s="129"/>
    </row>
    <row r="1016" spans="2:44" s="149" customFormat="1" ht="12.75" customHeight="1">
      <c r="B1016" s="129"/>
      <c r="C1016" s="180"/>
      <c r="D1016" s="277"/>
      <c r="E1016" s="278"/>
      <c r="F1016" s="279"/>
      <c r="G1016" s="271" t="s">
        <v>2722</v>
      </c>
      <c r="H1016" s="8" t="s">
        <v>1966</v>
      </c>
      <c r="I1016" s="273">
        <v>6</v>
      </c>
      <c r="J1016" s="273">
        <v>0</v>
      </c>
      <c r="K1016" s="281">
        <v>0.1</v>
      </c>
      <c r="L1016" s="281">
        <v>0</v>
      </c>
      <c r="M1016" s="273"/>
      <c r="N1016" s="273"/>
      <c r="O1016" s="273"/>
      <c r="P1016" s="273"/>
      <c r="Q1016" s="273"/>
      <c r="R1016" s="274">
        <v>43272</v>
      </c>
      <c r="S1016" s="274" t="s">
        <v>2470</v>
      </c>
      <c r="T1016" s="275" t="s">
        <v>2659</v>
      </c>
      <c r="U1016" s="275" t="s">
        <v>2659</v>
      </c>
      <c r="V1016" s="275" t="s">
        <v>2659</v>
      </c>
      <c r="W1016" s="275" t="s">
        <v>2659</v>
      </c>
      <c r="X1016" s="276" t="s">
        <v>2664</v>
      </c>
      <c r="Y1016" s="282"/>
      <c r="Z1016" s="129"/>
      <c r="AA1016" s="129"/>
      <c r="AB1016" s="129"/>
      <c r="AC1016" s="129"/>
      <c r="AD1016" s="129"/>
      <c r="AE1016" s="315"/>
      <c r="AF1016" s="129"/>
      <c r="AG1016" s="129"/>
      <c r="AH1016" s="129"/>
      <c r="AI1016" s="129"/>
      <c r="AJ1016" s="129"/>
      <c r="AK1016" s="129"/>
      <c r="AL1016" s="129"/>
      <c r="AM1016" s="129"/>
      <c r="AN1016" s="129"/>
      <c r="AO1016" s="129"/>
      <c r="AP1016" s="129"/>
    </row>
    <row r="1017" spans="2:44" s="149" customFormat="1" ht="12.75" customHeight="1">
      <c r="B1017" s="129"/>
      <c r="C1017" s="180"/>
      <c r="D1017" s="277"/>
      <c r="E1017" s="278"/>
      <c r="F1017" s="279"/>
      <c r="G1017" s="271" t="s">
        <v>2723</v>
      </c>
      <c r="H1017" s="8" t="s">
        <v>1966</v>
      </c>
      <c r="I1017" s="273">
        <v>12</v>
      </c>
      <c r="J1017" s="273">
        <v>0</v>
      </c>
      <c r="K1017" s="281">
        <v>0.2</v>
      </c>
      <c r="L1017" s="281">
        <v>0</v>
      </c>
      <c r="M1017" s="273"/>
      <c r="N1017" s="273"/>
      <c r="O1017" s="273"/>
      <c r="P1017" s="273"/>
      <c r="Q1017" s="273"/>
      <c r="R1017" s="274">
        <v>43272</v>
      </c>
      <c r="S1017" s="274" t="s">
        <v>2470</v>
      </c>
      <c r="T1017" s="275" t="s">
        <v>2659</v>
      </c>
      <c r="U1017" s="275" t="s">
        <v>2659</v>
      </c>
      <c r="V1017" s="275" t="s">
        <v>2659</v>
      </c>
      <c r="W1017" s="275" t="s">
        <v>2659</v>
      </c>
      <c r="X1017" s="276" t="s">
        <v>2664</v>
      </c>
      <c r="Y1017" s="282"/>
      <c r="Z1017" s="129"/>
      <c r="AA1017" s="129"/>
      <c r="AB1017" s="129"/>
      <c r="AC1017" s="129"/>
      <c r="AD1017" s="129"/>
      <c r="AE1017" s="315"/>
      <c r="AF1017" s="129"/>
      <c r="AG1017" s="129"/>
      <c r="AH1017" s="129"/>
      <c r="AI1017" s="129"/>
      <c r="AJ1017" s="129"/>
      <c r="AK1017" s="129"/>
      <c r="AL1017" s="129"/>
      <c r="AM1017" s="129"/>
      <c r="AN1017" s="129"/>
      <c r="AO1017" s="129"/>
      <c r="AP1017" s="129"/>
    </row>
    <row r="1018" spans="2:44" s="149" customFormat="1" ht="12.75" customHeight="1">
      <c r="B1018" s="129"/>
      <c r="C1018" s="180"/>
      <c r="D1018" s="277"/>
      <c r="E1018" s="278"/>
      <c r="F1018" s="279"/>
      <c r="G1018" s="272" t="s">
        <v>3006</v>
      </c>
      <c r="H1018" s="8" t="s">
        <v>1966</v>
      </c>
      <c r="I1018" s="273">
        <v>18</v>
      </c>
      <c r="J1018" s="273">
        <v>0</v>
      </c>
      <c r="K1018" s="281">
        <v>0.3</v>
      </c>
      <c r="L1018" s="281">
        <v>0</v>
      </c>
      <c r="M1018" s="273"/>
      <c r="N1018" s="273"/>
      <c r="O1018" s="273"/>
      <c r="P1018" s="273"/>
      <c r="Q1018" s="273"/>
      <c r="R1018" s="274">
        <v>43272</v>
      </c>
      <c r="S1018" s="274" t="s">
        <v>2470</v>
      </c>
      <c r="T1018" s="275" t="s">
        <v>2659</v>
      </c>
      <c r="U1018" s="275" t="s">
        <v>2659</v>
      </c>
      <c r="V1018" s="275" t="s">
        <v>2659</v>
      </c>
      <c r="W1018" s="275" t="s">
        <v>2659</v>
      </c>
      <c r="X1018" s="276" t="s">
        <v>2664</v>
      </c>
      <c r="Y1018" s="282"/>
      <c r="Z1018" s="129"/>
      <c r="AA1018" s="129"/>
      <c r="AB1018" s="129"/>
      <c r="AC1018" s="129"/>
      <c r="AD1018" s="129"/>
      <c r="AE1018" s="315"/>
      <c r="AF1018" s="129"/>
      <c r="AG1018" s="129"/>
      <c r="AH1018" s="129"/>
      <c r="AI1018" s="129"/>
      <c r="AJ1018" s="129"/>
      <c r="AK1018" s="129"/>
      <c r="AL1018" s="129"/>
      <c r="AM1018" s="129"/>
      <c r="AN1018" s="129"/>
      <c r="AO1018" s="129"/>
      <c r="AP1018" s="129"/>
    </row>
    <row r="1019" spans="2:44" s="149" customFormat="1" ht="12.75" customHeight="1">
      <c r="B1019" s="129"/>
      <c r="C1019" s="180"/>
      <c r="D1019" s="277"/>
      <c r="E1019" s="278"/>
      <c r="F1019" s="279"/>
      <c r="G1019" s="272" t="s">
        <v>2724</v>
      </c>
      <c r="H1019" s="8" t="s">
        <v>1966</v>
      </c>
      <c r="I1019" s="273">
        <v>30</v>
      </c>
      <c r="J1019" s="273">
        <v>0</v>
      </c>
      <c r="K1019" s="281">
        <v>0.5</v>
      </c>
      <c r="L1019" s="281">
        <v>0</v>
      </c>
      <c r="M1019" s="273"/>
      <c r="N1019" s="273"/>
      <c r="O1019" s="273"/>
      <c r="P1019" s="273"/>
      <c r="Q1019" s="273"/>
      <c r="R1019" s="274">
        <v>42663</v>
      </c>
      <c r="S1019" s="274" t="s">
        <v>2470</v>
      </c>
      <c r="T1019" s="275" t="s">
        <v>2659</v>
      </c>
      <c r="U1019" s="275" t="s">
        <v>2659</v>
      </c>
      <c r="V1019" s="275" t="s">
        <v>2659</v>
      </c>
      <c r="W1019" s="275" t="s">
        <v>2659</v>
      </c>
      <c r="X1019" s="276" t="s">
        <v>2664</v>
      </c>
      <c r="Y1019" s="282"/>
      <c r="Z1019" s="129"/>
      <c r="AA1019" s="129"/>
      <c r="AB1019" s="129"/>
      <c r="AC1019" s="129"/>
      <c r="AD1019" s="129"/>
      <c r="AE1019" s="315"/>
      <c r="AF1019" s="129"/>
      <c r="AG1019" s="129"/>
      <c r="AH1019" s="129"/>
      <c r="AI1019" s="129"/>
      <c r="AJ1019" s="129"/>
      <c r="AK1019" s="129"/>
      <c r="AL1019" s="129"/>
      <c r="AM1019" s="129"/>
      <c r="AN1019" s="129"/>
      <c r="AO1019" s="129"/>
      <c r="AP1019" s="129"/>
    </row>
    <row r="1020" spans="2:44" s="149" customFormat="1" ht="12.75" customHeight="1">
      <c r="B1020" s="129"/>
      <c r="C1020" s="180"/>
      <c r="D1020" s="277"/>
      <c r="E1020" s="278"/>
      <c r="F1020" s="279"/>
      <c r="G1020" s="272" t="s">
        <v>3007</v>
      </c>
      <c r="H1020" s="8" t="s">
        <v>1966</v>
      </c>
      <c r="I1020" s="273">
        <v>6</v>
      </c>
      <c r="J1020" s="273">
        <v>0</v>
      </c>
      <c r="K1020" s="281">
        <v>0.1</v>
      </c>
      <c r="L1020" s="281">
        <v>0</v>
      </c>
      <c r="M1020" s="273"/>
      <c r="N1020" s="273"/>
      <c r="O1020" s="273"/>
      <c r="P1020" s="273"/>
      <c r="Q1020" s="273"/>
      <c r="R1020" s="274">
        <v>43272</v>
      </c>
      <c r="S1020" s="274" t="s">
        <v>2470</v>
      </c>
      <c r="T1020" s="275" t="s">
        <v>2659</v>
      </c>
      <c r="U1020" s="275" t="s">
        <v>2659</v>
      </c>
      <c r="V1020" s="275" t="s">
        <v>2659</v>
      </c>
      <c r="W1020" s="275" t="s">
        <v>2659</v>
      </c>
      <c r="X1020" s="276" t="s">
        <v>2664</v>
      </c>
      <c r="Y1020" s="282"/>
      <c r="Z1020" s="129"/>
      <c r="AA1020" s="129"/>
      <c r="AB1020" s="129"/>
      <c r="AC1020" s="129"/>
      <c r="AD1020" s="129"/>
      <c r="AE1020" s="315"/>
      <c r="AF1020" s="129"/>
      <c r="AG1020" s="129"/>
      <c r="AH1020" s="129"/>
      <c r="AI1020" s="129"/>
      <c r="AJ1020" s="129"/>
      <c r="AK1020" s="129"/>
      <c r="AL1020" s="129"/>
      <c r="AM1020" s="129"/>
      <c r="AN1020" s="129"/>
      <c r="AO1020" s="129"/>
      <c r="AP1020" s="129"/>
    </row>
    <row r="1021" spans="2:44" s="149" customFormat="1" ht="12.75" customHeight="1">
      <c r="B1021" s="129"/>
      <c r="C1021" s="180"/>
      <c r="D1021" s="277"/>
      <c r="E1021" s="278"/>
      <c r="F1021" s="279"/>
      <c r="G1021" s="272" t="s">
        <v>2725</v>
      </c>
      <c r="H1021" s="8" t="s">
        <v>1966</v>
      </c>
      <c r="I1021" s="273">
        <v>12</v>
      </c>
      <c r="J1021" s="273">
        <v>0</v>
      </c>
      <c r="K1021" s="281">
        <v>0.2</v>
      </c>
      <c r="L1021" s="281">
        <v>0</v>
      </c>
      <c r="M1021" s="273"/>
      <c r="N1021" s="273"/>
      <c r="O1021" s="273"/>
      <c r="P1021" s="273"/>
      <c r="Q1021" s="273"/>
      <c r="R1021" s="274">
        <v>42663</v>
      </c>
      <c r="S1021" s="274" t="s">
        <v>2470</v>
      </c>
      <c r="T1021" s="275" t="s">
        <v>2659</v>
      </c>
      <c r="U1021" s="275" t="s">
        <v>2659</v>
      </c>
      <c r="V1021" s="275" t="s">
        <v>2659</v>
      </c>
      <c r="W1021" s="275" t="s">
        <v>2659</v>
      </c>
      <c r="X1021" s="276" t="s">
        <v>2664</v>
      </c>
      <c r="Y1021" s="282"/>
      <c r="Z1021" s="129"/>
      <c r="AA1021" s="129"/>
      <c r="AB1021" s="129"/>
      <c r="AC1021" s="129"/>
      <c r="AD1021" s="129"/>
      <c r="AE1021" s="315"/>
      <c r="AF1021" s="129"/>
      <c r="AG1021" s="129"/>
      <c r="AH1021" s="129"/>
      <c r="AI1021" s="129"/>
      <c r="AJ1021" s="129"/>
      <c r="AK1021" s="129"/>
      <c r="AL1021" s="129"/>
      <c r="AM1021" s="129"/>
      <c r="AN1021" s="129"/>
      <c r="AO1021" s="129"/>
      <c r="AP1021" s="129"/>
    </row>
    <row r="1022" spans="2:44" s="149" customFormat="1" ht="12.75" customHeight="1">
      <c r="B1022" s="129"/>
      <c r="C1022" s="180"/>
      <c r="D1022" s="277"/>
      <c r="E1022" s="278"/>
      <c r="F1022" s="279"/>
      <c r="G1022" s="272" t="s">
        <v>2726</v>
      </c>
      <c r="H1022" s="8" t="s">
        <v>1966</v>
      </c>
      <c r="I1022" s="273">
        <v>90</v>
      </c>
      <c r="J1022" s="273">
        <v>30</v>
      </c>
      <c r="K1022" s="281">
        <v>1.5</v>
      </c>
      <c r="L1022" s="281">
        <v>0.5</v>
      </c>
      <c r="M1022" s="273"/>
      <c r="N1022" s="273"/>
      <c r="O1022" s="273"/>
      <c r="P1022" s="273"/>
      <c r="Q1022" s="273"/>
      <c r="R1022" s="274">
        <v>43272</v>
      </c>
      <c r="S1022" s="274" t="s">
        <v>2470</v>
      </c>
      <c r="T1022" s="275" t="s">
        <v>2659</v>
      </c>
      <c r="U1022" s="275" t="s">
        <v>2659</v>
      </c>
      <c r="V1022" s="275" t="s">
        <v>2659</v>
      </c>
      <c r="W1022" s="275" t="s">
        <v>2659</v>
      </c>
      <c r="X1022" s="276" t="s">
        <v>2664</v>
      </c>
      <c r="Y1022" s="282"/>
      <c r="Z1022" s="129"/>
      <c r="AA1022" s="129"/>
      <c r="AB1022" s="129"/>
      <c r="AC1022" s="129"/>
      <c r="AD1022" s="129"/>
      <c r="AE1022" s="315"/>
      <c r="AF1022" s="129"/>
      <c r="AG1022" s="129"/>
      <c r="AH1022" s="129"/>
      <c r="AI1022" s="129"/>
      <c r="AJ1022" s="129"/>
      <c r="AK1022" s="129"/>
      <c r="AL1022" s="129"/>
      <c r="AM1022" s="129"/>
      <c r="AN1022" s="129"/>
      <c r="AO1022" s="129"/>
      <c r="AP1022" s="129"/>
    </row>
    <row r="1023" spans="2:44" s="149" customFormat="1" ht="12.75" customHeight="1">
      <c r="B1023" s="129"/>
      <c r="C1023" s="269" t="s">
        <v>22</v>
      </c>
      <c r="D1023" s="270" t="s">
        <v>2656</v>
      </c>
      <c r="E1023" s="145" t="s">
        <v>2720</v>
      </c>
      <c r="F1023" s="145" t="s">
        <v>3292</v>
      </c>
      <c r="G1023" s="272" t="s">
        <v>3116</v>
      </c>
      <c r="H1023" s="8" t="s">
        <v>1966</v>
      </c>
      <c r="I1023" s="273">
        <v>6</v>
      </c>
      <c r="J1023" s="273">
        <v>120</v>
      </c>
      <c r="K1023" s="281">
        <v>0.1</v>
      </c>
      <c r="L1023" s="281">
        <v>2</v>
      </c>
      <c r="M1023" s="273">
        <f>SUM(I1023:I1026)</f>
        <v>30</v>
      </c>
      <c r="N1023" s="273">
        <f>SUM(J1023:J1026)</f>
        <v>2280</v>
      </c>
      <c r="O1023" s="273">
        <f>SUM(K1023:K1026)</f>
        <v>0.5</v>
      </c>
      <c r="P1023" s="273">
        <v>38</v>
      </c>
      <c r="Q1023" s="273"/>
      <c r="R1023" s="274">
        <v>42663</v>
      </c>
      <c r="S1023" s="274" t="s">
        <v>2470</v>
      </c>
      <c r="T1023" s="275" t="s">
        <v>2659</v>
      </c>
      <c r="U1023" s="275" t="s">
        <v>2659</v>
      </c>
      <c r="V1023" s="275" t="s">
        <v>2659</v>
      </c>
      <c r="W1023" s="275" t="s">
        <v>2659</v>
      </c>
      <c r="X1023" s="276" t="s">
        <v>2660</v>
      </c>
      <c r="Y1023" s="282"/>
      <c r="Z1023" s="129"/>
      <c r="AA1023" s="129"/>
      <c r="AB1023" s="129"/>
      <c r="AC1023" s="129"/>
      <c r="AD1023" s="129"/>
      <c r="AE1023" s="315"/>
      <c r="AF1023" s="129"/>
      <c r="AG1023" s="129"/>
      <c r="AH1023" s="129"/>
      <c r="AI1023" s="129"/>
      <c r="AJ1023" s="129"/>
      <c r="AK1023" s="129"/>
      <c r="AL1023" s="129"/>
      <c r="AM1023" s="129"/>
      <c r="AN1023" s="129"/>
      <c r="AO1023" s="129"/>
      <c r="AP1023" s="129"/>
      <c r="AQ1023" s="327"/>
      <c r="AR1023" s="327"/>
    </row>
    <row r="1024" spans="2:44" s="149" customFormat="1" ht="12.75" customHeight="1">
      <c r="B1024" s="129"/>
      <c r="C1024" s="180"/>
      <c r="D1024" s="277"/>
      <c r="E1024" s="278"/>
      <c r="F1024" s="279"/>
      <c r="G1024" s="272" t="s">
        <v>3117</v>
      </c>
      <c r="H1024" s="8" t="s">
        <v>1966</v>
      </c>
      <c r="I1024" s="273">
        <v>6</v>
      </c>
      <c r="J1024" s="273">
        <v>720</v>
      </c>
      <c r="K1024" s="273">
        <v>0.1</v>
      </c>
      <c r="L1024" s="273">
        <v>12</v>
      </c>
      <c r="M1024" s="273"/>
      <c r="N1024" s="273"/>
      <c r="O1024" s="273"/>
      <c r="P1024" s="273"/>
      <c r="Q1024" s="273"/>
      <c r="R1024" s="274">
        <v>42663</v>
      </c>
      <c r="S1024" s="274" t="s">
        <v>2470</v>
      </c>
      <c r="T1024" s="275" t="s">
        <v>2659</v>
      </c>
      <c r="U1024" s="275" t="s">
        <v>2659</v>
      </c>
      <c r="V1024" s="275" t="s">
        <v>2659</v>
      </c>
      <c r="W1024" s="275" t="s">
        <v>2659</v>
      </c>
      <c r="X1024" s="276" t="s">
        <v>2660</v>
      </c>
      <c r="Y1024" s="282"/>
      <c r="Z1024" s="129"/>
      <c r="AA1024" s="129"/>
      <c r="AB1024" s="129"/>
      <c r="AC1024" s="129"/>
      <c r="AD1024" s="129"/>
      <c r="AE1024" s="315"/>
      <c r="AF1024" s="129"/>
      <c r="AG1024" s="129"/>
      <c r="AH1024" s="129"/>
      <c r="AI1024" s="129"/>
      <c r="AJ1024" s="129"/>
      <c r="AK1024" s="129"/>
      <c r="AL1024" s="129"/>
      <c r="AM1024" s="129"/>
      <c r="AN1024" s="129"/>
      <c r="AO1024" s="129"/>
      <c r="AP1024" s="129"/>
    </row>
    <row r="1025" spans="2:44" s="149" customFormat="1" ht="12.75" customHeight="1">
      <c r="B1025" s="129"/>
      <c r="C1025" s="180"/>
      <c r="D1025" s="277"/>
      <c r="E1025" s="278"/>
      <c r="F1025" s="279"/>
      <c r="G1025" s="272" t="s">
        <v>3118</v>
      </c>
      <c r="H1025" s="8" t="s">
        <v>1966</v>
      </c>
      <c r="I1025" s="273">
        <v>6</v>
      </c>
      <c r="J1025" s="273">
        <v>720</v>
      </c>
      <c r="K1025" s="273">
        <v>0.1</v>
      </c>
      <c r="L1025" s="273">
        <v>12</v>
      </c>
      <c r="M1025" s="273"/>
      <c r="N1025" s="273"/>
      <c r="O1025" s="273"/>
      <c r="P1025" s="273"/>
      <c r="Q1025" s="273"/>
      <c r="R1025" s="274">
        <v>42663</v>
      </c>
      <c r="S1025" s="274" t="s">
        <v>2470</v>
      </c>
      <c r="T1025" s="275" t="s">
        <v>2659</v>
      </c>
      <c r="U1025" s="275" t="s">
        <v>2659</v>
      </c>
      <c r="V1025" s="275" t="s">
        <v>2659</v>
      </c>
      <c r="W1025" s="275" t="s">
        <v>2659</v>
      </c>
      <c r="X1025" s="276" t="s">
        <v>2660</v>
      </c>
      <c r="Y1025" s="282"/>
      <c r="Z1025" s="129"/>
      <c r="AA1025" s="129"/>
      <c r="AB1025" s="129"/>
      <c r="AC1025" s="129"/>
      <c r="AD1025" s="129"/>
      <c r="AE1025" s="315"/>
      <c r="AF1025" s="129"/>
      <c r="AG1025" s="129"/>
      <c r="AH1025" s="129"/>
      <c r="AI1025" s="129"/>
      <c r="AJ1025" s="129"/>
      <c r="AK1025" s="129"/>
      <c r="AL1025" s="129"/>
      <c r="AM1025" s="129"/>
      <c r="AN1025" s="129"/>
      <c r="AO1025" s="129"/>
      <c r="AP1025" s="129"/>
    </row>
    <row r="1026" spans="2:44" s="149" customFormat="1" ht="12.75" customHeight="1">
      <c r="B1026" s="129"/>
      <c r="C1026" s="180"/>
      <c r="D1026" s="277"/>
      <c r="E1026" s="278"/>
      <c r="F1026" s="279"/>
      <c r="G1026" s="272" t="s">
        <v>2727</v>
      </c>
      <c r="H1026" s="8" t="s">
        <v>1966</v>
      </c>
      <c r="I1026" s="273">
        <v>12</v>
      </c>
      <c r="J1026" s="273">
        <v>720</v>
      </c>
      <c r="K1026" s="273">
        <v>0.2</v>
      </c>
      <c r="L1026" s="273">
        <v>12</v>
      </c>
      <c r="M1026" s="273"/>
      <c r="N1026" s="273"/>
      <c r="O1026" s="273"/>
      <c r="P1026" s="273"/>
      <c r="Q1026" s="273"/>
      <c r="R1026" s="274">
        <v>43272</v>
      </c>
      <c r="S1026" s="274" t="s">
        <v>2470</v>
      </c>
      <c r="T1026" s="275" t="s">
        <v>2659</v>
      </c>
      <c r="U1026" s="275" t="s">
        <v>2659</v>
      </c>
      <c r="V1026" s="275" t="s">
        <v>2659</v>
      </c>
      <c r="W1026" s="275" t="s">
        <v>2659</v>
      </c>
      <c r="X1026" s="276" t="s">
        <v>2660</v>
      </c>
      <c r="Y1026" s="282"/>
      <c r="Z1026" s="129"/>
      <c r="AA1026" s="129"/>
      <c r="AB1026" s="129"/>
      <c r="AC1026" s="129"/>
      <c r="AD1026" s="129"/>
      <c r="AE1026" s="315"/>
      <c r="AF1026" s="129"/>
      <c r="AG1026" s="129"/>
      <c r="AH1026" s="129"/>
      <c r="AI1026" s="129"/>
      <c r="AJ1026" s="129"/>
      <c r="AK1026" s="129"/>
      <c r="AL1026" s="129"/>
      <c r="AM1026" s="129"/>
      <c r="AN1026" s="129"/>
      <c r="AO1026" s="129"/>
      <c r="AP1026" s="129"/>
    </row>
    <row r="1027" spans="2:44" s="149" customFormat="1" ht="12.75" customHeight="1">
      <c r="B1027" s="129"/>
      <c r="C1027" s="269" t="s">
        <v>22</v>
      </c>
      <c r="D1027" s="270" t="s">
        <v>2656</v>
      </c>
      <c r="E1027" s="272" t="s">
        <v>2728</v>
      </c>
      <c r="F1027" s="145" t="s">
        <v>413</v>
      </c>
      <c r="G1027" s="272" t="s">
        <v>413</v>
      </c>
      <c r="H1027" s="8" t="s">
        <v>1966</v>
      </c>
      <c r="I1027" s="273">
        <v>6</v>
      </c>
      <c r="J1027" s="273">
        <v>60</v>
      </c>
      <c r="K1027" s="281">
        <v>0.1</v>
      </c>
      <c r="L1027" s="281">
        <v>1</v>
      </c>
      <c r="M1027" s="273">
        <v>6</v>
      </c>
      <c r="N1027" s="273">
        <v>60</v>
      </c>
      <c r="O1027" s="273">
        <v>0.1</v>
      </c>
      <c r="P1027" s="273">
        <v>1</v>
      </c>
      <c r="Q1027" s="273"/>
      <c r="R1027" s="274">
        <v>43347</v>
      </c>
      <c r="S1027" s="274" t="s">
        <v>2470</v>
      </c>
      <c r="T1027" s="275" t="s">
        <v>2659</v>
      </c>
      <c r="U1027" s="275" t="s">
        <v>2659</v>
      </c>
      <c r="V1027" s="275" t="s">
        <v>2659</v>
      </c>
      <c r="W1027" s="275" t="s">
        <v>2659</v>
      </c>
      <c r="X1027" s="276" t="s">
        <v>2660</v>
      </c>
      <c r="Y1027" s="282"/>
      <c r="Z1027" s="129"/>
      <c r="AA1027" s="129"/>
      <c r="AB1027" s="129"/>
      <c r="AC1027" s="129"/>
      <c r="AD1027" s="129"/>
      <c r="AE1027" s="315"/>
      <c r="AF1027" s="129"/>
      <c r="AG1027" s="129"/>
      <c r="AH1027" s="129"/>
      <c r="AI1027" s="129"/>
      <c r="AJ1027" s="129"/>
      <c r="AK1027" s="129"/>
      <c r="AL1027" s="129"/>
      <c r="AM1027" s="129"/>
      <c r="AN1027" s="129"/>
      <c r="AO1027" s="129"/>
      <c r="AP1027" s="129"/>
      <c r="AQ1027" s="327"/>
      <c r="AR1027" s="327"/>
    </row>
    <row r="1028" spans="2:44" s="149" customFormat="1" ht="12.75" customHeight="1">
      <c r="B1028" s="129"/>
      <c r="C1028" s="269" t="s">
        <v>22</v>
      </c>
      <c r="D1028" s="270" t="s">
        <v>2729</v>
      </c>
      <c r="E1028" s="272" t="s">
        <v>2730</v>
      </c>
      <c r="F1028" s="145" t="s">
        <v>3290</v>
      </c>
      <c r="G1028" s="272" t="s">
        <v>217</v>
      </c>
      <c r="H1028" s="8" t="s">
        <v>1966</v>
      </c>
      <c r="I1028" s="273">
        <v>15</v>
      </c>
      <c r="J1028" s="273">
        <v>0</v>
      </c>
      <c r="K1028" s="283">
        <v>0.25</v>
      </c>
      <c r="L1028" s="283">
        <v>0</v>
      </c>
      <c r="M1028" s="273">
        <v>45</v>
      </c>
      <c r="N1028" s="273">
        <v>0</v>
      </c>
      <c r="O1028" s="273">
        <v>0.75</v>
      </c>
      <c r="P1028" s="273">
        <v>0</v>
      </c>
      <c r="Q1028" s="273"/>
      <c r="R1028" s="274">
        <v>42662</v>
      </c>
      <c r="S1028" s="274" t="s">
        <v>2470</v>
      </c>
      <c r="T1028" s="275" t="s">
        <v>2659</v>
      </c>
      <c r="U1028" s="275" t="s">
        <v>2659</v>
      </c>
      <c r="V1028" s="275" t="s">
        <v>2659</v>
      </c>
      <c r="W1028" s="275" t="s">
        <v>2659</v>
      </c>
      <c r="X1028" s="284" t="s">
        <v>2731</v>
      </c>
      <c r="Y1028" s="282"/>
      <c r="Z1028" s="129"/>
      <c r="AA1028" s="129"/>
      <c r="AB1028" s="129"/>
      <c r="AC1028" s="129"/>
      <c r="AD1028" s="129"/>
      <c r="AE1028" s="315"/>
      <c r="AF1028" s="129"/>
      <c r="AG1028" s="129"/>
      <c r="AH1028" s="129"/>
      <c r="AI1028" s="129"/>
      <c r="AJ1028" s="129"/>
      <c r="AK1028" s="129"/>
      <c r="AL1028" s="129"/>
      <c r="AM1028" s="129"/>
      <c r="AN1028" s="129"/>
      <c r="AO1028" s="129"/>
      <c r="AP1028" s="129"/>
      <c r="AQ1028" s="327"/>
      <c r="AR1028" s="327"/>
    </row>
    <row r="1029" spans="2:44" s="149" customFormat="1" ht="12.75" customHeight="1">
      <c r="B1029" s="129"/>
      <c r="C1029" s="180"/>
      <c r="D1029" s="277"/>
      <c r="E1029" s="278"/>
      <c r="F1029" s="279"/>
      <c r="G1029" s="272" t="s">
        <v>2732</v>
      </c>
      <c r="H1029" s="8" t="s">
        <v>1966</v>
      </c>
      <c r="I1029" s="273">
        <v>9</v>
      </c>
      <c r="J1029" s="273">
        <v>0</v>
      </c>
      <c r="K1029" s="283">
        <v>0.15</v>
      </c>
      <c r="L1029" s="283">
        <v>0</v>
      </c>
      <c r="M1029" s="273"/>
      <c r="N1029" s="273"/>
      <c r="O1029" s="273"/>
      <c r="P1029" s="273"/>
      <c r="Q1029" s="273"/>
      <c r="R1029" s="274">
        <v>42639</v>
      </c>
      <c r="S1029" s="274" t="s">
        <v>2470</v>
      </c>
      <c r="T1029" s="275" t="s">
        <v>2659</v>
      </c>
      <c r="U1029" s="275" t="s">
        <v>2659</v>
      </c>
      <c r="V1029" s="275" t="s">
        <v>2659</v>
      </c>
      <c r="W1029" s="275" t="s">
        <v>2659</v>
      </c>
      <c r="X1029" s="284" t="s">
        <v>2731</v>
      </c>
      <c r="Y1029" s="282"/>
      <c r="Z1029" s="129"/>
      <c r="AA1029" s="129"/>
      <c r="AB1029" s="129"/>
      <c r="AC1029" s="129"/>
      <c r="AD1029" s="129"/>
      <c r="AE1029" s="315"/>
      <c r="AF1029" s="129"/>
      <c r="AG1029" s="129"/>
      <c r="AH1029" s="129"/>
      <c r="AI1029" s="129"/>
      <c r="AJ1029" s="129"/>
      <c r="AK1029" s="129"/>
      <c r="AL1029" s="129"/>
      <c r="AM1029" s="129"/>
      <c r="AN1029" s="129"/>
      <c r="AO1029" s="129"/>
      <c r="AP1029" s="129"/>
    </row>
    <row r="1030" spans="2:44" s="149" customFormat="1" ht="12.75" customHeight="1">
      <c r="B1030" s="129"/>
      <c r="C1030" s="180"/>
      <c r="D1030" s="277"/>
      <c r="E1030" s="278"/>
      <c r="F1030" s="279"/>
      <c r="G1030" s="272" t="s">
        <v>3119</v>
      </c>
      <c r="H1030" s="8" t="s">
        <v>1966</v>
      </c>
      <c r="I1030" s="273">
        <v>15</v>
      </c>
      <c r="J1030" s="273">
        <v>0</v>
      </c>
      <c r="K1030" s="283">
        <v>0.25</v>
      </c>
      <c r="L1030" s="283">
        <v>0</v>
      </c>
      <c r="M1030" s="273"/>
      <c r="N1030" s="273"/>
      <c r="O1030" s="273"/>
      <c r="P1030" s="273"/>
      <c r="Q1030" s="273"/>
      <c r="R1030" s="274">
        <v>42639</v>
      </c>
      <c r="S1030" s="274" t="s">
        <v>2470</v>
      </c>
      <c r="T1030" s="275" t="s">
        <v>2659</v>
      </c>
      <c r="U1030" s="275" t="s">
        <v>2659</v>
      </c>
      <c r="V1030" s="275" t="s">
        <v>2659</v>
      </c>
      <c r="W1030" s="275" t="s">
        <v>2659</v>
      </c>
      <c r="X1030" s="284" t="s">
        <v>2731</v>
      </c>
      <c r="Y1030" s="282"/>
      <c r="Z1030" s="129"/>
      <c r="AA1030" s="129"/>
      <c r="AB1030" s="129"/>
      <c r="AC1030" s="129"/>
      <c r="AD1030" s="129"/>
      <c r="AE1030" s="315"/>
      <c r="AF1030" s="129"/>
      <c r="AG1030" s="129"/>
      <c r="AH1030" s="129"/>
      <c r="AI1030" s="129"/>
      <c r="AJ1030" s="129"/>
      <c r="AK1030" s="129"/>
      <c r="AL1030" s="129"/>
      <c r="AM1030" s="129"/>
      <c r="AN1030" s="129"/>
      <c r="AO1030" s="129"/>
      <c r="AP1030" s="129"/>
    </row>
    <row r="1031" spans="2:44" s="149" customFormat="1" ht="12.75" customHeight="1">
      <c r="B1031" s="129"/>
      <c r="C1031" s="180"/>
      <c r="D1031" s="277"/>
      <c r="E1031" s="278"/>
      <c r="F1031" s="279"/>
      <c r="G1031" s="272" t="s">
        <v>218</v>
      </c>
      <c r="H1031" s="8" t="s">
        <v>1966</v>
      </c>
      <c r="I1031" s="273">
        <v>6</v>
      </c>
      <c r="J1031" s="273">
        <v>0</v>
      </c>
      <c r="K1031" s="283">
        <v>0.1</v>
      </c>
      <c r="L1031" s="283">
        <v>0</v>
      </c>
      <c r="M1031" s="273"/>
      <c r="N1031" s="273"/>
      <c r="O1031" s="273"/>
      <c r="P1031" s="273"/>
      <c r="Q1031" s="273"/>
      <c r="R1031" s="274">
        <v>42639</v>
      </c>
      <c r="S1031" s="274" t="s">
        <v>2470</v>
      </c>
      <c r="T1031" s="275" t="s">
        <v>2659</v>
      </c>
      <c r="U1031" s="275" t="s">
        <v>2659</v>
      </c>
      <c r="V1031" s="275" t="s">
        <v>2659</v>
      </c>
      <c r="W1031" s="275" t="s">
        <v>2659</v>
      </c>
      <c r="X1031" s="284" t="s">
        <v>2731</v>
      </c>
      <c r="Y1031" s="282"/>
      <c r="Z1031" s="129"/>
      <c r="AA1031" s="129"/>
      <c r="AB1031" s="129"/>
      <c r="AC1031" s="129"/>
      <c r="AD1031" s="129"/>
      <c r="AE1031" s="315"/>
      <c r="AF1031" s="129"/>
      <c r="AG1031" s="129"/>
      <c r="AH1031" s="129"/>
      <c r="AI1031" s="129"/>
      <c r="AJ1031" s="129"/>
      <c r="AK1031" s="129"/>
      <c r="AL1031" s="129"/>
      <c r="AM1031" s="129"/>
      <c r="AN1031" s="129"/>
      <c r="AO1031" s="129"/>
      <c r="AP1031" s="129"/>
    </row>
    <row r="1032" spans="2:44" s="149" customFormat="1" ht="12.75" customHeight="1">
      <c r="B1032" s="129"/>
      <c r="C1032" s="269" t="s">
        <v>22</v>
      </c>
      <c r="D1032" s="270" t="s">
        <v>2729</v>
      </c>
      <c r="E1032" s="271" t="s">
        <v>3120</v>
      </c>
      <c r="F1032" s="145" t="s">
        <v>3291</v>
      </c>
      <c r="G1032" s="272" t="s">
        <v>2733</v>
      </c>
      <c r="H1032" s="8" t="s">
        <v>1363</v>
      </c>
      <c r="I1032" s="273">
        <v>36</v>
      </c>
      <c r="J1032" s="273">
        <v>60</v>
      </c>
      <c r="K1032" s="283">
        <v>0.6</v>
      </c>
      <c r="L1032" s="283">
        <v>1</v>
      </c>
      <c r="M1032" s="273">
        <v>120</v>
      </c>
      <c r="N1032" s="273">
        <v>60</v>
      </c>
      <c r="O1032" s="273">
        <v>2</v>
      </c>
      <c r="P1032" s="273">
        <v>1</v>
      </c>
      <c r="Q1032" s="273"/>
      <c r="R1032" s="274">
        <v>42507</v>
      </c>
      <c r="S1032" s="274" t="s">
        <v>2470</v>
      </c>
      <c r="T1032" s="275" t="s">
        <v>2659</v>
      </c>
      <c r="U1032" s="275" t="s">
        <v>2659</v>
      </c>
      <c r="V1032" s="275" t="s">
        <v>2659</v>
      </c>
      <c r="W1032" s="275" t="s">
        <v>2659</v>
      </c>
      <c r="X1032" s="284" t="s">
        <v>2731</v>
      </c>
      <c r="Y1032" s="282"/>
      <c r="Z1032" s="129"/>
      <c r="AA1032" s="129"/>
      <c r="AB1032" s="129"/>
      <c r="AC1032" s="129"/>
      <c r="AD1032" s="129"/>
      <c r="AE1032" s="315"/>
      <c r="AF1032" s="129"/>
      <c r="AG1032" s="129"/>
      <c r="AH1032" s="129"/>
      <c r="AI1032" s="129"/>
      <c r="AJ1032" s="129"/>
      <c r="AK1032" s="129"/>
      <c r="AL1032" s="129"/>
      <c r="AM1032" s="129"/>
      <c r="AN1032" s="129"/>
      <c r="AO1032" s="129"/>
      <c r="AP1032" s="129"/>
      <c r="AQ1032" s="327"/>
      <c r="AR1032" s="327"/>
    </row>
    <row r="1033" spans="2:44" s="149" customFormat="1" ht="12.75" customHeight="1">
      <c r="B1033" s="129"/>
      <c r="C1033" s="180"/>
      <c r="D1033" s="277"/>
      <c r="E1033" s="278"/>
      <c r="F1033" s="279"/>
      <c r="G1033" s="272" t="s">
        <v>261</v>
      </c>
      <c r="H1033" s="8" t="s">
        <v>1363</v>
      </c>
      <c r="I1033" s="273">
        <v>18</v>
      </c>
      <c r="J1033" s="273">
        <v>0</v>
      </c>
      <c r="K1033" s="283">
        <v>0.3</v>
      </c>
      <c r="L1033" s="283">
        <v>0</v>
      </c>
      <c r="M1033" s="273"/>
      <c r="N1033" s="273"/>
      <c r="O1033" s="273"/>
      <c r="P1033" s="273"/>
      <c r="Q1033" s="273"/>
      <c r="R1033" s="274">
        <v>42422</v>
      </c>
      <c r="S1033" s="274" t="s">
        <v>2470</v>
      </c>
      <c r="T1033" s="275" t="s">
        <v>2659</v>
      </c>
      <c r="U1033" s="275" t="s">
        <v>2659</v>
      </c>
      <c r="V1033" s="275" t="s">
        <v>2659</v>
      </c>
      <c r="W1033" s="275" t="s">
        <v>2659</v>
      </c>
      <c r="X1033" s="284" t="s">
        <v>2731</v>
      </c>
      <c r="Y1033" s="282"/>
      <c r="Z1033" s="129"/>
      <c r="AA1033" s="129"/>
      <c r="AB1033" s="129"/>
      <c r="AC1033" s="129"/>
      <c r="AD1033" s="129"/>
      <c r="AE1033" s="315"/>
      <c r="AF1033" s="129"/>
      <c r="AG1033" s="129"/>
      <c r="AH1033" s="129"/>
      <c r="AI1033" s="129"/>
      <c r="AJ1033" s="129"/>
      <c r="AK1033" s="129"/>
      <c r="AL1033" s="129"/>
      <c r="AM1033" s="129"/>
      <c r="AN1033" s="129"/>
      <c r="AO1033" s="129"/>
      <c r="AP1033" s="129"/>
    </row>
    <row r="1034" spans="2:44" s="149" customFormat="1" ht="12.75" customHeight="1">
      <c r="B1034" s="129"/>
      <c r="C1034" s="180"/>
      <c r="D1034" s="277"/>
      <c r="E1034" s="278"/>
      <c r="F1034" s="279"/>
      <c r="G1034" s="272" t="s">
        <v>2734</v>
      </c>
      <c r="H1034" s="8" t="s">
        <v>1363</v>
      </c>
      <c r="I1034" s="273">
        <v>6</v>
      </c>
      <c r="J1034" s="273">
        <v>0</v>
      </c>
      <c r="K1034" s="283">
        <v>0.1</v>
      </c>
      <c r="L1034" s="283">
        <v>0</v>
      </c>
      <c r="M1034" s="273"/>
      <c r="N1034" s="273"/>
      <c r="O1034" s="273"/>
      <c r="P1034" s="273"/>
      <c r="Q1034" s="273"/>
      <c r="R1034" s="274">
        <v>42423</v>
      </c>
      <c r="S1034" s="274" t="s">
        <v>2470</v>
      </c>
      <c r="T1034" s="275" t="s">
        <v>2659</v>
      </c>
      <c r="U1034" s="275" t="s">
        <v>2659</v>
      </c>
      <c r="V1034" s="275" t="s">
        <v>2659</v>
      </c>
      <c r="W1034" s="275" t="s">
        <v>2659</v>
      </c>
      <c r="X1034" s="284" t="s">
        <v>2731</v>
      </c>
      <c r="Y1034" s="282"/>
      <c r="Z1034" s="129"/>
      <c r="AA1034" s="129"/>
      <c r="AB1034" s="129"/>
      <c r="AC1034" s="129"/>
      <c r="AD1034" s="129"/>
      <c r="AE1034" s="315"/>
      <c r="AF1034" s="129"/>
      <c r="AG1034" s="129"/>
      <c r="AH1034" s="129"/>
      <c r="AI1034" s="129"/>
      <c r="AJ1034" s="129"/>
      <c r="AK1034" s="129"/>
      <c r="AL1034" s="129"/>
      <c r="AM1034" s="129"/>
      <c r="AN1034" s="129"/>
      <c r="AO1034" s="129"/>
      <c r="AP1034" s="129"/>
    </row>
    <row r="1035" spans="2:44" s="149" customFormat="1" ht="12.75" customHeight="1">
      <c r="B1035" s="129"/>
      <c r="C1035" s="180"/>
      <c r="D1035" s="277"/>
      <c r="E1035" s="278"/>
      <c r="F1035" s="279"/>
      <c r="G1035" s="272" t="s">
        <v>184</v>
      </c>
      <c r="H1035" s="8" t="s">
        <v>1363</v>
      </c>
      <c r="I1035" s="273">
        <v>12</v>
      </c>
      <c r="J1035" s="273">
        <v>0</v>
      </c>
      <c r="K1035" s="283">
        <v>0.2</v>
      </c>
      <c r="L1035" s="283">
        <v>0</v>
      </c>
      <c r="M1035" s="273"/>
      <c r="N1035" s="273"/>
      <c r="O1035" s="273"/>
      <c r="P1035" s="273"/>
      <c r="Q1035" s="273"/>
      <c r="R1035" s="274">
        <v>42423</v>
      </c>
      <c r="S1035" s="274" t="s">
        <v>2470</v>
      </c>
      <c r="T1035" s="275" t="s">
        <v>2659</v>
      </c>
      <c r="U1035" s="275" t="s">
        <v>2659</v>
      </c>
      <c r="V1035" s="275" t="s">
        <v>2659</v>
      </c>
      <c r="W1035" s="275" t="s">
        <v>2659</v>
      </c>
      <c r="X1035" s="284" t="s">
        <v>2731</v>
      </c>
      <c r="Y1035" s="282"/>
      <c r="Z1035" s="129"/>
      <c r="AA1035" s="129"/>
      <c r="AB1035" s="129"/>
      <c r="AC1035" s="129"/>
      <c r="AD1035" s="129"/>
      <c r="AE1035" s="315"/>
      <c r="AF1035" s="129"/>
      <c r="AG1035" s="129"/>
      <c r="AH1035" s="129"/>
      <c r="AI1035" s="129"/>
      <c r="AJ1035" s="129"/>
      <c r="AK1035" s="129"/>
      <c r="AL1035" s="129"/>
      <c r="AM1035" s="129"/>
      <c r="AN1035" s="129"/>
      <c r="AO1035" s="129"/>
      <c r="AP1035" s="129"/>
    </row>
    <row r="1036" spans="2:44" s="149" customFormat="1" ht="12.75" customHeight="1">
      <c r="B1036" s="129"/>
      <c r="C1036" s="180"/>
      <c r="D1036" s="277"/>
      <c r="E1036" s="278"/>
      <c r="F1036" s="279"/>
      <c r="G1036" s="272" t="s">
        <v>218</v>
      </c>
      <c r="H1036" s="8" t="s">
        <v>1363</v>
      </c>
      <c r="I1036" s="273">
        <v>12</v>
      </c>
      <c r="J1036" s="273">
        <v>0</v>
      </c>
      <c r="K1036" s="283">
        <v>0.2</v>
      </c>
      <c r="L1036" s="283">
        <v>0</v>
      </c>
      <c r="M1036" s="273"/>
      <c r="N1036" s="273"/>
      <c r="O1036" s="273"/>
      <c r="P1036" s="273"/>
      <c r="Q1036" s="273"/>
      <c r="R1036" s="274">
        <v>42423</v>
      </c>
      <c r="S1036" s="274" t="s">
        <v>2470</v>
      </c>
      <c r="T1036" s="275" t="s">
        <v>2659</v>
      </c>
      <c r="U1036" s="275" t="s">
        <v>2659</v>
      </c>
      <c r="V1036" s="275" t="s">
        <v>2659</v>
      </c>
      <c r="W1036" s="275" t="s">
        <v>2659</v>
      </c>
      <c r="X1036" s="284" t="s">
        <v>2731</v>
      </c>
      <c r="Y1036" s="282"/>
      <c r="Z1036" s="129"/>
      <c r="AA1036" s="129"/>
      <c r="AB1036" s="129"/>
      <c r="AC1036" s="129"/>
      <c r="AD1036" s="129"/>
      <c r="AE1036" s="315"/>
      <c r="AF1036" s="129"/>
      <c r="AG1036" s="129"/>
      <c r="AH1036" s="129"/>
      <c r="AI1036" s="129"/>
      <c r="AJ1036" s="129"/>
      <c r="AK1036" s="129"/>
      <c r="AL1036" s="129"/>
      <c r="AM1036" s="129"/>
      <c r="AN1036" s="129"/>
      <c r="AO1036" s="129"/>
      <c r="AP1036" s="129"/>
    </row>
    <row r="1037" spans="2:44" s="149" customFormat="1" ht="12.75" customHeight="1">
      <c r="B1037" s="129"/>
      <c r="C1037" s="180"/>
      <c r="D1037" s="277"/>
      <c r="E1037" s="278"/>
      <c r="F1037" s="279"/>
      <c r="G1037" s="272" t="s">
        <v>592</v>
      </c>
      <c r="H1037" s="8" t="s">
        <v>1363</v>
      </c>
      <c r="I1037" s="273">
        <v>36</v>
      </c>
      <c r="J1037" s="273">
        <v>0</v>
      </c>
      <c r="K1037" s="283">
        <v>0.6</v>
      </c>
      <c r="L1037" s="283">
        <v>0</v>
      </c>
      <c r="M1037" s="273"/>
      <c r="N1037" s="273"/>
      <c r="O1037" s="273"/>
      <c r="P1037" s="273"/>
      <c r="Q1037" s="273"/>
      <c r="R1037" s="274">
        <v>42429</v>
      </c>
      <c r="S1037" s="274" t="s">
        <v>2470</v>
      </c>
      <c r="T1037" s="275" t="s">
        <v>2659</v>
      </c>
      <c r="U1037" s="275" t="s">
        <v>2659</v>
      </c>
      <c r="V1037" s="275" t="s">
        <v>2659</v>
      </c>
      <c r="W1037" s="275" t="s">
        <v>2659</v>
      </c>
      <c r="X1037" s="284" t="s">
        <v>2731</v>
      </c>
      <c r="Y1037" s="282"/>
      <c r="Z1037" s="129"/>
      <c r="AA1037" s="129"/>
      <c r="AB1037" s="129"/>
      <c r="AC1037" s="129"/>
      <c r="AD1037" s="129"/>
      <c r="AE1037" s="315"/>
      <c r="AF1037" s="129"/>
      <c r="AG1037" s="129"/>
      <c r="AH1037" s="129"/>
      <c r="AI1037" s="129"/>
      <c r="AJ1037" s="129"/>
      <c r="AK1037" s="129"/>
      <c r="AL1037" s="129"/>
      <c r="AM1037" s="129"/>
      <c r="AN1037" s="129"/>
      <c r="AO1037" s="129"/>
      <c r="AP1037" s="129"/>
    </row>
    <row r="1038" spans="2:44" s="149" customFormat="1" ht="12.75" customHeight="1">
      <c r="B1038" s="129"/>
      <c r="C1038" s="269" t="s">
        <v>22</v>
      </c>
      <c r="D1038" s="270" t="s">
        <v>2729</v>
      </c>
      <c r="E1038" s="271" t="s">
        <v>3120</v>
      </c>
      <c r="F1038" s="145" t="s">
        <v>2735</v>
      </c>
      <c r="G1038" s="272" t="s">
        <v>2736</v>
      </c>
      <c r="H1038" s="8" t="s">
        <v>1363</v>
      </c>
      <c r="I1038" s="273">
        <v>78</v>
      </c>
      <c r="J1038" s="273">
        <v>60</v>
      </c>
      <c r="K1038" s="283">
        <v>1.3</v>
      </c>
      <c r="L1038" s="283">
        <v>1</v>
      </c>
      <c r="M1038" s="273">
        <v>210</v>
      </c>
      <c r="N1038" s="273">
        <v>180</v>
      </c>
      <c r="O1038" s="273">
        <f>SUM(K1038:K1043)</f>
        <v>3.5000000000000004</v>
      </c>
      <c r="P1038" s="273">
        <v>3</v>
      </c>
      <c r="Q1038" s="273"/>
      <c r="R1038" s="274">
        <v>42445</v>
      </c>
      <c r="S1038" s="274" t="s">
        <v>2470</v>
      </c>
      <c r="T1038" s="275" t="s">
        <v>2659</v>
      </c>
      <c r="U1038" s="275" t="s">
        <v>2659</v>
      </c>
      <c r="V1038" s="275" t="s">
        <v>2659</v>
      </c>
      <c r="W1038" s="275" t="s">
        <v>2659</v>
      </c>
      <c r="X1038" s="284" t="s">
        <v>2731</v>
      </c>
      <c r="Y1038" s="282"/>
      <c r="Z1038" s="129"/>
      <c r="AA1038" s="129"/>
      <c r="AB1038" s="129"/>
      <c r="AC1038" s="129"/>
      <c r="AD1038" s="129"/>
      <c r="AE1038" s="315"/>
      <c r="AF1038" s="129"/>
      <c r="AG1038" s="129"/>
      <c r="AH1038" s="129"/>
      <c r="AI1038" s="129"/>
      <c r="AJ1038" s="129"/>
      <c r="AK1038" s="129"/>
      <c r="AL1038" s="129"/>
      <c r="AM1038" s="129"/>
      <c r="AN1038" s="129"/>
      <c r="AO1038" s="129"/>
      <c r="AP1038" s="129"/>
      <c r="AQ1038" s="327"/>
      <c r="AR1038" s="327"/>
    </row>
    <row r="1039" spans="2:44" s="149" customFormat="1" ht="12.75" customHeight="1">
      <c r="B1039" s="129"/>
      <c r="C1039" s="180"/>
      <c r="D1039" s="277"/>
      <c r="E1039" s="278"/>
      <c r="F1039" s="279"/>
      <c r="G1039" s="272" t="s">
        <v>2737</v>
      </c>
      <c r="H1039" s="8" t="s">
        <v>1363</v>
      </c>
      <c r="I1039" s="273">
        <v>78</v>
      </c>
      <c r="J1039" s="273">
        <v>60</v>
      </c>
      <c r="K1039" s="283">
        <v>1.3</v>
      </c>
      <c r="L1039" s="283">
        <v>1</v>
      </c>
      <c r="M1039" s="273"/>
      <c r="N1039" s="273"/>
      <c r="O1039" s="273"/>
      <c r="P1039" s="273"/>
      <c r="Q1039" s="273"/>
      <c r="R1039" s="274">
        <v>42445</v>
      </c>
      <c r="S1039" s="274" t="s">
        <v>2470</v>
      </c>
      <c r="T1039" s="275" t="s">
        <v>2659</v>
      </c>
      <c r="U1039" s="275" t="s">
        <v>2659</v>
      </c>
      <c r="V1039" s="275" t="s">
        <v>2659</v>
      </c>
      <c r="W1039" s="275" t="s">
        <v>2659</v>
      </c>
      <c r="X1039" s="284" t="s">
        <v>2731</v>
      </c>
      <c r="Y1039" s="282"/>
      <c r="Z1039" s="129"/>
      <c r="AA1039" s="129"/>
      <c r="AB1039" s="129"/>
      <c r="AC1039" s="129"/>
      <c r="AD1039" s="129"/>
      <c r="AE1039" s="315"/>
      <c r="AF1039" s="129"/>
      <c r="AG1039" s="129"/>
      <c r="AH1039" s="129"/>
      <c r="AI1039" s="129"/>
      <c r="AJ1039" s="129"/>
      <c r="AK1039" s="129"/>
      <c r="AL1039" s="129"/>
      <c r="AM1039" s="129"/>
      <c r="AN1039" s="129"/>
      <c r="AO1039" s="129"/>
      <c r="AP1039" s="129"/>
    </row>
    <row r="1040" spans="2:44" s="149" customFormat="1" ht="12.75" customHeight="1">
      <c r="B1040" s="129"/>
      <c r="C1040" s="180"/>
      <c r="D1040" s="277"/>
      <c r="E1040" s="278"/>
      <c r="F1040" s="279"/>
      <c r="G1040" s="272" t="s">
        <v>2738</v>
      </c>
      <c r="H1040" s="8" t="s">
        <v>1363</v>
      </c>
      <c r="I1040" s="273">
        <v>18</v>
      </c>
      <c r="J1040" s="273">
        <v>60</v>
      </c>
      <c r="K1040" s="283">
        <v>0.3</v>
      </c>
      <c r="L1040" s="283">
        <v>1</v>
      </c>
      <c r="M1040" s="273"/>
      <c r="N1040" s="273"/>
      <c r="O1040" s="273"/>
      <c r="P1040" s="273"/>
      <c r="Q1040" s="273"/>
      <c r="R1040" s="274">
        <v>42445</v>
      </c>
      <c r="S1040" s="274" t="s">
        <v>2470</v>
      </c>
      <c r="T1040" s="275" t="s">
        <v>2659</v>
      </c>
      <c r="U1040" s="275" t="s">
        <v>2659</v>
      </c>
      <c r="V1040" s="275" t="s">
        <v>2659</v>
      </c>
      <c r="W1040" s="275" t="s">
        <v>2659</v>
      </c>
      <c r="X1040" s="284" t="s">
        <v>2731</v>
      </c>
      <c r="Y1040" s="282"/>
      <c r="Z1040" s="129"/>
      <c r="AA1040" s="129"/>
      <c r="AB1040" s="129"/>
      <c r="AC1040" s="129"/>
      <c r="AD1040" s="129"/>
      <c r="AE1040" s="315"/>
      <c r="AF1040" s="129"/>
      <c r="AG1040" s="129"/>
      <c r="AH1040" s="129"/>
      <c r="AI1040" s="129"/>
      <c r="AJ1040" s="129"/>
      <c r="AK1040" s="129"/>
      <c r="AL1040" s="129"/>
      <c r="AM1040" s="129"/>
      <c r="AN1040" s="129"/>
      <c r="AO1040" s="129"/>
      <c r="AP1040" s="129"/>
    </row>
    <row r="1041" spans="2:44" s="149" customFormat="1" ht="12.75" customHeight="1">
      <c r="B1041" s="129"/>
      <c r="C1041" s="180"/>
      <c r="D1041" s="277"/>
      <c r="E1041" s="278"/>
      <c r="F1041" s="279"/>
      <c r="G1041" s="272" t="s">
        <v>2739</v>
      </c>
      <c r="H1041" s="8" t="s">
        <v>1363</v>
      </c>
      <c r="I1041" s="273">
        <v>12</v>
      </c>
      <c r="J1041" s="273">
        <v>0</v>
      </c>
      <c r="K1041" s="283">
        <v>0.2</v>
      </c>
      <c r="L1041" s="283">
        <v>0</v>
      </c>
      <c r="M1041" s="273"/>
      <c r="N1041" s="273"/>
      <c r="O1041" s="273"/>
      <c r="P1041" s="273"/>
      <c r="Q1041" s="273"/>
      <c r="R1041" s="274">
        <v>42423</v>
      </c>
      <c r="S1041" s="274" t="s">
        <v>2470</v>
      </c>
      <c r="T1041" s="275" t="s">
        <v>2659</v>
      </c>
      <c r="U1041" s="275" t="s">
        <v>2659</v>
      </c>
      <c r="V1041" s="275" t="s">
        <v>2659</v>
      </c>
      <c r="W1041" s="275" t="s">
        <v>2659</v>
      </c>
      <c r="X1041" s="284" t="s">
        <v>2731</v>
      </c>
      <c r="Y1041" s="282"/>
      <c r="Z1041" s="129"/>
      <c r="AA1041" s="129"/>
      <c r="AB1041" s="129"/>
      <c r="AC1041" s="129"/>
      <c r="AD1041" s="129"/>
      <c r="AE1041" s="315"/>
      <c r="AF1041" s="129"/>
      <c r="AG1041" s="129"/>
      <c r="AH1041" s="129"/>
      <c r="AI1041" s="129"/>
      <c r="AJ1041" s="129"/>
      <c r="AK1041" s="129"/>
      <c r="AL1041" s="129"/>
      <c r="AM1041" s="129"/>
      <c r="AN1041" s="129"/>
      <c r="AO1041" s="129"/>
      <c r="AP1041" s="129"/>
    </row>
    <row r="1042" spans="2:44" s="149" customFormat="1" ht="12.75" customHeight="1">
      <c r="B1042" s="129"/>
      <c r="C1042" s="180"/>
      <c r="D1042" s="277"/>
      <c r="E1042" s="278"/>
      <c r="F1042" s="279"/>
      <c r="G1042" s="272" t="s">
        <v>2740</v>
      </c>
      <c r="H1042" s="8" t="s">
        <v>1363</v>
      </c>
      <c r="I1042" s="273">
        <v>12</v>
      </c>
      <c r="J1042" s="273">
        <v>0</v>
      </c>
      <c r="K1042" s="283">
        <v>0.2</v>
      </c>
      <c r="L1042" s="283">
        <v>0</v>
      </c>
      <c r="M1042" s="273"/>
      <c r="N1042" s="273"/>
      <c r="O1042" s="273"/>
      <c r="P1042" s="273"/>
      <c r="Q1042" s="273"/>
      <c r="R1042" s="274">
        <v>42423</v>
      </c>
      <c r="S1042" s="274" t="s">
        <v>2470</v>
      </c>
      <c r="T1042" s="275" t="s">
        <v>2659</v>
      </c>
      <c r="U1042" s="275" t="s">
        <v>2659</v>
      </c>
      <c r="V1042" s="275" t="s">
        <v>2659</v>
      </c>
      <c r="W1042" s="275" t="s">
        <v>2659</v>
      </c>
      <c r="X1042" s="284" t="s">
        <v>2731</v>
      </c>
      <c r="Y1042" s="282"/>
      <c r="Z1042" s="129"/>
      <c r="AA1042" s="129"/>
      <c r="AB1042" s="129"/>
      <c r="AC1042" s="129"/>
      <c r="AD1042" s="129"/>
      <c r="AE1042" s="315"/>
      <c r="AF1042" s="129"/>
      <c r="AG1042" s="129"/>
      <c r="AH1042" s="129"/>
      <c r="AI1042" s="129"/>
      <c r="AJ1042" s="129"/>
      <c r="AK1042" s="129"/>
      <c r="AL1042" s="129"/>
      <c r="AM1042" s="129"/>
      <c r="AN1042" s="129"/>
      <c r="AO1042" s="129"/>
      <c r="AP1042" s="129"/>
    </row>
    <row r="1043" spans="2:44" s="149" customFormat="1" ht="12.75" customHeight="1">
      <c r="B1043" s="129"/>
      <c r="C1043" s="180"/>
      <c r="D1043" s="277"/>
      <c r="E1043" s="278"/>
      <c r="F1043" s="279"/>
      <c r="G1043" s="272" t="s">
        <v>2741</v>
      </c>
      <c r="H1043" s="8" t="s">
        <v>1363</v>
      </c>
      <c r="I1043" s="273">
        <v>12</v>
      </c>
      <c r="J1043" s="273">
        <v>0</v>
      </c>
      <c r="K1043" s="283">
        <v>0.2</v>
      </c>
      <c r="L1043" s="283">
        <v>0</v>
      </c>
      <c r="M1043" s="273"/>
      <c r="N1043" s="273"/>
      <c r="O1043" s="273"/>
      <c r="P1043" s="273"/>
      <c r="Q1043" s="273"/>
      <c r="R1043" s="274">
        <v>42423</v>
      </c>
      <c r="S1043" s="274" t="s">
        <v>2470</v>
      </c>
      <c r="T1043" s="275" t="s">
        <v>2659</v>
      </c>
      <c r="U1043" s="275" t="s">
        <v>2659</v>
      </c>
      <c r="V1043" s="275" t="s">
        <v>2659</v>
      </c>
      <c r="W1043" s="275" t="s">
        <v>2659</v>
      </c>
      <c r="X1043" s="284" t="s">
        <v>2731</v>
      </c>
      <c r="Y1043" s="282"/>
      <c r="Z1043" s="129"/>
      <c r="AA1043" s="129"/>
      <c r="AB1043" s="129"/>
      <c r="AC1043" s="129"/>
      <c r="AD1043" s="129"/>
      <c r="AE1043" s="315"/>
      <c r="AF1043" s="129"/>
      <c r="AG1043" s="129"/>
      <c r="AH1043" s="129"/>
      <c r="AI1043" s="129"/>
      <c r="AJ1043" s="129"/>
      <c r="AK1043" s="129"/>
      <c r="AL1043" s="129"/>
      <c r="AM1043" s="129"/>
      <c r="AN1043" s="129"/>
      <c r="AO1043" s="129"/>
      <c r="AP1043" s="129"/>
    </row>
    <row r="1044" spans="2:44" s="149" customFormat="1" ht="12.75" customHeight="1">
      <c r="B1044" s="129"/>
      <c r="C1044" s="269" t="s">
        <v>22</v>
      </c>
      <c r="D1044" s="270" t="s">
        <v>2729</v>
      </c>
      <c r="E1044" s="271" t="s">
        <v>3120</v>
      </c>
      <c r="F1044" s="145" t="s">
        <v>520</v>
      </c>
      <c r="G1044" s="271" t="s">
        <v>2742</v>
      </c>
      <c r="H1044" s="8" t="s">
        <v>1363</v>
      </c>
      <c r="I1044" s="273">
        <v>6</v>
      </c>
      <c r="J1044" s="273">
        <v>1440</v>
      </c>
      <c r="K1044" s="283">
        <v>0.1</v>
      </c>
      <c r="L1044" s="283">
        <v>24</v>
      </c>
      <c r="M1044" s="273">
        <v>36</v>
      </c>
      <c r="N1044" s="273">
        <v>7200</v>
      </c>
      <c r="O1044" s="273">
        <v>0.6</v>
      </c>
      <c r="P1044" s="273">
        <v>120</v>
      </c>
      <c r="Q1044" s="273"/>
      <c r="R1044" s="274">
        <v>42423</v>
      </c>
      <c r="S1044" s="274" t="s">
        <v>2470</v>
      </c>
      <c r="T1044" s="275" t="s">
        <v>2659</v>
      </c>
      <c r="U1044" s="275" t="s">
        <v>2659</v>
      </c>
      <c r="V1044" s="275" t="s">
        <v>2659</v>
      </c>
      <c r="W1044" s="275" t="s">
        <v>2659</v>
      </c>
      <c r="X1044" s="284" t="s">
        <v>2731</v>
      </c>
      <c r="Y1044" s="282"/>
      <c r="Z1044" s="129"/>
      <c r="AA1044" s="129"/>
      <c r="AB1044" s="129"/>
      <c r="AC1044" s="129"/>
      <c r="AD1044" s="129"/>
      <c r="AE1044" s="315"/>
      <c r="AF1044" s="129"/>
      <c r="AG1044" s="129"/>
      <c r="AH1044" s="129"/>
      <c r="AI1044" s="129"/>
      <c r="AJ1044" s="129"/>
      <c r="AK1044" s="129"/>
      <c r="AL1044" s="129"/>
      <c r="AM1044" s="129"/>
      <c r="AN1044" s="129"/>
      <c r="AO1044" s="129"/>
      <c r="AP1044" s="129"/>
      <c r="AQ1044" s="327"/>
      <c r="AR1044" s="327"/>
    </row>
    <row r="1045" spans="2:44" s="149" customFormat="1" ht="12.75" customHeight="1">
      <c r="B1045" s="129"/>
      <c r="C1045" s="180"/>
      <c r="D1045" s="277"/>
      <c r="E1045" s="278"/>
      <c r="F1045" s="279"/>
      <c r="G1045" s="271" t="s">
        <v>2743</v>
      </c>
      <c r="H1045" s="8" t="s">
        <v>1363</v>
      </c>
      <c r="I1045" s="273">
        <v>6</v>
      </c>
      <c r="J1045" s="273">
        <v>1440</v>
      </c>
      <c r="K1045" s="283">
        <v>0.1</v>
      </c>
      <c r="L1045" s="283">
        <v>24</v>
      </c>
      <c r="M1045" s="273"/>
      <c r="N1045" s="273"/>
      <c r="O1045" s="273"/>
      <c r="P1045" s="273"/>
      <c r="Q1045" s="273"/>
      <c r="R1045" s="274">
        <v>42424</v>
      </c>
      <c r="S1045" s="274" t="s">
        <v>2470</v>
      </c>
      <c r="T1045" s="275" t="s">
        <v>2659</v>
      </c>
      <c r="U1045" s="275" t="s">
        <v>2659</v>
      </c>
      <c r="V1045" s="275" t="s">
        <v>2659</v>
      </c>
      <c r="W1045" s="275" t="s">
        <v>2659</v>
      </c>
      <c r="X1045" s="284" t="s">
        <v>2731</v>
      </c>
      <c r="Y1045" s="282"/>
      <c r="Z1045" s="129"/>
      <c r="AA1045" s="129"/>
      <c r="AB1045" s="129"/>
      <c r="AC1045" s="129"/>
      <c r="AD1045" s="129"/>
      <c r="AE1045" s="315"/>
      <c r="AF1045" s="129"/>
      <c r="AG1045" s="129"/>
      <c r="AH1045" s="129"/>
      <c r="AI1045" s="129"/>
      <c r="AJ1045" s="129"/>
      <c r="AK1045" s="129"/>
      <c r="AL1045" s="129"/>
      <c r="AM1045" s="129"/>
      <c r="AN1045" s="129"/>
      <c r="AO1045" s="129"/>
      <c r="AP1045" s="129"/>
    </row>
    <row r="1046" spans="2:44" s="149" customFormat="1" ht="12.75" customHeight="1">
      <c r="B1046" s="129"/>
      <c r="C1046" s="180"/>
      <c r="D1046" s="277"/>
      <c r="E1046" s="278"/>
      <c r="F1046" s="279"/>
      <c r="G1046" s="271" t="s">
        <v>521</v>
      </c>
      <c r="H1046" s="8" t="s">
        <v>1363</v>
      </c>
      <c r="I1046" s="273">
        <v>6</v>
      </c>
      <c r="J1046" s="273">
        <v>1440</v>
      </c>
      <c r="K1046" s="283">
        <v>0.1</v>
      </c>
      <c r="L1046" s="283">
        <v>24</v>
      </c>
      <c r="M1046" s="273"/>
      <c r="N1046" s="273"/>
      <c r="O1046" s="273"/>
      <c r="P1046" s="273"/>
      <c r="Q1046" s="273"/>
      <c r="R1046" s="274">
        <v>42424</v>
      </c>
      <c r="S1046" s="274" t="s">
        <v>2470</v>
      </c>
      <c r="T1046" s="275" t="s">
        <v>2659</v>
      </c>
      <c r="U1046" s="275" t="s">
        <v>2659</v>
      </c>
      <c r="V1046" s="275" t="s">
        <v>2659</v>
      </c>
      <c r="W1046" s="275" t="s">
        <v>2659</v>
      </c>
      <c r="X1046" s="284" t="s">
        <v>2731</v>
      </c>
      <c r="Y1046" s="282"/>
      <c r="Z1046" s="129"/>
      <c r="AA1046" s="129"/>
      <c r="AB1046" s="129"/>
      <c r="AC1046" s="129"/>
      <c r="AD1046" s="129"/>
      <c r="AE1046" s="315"/>
      <c r="AF1046" s="129"/>
      <c r="AG1046" s="129"/>
      <c r="AH1046" s="129"/>
      <c r="AI1046" s="129"/>
      <c r="AJ1046" s="129"/>
      <c r="AK1046" s="129"/>
      <c r="AL1046" s="129"/>
      <c r="AM1046" s="129"/>
      <c r="AN1046" s="129"/>
      <c r="AO1046" s="129"/>
      <c r="AP1046" s="129"/>
    </row>
    <row r="1047" spans="2:44" s="149" customFormat="1" ht="12.75" customHeight="1">
      <c r="B1047" s="129"/>
      <c r="C1047" s="180"/>
      <c r="D1047" s="277"/>
      <c r="E1047" s="278"/>
      <c r="F1047" s="279"/>
      <c r="G1047" s="271" t="s">
        <v>1409</v>
      </c>
      <c r="H1047" s="8" t="s">
        <v>1363</v>
      </c>
      <c r="I1047" s="273">
        <v>6</v>
      </c>
      <c r="J1047" s="273">
        <v>1440</v>
      </c>
      <c r="K1047" s="283">
        <v>0.1</v>
      </c>
      <c r="L1047" s="283">
        <v>24</v>
      </c>
      <c r="M1047" s="273"/>
      <c r="N1047" s="273"/>
      <c r="O1047" s="273"/>
      <c r="P1047" s="273"/>
      <c r="Q1047" s="273"/>
      <c r="R1047" s="274">
        <v>42424</v>
      </c>
      <c r="S1047" s="274" t="s">
        <v>2470</v>
      </c>
      <c r="T1047" s="275" t="s">
        <v>2659</v>
      </c>
      <c r="U1047" s="275" t="s">
        <v>2659</v>
      </c>
      <c r="V1047" s="275" t="s">
        <v>2659</v>
      </c>
      <c r="W1047" s="275" t="s">
        <v>2659</v>
      </c>
      <c r="X1047" s="284" t="s">
        <v>2731</v>
      </c>
      <c r="Y1047" s="282"/>
      <c r="Z1047" s="129"/>
      <c r="AA1047" s="129"/>
      <c r="AB1047" s="129"/>
      <c r="AC1047" s="129"/>
      <c r="AD1047" s="129"/>
      <c r="AE1047" s="315"/>
      <c r="AF1047" s="129"/>
      <c r="AG1047" s="129"/>
      <c r="AH1047" s="129"/>
      <c r="AI1047" s="129"/>
      <c r="AJ1047" s="129"/>
      <c r="AK1047" s="129"/>
      <c r="AL1047" s="129"/>
      <c r="AM1047" s="129"/>
      <c r="AN1047" s="129"/>
      <c r="AO1047" s="129"/>
      <c r="AP1047" s="129"/>
    </row>
    <row r="1048" spans="2:44" s="149" customFormat="1" ht="12.75" customHeight="1">
      <c r="B1048" s="129"/>
      <c r="C1048" s="180"/>
      <c r="D1048" s="277"/>
      <c r="E1048" s="278"/>
      <c r="F1048" s="279"/>
      <c r="G1048" s="271" t="s">
        <v>2744</v>
      </c>
      <c r="H1048" s="8" t="s">
        <v>1363</v>
      </c>
      <c r="I1048" s="273">
        <v>12</v>
      </c>
      <c r="J1048" s="273">
        <v>1440</v>
      </c>
      <c r="K1048" s="283">
        <v>0.2</v>
      </c>
      <c r="L1048" s="283">
        <v>24</v>
      </c>
      <c r="M1048" s="273"/>
      <c r="N1048" s="273"/>
      <c r="O1048" s="273"/>
      <c r="P1048" s="273"/>
      <c r="Q1048" s="273"/>
      <c r="R1048" s="274">
        <v>42424</v>
      </c>
      <c r="S1048" s="274" t="s">
        <v>2470</v>
      </c>
      <c r="T1048" s="275" t="s">
        <v>2659</v>
      </c>
      <c r="U1048" s="275" t="s">
        <v>2659</v>
      </c>
      <c r="V1048" s="275" t="s">
        <v>2659</v>
      </c>
      <c r="W1048" s="275" t="s">
        <v>2659</v>
      </c>
      <c r="X1048" s="284" t="s">
        <v>2731</v>
      </c>
      <c r="Y1048" s="282"/>
      <c r="Z1048" s="129"/>
      <c r="AA1048" s="129"/>
      <c r="AB1048" s="129"/>
      <c r="AC1048" s="129"/>
      <c r="AD1048" s="129"/>
      <c r="AE1048" s="315"/>
      <c r="AF1048" s="129"/>
      <c r="AG1048" s="129"/>
      <c r="AH1048" s="129"/>
      <c r="AI1048" s="129"/>
      <c r="AJ1048" s="129"/>
      <c r="AK1048" s="129"/>
      <c r="AL1048" s="129"/>
      <c r="AM1048" s="129"/>
      <c r="AN1048" s="129"/>
      <c r="AO1048" s="129"/>
      <c r="AP1048" s="129"/>
    </row>
    <row r="1049" spans="2:44" s="149" customFormat="1" ht="12.75" customHeight="1">
      <c r="B1049" s="129"/>
      <c r="C1049" s="269" t="s">
        <v>22</v>
      </c>
      <c r="D1049" s="270" t="s">
        <v>2729</v>
      </c>
      <c r="E1049" s="271" t="s">
        <v>3120</v>
      </c>
      <c r="F1049" s="145" t="s">
        <v>610</v>
      </c>
      <c r="G1049" s="271" t="s">
        <v>2745</v>
      </c>
      <c r="H1049" s="8" t="s">
        <v>1363</v>
      </c>
      <c r="I1049" s="273">
        <v>60</v>
      </c>
      <c r="J1049" s="273">
        <v>180</v>
      </c>
      <c r="K1049" s="283">
        <v>1</v>
      </c>
      <c r="L1049" s="283">
        <v>3</v>
      </c>
      <c r="M1049" s="273">
        <v>120</v>
      </c>
      <c r="N1049" s="273">
        <v>300</v>
      </c>
      <c r="O1049" s="273">
        <v>2</v>
      </c>
      <c r="P1049" s="273">
        <v>5</v>
      </c>
      <c r="Q1049" s="273"/>
      <c r="R1049" s="274">
        <v>42446</v>
      </c>
      <c r="S1049" s="274" t="s">
        <v>2470</v>
      </c>
      <c r="T1049" s="275" t="s">
        <v>2659</v>
      </c>
      <c r="U1049" s="275" t="s">
        <v>2659</v>
      </c>
      <c r="V1049" s="275" t="s">
        <v>2659</v>
      </c>
      <c r="W1049" s="275" t="s">
        <v>2659</v>
      </c>
      <c r="X1049" s="284" t="s">
        <v>2731</v>
      </c>
      <c r="Y1049" s="282"/>
      <c r="Z1049" s="129"/>
      <c r="AA1049" s="129"/>
      <c r="AB1049" s="129"/>
      <c r="AC1049" s="129"/>
      <c r="AD1049" s="129"/>
      <c r="AE1049" s="315"/>
      <c r="AF1049" s="129"/>
      <c r="AG1049" s="129"/>
      <c r="AH1049" s="129"/>
      <c r="AI1049" s="129"/>
      <c r="AJ1049" s="129"/>
      <c r="AK1049" s="129"/>
      <c r="AL1049" s="129"/>
      <c r="AM1049" s="129"/>
      <c r="AN1049" s="129"/>
      <c r="AO1049" s="129"/>
      <c r="AP1049" s="129"/>
      <c r="AQ1049" s="327"/>
      <c r="AR1049" s="327"/>
    </row>
    <row r="1050" spans="2:44" s="149" customFormat="1" ht="12.75" customHeight="1">
      <c r="B1050" s="129"/>
      <c r="C1050" s="180"/>
      <c r="D1050" s="277"/>
      <c r="E1050" s="278"/>
      <c r="F1050" s="279"/>
      <c r="G1050" s="271" t="s">
        <v>2746</v>
      </c>
      <c r="H1050" s="8" t="s">
        <v>1363</v>
      </c>
      <c r="I1050" s="273">
        <v>60</v>
      </c>
      <c r="J1050" s="273">
        <v>120</v>
      </c>
      <c r="K1050" s="283">
        <v>1</v>
      </c>
      <c r="L1050" s="283">
        <v>2</v>
      </c>
      <c r="M1050" s="273"/>
      <c r="N1050" s="273"/>
      <c r="O1050" s="273"/>
      <c r="P1050" s="273"/>
      <c r="Q1050" s="273"/>
      <c r="R1050" s="274">
        <v>42496</v>
      </c>
      <c r="S1050" s="274" t="s">
        <v>2470</v>
      </c>
      <c r="T1050" s="275" t="s">
        <v>2659</v>
      </c>
      <c r="U1050" s="275" t="s">
        <v>2659</v>
      </c>
      <c r="V1050" s="275" t="s">
        <v>2659</v>
      </c>
      <c r="W1050" s="275" t="s">
        <v>2659</v>
      </c>
      <c r="X1050" s="284" t="s">
        <v>2731</v>
      </c>
      <c r="Y1050" s="282"/>
      <c r="Z1050" s="129"/>
      <c r="AA1050" s="129"/>
      <c r="AB1050" s="129"/>
      <c r="AC1050" s="129"/>
      <c r="AD1050" s="129"/>
      <c r="AE1050" s="315"/>
      <c r="AF1050" s="129"/>
      <c r="AG1050" s="129"/>
      <c r="AH1050" s="129"/>
      <c r="AI1050" s="129"/>
      <c r="AJ1050" s="129"/>
      <c r="AK1050" s="129"/>
      <c r="AL1050" s="129"/>
      <c r="AM1050" s="129"/>
      <c r="AN1050" s="129"/>
      <c r="AO1050" s="129"/>
      <c r="AP1050" s="129"/>
    </row>
    <row r="1051" spans="2:44" s="149" customFormat="1" ht="12.75" customHeight="1">
      <c r="B1051" s="129"/>
      <c r="C1051" s="269" t="s">
        <v>22</v>
      </c>
      <c r="D1051" s="270" t="s">
        <v>2729</v>
      </c>
      <c r="E1051" s="271" t="s">
        <v>3120</v>
      </c>
      <c r="F1051" s="145" t="s">
        <v>2747</v>
      </c>
      <c r="G1051" s="271" t="s">
        <v>2748</v>
      </c>
      <c r="H1051" s="8" t="s">
        <v>1363</v>
      </c>
      <c r="I1051" s="273">
        <v>30</v>
      </c>
      <c r="J1051" s="273">
        <v>120</v>
      </c>
      <c r="K1051" s="283">
        <v>0.5</v>
      </c>
      <c r="L1051" s="283">
        <v>2</v>
      </c>
      <c r="M1051" s="273">
        <v>60</v>
      </c>
      <c r="N1051" s="273">
        <v>240</v>
      </c>
      <c r="O1051" s="273">
        <v>1</v>
      </c>
      <c r="P1051" s="273">
        <v>4</v>
      </c>
      <c r="Q1051" s="273"/>
      <c r="R1051" s="274">
        <v>42429</v>
      </c>
      <c r="S1051" s="274" t="s">
        <v>2470</v>
      </c>
      <c r="T1051" s="275" t="s">
        <v>2659</v>
      </c>
      <c r="U1051" s="275" t="s">
        <v>2659</v>
      </c>
      <c r="V1051" s="275" t="s">
        <v>2659</v>
      </c>
      <c r="W1051" s="275" t="s">
        <v>2659</v>
      </c>
      <c r="X1051" s="284" t="s">
        <v>2731</v>
      </c>
      <c r="Y1051" s="282"/>
      <c r="Z1051" s="129"/>
      <c r="AA1051" s="129"/>
      <c r="AB1051" s="129"/>
      <c r="AC1051" s="129"/>
      <c r="AD1051" s="129"/>
      <c r="AE1051" s="315"/>
      <c r="AF1051" s="129"/>
      <c r="AG1051" s="129"/>
      <c r="AH1051" s="129"/>
      <c r="AI1051" s="129"/>
      <c r="AJ1051" s="129"/>
      <c r="AK1051" s="129"/>
      <c r="AL1051" s="129"/>
      <c r="AM1051" s="129"/>
      <c r="AN1051" s="129"/>
      <c r="AO1051" s="129"/>
      <c r="AP1051" s="129"/>
      <c r="AQ1051" s="327"/>
      <c r="AR1051" s="327"/>
    </row>
    <row r="1052" spans="2:44" s="149" customFormat="1" ht="12.75" customHeight="1">
      <c r="B1052" s="129"/>
      <c r="C1052" s="180"/>
      <c r="D1052" s="277"/>
      <c r="E1052" s="278"/>
      <c r="F1052" s="279"/>
      <c r="G1052" s="271" t="s">
        <v>2749</v>
      </c>
      <c r="H1052" s="8" t="s">
        <v>1363</v>
      </c>
      <c r="I1052" s="273">
        <v>30</v>
      </c>
      <c r="J1052" s="273">
        <v>120</v>
      </c>
      <c r="K1052" s="283">
        <v>0.5</v>
      </c>
      <c r="L1052" s="283">
        <v>2</v>
      </c>
      <c r="M1052" s="273"/>
      <c r="N1052" s="273"/>
      <c r="O1052" s="273"/>
      <c r="P1052" s="273"/>
      <c r="Q1052" s="273"/>
      <c r="R1052" s="274">
        <v>42429</v>
      </c>
      <c r="S1052" s="274" t="s">
        <v>2470</v>
      </c>
      <c r="T1052" s="275" t="s">
        <v>2659</v>
      </c>
      <c r="U1052" s="275" t="s">
        <v>2659</v>
      </c>
      <c r="V1052" s="275" t="s">
        <v>2659</v>
      </c>
      <c r="W1052" s="275" t="s">
        <v>2659</v>
      </c>
      <c r="X1052" s="284" t="s">
        <v>2731</v>
      </c>
      <c r="Y1052" s="282"/>
      <c r="Z1052" s="129"/>
      <c r="AA1052" s="129"/>
      <c r="AB1052" s="129"/>
      <c r="AC1052" s="129"/>
      <c r="AD1052" s="129"/>
      <c r="AE1052" s="315"/>
      <c r="AF1052" s="129"/>
      <c r="AG1052" s="129"/>
      <c r="AH1052" s="129"/>
      <c r="AI1052" s="129"/>
      <c r="AJ1052" s="129"/>
      <c r="AK1052" s="129"/>
      <c r="AL1052" s="129"/>
      <c r="AM1052" s="129"/>
      <c r="AN1052" s="129"/>
      <c r="AO1052" s="129"/>
      <c r="AP1052" s="129"/>
    </row>
    <row r="1053" spans="2:44" s="149" customFormat="1" ht="12.75" customHeight="1">
      <c r="B1053" s="129"/>
      <c r="C1053" s="269" t="s">
        <v>22</v>
      </c>
      <c r="D1053" s="270" t="s">
        <v>2729</v>
      </c>
      <c r="E1053" s="271" t="s">
        <v>3120</v>
      </c>
      <c r="F1053" s="145" t="s">
        <v>2750</v>
      </c>
      <c r="G1053" s="271" t="s">
        <v>2751</v>
      </c>
      <c r="H1053" s="8" t="s">
        <v>1363</v>
      </c>
      <c r="I1053" s="273">
        <v>30</v>
      </c>
      <c r="J1053" s="273">
        <v>0</v>
      </c>
      <c r="K1053" s="283">
        <v>0.5</v>
      </c>
      <c r="L1053" s="283">
        <v>0</v>
      </c>
      <c r="M1053" s="273">
        <v>30</v>
      </c>
      <c r="N1053" s="273">
        <v>0</v>
      </c>
      <c r="O1053" s="273">
        <v>0.5</v>
      </c>
      <c r="P1053" s="273">
        <v>0</v>
      </c>
      <c r="Q1053" s="273"/>
      <c r="R1053" s="274">
        <v>42429</v>
      </c>
      <c r="S1053" s="274" t="s">
        <v>2470</v>
      </c>
      <c r="T1053" s="275" t="s">
        <v>2659</v>
      </c>
      <c r="U1053" s="275" t="s">
        <v>2659</v>
      </c>
      <c r="V1053" s="275" t="s">
        <v>2659</v>
      </c>
      <c r="W1053" s="275" t="s">
        <v>2659</v>
      </c>
      <c r="X1053" s="284" t="s">
        <v>2731</v>
      </c>
      <c r="Y1053" s="282"/>
      <c r="Z1053" s="129"/>
      <c r="AA1053" s="129"/>
      <c r="AB1053" s="129"/>
      <c r="AC1053" s="129"/>
      <c r="AD1053" s="129"/>
      <c r="AE1053" s="315"/>
      <c r="AF1053" s="129"/>
      <c r="AG1053" s="129"/>
      <c r="AH1053" s="129"/>
      <c r="AI1053" s="129"/>
      <c r="AJ1053" s="129"/>
      <c r="AK1053" s="129"/>
      <c r="AL1053" s="129"/>
      <c r="AM1053" s="129"/>
      <c r="AN1053" s="129"/>
      <c r="AO1053" s="129"/>
      <c r="AP1053" s="129"/>
      <c r="AQ1053" s="327"/>
      <c r="AR1053" s="327"/>
    </row>
    <row r="1054" spans="2:44" s="149" customFormat="1" ht="12.75" customHeight="1">
      <c r="B1054" s="129"/>
      <c r="C1054" s="269" t="s">
        <v>22</v>
      </c>
      <c r="D1054" s="270" t="s">
        <v>2729</v>
      </c>
      <c r="E1054" s="271" t="s">
        <v>2752</v>
      </c>
      <c r="F1054" s="145" t="s">
        <v>3289</v>
      </c>
      <c r="G1054" s="272" t="s">
        <v>2753</v>
      </c>
      <c r="H1054" s="8" t="s">
        <v>1363</v>
      </c>
      <c r="I1054" s="273">
        <v>12</v>
      </c>
      <c r="J1054" s="273">
        <v>0</v>
      </c>
      <c r="K1054" s="283">
        <v>0.2</v>
      </c>
      <c r="L1054" s="283">
        <v>0</v>
      </c>
      <c r="M1054" s="273">
        <v>132</v>
      </c>
      <c r="N1054" s="273">
        <v>360</v>
      </c>
      <c r="O1054" s="273">
        <v>2.2000000000000002</v>
      </c>
      <c r="P1054" s="273">
        <v>6</v>
      </c>
      <c r="Q1054" s="273"/>
      <c r="R1054" s="274">
        <v>41995</v>
      </c>
      <c r="S1054" s="274" t="s">
        <v>2470</v>
      </c>
      <c r="T1054" s="275" t="s">
        <v>2659</v>
      </c>
      <c r="U1054" s="275" t="s">
        <v>2659</v>
      </c>
      <c r="V1054" s="275" t="s">
        <v>2659</v>
      </c>
      <c r="W1054" s="275" t="s">
        <v>2659</v>
      </c>
      <c r="X1054" s="284" t="s">
        <v>2731</v>
      </c>
      <c r="Y1054" s="282"/>
      <c r="Z1054" s="129"/>
      <c r="AA1054" s="129"/>
      <c r="AB1054" s="129"/>
      <c r="AC1054" s="129"/>
      <c r="AD1054" s="129"/>
      <c r="AE1054" s="315"/>
      <c r="AF1054" s="129"/>
      <c r="AG1054" s="129"/>
      <c r="AH1054" s="129"/>
      <c r="AI1054" s="129"/>
      <c r="AJ1054" s="129"/>
      <c r="AK1054" s="129"/>
      <c r="AL1054" s="129"/>
      <c r="AM1054" s="129"/>
      <c r="AN1054" s="129"/>
      <c r="AO1054" s="129"/>
      <c r="AP1054" s="129"/>
      <c r="AQ1054" s="327"/>
      <c r="AR1054" s="327"/>
    </row>
    <row r="1055" spans="2:44" s="149" customFormat="1" ht="12.75" customHeight="1">
      <c r="B1055" s="129"/>
      <c r="C1055" s="180"/>
      <c r="D1055" s="277"/>
      <c r="E1055" s="278"/>
      <c r="F1055" s="279"/>
      <c r="G1055" s="272" t="s">
        <v>2754</v>
      </c>
      <c r="H1055" s="8" t="s">
        <v>1363</v>
      </c>
      <c r="I1055" s="273">
        <v>30</v>
      </c>
      <c r="J1055" s="273">
        <v>180</v>
      </c>
      <c r="K1055" s="283">
        <v>0.5</v>
      </c>
      <c r="L1055" s="283">
        <v>3</v>
      </c>
      <c r="M1055" s="273"/>
      <c r="N1055" s="273"/>
      <c r="O1055" s="273"/>
      <c r="P1055" s="273"/>
      <c r="Q1055" s="273"/>
      <c r="R1055" s="274">
        <v>41995</v>
      </c>
      <c r="S1055" s="274" t="s">
        <v>2470</v>
      </c>
      <c r="T1055" s="275" t="s">
        <v>2659</v>
      </c>
      <c r="U1055" s="275" t="s">
        <v>2659</v>
      </c>
      <c r="V1055" s="275" t="s">
        <v>2659</v>
      </c>
      <c r="W1055" s="275" t="s">
        <v>2659</v>
      </c>
      <c r="X1055" s="284" t="s">
        <v>2731</v>
      </c>
      <c r="Y1055" s="282"/>
      <c r="Z1055" s="129"/>
      <c r="AA1055" s="129"/>
      <c r="AB1055" s="129"/>
      <c r="AC1055" s="129"/>
      <c r="AD1055" s="129"/>
      <c r="AE1055" s="315"/>
      <c r="AF1055" s="129"/>
      <c r="AG1055" s="129"/>
      <c r="AH1055" s="129"/>
      <c r="AI1055" s="129"/>
      <c r="AJ1055" s="129"/>
      <c r="AK1055" s="129"/>
      <c r="AL1055" s="129"/>
      <c r="AM1055" s="129"/>
      <c r="AN1055" s="129"/>
      <c r="AO1055" s="129"/>
      <c r="AP1055" s="129"/>
    </row>
    <row r="1056" spans="2:44" s="149" customFormat="1" ht="12.75" customHeight="1">
      <c r="B1056" s="129"/>
      <c r="C1056" s="180"/>
      <c r="D1056" s="277"/>
      <c r="E1056" s="278"/>
      <c r="F1056" s="279"/>
      <c r="G1056" s="272" t="s">
        <v>2755</v>
      </c>
      <c r="H1056" s="8" t="s">
        <v>1363</v>
      </c>
      <c r="I1056" s="273">
        <v>30</v>
      </c>
      <c r="J1056" s="273">
        <v>180</v>
      </c>
      <c r="K1056" s="283">
        <v>0.5</v>
      </c>
      <c r="L1056" s="283">
        <v>3</v>
      </c>
      <c r="M1056" s="273"/>
      <c r="N1056" s="273"/>
      <c r="O1056" s="273"/>
      <c r="P1056" s="273"/>
      <c r="Q1056" s="273"/>
      <c r="R1056" s="274">
        <v>41995</v>
      </c>
      <c r="S1056" s="274" t="s">
        <v>2470</v>
      </c>
      <c r="T1056" s="275" t="s">
        <v>2659</v>
      </c>
      <c r="U1056" s="275" t="s">
        <v>2659</v>
      </c>
      <c r="V1056" s="275" t="s">
        <v>2659</v>
      </c>
      <c r="W1056" s="275" t="s">
        <v>2659</v>
      </c>
      <c r="X1056" s="284" t="s">
        <v>2731</v>
      </c>
      <c r="Y1056" s="282"/>
      <c r="Z1056" s="129"/>
      <c r="AA1056" s="129"/>
      <c r="AB1056" s="129"/>
      <c r="AC1056" s="129"/>
      <c r="AD1056" s="129"/>
      <c r="AE1056" s="315"/>
      <c r="AF1056" s="129"/>
      <c r="AG1056" s="129"/>
      <c r="AH1056" s="129"/>
      <c r="AI1056" s="129"/>
      <c r="AJ1056" s="129"/>
      <c r="AK1056" s="129"/>
      <c r="AL1056" s="129"/>
      <c r="AM1056" s="129"/>
      <c r="AN1056" s="129"/>
      <c r="AO1056" s="129"/>
      <c r="AP1056" s="129"/>
    </row>
    <row r="1057" spans="2:44" s="149" customFormat="1" ht="12.75" customHeight="1">
      <c r="B1057" s="129"/>
      <c r="C1057" s="180"/>
      <c r="D1057" s="277"/>
      <c r="E1057" s="278"/>
      <c r="F1057" s="279"/>
      <c r="G1057" s="272" t="s">
        <v>2756</v>
      </c>
      <c r="H1057" s="8" t="s">
        <v>1363</v>
      </c>
      <c r="I1057" s="273">
        <v>30</v>
      </c>
      <c r="J1057" s="273">
        <v>0</v>
      </c>
      <c r="K1057" s="283">
        <v>0.5</v>
      </c>
      <c r="L1057" s="283">
        <v>0</v>
      </c>
      <c r="M1057" s="273"/>
      <c r="N1057" s="273"/>
      <c r="O1057" s="273"/>
      <c r="P1057" s="273"/>
      <c r="Q1057" s="273"/>
      <c r="R1057" s="274">
        <v>41995</v>
      </c>
      <c r="S1057" s="274" t="s">
        <v>2470</v>
      </c>
      <c r="T1057" s="275" t="s">
        <v>2659</v>
      </c>
      <c r="U1057" s="275" t="s">
        <v>2659</v>
      </c>
      <c r="V1057" s="275" t="s">
        <v>2659</v>
      </c>
      <c r="W1057" s="275" t="s">
        <v>2659</v>
      </c>
      <c r="X1057" s="284" t="s">
        <v>2731</v>
      </c>
      <c r="Y1057" s="282"/>
      <c r="Z1057" s="129"/>
      <c r="AA1057" s="129"/>
      <c r="AB1057" s="129"/>
      <c r="AC1057" s="129"/>
      <c r="AD1057" s="129"/>
      <c r="AE1057" s="315"/>
      <c r="AF1057" s="129"/>
      <c r="AG1057" s="129"/>
      <c r="AH1057" s="129"/>
      <c r="AI1057" s="129"/>
      <c r="AJ1057" s="129"/>
      <c r="AK1057" s="129"/>
      <c r="AL1057" s="129"/>
      <c r="AM1057" s="129"/>
      <c r="AN1057" s="129"/>
      <c r="AO1057" s="129"/>
      <c r="AP1057" s="129"/>
    </row>
    <row r="1058" spans="2:44" s="149" customFormat="1" ht="12.75" customHeight="1">
      <c r="B1058" s="129"/>
      <c r="C1058" s="180"/>
      <c r="D1058" s="277"/>
      <c r="E1058" s="278"/>
      <c r="F1058" s="279"/>
      <c r="G1058" s="272" t="s">
        <v>2757</v>
      </c>
      <c r="H1058" s="8" t="s">
        <v>1363</v>
      </c>
      <c r="I1058" s="273">
        <v>30</v>
      </c>
      <c r="J1058" s="273">
        <v>0</v>
      </c>
      <c r="K1058" s="283">
        <v>0.5</v>
      </c>
      <c r="L1058" s="283">
        <v>0</v>
      </c>
      <c r="M1058" s="273"/>
      <c r="N1058" s="273"/>
      <c r="O1058" s="273"/>
      <c r="P1058" s="273"/>
      <c r="Q1058" s="273"/>
      <c r="R1058" s="274">
        <v>41995</v>
      </c>
      <c r="S1058" s="274" t="s">
        <v>2470</v>
      </c>
      <c r="T1058" s="275" t="s">
        <v>2659</v>
      </c>
      <c r="U1058" s="275" t="s">
        <v>2659</v>
      </c>
      <c r="V1058" s="275" t="s">
        <v>2659</v>
      </c>
      <c r="W1058" s="275" t="s">
        <v>2659</v>
      </c>
      <c r="X1058" s="284" t="s">
        <v>2731</v>
      </c>
      <c r="Y1058" s="282"/>
      <c r="Z1058" s="129"/>
      <c r="AA1058" s="129"/>
      <c r="AB1058" s="129"/>
      <c r="AC1058" s="129"/>
      <c r="AD1058" s="129"/>
      <c r="AE1058" s="315"/>
      <c r="AF1058" s="129"/>
      <c r="AG1058" s="129"/>
      <c r="AH1058" s="129"/>
      <c r="AI1058" s="129"/>
      <c r="AJ1058" s="129"/>
      <c r="AK1058" s="129"/>
      <c r="AL1058" s="129"/>
      <c r="AM1058" s="129"/>
      <c r="AN1058" s="129"/>
      <c r="AO1058" s="129"/>
      <c r="AP1058" s="129"/>
    </row>
    <row r="1059" spans="2:44" s="149" customFormat="1" ht="12.75" customHeight="1">
      <c r="B1059" s="129"/>
      <c r="C1059" s="269" t="s">
        <v>22</v>
      </c>
      <c r="D1059" s="270" t="s">
        <v>2729</v>
      </c>
      <c r="E1059" s="271" t="s">
        <v>2752</v>
      </c>
      <c r="F1059" s="145" t="s">
        <v>3288</v>
      </c>
      <c r="G1059" s="272" t="s">
        <v>2758</v>
      </c>
      <c r="H1059" s="8" t="s">
        <v>1363</v>
      </c>
      <c r="I1059" s="273">
        <v>18</v>
      </c>
      <c r="J1059" s="273">
        <v>0</v>
      </c>
      <c r="K1059" s="273">
        <v>0.3</v>
      </c>
      <c r="L1059" s="273">
        <v>0</v>
      </c>
      <c r="M1059" s="273">
        <v>18</v>
      </c>
      <c r="N1059" s="273">
        <v>0</v>
      </c>
      <c r="O1059" s="273">
        <v>0.3</v>
      </c>
      <c r="P1059" s="273">
        <v>0</v>
      </c>
      <c r="Q1059" s="273"/>
      <c r="R1059" s="274">
        <v>41995</v>
      </c>
      <c r="S1059" s="274" t="s">
        <v>2470</v>
      </c>
      <c r="T1059" s="275" t="s">
        <v>2659</v>
      </c>
      <c r="U1059" s="275" t="s">
        <v>2659</v>
      </c>
      <c r="V1059" s="275" t="s">
        <v>2659</v>
      </c>
      <c r="W1059" s="275" t="s">
        <v>2659</v>
      </c>
      <c r="X1059" s="284" t="s">
        <v>2731</v>
      </c>
      <c r="Y1059" s="282"/>
      <c r="Z1059" s="129"/>
      <c r="AA1059" s="129"/>
      <c r="AB1059" s="129"/>
      <c r="AC1059" s="129"/>
      <c r="AD1059" s="129"/>
      <c r="AE1059" s="315"/>
      <c r="AF1059" s="129"/>
      <c r="AG1059" s="129"/>
      <c r="AH1059" s="129"/>
      <c r="AI1059" s="129"/>
      <c r="AJ1059" s="129"/>
      <c r="AK1059" s="129"/>
      <c r="AL1059" s="129"/>
      <c r="AM1059" s="129"/>
      <c r="AN1059" s="129"/>
      <c r="AO1059" s="129"/>
      <c r="AP1059" s="129"/>
      <c r="AQ1059" s="327"/>
      <c r="AR1059" s="327"/>
    </row>
    <row r="1060" spans="2:44" s="149" customFormat="1" ht="12.75" customHeight="1">
      <c r="B1060" s="129"/>
      <c r="C1060" s="269" t="s">
        <v>22</v>
      </c>
      <c r="D1060" s="270" t="s">
        <v>2729</v>
      </c>
      <c r="E1060" s="271" t="s">
        <v>2752</v>
      </c>
      <c r="F1060" s="145" t="s">
        <v>3287</v>
      </c>
      <c r="G1060" s="272" t="s">
        <v>1185</v>
      </c>
      <c r="H1060" s="8" t="s">
        <v>1363</v>
      </c>
      <c r="I1060" s="273">
        <v>60</v>
      </c>
      <c r="J1060" s="273">
        <v>0</v>
      </c>
      <c r="K1060" s="273">
        <v>1</v>
      </c>
      <c r="L1060" s="273">
        <v>0</v>
      </c>
      <c r="M1060" s="273">
        <v>60</v>
      </c>
      <c r="N1060" s="273">
        <v>0</v>
      </c>
      <c r="O1060" s="273">
        <v>1</v>
      </c>
      <c r="P1060" s="273">
        <v>0</v>
      </c>
      <c r="Q1060" s="273"/>
      <c r="R1060" s="274">
        <v>41995</v>
      </c>
      <c r="S1060" s="274" t="s">
        <v>2470</v>
      </c>
      <c r="T1060" s="275" t="s">
        <v>2659</v>
      </c>
      <c r="U1060" s="275" t="s">
        <v>2659</v>
      </c>
      <c r="V1060" s="275" t="s">
        <v>2659</v>
      </c>
      <c r="W1060" s="275" t="s">
        <v>2659</v>
      </c>
      <c r="X1060" s="284" t="s">
        <v>2731</v>
      </c>
      <c r="Y1060" s="282"/>
      <c r="Z1060" s="129"/>
      <c r="AA1060" s="129"/>
      <c r="AB1060" s="129"/>
      <c r="AC1060" s="129"/>
      <c r="AD1060" s="129"/>
      <c r="AE1060" s="315"/>
      <c r="AF1060" s="129"/>
      <c r="AG1060" s="129"/>
      <c r="AH1060" s="129"/>
      <c r="AI1060" s="129"/>
      <c r="AJ1060" s="129"/>
      <c r="AK1060" s="129"/>
      <c r="AL1060" s="129"/>
      <c r="AM1060" s="129"/>
      <c r="AN1060" s="129"/>
      <c r="AO1060" s="129"/>
      <c r="AP1060" s="129"/>
      <c r="AQ1060" s="327"/>
      <c r="AR1060" s="327"/>
    </row>
    <row r="1061" spans="2:44" s="149" customFormat="1" ht="12.75" customHeight="1">
      <c r="B1061" s="129"/>
      <c r="C1061" s="269" t="s">
        <v>22</v>
      </c>
      <c r="D1061" s="270" t="s">
        <v>2729</v>
      </c>
      <c r="E1061" s="271" t="s">
        <v>2752</v>
      </c>
      <c r="F1061" s="145" t="s">
        <v>3286</v>
      </c>
      <c r="G1061" s="272" t="s">
        <v>2759</v>
      </c>
      <c r="H1061" s="8" t="s">
        <v>1363</v>
      </c>
      <c r="I1061" s="273">
        <v>6</v>
      </c>
      <c r="J1061" s="273">
        <v>720</v>
      </c>
      <c r="K1061" s="273">
        <v>0.1</v>
      </c>
      <c r="L1061" s="273">
        <v>12</v>
      </c>
      <c r="M1061" s="273">
        <v>6</v>
      </c>
      <c r="N1061" s="273">
        <v>720</v>
      </c>
      <c r="O1061" s="273">
        <v>0.1</v>
      </c>
      <c r="P1061" s="273">
        <v>12</v>
      </c>
      <c r="Q1061" s="273"/>
      <c r="R1061" s="274">
        <v>41995</v>
      </c>
      <c r="S1061" s="274" t="s">
        <v>2470</v>
      </c>
      <c r="T1061" s="275" t="s">
        <v>2659</v>
      </c>
      <c r="U1061" s="275" t="s">
        <v>2659</v>
      </c>
      <c r="V1061" s="275" t="s">
        <v>2659</v>
      </c>
      <c r="W1061" s="275" t="s">
        <v>2659</v>
      </c>
      <c r="X1061" s="284" t="s">
        <v>2731</v>
      </c>
      <c r="Y1061" s="282"/>
      <c r="Z1061" s="129"/>
      <c r="AA1061" s="129"/>
      <c r="AB1061" s="129"/>
      <c r="AC1061" s="129"/>
      <c r="AD1061" s="129"/>
      <c r="AE1061" s="315"/>
      <c r="AF1061" s="129"/>
      <c r="AG1061" s="129"/>
      <c r="AH1061" s="129"/>
      <c r="AI1061" s="129"/>
      <c r="AJ1061" s="129"/>
      <c r="AK1061" s="129"/>
      <c r="AL1061" s="129"/>
      <c r="AM1061" s="129"/>
      <c r="AN1061" s="129"/>
      <c r="AO1061" s="129"/>
      <c r="AP1061" s="129"/>
      <c r="AQ1061" s="327"/>
      <c r="AR1061" s="327"/>
    </row>
    <row r="1062" spans="2:44" s="149" customFormat="1" ht="12.75" customHeight="1">
      <c r="B1062" s="129"/>
      <c r="C1062" s="269" t="s">
        <v>22</v>
      </c>
      <c r="D1062" s="270" t="s">
        <v>2729</v>
      </c>
      <c r="E1062" s="271" t="s">
        <v>2752</v>
      </c>
      <c r="F1062" s="145" t="s">
        <v>3285</v>
      </c>
      <c r="G1062" s="272" t="s">
        <v>2760</v>
      </c>
      <c r="H1062" s="8" t="s">
        <v>1363</v>
      </c>
      <c r="I1062" s="273">
        <v>60</v>
      </c>
      <c r="J1062" s="273">
        <v>0</v>
      </c>
      <c r="K1062" s="273">
        <v>1</v>
      </c>
      <c r="L1062" s="273">
        <v>0</v>
      </c>
      <c r="M1062" s="273">
        <v>72</v>
      </c>
      <c r="N1062" s="273">
        <v>0</v>
      </c>
      <c r="O1062" s="273">
        <v>1.2</v>
      </c>
      <c r="P1062" s="273">
        <v>0</v>
      </c>
      <c r="Q1062" s="273"/>
      <c r="R1062" s="274">
        <v>41995</v>
      </c>
      <c r="S1062" s="274" t="s">
        <v>2470</v>
      </c>
      <c r="T1062" s="275" t="s">
        <v>2659</v>
      </c>
      <c r="U1062" s="275" t="s">
        <v>2659</v>
      </c>
      <c r="V1062" s="275" t="s">
        <v>2659</v>
      </c>
      <c r="W1062" s="275" t="s">
        <v>2659</v>
      </c>
      <c r="X1062" s="284" t="s">
        <v>2731</v>
      </c>
      <c r="Y1062" s="282"/>
      <c r="Z1062" s="129"/>
      <c r="AA1062" s="129"/>
      <c r="AB1062" s="129"/>
      <c r="AC1062" s="129"/>
      <c r="AD1062" s="129"/>
      <c r="AE1062" s="315"/>
      <c r="AF1062" s="129"/>
      <c r="AG1062" s="129"/>
      <c r="AH1062" s="129"/>
      <c r="AI1062" s="129"/>
      <c r="AJ1062" s="129"/>
      <c r="AK1062" s="129"/>
      <c r="AL1062" s="129"/>
      <c r="AM1062" s="129"/>
      <c r="AN1062" s="129"/>
      <c r="AO1062" s="129"/>
      <c r="AP1062" s="129"/>
      <c r="AQ1062" s="327"/>
      <c r="AR1062" s="327"/>
    </row>
    <row r="1063" spans="2:44" s="149" customFormat="1" ht="12.75" customHeight="1">
      <c r="B1063" s="129"/>
      <c r="C1063" s="180"/>
      <c r="D1063" s="277"/>
      <c r="E1063" s="278"/>
      <c r="F1063" s="279"/>
      <c r="G1063" s="272" t="s">
        <v>2761</v>
      </c>
      <c r="H1063" s="8" t="s">
        <v>1363</v>
      </c>
      <c r="I1063" s="273">
        <v>12</v>
      </c>
      <c r="J1063" s="273">
        <v>0</v>
      </c>
      <c r="K1063" s="273">
        <v>0.2</v>
      </c>
      <c r="L1063" s="273">
        <v>0</v>
      </c>
      <c r="M1063" s="273"/>
      <c r="N1063" s="273"/>
      <c r="O1063" s="273"/>
      <c r="P1063" s="273"/>
      <c r="Q1063" s="273"/>
      <c r="R1063" s="274">
        <v>41995</v>
      </c>
      <c r="S1063" s="274" t="s">
        <v>2470</v>
      </c>
      <c r="T1063" s="275" t="s">
        <v>2659</v>
      </c>
      <c r="U1063" s="275" t="s">
        <v>2659</v>
      </c>
      <c r="V1063" s="275" t="s">
        <v>2659</v>
      </c>
      <c r="W1063" s="275" t="s">
        <v>2659</v>
      </c>
      <c r="X1063" s="284" t="s">
        <v>2731</v>
      </c>
      <c r="Y1063" s="282"/>
      <c r="Z1063" s="129"/>
      <c r="AA1063" s="129"/>
      <c r="AB1063" s="129"/>
      <c r="AC1063" s="129"/>
      <c r="AD1063" s="129"/>
      <c r="AE1063" s="315"/>
      <c r="AF1063" s="129"/>
      <c r="AG1063" s="129"/>
      <c r="AH1063" s="129"/>
      <c r="AI1063" s="129"/>
      <c r="AJ1063" s="129"/>
      <c r="AK1063" s="129"/>
      <c r="AL1063" s="129"/>
      <c r="AM1063" s="129"/>
      <c r="AN1063" s="129"/>
      <c r="AO1063" s="129"/>
      <c r="AP1063" s="129"/>
    </row>
    <row r="1064" spans="2:44" s="149" customFormat="1" ht="12.75" customHeight="1">
      <c r="B1064" s="129"/>
      <c r="C1064" s="269" t="s">
        <v>22</v>
      </c>
      <c r="D1064" s="270" t="s">
        <v>2729</v>
      </c>
      <c r="E1064" s="271" t="s">
        <v>2762</v>
      </c>
      <c r="F1064" s="145" t="s">
        <v>2763</v>
      </c>
      <c r="G1064" s="272" t="s">
        <v>2764</v>
      </c>
      <c r="H1064" s="8" t="s">
        <v>1363</v>
      </c>
      <c r="I1064" s="273">
        <v>9</v>
      </c>
      <c r="J1064" s="273">
        <v>0</v>
      </c>
      <c r="K1064" s="273">
        <v>0.15</v>
      </c>
      <c r="L1064" s="273">
        <v>0</v>
      </c>
      <c r="M1064" s="273">
        <v>9</v>
      </c>
      <c r="N1064" s="273">
        <v>0</v>
      </c>
      <c r="O1064" s="273">
        <v>0.15</v>
      </c>
      <c r="P1064" s="273">
        <v>0</v>
      </c>
      <c r="Q1064" s="273"/>
      <c r="R1064" s="274">
        <v>42474</v>
      </c>
      <c r="S1064" s="274" t="s">
        <v>2470</v>
      </c>
      <c r="T1064" s="275" t="s">
        <v>2659</v>
      </c>
      <c r="U1064" s="275" t="s">
        <v>2659</v>
      </c>
      <c r="V1064" s="275" t="s">
        <v>2659</v>
      </c>
      <c r="W1064" s="275" t="s">
        <v>2659</v>
      </c>
      <c r="X1064" s="284" t="s">
        <v>2731</v>
      </c>
      <c r="Y1064" s="282"/>
      <c r="Z1064" s="129"/>
      <c r="AA1064" s="129"/>
      <c r="AB1064" s="129"/>
      <c r="AC1064" s="129"/>
      <c r="AD1064" s="129"/>
      <c r="AE1064" s="315"/>
      <c r="AF1064" s="129"/>
      <c r="AG1064" s="129"/>
      <c r="AH1064" s="129"/>
      <c r="AI1064" s="129"/>
      <c r="AJ1064" s="129"/>
      <c r="AK1064" s="129"/>
      <c r="AL1064" s="129"/>
      <c r="AM1064" s="129"/>
      <c r="AN1064" s="129"/>
      <c r="AO1064" s="129"/>
      <c r="AP1064" s="129"/>
      <c r="AQ1064" s="327"/>
      <c r="AR1064" s="327"/>
    </row>
    <row r="1065" spans="2:44" s="149" customFormat="1" ht="12.75" customHeight="1">
      <c r="B1065" s="129"/>
      <c r="C1065" s="269" t="s">
        <v>22</v>
      </c>
      <c r="D1065" s="270" t="s">
        <v>2729</v>
      </c>
      <c r="E1065" s="271" t="s">
        <v>2762</v>
      </c>
      <c r="F1065" s="145" t="s">
        <v>502</v>
      </c>
      <c r="G1065" s="272" t="s">
        <v>2765</v>
      </c>
      <c r="H1065" s="8" t="s">
        <v>1363</v>
      </c>
      <c r="I1065" s="273">
        <v>15</v>
      </c>
      <c r="J1065" s="273">
        <v>0</v>
      </c>
      <c r="K1065" s="283">
        <v>0.25</v>
      </c>
      <c r="L1065" s="283">
        <v>0</v>
      </c>
      <c r="M1065" s="273">
        <v>39</v>
      </c>
      <c r="N1065" s="273">
        <v>0</v>
      </c>
      <c r="O1065" s="273">
        <v>0.65</v>
      </c>
      <c r="P1065" s="273">
        <v>0</v>
      </c>
      <c r="Q1065" s="273"/>
      <c r="R1065" s="274">
        <v>42717</v>
      </c>
      <c r="S1065" s="274" t="s">
        <v>2470</v>
      </c>
      <c r="T1065" s="275" t="s">
        <v>2659</v>
      </c>
      <c r="U1065" s="275" t="s">
        <v>2659</v>
      </c>
      <c r="V1065" s="275" t="s">
        <v>2659</v>
      </c>
      <c r="W1065" s="275" t="s">
        <v>2659</v>
      </c>
      <c r="X1065" s="284" t="s">
        <v>2731</v>
      </c>
      <c r="Y1065" s="282"/>
      <c r="Z1065" s="129"/>
      <c r="AA1065" s="129"/>
      <c r="AB1065" s="129"/>
      <c r="AC1065" s="129"/>
      <c r="AD1065" s="129"/>
      <c r="AE1065" s="315"/>
      <c r="AF1065" s="129"/>
      <c r="AG1065" s="129"/>
      <c r="AH1065" s="129"/>
      <c r="AI1065" s="129"/>
      <c r="AJ1065" s="129"/>
      <c r="AK1065" s="129"/>
      <c r="AL1065" s="129"/>
      <c r="AM1065" s="129"/>
      <c r="AN1065" s="129"/>
      <c r="AO1065" s="129"/>
      <c r="AP1065" s="129"/>
      <c r="AQ1065" s="327"/>
      <c r="AR1065" s="327"/>
    </row>
    <row r="1066" spans="2:44" s="149" customFormat="1" ht="12.75" customHeight="1">
      <c r="B1066" s="129"/>
      <c r="C1066" s="180"/>
      <c r="D1066" s="277"/>
      <c r="E1066" s="278"/>
      <c r="F1066" s="279"/>
      <c r="G1066" s="271" t="s">
        <v>2766</v>
      </c>
      <c r="H1066" s="8" t="s">
        <v>1363</v>
      </c>
      <c r="I1066" s="273">
        <v>18</v>
      </c>
      <c r="J1066" s="273">
        <v>0</v>
      </c>
      <c r="K1066" s="283">
        <v>0.3</v>
      </c>
      <c r="L1066" s="283">
        <v>0</v>
      </c>
      <c r="M1066" s="273"/>
      <c r="N1066" s="273"/>
      <c r="O1066" s="273"/>
      <c r="P1066" s="273"/>
      <c r="Q1066" s="273"/>
      <c r="R1066" s="274">
        <v>42731</v>
      </c>
      <c r="S1066" s="274" t="s">
        <v>2470</v>
      </c>
      <c r="T1066" s="275" t="s">
        <v>2659</v>
      </c>
      <c r="U1066" s="275" t="s">
        <v>2659</v>
      </c>
      <c r="V1066" s="275" t="s">
        <v>2659</v>
      </c>
      <c r="W1066" s="275" t="s">
        <v>2659</v>
      </c>
      <c r="X1066" s="284" t="s">
        <v>2731</v>
      </c>
      <c r="Y1066" s="282"/>
      <c r="Z1066" s="129"/>
      <c r="AA1066" s="129"/>
      <c r="AB1066" s="129"/>
      <c r="AC1066" s="129"/>
      <c r="AD1066" s="129"/>
      <c r="AE1066" s="315"/>
      <c r="AF1066" s="129"/>
      <c r="AG1066" s="129"/>
      <c r="AH1066" s="129"/>
      <c r="AI1066" s="129"/>
      <c r="AJ1066" s="129"/>
      <c r="AK1066" s="129"/>
      <c r="AL1066" s="129"/>
      <c r="AM1066" s="129"/>
      <c r="AN1066" s="129"/>
      <c r="AO1066" s="129"/>
      <c r="AP1066" s="129"/>
    </row>
    <row r="1067" spans="2:44" s="149" customFormat="1" ht="12.75" customHeight="1">
      <c r="B1067" s="129"/>
      <c r="C1067" s="180"/>
      <c r="D1067" s="277"/>
      <c r="E1067" s="278"/>
      <c r="F1067" s="279"/>
      <c r="G1067" s="271" t="s">
        <v>218</v>
      </c>
      <c r="H1067" s="8" t="s">
        <v>1363</v>
      </c>
      <c r="I1067" s="273">
        <v>6</v>
      </c>
      <c r="J1067" s="273">
        <v>0</v>
      </c>
      <c r="K1067" s="283">
        <v>0.1</v>
      </c>
      <c r="L1067" s="283">
        <v>0</v>
      </c>
      <c r="M1067" s="273"/>
      <c r="N1067" s="273"/>
      <c r="O1067" s="273"/>
      <c r="P1067" s="273"/>
      <c r="Q1067" s="273"/>
      <c r="R1067" s="274">
        <v>42731</v>
      </c>
      <c r="S1067" s="274" t="s">
        <v>2470</v>
      </c>
      <c r="T1067" s="275" t="s">
        <v>2659</v>
      </c>
      <c r="U1067" s="275" t="s">
        <v>2659</v>
      </c>
      <c r="V1067" s="275" t="s">
        <v>2659</v>
      </c>
      <c r="W1067" s="275" t="s">
        <v>2659</v>
      </c>
      <c r="X1067" s="284" t="s">
        <v>2731</v>
      </c>
      <c r="Y1067" s="282"/>
      <c r="Z1067" s="129"/>
      <c r="AA1067" s="129"/>
      <c r="AB1067" s="129"/>
      <c r="AC1067" s="129"/>
      <c r="AD1067" s="129"/>
      <c r="AE1067" s="315"/>
      <c r="AF1067" s="129"/>
      <c r="AG1067" s="129"/>
      <c r="AH1067" s="129"/>
      <c r="AI1067" s="129"/>
      <c r="AJ1067" s="129"/>
      <c r="AK1067" s="129"/>
      <c r="AL1067" s="129"/>
      <c r="AM1067" s="129"/>
      <c r="AN1067" s="129"/>
      <c r="AO1067" s="129"/>
      <c r="AP1067" s="129"/>
    </row>
    <row r="1068" spans="2:44" s="149" customFormat="1" ht="12.75" customHeight="1">
      <c r="B1068" s="129"/>
      <c r="C1068" s="269" t="s">
        <v>22</v>
      </c>
      <c r="D1068" s="270" t="s">
        <v>2729</v>
      </c>
      <c r="E1068" s="271" t="s">
        <v>2762</v>
      </c>
      <c r="F1068" s="145" t="s">
        <v>636</v>
      </c>
      <c r="G1068" s="271" t="s">
        <v>2767</v>
      </c>
      <c r="H1068" s="8" t="s">
        <v>1363</v>
      </c>
      <c r="I1068" s="273">
        <v>30</v>
      </c>
      <c r="J1068" s="273">
        <v>0</v>
      </c>
      <c r="K1068" s="283">
        <v>0.5</v>
      </c>
      <c r="L1068" s="283">
        <v>0</v>
      </c>
      <c r="M1068" s="273">
        <v>210</v>
      </c>
      <c r="N1068" s="273">
        <v>390</v>
      </c>
      <c r="O1068" s="273">
        <f>SUM(K1068:K1077)</f>
        <v>3.5000000000000004</v>
      </c>
      <c r="P1068" s="273">
        <v>6.5</v>
      </c>
      <c r="Q1068" s="273"/>
      <c r="R1068" s="274">
        <v>43056</v>
      </c>
      <c r="S1068" s="274" t="s">
        <v>2470</v>
      </c>
      <c r="T1068" s="275" t="s">
        <v>2659</v>
      </c>
      <c r="U1068" s="275" t="s">
        <v>2659</v>
      </c>
      <c r="V1068" s="275" t="s">
        <v>2659</v>
      </c>
      <c r="W1068" s="275" t="s">
        <v>2659</v>
      </c>
      <c r="X1068" s="284" t="s">
        <v>2731</v>
      </c>
      <c r="Y1068" s="282"/>
      <c r="Z1068" s="129"/>
      <c r="AA1068" s="129"/>
      <c r="AB1068" s="129"/>
      <c r="AC1068" s="129"/>
      <c r="AD1068" s="129"/>
      <c r="AE1068" s="315"/>
      <c r="AF1068" s="129"/>
      <c r="AG1068" s="129"/>
      <c r="AH1068" s="129"/>
      <c r="AI1068" s="129"/>
      <c r="AJ1068" s="129"/>
      <c r="AK1068" s="129"/>
      <c r="AL1068" s="129"/>
      <c r="AM1068" s="129"/>
      <c r="AN1068" s="129"/>
      <c r="AO1068" s="129"/>
      <c r="AP1068" s="129"/>
      <c r="AQ1068" s="327"/>
      <c r="AR1068" s="327"/>
    </row>
    <row r="1069" spans="2:44" s="149" customFormat="1" ht="12.75" customHeight="1">
      <c r="B1069" s="129"/>
      <c r="C1069" s="180"/>
      <c r="D1069" s="277"/>
      <c r="E1069" s="278"/>
      <c r="F1069" s="279"/>
      <c r="G1069" s="271" t="s">
        <v>2768</v>
      </c>
      <c r="H1069" s="8" t="s">
        <v>1363</v>
      </c>
      <c r="I1069" s="273">
        <v>18</v>
      </c>
      <c r="J1069" s="273">
        <v>0</v>
      </c>
      <c r="K1069" s="273">
        <v>0.3</v>
      </c>
      <c r="L1069" s="273">
        <v>0</v>
      </c>
      <c r="M1069" s="273"/>
      <c r="N1069" s="273"/>
      <c r="O1069" s="273"/>
      <c r="P1069" s="273"/>
      <c r="Q1069" s="273"/>
      <c r="R1069" s="274">
        <v>42731</v>
      </c>
      <c r="S1069" s="274" t="s">
        <v>2470</v>
      </c>
      <c r="T1069" s="275" t="s">
        <v>2659</v>
      </c>
      <c r="U1069" s="275" t="s">
        <v>2659</v>
      </c>
      <c r="V1069" s="275" t="s">
        <v>2659</v>
      </c>
      <c r="W1069" s="275" t="s">
        <v>2659</v>
      </c>
      <c r="X1069" s="284" t="s">
        <v>2731</v>
      </c>
      <c r="Y1069" s="282"/>
      <c r="Z1069" s="129"/>
      <c r="AA1069" s="129"/>
      <c r="AB1069" s="129"/>
      <c r="AC1069" s="129"/>
      <c r="AD1069" s="129"/>
      <c r="AE1069" s="315"/>
      <c r="AF1069" s="129"/>
      <c r="AG1069" s="129"/>
      <c r="AH1069" s="129"/>
      <c r="AI1069" s="129"/>
      <c r="AJ1069" s="129"/>
      <c r="AK1069" s="129"/>
      <c r="AL1069" s="129"/>
      <c r="AM1069" s="129"/>
      <c r="AN1069" s="129"/>
      <c r="AO1069" s="129"/>
      <c r="AP1069" s="129"/>
    </row>
    <row r="1070" spans="2:44" s="149" customFormat="1" ht="12.75" customHeight="1">
      <c r="B1070" s="129"/>
      <c r="C1070" s="180"/>
      <c r="D1070" s="277"/>
      <c r="E1070" s="278"/>
      <c r="F1070" s="279"/>
      <c r="G1070" s="272" t="s">
        <v>3121</v>
      </c>
      <c r="H1070" s="8" t="s">
        <v>1363</v>
      </c>
      <c r="I1070" s="273">
        <v>48</v>
      </c>
      <c r="J1070" s="273">
        <v>240</v>
      </c>
      <c r="K1070" s="273">
        <v>0.8</v>
      </c>
      <c r="L1070" s="273">
        <v>4</v>
      </c>
      <c r="M1070" s="273"/>
      <c r="N1070" s="273"/>
      <c r="O1070" s="273"/>
      <c r="P1070" s="273"/>
      <c r="Q1070" s="273"/>
      <c r="R1070" s="274">
        <v>42499</v>
      </c>
      <c r="S1070" s="274" t="s">
        <v>2470</v>
      </c>
      <c r="T1070" s="275" t="s">
        <v>2659</v>
      </c>
      <c r="U1070" s="275" t="s">
        <v>2659</v>
      </c>
      <c r="V1070" s="275" t="s">
        <v>2659</v>
      </c>
      <c r="W1070" s="275" t="s">
        <v>2659</v>
      </c>
      <c r="X1070" s="284" t="s">
        <v>2731</v>
      </c>
      <c r="Y1070" s="282"/>
      <c r="Z1070" s="129"/>
      <c r="AA1070" s="129"/>
      <c r="AB1070" s="129"/>
      <c r="AC1070" s="129"/>
      <c r="AD1070" s="129"/>
      <c r="AE1070" s="315"/>
      <c r="AF1070" s="129"/>
      <c r="AG1070" s="129"/>
      <c r="AH1070" s="129"/>
      <c r="AI1070" s="129"/>
      <c r="AJ1070" s="129"/>
      <c r="AK1070" s="129"/>
      <c r="AL1070" s="129"/>
      <c r="AM1070" s="129"/>
      <c r="AN1070" s="129"/>
      <c r="AO1070" s="129"/>
      <c r="AP1070" s="129"/>
    </row>
    <row r="1071" spans="2:44" s="149" customFormat="1" ht="12.75" customHeight="1">
      <c r="B1071" s="129"/>
      <c r="C1071" s="180"/>
      <c r="D1071" s="277"/>
      <c r="E1071" s="278"/>
      <c r="F1071" s="279"/>
      <c r="G1071" s="271" t="s">
        <v>2769</v>
      </c>
      <c r="H1071" s="8" t="s">
        <v>1363</v>
      </c>
      <c r="I1071" s="273">
        <v>18</v>
      </c>
      <c r="J1071" s="273">
        <v>0</v>
      </c>
      <c r="K1071" s="273">
        <v>0.3</v>
      </c>
      <c r="L1071" s="273">
        <v>0</v>
      </c>
      <c r="M1071" s="273"/>
      <c r="N1071" s="273"/>
      <c r="O1071" s="273"/>
      <c r="P1071" s="273"/>
      <c r="Q1071" s="273"/>
      <c r="R1071" s="274">
        <v>42474</v>
      </c>
      <c r="S1071" s="274" t="s">
        <v>2470</v>
      </c>
      <c r="T1071" s="275" t="s">
        <v>2659</v>
      </c>
      <c r="U1071" s="275" t="s">
        <v>2659</v>
      </c>
      <c r="V1071" s="275" t="s">
        <v>2659</v>
      </c>
      <c r="W1071" s="275" t="s">
        <v>2659</v>
      </c>
      <c r="X1071" s="284" t="s">
        <v>2731</v>
      </c>
      <c r="Y1071" s="282"/>
      <c r="Z1071" s="129"/>
      <c r="AA1071" s="129"/>
      <c r="AB1071" s="129"/>
      <c r="AC1071" s="129"/>
      <c r="AD1071" s="129"/>
      <c r="AE1071" s="315"/>
      <c r="AF1071" s="129"/>
      <c r="AG1071" s="129"/>
      <c r="AH1071" s="129"/>
      <c r="AI1071" s="129"/>
      <c r="AJ1071" s="129"/>
      <c r="AK1071" s="129"/>
      <c r="AL1071" s="129"/>
      <c r="AM1071" s="129"/>
      <c r="AN1071" s="129"/>
      <c r="AO1071" s="129"/>
      <c r="AP1071" s="129"/>
    </row>
    <row r="1072" spans="2:44" s="149" customFormat="1" ht="12.75" customHeight="1">
      <c r="B1072" s="129"/>
      <c r="C1072" s="129"/>
      <c r="D1072" s="294"/>
      <c r="E1072" s="295"/>
      <c r="F1072" s="295"/>
      <c r="G1072" s="272" t="s">
        <v>2770</v>
      </c>
      <c r="H1072" s="8" t="s">
        <v>1363</v>
      </c>
      <c r="I1072" s="273">
        <v>15</v>
      </c>
      <c r="J1072" s="273">
        <v>0</v>
      </c>
      <c r="K1072" s="273">
        <v>0.25</v>
      </c>
      <c r="L1072" s="273">
        <v>0</v>
      </c>
      <c r="M1072" s="273"/>
      <c r="N1072" s="273"/>
      <c r="O1072" s="273"/>
      <c r="P1072" s="273"/>
      <c r="Q1072" s="273"/>
      <c r="R1072" s="274">
        <v>42731</v>
      </c>
      <c r="S1072" s="274" t="s">
        <v>2470</v>
      </c>
      <c r="T1072" s="275" t="s">
        <v>2659</v>
      </c>
      <c r="U1072" s="275" t="s">
        <v>2659</v>
      </c>
      <c r="V1072" s="275" t="s">
        <v>2659</v>
      </c>
      <c r="W1072" s="275" t="s">
        <v>2659</v>
      </c>
      <c r="X1072" s="284" t="s">
        <v>2731</v>
      </c>
      <c r="Y1072" s="286"/>
      <c r="Z1072" s="295"/>
      <c r="AA1072" s="295"/>
      <c r="AB1072" s="295"/>
      <c r="AC1072" s="295"/>
      <c r="AD1072" s="295"/>
      <c r="AE1072" s="319"/>
      <c r="AF1072" s="129"/>
      <c r="AG1072" s="129"/>
      <c r="AH1072" s="129"/>
      <c r="AI1072" s="129"/>
      <c r="AJ1072" s="129"/>
      <c r="AK1072" s="129"/>
      <c r="AL1072" s="129"/>
      <c r="AM1072" s="129"/>
      <c r="AN1072" s="129"/>
      <c r="AO1072" s="129"/>
      <c r="AP1072" s="129"/>
    </row>
    <row r="1073" spans="2:44" s="149" customFormat="1" ht="12.75" customHeight="1">
      <c r="B1073" s="129"/>
      <c r="C1073" s="129"/>
      <c r="D1073" s="294"/>
      <c r="E1073" s="295"/>
      <c r="F1073" s="295"/>
      <c r="G1073" s="272" t="s">
        <v>2771</v>
      </c>
      <c r="H1073" s="8" t="s">
        <v>1363</v>
      </c>
      <c r="I1073" s="273">
        <v>9</v>
      </c>
      <c r="J1073" s="273">
        <v>0</v>
      </c>
      <c r="K1073" s="273">
        <v>0.15</v>
      </c>
      <c r="L1073" s="273">
        <v>0</v>
      </c>
      <c r="M1073" s="273"/>
      <c r="N1073" s="273"/>
      <c r="O1073" s="273"/>
      <c r="P1073" s="273"/>
      <c r="Q1073" s="273"/>
      <c r="R1073" s="274">
        <v>42731</v>
      </c>
      <c r="S1073" s="274" t="s">
        <v>2470</v>
      </c>
      <c r="T1073" s="275" t="s">
        <v>2659</v>
      </c>
      <c r="U1073" s="275" t="s">
        <v>2659</v>
      </c>
      <c r="V1073" s="275" t="s">
        <v>2659</v>
      </c>
      <c r="W1073" s="275" t="s">
        <v>2659</v>
      </c>
      <c r="X1073" s="284" t="s">
        <v>2731</v>
      </c>
      <c r="Y1073" s="286"/>
      <c r="Z1073" s="295"/>
      <c r="AA1073" s="295"/>
      <c r="AB1073" s="295"/>
      <c r="AC1073" s="295"/>
      <c r="AD1073" s="295"/>
      <c r="AE1073" s="319"/>
      <c r="AF1073" s="129"/>
      <c r="AG1073" s="129"/>
      <c r="AH1073" s="129"/>
      <c r="AI1073" s="129"/>
      <c r="AJ1073" s="129"/>
      <c r="AK1073" s="129"/>
      <c r="AL1073" s="129"/>
      <c r="AM1073" s="129"/>
      <c r="AN1073" s="129"/>
      <c r="AO1073" s="129"/>
      <c r="AP1073" s="129"/>
    </row>
    <row r="1074" spans="2:44" s="149" customFormat="1" ht="12.75" customHeight="1">
      <c r="B1074" s="129"/>
      <c r="C1074" s="129"/>
      <c r="D1074" s="294"/>
      <c r="E1074" s="295"/>
      <c r="F1074" s="295"/>
      <c r="G1074" s="272" t="s">
        <v>3122</v>
      </c>
      <c r="H1074" s="8" t="s">
        <v>1363</v>
      </c>
      <c r="I1074" s="273">
        <v>12</v>
      </c>
      <c r="J1074" s="273">
        <v>0</v>
      </c>
      <c r="K1074" s="273">
        <v>0.2</v>
      </c>
      <c r="L1074" s="273">
        <v>0</v>
      </c>
      <c r="M1074" s="273"/>
      <c r="N1074" s="273"/>
      <c r="O1074" s="273"/>
      <c r="P1074" s="273"/>
      <c r="Q1074" s="273"/>
      <c r="R1074" s="274">
        <v>42474</v>
      </c>
      <c r="S1074" s="274" t="s">
        <v>2470</v>
      </c>
      <c r="T1074" s="275" t="s">
        <v>2659</v>
      </c>
      <c r="U1074" s="275" t="s">
        <v>2659</v>
      </c>
      <c r="V1074" s="275" t="s">
        <v>2659</v>
      </c>
      <c r="W1074" s="275" t="s">
        <v>2659</v>
      </c>
      <c r="X1074" s="284" t="s">
        <v>2731</v>
      </c>
      <c r="Y1074" s="286"/>
      <c r="Z1074" s="295"/>
      <c r="AA1074" s="295"/>
      <c r="AB1074" s="295"/>
      <c r="AC1074" s="295"/>
      <c r="AD1074" s="295"/>
      <c r="AE1074" s="319"/>
      <c r="AF1074" s="129"/>
      <c r="AG1074" s="129"/>
      <c r="AH1074" s="129"/>
      <c r="AI1074" s="129"/>
      <c r="AJ1074" s="129"/>
      <c r="AK1074" s="129"/>
      <c r="AL1074" s="129"/>
      <c r="AM1074" s="129"/>
      <c r="AN1074" s="129"/>
      <c r="AO1074" s="129"/>
      <c r="AP1074" s="129"/>
    </row>
    <row r="1075" spans="2:44" s="149" customFormat="1" ht="12.75" customHeight="1">
      <c r="B1075" s="129"/>
      <c r="C1075" s="129"/>
      <c r="D1075" s="294"/>
      <c r="E1075" s="295"/>
      <c r="F1075" s="295"/>
      <c r="G1075" s="272" t="s">
        <v>3123</v>
      </c>
      <c r="H1075" s="8" t="s">
        <v>1363</v>
      </c>
      <c r="I1075" s="273">
        <v>12</v>
      </c>
      <c r="J1075" s="273">
        <v>60</v>
      </c>
      <c r="K1075" s="273">
        <v>0.2</v>
      </c>
      <c r="L1075" s="273">
        <v>1</v>
      </c>
      <c r="M1075" s="273"/>
      <c r="N1075" s="273"/>
      <c r="O1075" s="273"/>
      <c r="P1075" s="273"/>
      <c r="Q1075" s="273"/>
      <c r="R1075" s="274">
        <v>42731</v>
      </c>
      <c r="S1075" s="274" t="s">
        <v>2470</v>
      </c>
      <c r="T1075" s="275" t="s">
        <v>2659</v>
      </c>
      <c r="U1075" s="275" t="s">
        <v>2659</v>
      </c>
      <c r="V1075" s="275" t="s">
        <v>2659</v>
      </c>
      <c r="W1075" s="275" t="s">
        <v>2659</v>
      </c>
      <c r="X1075" s="284" t="s">
        <v>2731</v>
      </c>
      <c r="Y1075" s="286"/>
      <c r="Z1075" s="295"/>
      <c r="AA1075" s="295"/>
      <c r="AB1075" s="295"/>
      <c r="AC1075" s="295"/>
      <c r="AD1075" s="295"/>
      <c r="AE1075" s="319"/>
      <c r="AF1075" s="129"/>
      <c r="AG1075" s="129"/>
      <c r="AH1075" s="129"/>
      <c r="AI1075" s="129"/>
      <c r="AJ1075" s="129"/>
      <c r="AK1075" s="129"/>
      <c r="AL1075" s="129"/>
      <c r="AM1075" s="129"/>
      <c r="AN1075" s="129"/>
      <c r="AO1075" s="129"/>
      <c r="AP1075" s="129"/>
    </row>
    <row r="1076" spans="2:44" s="149" customFormat="1" ht="12.75" customHeight="1">
      <c r="B1076" s="129"/>
      <c r="C1076" s="129"/>
      <c r="D1076" s="294"/>
      <c r="E1076" s="295"/>
      <c r="F1076" s="295"/>
      <c r="G1076" s="272" t="s">
        <v>3124</v>
      </c>
      <c r="H1076" s="8" t="s">
        <v>1363</v>
      </c>
      <c r="I1076" s="273">
        <v>18</v>
      </c>
      <c r="J1076" s="273">
        <v>60</v>
      </c>
      <c r="K1076" s="273">
        <v>0.3</v>
      </c>
      <c r="L1076" s="273">
        <v>1</v>
      </c>
      <c r="M1076" s="273"/>
      <c r="N1076" s="273"/>
      <c r="O1076" s="273"/>
      <c r="P1076" s="273"/>
      <c r="Q1076" s="273"/>
      <c r="R1076" s="274">
        <v>42824</v>
      </c>
      <c r="S1076" s="274" t="s">
        <v>2470</v>
      </c>
      <c r="T1076" s="275" t="s">
        <v>2659</v>
      </c>
      <c r="U1076" s="275" t="s">
        <v>2659</v>
      </c>
      <c r="V1076" s="275" t="s">
        <v>2659</v>
      </c>
      <c r="W1076" s="275" t="s">
        <v>2659</v>
      </c>
      <c r="X1076" s="284" t="s">
        <v>2731</v>
      </c>
      <c r="Y1076" s="286"/>
      <c r="Z1076" s="295"/>
      <c r="AA1076" s="295"/>
      <c r="AB1076" s="295"/>
      <c r="AC1076" s="295"/>
      <c r="AD1076" s="295"/>
      <c r="AE1076" s="319"/>
      <c r="AF1076" s="129"/>
      <c r="AG1076" s="129"/>
      <c r="AH1076" s="129"/>
      <c r="AI1076" s="129"/>
      <c r="AJ1076" s="129"/>
      <c r="AK1076" s="129"/>
      <c r="AL1076" s="129"/>
      <c r="AM1076" s="129"/>
      <c r="AN1076" s="129"/>
      <c r="AO1076" s="129"/>
      <c r="AP1076" s="129"/>
    </row>
    <row r="1077" spans="2:44" s="149" customFormat="1" ht="12.75" customHeight="1">
      <c r="B1077" s="129"/>
      <c r="C1077" s="129"/>
      <c r="D1077" s="294"/>
      <c r="E1077" s="295"/>
      <c r="F1077" s="295"/>
      <c r="G1077" s="272" t="s">
        <v>2772</v>
      </c>
      <c r="H1077" s="8" t="s">
        <v>1363</v>
      </c>
      <c r="I1077" s="273">
        <v>30</v>
      </c>
      <c r="J1077" s="273">
        <v>30</v>
      </c>
      <c r="K1077" s="273">
        <v>0.5</v>
      </c>
      <c r="L1077" s="273">
        <v>0.5</v>
      </c>
      <c r="M1077" s="273"/>
      <c r="N1077" s="273"/>
      <c r="O1077" s="273"/>
      <c r="P1077" s="273"/>
      <c r="Q1077" s="273"/>
      <c r="R1077" s="274">
        <v>42545</v>
      </c>
      <c r="S1077" s="274" t="s">
        <v>2470</v>
      </c>
      <c r="T1077" s="275" t="s">
        <v>2659</v>
      </c>
      <c r="U1077" s="275" t="s">
        <v>2659</v>
      </c>
      <c r="V1077" s="275" t="s">
        <v>2659</v>
      </c>
      <c r="W1077" s="275" t="s">
        <v>2659</v>
      </c>
      <c r="X1077" s="284" t="s">
        <v>2731</v>
      </c>
      <c r="Y1077" s="286"/>
      <c r="Z1077" s="295"/>
      <c r="AA1077" s="295"/>
      <c r="AB1077" s="295"/>
      <c r="AC1077" s="295"/>
      <c r="AD1077" s="295"/>
      <c r="AE1077" s="319"/>
      <c r="AF1077" s="129"/>
      <c r="AG1077" s="129"/>
      <c r="AH1077" s="129"/>
      <c r="AI1077" s="129"/>
      <c r="AJ1077" s="129"/>
      <c r="AK1077" s="129"/>
      <c r="AL1077" s="129"/>
      <c r="AM1077" s="129"/>
      <c r="AN1077" s="129"/>
      <c r="AO1077" s="129"/>
      <c r="AP1077" s="129"/>
    </row>
    <row r="1078" spans="2:44" s="149" customFormat="1" ht="12.75" customHeight="1">
      <c r="B1078" s="129"/>
      <c r="C1078" s="269" t="s">
        <v>22</v>
      </c>
      <c r="D1078" s="270" t="s">
        <v>2729</v>
      </c>
      <c r="E1078" s="271" t="s">
        <v>2762</v>
      </c>
      <c r="F1078" s="145" t="s">
        <v>3338</v>
      </c>
      <c r="G1078" s="272" t="s">
        <v>3125</v>
      </c>
      <c r="H1078" s="8" t="s">
        <v>1363</v>
      </c>
      <c r="I1078" s="273">
        <v>24</v>
      </c>
      <c r="J1078" s="273">
        <v>0</v>
      </c>
      <c r="K1078" s="283">
        <v>0.4</v>
      </c>
      <c r="L1078" s="283">
        <v>0</v>
      </c>
      <c r="M1078" s="273">
        <v>90</v>
      </c>
      <c r="N1078" s="273">
        <v>960</v>
      </c>
      <c r="O1078" s="273">
        <v>1.5</v>
      </c>
      <c r="P1078" s="273">
        <v>16</v>
      </c>
      <c r="Q1078" s="273"/>
      <c r="R1078" s="274">
        <v>42425</v>
      </c>
      <c r="S1078" s="274" t="s">
        <v>2470</v>
      </c>
      <c r="T1078" s="275" t="s">
        <v>2659</v>
      </c>
      <c r="U1078" s="275" t="s">
        <v>2659</v>
      </c>
      <c r="V1078" s="275" t="s">
        <v>2659</v>
      </c>
      <c r="W1078" s="275" t="s">
        <v>2659</v>
      </c>
      <c r="X1078" s="284" t="s">
        <v>2731</v>
      </c>
      <c r="Y1078" s="286"/>
      <c r="Z1078" s="295"/>
      <c r="AA1078" s="295"/>
      <c r="AB1078" s="295"/>
      <c r="AC1078" s="295"/>
      <c r="AD1078" s="295"/>
      <c r="AE1078" s="319"/>
      <c r="AF1078" s="129"/>
      <c r="AG1078" s="129"/>
      <c r="AH1078" s="129"/>
      <c r="AI1078" s="129"/>
      <c r="AJ1078" s="129"/>
      <c r="AK1078" s="129"/>
      <c r="AL1078" s="129"/>
      <c r="AM1078" s="129"/>
      <c r="AN1078" s="129"/>
      <c r="AO1078" s="129"/>
      <c r="AP1078" s="129"/>
      <c r="AQ1078" s="327"/>
      <c r="AR1078" s="327"/>
    </row>
    <row r="1079" spans="2:44" s="149" customFormat="1" ht="12.75" customHeight="1">
      <c r="B1079" s="129"/>
      <c r="C1079" s="129"/>
      <c r="D1079" s="294"/>
      <c r="E1079" s="295"/>
      <c r="F1079" s="295"/>
      <c r="G1079" s="272" t="s">
        <v>2773</v>
      </c>
      <c r="H1079" s="8" t="s">
        <v>1363</v>
      </c>
      <c r="I1079" s="273">
        <v>24</v>
      </c>
      <c r="J1079" s="273">
        <v>0</v>
      </c>
      <c r="K1079" s="283">
        <v>0.4</v>
      </c>
      <c r="L1079" s="283">
        <v>0</v>
      </c>
      <c r="M1079" s="273"/>
      <c r="N1079" s="273"/>
      <c r="O1079" s="273"/>
      <c r="P1079" s="273"/>
      <c r="Q1079" s="273"/>
      <c r="R1079" s="274">
        <v>42425</v>
      </c>
      <c r="S1079" s="274" t="s">
        <v>2470</v>
      </c>
      <c r="T1079" s="275" t="s">
        <v>2659</v>
      </c>
      <c r="U1079" s="275" t="s">
        <v>2659</v>
      </c>
      <c r="V1079" s="275" t="s">
        <v>2659</v>
      </c>
      <c r="W1079" s="275" t="s">
        <v>2659</v>
      </c>
      <c r="X1079" s="284" t="s">
        <v>2731</v>
      </c>
      <c r="Y1079" s="286"/>
      <c r="Z1079" s="295"/>
      <c r="AA1079" s="295"/>
      <c r="AB1079" s="295"/>
      <c r="AC1079" s="295"/>
      <c r="AD1079" s="295"/>
      <c r="AE1079" s="319"/>
      <c r="AF1079" s="129"/>
      <c r="AG1079" s="129"/>
      <c r="AH1079" s="129"/>
      <c r="AI1079" s="129"/>
      <c r="AJ1079" s="129"/>
      <c r="AK1079" s="129"/>
      <c r="AL1079" s="129"/>
      <c r="AM1079" s="129"/>
      <c r="AN1079" s="129"/>
      <c r="AO1079" s="129"/>
      <c r="AP1079" s="129"/>
    </row>
    <row r="1080" spans="2:44" s="149" customFormat="1" ht="12.75" customHeight="1">
      <c r="B1080" s="129"/>
      <c r="C1080" s="129"/>
      <c r="D1080" s="294"/>
      <c r="E1080" s="295"/>
      <c r="F1080" s="295"/>
      <c r="G1080" s="272" t="s">
        <v>3126</v>
      </c>
      <c r="H1080" s="8" t="s">
        <v>1363</v>
      </c>
      <c r="I1080" s="273">
        <v>30</v>
      </c>
      <c r="J1080" s="273">
        <v>0</v>
      </c>
      <c r="K1080" s="283">
        <v>0.5</v>
      </c>
      <c r="L1080" s="283">
        <v>0</v>
      </c>
      <c r="M1080" s="273"/>
      <c r="N1080" s="273"/>
      <c r="O1080" s="273"/>
      <c r="P1080" s="273"/>
      <c r="Q1080" s="273"/>
      <c r="R1080" s="274">
        <v>42425</v>
      </c>
      <c r="S1080" s="274" t="s">
        <v>2470</v>
      </c>
      <c r="T1080" s="275" t="s">
        <v>2659</v>
      </c>
      <c r="U1080" s="275" t="s">
        <v>2659</v>
      </c>
      <c r="V1080" s="275" t="s">
        <v>2659</v>
      </c>
      <c r="W1080" s="275" t="s">
        <v>2659</v>
      </c>
      <c r="X1080" s="284" t="s">
        <v>2731</v>
      </c>
      <c r="Y1080" s="286"/>
      <c r="Z1080" s="295"/>
      <c r="AA1080" s="295"/>
      <c r="AB1080" s="295"/>
      <c r="AC1080" s="295"/>
      <c r="AD1080" s="295"/>
      <c r="AE1080" s="319"/>
      <c r="AF1080" s="129"/>
      <c r="AG1080" s="129"/>
      <c r="AH1080" s="129"/>
      <c r="AI1080" s="129"/>
      <c r="AJ1080" s="129"/>
      <c r="AK1080" s="129"/>
      <c r="AL1080" s="129"/>
      <c r="AM1080" s="129"/>
      <c r="AN1080" s="129"/>
      <c r="AO1080" s="129"/>
      <c r="AP1080" s="129"/>
    </row>
    <row r="1081" spans="2:44" s="149" customFormat="1" ht="12.75" customHeight="1">
      <c r="B1081" s="129"/>
      <c r="C1081" s="129"/>
      <c r="D1081" s="294"/>
      <c r="E1081" s="295"/>
      <c r="F1081" s="295"/>
      <c r="G1081" s="272" t="s">
        <v>3127</v>
      </c>
      <c r="H1081" s="8" t="s">
        <v>1363</v>
      </c>
      <c r="I1081" s="273">
        <v>6</v>
      </c>
      <c r="J1081" s="273">
        <v>480</v>
      </c>
      <c r="K1081" s="283">
        <v>0.1</v>
      </c>
      <c r="L1081" s="283">
        <v>8</v>
      </c>
      <c r="M1081" s="273"/>
      <c r="N1081" s="273"/>
      <c r="O1081" s="273"/>
      <c r="P1081" s="273"/>
      <c r="Q1081" s="273"/>
      <c r="R1081" s="274">
        <v>42425</v>
      </c>
      <c r="S1081" s="274" t="s">
        <v>2470</v>
      </c>
      <c r="T1081" s="275" t="s">
        <v>2659</v>
      </c>
      <c r="U1081" s="275" t="s">
        <v>2659</v>
      </c>
      <c r="V1081" s="275" t="s">
        <v>2659</v>
      </c>
      <c r="W1081" s="275" t="s">
        <v>2659</v>
      </c>
      <c r="X1081" s="284" t="s">
        <v>2731</v>
      </c>
      <c r="Y1081" s="286"/>
      <c r="Z1081" s="295"/>
      <c r="AA1081" s="295"/>
      <c r="AB1081" s="295"/>
      <c r="AC1081" s="295"/>
      <c r="AD1081" s="295"/>
      <c r="AE1081" s="319"/>
      <c r="AF1081" s="129"/>
      <c r="AG1081" s="129"/>
      <c r="AH1081" s="129"/>
      <c r="AI1081" s="129"/>
      <c r="AJ1081" s="129"/>
      <c r="AK1081" s="129"/>
      <c r="AL1081" s="129"/>
      <c r="AM1081" s="129"/>
      <c r="AN1081" s="129"/>
      <c r="AO1081" s="129"/>
      <c r="AP1081" s="129"/>
    </row>
    <row r="1082" spans="2:44" s="149" customFormat="1" ht="12.75" customHeight="1">
      <c r="B1082" s="129"/>
      <c r="C1082" s="129"/>
      <c r="D1082" s="294"/>
      <c r="E1082" s="295"/>
      <c r="F1082" s="295"/>
      <c r="G1082" s="271" t="s">
        <v>3128</v>
      </c>
      <c r="H1082" s="8" t="s">
        <v>1363</v>
      </c>
      <c r="I1082" s="273">
        <v>6</v>
      </c>
      <c r="J1082" s="273">
        <v>480</v>
      </c>
      <c r="K1082" s="283">
        <v>0.1</v>
      </c>
      <c r="L1082" s="283">
        <v>8</v>
      </c>
      <c r="M1082" s="273"/>
      <c r="N1082" s="273"/>
      <c r="O1082" s="273"/>
      <c r="P1082" s="273"/>
      <c r="Q1082" s="273"/>
      <c r="R1082" s="274">
        <v>42425</v>
      </c>
      <c r="S1082" s="274" t="s">
        <v>2470</v>
      </c>
      <c r="T1082" s="275" t="s">
        <v>2659</v>
      </c>
      <c r="U1082" s="275" t="s">
        <v>2659</v>
      </c>
      <c r="V1082" s="275" t="s">
        <v>2659</v>
      </c>
      <c r="W1082" s="275" t="s">
        <v>2659</v>
      </c>
      <c r="X1082" s="284" t="s">
        <v>2731</v>
      </c>
      <c r="Y1082" s="286"/>
      <c r="Z1082" s="295"/>
      <c r="AA1082" s="295"/>
      <c r="AB1082" s="295"/>
      <c r="AC1082" s="295"/>
      <c r="AD1082" s="295"/>
      <c r="AE1082" s="319"/>
      <c r="AF1082" s="129"/>
      <c r="AG1082" s="129"/>
      <c r="AH1082" s="129"/>
      <c r="AI1082" s="129"/>
      <c r="AJ1082" s="129"/>
      <c r="AK1082" s="129"/>
      <c r="AL1082" s="129"/>
      <c r="AM1082" s="129"/>
      <c r="AN1082" s="129"/>
      <c r="AO1082" s="129"/>
      <c r="AP1082" s="129"/>
    </row>
    <row r="1083" spans="2:44" s="149" customFormat="1" ht="12.75" customHeight="1">
      <c r="B1083" s="129"/>
      <c r="C1083" s="269" t="s">
        <v>22</v>
      </c>
      <c r="D1083" s="270" t="s">
        <v>2729</v>
      </c>
      <c r="E1083" s="271" t="s">
        <v>2774</v>
      </c>
      <c r="F1083" s="145" t="s">
        <v>2775</v>
      </c>
      <c r="G1083" s="272" t="s">
        <v>2776</v>
      </c>
      <c r="H1083" s="8" t="s">
        <v>1363</v>
      </c>
      <c r="I1083" s="273">
        <v>6</v>
      </c>
      <c r="J1083" s="273">
        <v>0</v>
      </c>
      <c r="K1083" s="273">
        <v>0.1</v>
      </c>
      <c r="L1083" s="273">
        <v>0</v>
      </c>
      <c r="M1083" s="273">
        <v>6</v>
      </c>
      <c r="N1083" s="273">
        <v>0</v>
      </c>
      <c r="O1083" s="273">
        <v>0.1</v>
      </c>
      <c r="P1083" s="273">
        <v>0</v>
      </c>
      <c r="Q1083" s="273"/>
      <c r="R1083" s="274">
        <v>43712</v>
      </c>
      <c r="S1083" s="274" t="s">
        <v>2470</v>
      </c>
      <c r="T1083" s="275" t="s">
        <v>2659</v>
      </c>
      <c r="U1083" s="275" t="s">
        <v>2659</v>
      </c>
      <c r="V1083" s="275" t="s">
        <v>2659</v>
      </c>
      <c r="W1083" s="275" t="s">
        <v>2659</v>
      </c>
      <c r="X1083" s="284" t="s">
        <v>2731</v>
      </c>
      <c r="Y1083" s="286"/>
      <c r="Z1083" s="295"/>
      <c r="AA1083" s="295"/>
      <c r="AB1083" s="295"/>
      <c r="AC1083" s="295"/>
      <c r="AD1083" s="295"/>
      <c r="AE1083" s="319"/>
      <c r="AF1083" s="129"/>
      <c r="AG1083" s="129"/>
      <c r="AH1083" s="129"/>
      <c r="AI1083" s="129"/>
      <c r="AJ1083" s="129"/>
      <c r="AK1083" s="129"/>
      <c r="AL1083" s="129"/>
      <c r="AM1083" s="129"/>
      <c r="AN1083" s="129"/>
      <c r="AO1083" s="129"/>
      <c r="AP1083" s="129"/>
      <c r="AQ1083" s="327"/>
      <c r="AR1083" s="327"/>
    </row>
    <row r="1084" spans="2:44" s="149" customFormat="1" ht="12.75" customHeight="1">
      <c r="B1084" s="129"/>
      <c r="C1084" s="269" t="s">
        <v>22</v>
      </c>
      <c r="D1084" s="270" t="s">
        <v>2729</v>
      </c>
      <c r="E1084" s="271" t="s">
        <v>2774</v>
      </c>
      <c r="F1084" s="145" t="s">
        <v>341</v>
      </c>
      <c r="G1084" s="272" t="s">
        <v>341</v>
      </c>
      <c r="H1084" s="8" t="s">
        <v>1363</v>
      </c>
      <c r="I1084" s="273">
        <v>12</v>
      </c>
      <c r="J1084" s="273">
        <v>36</v>
      </c>
      <c r="K1084" s="273">
        <v>0.2</v>
      </c>
      <c r="L1084" s="273">
        <v>0.6</v>
      </c>
      <c r="M1084" s="273">
        <v>12</v>
      </c>
      <c r="N1084" s="273">
        <v>36</v>
      </c>
      <c r="O1084" s="273">
        <v>0.2</v>
      </c>
      <c r="P1084" s="273">
        <v>0.6</v>
      </c>
      <c r="Q1084" s="273"/>
      <c r="R1084" s="274">
        <v>43590</v>
      </c>
      <c r="S1084" s="274" t="s">
        <v>2470</v>
      </c>
      <c r="T1084" s="275" t="s">
        <v>2659</v>
      </c>
      <c r="U1084" s="275" t="s">
        <v>2659</v>
      </c>
      <c r="V1084" s="275" t="s">
        <v>2659</v>
      </c>
      <c r="W1084" s="275" t="s">
        <v>2659</v>
      </c>
      <c r="X1084" s="284" t="s">
        <v>2731</v>
      </c>
      <c r="Y1084" s="286"/>
      <c r="Z1084" s="295"/>
      <c r="AA1084" s="295"/>
      <c r="AB1084" s="295"/>
      <c r="AC1084" s="295"/>
      <c r="AD1084" s="295"/>
      <c r="AE1084" s="319"/>
      <c r="AF1084" s="129"/>
      <c r="AG1084" s="129"/>
      <c r="AH1084" s="129"/>
      <c r="AI1084" s="129"/>
      <c r="AJ1084" s="129"/>
      <c r="AK1084" s="129"/>
      <c r="AL1084" s="129"/>
      <c r="AM1084" s="129"/>
      <c r="AN1084" s="129"/>
      <c r="AO1084" s="129"/>
      <c r="AP1084" s="129"/>
      <c r="AQ1084" s="327"/>
      <c r="AR1084" s="327"/>
    </row>
    <row r="1085" spans="2:44" s="149" customFormat="1" ht="12.75" customHeight="1">
      <c r="B1085" s="129"/>
      <c r="C1085" s="269" t="s">
        <v>22</v>
      </c>
      <c r="D1085" s="270" t="s">
        <v>2729</v>
      </c>
      <c r="E1085" s="271" t="s">
        <v>2774</v>
      </c>
      <c r="F1085" s="145" t="s">
        <v>2777</v>
      </c>
      <c r="G1085" s="272" t="s">
        <v>2734</v>
      </c>
      <c r="H1085" s="8" t="s">
        <v>1363</v>
      </c>
      <c r="I1085" s="273">
        <v>12</v>
      </c>
      <c r="J1085" s="283">
        <v>0</v>
      </c>
      <c r="K1085" s="283">
        <v>0.2</v>
      </c>
      <c r="L1085" s="283">
        <v>0</v>
      </c>
      <c r="M1085" s="273">
        <v>54</v>
      </c>
      <c r="N1085" s="273">
        <v>0</v>
      </c>
      <c r="O1085" s="273">
        <v>0.9</v>
      </c>
      <c r="P1085" s="273">
        <v>0</v>
      </c>
      <c r="Q1085" s="273"/>
      <c r="R1085" s="274">
        <v>43590</v>
      </c>
      <c r="S1085" s="274" t="s">
        <v>2470</v>
      </c>
      <c r="T1085" s="275" t="s">
        <v>2659</v>
      </c>
      <c r="U1085" s="275" t="s">
        <v>2659</v>
      </c>
      <c r="V1085" s="275" t="s">
        <v>2659</v>
      </c>
      <c r="W1085" s="275" t="s">
        <v>2659</v>
      </c>
      <c r="X1085" s="284" t="s">
        <v>2731</v>
      </c>
      <c r="Y1085" s="286"/>
      <c r="Z1085" s="295"/>
      <c r="AA1085" s="295"/>
      <c r="AB1085" s="295"/>
      <c r="AC1085" s="295"/>
      <c r="AD1085" s="295"/>
      <c r="AE1085" s="319"/>
      <c r="AF1085" s="129"/>
      <c r="AG1085" s="129"/>
      <c r="AH1085" s="129"/>
      <c r="AI1085" s="129"/>
      <c r="AJ1085" s="129"/>
      <c r="AK1085" s="129"/>
      <c r="AL1085" s="129"/>
      <c r="AM1085" s="129"/>
      <c r="AN1085" s="129"/>
      <c r="AO1085" s="129"/>
      <c r="AP1085" s="129"/>
      <c r="AQ1085" s="327"/>
      <c r="AR1085" s="327"/>
    </row>
    <row r="1086" spans="2:44" s="149" customFormat="1" ht="12.75" customHeight="1">
      <c r="B1086" s="129"/>
      <c r="C1086" s="129"/>
      <c r="D1086" s="294"/>
      <c r="E1086" s="295"/>
      <c r="F1086" s="295"/>
      <c r="G1086" s="272" t="s">
        <v>184</v>
      </c>
      <c r="H1086" s="8" t="s">
        <v>1363</v>
      </c>
      <c r="I1086" s="273">
        <v>12</v>
      </c>
      <c r="J1086" s="283">
        <v>0</v>
      </c>
      <c r="K1086" s="283">
        <v>0.2</v>
      </c>
      <c r="L1086" s="283">
        <v>0</v>
      </c>
      <c r="M1086" s="273"/>
      <c r="N1086" s="273"/>
      <c r="O1086" s="273"/>
      <c r="P1086" s="273"/>
      <c r="Q1086" s="273"/>
      <c r="R1086" s="274">
        <v>42977</v>
      </c>
      <c r="S1086" s="274" t="s">
        <v>2470</v>
      </c>
      <c r="T1086" s="275" t="s">
        <v>2659</v>
      </c>
      <c r="U1086" s="275" t="s">
        <v>2659</v>
      </c>
      <c r="V1086" s="275" t="s">
        <v>2659</v>
      </c>
      <c r="W1086" s="275" t="s">
        <v>2659</v>
      </c>
      <c r="X1086" s="284" t="s">
        <v>2731</v>
      </c>
      <c r="Y1086" s="286"/>
      <c r="Z1086" s="295"/>
      <c r="AA1086" s="295"/>
      <c r="AB1086" s="295"/>
      <c r="AC1086" s="295"/>
      <c r="AD1086" s="295"/>
      <c r="AE1086" s="319"/>
      <c r="AF1086" s="129"/>
      <c r="AG1086" s="129"/>
      <c r="AH1086" s="129"/>
      <c r="AI1086" s="129"/>
      <c r="AJ1086" s="129"/>
      <c r="AK1086" s="129"/>
      <c r="AL1086" s="129"/>
      <c r="AM1086" s="129"/>
      <c r="AN1086" s="129"/>
      <c r="AO1086" s="129"/>
      <c r="AP1086" s="129"/>
    </row>
    <row r="1087" spans="2:44" s="149" customFormat="1" ht="12.75" customHeight="1">
      <c r="B1087" s="129"/>
      <c r="C1087" s="129"/>
      <c r="D1087" s="294"/>
      <c r="E1087" s="295"/>
      <c r="F1087" s="295"/>
      <c r="G1087" s="272" t="s">
        <v>188</v>
      </c>
      <c r="H1087" s="8" t="s">
        <v>1363</v>
      </c>
      <c r="I1087" s="273">
        <v>12</v>
      </c>
      <c r="J1087" s="283">
        <v>0</v>
      </c>
      <c r="K1087" s="283">
        <v>0.2</v>
      </c>
      <c r="L1087" s="283">
        <v>0</v>
      </c>
      <c r="M1087" s="273"/>
      <c r="N1087" s="273"/>
      <c r="O1087" s="273"/>
      <c r="P1087" s="273"/>
      <c r="Q1087" s="273"/>
      <c r="R1087" s="274">
        <v>42977</v>
      </c>
      <c r="S1087" s="274" t="s">
        <v>2470</v>
      </c>
      <c r="T1087" s="275" t="s">
        <v>2659</v>
      </c>
      <c r="U1087" s="275" t="s">
        <v>2659</v>
      </c>
      <c r="V1087" s="275" t="s">
        <v>2659</v>
      </c>
      <c r="W1087" s="275" t="s">
        <v>2659</v>
      </c>
      <c r="X1087" s="284" t="s">
        <v>2731</v>
      </c>
      <c r="Y1087" s="286"/>
      <c r="Z1087" s="295"/>
      <c r="AA1087" s="295"/>
      <c r="AB1087" s="295"/>
      <c r="AC1087" s="295"/>
      <c r="AD1087" s="295"/>
      <c r="AE1087" s="319"/>
      <c r="AF1087" s="129"/>
      <c r="AG1087" s="129"/>
      <c r="AH1087" s="129"/>
      <c r="AI1087" s="129"/>
      <c r="AJ1087" s="129"/>
      <c r="AK1087" s="129"/>
      <c r="AL1087" s="129"/>
      <c r="AM1087" s="129"/>
      <c r="AN1087" s="129"/>
      <c r="AO1087" s="129"/>
      <c r="AP1087" s="129"/>
    </row>
    <row r="1088" spans="2:44" s="149" customFormat="1" ht="12.75" customHeight="1">
      <c r="B1088" s="129"/>
      <c r="C1088" s="129"/>
      <c r="D1088" s="294"/>
      <c r="E1088" s="295"/>
      <c r="F1088" s="295"/>
      <c r="G1088" s="272" t="s">
        <v>592</v>
      </c>
      <c r="H1088" s="8" t="s">
        <v>1363</v>
      </c>
      <c r="I1088" s="273">
        <v>18</v>
      </c>
      <c r="J1088" s="283">
        <v>0</v>
      </c>
      <c r="K1088" s="283">
        <v>0.3</v>
      </c>
      <c r="L1088" s="283">
        <v>0</v>
      </c>
      <c r="M1088" s="273"/>
      <c r="N1088" s="273"/>
      <c r="O1088" s="273"/>
      <c r="P1088" s="273"/>
      <c r="Q1088" s="273"/>
      <c r="R1088" s="274">
        <v>43712</v>
      </c>
      <c r="S1088" s="274" t="s">
        <v>2470</v>
      </c>
      <c r="T1088" s="275" t="s">
        <v>2659</v>
      </c>
      <c r="U1088" s="275" t="s">
        <v>2659</v>
      </c>
      <c r="V1088" s="275" t="s">
        <v>2659</v>
      </c>
      <c r="W1088" s="275" t="s">
        <v>2659</v>
      </c>
      <c r="X1088" s="284" t="s">
        <v>2731</v>
      </c>
      <c r="Y1088" s="286"/>
      <c r="Z1088" s="295"/>
      <c r="AA1088" s="295"/>
      <c r="AB1088" s="295"/>
      <c r="AC1088" s="295"/>
      <c r="AD1088" s="295"/>
      <c r="AE1088" s="319"/>
      <c r="AF1088" s="129"/>
      <c r="AG1088" s="129"/>
      <c r="AH1088" s="129"/>
      <c r="AI1088" s="129"/>
      <c r="AJ1088" s="129"/>
      <c r="AK1088" s="129"/>
      <c r="AL1088" s="129"/>
      <c r="AM1088" s="129"/>
      <c r="AN1088" s="129"/>
      <c r="AO1088" s="129"/>
      <c r="AP1088" s="129"/>
    </row>
    <row r="1089" spans="2:44" s="149" customFormat="1" ht="12.75" customHeight="1">
      <c r="B1089" s="129"/>
      <c r="C1089" s="269" t="s">
        <v>22</v>
      </c>
      <c r="D1089" s="270" t="s">
        <v>2729</v>
      </c>
      <c r="E1089" s="271" t="s">
        <v>2774</v>
      </c>
      <c r="F1089" s="145" t="s">
        <v>2778</v>
      </c>
      <c r="G1089" s="272" t="s">
        <v>2779</v>
      </c>
      <c r="H1089" s="8" t="s">
        <v>1363</v>
      </c>
      <c r="I1089" s="273">
        <v>6</v>
      </c>
      <c r="J1089" s="273">
        <v>0</v>
      </c>
      <c r="K1089" s="283">
        <v>0.1</v>
      </c>
      <c r="L1089" s="283">
        <v>0</v>
      </c>
      <c r="M1089" s="273">
        <v>18</v>
      </c>
      <c r="N1089" s="273">
        <v>0</v>
      </c>
      <c r="O1089" s="273">
        <v>0.3</v>
      </c>
      <c r="P1089" s="273">
        <v>0</v>
      </c>
      <c r="Q1089" s="273"/>
      <c r="R1089" s="274">
        <v>43654</v>
      </c>
      <c r="S1089" s="274" t="s">
        <v>2470</v>
      </c>
      <c r="T1089" s="275" t="s">
        <v>2659</v>
      </c>
      <c r="U1089" s="275" t="s">
        <v>2659</v>
      </c>
      <c r="V1089" s="275" t="s">
        <v>2659</v>
      </c>
      <c r="W1089" s="275" t="s">
        <v>2659</v>
      </c>
      <c r="X1089" s="284" t="s">
        <v>2731</v>
      </c>
      <c r="Y1089" s="286"/>
      <c r="Z1089" s="295"/>
      <c r="AA1089" s="295"/>
      <c r="AB1089" s="295"/>
      <c r="AC1089" s="295"/>
      <c r="AD1089" s="295"/>
      <c r="AE1089" s="319"/>
      <c r="AF1089" s="129"/>
      <c r="AG1089" s="129"/>
      <c r="AH1089" s="129"/>
      <c r="AI1089" s="129"/>
      <c r="AJ1089" s="129"/>
      <c r="AK1089" s="129"/>
      <c r="AL1089" s="129"/>
      <c r="AM1089" s="129"/>
      <c r="AN1089" s="129"/>
      <c r="AO1089" s="129"/>
      <c r="AP1089" s="129"/>
      <c r="AQ1089" s="327"/>
      <c r="AR1089" s="327"/>
    </row>
    <row r="1090" spans="2:44" s="149" customFormat="1" ht="12.75" customHeight="1">
      <c r="B1090" s="129"/>
      <c r="C1090" s="129"/>
      <c r="D1090" s="294"/>
      <c r="E1090" s="295"/>
      <c r="F1090" s="295"/>
      <c r="G1090" s="272" t="s">
        <v>324</v>
      </c>
      <c r="H1090" s="8" t="s">
        <v>1363</v>
      </c>
      <c r="I1090" s="273">
        <v>6</v>
      </c>
      <c r="J1090" s="273">
        <v>0</v>
      </c>
      <c r="K1090" s="283">
        <v>0.1</v>
      </c>
      <c r="L1090" s="283">
        <v>0</v>
      </c>
      <c r="M1090" s="273"/>
      <c r="N1090" s="273"/>
      <c r="O1090" s="273"/>
      <c r="P1090" s="273"/>
      <c r="Q1090" s="273"/>
      <c r="R1090" s="274">
        <v>43654</v>
      </c>
      <c r="S1090" s="274" t="s">
        <v>2470</v>
      </c>
      <c r="T1090" s="275" t="s">
        <v>2659</v>
      </c>
      <c r="U1090" s="275" t="s">
        <v>2659</v>
      </c>
      <c r="V1090" s="275" t="s">
        <v>2659</v>
      </c>
      <c r="W1090" s="275" t="s">
        <v>2659</v>
      </c>
      <c r="X1090" s="284" t="s">
        <v>2731</v>
      </c>
      <c r="Y1090" s="286"/>
      <c r="Z1090" s="295"/>
      <c r="AA1090" s="295"/>
      <c r="AB1090" s="295"/>
      <c r="AC1090" s="295"/>
      <c r="AD1090" s="295"/>
      <c r="AE1090" s="319"/>
      <c r="AF1090" s="129"/>
      <c r="AG1090" s="129"/>
      <c r="AH1090" s="129"/>
      <c r="AI1090" s="129"/>
      <c r="AJ1090" s="129"/>
      <c r="AK1090" s="129"/>
      <c r="AL1090" s="129"/>
      <c r="AM1090" s="129"/>
      <c r="AN1090" s="129"/>
      <c r="AO1090" s="129"/>
      <c r="AP1090" s="129"/>
    </row>
    <row r="1091" spans="2:44" s="149" customFormat="1" ht="12.75" customHeight="1">
      <c r="B1091" s="129"/>
      <c r="C1091" s="129"/>
      <c r="D1091" s="294"/>
      <c r="E1091" s="295"/>
      <c r="F1091" s="295"/>
      <c r="G1091" s="272" t="s">
        <v>326</v>
      </c>
      <c r="H1091" s="8" t="s">
        <v>1363</v>
      </c>
      <c r="I1091" s="273">
        <v>6</v>
      </c>
      <c r="J1091" s="273">
        <v>0</v>
      </c>
      <c r="K1091" s="283">
        <v>0.1</v>
      </c>
      <c r="L1091" s="283">
        <v>0</v>
      </c>
      <c r="M1091" s="273"/>
      <c r="N1091" s="273"/>
      <c r="O1091" s="273"/>
      <c r="P1091" s="273"/>
      <c r="Q1091" s="273"/>
      <c r="R1091" s="274">
        <v>43654</v>
      </c>
      <c r="S1091" s="274" t="s">
        <v>2470</v>
      </c>
      <c r="T1091" s="275" t="s">
        <v>2659</v>
      </c>
      <c r="U1091" s="275" t="s">
        <v>2659</v>
      </c>
      <c r="V1091" s="275" t="s">
        <v>2659</v>
      </c>
      <c r="W1091" s="275" t="s">
        <v>2659</v>
      </c>
      <c r="X1091" s="284" t="s">
        <v>2731</v>
      </c>
      <c r="Y1091" s="286"/>
      <c r="Z1091" s="295"/>
      <c r="AA1091" s="295"/>
      <c r="AB1091" s="295"/>
      <c r="AC1091" s="295"/>
      <c r="AD1091" s="295"/>
      <c r="AE1091" s="319"/>
      <c r="AF1091" s="129"/>
      <c r="AG1091" s="129"/>
      <c r="AH1091" s="129"/>
      <c r="AI1091" s="129"/>
      <c r="AJ1091" s="129"/>
      <c r="AK1091" s="129"/>
      <c r="AL1091" s="129"/>
      <c r="AM1091" s="129"/>
      <c r="AN1091" s="129"/>
      <c r="AO1091" s="129"/>
      <c r="AP1091" s="129"/>
    </row>
    <row r="1092" spans="2:44" s="149" customFormat="1" ht="12.75" customHeight="1">
      <c r="B1092" s="129"/>
      <c r="C1092" s="269" t="s">
        <v>22</v>
      </c>
      <c r="D1092" s="270" t="s">
        <v>2729</v>
      </c>
      <c r="E1092" s="271" t="s">
        <v>2774</v>
      </c>
      <c r="F1092" s="145" t="s">
        <v>2780</v>
      </c>
      <c r="G1092" s="272" t="s">
        <v>2781</v>
      </c>
      <c r="H1092" s="8" t="s">
        <v>1363</v>
      </c>
      <c r="I1092" s="273">
        <v>24</v>
      </c>
      <c r="J1092" s="273">
        <v>0</v>
      </c>
      <c r="K1092" s="283">
        <v>0.4</v>
      </c>
      <c r="L1092" s="283">
        <v>0</v>
      </c>
      <c r="M1092" s="273">
        <v>42</v>
      </c>
      <c r="N1092" s="273">
        <v>60</v>
      </c>
      <c r="O1092" s="273">
        <v>0.7</v>
      </c>
      <c r="P1092" s="273">
        <v>1</v>
      </c>
      <c r="Q1092" s="273"/>
      <c r="R1092" s="274">
        <v>43712</v>
      </c>
      <c r="S1092" s="274" t="s">
        <v>2470</v>
      </c>
      <c r="T1092" s="275" t="s">
        <v>2659</v>
      </c>
      <c r="U1092" s="275" t="s">
        <v>2659</v>
      </c>
      <c r="V1092" s="275" t="s">
        <v>2659</v>
      </c>
      <c r="W1092" s="275" t="s">
        <v>2659</v>
      </c>
      <c r="X1092" s="284" t="s">
        <v>2731</v>
      </c>
      <c r="Y1092" s="286"/>
      <c r="Z1092" s="295"/>
      <c r="AA1092" s="295"/>
      <c r="AB1092" s="295"/>
      <c r="AC1092" s="295"/>
      <c r="AD1092" s="295"/>
      <c r="AE1092" s="319"/>
      <c r="AF1092" s="129"/>
      <c r="AG1092" s="129"/>
      <c r="AH1092" s="129"/>
      <c r="AI1092" s="129"/>
      <c r="AJ1092" s="129"/>
      <c r="AK1092" s="129"/>
      <c r="AL1092" s="129"/>
      <c r="AM1092" s="129"/>
      <c r="AN1092" s="129"/>
      <c r="AO1092" s="129"/>
      <c r="AP1092" s="129"/>
      <c r="AQ1092" s="327"/>
      <c r="AR1092" s="327"/>
    </row>
    <row r="1093" spans="2:44" s="149" customFormat="1" ht="12.75" customHeight="1">
      <c r="B1093" s="129"/>
      <c r="C1093" s="129"/>
      <c r="D1093" s="294"/>
      <c r="E1093" s="295"/>
      <c r="F1093" s="295"/>
      <c r="G1093" s="272" t="s">
        <v>2782</v>
      </c>
      <c r="H1093" s="8" t="s">
        <v>1363</v>
      </c>
      <c r="I1093" s="273">
        <v>6</v>
      </c>
      <c r="J1093" s="273">
        <v>30</v>
      </c>
      <c r="K1093" s="283">
        <v>0.1</v>
      </c>
      <c r="L1093" s="283">
        <v>0.5</v>
      </c>
      <c r="M1093" s="273"/>
      <c r="N1093" s="273"/>
      <c r="O1093" s="273"/>
      <c r="P1093" s="273"/>
      <c r="Q1093" s="273"/>
      <c r="R1093" s="274">
        <v>43712</v>
      </c>
      <c r="S1093" s="274" t="s">
        <v>2470</v>
      </c>
      <c r="T1093" s="275" t="s">
        <v>2659</v>
      </c>
      <c r="U1093" s="275" t="s">
        <v>2659</v>
      </c>
      <c r="V1093" s="275" t="s">
        <v>2659</v>
      </c>
      <c r="W1093" s="275" t="s">
        <v>2659</v>
      </c>
      <c r="X1093" s="284" t="s">
        <v>2731</v>
      </c>
      <c r="Y1093" s="286"/>
      <c r="Z1093" s="295"/>
      <c r="AA1093" s="295"/>
      <c r="AB1093" s="295"/>
      <c r="AC1093" s="295"/>
      <c r="AD1093" s="295"/>
      <c r="AE1093" s="319"/>
      <c r="AF1093" s="129"/>
      <c r="AG1093" s="129"/>
      <c r="AH1093" s="129"/>
      <c r="AI1093" s="129"/>
      <c r="AJ1093" s="129"/>
      <c r="AK1093" s="129"/>
      <c r="AL1093" s="129"/>
      <c r="AM1093" s="129"/>
      <c r="AN1093" s="129"/>
      <c r="AO1093" s="129"/>
      <c r="AP1093" s="129"/>
    </row>
    <row r="1094" spans="2:44" s="149" customFormat="1" ht="12.75" customHeight="1">
      <c r="B1094" s="129"/>
      <c r="C1094" s="129"/>
      <c r="D1094" s="294"/>
      <c r="E1094" s="295"/>
      <c r="F1094" s="295"/>
      <c r="G1094" s="272" t="s">
        <v>2783</v>
      </c>
      <c r="H1094" s="8" t="s">
        <v>1363</v>
      </c>
      <c r="I1094" s="273">
        <v>12</v>
      </c>
      <c r="J1094" s="273">
        <v>30</v>
      </c>
      <c r="K1094" s="283">
        <v>0.2</v>
      </c>
      <c r="L1094" s="283">
        <v>0.5</v>
      </c>
      <c r="M1094" s="273"/>
      <c r="N1094" s="273"/>
      <c r="O1094" s="273"/>
      <c r="P1094" s="273"/>
      <c r="Q1094" s="273"/>
      <c r="R1094" s="274">
        <v>43712</v>
      </c>
      <c r="S1094" s="274" t="s">
        <v>2470</v>
      </c>
      <c r="T1094" s="275" t="s">
        <v>2659</v>
      </c>
      <c r="U1094" s="275" t="s">
        <v>2659</v>
      </c>
      <c r="V1094" s="275" t="s">
        <v>2659</v>
      </c>
      <c r="W1094" s="275" t="s">
        <v>2659</v>
      </c>
      <c r="X1094" s="284" t="s">
        <v>2731</v>
      </c>
      <c r="Y1094" s="286"/>
      <c r="Z1094" s="295"/>
      <c r="AA1094" s="295"/>
      <c r="AB1094" s="295"/>
      <c r="AC1094" s="295"/>
      <c r="AD1094" s="295"/>
      <c r="AE1094" s="319"/>
      <c r="AF1094" s="129"/>
      <c r="AG1094" s="129"/>
      <c r="AH1094" s="129"/>
      <c r="AI1094" s="129"/>
      <c r="AJ1094" s="129"/>
      <c r="AK1094" s="129"/>
      <c r="AL1094" s="129"/>
      <c r="AM1094" s="129"/>
      <c r="AN1094" s="129"/>
      <c r="AO1094" s="129"/>
      <c r="AP1094" s="129"/>
    </row>
    <row r="1095" spans="2:44" s="149" customFormat="1" ht="12.75" customHeight="1">
      <c r="B1095" s="129"/>
      <c r="C1095" s="269" t="s">
        <v>22</v>
      </c>
      <c r="D1095" s="270" t="s">
        <v>2729</v>
      </c>
      <c r="E1095" s="271" t="s">
        <v>2774</v>
      </c>
      <c r="F1095" s="145" t="s">
        <v>3284</v>
      </c>
      <c r="G1095" s="272" t="s">
        <v>2784</v>
      </c>
      <c r="H1095" s="8" t="s">
        <v>1363</v>
      </c>
      <c r="I1095" s="273">
        <v>12</v>
      </c>
      <c r="J1095" s="273">
        <v>0</v>
      </c>
      <c r="K1095" s="283">
        <v>0.2</v>
      </c>
      <c r="L1095" s="283">
        <v>0</v>
      </c>
      <c r="M1095" s="273">
        <v>114</v>
      </c>
      <c r="N1095" s="273">
        <v>2562</v>
      </c>
      <c r="O1095" s="273">
        <f>SUM(K1095:K1104)</f>
        <v>1.9000000000000004</v>
      </c>
      <c r="P1095" s="273">
        <v>42.7</v>
      </c>
      <c r="Q1095" s="273"/>
      <c r="R1095" s="274">
        <v>43654</v>
      </c>
      <c r="S1095" s="274" t="s">
        <v>2470</v>
      </c>
      <c r="T1095" s="275" t="s">
        <v>2659</v>
      </c>
      <c r="U1095" s="275" t="s">
        <v>2659</v>
      </c>
      <c r="V1095" s="275" t="s">
        <v>2659</v>
      </c>
      <c r="W1095" s="275" t="s">
        <v>2659</v>
      </c>
      <c r="X1095" s="284" t="s">
        <v>2731</v>
      </c>
      <c r="Y1095" s="286"/>
      <c r="Z1095" s="295"/>
      <c r="AA1095" s="295"/>
      <c r="AB1095" s="295"/>
      <c r="AC1095" s="295"/>
      <c r="AD1095" s="295"/>
      <c r="AE1095" s="319"/>
      <c r="AF1095" s="129"/>
      <c r="AG1095" s="129"/>
      <c r="AH1095" s="129"/>
      <c r="AI1095" s="129"/>
      <c r="AJ1095" s="129"/>
      <c r="AK1095" s="129"/>
      <c r="AL1095" s="129"/>
      <c r="AM1095" s="129"/>
      <c r="AN1095" s="129"/>
      <c r="AO1095" s="129"/>
      <c r="AP1095" s="129"/>
      <c r="AQ1095" s="327"/>
      <c r="AR1095" s="327"/>
    </row>
    <row r="1096" spans="2:44" s="149" customFormat="1" ht="12.75" customHeight="1">
      <c r="B1096" s="129"/>
      <c r="C1096" s="129"/>
      <c r="D1096" s="294"/>
      <c r="E1096" s="295"/>
      <c r="F1096" s="295"/>
      <c r="G1096" s="272" t="s">
        <v>2781</v>
      </c>
      <c r="H1096" s="8" t="s">
        <v>1363</v>
      </c>
      <c r="I1096" s="273">
        <v>24</v>
      </c>
      <c r="J1096" s="273">
        <v>0</v>
      </c>
      <c r="K1096" s="283">
        <v>0.4</v>
      </c>
      <c r="L1096" s="283">
        <v>0</v>
      </c>
      <c r="M1096" s="273"/>
      <c r="N1096" s="273"/>
      <c r="O1096" s="273"/>
      <c r="P1096" s="273"/>
      <c r="Q1096" s="273"/>
      <c r="R1096" s="274">
        <v>43712</v>
      </c>
      <c r="S1096" s="274" t="s">
        <v>2470</v>
      </c>
      <c r="T1096" s="275" t="s">
        <v>2659</v>
      </c>
      <c r="U1096" s="275" t="s">
        <v>2659</v>
      </c>
      <c r="V1096" s="275" t="s">
        <v>2659</v>
      </c>
      <c r="W1096" s="275" t="s">
        <v>2659</v>
      </c>
      <c r="X1096" s="284" t="s">
        <v>2731</v>
      </c>
      <c r="Y1096" s="286"/>
      <c r="Z1096" s="295"/>
      <c r="AA1096" s="295"/>
      <c r="AB1096" s="295"/>
      <c r="AC1096" s="295"/>
      <c r="AD1096" s="295"/>
      <c r="AE1096" s="319"/>
      <c r="AF1096" s="129"/>
      <c r="AG1096" s="129"/>
      <c r="AH1096" s="129"/>
      <c r="AI1096" s="129"/>
      <c r="AJ1096" s="129"/>
      <c r="AK1096" s="129"/>
      <c r="AL1096" s="129"/>
      <c r="AM1096" s="129"/>
      <c r="AN1096" s="129"/>
      <c r="AO1096" s="129"/>
      <c r="AP1096" s="129"/>
    </row>
    <row r="1097" spans="2:44" s="149" customFormat="1" ht="12.75" customHeight="1">
      <c r="B1097" s="129"/>
      <c r="C1097" s="129"/>
      <c r="D1097" s="294"/>
      <c r="E1097" s="295"/>
      <c r="F1097" s="295"/>
      <c r="G1097" s="272" t="s">
        <v>2782</v>
      </c>
      <c r="H1097" s="8" t="s">
        <v>1363</v>
      </c>
      <c r="I1097" s="273">
        <v>12</v>
      </c>
      <c r="J1097" s="273">
        <v>12</v>
      </c>
      <c r="K1097" s="283">
        <v>0.2</v>
      </c>
      <c r="L1097" s="283">
        <v>0.2</v>
      </c>
      <c r="M1097" s="273"/>
      <c r="N1097" s="273"/>
      <c r="O1097" s="273"/>
      <c r="P1097" s="273"/>
      <c r="Q1097" s="273"/>
      <c r="R1097" s="274">
        <v>43712</v>
      </c>
      <c r="S1097" s="274" t="s">
        <v>2470</v>
      </c>
      <c r="T1097" s="275" t="s">
        <v>2659</v>
      </c>
      <c r="U1097" s="275" t="s">
        <v>2659</v>
      </c>
      <c r="V1097" s="275" t="s">
        <v>2659</v>
      </c>
      <c r="W1097" s="275" t="s">
        <v>2659</v>
      </c>
      <c r="X1097" s="284" t="s">
        <v>2731</v>
      </c>
      <c r="Y1097" s="286"/>
      <c r="Z1097" s="295"/>
      <c r="AA1097" s="295"/>
      <c r="AB1097" s="295"/>
      <c r="AC1097" s="295"/>
      <c r="AD1097" s="295"/>
      <c r="AE1097" s="319"/>
      <c r="AF1097" s="129"/>
      <c r="AG1097" s="129"/>
      <c r="AH1097" s="129"/>
      <c r="AI1097" s="129"/>
      <c r="AJ1097" s="129"/>
      <c r="AK1097" s="129"/>
      <c r="AL1097" s="129"/>
      <c r="AM1097" s="129"/>
      <c r="AN1097" s="129"/>
      <c r="AO1097" s="129"/>
      <c r="AP1097" s="129"/>
    </row>
    <row r="1098" spans="2:44" s="149" customFormat="1" ht="12.75" customHeight="1">
      <c r="B1098" s="129"/>
      <c r="C1098" s="129"/>
      <c r="D1098" s="294"/>
      <c r="E1098" s="295"/>
      <c r="F1098" s="295"/>
      <c r="G1098" s="272" t="s">
        <v>2783</v>
      </c>
      <c r="H1098" s="8" t="s">
        <v>1363</v>
      </c>
      <c r="I1098" s="273">
        <v>12</v>
      </c>
      <c r="J1098" s="273">
        <v>150</v>
      </c>
      <c r="K1098" s="283">
        <v>0.2</v>
      </c>
      <c r="L1098" s="283">
        <v>2.5</v>
      </c>
      <c r="M1098" s="273"/>
      <c r="N1098" s="273"/>
      <c r="O1098" s="273"/>
      <c r="P1098" s="273"/>
      <c r="Q1098" s="273"/>
      <c r="R1098" s="274">
        <v>43657</v>
      </c>
      <c r="S1098" s="274" t="s">
        <v>2470</v>
      </c>
      <c r="T1098" s="275" t="s">
        <v>2659</v>
      </c>
      <c r="U1098" s="275" t="s">
        <v>2659</v>
      </c>
      <c r="V1098" s="275" t="s">
        <v>2659</v>
      </c>
      <c r="W1098" s="275" t="s">
        <v>2659</v>
      </c>
      <c r="X1098" s="284" t="s">
        <v>2731</v>
      </c>
      <c r="Y1098" s="286"/>
      <c r="Z1098" s="295"/>
      <c r="AA1098" s="295"/>
      <c r="AB1098" s="295"/>
      <c r="AC1098" s="295"/>
      <c r="AD1098" s="295"/>
      <c r="AE1098" s="319"/>
      <c r="AF1098" s="129"/>
      <c r="AG1098" s="129"/>
      <c r="AH1098" s="129"/>
      <c r="AI1098" s="129"/>
      <c r="AJ1098" s="129"/>
      <c r="AK1098" s="129"/>
      <c r="AL1098" s="129"/>
      <c r="AM1098" s="129"/>
      <c r="AN1098" s="129"/>
      <c r="AO1098" s="129"/>
      <c r="AP1098" s="129"/>
    </row>
    <row r="1099" spans="2:44" s="149" customFormat="1" ht="12.75" customHeight="1">
      <c r="B1099" s="129"/>
      <c r="C1099" s="129"/>
      <c r="D1099" s="294"/>
      <c r="E1099" s="295"/>
      <c r="F1099" s="295"/>
      <c r="G1099" s="272" t="s">
        <v>2785</v>
      </c>
      <c r="H1099" s="8" t="s">
        <v>1363</v>
      </c>
      <c r="I1099" s="273">
        <v>12</v>
      </c>
      <c r="J1099" s="273">
        <v>0</v>
      </c>
      <c r="K1099" s="283">
        <v>0.2</v>
      </c>
      <c r="L1099" s="283">
        <v>0</v>
      </c>
      <c r="M1099" s="273"/>
      <c r="N1099" s="273"/>
      <c r="O1099" s="273"/>
      <c r="P1099" s="273"/>
      <c r="Q1099" s="273"/>
      <c r="R1099" s="274">
        <v>43656</v>
      </c>
      <c r="S1099" s="274" t="s">
        <v>2470</v>
      </c>
      <c r="T1099" s="275" t="s">
        <v>2659</v>
      </c>
      <c r="U1099" s="275" t="s">
        <v>2659</v>
      </c>
      <c r="V1099" s="275" t="s">
        <v>2659</v>
      </c>
      <c r="W1099" s="275" t="s">
        <v>2659</v>
      </c>
      <c r="X1099" s="284" t="s">
        <v>2731</v>
      </c>
      <c r="Y1099" s="286"/>
      <c r="Z1099" s="295"/>
      <c r="AA1099" s="295"/>
      <c r="AB1099" s="295"/>
      <c r="AC1099" s="295"/>
      <c r="AD1099" s="295"/>
      <c r="AE1099" s="319"/>
      <c r="AF1099" s="129"/>
      <c r="AG1099" s="129"/>
      <c r="AH1099" s="129"/>
      <c r="AI1099" s="129"/>
      <c r="AJ1099" s="129"/>
      <c r="AK1099" s="129"/>
      <c r="AL1099" s="129"/>
      <c r="AM1099" s="129"/>
      <c r="AN1099" s="129"/>
      <c r="AO1099" s="129"/>
      <c r="AP1099" s="129"/>
    </row>
    <row r="1100" spans="2:44" s="149" customFormat="1" ht="12.75" customHeight="1">
      <c r="B1100" s="129"/>
      <c r="C1100" s="129"/>
      <c r="D1100" s="294"/>
      <c r="E1100" s="295"/>
      <c r="F1100" s="295"/>
      <c r="G1100" s="272" t="s">
        <v>2786</v>
      </c>
      <c r="H1100" s="8" t="s">
        <v>1363</v>
      </c>
      <c r="I1100" s="273">
        <v>18</v>
      </c>
      <c r="J1100" s="273">
        <v>0</v>
      </c>
      <c r="K1100" s="283">
        <v>0.3</v>
      </c>
      <c r="L1100" s="283">
        <v>0</v>
      </c>
      <c r="M1100" s="273"/>
      <c r="N1100" s="273"/>
      <c r="O1100" s="273"/>
      <c r="P1100" s="273"/>
      <c r="Q1100" s="273"/>
      <c r="R1100" s="274">
        <v>43590</v>
      </c>
      <c r="S1100" s="274" t="s">
        <v>2470</v>
      </c>
      <c r="T1100" s="275" t="s">
        <v>2659</v>
      </c>
      <c r="U1100" s="275" t="s">
        <v>2659</v>
      </c>
      <c r="V1100" s="275" t="s">
        <v>2659</v>
      </c>
      <c r="W1100" s="275" t="s">
        <v>2659</v>
      </c>
      <c r="X1100" s="284" t="s">
        <v>2731</v>
      </c>
      <c r="Y1100" s="286"/>
      <c r="Z1100" s="295"/>
      <c r="AA1100" s="295"/>
      <c r="AB1100" s="295"/>
      <c r="AC1100" s="295"/>
      <c r="AD1100" s="295"/>
      <c r="AE1100" s="319"/>
      <c r="AF1100" s="129"/>
      <c r="AG1100" s="129"/>
      <c r="AH1100" s="129"/>
      <c r="AI1100" s="129"/>
      <c r="AJ1100" s="129"/>
      <c r="AK1100" s="129"/>
      <c r="AL1100" s="129"/>
      <c r="AM1100" s="129"/>
      <c r="AN1100" s="129"/>
      <c r="AO1100" s="129"/>
      <c r="AP1100" s="129"/>
    </row>
    <row r="1101" spans="2:44" s="149" customFormat="1" ht="12.75" customHeight="1">
      <c r="B1101" s="129"/>
      <c r="C1101" s="129"/>
      <c r="D1101" s="294"/>
      <c r="E1101" s="295"/>
      <c r="F1101" s="295"/>
      <c r="G1101" s="272" t="s">
        <v>2787</v>
      </c>
      <c r="H1101" s="8" t="s">
        <v>1363</v>
      </c>
      <c r="I1101" s="273">
        <v>6</v>
      </c>
      <c r="J1101" s="273">
        <v>720</v>
      </c>
      <c r="K1101" s="283">
        <v>0.1</v>
      </c>
      <c r="L1101" s="283">
        <v>12</v>
      </c>
      <c r="M1101" s="273"/>
      <c r="N1101" s="273"/>
      <c r="O1101" s="273"/>
      <c r="P1101" s="273"/>
      <c r="Q1101" s="273"/>
      <c r="R1101" s="274">
        <v>43712</v>
      </c>
      <c r="S1101" s="274" t="s">
        <v>2470</v>
      </c>
      <c r="T1101" s="275" t="s">
        <v>2659</v>
      </c>
      <c r="U1101" s="275" t="s">
        <v>2659</v>
      </c>
      <c r="V1101" s="275" t="s">
        <v>2659</v>
      </c>
      <c r="W1101" s="275" t="s">
        <v>2659</v>
      </c>
      <c r="X1101" s="284" t="s">
        <v>2731</v>
      </c>
      <c r="Y1101" s="286"/>
      <c r="Z1101" s="295"/>
      <c r="AA1101" s="295"/>
      <c r="AB1101" s="295"/>
      <c r="AC1101" s="295"/>
      <c r="AD1101" s="295"/>
      <c r="AE1101" s="319"/>
      <c r="AF1101" s="129"/>
      <c r="AG1101" s="129"/>
      <c r="AH1101" s="129"/>
      <c r="AI1101" s="129"/>
      <c r="AJ1101" s="129"/>
      <c r="AK1101" s="129"/>
      <c r="AL1101" s="129"/>
      <c r="AM1101" s="129"/>
      <c r="AN1101" s="129"/>
      <c r="AO1101" s="129"/>
      <c r="AP1101" s="129"/>
    </row>
    <row r="1102" spans="2:44" s="149" customFormat="1" ht="12.75" customHeight="1">
      <c r="B1102" s="129"/>
      <c r="C1102" s="129"/>
      <c r="D1102" s="294"/>
      <c r="E1102" s="295"/>
      <c r="F1102" s="295"/>
      <c r="G1102" s="272" t="s">
        <v>2788</v>
      </c>
      <c r="H1102" s="8" t="s">
        <v>1363</v>
      </c>
      <c r="I1102" s="273">
        <v>6</v>
      </c>
      <c r="J1102" s="273">
        <v>720</v>
      </c>
      <c r="K1102" s="283">
        <v>0.1</v>
      </c>
      <c r="L1102" s="283">
        <v>12</v>
      </c>
      <c r="M1102" s="273"/>
      <c r="N1102" s="273"/>
      <c r="O1102" s="273"/>
      <c r="P1102" s="273"/>
      <c r="Q1102" s="273"/>
      <c r="R1102" s="274">
        <v>42977</v>
      </c>
      <c r="S1102" s="274" t="s">
        <v>2470</v>
      </c>
      <c r="T1102" s="275" t="s">
        <v>2659</v>
      </c>
      <c r="U1102" s="275" t="s">
        <v>2659</v>
      </c>
      <c r="V1102" s="275" t="s">
        <v>2659</v>
      </c>
      <c r="W1102" s="275" t="s">
        <v>2659</v>
      </c>
      <c r="X1102" s="284" t="s">
        <v>2731</v>
      </c>
      <c r="Y1102" s="286"/>
      <c r="Z1102" s="295"/>
      <c r="AA1102" s="295"/>
      <c r="AB1102" s="295"/>
      <c r="AC1102" s="295"/>
      <c r="AD1102" s="295"/>
      <c r="AE1102" s="319"/>
      <c r="AF1102" s="129"/>
      <c r="AG1102" s="129"/>
      <c r="AH1102" s="129"/>
      <c r="AI1102" s="129"/>
      <c r="AJ1102" s="129"/>
      <c r="AK1102" s="129"/>
      <c r="AL1102" s="129"/>
      <c r="AM1102" s="129"/>
      <c r="AN1102" s="129"/>
      <c r="AO1102" s="129"/>
      <c r="AP1102" s="129"/>
    </row>
    <row r="1103" spans="2:44" s="149" customFormat="1" ht="12.75" customHeight="1">
      <c r="B1103" s="129"/>
      <c r="C1103" s="129"/>
      <c r="D1103" s="294"/>
      <c r="E1103" s="295"/>
      <c r="F1103" s="295"/>
      <c r="G1103" s="272" t="s">
        <v>524</v>
      </c>
      <c r="H1103" s="8" t="s">
        <v>1363</v>
      </c>
      <c r="I1103" s="273">
        <v>6</v>
      </c>
      <c r="J1103" s="273">
        <v>720</v>
      </c>
      <c r="K1103" s="283">
        <v>0.1</v>
      </c>
      <c r="L1103" s="283">
        <v>12</v>
      </c>
      <c r="M1103" s="273"/>
      <c r="N1103" s="273"/>
      <c r="O1103" s="273"/>
      <c r="P1103" s="273"/>
      <c r="Q1103" s="273"/>
      <c r="R1103" s="274">
        <v>42977</v>
      </c>
      <c r="S1103" s="274" t="s">
        <v>2470</v>
      </c>
      <c r="T1103" s="275" t="s">
        <v>2659</v>
      </c>
      <c r="U1103" s="275" t="s">
        <v>2659</v>
      </c>
      <c r="V1103" s="275" t="s">
        <v>2659</v>
      </c>
      <c r="W1103" s="275" t="s">
        <v>2659</v>
      </c>
      <c r="X1103" s="284" t="s">
        <v>2731</v>
      </c>
      <c r="Y1103" s="286"/>
      <c r="Z1103" s="295"/>
      <c r="AA1103" s="295"/>
      <c r="AB1103" s="295"/>
      <c r="AC1103" s="295"/>
      <c r="AD1103" s="295"/>
      <c r="AE1103" s="319"/>
      <c r="AF1103" s="129"/>
      <c r="AG1103" s="129"/>
      <c r="AH1103" s="129"/>
      <c r="AI1103" s="129"/>
      <c r="AJ1103" s="129"/>
      <c r="AK1103" s="129"/>
      <c r="AL1103" s="129"/>
      <c r="AM1103" s="129"/>
      <c r="AN1103" s="129"/>
      <c r="AO1103" s="129"/>
      <c r="AP1103" s="129"/>
    </row>
    <row r="1104" spans="2:44" s="149" customFormat="1" ht="12.75" customHeight="1">
      <c r="B1104" s="129"/>
      <c r="C1104" s="129"/>
      <c r="D1104" s="294"/>
      <c r="E1104" s="295"/>
      <c r="F1104" s="295"/>
      <c r="G1104" s="272" t="s">
        <v>2744</v>
      </c>
      <c r="H1104" s="8" t="s">
        <v>1363</v>
      </c>
      <c r="I1104" s="273">
        <v>6</v>
      </c>
      <c r="J1104" s="273">
        <v>240</v>
      </c>
      <c r="K1104" s="283">
        <v>0.1</v>
      </c>
      <c r="L1104" s="283">
        <v>4</v>
      </c>
      <c r="M1104" s="273"/>
      <c r="N1104" s="273"/>
      <c r="O1104" s="273"/>
      <c r="P1104" s="273"/>
      <c r="Q1104" s="273"/>
      <c r="R1104" s="274">
        <v>42977</v>
      </c>
      <c r="S1104" s="274" t="s">
        <v>2470</v>
      </c>
      <c r="T1104" s="275" t="s">
        <v>2659</v>
      </c>
      <c r="U1104" s="275" t="s">
        <v>2659</v>
      </c>
      <c r="V1104" s="275" t="s">
        <v>2659</v>
      </c>
      <c r="W1104" s="275" t="s">
        <v>2659</v>
      </c>
      <c r="X1104" s="284" t="s">
        <v>2731</v>
      </c>
      <c r="Y1104" s="286"/>
      <c r="Z1104" s="295"/>
      <c r="AA1104" s="295"/>
      <c r="AB1104" s="295"/>
      <c r="AC1104" s="295"/>
      <c r="AD1104" s="295"/>
      <c r="AE1104" s="319"/>
      <c r="AF1104" s="129"/>
      <c r="AG1104" s="129"/>
      <c r="AH1104" s="129"/>
      <c r="AI1104" s="129"/>
      <c r="AJ1104" s="129"/>
      <c r="AK1104" s="129"/>
      <c r="AL1104" s="129"/>
      <c r="AM1104" s="129"/>
      <c r="AN1104" s="129"/>
      <c r="AO1104" s="129"/>
      <c r="AP1104" s="129"/>
    </row>
    <row r="1105" spans="2:44" s="149" customFormat="1" ht="12.75" customHeight="1">
      <c r="B1105" s="129"/>
      <c r="C1105" s="269" t="s">
        <v>22</v>
      </c>
      <c r="D1105" s="270" t="s">
        <v>2729</v>
      </c>
      <c r="E1105" s="271" t="s">
        <v>2774</v>
      </c>
      <c r="F1105" s="145" t="s">
        <v>2789</v>
      </c>
      <c r="G1105" s="272" t="s">
        <v>2789</v>
      </c>
      <c r="H1105" s="8" t="s">
        <v>1363</v>
      </c>
      <c r="I1105" s="273">
        <v>6</v>
      </c>
      <c r="J1105" s="273">
        <v>0</v>
      </c>
      <c r="K1105" s="273">
        <v>0.1</v>
      </c>
      <c r="L1105" s="273">
        <v>0</v>
      </c>
      <c r="M1105" s="273">
        <v>6</v>
      </c>
      <c r="N1105" s="273">
        <v>0</v>
      </c>
      <c r="O1105" s="273">
        <v>0.1</v>
      </c>
      <c r="P1105" s="273">
        <v>0</v>
      </c>
      <c r="Q1105" s="273"/>
      <c r="R1105" s="274">
        <v>43654</v>
      </c>
      <c r="S1105" s="274" t="s">
        <v>2470</v>
      </c>
      <c r="T1105" s="275" t="s">
        <v>2659</v>
      </c>
      <c r="U1105" s="275" t="s">
        <v>2659</v>
      </c>
      <c r="V1105" s="275" t="s">
        <v>2659</v>
      </c>
      <c r="W1105" s="275" t="s">
        <v>2659</v>
      </c>
      <c r="X1105" s="284" t="s">
        <v>2731</v>
      </c>
      <c r="Y1105" s="286"/>
      <c r="Z1105" s="295"/>
      <c r="AA1105" s="295"/>
      <c r="AB1105" s="295"/>
      <c r="AC1105" s="295"/>
      <c r="AD1105" s="295"/>
      <c r="AE1105" s="319"/>
      <c r="AF1105" s="129"/>
      <c r="AG1105" s="129"/>
      <c r="AH1105" s="129"/>
      <c r="AI1105" s="129"/>
      <c r="AJ1105" s="129"/>
      <c r="AK1105" s="129"/>
      <c r="AL1105" s="129"/>
      <c r="AM1105" s="129"/>
      <c r="AN1105" s="129"/>
      <c r="AO1105" s="129"/>
      <c r="AP1105" s="129"/>
      <c r="AQ1105" s="327"/>
      <c r="AR1105" s="327"/>
    </row>
    <row r="1106" spans="2:44" s="149" customFormat="1" ht="12.75" customHeight="1">
      <c r="B1106" s="129"/>
      <c r="C1106" s="269" t="s">
        <v>22</v>
      </c>
      <c r="D1106" s="270" t="s">
        <v>2729</v>
      </c>
      <c r="E1106" s="271" t="s">
        <v>2774</v>
      </c>
      <c r="F1106" s="145" t="s">
        <v>2790</v>
      </c>
      <c r="G1106" s="272" t="s">
        <v>2790</v>
      </c>
      <c r="H1106" s="8" t="s">
        <v>1363</v>
      </c>
      <c r="I1106" s="273">
        <v>90</v>
      </c>
      <c r="J1106" s="273">
        <v>12</v>
      </c>
      <c r="K1106" s="273">
        <v>1.5</v>
      </c>
      <c r="L1106" s="273">
        <v>0.2</v>
      </c>
      <c r="M1106" s="273">
        <v>90</v>
      </c>
      <c r="N1106" s="273">
        <v>12</v>
      </c>
      <c r="O1106" s="273">
        <v>1.5</v>
      </c>
      <c r="P1106" s="273">
        <v>0.2</v>
      </c>
      <c r="Q1106" s="273"/>
      <c r="R1106" s="274">
        <v>43663</v>
      </c>
      <c r="S1106" s="274" t="s">
        <v>2470</v>
      </c>
      <c r="T1106" s="275" t="s">
        <v>2659</v>
      </c>
      <c r="U1106" s="275" t="s">
        <v>2659</v>
      </c>
      <c r="V1106" s="275" t="s">
        <v>2659</v>
      </c>
      <c r="W1106" s="275" t="s">
        <v>2659</v>
      </c>
      <c r="X1106" s="284" t="s">
        <v>2731</v>
      </c>
      <c r="Y1106" s="286"/>
      <c r="Z1106" s="295"/>
      <c r="AA1106" s="295"/>
      <c r="AB1106" s="295"/>
      <c r="AC1106" s="295"/>
      <c r="AD1106" s="295"/>
      <c r="AE1106" s="319"/>
      <c r="AF1106" s="129"/>
      <c r="AG1106" s="129"/>
      <c r="AH1106" s="129"/>
      <c r="AI1106" s="129"/>
      <c r="AJ1106" s="129"/>
      <c r="AK1106" s="129"/>
      <c r="AL1106" s="129"/>
      <c r="AM1106" s="129"/>
      <c r="AN1106" s="129"/>
      <c r="AO1106" s="129"/>
      <c r="AP1106" s="129"/>
      <c r="AQ1106" s="327"/>
      <c r="AR1106" s="327"/>
    </row>
    <row r="1107" spans="2:44" s="149" customFormat="1" ht="12.75" customHeight="1">
      <c r="B1107" s="129"/>
      <c r="C1107" s="269" t="s">
        <v>22</v>
      </c>
      <c r="D1107" s="270" t="s">
        <v>2729</v>
      </c>
      <c r="E1107" s="271" t="s">
        <v>2774</v>
      </c>
      <c r="F1107" s="145" t="s">
        <v>271</v>
      </c>
      <c r="G1107" s="272" t="s">
        <v>2791</v>
      </c>
      <c r="H1107" s="8" t="s">
        <v>1363</v>
      </c>
      <c r="I1107" s="273">
        <v>6</v>
      </c>
      <c r="J1107" s="273">
        <v>60</v>
      </c>
      <c r="K1107" s="283">
        <v>0.1</v>
      </c>
      <c r="L1107" s="283">
        <v>1</v>
      </c>
      <c r="M1107" s="273">
        <v>42</v>
      </c>
      <c r="N1107" s="273">
        <v>120</v>
      </c>
      <c r="O1107" s="273">
        <v>0.7</v>
      </c>
      <c r="P1107" s="273">
        <v>2</v>
      </c>
      <c r="Q1107" s="273"/>
      <c r="R1107" s="274">
        <v>42977</v>
      </c>
      <c r="S1107" s="274" t="s">
        <v>2470</v>
      </c>
      <c r="T1107" s="275" t="s">
        <v>2659</v>
      </c>
      <c r="U1107" s="275" t="s">
        <v>2659</v>
      </c>
      <c r="V1107" s="275" t="s">
        <v>2659</v>
      </c>
      <c r="W1107" s="275" t="s">
        <v>2659</v>
      </c>
      <c r="X1107" s="284" t="s">
        <v>2731</v>
      </c>
      <c r="Y1107" s="286"/>
      <c r="Z1107" s="295"/>
      <c r="AA1107" s="295"/>
      <c r="AB1107" s="295"/>
      <c r="AC1107" s="295"/>
      <c r="AD1107" s="295"/>
      <c r="AE1107" s="319"/>
      <c r="AF1107" s="129"/>
      <c r="AG1107" s="129"/>
      <c r="AH1107" s="129"/>
      <c r="AI1107" s="129"/>
      <c r="AJ1107" s="129"/>
      <c r="AK1107" s="129"/>
      <c r="AL1107" s="129"/>
      <c r="AM1107" s="129"/>
      <c r="AN1107" s="129"/>
      <c r="AO1107" s="129"/>
      <c r="AP1107" s="129"/>
      <c r="AQ1107" s="327"/>
      <c r="AR1107" s="327"/>
    </row>
    <row r="1108" spans="2:44" s="149" customFormat="1" ht="12.75" customHeight="1">
      <c r="B1108" s="129"/>
      <c r="C1108" s="129"/>
      <c r="D1108" s="294"/>
      <c r="E1108" s="295"/>
      <c r="F1108" s="295"/>
      <c r="G1108" s="272" t="s">
        <v>2792</v>
      </c>
      <c r="H1108" s="8" t="s">
        <v>1363</v>
      </c>
      <c r="I1108" s="273">
        <v>6</v>
      </c>
      <c r="J1108" s="273">
        <v>0</v>
      </c>
      <c r="K1108" s="283">
        <v>0.1</v>
      </c>
      <c r="L1108" s="283">
        <v>0</v>
      </c>
      <c r="M1108" s="273"/>
      <c r="N1108" s="273"/>
      <c r="O1108" s="273"/>
      <c r="P1108" s="273"/>
      <c r="Q1108" s="273"/>
      <c r="R1108" s="274">
        <v>42977</v>
      </c>
      <c r="S1108" s="274" t="s">
        <v>2470</v>
      </c>
      <c r="T1108" s="275" t="s">
        <v>2659</v>
      </c>
      <c r="U1108" s="275" t="s">
        <v>2659</v>
      </c>
      <c r="V1108" s="275" t="s">
        <v>2659</v>
      </c>
      <c r="W1108" s="275" t="s">
        <v>2659</v>
      </c>
      <c r="X1108" s="284" t="s">
        <v>2731</v>
      </c>
      <c r="Y1108" s="286"/>
      <c r="Z1108" s="295"/>
      <c r="AA1108" s="295"/>
      <c r="AB1108" s="295"/>
      <c r="AC1108" s="295"/>
      <c r="AD1108" s="295"/>
      <c r="AE1108" s="319"/>
      <c r="AF1108" s="129"/>
      <c r="AG1108" s="129"/>
      <c r="AH1108" s="129"/>
      <c r="AI1108" s="129"/>
      <c r="AJ1108" s="129"/>
      <c r="AK1108" s="129"/>
      <c r="AL1108" s="129"/>
      <c r="AM1108" s="129"/>
      <c r="AN1108" s="129"/>
      <c r="AO1108" s="129"/>
      <c r="AP1108" s="129"/>
    </row>
    <row r="1109" spans="2:44" s="149" customFormat="1" ht="12.75" customHeight="1">
      <c r="B1109" s="129"/>
      <c r="C1109" s="129"/>
      <c r="D1109" s="294"/>
      <c r="E1109" s="295"/>
      <c r="F1109" s="295"/>
      <c r="G1109" s="272" t="s">
        <v>2793</v>
      </c>
      <c r="H1109" s="8" t="s">
        <v>1363</v>
      </c>
      <c r="I1109" s="273">
        <v>30</v>
      </c>
      <c r="J1109" s="273">
        <v>60</v>
      </c>
      <c r="K1109" s="283">
        <v>0.5</v>
      </c>
      <c r="L1109" s="283">
        <v>1</v>
      </c>
      <c r="M1109" s="273"/>
      <c r="N1109" s="273"/>
      <c r="O1109" s="273"/>
      <c r="P1109" s="273"/>
      <c r="Q1109" s="273"/>
      <c r="R1109" s="274">
        <v>43451</v>
      </c>
      <c r="S1109" s="274" t="s">
        <v>2470</v>
      </c>
      <c r="T1109" s="275" t="s">
        <v>2659</v>
      </c>
      <c r="U1109" s="275" t="s">
        <v>2659</v>
      </c>
      <c r="V1109" s="275" t="s">
        <v>2659</v>
      </c>
      <c r="W1109" s="275" t="s">
        <v>2659</v>
      </c>
      <c r="X1109" s="284" t="s">
        <v>2731</v>
      </c>
      <c r="Y1109" s="286"/>
      <c r="Z1109" s="295"/>
      <c r="AA1109" s="295"/>
      <c r="AB1109" s="295"/>
      <c r="AC1109" s="295"/>
      <c r="AD1109" s="295"/>
      <c r="AE1109" s="319"/>
      <c r="AF1109" s="129"/>
      <c r="AG1109" s="129"/>
      <c r="AH1109" s="129"/>
      <c r="AI1109" s="129"/>
      <c r="AJ1109" s="129"/>
      <c r="AK1109" s="129"/>
      <c r="AL1109" s="129"/>
      <c r="AM1109" s="129"/>
      <c r="AN1109" s="129"/>
      <c r="AO1109" s="129"/>
      <c r="AP1109" s="129"/>
    </row>
    <row r="1110" spans="2:44" s="149" customFormat="1" ht="12.75" customHeight="1">
      <c r="B1110" s="129"/>
      <c r="C1110" s="269" t="s">
        <v>22</v>
      </c>
      <c r="D1110" s="287" t="s">
        <v>2729</v>
      </c>
      <c r="E1110" s="280" t="s">
        <v>2794</v>
      </c>
      <c r="F1110" s="280" t="s">
        <v>2795</v>
      </c>
      <c r="G1110" s="272" t="s">
        <v>2795</v>
      </c>
      <c r="H1110" s="8" t="s">
        <v>1363</v>
      </c>
      <c r="I1110" s="273">
        <v>7200</v>
      </c>
      <c r="J1110" s="273">
        <v>3600</v>
      </c>
      <c r="K1110" s="273">
        <v>120</v>
      </c>
      <c r="L1110" s="273">
        <v>60</v>
      </c>
      <c r="M1110" s="273">
        <v>7200</v>
      </c>
      <c r="N1110" s="273">
        <v>3600</v>
      </c>
      <c r="O1110" s="273">
        <v>120</v>
      </c>
      <c r="P1110" s="273">
        <v>60</v>
      </c>
      <c r="Q1110" s="273"/>
      <c r="R1110" s="274">
        <v>43717</v>
      </c>
      <c r="S1110" s="274" t="s">
        <v>2470</v>
      </c>
      <c r="T1110" s="275" t="s">
        <v>2659</v>
      </c>
      <c r="U1110" s="275" t="s">
        <v>2659</v>
      </c>
      <c r="V1110" s="275" t="s">
        <v>2659</v>
      </c>
      <c r="W1110" s="275" t="s">
        <v>2659</v>
      </c>
      <c r="X1110" s="284" t="s">
        <v>2731</v>
      </c>
      <c r="Y1110" s="286"/>
      <c r="Z1110" s="295"/>
      <c r="AA1110" s="295"/>
      <c r="AB1110" s="295"/>
      <c r="AC1110" s="295"/>
      <c r="AD1110" s="295"/>
      <c r="AE1110" s="319"/>
      <c r="AF1110" s="129"/>
      <c r="AG1110" s="129"/>
      <c r="AH1110" s="129"/>
      <c r="AI1110" s="129"/>
      <c r="AJ1110" s="129"/>
      <c r="AK1110" s="129"/>
      <c r="AL1110" s="129"/>
      <c r="AM1110" s="129"/>
      <c r="AN1110" s="129"/>
      <c r="AO1110" s="129"/>
      <c r="AP1110" s="129"/>
      <c r="AQ1110" s="327"/>
      <c r="AR1110" s="327"/>
    </row>
    <row r="1111" spans="2:44" s="149" customFormat="1" ht="12.75" customHeight="1">
      <c r="B1111" s="129"/>
      <c r="C1111" s="269" t="s">
        <v>22</v>
      </c>
      <c r="D1111" s="287" t="s">
        <v>2729</v>
      </c>
      <c r="E1111" s="280" t="s">
        <v>2796</v>
      </c>
      <c r="F1111" s="280" t="s">
        <v>2797</v>
      </c>
      <c r="G1111" s="272" t="s">
        <v>2797</v>
      </c>
      <c r="H1111" s="8" t="s">
        <v>1363</v>
      </c>
      <c r="I1111" s="273">
        <v>4800</v>
      </c>
      <c r="J1111" s="273">
        <v>2400</v>
      </c>
      <c r="K1111" s="273">
        <v>80</v>
      </c>
      <c r="L1111" s="273">
        <v>40</v>
      </c>
      <c r="M1111" s="273">
        <v>4800</v>
      </c>
      <c r="N1111" s="273">
        <v>2400</v>
      </c>
      <c r="O1111" s="273">
        <v>80</v>
      </c>
      <c r="P1111" s="273">
        <v>40</v>
      </c>
      <c r="Q1111" s="273"/>
      <c r="R1111" s="274">
        <v>43788</v>
      </c>
      <c r="S1111" s="274" t="s">
        <v>2470</v>
      </c>
      <c r="T1111" s="275" t="s">
        <v>2659</v>
      </c>
      <c r="U1111" s="275" t="s">
        <v>2659</v>
      </c>
      <c r="V1111" s="275" t="s">
        <v>2659</v>
      </c>
      <c r="W1111" s="275" t="s">
        <v>2659</v>
      </c>
      <c r="X1111" s="284" t="s">
        <v>2731</v>
      </c>
      <c r="Y1111" s="286"/>
      <c r="Z1111" s="295"/>
      <c r="AA1111" s="295"/>
      <c r="AB1111" s="295"/>
      <c r="AC1111" s="295"/>
      <c r="AD1111" s="295"/>
      <c r="AE1111" s="319"/>
      <c r="AF1111" s="129"/>
      <c r="AG1111" s="129"/>
      <c r="AH1111" s="129"/>
      <c r="AI1111" s="129"/>
      <c r="AJ1111" s="129"/>
      <c r="AK1111" s="129"/>
      <c r="AL1111" s="129"/>
      <c r="AM1111" s="129"/>
      <c r="AN1111" s="129"/>
      <c r="AO1111" s="129"/>
      <c r="AP1111" s="129"/>
      <c r="AQ1111" s="327"/>
      <c r="AR1111" s="327"/>
    </row>
    <row r="1112" spans="2:44" s="149" customFormat="1" ht="12.75" customHeight="1">
      <c r="B1112" s="129"/>
      <c r="C1112" s="269" t="s">
        <v>22</v>
      </c>
      <c r="D1112" s="288" t="s">
        <v>2798</v>
      </c>
      <c r="E1112" s="280" t="s">
        <v>2799</v>
      </c>
      <c r="F1112" s="145" t="s">
        <v>3008</v>
      </c>
      <c r="G1112" s="272" t="s">
        <v>3009</v>
      </c>
      <c r="H1112" s="8" t="s">
        <v>1246</v>
      </c>
      <c r="I1112" s="273">
        <v>3</v>
      </c>
      <c r="J1112" s="273">
        <v>0</v>
      </c>
      <c r="K1112" s="283">
        <v>0.05</v>
      </c>
      <c r="L1112" s="283">
        <v>0</v>
      </c>
      <c r="M1112" s="273">
        <v>12</v>
      </c>
      <c r="N1112" s="273">
        <v>0</v>
      </c>
      <c r="O1112" s="273">
        <v>0.2</v>
      </c>
      <c r="P1112" s="273">
        <v>0</v>
      </c>
      <c r="Q1112" s="273"/>
      <c r="R1112" s="274">
        <v>42432</v>
      </c>
      <c r="S1112" s="274" t="s">
        <v>2470</v>
      </c>
      <c r="T1112" s="275" t="s">
        <v>2659</v>
      </c>
      <c r="U1112" s="275" t="s">
        <v>2659</v>
      </c>
      <c r="V1112" s="275" t="s">
        <v>2659</v>
      </c>
      <c r="W1112" s="275" t="s">
        <v>2659</v>
      </c>
      <c r="X1112" s="284" t="s">
        <v>2731</v>
      </c>
      <c r="Y1112" s="286"/>
      <c r="Z1112" s="295"/>
      <c r="AA1112" s="295"/>
      <c r="AB1112" s="295"/>
      <c r="AC1112" s="295"/>
      <c r="AD1112" s="295"/>
      <c r="AE1112" s="319"/>
      <c r="AF1112" s="129"/>
      <c r="AG1112" s="129"/>
      <c r="AH1112" s="129"/>
      <c r="AI1112" s="129"/>
      <c r="AJ1112" s="129"/>
      <c r="AK1112" s="129"/>
      <c r="AL1112" s="129"/>
      <c r="AM1112" s="129"/>
      <c r="AN1112" s="129"/>
      <c r="AO1112" s="129"/>
      <c r="AP1112" s="129"/>
      <c r="AQ1112" s="327"/>
      <c r="AR1112" s="327"/>
    </row>
    <row r="1113" spans="2:44" s="149" customFormat="1" ht="12.75" customHeight="1">
      <c r="B1113" s="129"/>
      <c r="C1113" s="129"/>
      <c r="D1113" s="294"/>
      <c r="E1113" s="295"/>
      <c r="F1113" s="295"/>
      <c r="G1113" s="272" t="s">
        <v>3129</v>
      </c>
      <c r="H1113" s="8" t="s">
        <v>1246</v>
      </c>
      <c r="I1113" s="273">
        <v>3</v>
      </c>
      <c r="J1113" s="273">
        <v>0</v>
      </c>
      <c r="K1113" s="283">
        <v>0.05</v>
      </c>
      <c r="L1113" s="283">
        <v>0</v>
      </c>
      <c r="M1113" s="273"/>
      <c r="N1113" s="273"/>
      <c r="O1113" s="273"/>
      <c r="P1113" s="273"/>
      <c r="Q1113" s="273"/>
      <c r="R1113" s="274">
        <v>42233</v>
      </c>
      <c r="S1113" s="274" t="s">
        <v>2470</v>
      </c>
      <c r="T1113" s="275" t="s">
        <v>2659</v>
      </c>
      <c r="U1113" s="275" t="s">
        <v>2659</v>
      </c>
      <c r="V1113" s="275" t="s">
        <v>2659</v>
      </c>
      <c r="W1113" s="275" t="s">
        <v>2659</v>
      </c>
      <c r="X1113" s="284" t="s">
        <v>2731</v>
      </c>
      <c r="Y1113" s="286"/>
      <c r="Z1113" s="295"/>
      <c r="AA1113" s="295"/>
      <c r="AB1113" s="295"/>
      <c r="AC1113" s="295"/>
      <c r="AD1113" s="295"/>
      <c r="AE1113" s="319"/>
      <c r="AF1113" s="129"/>
      <c r="AG1113" s="129"/>
      <c r="AH1113" s="129"/>
      <c r="AI1113" s="129"/>
      <c r="AJ1113" s="129"/>
      <c r="AK1113" s="129"/>
      <c r="AL1113" s="129"/>
      <c r="AM1113" s="129"/>
      <c r="AN1113" s="129"/>
      <c r="AO1113" s="129"/>
      <c r="AP1113" s="129"/>
    </row>
    <row r="1114" spans="2:44" s="149" customFormat="1" ht="12.75" customHeight="1">
      <c r="B1114" s="129"/>
      <c r="C1114" s="129"/>
      <c r="D1114" s="294"/>
      <c r="E1114" s="295"/>
      <c r="F1114" s="295"/>
      <c r="G1114" s="272" t="s">
        <v>3130</v>
      </c>
      <c r="H1114" s="8" t="s">
        <v>1246</v>
      </c>
      <c r="I1114" s="273">
        <v>3</v>
      </c>
      <c r="J1114" s="273">
        <v>0</v>
      </c>
      <c r="K1114" s="283">
        <v>0.05</v>
      </c>
      <c r="L1114" s="283">
        <v>0</v>
      </c>
      <c r="M1114" s="273"/>
      <c r="N1114" s="273"/>
      <c r="O1114" s="273"/>
      <c r="P1114" s="273"/>
      <c r="Q1114" s="273"/>
      <c r="R1114" s="274">
        <v>42233</v>
      </c>
      <c r="S1114" s="274" t="s">
        <v>2470</v>
      </c>
      <c r="T1114" s="275" t="s">
        <v>2659</v>
      </c>
      <c r="U1114" s="275" t="s">
        <v>2659</v>
      </c>
      <c r="V1114" s="275" t="s">
        <v>2659</v>
      </c>
      <c r="W1114" s="275" t="s">
        <v>2659</v>
      </c>
      <c r="X1114" s="284" t="s">
        <v>2731</v>
      </c>
      <c r="Y1114" s="286"/>
      <c r="Z1114" s="295"/>
      <c r="AA1114" s="295"/>
      <c r="AB1114" s="295"/>
      <c r="AC1114" s="295"/>
      <c r="AD1114" s="295"/>
      <c r="AE1114" s="319"/>
      <c r="AF1114" s="129"/>
      <c r="AG1114" s="129"/>
      <c r="AH1114" s="129"/>
      <c r="AI1114" s="129"/>
      <c r="AJ1114" s="129"/>
      <c r="AK1114" s="129"/>
      <c r="AL1114" s="129"/>
      <c r="AM1114" s="129"/>
      <c r="AN1114" s="129"/>
      <c r="AO1114" s="129"/>
      <c r="AP1114" s="129"/>
    </row>
    <row r="1115" spans="2:44" s="149" customFormat="1" ht="12.75" customHeight="1">
      <c r="B1115" s="129"/>
      <c r="C1115" s="129"/>
      <c r="D1115" s="294"/>
      <c r="E1115" s="295"/>
      <c r="F1115" s="295"/>
      <c r="G1115" s="272" t="s">
        <v>2800</v>
      </c>
      <c r="H1115" s="8" t="s">
        <v>1246</v>
      </c>
      <c r="I1115" s="273">
        <v>3</v>
      </c>
      <c r="J1115" s="273">
        <v>0</v>
      </c>
      <c r="K1115" s="283">
        <v>0.05</v>
      </c>
      <c r="L1115" s="283">
        <v>0</v>
      </c>
      <c r="M1115" s="273"/>
      <c r="N1115" s="273"/>
      <c r="O1115" s="273"/>
      <c r="P1115" s="273"/>
      <c r="Q1115" s="273"/>
      <c r="R1115" s="274">
        <v>42233</v>
      </c>
      <c r="S1115" s="274" t="s">
        <v>2470</v>
      </c>
      <c r="T1115" s="275" t="s">
        <v>2659</v>
      </c>
      <c r="U1115" s="275" t="s">
        <v>2659</v>
      </c>
      <c r="V1115" s="275" t="s">
        <v>2659</v>
      </c>
      <c r="W1115" s="275" t="s">
        <v>2659</v>
      </c>
      <c r="X1115" s="284" t="s">
        <v>2731</v>
      </c>
      <c r="Y1115" s="286"/>
      <c r="Z1115" s="295"/>
      <c r="AA1115" s="295"/>
      <c r="AB1115" s="295"/>
      <c r="AC1115" s="295"/>
      <c r="AD1115" s="295"/>
      <c r="AE1115" s="319"/>
      <c r="AF1115" s="129"/>
      <c r="AG1115" s="129"/>
      <c r="AH1115" s="129"/>
      <c r="AI1115" s="129"/>
      <c r="AJ1115" s="129"/>
      <c r="AK1115" s="129"/>
      <c r="AL1115" s="129"/>
      <c r="AM1115" s="129"/>
      <c r="AN1115" s="129"/>
      <c r="AO1115" s="129"/>
      <c r="AP1115" s="129"/>
    </row>
    <row r="1116" spans="2:44" s="149" customFormat="1" ht="12.75" customHeight="1">
      <c r="B1116" s="129"/>
      <c r="C1116" s="269" t="s">
        <v>22</v>
      </c>
      <c r="D1116" s="288" t="s">
        <v>2798</v>
      </c>
      <c r="E1116" s="280" t="s">
        <v>2799</v>
      </c>
      <c r="F1116" s="145" t="s">
        <v>3010</v>
      </c>
      <c r="G1116" s="272" t="s">
        <v>3131</v>
      </c>
      <c r="H1116" s="8" t="s">
        <v>1246</v>
      </c>
      <c r="I1116" s="273">
        <v>3</v>
      </c>
      <c r="J1116" s="273">
        <v>0</v>
      </c>
      <c r="K1116" s="283">
        <v>0.05</v>
      </c>
      <c r="L1116" s="283">
        <v>0</v>
      </c>
      <c r="M1116" s="273">
        <v>6</v>
      </c>
      <c r="N1116" s="273">
        <v>0</v>
      </c>
      <c r="O1116" s="273">
        <v>0.1</v>
      </c>
      <c r="P1116" s="273">
        <v>0</v>
      </c>
      <c r="Q1116" s="273"/>
      <c r="R1116" s="274">
        <v>42233</v>
      </c>
      <c r="S1116" s="274" t="s">
        <v>2470</v>
      </c>
      <c r="T1116" s="275" t="s">
        <v>2659</v>
      </c>
      <c r="U1116" s="275" t="s">
        <v>2659</v>
      </c>
      <c r="V1116" s="275" t="s">
        <v>2659</v>
      </c>
      <c r="W1116" s="275" t="s">
        <v>2659</v>
      </c>
      <c r="X1116" s="284" t="s">
        <v>2731</v>
      </c>
      <c r="Y1116" s="286"/>
      <c r="Z1116" s="295"/>
      <c r="AA1116" s="295"/>
      <c r="AB1116" s="295"/>
      <c r="AC1116" s="295"/>
      <c r="AD1116" s="295"/>
      <c r="AE1116" s="319"/>
      <c r="AF1116" s="129"/>
      <c r="AG1116" s="129"/>
      <c r="AH1116" s="129"/>
      <c r="AI1116" s="129"/>
      <c r="AJ1116" s="129"/>
      <c r="AK1116" s="129"/>
      <c r="AL1116" s="129"/>
      <c r="AM1116" s="129"/>
      <c r="AN1116" s="129"/>
      <c r="AO1116" s="129"/>
      <c r="AP1116" s="129"/>
      <c r="AQ1116" s="327"/>
      <c r="AR1116" s="327"/>
    </row>
    <row r="1117" spans="2:44" s="149" customFormat="1" ht="12.75" customHeight="1">
      <c r="B1117" s="129"/>
      <c r="C1117" s="129"/>
      <c r="D1117" s="294"/>
      <c r="E1117" s="295"/>
      <c r="F1117" s="295"/>
      <c r="G1117" s="272" t="s">
        <v>3132</v>
      </c>
      <c r="H1117" s="8" t="s">
        <v>1246</v>
      </c>
      <c r="I1117" s="273">
        <v>3</v>
      </c>
      <c r="J1117" s="273">
        <v>0</v>
      </c>
      <c r="K1117" s="283">
        <v>0.05</v>
      </c>
      <c r="L1117" s="283">
        <v>0</v>
      </c>
      <c r="M1117" s="273"/>
      <c r="N1117" s="273"/>
      <c r="O1117" s="273"/>
      <c r="P1117" s="273"/>
      <c r="Q1117" s="273"/>
      <c r="R1117" s="274">
        <v>42233</v>
      </c>
      <c r="S1117" s="274" t="s">
        <v>2470</v>
      </c>
      <c r="T1117" s="275" t="s">
        <v>2659</v>
      </c>
      <c r="U1117" s="275" t="s">
        <v>2659</v>
      </c>
      <c r="V1117" s="275" t="s">
        <v>2659</v>
      </c>
      <c r="W1117" s="275" t="s">
        <v>2659</v>
      </c>
      <c r="X1117" s="284" t="s">
        <v>2731</v>
      </c>
      <c r="Y1117" s="286"/>
      <c r="Z1117" s="295"/>
      <c r="AA1117" s="295"/>
      <c r="AB1117" s="295"/>
      <c r="AC1117" s="295"/>
      <c r="AD1117" s="295"/>
      <c r="AE1117" s="319"/>
      <c r="AF1117" s="129"/>
      <c r="AG1117" s="129"/>
      <c r="AH1117" s="129"/>
      <c r="AI1117" s="129"/>
      <c r="AJ1117" s="129"/>
      <c r="AK1117" s="129"/>
      <c r="AL1117" s="129"/>
      <c r="AM1117" s="129"/>
      <c r="AN1117" s="129"/>
      <c r="AO1117" s="129"/>
      <c r="AP1117" s="129"/>
    </row>
    <row r="1118" spans="2:44" s="149" customFormat="1" ht="12.75" customHeight="1">
      <c r="B1118" s="129"/>
      <c r="C1118" s="269" t="s">
        <v>22</v>
      </c>
      <c r="D1118" s="288" t="s">
        <v>2798</v>
      </c>
      <c r="E1118" s="280" t="s">
        <v>2799</v>
      </c>
      <c r="F1118" s="145" t="s">
        <v>3133</v>
      </c>
      <c r="G1118" s="272" t="s">
        <v>3134</v>
      </c>
      <c r="H1118" s="8" t="s">
        <v>1246</v>
      </c>
      <c r="I1118" s="273">
        <v>6</v>
      </c>
      <c r="J1118" s="273">
        <v>0</v>
      </c>
      <c r="K1118" s="273">
        <v>0.1</v>
      </c>
      <c r="L1118" s="273">
        <v>0</v>
      </c>
      <c r="M1118" s="273">
        <v>9</v>
      </c>
      <c r="N1118" s="273">
        <v>0</v>
      </c>
      <c r="O1118" s="273">
        <v>0.15</v>
      </c>
      <c r="P1118" s="273">
        <v>0</v>
      </c>
      <c r="Q1118" s="273"/>
      <c r="R1118" s="274">
        <v>42233</v>
      </c>
      <c r="S1118" s="274" t="s">
        <v>2470</v>
      </c>
      <c r="T1118" s="275" t="s">
        <v>2659</v>
      </c>
      <c r="U1118" s="275" t="s">
        <v>2659</v>
      </c>
      <c r="V1118" s="275" t="s">
        <v>2659</v>
      </c>
      <c r="W1118" s="275" t="s">
        <v>2659</v>
      </c>
      <c r="X1118" s="284" t="s">
        <v>2731</v>
      </c>
      <c r="Y1118" s="286"/>
      <c r="Z1118" s="295"/>
      <c r="AA1118" s="295"/>
      <c r="AB1118" s="295"/>
      <c r="AC1118" s="295"/>
      <c r="AD1118" s="295"/>
      <c r="AE1118" s="319"/>
      <c r="AF1118" s="129"/>
      <c r="AG1118" s="129"/>
      <c r="AH1118" s="129"/>
      <c r="AI1118" s="129"/>
      <c r="AJ1118" s="129"/>
      <c r="AK1118" s="129"/>
      <c r="AL1118" s="129"/>
      <c r="AM1118" s="129"/>
      <c r="AN1118" s="129"/>
      <c r="AO1118" s="129"/>
      <c r="AP1118" s="129"/>
      <c r="AQ1118" s="327"/>
      <c r="AR1118" s="327"/>
    </row>
    <row r="1119" spans="2:44" s="149" customFormat="1" ht="12.75" customHeight="1">
      <c r="B1119" s="129"/>
      <c r="C1119" s="129"/>
      <c r="D1119" s="294"/>
      <c r="E1119" s="295"/>
      <c r="F1119" s="295"/>
      <c r="G1119" s="272" t="s">
        <v>3135</v>
      </c>
      <c r="H1119" s="8" t="s">
        <v>1246</v>
      </c>
      <c r="I1119" s="273">
        <v>3</v>
      </c>
      <c r="J1119" s="273">
        <v>0</v>
      </c>
      <c r="K1119" s="283">
        <v>0.05</v>
      </c>
      <c r="L1119" s="283">
        <v>0</v>
      </c>
      <c r="M1119" s="273"/>
      <c r="N1119" s="273"/>
      <c r="O1119" s="273"/>
      <c r="P1119" s="273"/>
      <c r="Q1119" s="273"/>
      <c r="R1119" s="274">
        <v>42233</v>
      </c>
      <c r="S1119" s="274" t="s">
        <v>2470</v>
      </c>
      <c r="T1119" s="275" t="s">
        <v>2659</v>
      </c>
      <c r="U1119" s="275" t="s">
        <v>2659</v>
      </c>
      <c r="V1119" s="275" t="s">
        <v>2659</v>
      </c>
      <c r="W1119" s="275" t="s">
        <v>2659</v>
      </c>
      <c r="X1119" s="284" t="s">
        <v>2731</v>
      </c>
      <c r="Y1119" s="286"/>
      <c r="Z1119" s="295"/>
      <c r="AA1119" s="295"/>
      <c r="AB1119" s="295"/>
      <c r="AC1119" s="295"/>
      <c r="AD1119" s="295"/>
      <c r="AE1119" s="319"/>
      <c r="AF1119" s="129"/>
      <c r="AG1119" s="129"/>
      <c r="AH1119" s="129"/>
      <c r="AI1119" s="129"/>
      <c r="AJ1119" s="129"/>
      <c r="AK1119" s="129"/>
      <c r="AL1119" s="129"/>
      <c r="AM1119" s="129"/>
      <c r="AN1119" s="129"/>
      <c r="AO1119" s="129"/>
      <c r="AP1119" s="129"/>
    </row>
    <row r="1120" spans="2:44" s="149" customFormat="1" ht="12.75" customHeight="1">
      <c r="B1120" s="129"/>
      <c r="C1120" s="269" t="s">
        <v>22</v>
      </c>
      <c r="D1120" s="270" t="s">
        <v>2798</v>
      </c>
      <c r="E1120" s="271" t="s">
        <v>1766</v>
      </c>
      <c r="F1120" s="145" t="s">
        <v>3011</v>
      </c>
      <c r="G1120" s="272" t="s">
        <v>3136</v>
      </c>
      <c r="H1120" s="8" t="s">
        <v>1246</v>
      </c>
      <c r="I1120" s="273">
        <v>12</v>
      </c>
      <c r="J1120" s="273">
        <v>0</v>
      </c>
      <c r="K1120" s="283">
        <v>0.2</v>
      </c>
      <c r="L1120" s="283">
        <v>0</v>
      </c>
      <c r="M1120" s="273">
        <v>22</v>
      </c>
      <c r="N1120" s="273">
        <v>0</v>
      </c>
      <c r="O1120" s="273">
        <v>0.37</v>
      </c>
      <c r="P1120" s="273">
        <v>0</v>
      </c>
      <c r="Q1120" s="273"/>
      <c r="R1120" s="274">
        <v>42233</v>
      </c>
      <c r="S1120" s="274" t="s">
        <v>2470</v>
      </c>
      <c r="T1120" s="275" t="s">
        <v>2659</v>
      </c>
      <c r="U1120" s="275" t="s">
        <v>2659</v>
      </c>
      <c r="V1120" s="275" t="s">
        <v>2659</v>
      </c>
      <c r="W1120" s="275" t="s">
        <v>2659</v>
      </c>
      <c r="X1120" s="284" t="s">
        <v>2731</v>
      </c>
      <c r="Y1120" s="286"/>
      <c r="Z1120" s="295"/>
      <c r="AA1120" s="295"/>
      <c r="AB1120" s="295"/>
      <c r="AC1120" s="295"/>
      <c r="AD1120" s="295"/>
      <c r="AE1120" s="319"/>
      <c r="AF1120" s="129"/>
      <c r="AG1120" s="129"/>
      <c r="AH1120" s="129"/>
      <c r="AI1120" s="129"/>
      <c r="AJ1120" s="129"/>
      <c r="AK1120" s="129"/>
      <c r="AL1120" s="129"/>
      <c r="AM1120" s="129"/>
      <c r="AN1120" s="129"/>
      <c r="AO1120" s="129"/>
      <c r="AP1120" s="129"/>
      <c r="AQ1120" s="327"/>
      <c r="AR1120" s="327"/>
    </row>
    <row r="1121" spans="2:44" s="149" customFormat="1" ht="12.75" customHeight="1">
      <c r="B1121" s="129"/>
      <c r="C1121" s="129"/>
      <c r="D1121" s="294"/>
      <c r="E1121" s="295"/>
      <c r="F1121" s="295"/>
      <c r="G1121" s="272" t="s">
        <v>3137</v>
      </c>
      <c r="H1121" s="8" t="s">
        <v>1246</v>
      </c>
      <c r="I1121" s="273">
        <v>9</v>
      </c>
      <c r="J1121" s="273">
        <v>0</v>
      </c>
      <c r="K1121" s="283">
        <v>0.15</v>
      </c>
      <c r="L1121" s="283">
        <v>0</v>
      </c>
      <c r="M1121" s="273"/>
      <c r="N1121" s="273"/>
      <c r="O1121" s="273"/>
      <c r="P1121" s="273"/>
      <c r="Q1121" s="273"/>
      <c r="R1121" s="274">
        <v>42978</v>
      </c>
      <c r="S1121" s="274" t="s">
        <v>2470</v>
      </c>
      <c r="T1121" s="275" t="s">
        <v>2659</v>
      </c>
      <c r="U1121" s="275" t="s">
        <v>2659</v>
      </c>
      <c r="V1121" s="275" t="s">
        <v>2659</v>
      </c>
      <c r="W1121" s="275" t="s">
        <v>2659</v>
      </c>
      <c r="X1121" s="284" t="s">
        <v>2731</v>
      </c>
      <c r="Y1121" s="286"/>
      <c r="Z1121" s="295"/>
      <c r="AA1121" s="295"/>
      <c r="AB1121" s="295"/>
      <c r="AC1121" s="295"/>
      <c r="AD1121" s="295"/>
      <c r="AE1121" s="319"/>
      <c r="AF1121" s="129"/>
      <c r="AG1121" s="129"/>
      <c r="AH1121" s="129"/>
      <c r="AI1121" s="129"/>
      <c r="AJ1121" s="129"/>
      <c r="AK1121" s="129"/>
      <c r="AL1121" s="129"/>
      <c r="AM1121" s="129"/>
      <c r="AN1121" s="129"/>
      <c r="AO1121" s="129"/>
      <c r="AP1121" s="129"/>
    </row>
    <row r="1122" spans="2:44" s="149" customFormat="1" ht="12.75" customHeight="1">
      <c r="B1122" s="129"/>
      <c r="C1122" s="129"/>
      <c r="D1122" s="294"/>
      <c r="E1122" s="295"/>
      <c r="F1122" s="295"/>
      <c r="G1122" s="272" t="s">
        <v>3138</v>
      </c>
      <c r="H1122" s="8" t="s">
        <v>1246</v>
      </c>
      <c r="I1122" s="273">
        <v>1</v>
      </c>
      <c r="J1122" s="273">
        <v>0</v>
      </c>
      <c r="K1122" s="283">
        <v>0.02</v>
      </c>
      <c r="L1122" s="283">
        <v>0</v>
      </c>
      <c r="M1122" s="273"/>
      <c r="N1122" s="273"/>
      <c r="O1122" s="273"/>
      <c r="P1122" s="273"/>
      <c r="Q1122" s="273"/>
      <c r="R1122" s="274">
        <v>42233</v>
      </c>
      <c r="S1122" s="274" t="s">
        <v>2470</v>
      </c>
      <c r="T1122" s="275" t="s">
        <v>2659</v>
      </c>
      <c r="U1122" s="275" t="s">
        <v>2659</v>
      </c>
      <c r="V1122" s="275" t="s">
        <v>2659</v>
      </c>
      <c r="W1122" s="275" t="s">
        <v>2659</v>
      </c>
      <c r="X1122" s="284" t="s">
        <v>2731</v>
      </c>
      <c r="Y1122" s="286"/>
      <c r="Z1122" s="295"/>
      <c r="AA1122" s="295"/>
      <c r="AB1122" s="295"/>
      <c r="AC1122" s="295"/>
      <c r="AD1122" s="295"/>
      <c r="AE1122" s="319"/>
      <c r="AF1122" s="129"/>
      <c r="AG1122" s="129"/>
      <c r="AH1122" s="129"/>
      <c r="AI1122" s="129"/>
      <c r="AJ1122" s="129"/>
      <c r="AK1122" s="129"/>
      <c r="AL1122" s="129"/>
      <c r="AM1122" s="129"/>
      <c r="AN1122" s="129"/>
      <c r="AO1122" s="129"/>
      <c r="AP1122" s="129"/>
    </row>
    <row r="1123" spans="2:44" s="149" customFormat="1" ht="12.75" customHeight="1">
      <c r="B1123" s="129"/>
      <c r="C1123" s="269" t="s">
        <v>22</v>
      </c>
      <c r="D1123" s="270" t="s">
        <v>2798</v>
      </c>
      <c r="E1123" s="271" t="s">
        <v>1766</v>
      </c>
      <c r="F1123" s="145" t="s">
        <v>2801</v>
      </c>
      <c r="G1123" s="272" t="s">
        <v>3139</v>
      </c>
      <c r="H1123" s="8" t="s">
        <v>1246</v>
      </c>
      <c r="I1123" s="273">
        <v>6</v>
      </c>
      <c r="J1123" s="273">
        <v>0</v>
      </c>
      <c r="K1123" s="273">
        <v>0.1</v>
      </c>
      <c r="L1123" s="273">
        <v>0</v>
      </c>
      <c r="M1123" s="273">
        <v>6</v>
      </c>
      <c r="N1123" s="273">
        <v>0</v>
      </c>
      <c r="O1123" s="273">
        <v>0.1</v>
      </c>
      <c r="P1123" s="273">
        <v>0</v>
      </c>
      <c r="Q1123" s="273"/>
      <c r="R1123" s="274">
        <v>42233</v>
      </c>
      <c r="S1123" s="274" t="s">
        <v>2470</v>
      </c>
      <c r="T1123" s="275" t="s">
        <v>2659</v>
      </c>
      <c r="U1123" s="275" t="s">
        <v>2659</v>
      </c>
      <c r="V1123" s="275" t="s">
        <v>2659</v>
      </c>
      <c r="W1123" s="275" t="s">
        <v>2659</v>
      </c>
      <c r="X1123" s="284" t="s">
        <v>2731</v>
      </c>
      <c r="Y1123" s="286"/>
      <c r="Z1123" s="295"/>
      <c r="AA1123" s="295"/>
      <c r="AB1123" s="295"/>
      <c r="AC1123" s="295"/>
      <c r="AD1123" s="295"/>
      <c r="AE1123" s="319"/>
      <c r="AF1123" s="129"/>
      <c r="AG1123" s="129"/>
      <c r="AH1123" s="129"/>
      <c r="AI1123" s="129"/>
      <c r="AJ1123" s="129"/>
      <c r="AK1123" s="129"/>
      <c r="AL1123" s="129"/>
      <c r="AM1123" s="129"/>
      <c r="AN1123" s="129"/>
      <c r="AO1123" s="129"/>
      <c r="AP1123" s="129"/>
      <c r="AQ1123" s="327"/>
      <c r="AR1123" s="327"/>
    </row>
    <row r="1124" spans="2:44" s="149" customFormat="1" ht="12.75" customHeight="1">
      <c r="B1124" s="129"/>
      <c r="C1124" s="269" t="s">
        <v>22</v>
      </c>
      <c r="D1124" s="270" t="s">
        <v>2798</v>
      </c>
      <c r="E1124" s="271" t="s">
        <v>1766</v>
      </c>
      <c r="F1124" s="145" t="s">
        <v>2802</v>
      </c>
      <c r="G1124" s="272" t="s">
        <v>3012</v>
      </c>
      <c r="H1124" s="8" t="s">
        <v>1246</v>
      </c>
      <c r="I1124" s="273">
        <v>6</v>
      </c>
      <c r="J1124" s="273">
        <v>0</v>
      </c>
      <c r="K1124" s="273">
        <v>0.1</v>
      </c>
      <c r="L1124" s="273">
        <v>0</v>
      </c>
      <c r="M1124" s="273">
        <v>6</v>
      </c>
      <c r="N1124" s="273">
        <v>0</v>
      </c>
      <c r="O1124" s="273">
        <v>0.1</v>
      </c>
      <c r="P1124" s="273">
        <v>0</v>
      </c>
      <c r="Q1124" s="273"/>
      <c r="R1124" s="274">
        <v>42641</v>
      </c>
      <c r="S1124" s="274" t="s">
        <v>2470</v>
      </c>
      <c r="T1124" s="275" t="s">
        <v>2659</v>
      </c>
      <c r="U1124" s="275" t="s">
        <v>2659</v>
      </c>
      <c r="V1124" s="275" t="s">
        <v>2659</v>
      </c>
      <c r="W1124" s="275" t="s">
        <v>2659</v>
      </c>
      <c r="X1124" s="284" t="s">
        <v>2731</v>
      </c>
      <c r="Y1124" s="286"/>
      <c r="Z1124" s="295"/>
      <c r="AA1124" s="295"/>
      <c r="AB1124" s="295"/>
      <c r="AC1124" s="295"/>
      <c r="AD1124" s="295"/>
      <c r="AE1124" s="319"/>
      <c r="AF1124" s="129"/>
      <c r="AG1124" s="129"/>
      <c r="AH1124" s="129"/>
      <c r="AI1124" s="129"/>
      <c r="AJ1124" s="129"/>
      <c r="AK1124" s="129"/>
      <c r="AL1124" s="129"/>
      <c r="AM1124" s="129"/>
      <c r="AN1124" s="129"/>
      <c r="AO1124" s="129"/>
      <c r="AP1124" s="129"/>
      <c r="AQ1124" s="327"/>
      <c r="AR1124" s="327"/>
    </row>
    <row r="1125" spans="2:44" s="149" customFormat="1" ht="12.75" customHeight="1">
      <c r="B1125" s="129"/>
      <c r="C1125" s="269" t="s">
        <v>22</v>
      </c>
      <c r="D1125" s="294"/>
      <c r="E1125" s="295"/>
      <c r="F1125" s="146" t="s">
        <v>3140</v>
      </c>
      <c r="G1125" s="285"/>
      <c r="H1125" s="283"/>
      <c r="I1125" s="283"/>
      <c r="J1125" s="283"/>
      <c r="K1125" s="283"/>
      <c r="L1125" s="283"/>
      <c r="M1125" s="283"/>
      <c r="N1125" s="152"/>
      <c r="O1125" s="283"/>
      <c r="P1125" s="283"/>
      <c r="Q1125" s="273"/>
      <c r="R1125" s="274"/>
      <c r="S1125" s="295"/>
      <c r="T1125" s="295"/>
      <c r="U1125" s="295"/>
      <c r="V1125" s="295"/>
      <c r="W1125" s="295"/>
      <c r="X1125" s="286"/>
      <c r="Y1125" s="286"/>
      <c r="Z1125" s="295"/>
      <c r="AA1125" s="295"/>
      <c r="AB1125" s="295"/>
      <c r="AC1125" s="295"/>
      <c r="AD1125" s="295"/>
      <c r="AE1125" s="319"/>
      <c r="AF1125" s="129"/>
      <c r="AG1125" s="129"/>
      <c r="AH1125" s="129"/>
      <c r="AI1125" s="129"/>
      <c r="AJ1125" s="129"/>
      <c r="AK1125" s="129"/>
      <c r="AL1125" s="129"/>
      <c r="AM1125" s="129"/>
      <c r="AN1125" s="129"/>
      <c r="AO1125" s="129"/>
      <c r="AP1125" s="129"/>
      <c r="AQ1125" s="327"/>
      <c r="AR1125" s="327"/>
    </row>
    <row r="1126" spans="2:44" s="149" customFormat="1" ht="12.75" customHeight="1">
      <c r="B1126" s="129"/>
      <c r="C1126" s="269" t="s">
        <v>22</v>
      </c>
      <c r="D1126" s="270" t="s">
        <v>2798</v>
      </c>
      <c r="E1126" s="271" t="s">
        <v>1766</v>
      </c>
      <c r="F1126" s="145" t="s">
        <v>2803</v>
      </c>
      <c r="G1126" s="272" t="s">
        <v>3141</v>
      </c>
      <c r="H1126" s="8" t="s">
        <v>1246</v>
      </c>
      <c r="I1126" s="273">
        <v>12</v>
      </c>
      <c r="J1126" s="273">
        <v>0</v>
      </c>
      <c r="K1126" s="283">
        <v>0.2</v>
      </c>
      <c r="L1126" s="283">
        <v>0</v>
      </c>
      <c r="M1126" s="273">
        <v>24</v>
      </c>
      <c r="N1126" s="273">
        <v>0</v>
      </c>
      <c r="O1126" s="273">
        <v>0.4</v>
      </c>
      <c r="P1126" s="273">
        <v>0</v>
      </c>
      <c r="Q1126" s="273"/>
      <c r="R1126" s="274">
        <v>42978</v>
      </c>
      <c r="S1126" s="274" t="s">
        <v>2470</v>
      </c>
      <c r="T1126" s="275" t="s">
        <v>2659</v>
      </c>
      <c r="U1126" s="275" t="s">
        <v>2659</v>
      </c>
      <c r="V1126" s="275" t="s">
        <v>2659</v>
      </c>
      <c r="W1126" s="275" t="s">
        <v>2659</v>
      </c>
      <c r="X1126" s="284" t="s">
        <v>2731</v>
      </c>
      <c r="Y1126" s="286"/>
      <c r="Z1126" s="295"/>
      <c r="AA1126" s="295"/>
      <c r="AB1126" s="295"/>
      <c r="AC1126" s="295"/>
      <c r="AD1126" s="295"/>
      <c r="AE1126" s="319"/>
      <c r="AF1126" s="129"/>
      <c r="AG1126" s="129"/>
      <c r="AH1126" s="129"/>
      <c r="AI1126" s="129"/>
      <c r="AJ1126" s="129"/>
      <c r="AK1126" s="129"/>
      <c r="AL1126" s="129"/>
      <c r="AM1126" s="129"/>
      <c r="AN1126" s="129"/>
      <c r="AO1126" s="129"/>
      <c r="AP1126" s="129"/>
      <c r="AQ1126" s="327"/>
      <c r="AR1126" s="327"/>
    </row>
    <row r="1127" spans="2:44" s="149" customFormat="1" ht="12.75" customHeight="1">
      <c r="B1127" s="129"/>
      <c r="C1127" s="129"/>
      <c r="D1127" s="294"/>
      <c r="E1127" s="295"/>
      <c r="F1127" s="295"/>
      <c r="G1127" s="272" t="s">
        <v>3142</v>
      </c>
      <c r="H1127" s="8" t="s">
        <v>1246</v>
      </c>
      <c r="I1127" s="273">
        <v>12</v>
      </c>
      <c r="J1127" s="273">
        <v>0</v>
      </c>
      <c r="K1127" s="283">
        <v>0.2</v>
      </c>
      <c r="L1127" s="283">
        <v>0</v>
      </c>
      <c r="M1127" s="273"/>
      <c r="N1127" s="273"/>
      <c r="O1127" s="273"/>
      <c r="P1127" s="273"/>
      <c r="Q1127" s="273"/>
      <c r="R1127" s="274">
        <v>42978</v>
      </c>
      <c r="S1127" s="274" t="s">
        <v>2470</v>
      </c>
      <c r="T1127" s="275" t="s">
        <v>2659</v>
      </c>
      <c r="U1127" s="275" t="s">
        <v>2659</v>
      </c>
      <c r="V1127" s="275" t="s">
        <v>2659</v>
      </c>
      <c r="W1127" s="275" t="s">
        <v>2659</v>
      </c>
      <c r="X1127" s="284" t="s">
        <v>2731</v>
      </c>
      <c r="Y1127" s="286"/>
      <c r="Z1127" s="295"/>
      <c r="AA1127" s="295"/>
      <c r="AB1127" s="295"/>
      <c r="AC1127" s="295"/>
      <c r="AD1127" s="295"/>
      <c r="AE1127" s="319"/>
      <c r="AF1127" s="129"/>
      <c r="AG1127" s="129"/>
      <c r="AH1127" s="129"/>
      <c r="AI1127" s="129"/>
      <c r="AJ1127" s="129"/>
      <c r="AK1127" s="129"/>
      <c r="AL1127" s="129"/>
      <c r="AM1127" s="129"/>
      <c r="AN1127" s="129"/>
      <c r="AO1127" s="129"/>
      <c r="AP1127" s="129"/>
    </row>
    <row r="1128" spans="2:44" s="149" customFormat="1" ht="12.75" customHeight="1">
      <c r="B1128" s="129"/>
      <c r="C1128" s="269" t="s">
        <v>22</v>
      </c>
      <c r="D1128" s="294"/>
      <c r="E1128" s="295"/>
      <c r="F1128" s="145" t="s">
        <v>3143</v>
      </c>
      <c r="G1128" s="272" t="s">
        <v>3143</v>
      </c>
      <c r="H1128" s="8" t="s">
        <v>1246</v>
      </c>
      <c r="I1128" s="273">
        <v>18</v>
      </c>
      <c r="J1128" s="273">
        <v>0</v>
      </c>
      <c r="K1128" s="273">
        <v>0.3</v>
      </c>
      <c r="L1128" s="273">
        <v>0</v>
      </c>
      <c r="M1128" s="273">
        <v>18</v>
      </c>
      <c r="N1128" s="273">
        <v>0</v>
      </c>
      <c r="O1128" s="273">
        <v>0.3</v>
      </c>
      <c r="P1128" s="273">
        <v>0</v>
      </c>
      <c r="Q1128" s="273"/>
      <c r="R1128" s="274">
        <v>43775</v>
      </c>
      <c r="S1128" s="274" t="s">
        <v>2470</v>
      </c>
      <c r="T1128" s="275" t="s">
        <v>2659</v>
      </c>
      <c r="U1128" s="275" t="s">
        <v>2659</v>
      </c>
      <c r="V1128" s="275" t="s">
        <v>2659</v>
      </c>
      <c r="W1128" s="275" t="s">
        <v>2659</v>
      </c>
      <c r="X1128" s="284" t="s">
        <v>2731</v>
      </c>
      <c r="Y1128" s="286"/>
      <c r="Z1128" s="295"/>
      <c r="AA1128" s="295"/>
      <c r="AB1128" s="295"/>
      <c r="AC1128" s="295"/>
      <c r="AD1128" s="295"/>
      <c r="AE1128" s="319"/>
      <c r="AF1128" s="129"/>
      <c r="AG1128" s="129"/>
      <c r="AH1128" s="129"/>
      <c r="AI1128" s="129"/>
      <c r="AJ1128" s="129"/>
      <c r="AK1128" s="129"/>
      <c r="AL1128" s="129"/>
      <c r="AM1128" s="129"/>
      <c r="AN1128" s="129"/>
      <c r="AO1128" s="129"/>
      <c r="AP1128" s="129"/>
      <c r="AQ1128" s="327"/>
      <c r="AR1128" s="327"/>
    </row>
    <row r="1129" spans="2:44" s="149" customFormat="1" ht="12.75" customHeight="1">
      <c r="B1129" s="129"/>
      <c r="C1129" s="269" t="s">
        <v>22</v>
      </c>
      <c r="D1129" s="270" t="s">
        <v>2798</v>
      </c>
      <c r="E1129" s="271" t="s">
        <v>2804</v>
      </c>
      <c r="F1129" s="145" t="s">
        <v>1185</v>
      </c>
      <c r="G1129" s="272" t="s">
        <v>3144</v>
      </c>
      <c r="H1129" s="8" t="s">
        <v>1246</v>
      </c>
      <c r="I1129" s="273">
        <v>6</v>
      </c>
      <c r="J1129" s="273">
        <v>0</v>
      </c>
      <c r="K1129" s="283">
        <v>0.1</v>
      </c>
      <c r="L1129" s="283">
        <v>0</v>
      </c>
      <c r="M1129" s="273">
        <v>72</v>
      </c>
      <c r="N1129" s="273">
        <v>0</v>
      </c>
      <c r="O1129" s="273">
        <v>0.7</v>
      </c>
      <c r="P1129" s="273">
        <v>0</v>
      </c>
      <c r="Q1129" s="273"/>
      <c r="R1129" s="274">
        <v>41995</v>
      </c>
      <c r="S1129" s="274" t="s">
        <v>2470</v>
      </c>
      <c r="T1129" s="275" t="s">
        <v>2659</v>
      </c>
      <c r="U1129" s="275" t="s">
        <v>2659</v>
      </c>
      <c r="V1129" s="275" t="s">
        <v>2659</v>
      </c>
      <c r="W1129" s="275" t="s">
        <v>2659</v>
      </c>
      <c r="X1129" s="284" t="s">
        <v>2731</v>
      </c>
      <c r="Y1129" s="286"/>
      <c r="Z1129" s="295"/>
      <c r="AA1129" s="295"/>
      <c r="AB1129" s="295"/>
      <c r="AC1129" s="295"/>
      <c r="AD1129" s="295"/>
      <c r="AE1129" s="319"/>
      <c r="AF1129" s="129"/>
      <c r="AG1129" s="129"/>
      <c r="AH1129" s="129"/>
      <c r="AI1129" s="129"/>
      <c r="AJ1129" s="129"/>
      <c r="AK1129" s="129"/>
      <c r="AL1129" s="129"/>
      <c r="AM1129" s="129"/>
      <c r="AN1129" s="129"/>
      <c r="AO1129" s="129"/>
      <c r="AP1129" s="129"/>
      <c r="AQ1129" s="327"/>
      <c r="AR1129" s="327"/>
    </row>
    <row r="1130" spans="2:44" s="149" customFormat="1" ht="12.75" customHeight="1">
      <c r="B1130" s="129"/>
      <c r="C1130" s="129"/>
      <c r="D1130" s="294"/>
      <c r="E1130" s="295"/>
      <c r="F1130" s="295"/>
      <c r="G1130" s="272" t="s">
        <v>3013</v>
      </c>
      <c r="H1130" s="8" t="s">
        <v>1246</v>
      </c>
      <c r="I1130" s="273">
        <v>48</v>
      </c>
      <c r="J1130" s="273">
        <v>0</v>
      </c>
      <c r="K1130" s="273">
        <v>0.3</v>
      </c>
      <c r="L1130" s="283">
        <v>0</v>
      </c>
      <c r="M1130" s="273"/>
      <c r="N1130" s="273"/>
      <c r="O1130" s="273"/>
      <c r="P1130" s="273"/>
      <c r="Q1130" s="273"/>
      <c r="R1130" s="274">
        <v>42387</v>
      </c>
      <c r="S1130" s="274" t="s">
        <v>2470</v>
      </c>
      <c r="T1130" s="275" t="s">
        <v>2659</v>
      </c>
      <c r="U1130" s="275" t="s">
        <v>2659</v>
      </c>
      <c r="V1130" s="275" t="s">
        <v>2659</v>
      </c>
      <c r="W1130" s="275" t="s">
        <v>2659</v>
      </c>
      <c r="X1130" s="284" t="s">
        <v>2731</v>
      </c>
      <c r="Y1130" s="286"/>
      <c r="Z1130" s="295"/>
      <c r="AA1130" s="295"/>
      <c r="AB1130" s="295"/>
      <c r="AC1130" s="295"/>
      <c r="AD1130" s="295"/>
      <c r="AE1130" s="319"/>
      <c r="AF1130" s="129"/>
      <c r="AG1130" s="129"/>
      <c r="AH1130" s="129"/>
      <c r="AI1130" s="129"/>
      <c r="AJ1130" s="129"/>
      <c r="AK1130" s="129"/>
      <c r="AL1130" s="129"/>
      <c r="AM1130" s="129"/>
      <c r="AN1130" s="129"/>
      <c r="AO1130" s="129"/>
      <c r="AP1130" s="129"/>
    </row>
    <row r="1131" spans="2:44" s="149" customFormat="1" ht="12.75" customHeight="1">
      <c r="B1131" s="129"/>
      <c r="C1131" s="129"/>
      <c r="D1131" s="294"/>
      <c r="E1131" s="295"/>
      <c r="F1131" s="295"/>
      <c r="G1131" s="272" t="s">
        <v>3145</v>
      </c>
      <c r="H1131" s="8" t="s">
        <v>1246</v>
      </c>
      <c r="I1131" s="273">
        <v>18</v>
      </c>
      <c r="J1131" s="273">
        <v>0</v>
      </c>
      <c r="K1131" s="273">
        <v>0.3</v>
      </c>
      <c r="L1131" s="283">
        <v>0</v>
      </c>
      <c r="M1131" s="273"/>
      <c r="N1131" s="273"/>
      <c r="O1131" s="273"/>
      <c r="P1131" s="273"/>
      <c r="Q1131" s="273"/>
      <c r="R1131" s="274">
        <v>42376</v>
      </c>
      <c r="S1131" s="274" t="s">
        <v>2470</v>
      </c>
      <c r="T1131" s="275" t="s">
        <v>2659</v>
      </c>
      <c r="U1131" s="275" t="s">
        <v>2659</v>
      </c>
      <c r="V1131" s="275" t="s">
        <v>2659</v>
      </c>
      <c r="W1131" s="275" t="s">
        <v>2659</v>
      </c>
      <c r="X1131" s="284" t="s">
        <v>2731</v>
      </c>
      <c r="Y1131" s="286"/>
      <c r="Z1131" s="295"/>
      <c r="AA1131" s="295"/>
      <c r="AB1131" s="295"/>
      <c r="AC1131" s="295"/>
      <c r="AD1131" s="295"/>
      <c r="AE1131" s="319"/>
      <c r="AF1131" s="129"/>
      <c r="AG1131" s="129"/>
      <c r="AH1131" s="129"/>
      <c r="AI1131" s="129"/>
      <c r="AJ1131" s="129"/>
      <c r="AK1131" s="129"/>
      <c r="AL1131" s="129"/>
      <c r="AM1131" s="129"/>
      <c r="AN1131" s="129"/>
      <c r="AO1131" s="129"/>
      <c r="AP1131" s="129"/>
    </row>
    <row r="1132" spans="2:44" s="149" customFormat="1" ht="12.75" customHeight="1">
      <c r="B1132" s="129"/>
      <c r="C1132" s="269" t="s">
        <v>22</v>
      </c>
      <c r="D1132" s="270" t="s">
        <v>2798</v>
      </c>
      <c r="E1132" s="271" t="s">
        <v>2804</v>
      </c>
      <c r="F1132" s="145" t="s">
        <v>3014</v>
      </c>
      <c r="G1132" s="272" t="s">
        <v>3146</v>
      </c>
      <c r="H1132" s="8" t="s">
        <v>1246</v>
      </c>
      <c r="I1132" s="273">
        <v>18</v>
      </c>
      <c r="J1132" s="273">
        <v>0</v>
      </c>
      <c r="K1132" s="273">
        <v>0.3</v>
      </c>
      <c r="L1132" s="273">
        <v>0</v>
      </c>
      <c r="M1132" s="273">
        <v>18</v>
      </c>
      <c r="N1132" s="273">
        <v>0</v>
      </c>
      <c r="O1132" s="273">
        <v>0.3</v>
      </c>
      <c r="P1132" s="273">
        <v>0</v>
      </c>
      <c r="Q1132" s="273"/>
      <c r="R1132" s="274">
        <v>42376</v>
      </c>
      <c r="S1132" s="274" t="s">
        <v>2470</v>
      </c>
      <c r="T1132" s="275" t="s">
        <v>2659</v>
      </c>
      <c r="U1132" s="275" t="s">
        <v>2659</v>
      </c>
      <c r="V1132" s="275" t="s">
        <v>2659</v>
      </c>
      <c r="W1132" s="275" t="s">
        <v>2659</v>
      </c>
      <c r="X1132" s="284" t="s">
        <v>2731</v>
      </c>
      <c r="Y1132" s="286"/>
      <c r="Z1132" s="295"/>
      <c r="AA1132" s="295"/>
      <c r="AB1132" s="295"/>
      <c r="AC1132" s="295"/>
      <c r="AD1132" s="295"/>
      <c r="AE1132" s="319"/>
      <c r="AF1132" s="129"/>
      <c r="AG1132" s="129"/>
      <c r="AH1132" s="129"/>
      <c r="AI1132" s="129"/>
      <c r="AJ1132" s="129"/>
      <c r="AK1132" s="129"/>
      <c r="AL1132" s="129"/>
      <c r="AM1132" s="129"/>
      <c r="AN1132" s="129"/>
      <c r="AO1132" s="129"/>
      <c r="AP1132" s="129"/>
      <c r="AQ1132" s="327"/>
      <c r="AR1132" s="327"/>
    </row>
    <row r="1133" spans="2:44" s="149" customFormat="1" ht="12.75" customHeight="1">
      <c r="B1133" s="129"/>
      <c r="C1133" s="269" t="s">
        <v>22</v>
      </c>
      <c r="D1133" s="270" t="s">
        <v>2798</v>
      </c>
      <c r="E1133" s="271" t="s">
        <v>2805</v>
      </c>
      <c r="F1133" s="145" t="s">
        <v>2806</v>
      </c>
      <c r="G1133" s="272" t="s">
        <v>2807</v>
      </c>
      <c r="H1133" s="8" t="s">
        <v>1246</v>
      </c>
      <c r="I1133" s="273">
        <v>6</v>
      </c>
      <c r="J1133" s="273">
        <v>60</v>
      </c>
      <c r="K1133" s="283">
        <v>0.1</v>
      </c>
      <c r="L1133" s="283">
        <v>1</v>
      </c>
      <c r="M1133" s="273">
        <v>114</v>
      </c>
      <c r="N1133" s="273">
        <v>300</v>
      </c>
      <c r="O1133" s="273">
        <f>SUM(K1133:K1142)</f>
        <v>1.5000000000000002</v>
      </c>
      <c r="P1133" s="273">
        <v>5</v>
      </c>
      <c r="Q1133" s="273"/>
      <c r="R1133" s="274">
        <v>42467</v>
      </c>
      <c r="S1133" s="274" t="s">
        <v>2470</v>
      </c>
      <c r="T1133" s="275" t="s">
        <v>2659</v>
      </c>
      <c r="U1133" s="275" t="s">
        <v>2659</v>
      </c>
      <c r="V1133" s="275" t="s">
        <v>2659</v>
      </c>
      <c r="W1133" s="275" t="s">
        <v>2659</v>
      </c>
      <c r="X1133" s="284" t="s">
        <v>2731</v>
      </c>
      <c r="Y1133" s="286"/>
      <c r="Z1133" s="295"/>
      <c r="AA1133" s="295"/>
      <c r="AB1133" s="295"/>
      <c r="AC1133" s="295"/>
      <c r="AD1133" s="295"/>
      <c r="AE1133" s="319"/>
      <c r="AF1133" s="129"/>
      <c r="AG1133" s="129"/>
      <c r="AH1133" s="129"/>
      <c r="AI1133" s="129"/>
      <c r="AJ1133" s="129"/>
      <c r="AK1133" s="129"/>
      <c r="AL1133" s="129"/>
      <c r="AM1133" s="129"/>
      <c r="AN1133" s="129"/>
      <c r="AO1133" s="129"/>
      <c r="AP1133" s="129"/>
      <c r="AQ1133" s="327"/>
      <c r="AR1133" s="327"/>
    </row>
    <row r="1134" spans="2:44" s="149" customFormat="1" ht="12.75" customHeight="1">
      <c r="B1134" s="129"/>
      <c r="C1134" s="129"/>
      <c r="D1134" s="294"/>
      <c r="E1134" s="295"/>
      <c r="F1134" s="295"/>
      <c r="G1134" s="272" t="s">
        <v>2808</v>
      </c>
      <c r="H1134" s="8" t="s">
        <v>1246</v>
      </c>
      <c r="I1134" s="273">
        <v>6</v>
      </c>
      <c r="J1134" s="283">
        <v>0</v>
      </c>
      <c r="K1134" s="283">
        <v>0.05</v>
      </c>
      <c r="L1134" s="283">
        <v>0</v>
      </c>
      <c r="M1134" s="273"/>
      <c r="N1134" s="273"/>
      <c r="O1134" s="273"/>
      <c r="P1134" s="273"/>
      <c r="Q1134" s="273"/>
      <c r="R1134" s="274">
        <v>42467</v>
      </c>
      <c r="S1134" s="274" t="s">
        <v>2470</v>
      </c>
      <c r="T1134" s="275" t="s">
        <v>2659</v>
      </c>
      <c r="U1134" s="275" t="s">
        <v>2659</v>
      </c>
      <c r="V1134" s="275" t="s">
        <v>2659</v>
      </c>
      <c r="W1134" s="275" t="s">
        <v>2659</v>
      </c>
      <c r="X1134" s="284" t="s">
        <v>2731</v>
      </c>
      <c r="Y1134" s="286"/>
      <c r="Z1134" s="295"/>
      <c r="AA1134" s="295"/>
      <c r="AB1134" s="295"/>
      <c r="AC1134" s="295"/>
      <c r="AD1134" s="295"/>
      <c r="AE1134" s="319"/>
      <c r="AF1134" s="129"/>
      <c r="AG1134" s="129"/>
      <c r="AH1134" s="129"/>
      <c r="AI1134" s="129"/>
      <c r="AJ1134" s="129"/>
      <c r="AK1134" s="129"/>
      <c r="AL1134" s="129"/>
      <c r="AM1134" s="129"/>
      <c r="AN1134" s="129"/>
      <c r="AO1134" s="129"/>
      <c r="AP1134" s="129"/>
    </row>
    <row r="1135" spans="2:44" s="149" customFormat="1" ht="12.75" customHeight="1">
      <c r="B1135" s="129"/>
      <c r="C1135" s="129"/>
      <c r="D1135" s="294"/>
      <c r="E1135" s="295"/>
      <c r="F1135" s="295"/>
      <c r="G1135" s="272" t="s">
        <v>2809</v>
      </c>
      <c r="H1135" s="8" t="s">
        <v>1246</v>
      </c>
      <c r="I1135" s="273">
        <v>6</v>
      </c>
      <c r="J1135" s="283">
        <v>0</v>
      </c>
      <c r="K1135" s="283">
        <v>0.05</v>
      </c>
      <c r="L1135" s="283">
        <v>0</v>
      </c>
      <c r="M1135" s="273"/>
      <c r="N1135" s="273"/>
      <c r="O1135" s="273"/>
      <c r="P1135" s="273"/>
      <c r="Q1135" s="273"/>
      <c r="R1135" s="274">
        <v>42467</v>
      </c>
      <c r="S1135" s="274" t="s">
        <v>2470</v>
      </c>
      <c r="T1135" s="275" t="s">
        <v>2659</v>
      </c>
      <c r="U1135" s="275" t="s">
        <v>2659</v>
      </c>
      <c r="V1135" s="275" t="s">
        <v>2659</v>
      </c>
      <c r="W1135" s="275" t="s">
        <v>2659</v>
      </c>
      <c r="X1135" s="284" t="s">
        <v>2731</v>
      </c>
      <c r="Y1135" s="286"/>
      <c r="Z1135" s="295"/>
      <c r="AA1135" s="295"/>
      <c r="AB1135" s="295"/>
      <c r="AC1135" s="295"/>
      <c r="AD1135" s="295"/>
      <c r="AE1135" s="319"/>
      <c r="AF1135" s="129"/>
      <c r="AG1135" s="129"/>
      <c r="AH1135" s="129"/>
      <c r="AI1135" s="129"/>
      <c r="AJ1135" s="129"/>
      <c r="AK1135" s="129"/>
      <c r="AL1135" s="129"/>
      <c r="AM1135" s="129"/>
      <c r="AN1135" s="129"/>
      <c r="AO1135" s="129"/>
      <c r="AP1135" s="129"/>
    </row>
    <row r="1136" spans="2:44" s="149" customFormat="1" ht="12.75" customHeight="1">
      <c r="B1136" s="129"/>
      <c r="C1136" s="129"/>
      <c r="D1136" s="294"/>
      <c r="E1136" s="295"/>
      <c r="F1136" s="295"/>
      <c r="G1136" s="272" t="s">
        <v>2810</v>
      </c>
      <c r="H1136" s="8" t="s">
        <v>1246</v>
      </c>
      <c r="I1136" s="273">
        <v>6</v>
      </c>
      <c r="J1136" s="283">
        <v>0</v>
      </c>
      <c r="K1136" s="283">
        <v>0.05</v>
      </c>
      <c r="L1136" s="283">
        <v>0</v>
      </c>
      <c r="M1136" s="273"/>
      <c r="N1136" s="273"/>
      <c r="O1136" s="273"/>
      <c r="P1136" s="273"/>
      <c r="Q1136" s="273"/>
      <c r="R1136" s="274">
        <v>42467</v>
      </c>
      <c r="S1136" s="274" t="s">
        <v>2470</v>
      </c>
      <c r="T1136" s="275" t="s">
        <v>2659</v>
      </c>
      <c r="U1136" s="275" t="s">
        <v>2659</v>
      </c>
      <c r="V1136" s="275" t="s">
        <v>2659</v>
      </c>
      <c r="W1136" s="275" t="s">
        <v>2659</v>
      </c>
      <c r="X1136" s="284" t="s">
        <v>2731</v>
      </c>
      <c r="Y1136" s="286"/>
      <c r="Z1136" s="295"/>
      <c r="AA1136" s="295"/>
      <c r="AB1136" s="295"/>
      <c r="AC1136" s="295"/>
      <c r="AD1136" s="295"/>
      <c r="AE1136" s="319"/>
      <c r="AF1136" s="129"/>
      <c r="AG1136" s="129"/>
      <c r="AH1136" s="129"/>
      <c r="AI1136" s="129"/>
      <c r="AJ1136" s="129"/>
      <c r="AK1136" s="129"/>
      <c r="AL1136" s="129"/>
      <c r="AM1136" s="129"/>
      <c r="AN1136" s="129"/>
      <c r="AO1136" s="129"/>
      <c r="AP1136" s="129"/>
    </row>
    <row r="1137" spans="2:44" s="149" customFormat="1" ht="12.75" customHeight="1">
      <c r="B1137" s="129"/>
      <c r="C1137" s="129"/>
      <c r="D1137" s="294"/>
      <c r="E1137" s="295"/>
      <c r="F1137" s="295"/>
      <c r="G1137" s="272" t="s">
        <v>2811</v>
      </c>
      <c r="H1137" s="8" t="s">
        <v>1246</v>
      </c>
      <c r="I1137" s="273">
        <v>6</v>
      </c>
      <c r="J1137" s="283">
        <v>0</v>
      </c>
      <c r="K1137" s="283">
        <v>0.05</v>
      </c>
      <c r="L1137" s="283">
        <v>0</v>
      </c>
      <c r="M1137" s="273"/>
      <c r="N1137" s="273"/>
      <c r="O1137" s="273"/>
      <c r="P1137" s="273"/>
      <c r="Q1137" s="273"/>
      <c r="R1137" s="274">
        <v>41995</v>
      </c>
      <c r="S1137" s="274" t="s">
        <v>2470</v>
      </c>
      <c r="T1137" s="275" t="s">
        <v>2659</v>
      </c>
      <c r="U1137" s="275" t="s">
        <v>2659</v>
      </c>
      <c r="V1137" s="275" t="s">
        <v>2659</v>
      </c>
      <c r="W1137" s="275" t="s">
        <v>2659</v>
      </c>
      <c r="X1137" s="284" t="s">
        <v>2731</v>
      </c>
      <c r="Y1137" s="286"/>
      <c r="Z1137" s="295"/>
      <c r="AA1137" s="295"/>
      <c r="AB1137" s="295"/>
      <c r="AC1137" s="295"/>
      <c r="AD1137" s="295"/>
      <c r="AE1137" s="319"/>
      <c r="AF1137" s="129"/>
      <c r="AG1137" s="129"/>
      <c r="AH1137" s="129"/>
      <c r="AI1137" s="129"/>
      <c r="AJ1137" s="129"/>
      <c r="AK1137" s="129"/>
      <c r="AL1137" s="129"/>
      <c r="AM1137" s="129"/>
      <c r="AN1137" s="129"/>
      <c r="AO1137" s="129"/>
      <c r="AP1137" s="129"/>
    </row>
    <row r="1138" spans="2:44" s="149" customFormat="1" ht="12.75" customHeight="1">
      <c r="B1138" s="129"/>
      <c r="C1138" s="129"/>
      <c r="D1138" s="294"/>
      <c r="E1138" s="295"/>
      <c r="F1138" s="295"/>
      <c r="G1138" s="272" t="s">
        <v>2812</v>
      </c>
      <c r="H1138" s="8" t="s">
        <v>1246</v>
      </c>
      <c r="I1138" s="273">
        <v>60</v>
      </c>
      <c r="J1138" s="283">
        <v>0</v>
      </c>
      <c r="K1138" s="283">
        <v>1</v>
      </c>
      <c r="L1138" s="283">
        <v>0</v>
      </c>
      <c r="M1138" s="273"/>
      <c r="N1138" s="273"/>
      <c r="O1138" s="273"/>
      <c r="P1138" s="273"/>
      <c r="Q1138" s="273"/>
      <c r="R1138" s="274">
        <v>41995</v>
      </c>
      <c r="S1138" s="274" t="s">
        <v>2470</v>
      </c>
      <c r="T1138" s="275" t="s">
        <v>2659</v>
      </c>
      <c r="U1138" s="275" t="s">
        <v>2659</v>
      </c>
      <c r="V1138" s="275" t="s">
        <v>2659</v>
      </c>
      <c r="W1138" s="275" t="s">
        <v>2659</v>
      </c>
      <c r="X1138" s="284" t="s">
        <v>2731</v>
      </c>
      <c r="Y1138" s="286"/>
      <c r="Z1138" s="295"/>
      <c r="AA1138" s="295"/>
      <c r="AB1138" s="295"/>
      <c r="AC1138" s="295"/>
      <c r="AD1138" s="295"/>
      <c r="AE1138" s="319"/>
      <c r="AF1138" s="129"/>
      <c r="AG1138" s="129"/>
      <c r="AH1138" s="129"/>
      <c r="AI1138" s="129"/>
      <c r="AJ1138" s="129"/>
      <c r="AK1138" s="129"/>
      <c r="AL1138" s="129"/>
      <c r="AM1138" s="129"/>
      <c r="AN1138" s="129"/>
      <c r="AO1138" s="129"/>
      <c r="AP1138" s="129"/>
    </row>
    <row r="1139" spans="2:44" s="149" customFormat="1" ht="12.75" customHeight="1">
      <c r="B1139" s="129"/>
      <c r="C1139" s="129"/>
      <c r="D1139" s="294"/>
      <c r="E1139" s="295"/>
      <c r="F1139" s="295"/>
      <c r="G1139" s="272" t="s">
        <v>2813</v>
      </c>
      <c r="H1139" s="8" t="s">
        <v>1246</v>
      </c>
      <c r="I1139" s="273">
        <v>6</v>
      </c>
      <c r="J1139" s="273">
        <v>60</v>
      </c>
      <c r="K1139" s="283">
        <v>0.05</v>
      </c>
      <c r="L1139" s="283">
        <v>1</v>
      </c>
      <c r="M1139" s="273"/>
      <c r="N1139" s="273"/>
      <c r="O1139" s="273"/>
      <c r="P1139" s="273"/>
      <c r="Q1139" s="273"/>
      <c r="R1139" s="274">
        <v>41995</v>
      </c>
      <c r="S1139" s="274" t="s">
        <v>2470</v>
      </c>
      <c r="T1139" s="275" t="s">
        <v>2659</v>
      </c>
      <c r="U1139" s="275" t="s">
        <v>2659</v>
      </c>
      <c r="V1139" s="275" t="s">
        <v>2659</v>
      </c>
      <c r="W1139" s="275" t="s">
        <v>2659</v>
      </c>
      <c r="X1139" s="284" t="s">
        <v>2731</v>
      </c>
      <c r="Y1139" s="286"/>
      <c r="Z1139" s="295"/>
      <c r="AA1139" s="295"/>
      <c r="AB1139" s="295"/>
      <c r="AC1139" s="295"/>
      <c r="AD1139" s="295"/>
      <c r="AE1139" s="319"/>
      <c r="AF1139" s="129"/>
      <c r="AG1139" s="129"/>
      <c r="AH1139" s="129"/>
      <c r="AI1139" s="129"/>
      <c r="AJ1139" s="129"/>
      <c r="AK1139" s="129"/>
      <c r="AL1139" s="129"/>
      <c r="AM1139" s="129"/>
      <c r="AN1139" s="129"/>
      <c r="AO1139" s="129"/>
      <c r="AP1139" s="129"/>
    </row>
    <row r="1140" spans="2:44" s="149" customFormat="1" ht="12.75" customHeight="1">
      <c r="B1140" s="129"/>
      <c r="C1140" s="129"/>
      <c r="D1140" s="294"/>
      <c r="E1140" s="295"/>
      <c r="F1140" s="295"/>
      <c r="G1140" s="272" t="s">
        <v>2814</v>
      </c>
      <c r="H1140" s="8" t="s">
        <v>1246</v>
      </c>
      <c r="I1140" s="273">
        <v>6</v>
      </c>
      <c r="J1140" s="273">
        <v>60</v>
      </c>
      <c r="K1140" s="283">
        <v>0.05</v>
      </c>
      <c r="L1140" s="283">
        <v>1</v>
      </c>
      <c r="M1140" s="273"/>
      <c r="N1140" s="273"/>
      <c r="O1140" s="273"/>
      <c r="P1140" s="273"/>
      <c r="Q1140" s="273"/>
      <c r="R1140" s="274">
        <v>41995</v>
      </c>
      <c r="S1140" s="274" t="s">
        <v>2470</v>
      </c>
      <c r="T1140" s="275" t="s">
        <v>2659</v>
      </c>
      <c r="U1140" s="275" t="s">
        <v>2659</v>
      </c>
      <c r="V1140" s="275" t="s">
        <v>2659</v>
      </c>
      <c r="W1140" s="275" t="s">
        <v>2659</v>
      </c>
      <c r="X1140" s="284" t="s">
        <v>2731</v>
      </c>
      <c r="Y1140" s="286"/>
      <c r="Z1140" s="295"/>
      <c r="AA1140" s="295"/>
      <c r="AB1140" s="295"/>
      <c r="AC1140" s="295"/>
      <c r="AD1140" s="295"/>
      <c r="AE1140" s="319"/>
      <c r="AF1140" s="129"/>
      <c r="AG1140" s="129"/>
      <c r="AH1140" s="129"/>
      <c r="AI1140" s="129"/>
      <c r="AJ1140" s="129"/>
      <c r="AK1140" s="129"/>
      <c r="AL1140" s="129"/>
      <c r="AM1140" s="129"/>
      <c r="AN1140" s="129"/>
      <c r="AO1140" s="129"/>
      <c r="AP1140" s="129"/>
    </row>
    <row r="1141" spans="2:44" s="149" customFormat="1" ht="12.75" customHeight="1">
      <c r="B1141" s="129"/>
      <c r="C1141" s="129"/>
      <c r="D1141" s="294"/>
      <c r="E1141" s="295"/>
      <c r="F1141" s="295"/>
      <c r="G1141" s="272" t="s">
        <v>2815</v>
      </c>
      <c r="H1141" s="8" t="s">
        <v>1246</v>
      </c>
      <c r="I1141" s="273">
        <v>6</v>
      </c>
      <c r="J1141" s="273">
        <v>60</v>
      </c>
      <c r="K1141" s="283">
        <v>0.05</v>
      </c>
      <c r="L1141" s="283">
        <v>1</v>
      </c>
      <c r="M1141" s="273"/>
      <c r="N1141" s="273"/>
      <c r="O1141" s="273"/>
      <c r="P1141" s="273"/>
      <c r="Q1141" s="273"/>
      <c r="R1141" s="274">
        <v>41995</v>
      </c>
      <c r="S1141" s="274" t="s">
        <v>2470</v>
      </c>
      <c r="T1141" s="275" t="s">
        <v>2659</v>
      </c>
      <c r="U1141" s="275" t="s">
        <v>2659</v>
      </c>
      <c r="V1141" s="275" t="s">
        <v>2659</v>
      </c>
      <c r="W1141" s="275" t="s">
        <v>2659</v>
      </c>
      <c r="X1141" s="284" t="s">
        <v>2731</v>
      </c>
      <c r="Y1141" s="286"/>
      <c r="Z1141" s="295"/>
      <c r="AA1141" s="295"/>
      <c r="AB1141" s="295"/>
      <c r="AC1141" s="295"/>
      <c r="AD1141" s="295"/>
      <c r="AE1141" s="319"/>
      <c r="AF1141" s="129"/>
      <c r="AG1141" s="129"/>
      <c r="AH1141" s="129"/>
      <c r="AI1141" s="129"/>
      <c r="AJ1141" s="129"/>
      <c r="AK1141" s="129"/>
      <c r="AL1141" s="129"/>
      <c r="AM1141" s="129"/>
      <c r="AN1141" s="129"/>
      <c r="AO1141" s="129"/>
      <c r="AP1141" s="129"/>
    </row>
    <row r="1142" spans="2:44" s="149" customFormat="1" ht="12.75" customHeight="1">
      <c r="B1142" s="129"/>
      <c r="C1142" s="129"/>
      <c r="D1142" s="294"/>
      <c r="E1142" s="295"/>
      <c r="F1142" s="295"/>
      <c r="G1142" s="272" t="s">
        <v>2816</v>
      </c>
      <c r="H1142" s="8" t="s">
        <v>1246</v>
      </c>
      <c r="I1142" s="273">
        <v>6</v>
      </c>
      <c r="J1142" s="273">
        <v>60</v>
      </c>
      <c r="K1142" s="283">
        <v>0.05</v>
      </c>
      <c r="L1142" s="283">
        <v>1</v>
      </c>
      <c r="M1142" s="273"/>
      <c r="N1142" s="273"/>
      <c r="O1142" s="273"/>
      <c r="P1142" s="273"/>
      <c r="Q1142" s="273"/>
      <c r="R1142" s="274">
        <v>41995</v>
      </c>
      <c r="S1142" s="274" t="s">
        <v>2470</v>
      </c>
      <c r="T1142" s="275" t="s">
        <v>2659</v>
      </c>
      <c r="U1142" s="275" t="s">
        <v>2659</v>
      </c>
      <c r="V1142" s="275" t="s">
        <v>2659</v>
      </c>
      <c r="W1142" s="275" t="s">
        <v>2659</v>
      </c>
      <c r="X1142" s="284" t="s">
        <v>2731</v>
      </c>
      <c r="Y1142" s="286"/>
      <c r="Z1142" s="295"/>
      <c r="AA1142" s="295"/>
      <c r="AB1142" s="295"/>
      <c r="AC1142" s="295"/>
      <c r="AD1142" s="295"/>
      <c r="AE1142" s="319"/>
      <c r="AF1142" s="129"/>
      <c r="AG1142" s="129"/>
      <c r="AH1142" s="129"/>
      <c r="AI1142" s="129"/>
      <c r="AJ1142" s="129"/>
      <c r="AK1142" s="129"/>
      <c r="AL1142" s="129"/>
      <c r="AM1142" s="129"/>
      <c r="AN1142" s="129"/>
      <c r="AO1142" s="129"/>
      <c r="AP1142" s="129"/>
    </row>
    <row r="1143" spans="2:44" s="149" customFormat="1" ht="12.75" customHeight="1">
      <c r="B1143" s="129"/>
      <c r="C1143" s="269" t="s">
        <v>2817</v>
      </c>
      <c r="D1143" s="270" t="s">
        <v>2798</v>
      </c>
      <c r="E1143" s="271" t="s">
        <v>2805</v>
      </c>
      <c r="F1143" s="145" t="s">
        <v>2818</v>
      </c>
      <c r="G1143" s="272" t="s">
        <v>2819</v>
      </c>
      <c r="H1143" s="8" t="s">
        <v>1246</v>
      </c>
      <c r="I1143" s="283">
        <v>6</v>
      </c>
      <c r="J1143" s="283">
        <v>120</v>
      </c>
      <c r="K1143" s="283">
        <v>0.05</v>
      </c>
      <c r="L1143" s="283">
        <v>2</v>
      </c>
      <c r="M1143" s="273">
        <v>144</v>
      </c>
      <c r="N1143" s="273">
        <v>120</v>
      </c>
      <c r="O1143" s="273">
        <f>SUM(K1143:K1152)</f>
        <v>2.0499999999999998</v>
      </c>
      <c r="P1143" s="273">
        <v>2</v>
      </c>
      <c r="Q1143" s="273"/>
      <c r="R1143" s="274">
        <v>41995</v>
      </c>
      <c r="S1143" s="274" t="s">
        <v>2470</v>
      </c>
      <c r="T1143" s="275" t="s">
        <v>2659</v>
      </c>
      <c r="U1143" s="275" t="s">
        <v>2659</v>
      </c>
      <c r="V1143" s="275" t="s">
        <v>2659</v>
      </c>
      <c r="W1143" s="275" t="s">
        <v>2659</v>
      </c>
      <c r="X1143" s="284" t="s">
        <v>2731</v>
      </c>
      <c r="Y1143" s="286"/>
      <c r="Z1143" s="295"/>
      <c r="AA1143" s="295"/>
      <c r="AB1143" s="295"/>
      <c r="AC1143" s="295"/>
      <c r="AD1143" s="295"/>
      <c r="AE1143" s="319"/>
      <c r="AF1143" s="129"/>
      <c r="AG1143" s="129"/>
      <c r="AH1143" s="129"/>
      <c r="AI1143" s="129"/>
      <c r="AJ1143" s="129"/>
      <c r="AK1143" s="129"/>
      <c r="AL1143" s="129"/>
      <c r="AM1143" s="129"/>
      <c r="AN1143" s="129"/>
      <c r="AO1143" s="129"/>
      <c r="AP1143" s="129"/>
      <c r="AQ1143" s="327"/>
      <c r="AR1143" s="327"/>
    </row>
    <row r="1144" spans="2:44" s="149" customFormat="1" ht="12.75" customHeight="1">
      <c r="B1144" s="129"/>
      <c r="C1144" s="129"/>
      <c r="D1144" s="294"/>
      <c r="E1144" s="295"/>
      <c r="F1144" s="295"/>
      <c r="G1144" s="272" t="s">
        <v>2820</v>
      </c>
      <c r="H1144" s="8" t="s">
        <v>1246</v>
      </c>
      <c r="I1144" s="283">
        <v>30</v>
      </c>
      <c r="J1144" s="283">
        <v>0</v>
      </c>
      <c r="K1144" s="283">
        <v>0.2</v>
      </c>
      <c r="L1144" s="283">
        <v>0</v>
      </c>
      <c r="M1144" s="273"/>
      <c r="N1144" s="273"/>
      <c r="O1144" s="273"/>
      <c r="P1144" s="273"/>
      <c r="Q1144" s="273"/>
      <c r="R1144" s="274">
        <v>42467</v>
      </c>
      <c r="S1144" s="274" t="s">
        <v>2470</v>
      </c>
      <c r="T1144" s="275" t="s">
        <v>2659</v>
      </c>
      <c r="U1144" s="275" t="s">
        <v>2659</v>
      </c>
      <c r="V1144" s="275" t="s">
        <v>2659</v>
      </c>
      <c r="W1144" s="275" t="s">
        <v>2659</v>
      </c>
      <c r="X1144" s="284" t="s">
        <v>2731</v>
      </c>
      <c r="Y1144" s="286"/>
      <c r="Z1144" s="295"/>
      <c r="AA1144" s="295"/>
      <c r="AB1144" s="295"/>
      <c r="AC1144" s="295"/>
      <c r="AD1144" s="295"/>
      <c r="AE1144" s="319"/>
      <c r="AF1144" s="129"/>
      <c r="AG1144" s="129"/>
      <c r="AH1144" s="129"/>
      <c r="AI1144" s="129"/>
      <c r="AJ1144" s="129"/>
      <c r="AK1144" s="129"/>
      <c r="AL1144" s="129"/>
      <c r="AM1144" s="129"/>
      <c r="AN1144" s="129"/>
      <c r="AO1144" s="129"/>
      <c r="AP1144" s="129"/>
    </row>
    <row r="1145" spans="2:44" s="149" customFormat="1" ht="12.75" customHeight="1">
      <c r="B1145" s="129"/>
      <c r="C1145" s="129"/>
      <c r="D1145" s="294"/>
      <c r="E1145" s="295"/>
      <c r="F1145" s="295"/>
      <c r="G1145" s="272" t="s">
        <v>2821</v>
      </c>
      <c r="H1145" s="8" t="s">
        <v>1246</v>
      </c>
      <c r="I1145" s="283">
        <v>30</v>
      </c>
      <c r="J1145" s="283">
        <v>0</v>
      </c>
      <c r="K1145" s="283">
        <v>0.5</v>
      </c>
      <c r="L1145" s="283">
        <v>0</v>
      </c>
      <c r="M1145" s="273"/>
      <c r="N1145" s="273"/>
      <c r="O1145" s="273"/>
      <c r="P1145" s="273"/>
      <c r="Q1145" s="273"/>
      <c r="R1145" s="274">
        <v>42467</v>
      </c>
      <c r="S1145" s="274" t="s">
        <v>2470</v>
      </c>
      <c r="T1145" s="275" t="s">
        <v>2659</v>
      </c>
      <c r="U1145" s="275" t="s">
        <v>2659</v>
      </c>
      <c r="V1145" s="275" t="s">
        <v>2659</v>
      </c>
      <c r="W1145" s="275" t="s">
        <v>2659</v>
      </c>
      <c r="X1145" s="284" t="s">
        <v>2731</v>
      </c>
      <c r="Y1145" s="286"/>
      <c r="Z1145" s="295"/>
      <c r="AA1145" s="295"/>
      <c r="AB1145" s="295"/>
      <c r="AC1145" s="295"/>
      <c r="AD1145" s="295"/>
      <c r="AE1145" s="319"/>
      <c r="AF1145" s="129"/>
      <c r="AG1145" s="129"/>
      <c r="AH1145" s="129"/>
      <c r="AI1145" s="129"/>
      <c r="AJ1145" s="129"/>
      <c r="AK1145" s="129"/>
      <c r="AL1145" s="129"/>
      <c r="AM1145" s="129"/>
      <c r="AN1145" s="129"/>
      <c r="AO1145" s="129"/>
      <c r="AP1145" s="129"/>
    </row>
    <row r="1146" spans="2:44" s="149" customFormat="1" ht="12.75" customHeight="1">
      <c r="B1146" s="129"/>
      <c r="C1146" s="129"/>
      <c r="D1146" s="294"/>
      <c r="E1146" s="295"/>
      <c r="F1146" s="295"/>
      <c r="G1146" s="272" t="s">
        <v>2822</v>
      </c>
      <c r="H1146" s="8" t="s">
        <v>1246</v>
      </c>
      <c r="I1146" s="283">
        <v>12</v>
      </c>
      <c r="J1146" s="283">
        <v>0</v>
      </c>
      <c r="K1146" s="283">
        <v>0.2</v>
      </c>
      <c r="L1146" s="283">
        <v>0</v>
      </c>
      <c r="M1146" s="273"/>
      <c r="N1146" s="273"/>
      <c r="O1146" s="273"/>
      <c r="P1146" s="273"/>
      <c r="Q1146" s="273"/>
      <c r="R1146" s="274">
        <v>42467</v>
      </c>
      <c r="S1146" s="274" t="s">
        <v>2470</v>
      </c>
      <c r="T1146" s="275" t="s">
        <v>2659</v>
      </c>
      <c r="U1146" s="275" t="s">
        <v>2659</v>
      </c>
      <c r="V1146" s="275" t="s">
        <v>2659</v>
      </c>
      <c r="W1146" s="275" t="s">
        <v>2659</v>
      </c>
      <c r="X1146" s="284" t="s">
        <v>2731</v>
      </c>
      <c r="Y1146" s="286"/>
      <c r="Z1146" s="295"/>
      <c r="AA1146" s="295"/>
      <c r="AB1146" s="295"/>
      <c r="AC1146" s="295"/>
      <c r="AD1146" s="295"/>
      <c r="AE1146" s="319"/>
      <c r="AF1146" s="129"/>
      <c r="AG1146" s="129"/>
      <c r="AH1146" s="129"/>
      <c r="AI1146" s="129"/>
      <c r="AJ1146" s="129"/>
      <c r="AK1146" s="129"/>
      <c r="AL1146" s="129"/>
      <c r="AM1146" s="129"/>
      <c r="AN1146" s="129"/>
      <c r="AO1146" s="129"/>
      <c r="AP1146" s="129"/>
    </row>
    <row r="1147" spans="2:44" s="149" customFormat="1" ht="12.75" customHeight="1">
      <c r="B1147" s="129"/>
      <c r="C1147" s="129"/>
      <c r="D1147" s="294"/>
      <c r="E1147" s="295"/>
      <c r="F1147" s="295"/>
      <c r="G1147" s="272" t="s">
        <v>2823</v>
      </c>
      <c r="H1147" s="8" t="s">
        <v>1246</v>
      </c>
      <c r="I1147" s="283">
        <v>9</v>
      </c>
      <c r="J1147" s="283">
        <v>0</v>
      </c>
      <c r="K1147" s="283">
        <v>0.15</v>
      </c>
      <c r="L1147" s="283">
        <v>0</v>
      </c>
      <c r="M1147" s="273"/>
      <c r="N1147" s="273"/>
      <c r="O1147" s="273"/>
      <c r="P1147" s="273"/>
      <c r="Q1147" s="273"/>
      <c r="R1147" s="274">
        <v>42467</v>
      </c>
      <c r="S1147" s="274" t="s">
        <v>2470</v>
      </c>
      <c r="T1147" s="275" t="s">
        <v>2659</v>
      </c>
      <c r="U1147" s="275" t="s">
        <v>2659</v>
      </c>
      <c r="V1147" s="275" t="s">
        <v>2659</v>
      </c>
      <c r="W1147" s="275" t="s">
        <v>2659</v>
      </c>
      <c r="X1147" s="284" t="s">
        <v>2731</v>
      </c>
      <c r="Y1147" s="286"/>
      <c r="Z1147" s="295"/>
      <c r="AA1147" s="295"/>
      <c r="AB1147" s="295"/>
      <c r="AC1147" s="295"/>
      <c r="AD1147" s="295"/>
      <c r="AE1147" s="319"/>
      <c r="AF1147" s="129"/>
      <c r="AG1147" s="129"/>
      <c r="AH1147" s="129"/>
      <c r="AI1147" s="129"/>
      <c r="AJ1147" s="129"/>
      <c r="AK1147" s="129"/>
      <c r="AL1147" s="129"/>
      <c r="AM1147" s="129"/>
      <c r="AN1147" s="129"/>
      <c r="AO1147" s="129"/>
      <c r="AP1147" s="129"/>
    </row>
    <row r="1148" spans="2:44" s="149" customFormat="1" ht="12.75" customHeight="1">
      <c r="B1148" s="129"/>
      <c r="C1148" s="129"/>
      <c r="D1148" s="294"/>
      <c r="E1148" s="295"/>
      <c r="F1148" s="295"/>
      <c r="G1148" s="272" t="s">
        <v>2824</v>
      </c>
      <c r="H1148" s="8" t="s">
        <v>1246</v>
      </c>
      <c r="I1148" s="283">
        <v>9</v>
      </c>
      <c r="J1148" s="283">
        <v>0</v>
      </c>
      <c r="K1148" s="283">
        <v>0.15</v>
      </c>
      <c r="L1148" s="283">
        <v>0</v>
      </c>
      <c r="M1148" s="273"/>
      <c r="N1148" s="273"/>
      <c r="O1148" s="273"/>
      <c r="P1148" s="273"/>
      <c r="Q1148" s="273"/>
      <c r="R1148" s="274">
        <v>42467</v>
      </c>
      <c r="S1148" s="274" t="s">
        <v>2470</v>
      </c>
      <c r="T1148" s="275" t="s">
        <v>2659</v>
      </c>
      <c r="U1148" s="275" t="s">
        <v>2659</v>
      </c>
      <c r="V1148" s="275" t="s">
        <v>2659</v>
      </c>
      <c r="W1148" s="275" t="s">
        <v>2659</v>
      </c>
      <c r="X1148" s="284" t="s">
        <v>2731</v>
      </c>
      <c r="Y1148" s="286"/>
      <c r="Z1148" s="295"/>
      <c r="AA1148" s="295"/>
      <c r="AB1148" s="295"/>
      <c r="AC1148" s="295"/>
      <c r="AD1148" s="295"/>
      <c r="AE1148" s="319"/>
      <c r="AF1148" s="129"/>
      <c r="AG1148" s="129"/>
      <c r="AH1148" s="129"/>
      <c r="AI1148" s="129"/>
      <c r="AJ1148" s="129"/>
      <c r="AK1148" s="129"/>
      <c r="AL1148" s="129"/>
      <c r="AM1148" s="129"/>
      <c r="AN1148" s="129"/>
      <c r="AO1148" s="129"/>
      <c r="AP1148" s="129"/>
    </row>
    <row r="1149" spans="2:44" s="149" customFormat="1" ht="12.75" customHeight="1">
      <c r="B1149" s="129"/>
      <c r="C1149" s="129"/>
      <c r="D1149" s="294"/>
      <c r="E1149" s="295"/>
      <c r="F1149" s="295"/>
      <c r="G1149" s="272" t="s">
        <v>3147</v>
      </c>
      <c r="H1149" s="8" t="s">
        <v>1246</v>
      </c>
      <c r="I1149" s="283">
        <v>12</v>
      </c>
      <c r="J1149" s="283">
        <v>0</v>
      </c>
      <c r="K1149" s="283">
        <v>0.2</v>
      </c>
      <c r="L1149" s="283">
        <v>0</v>
      </c>
      <c r="M1149" s="273"/>
      <c r="N1149" s="273"/>
      <c r="O1149" s="273"/>
      <c r="P1149" s="273"/>
      <c r="Q1149" s="273"/>
      <c r="R1149" s="274">
        <v>42180</v>
      </c>
      <c r="S1149" s="274" t="s">
        <v>2470</v>
      </c>
      <c r="T1149" s="275" t="s">
        <v>2659</v>
      </c>
      <c r="U1149" s="275" t="s">
        <v>2659</v>
      </c>
      <c r="V1149" s="275" t="s">
        <v>2659</v>
      </c>
      <c r="W1149" s="275" t="s">
        <v>2659</v>
      </c>
      <c r="X1149" s="284" t="s">
        <v>2731</v>
      </c>
      <c r="Y1149" s="286"/>
      <c r="Z1149" s="295"/>
      <c r="AA1149" s="295"/>
      <c r="AB1149" s="295"/>
      <c r="AC1149" s="295"/>
      <c r="AD1149" s="295"/>
      <c r="AE1149" s="319"/>
      <c r="AF1149" s="129"/>
      <c r="AG1149" s="129"/>
      <c r="AH1149" s="129"/>
      <c r="AI1149" s="129"/>
      <c r="AJ1149" s="129"/>
      <c r="AK1149" s="129"/>
      <c r="AL1149" s="129"/>
      <c r="AM1149" s="129"/>
      <c r="AN1149" s="129"/>
      <c r="AO1149" s="129"/>
      <c r="AP1149" s="129"/>
    </row>
    <row r="1150" spans="2:44" s="149" customFormat="1" ht="12.75" customHeight="1">
      <c r="B1150" s="129"/>
      <c r="C1150" s="129"/>
      <c r="D1150" s="294"/>
      <c r="E1150" s="295"/>
      <c r="F1150" s="295"/>
      <c r="G1150" s="272" t="s">
        <v>3148</v>
      </c>
      <c r="H1150" s="8" t="s">
        <v>1246</v>
      </c>
      <c r="I1150" s="283">
        <v>6</v>
      </c>
      <c r="J1150" s="283">
        <v>0</v>
      </c>
      <c r="K1150" s="283">
        <v>0.1</v>
      </c>
      <c r="L1150" s="283">
        <v>0</v>
      </c>
      <c r="M1150" s="273"/>
      <c r="N1150" s="273"/>
      <c r="O1150" s="273"/>
      <c r="P1150" s="273"/>
      <c r="Q1150" s="273"/>
      <c r="R1150" s="274">
        <v>42180</v>
      </c>
      <c r="S1150" s="274" t="s">
        <v>2470</v>
      </c>
      <c r="T1150" s="275" t="s">
        <v>2659</v>
      </c>
      <c r="U1150" s="275" t="s">
        <v>2659</v>
      </c>
      <c r="V1150" s="275" t="s">
        <v>2659</v>
      </c>
      <c r="W1150" s="275" t="s">
        <v>2659</v>
      </c>
      <c r="X1150" s="284" t="s">
        <v>2731</v>
      </c>
      <c r="Y1150" s="286"/>
      <c r="Z1150" s="295"/>
      <c r="AA1150" s="295"/>
      <c r="AB1150" s="295"/>
      <c r="AC1150" s="295"/>
      <c r="AD1150" s="295"/>
      <c r="AE1150" s="319"/>
      <c r="AF1150" s="129"/>
      <c r="AG1150" s="129"/>
      <c r="AH1150" s="129"/>
      <c r="AI1150" s="129"/>
      <c r="AJ1150" s="129"/>
      <c r="AK1150" s="129"/>
      <c r="AL1150" s="129"/>
      <c r="AM1150" s="129"/>
      <c r="AN1150" s="129"/>
      <c r="AO1150" s="129"/>
      <c r="AP1150" s="129"/>
    </row>
    <row r="1151" spans="2:44" s="149" customFormat="1" ht="12.75" customHeight="1">
      <c r="B1151" s="129"/>
      <c r="C1151" s="129"/>
      <c r="D1151" s="294"/>
      <c r="E1151" s="295"/>
      <c r="F1151" s="295"/>
      <c r="G1151" s="272" t="s">
        <v>3149</v>
      </c>
      <c r="H1151" s="8" t="s">
        <v>1246</v>
      </c>
      <c r="I1151" s="283">
        <v>12</v>
      </c>
      <c r="J1151" s="283">
        <v>0</v>
      </c>
      <c r="K1151" s="283">
        <v>0.2</v>
      </c>
      <c r="L1151" s="283">
        <v>0</v>
      </c>
      <c r="M1151" s="273"/>
      <c r="N1151" s="273"/>
      <c r="O1151" s="273"/>
      <c r="P1151" s="273"/>
      <c r="Q1151" s="273"/>
      <c r="R1151" s="274">
        <v>42180</v>
      </c>
      <c r="S1151" s="274" t="s">
        <v>2470</v>
      </c>
      <c r="T1151" s="275" t="s">
        <v>2659</v>
      </c>
      <c r="U1151" s="275" t="s">
        <v>2659</v>
      </c>
      <c r="V1151" s="275" t="s">
        <v>2659</v>
      </c>
      <c r="W1151" s="275" t="s">
        <v>2659</v>
      </c>
      <c r="X1151" s="284" t="s">
        <v>2731</v>
      </c>
      <c r="Y1151" s="286"/>
      <c r="Z1151" s="295"/>
      <c r="AA1151" s="295"/>
      <c r="AB1151" s="295"/>
      <c r="AC1151" s="295"/>
      <c r="AD1151" s="295"/>
      <c r="AE1151" s="319"/>
      <c r="AF1151" s="129"/>
      <c r="AG1151" s="129"/>
      <c r="AH1151" s="129"/>
      <c r="AI1151" s="129"/>
      <c r="AJ1151" s="129"/>
      <c r="AK1151" s="129"/>
      <c r="AL1151" s="129"/>
      <c r="AM1151" s="129"/>
      <c r="AN1151" s="129"/>
      <c r="AO1151" s="129"/>
      <c r="AP1151" s="129"/>
    </row>
    <row r="1152" spans="2:44" s="149" customFormat="1" ht="12.75" customHeight="1">
      <c r="B1152" s="129"/>
      <c r="C1152" s="129"/>
      <c r="D1152" s="294"/>
      <c r="E1152" s="295"/>
      <c r="F1152" s="295"/>
      <c r="G1152" s="272" t="s">
        <v>3150</v>
      </c>
      <c r="H1152" s="8" t="s">
        <v>1246</v>
      </c>
      <c r="I1152" s="283">
        <v>18</v>
      </c>
      <c r="J1152" s="283">
        <v>0</v>
      </c>
      <c r="K1152" s="283">
        <v>0.3</v>
      </c>
      <c r="L1152" s="283">
        <v>0</v>
      </c>
      <c r="M1152" s="273"/>
      <c r="N1152" s="273"/>
      <c r="O1152" s="273"/>
      <c r="P1152" s="273"/>
      <c r="Q1152" s="273"/>
      <c r="R1152" s="274">
        <v>41995</v>
      </c>
      <c r="S1152" s="274" t="s">
        <v>2470</v>
      </c>
      <c r="T1152" s="275" t="s">
        <v>2659</v>
      </c>
      <c r="U1152" s="275" t="s">
        <v>2659</v>
      </c>
      <c r="V1152" s="275" t="s">
        <v>2659</v>
      </c>
      <c r="W1152" s="275" t="s">
        <v>2659</v>
      </c>
      <c r="X1152" s="284" t="s">
        <v>2731</v>
      </c>
      <c r="Y1152" s="286"/>
      <c r="Z1152" s="295"/>
      <c r="AA1152" s="295"/>
      <c r="AB1152" s="295"/>
      <c r="AC1152" s="295"/>
      <c r="AD1152" s="295"/>
      <c r="AE1152" s="319"/>
      <c r="AF1152" s="129"/>
      <c r="AG1152" s="129"/>
      <c r="AH1152" s="129"/>
      <c r="AI1152" s="129"/>
      <c r="AJ1152" s="129"/>
      <c r="AK1152" s="129"/>
      <c r="AL1152" s="129"/>
      <c r="AM1152" s="129"/>
      <c r="AN1152" s="129"/>
      <c r="AO1152" s="129"/>
      <c r="AP1152" s="129"/>
    </row>
    <row r="1153" spans="2:44" s="149" customFormat="1" ht="12.75" customHeight="1">
      <c r="B1153" s="129"/>
      <c r="C1153" s="269" t="s">
        <v>2817</v>
      </c>
      <c r="D1153" s="270" t="s">
        <v>2798</v>
      </c>
      <c r="E1153" s="271" t="s">
        <v>2805</v>
      </c>
      <c r="F1153" s="145" t="s">
        <v>2818</v>
      </c>
      <c r="G1153" s="272" t="s">
        <v>2825</v>
      </c>
      <c r="H1153" s="8" t="s">
        <v>1246</v>
      </c>
      <c r="I1153" s="273">
        <v>18</v>
      </c>
      <c r="J1153" s="283">
        <v>0</v>
      </c>
      <c r="K1153" s="283">
        <v>0.3</v>
      </c>
      <c r="L1153" s="283">
        <v>0</v>
      </c>
      <c r="M1153" s="273">
        <v>48</v>
      </c>
      <c r="N1153" s="273">
        <v>0</v>
      </c>
      <c r="O1153" s="273">
        <v>0.8</v>
      </c>
      <c r="P1153" s="273">
        <v>0</v>
      </c>
      <c r="Q1153" s="273"/>
      <c r="R1153" s="274">
        <v>42180</v>
      </c>
      <c r="S1153" s="274" t="s">
        <v>2470</v>
      </c>
      <c r="T1153" s="275" t="s">
        <v>2659</v>
      </c>
      <c r="U1153" s="275" t="s">
        <v>2659</v>
      </c>
      <c r="V1153" s="275" t="s">
        <v>2659</v>
      </c>
      <c r="W1153" s="275" t="s">
        <v>2659</v>
      </c>
      <c r="X1153" s="284" t="s">
        <v>2731</v>
      </c>
      <c r="Y1153" s="286"/>
      <c r="Z1153" s="295"/>
      <c r="AA1153" s="295"/>
      <c r="AB1153" s="295"/>
      <c r="AC1153" s="295"/>
      <c r="AD1153" s="295"/>
      <c r="AE1153" s="319"/>
      <c r="AF1153" s="129"/>
      <c r="AG1153" s="129"/>
      <c r="AH1153" s="129"/>
      <c r="AI1153" s="129"/>
      <c r="AJ1153" s="129"/>
      <c r="AK1153" s="129"/>
      <c r="AL1153" s="129"/>
      <c r="AM1153" s="129"/>
      <c r="AN1153" s="129"/>
      <c r="AO1153" s="129"/>
      <c r="AP1153" s="129"/>
      <c r="AQ1153" s="327"/>
      <c r="AR1153" s="327"/>
    </row>
    <row r="1154" spans="2:44" s="149" customFormat="1" ht="12.75" customHeight="1">
      <c r="B1154" s="129"/>
      <c r="C1154" s="129"/>
      <c r="D1154" s="294"/>
      <c r="E1154" s="295"/>
      <c r="F1154" s="295"/>
      <c r="G1154" s="272" t="s">
        <v>2826</v>
      </c>
      <c r="H1154" s="8" t="s">
        <v>1246</v>
      </c>
      <c r="I1154" s="273">
        <v>6</v>
      </c>
      <c r="J1154" s="283">
        <v>0</v>
      </c>
      <c r="K1154" s="283">
        <v>0.1</v>
      </c>
      <c r="L1154" s="283">
        <v>0</v>
      </c>
      <c r="M1154" s="273"/>
      <c r="N1154" s="273"/>
      <c r="O1154" s="273"/>
      <c r="P1154" s="273"/>
      <c r="Q1154" s="273"/>
      <c r="R1154" s="274">
        <v>41995</v>
      </c>
      <c r="S1154" s="274" t="s">
        <v>2470</v>
      </c>
      <c r="T1154" s="275" t="s">
        <v>2659</v>
      </c>
      <c r="U1154" s="275" t="s">
        <v>2659</v>
      </c>
      <c r="V1154" s="275" t="s">
        <v>2659</v>
      </c>
      <c r="W1154" s="275" t="s">
        <v>2659</v>
      </c>
      <c r="X1154" s="284" t="s">
        <v>2731</v>
      </c>
      <c r="Y1154" s="286"/>
      <c r="Z1154" s="295"/>
      <c r="AA1154" s="295"/>
      <c r="AB1154" s="295"/>
      <c r="AC1154" s="295"/>
      <c r="AD1154" s="295"/>
      <c r="AE1154" s="319"/>
      <c r="AF1154" s="129"/>
      <c r="AG1154" s="129"/>
      <c r="AH1154" s="129"/>
      <c r="AI1154" s="129"/>
      <c r="AJ1154" s="129"/>
      <c r="AK1154" s="129"/>
      <c r="AL1154" s="129"/>
      <c r="AM1154" s="129"/>
      <c r="AN1154" s="129"/>
      <c r="AO1154" s="129"/>
      <c r="AP1154" s="129"/>
    </row>
    <row r="1155" spans="2:44" s="149" customFormat="1" ht="12.75" customHeight="1">
      <c r="B1155" s="129"/>
      <c r="C1155" s="129"/>
      <c r="D1155" s="294"/>
      <c r="E1155" s="295"/>
      <c r="F1155" s="295"/>
      <c r="G1155" s="272" t="s">
        <v>2827</v>
      </c>
      <c r="H1155" s="8" t="s">
        <v>1246</v>
      </c>
      <c r="I1155" s="273">
        <v>12</v>
      </c>
      <c r="J1155" s="283">
        <v>0</v>
      </c>
      <c r="K1155" s="283">
        <v>0.2</v>
      </c>
      <c r="L1155" s="283">
        <v>0</v>
      </c>
      <c r="M1155" s="273"/>
      <c r="N1155" s="273"/>
      <c r="O1155" s="273"/>
      <c r="P1155" s="273"/>
      <c r="Q1155" s="273"/>
      <c r="R1155" s="274">
        <v>41995</v>
      </c>
      <c r="S1155" s="274" t="s">
        <v>2470</v>
      </c>
      <c r="T1155" s="275" t="s">
        <v>2659</v>
      </c>
      <c r="U1155" s="275" t="s">
        <v>2659</v>
      </c>
      <c r="V1155" s="275" t="s">
        <v>2659</v>
      </c>
      <c r="W1155" s="275" t="s">
        <v>2659</v>
      </c>
      <c r="X1155" s="284" t="s">
        <v>2731</v>
      </c>
      <c r="Y1155" s="286"/>
      <c r="Z1155" s="295"/>
      <c r="AA1155" s="295"/>
      <c r="AB1155" s="295"/>
      <c r="AC1155" s="295"/>
      <c r="AD1155" s="295"/>
      <c r="AE1155" s="319"/>
      <c r="AF1155" s="129"/>
      <c r="AG1155" s="129"/>
      <c r="AH1155" s="129"/>
      <c r="AI1155" s="129"/>
      <c r="AJ1155" s="129"/>
      <c r="AK1155" s="129"/>
      <c r="AL1155" s="129"/>
      <c r="AM1155" s="129"/>
      <c r="AN1155" s="129"/>
      <c r="AO1155" s="129"/>
      <c r="AP1155" s="129"/>
    </row>
    <row r="1156" spans="2:44" s="149" customFormat="1" ht="12.75" customHeight="1">
      <c r="B1156" s="129"/>
      <c r="C1156" s="129"/>
      <c r="D1156" s="294"/>
      <c r="E1156" s="295"/>
      <c r="F1156" s="295"/>
      <c r="G1156" s="272" t="s">
        <v>2828</v>
      </c>
      <c r="H1156" s="8" t="s">
        <v>1246</v>
      </c>
      <c r="I1156" s="273">
        <v>12</v>
      </c>
      <c r="J1156" s="283">
        <v>0</v>
      </c>
      <c r="K1156" s="283">
        <v>0.2</v>
      </c>
      <c r="L1156" s="283">
        <v>0</v>
      </c>
      <c r="M1156" s="273"/>
      <c r="N1156" s="273"/>
      <c r="O1156" s="273"/>
      <c r="P1156" s="273"/>
      <c r="Q1156" s="273"/>
      <c r="R1156" s="274">
        <v>41995</v>
      </c>
      <c r="S1156" s="274" t="s">
        <v>2470</v>
      </c>
      <c r="T1156" s="275" t="s">
        <v>2659</v>
      </c>
      <c r="U1156" s="275" t="s">
        <v>2659</v>
      </c>
      <c r="V1156" s="275" t="s">
        <v>2659</v>
      </c>
      <c r="W1156" s="275" t="s">
        <v>2659</v>
      </c>
      <c r="X1156" s="284" t="s">
        <v>2731</v>
      </c>
      <c r="Y1156" s="286"/>
      <c r="Z1156" s="295"/>
      <c r="AA1156" s="295"/>
      <c r="AB1156" s="295"/>
      <c r="AC1156" s="295"/>
      <c r="AD1156" s="295"/>
      <c r="AE1156" s="319"/>
      <c r="AF1156" s="129"/>
      <c r="AG1156" s="129"/>
      <c r="AH1156" s="129"/>
      <c r="AI1156" s="129"/>
      <c r="AJ1156" s="129"/>
      <c r="AK1156" s="129"/>
      <c r="AL1156" s="129"/>
      <c r="AM1156" s="129"/>
      <c r="AN1156" s="129"/>
      <c r="AO1156" s="129"/>
      <c r="AP1156" s="129"/>
    </row>
    <row r="1157" spans="2:44" s="149" customFormat="1" ht="12.75" customHeight="1">
      <c r="B1157" s="129"/>
      <c r="C1157" s="269" t="s">
        <v>2817</v>
      </c>
      <c r="D1157" s="270" t="s">
        <v>2798</v>
      </c>
      <c r="E1157" s="271" t="s">
        <v>2805</v>
      </c>
      <c r="F1157" s="145" t="s">
        <v>2818</v>
      </c>
      <c r="G1157" s="272" t="s">
        <v>3151</v>
      </c>
      <c r="H1157" s="8" t="s">
        <v>1246</v>
      </c>
      <c r="I1157" s="273">
        <v>6</v>
      </c>
      <c r="J1157" s="283">
        <v>0</v>
      </c>
      <c r="K1157" s="283">
        <v>0.1</v>
      </c>
      <c r="L1157" s="283">
        <v>0</v>
      </c>
      <c r="M1157" s="273">
        <v>6</v>
      </c>
      <c r="N1157" s="283">
        <v>0</v>
      </c>
      <c r="O1157" s="283">
        <v>0.1</v>
      </c>
      <c r="P1157" s="283">
        <v>0</v>
      </c>
      <c r="Q1157" s="273"/>
      <c r="R1157" s="274">
        <v>41995</v>
      </c>
      <c r="S1157" s="274" t="s">
        <v>2470</v>
      </c>
      <c r="T1157" s="275" t="s">
        <v>2659</v>
      </c>
      <c r="U1157" s="275" t="s">
        <v>2659</v>
      </c>
      <c r="V1157" s="275" t="s">
        <v>2659</v>
      </c>
      <c r="W1157" s="275" t="s">
        <v>2659</v>
      </c>
      <c r="X1157" s="284" t="s">
        <v>2731</v>
      </c>
      <c r="Y1157" s="286"/>
      <c r="Z1157" s="295"/>
      <c r="AA1157" s="295"/>
      <c r="AB1157" s="295"/>
      <c r="AC1157" s="295"/>
      <c r="AD1157" s="295"/>
      <c r="AE1157" s="319"/>
      <c r="AF1157" s="129"/>
      <c r="AG1157" s="129"/>
      <c r="AH1157" s="129"/>
      <c r="AI1157" s="129"/>
      <c r="AJ1157" s="129"/>
      <c r="AK1157" s="129"/>
      <c r="AL1157" s="129"/>
      <c r="AM1157" s="129"/>
      <c r="AN1157" s="129"/>
      <c r="AO1157" s="129"/>
      <c r="AP1157" s="129"/>
      <c r="AQ1157" s="327"/>
      <c r="AR1157" s="327"/>
    </row>
    <row r="1158" spans="2:44" s="149" customFormat="1" ht="12.75" customHeight="1">
      <c r="B1158" s="129"/>
      <c r="C1158" s="269" t="s">
        <v>2829</v>
      </c>
      <c r="D1158" s="270" t="s">
        <v>2798</v>
      </c>
      <c r="E1158" s="271" t="s">
        <v>2805</v>
      </c>
      <c r="F1158" s="145" t="s">
        <v>2818</v>
      </c>
      <c r="G1158" s="272" t="s">
        <v>2830</v>
      </c>
      <c r="H1158" s="8" t="s">
        <v>1246</v>
      </c>
      <c r="I1158" s="273">
        <v>3</v>
      </c>
      <c r="J1158" s="273">
        <v>240</v>
      </c>
      <c r="K1158" s="283">
        <v>0.05</v>
      </c>
      <c r="L1158" s="283">
        <v>4</v>
      </c>
      <c r="M1158" s="273">
        <v>24</v>
      </c>
      <c r="N1158" s="273">
        <v>360</v>
      </c>
      <c r="O1158" s="273">
        <v>0.4</v>
      </c>
      <c r="P1158" s="273">
        <v>6</v>
      </c>
      <c r="Q1158" s="273"/>
      <c r="R1158" s="274">
        <v>41995</v>
      </c>
      <c r="S1158" s="274" t="s">
        <v>2470</v>
      </c>
      <c r="T1158" s="275" t="s">
        <v>2659</v>
      </c>
      <c r="U1158" s="275" t="s">
        <v>2659</v>
      </c>
      <c r="V1158" s="275" t="s">
        <v>2659</v>
      </c>
      <c r="W1158" s="275" t="s">
        <v>2659</v>
      </c>
      <c r="X1158" s="284" t="s">
        <v>2731</v>
      </c>
      <c r="Y1158" s="286"/>
      <c r="Z1158" s="295"/>
      <c r="AA1158" s="295"/>
      <c r="AB1158" s="295"/>
      <c r="AC1158" s="295"/>
      <c r="AD1158" s="295"/>
      <c r="AE1158" s="319"/>
      <c r="AF1158" s="129"/>
      <c r="AG1158" s="129"/>
      <c r="AH1158" s="129"/>
      <c r="AI1158" s="129"/>
      <c r="AJ1158" s="129"/>
      <c r="AK1158" s="129"/>
      <c r="AL1158" s="129"/>
      <c r="AM1158" s="129"/>
      <c r="AN1158" s="129"/>
      <c r="AO1158" s="129"/>
      <c r="AP1158" s="129"/>
      <c r="AQ1158" s="327"/>
      <c r="AR1158" s="327"/>
    </row>
    <row r="1159" spans="2:44" s="149" customFormat="1" ht="12.75" customHeight="1">
      <c r="B1159" s="129"/>
      <c r="C1159" s="129"/>
      <c r="D1159" s="294"/>
      <c r="E1159" s="295"/>
      <c r="F1159" s="295"/>
      <c r="G1159" s="272" t="s">
        <v>2831</v>
      </c>
      <c r="H1159" s="8" t="s">
        <v>1246</v>
      </c>
      <c r="I1159" s="273">
        <v>3</v>
      </c>
      <c r="J1159" s="273">
        <v>120</v>
      </c>
      <c r="K1159" s="283">
        <v>0.05</v>
      </c>
      <c r="L1159" s="283">
        <v>2</v>
      </c>
      <c r="M1159" s="273"/>
      <c r="N1159" s="273"/>
      <c r="O1159" s="273"/>
      <c r="P1159" s="273"/>
      <c r="Q1159" s="273"/>
      <c r="R1159" s="274">
        <v>41995</v>
      </c>
      <c r="S1159" s="274" t="s">
        <v>2470</v>
      </c>
      <c r="T1159" s="275" t="s">
        <v>2659</v>
      </c>
      <c r="U1159" s="275" t="s">
        <v>2659</v>
      </c>
      <c r="V1159" s="275" t="s">
        <v>2659</v>
      </c>
      <c r="W1159" s="275" t="s">
        <v>2659</v>
      </c>
      <c r="X1159" s="284" t="s">
        <v>2731</v>
      </c>
      <c r="Y1159" s="286"/>
      <c r="Z1159" s="295"/>
      <c r="AA1159" s="295"/>
      <c r="AB1159" s="295"/>
      <c r="AC1159" s="295"/>
      <c r="AD1159" s="295"/>
      <c r="AE1159" s="319"/>
      <c r="AF1159" s="129"/>
      <c r="AG1159" s="129"/>
      <c r="AH1159" s="129"/>
      <c r="AI1159" s="129"/>
      <c r="AJ1159" s="129"/>
      <c r="AK1159" s="129"/>
      <c r="AL1159" s="129"/>
      <c r="AM1159" s="129"/>
      <c r="AN1159" s="129"/>
      <c r="AO1159" s="129"/>
      <c r="AP1159" s="129"/>
    </row>
    <row r="1160" spans="2:44" s="149" customFormat="1" ht="12.75" customHeight="1">
      <c r="B1160" s="129"/>
      <c r="C1160" s="129"/>
      <c r="D1160" s="294"/>
      <c r="E1160" s="295"/>
      <c r="F1160" s="295"/>
      <c r="G1160" s="272" t="s">
        <v>2832</v>
      </c>
      <c r="H1160" s="8" t="s">
        <v>1246</v>
      </c>
      <c r="I1160" s="273">
        <v>18</v>
      </c>
      <c r="J1160" s="273">
        <v>0</v>
      </c>
      <c r="K1160" s="283">
        <v>0.3</v>
      </c>
      <c r="L1160" s="283">
        <v>0</v>
      </c>
      <c r="M1160" s="273"/>
      <c r="N1160" s="273"/>
      <c r="O1160" s="273"/>
      <c r="P1160" s="273"/>
      <c r="Q1160" s="273"/>
      <c r="R1160" s="274">
        <v>41995</v>
      </c>
      <c r="S1160" s="274" t="s">
        <v>2470</v>
      </c>
      <c r="T1160" s="275" t="s">
        <v>2659</v>
      </c>
      <c r="U1160" s="275" t="s">
        <v>2659</v>
      </c>
      <c r="V1160" s="275" t="s">
        <v>2659</v>
      </c>
      <c r="W1160" s="275" t="s">
        <v>2659</v>
      </c>
      <c r="X1160" s="284" t="s">
        <v>2731</v>
      </c>
      <c r="Y1160" s="286"/>
      <c r="Z1160" s="295"/>
      <c r="AA1160" s="295"/>
      <c r="AB1160" s="295"/>
      <c r="AC1160" s="295"/>
      <c r="AD1160" s="295"/>
      <c r="AE1160" s="319"/>
      <c r="AF1160" s="129"/>
      <c r="AG1160" s="129"/>
      <c r="AH1160" s="129"/>
      <c r="AI1160" s="129"/>
      <c r="AJ1160" s="129"/>
      <c r="AK1160" s="129"/>
      <c r="AL1160" s="129"/>
      <c r="AM1160" s="129"/>
      <c r="AN1160" s="129"/>
      <c r="AO1160" s="129"/>
      <c r="AP1160" s="129"/>
    </row>
    <row r="1161" spans="2:44" s="149" customFormat="1" ht="12.75" customHeight="1">
      <c r="B1161" s="129"/>
      <c r="C1161" s="269" t="s">
        <v>2829</v>
      </c>
      <c r="D1161" s="270" t="s">
        <v>2798</v>
      </c>
      <c r="E1161" s="271" t="s">
        <v>2805</v>
      </c>
      <c r="F1161" s="145" t="s">
        <v>2818</v>
      </c>
      <c r="G1161" s="271" t="s">
        <v>3015</v>
      </c>
      <c r="H1161" s="8" t="s">
        <v>1246</v>
      </c>
      <c r="I1161" s="273">
        <v>30</v>
      </c>
      <c r="J1161" s="273">
        <v>0</v>
      </c>
      <c r="K1161" s="273">
        <v>0.5</v>
      </c>
      <c r="L1161" s="273">
        <v>0</v>
      </c>
      <c r="M1161" s="273">
        <v>30</v>
      </c>
      <c r="N1161" s="273">
        <v>0</v>
      </c>
      <c r="O1161" s="273">
        <v>0.5</v>
      </c>
      <c r="P1161" s="273">
        <v>0</v>
      </c>
      <c r="Q1161" s="273"/>
      <c r="R1161" s="274">
        <v>42467</v>
      </c>
      <c r="S1161" s="274" t="s">
        <v>2470</v>
      </c>
      <c r="T1161" s="275" t="s">
        <v>2659</v>
      </c>
      <c r="U1161" s="275" t="s">
        <v>2659</v>
      </c>
      <c r="V1161" s="275" t="s">
        <v>2659</v>
      </c>
      <c r="W1161" s="275" t="s">
        <v>2659</v>
      </c>
      <c r="X1161" s="284" t="s">
        <v>2731</v>
      </c>
      <c r="Y1161" s="286"/>
      <c r="Z1161" s="295"/>
      <c r="AA1161" s="295"/>
      <c r="AB1161" s="295"/>
      <c r="AC1161" s="295"/>
      <c r="AD1161" s="295"/>
      <c r="AE1161" s="319"/>
      <c r="AF1161" s="129"/>
      <c r="AG1161" s="129"/>
      <c r="AH1161" s="129"/>
      <c r="AI1161" s="129"/>
      <c r="AJ1161" s="129"/>
      <c r="AK1161" s="129"/>
      <c r="AL1161" s="129"/>
      <c r="AM1161" s="129"/>
      <c r="AN1161" s="129"/>
      <c r="AO1161" s="129"/>
      <c r="AP1161" s="129"/>
      <c r="AQ1161" s="327"/>
      <c r="AR1161" s="327"/>
    </row>
    <row r="1162" spans="2:44" s="149" customFormat="1" ht="12.75" customHeight="1">
      <c r="B1162" s="129"/>
      <c r="C1162" s="269" t="s">
        <v>22</v>
      </c>
      <c r="D1162" s="270" t="s">
        <v>2798</v>
      </c>
      <c r="E1162" s="271" t="s">
        <v>2833</v>
      </c>
      <c r="F1162" s="145" t="s">
        <v>2834</v>
      </c>
      <c r="G1162" s="272" t="s">
        <v>2835</v>
      </c>
      <c r="H1162" s="8" t="s">
        <v>1246</v>
      </c>
      <c r="I1162" s="273">
        <v>30</v>
      </c>
      <c r="J1162" s="273">
        <v>0</v>
      </c>
      <c r="K1162" s="283">
        <v>0.5</v>
      </c>
      <c r="L1162" s="283">
        <v>0</v>
      </c>
      <c r="M1162" s="273">
        <v>36</v>
      </c>
      <c r="N1162" s="273">
        <v>300</v>
      </c>
      <c r="O1162" s="273">
        <v>0.6</v>
      </c>
      <c r="P1162" s="273">
        <v>5</v>
      </c>
      <c r="Q1162" s="273"/>
      <c r="R1162" s="274">
        <v>42347</v>
      </c>
      <c r="S1162" s="274" t="s">
        <v>2470</v>
      </c>
      <c r="T1162" s="275" t="s">
        <v>2659</v>
      </c>
      <c r="U1162" s="275" t="s">
        <v>2659</v>
      </c>
      <c r="V1162" s="275" t="s">
        <v>2659</v>
      </c>
      <c r="W1162" s="275" t="s">
        <v>2659</v>
      </c>
      <c r="X1162" s="284" t="s">
        <v>2731</v>
      </c>
      <c r="Y1162" s="286"/>
      <c r="Z1162" s="295"/>
      <c r="AA1162" s="295"/>
      <c r="AB1162" s="295"/>
      <c r="AC1162" s="295"/>
      <c r="AD1162" s="295"/>
      <c r="AE1162" s="319"/>
      <c r="AF1162" s="129"/>
      <c r="AG1162" s="129"/>
      <c r="AH1162" s="129"/>
      <c r="AI1162" s="129"/>
      <c r="AJ1162" s="129"/>
      <c r="AK1162" s="129"/>
      <c r="AL1162" s="129"/>
      <c r="AM1162" s="129"/>
      <c r="AN1162" s="129"/>
      <c r="AO1162" s="129"/>
      <c r="AP1162" s="129"/>
      <c r="AQ1162" s="327"/>
      <c r="AR1162" s="327"/>
    </row>
    <row r="1163" spans="2:44" s="149" customFormat="1" ht="12.75" customHeight="1">
      <c r="B1163" s="129"/>
      <c r="C1163" s="129"/>
      <c r="D1163" s="294"/>
      <c r="E1163" s="295"/>
      <c r="F1163" s="295"/>
      <c r="G1163" s="272" t="s">
        <v>2836</v>
      </c>
      <c r="H1163" s="8" t="s">
        <v>1246</v>
      </c>
      <c r="I1163" s="273">
        <v>6</v>
      </c>
      <c r="J1163" s="273">
        <v>300</v>
      </c>
      <c r="K1163" s="283">
        <v>0.1</v>
      </c>
      <c r="L1163" s="283">
        <v>5</v>
      </c>
      <c r="M1163" s="273"/>
      <c r="N1163" s="273"/>
      <c r="O1163" s="273"/>
      <c r="P1163" s="273"/>
      <c r="Q1163" s="273"/>
      <c r="R1163" s="274">
        <v>41995</v>
      </c>
      <c r="S1163" s="274" t="s">
        <v>2470</v>
      </c>
      <c r="T1163" s="275" t="s">
        <v>2659</v>
      </c>
      <c r="U1163" s="275" t="s">
        <v>2659</v>
      </c>
      <c r="V1163" s="275" t="s">
        <v>2659</v>
      </c>
      <c r="W1163" s="275" t="s">
        <v>2659</v>
      </c>
      <c r="X1163" s="284" t="s">
        <v>2731</v>
      </c>
      <c r="Y1163" s="286"/>
      <c r="Z1163" s="295"/>
      <c r="AA1163" s="295"/>
      <c r="AB1163" s="295"/>
      <c r="AC1163" s="295"/>
      <c r="AD1163" s="295"/>
      <c r="AE1163" s="319"/>
      <c r="AF1163" s="129"/>
      <c r="AG1163" s="129"/>
      <c r="AH1163" s="129"/>
      <c r="AI1163" s="129"/>
      <c r="AJ1163" s="129"/>
      <c r="AK1163" s="129"/>
      <c r="AL1163" s="129"/>
      <c r="AM1163" s="129"/>
      <c r="AN1163" s="129"/>
      <c r="AO1163" s="129"/>
      <c r="AP1163" s="129"/>
    </row>
    <row r="1164" spans="2:44" s="149" customFormat="1" ht="12.75" customHeight="1">
      <c r="B1164" s="129"/>
      <c r="C1164" s="269" t="s">
        <v>22</v>
      </c>
      <c r="D1164" s="270" t="s">
        <v>2798</v>
      </c>
      <c r="E1164" s="271" t="s">
        <v>2833</v>
      </c>
      <c r="F1164" s="145" t="s">
        <v>2837</v>
      </c>
      <c r="G1164" s="272" t="s">
        <v>2835</v>
      </c>
      <c r="H1164" s="8" t="s">
        <v>1246</v>
      </c>
      <c r="I1164" s="273">
        <v>30</v>
      </c>
      <c r="J1164" s="273">
        <v>0</v>
      </c>
      <c r="K1164" s="283">
        <v>0.5</v>
      </c>
      <c r="L1164" s="283">
        <v>0</v>
      </c>
      <c r="M1164" s="273">
        <v>36</v>
      </c>
      <c r="N1164" s="273">
        <v>300</v>
      </c>
      <c r="O1164" s="273">
        <v>0.6</v>
      </c>
      <c r="P1164" s="273">
        <v>5</v>
      </c>
      <c r="Q1164" s="273"/>
      <c r="R1164" s="274">
        <v>41995</v>
      </c>
      <c r="S1164" s="274" t="s">
        <v>2470</v>
      </c>
      <c r="T1164" s="275" t="s">
        <v>2659</v>
      </c>
      <c r="U1164" s="275" t="s">
        <v>2659</v>
      </c>
      <c r="V1164" s="275" t="s">
        <v>2659</v>
      </c>
      <c r="W1164" s="275" t="s">
        <v>2659</v>
      </c>
      <c r="X1164" s="284" t="s">
        <v>2731</v>
      </c>
      <c r="Y1164" s="286"/>
      <c r="Z1164" s="295"/>
      <c r="AA1164" s="295"/>
      <c r="AB1164" s="295"/>
      <c r="AC1164" s="295"/>
      <c r="AD1164" s="295"/>
      <c r="AE1164" s="319"/>
      <c r="AF1164" s="129"/>
      <c r="AG1164" s="129"/>
      <c r="AH1164" s="129"/>
      <c r="AI1164" s="129"/>
      <c r="AJ1164" s="129"/>
      <c r="AK1164" s="129"/>
      <c r="AL1164" s="129"/>
      <c r="AM1164" s="129"/>
      <c r="AN1164" s="129"/>
      <c r="AO1164" s="129"/>
      <c r="AP1164" s="129"/>
      <c r="AQ1164" s="327"/>
      <c r="AR1164" s="327"/>
    </row>
    <row r="1165" spans="2:44" s="149" customFormat="1" ht="12.75" customHeight="1">
      <c r="B1165" s="129"/>
      <c r="C1165" s="129"/>
      <c r="D1165" s="294"/>
      <c r="E1165" s="295"/>
      <c r="F1165" s="295"/>
      <c r="G1165" s="272" t="s">
        <v>2838</v>
      </c>
      <c r="H1165" s="8" t="s">
        <v>1246</v>
      </c>
      <c r="I1165" s="273">
        <v>6</v>
      </c>
      <c r="J1165" s="273">
        <v>300</v>
      </c>
      <c r="K1165" s="283">
        <v>0.1</v>
      </c>
      <c r="L1165" s="283">
        <v>5</v>
      </c>
      <c r="M1165" s="273"/>
      <c r="N1165" s="273"/>
      <c r="O1165" s="273"/>
      <c r="P1165" s="273"/>
      <c r="Q1165" s="273"/>
      <c r="R1165" s="274">
        <v>41995</v>
      </c>
      <c r="S1165" s="274" t="s">
        <v>2470</v>
      </c>
      <c r="T1165" s="275" t="s">
        <v>2659</v>
      </c>
      <c r="U1165" s="275" t="s">
        <v>2659</v>
      </c>
      <c r="V1165" s="275" t="s">
        <v>2659</v>
      </c>
      <c r="W1165" s="275" t="s">
        <v>2659</v>
      </c>
      <c r="X1165" s="284" t="s">
        <v>2731</v>
      </c>
      <c r="Y1165" s="286"/>
      <c r="Z1165" s="295"/>
      <c r="AA1165" s="295"/>
      <c r="AB1165" s="295"/>
      <c r="AC1165" s="295"/>
      <c r="AD1165" s="295"/>
      <c r="AE1165" s="319"/>
      <c r="AF1165" s="129"/>
      <c r="AG1165" s="129"/>
      <c r="AH1165" s="129"/>
      <c r="AI1165" s="129"/>
      <c r="AJ1165" s="129"/>
      <c r="AK1165" s="129"/>
      <c r="AL1165" s="129"/>
      <c r="AM1165" s="129"/>
      <c r="AN1165" s="129"/>
      <c r="AO1165" s="129"/>
      <c r="AP1165" s="129"/>
    </row>
    <row r="1166" spans="2:44" s="149" customFormat="1" ht="12.75" customHeight="1">
      <c r="B1166" s="129"/>
      <c r="C1166" s="269" t="s">
        <v>22</v>
      </c>
      <c r="D1166" s="270" t="s">
        <v>2798</v>
      </c>
      <c r="E1166" s="145" t="s">
        <v>3152</v>
      </c>
      <c r="F1166" s="145" t="s">
        <v>3153</v>
      </c>
      <c r="G1166" s="271" t="s">
        <v>3153</v>
      </c>
      <c r="H1166" s="8" t="s">
        <v>1246</v>
      </c>
      <c r="I1166" s="273">
        <v>6</v>
      </c>
      <c r="J1166" s="273">
        <v>6</v>
      </c>
      <c r="K1166" s="273">
        <v>0.1</v>
      </c>
      <c r="L1166" s="273">
        <v>0.1</v>
      </c>
      <c r="M1166" s="273">
        <v>6</v>
      </c>
      <c r="N1166" s="273">
        <v>6</v>
      </c>
      <c r="O1166" s="273">
        <v>0.1</v>
      </c>
      <c r="P1166" s="273">
        <v>0.1</v>
      </c>
      <c r="Q1166" s="273"/>
      <c r="R1166" s="274">
        <v>42621</v>
      </c>
      <c r="S1166" s="274" t="s">
        <v>2470</v>
      </c>
      <c r="T1166" s="275" t="s">
        <v>2659</v>
      </c>
      <c r="U1166" s="275" t="s">
        <v>2659</v>
      </c>
      <c r="V1166" s="275" t="s">
        <v>2659</v>
      </c>
      <c r="W1166" s="275" t="s">
        <v>2659</v>
      </c>
      <c r="X1166" s="284" t="s">
        <v>2731</v>
      </c>
      <c r="Y1166" s="286"/>
      <c r="Z1166" s="295"/>
      <c r="AA1166" s="295"/>
      <c r="AB1166" s="295"/>
      <c r="AC1166" s="295"/>
      <c r="AD1166" s="295"/>
      <c r="AE1166" s="319"/>
      <c r="AF1166" s="129"/>
      <c r="AG1166" s="129"/>
      <c r="AH1166" s="129"/>
      <c r="AI1166" s="129"/>
      <c r="AJ1166" s="129"/>
      <c r="AK1166" s="129"/>
      <c r="AL1166" s="129"/>
      <c r="AM1166" s="129"/>
      <c r="AN1166" s="129"/>
      <c r="AO1166" s="129"/>
      <c r="AP1166" s="129"/>
      <c r="AQ1166" s="327"/>
      <c r="AR1166" s="327"/>
    </row>
    <row r="1167" spans="2:44" s="149" customFormat="1" ht="12.75" customHeight="1">
      <c r="B1167" s="129"/>
      <c r="C1167" s="269" t="s">
        <v>22</v>
      </c>
      <c r="D1167" s="270" t="s">
        <v>2798</v>
      </c>
      <c r="E1167" s="145" t="s">
        <v>3154</v>
      </c>
      <c r="F1167" s="145" t="s">
        <v>3155</v>
      </c>
      <c r="G1167" s="272" t="s">
        <v>3156</v>
      </c>
      <c r="H1167" s="8" t="s">
        <v>1246</v>
      </c>
      <c r="I1167" s="273">
        <v>6</v>
      </c>
      <c r="J1167" s="273">
        <v>0</v>
      </c>
      <c r="K1167" s="273">
        <v>0.1</v>
      </c>
      <c r="L1167" s="273">
        <v>0</v>
      </c>
      <c r="M1167" s="273">
        <v>6</v>
      </c>
      <c r="N1167" s="273">
        <v>0</v>
      </c>
      <c r="O1167" s="273">
        <v>0.1</v>
      </c>
      <c r="P1167" s="273">
        <v>0</v>
      </c>
      <c r="Q1167" s="273"/>
      <c r="R1167" s="274">
        <v>43770</v>
      </c>
      <c r="S1167" s="274" t="s">
        <v>2470</v>
      </c>
      <c r="T1167" s="275" t="s">
        <v>2659</v>
      </c>
      <c r="U1167" s="275" t="s">
        <v>2659</v>
      </c>
      <c r="V1167" s="275" t="s">
        <v>2659</v>
      </c>
      <c r="W1167" s="275" t="s">
        <v>2659</v>
      </c>
      <c r="X1167" s="284" t="s">
        <v>2731</v>
      </c>
      <c r="Y1167" s="286"/>
      <c r="Z1167" s="295"/>
      <c r="AA1167" s="295"/>
      <c r="AB1167" s="295"/>
      <c r="AC1167" s="295"/>
      <c r="AD1167" s="295"/>
      <c r="AE1167" s="319"/>
      <c r="AF1167" s="129"/>
      <c r="AG1167" s="129"/>
      <c r="AH1167" s="129"/>
      <c r="AI1167" s="129"/>
      <c r="AJ1167" s="129"/>
      <c r="AK1167" s="129"/>
      <c r="AL1167" s="129"/>
      <c r="AM1167" s="129"/>
      <c r="AN1167" s="129"/>
      <c r="AO1167" s="129"/>
      <c r="AP1167" s="129"/>
      <c r="AQ1167" s="327"/>
      <c r="AR1167" s="327"/>
    </row>
    <row r="1168" spans="2:44" s="149" customFormat="1" ht="12.75" customHeight="1">
      <c r="B1168" s="129"/>
      <c r="C1168" s="269" t="s">
        <v>22</v>
      </c>
      <c r="D1168" s="270" t="s">
        <v>2798</v>
      </c>
      <c r="E1168" s="145" t="s">
        <v>3157</v>
      </c>
      <c r="F1168" s="145" t="s">
        <v>3158</v>
      </c>
      <c r="G1168" s="272" t="s">
        <v>3159</v>
      </c>
      <c r="H1168" s="8" t="s">
        <v>1246</v>
      </c>
      <c r="I1168" s="273">
        <v>6</v>
      </c>
      <c r="J1168" s="273">
        <v>0</v>
      </c>
      <c r="K1168" s="273">
        <v>0.1</v>
      </c>
      <c r="L1168" s="273">
        <v>0</v>
      </c>
      <c r="M1168" s="273">
        <v>6</v>
      </c>
      <c r="N1168" s="273">
        <v>0</v>
      </c>
      <c r="O1168" s="273">
        <v>0.1</v>
      </c>
      <c r="P1168" s="273">
        <v>0</v>
      </c>
      <c r="Q1168" s="273"/>
      <c r="R1168" s="274">
        <v>43770</v>
      </c>
      <c r="S1168" s="274" t="s">
        <v>2470</v>
      </c>
      <c r="T1168" s="275" t="s">
        <v>2659</v>
      </c>
      <c r="U1168" s="275" t="s">
        <v>2659</v>
      </c>
      <c r="V1168" s="275" t="s">
        <v>2659</v>
      </c>
      <c r="W1168" s="275" t="s">
        <v>2659</v>
      </c>
      <c r="X1168" s="284" t="s">
        <v>2731</v>
      </c>
      <c r="Y1168" s="286"/>
      <c r="Z1168" s="295"/>
      <c r="AA1168" s="295"/>
      <c r="AB1168" s="295"/>
      <c r="AC1168" s="295"/>
      <c r="AD1168" s="295"/>
      <c r="AE1168" s="319"/>
      <c r="AF1168" s="129"/>
      <c r="AG1168" s="129"/>
      <c r="AH1168" s="129"/>
      <c r="AI1168" s="129"/>
      <c r="AJ1168" s="129"/>
      <c r="AK1168" s="129"/>
      <c r="AL1168" s="129"/>
      <c r="AM1168" s="129"/>
      <c r="AN1168" s="129"/>
      <c r="AO1168" s="129"/>
      <c r="AP1168" s="129"/>
      <c r="AQ1168" s="327"/>
      <c r="AR1168" s="327"/>
    </row>
    <row r="1169" spans="2:44" s="149" customFormat="1" ht="12.75" customHeight="1">
      <c r="B1169" s="129"/>
      <c r="C1169" s="269" t="s">
        <v>22</v>
      </c>
      <c r="D1169" s="270" t="s">
        <v>2798</v>
      </c>
      <c r="E1169" s="145" t="s">
        <v>3160</v>
      </c>
      <c r="F1169" s="145" t="s">
        <v>3161</v>
      </c>
      <c r="G1169" s="272" t="s">
        <v>3162</v>
      </c>
      <c r="H1169" s="8" t="s">
        <v>1246</v>
      </c>
      <c r="I1169" s="273">
        <v>3</v>
      </c>
      <c r="J1169" s="273">
        <v>0</v>
      </c>
      <c r="K1169" s="273">
        <v>0.05</v>
      </c>
      <c r="L1169" s="273">
        <v>0</v>
      </c>
      <c r="M1169" s="273">
        <v>3</v>
      </c>
      <c r="N1169" s="273">
        <v>0</v>
      </c>
      <c r="O1169" s="273">
        <v>0.05</v>
      </c>
      <c r="P1169" s="273">
        <v>0</v>
      </c>
      <c r="Q1169" s="273"/>
      <c r="R1169" s="274">
        <v>43770</v>
      </c>
      <c r="S1169" s="274" t="s">
        <v>2470</v>
      </c>
      <c r="T1169" s="275" t="s">
        <v>2659</v>
      </c>
      <c r="U1169" s="275" t="s">
        <v>2659</v>
      </c>
      <c r="V1169" s="275" t="s">
        <v>2659</v>
      </c>
      <c r="W1169" s="275" t="s">
        <v>2659</v>
      </c>
      <c r="X1169" s="284" t="s">
        <v>2731</v>
      </c>
      <c r="Y1169" s="286"/>
      <c r="Z1169" s="295"/>
      <c r="AA1169" s="295"/>
      <c r="AB1169" s="295"/>
      <c r="AC1169" s="295"/>
      <c r="AD1169" s="295"/>
      <c r="AE1169" s="319"/>
      <c r="AF1169" s="129"/>
      <c r="AG1169" s="129"/>
      <c r="AH1169" s="129"/>
      <c r="AI1169" s="129"/>
      <c r="AJ1169" s="129"/>
      <c r="AK1169" s="129"/>
      <c r="AL1169" s="129"/>
      <c r="AM1169" s="129"/>
      <c r="AN1169" s="129"/>
      <c r="AO1169" s="129"/>
      <c r="AP1169" s="129"/>
      <c r="AQ1169" s="327"/>
      <c r="AR1169" s="327"/>
    </row>
    <row r="1170" spans="2:44" s="149" customFormat="1" ht="12.75" customHeight="1">
      <c r="B1170" s="215"/>
      <c r="C1170" s="216" t="s">
        <v>40</v>
      </c>
      <c r="D1170" s="214" t="s">
        <v>770</v>
      </c>
      <c r="E1170" s="12" t="s">
        <v>41</v>
      </c>
      <c r="F1170" s="13" t="s">
        <v>42</v>
      </c>
      <c r="G1170" s="237" t="s">
        <v>3016</v>
      </c>
      <c r="H1170" s="14" t="s">
        <v>43</v>
      </c>
      <c r="I1170" s="15">
        <v>12</v>
      </c>
      <c r="J1170" s="15">
        <v>0</v>
      </c>
      <c r="K1170" s="458">
        <v>0.2</v>
      </c>
      <c r="L1170" s="459">
        <v>0</v>
      </c>
      <c r="M1170" s="16">
        <f>SUM(I1170:I1174)</f>
        <v>84</v>
      </c>
      <c r="N1170" s="16">
        <f>SUM(J1170:J1174)</f>
        <v>0</v>
      </c>
      <c r="O1170" s="16">
        <f>SUM(K1170:K1174)</f>
        <v>1.4000000000000001</v>
      </c>
      <c r="P1170" s="16">
        <f>SUM(L1170:L1174)</f>
        <v>0</v>
      </c>
      <c r="Q1170" s="16"/>
      <c r="R1170" s="17">
        <v>42979</v>
      </c>
      <c r="S1170" s="274" t="s">
        <v>2470</v>
      </c>
      <c r="T1170" s="148" t="s">
        <v>31</v>
      </c>
      <c r="U1170" s="148" t="s">
        <v>31</v>
      </c>
      <c r="V1170" s="148" t="s">
        <v>31</v>
      </c>
      <c r="W1170" s="148" t="s">
        <v>31</v>
      </c>
      <c r="X1170" s="284" t="s">
        <v>2731</v>
      </c>
      <c r="Y1170" s="296"/>
      <c r="Z1170" s="296"/>
      <c r="AA1170" s="296"/>
      <c r="AB1170" s="296"/>
      <c r="AC1170" s="296"/>
      <c r="AD1170" s="296"/>
      <c r="AE1170" s="320"/>
      <c r="AF1170" s="296"/>
      <c r="AG1170" s="129"/>
      <c r="AH1170" s="129"/>
      <c r="AI1170" s="129"/>
      <c r="AJ1170" s="129"/>
      <c r="AK1170" s="129"/>
      <c r="AL1170" s="129"/>
      <c r="AM1170" s="129"/>
      <c r="AN1170" s="129"/>
      <c r="AO1170" s="129"/>
      <c r="AP1170" s="129"/>
      <c r="AQ1170" s="327"/>
      <c r="AR1170" s="327"/>
    </row>
    <row r="1171" spans="2:44" s="149" customFormat="1" ht="12.75" customHeight="1">
      <c r="B1171" s="10"/>
      <c r="C1171" s="11"/>
      <c r="D1171" s="12"/>
      <c r="E1171" s="12"/>
      <c r="F1171" s="13"/>
      <c r="G1171" s="237" t="s">
        <v>44</v>
      </c>
      <c r="H1171" s="14" t="s">
        <v>43</v>
      </c>
      <c r="I1171" s="15">
        <v>24</v>
      </c>
      <c r="J1171" s="15">
        <v>0</v>
      </c>
      <c r="K1171" s="458">
        <v>0.4</v>
      </c>
      <c r="L1171" s="459">
        <v>0</v>
      </c>
      <c r="M1171" s="16"/>
      <c r="N1171" s="16"/>
      <c r="O1171" s="16"/>
      <c r="P1171" s="16"/>
      <c r="Q1171" s="16"/>
      <c r="R1171" s="17">
        <v>43656</v>
      </c>
      <c r="S1171" s="274" t="s">
        <v>2470</v>
      </c>
      <c r="T1171" s="148" t="s">
        <v>31</v>
      </c>
      <c r="U1171" s="148" t="s">
        <v>31</v>
      </c>
      <c r="V1171" s="148" t="s">
        <v>31</v>
      </c>
      <c r="W1171" s="148" t="s">
        <v>31</v>
      </c>
      <c r="X1171" s="284" t="s">
        <v>2731</v>
      </c>
      <c r="Y1171" s="296"/>
      <c r="Z1171" s="296"/>
      <c r="AA1171" s="296"/>
      <c r="AB1171" s="296"/>
      <c r="AC1171" s="296"/>
      <c r="AD1171" s="296"/>
      <c r="AE1171" s="320"/>
      <c r="AF1171" s="296"/>
      <c r="AG1171" s="129"/>
      <c r="AH1171" s="129"/>
      <c r="AI1171" s="129"/>
      <c r="AJ1171" s="129"/>
      <c r="AK1171" s="129"/>
      <c r="AL1171" s="129"/>
      <c r="AM1171" s="129"/>
      <c r="AN1171" s="129"/>
      <c r="AO1171" s="129"/>
      <c r="AP1171" s="129"/>
    </row>
    <row r="1172" spans="2:44" s="149" customFormat="1" ht="12.75" customHeight="1">
      <c r="B1172" s="10"/>
      <c r="C1172" s="11"/>
      <c r="D1172" s="12"/>
      <c r="E1172" s="12"/>
      <c r="F1172" s="13"/>
      <c r="G1172" s="237" t="s">
        <v>45</v>
      </c>
      <c r="H1172" s="14" t="s">
        <v>43</v>
      </c>
      <c r="I1172" s="15">
        <v>24</v>
      </c>
      <c r="J1172" s="15">
        <v>0</v>
      </c>
      <c r="K1172" s="458">
        <v>0.4</v>
      </c>
      <c r="L1172" s="459">
        <v>0</v>
      </c>
      <c r="M1172" s="16"/>
      <c r="N1172" s="16"/>
      <c r="O1172" s="16"/>
      <c r="P1172" s="16"/>
      <c r="Q1172" s="16"/>
      <c r="R1172" s="17">
        <v>42982</v>
      </c>
      <c r="S1172" s="274" t="s">
        <v>2470</v>
      </c>
      <c r="T1172" s="148" t="s">
        <v>31</v>
      </c>
      <c r="U1172" s="148" t="s">
        <v>31</v>
      </c>
      <c r="V1172" s="148" t="s">
        <v>31</v>
      </c>
      <c r="W1172" s="148" t="s">
        <v>31</v>
      </c>
      <c r="X1172" s="284" t="s">
        <v>2731</v>
      </c>
      <c r="Y1172" s="296"/>
      <c r="Z1172" s="296"/>
      <c r="AA1172" s="296"/>
      <c r="AB1172" s="296"/>
      <c r="AC1172" s="296"/>
      <c r="AD1172" s="296"/>
      <c r="AE1172" s="320"/>
      <c r="AF1172" s="296"/>
      <c r="AG1172" s="129"/>
      <c r="AH1172" s="129"/>
      <c r="AI1172" s="129"/>
      <c r="AJ1172" s="129"/>
      <c r="AK1172" s="129"/>
      <c r="AL1172" s="129"/>
      <c r="AM1172" s="129"/>
      <c r="AN1172" s="129"/>
      <c r="AO1172" s="129"/>
      <c r="AP1172" s="129"/>
    </row>
    <row r="1173" spans="2:44" s="149" customFormat="1" ht="12.75" customHeight="1">
      <c r="B1173" s="10"/>
      <c r="C1173" s="11"/>
      <c r="D1173" s="12"/>
      <c r="E1173" s="12"/>
      <c r="F1173" s="13"/>
      <c r="G1173" s="237" t="s">
        <v>46</v>
      </c>
      <c r="H1173" s="14" t="s">
        <v>43</v>
      </c>
      <c r="I1173" s="15">
        <v>18</v>
      </c>
      <c r="J1173" s="15">
        <v>0</v>
      </c>
      <c r="K1173" s="458">
        <v>0.3</v>
      </c>
      <c r="L1173" s="459">
        <v>0</v>
      </c>
      <c r="M1173" s="16"/>
      <c r="N1173" s="16"/>
      <c r="O1173" s="16"/>
      <c r="P1173" s="16"/>
      <c r="Q1173" s="16"/>
      <c r="R1173" s="17">
        <v>42983</v>
      </c>
      <c r="S1173" s="274" t="s">
        <v>2470</v>
      </c>
      <c r="T1173" s="148" t="s">
        <v>31</v>
      </c>
      <c r="U1173" s="148" t="s">
        <v>31</v>
      </c>
      <c r="V1173" s="148" t="s">
        <v>31</v>
      </c>
      <c r="W1173" s="148" t="s">
        <v>31</v>
      </c>
      <c r="X1173" s="284" t="s">
        <v>2731</v>
      </c>
      <c r="Y1173" s="296"/>
      <c r="Z1173" s="296"/>
      <c r="AA1173" s="296"/>
      <c r="AB1173" s="296"/>
      <c r="AC1173" s="296"/>
      <c r="AD1173" s="296"/>
      <c r="AE1173" s="320"/>
      <c r="AF1173" s="296"/>
      <c r="AG1173" s="129"/>
      <c r="AH1173" s="129"/>
      <c r="AI1173" s="129"/>
      <c r="AJ1173" s="129"/>
      <c r="AK1173" s="129"/>
      <c r="AL1173" s="129"/>
      <c r="AM1173" s="129"/>
      <c r="AN1173" s="129"/>
      <c r="AO1173" s="129"/>
      <c r="AP1173" s="129"/>
    </row>
    <row r="1174" spans="2:44" s="149" customFormat="1" ht="12.75" customHeight="1">
      <c r="B1174" s="10"/>
      <c r="C1174" s="11"/>
      <c r="D1174" s="12"/>
      <c r="E1174" s="12"/>
      <c r="F1174" s="13"/>
      <c r="G1174" s="237" t="s">
        <v>3017</v>
      </c>
      <c r="H1174" s="14" t="s">
        <v>43</v>
      </c>
      <c r="I1174" s="15">
        <v>6</v>
      </c>
      <c r="J1174" s="15">
        <v>0</v>
      </c>
      <c r="K1174" s="458">
        <v>0.1</v>
      </c>
      <c r="L1174" s="458">
        <v>0</v>
      </c>
      <c r="M1174" s="16"/>
      <c r="N1174" s="16"/>
      <c r="O1174" s="16"/>
      <c r="P1174" s="16"/>
      <c r="Q1174" s="16"/>
      <c r="R1174" s="17">
        <v>42880</v>
      </c>
      <c r="S1174" s="274" t="s">
        <v>2470</v>
      </c>
      <c r="T1174" s="148" t="s">
        <v>31</v>
      </c>
      <c r="U1174" s="148" t="s">
        <v>31</v>
      </c>
      <c r="V1174" s="148" t="s">
        <v>31</v>
      </c>
      <c r="W1174" s="148" t="s">
        <v>31</v>
      </c>
      <c r="X1174" s="284" t="s">
        <v>2731</v>
      </c>
      <c r="Y1174" s="296"/>
      <c r="Z1174" s="296"/>
      <c r="AA1174" s="296"/>
      <c r="AB1174" s="296"/>
      <c r="AC1174" s="296"/>
      <c r="AD1174" s="296"/>
      <c r="AE1174" s="320"/>
      <c r="AF1174" s="296"/>
      <c r="AG1174" s="129"/>
      <c r="AH1174" s="129"/>
      <c r="AI1174" s="129"/>
      <c r="AJ1174" s="129"/>
      <c r="AK1174" s="129"/>
      <c r="AL1174" s="129"/>
      <c r="AM1174" s="129"/>
      <c r="AN1174" s="129"/>
      <c r="AO1174" s="129"/>
      <c r="AP1174" s="129"/>
    </row>
    <row r="1175" spans="2:44" s="149" customFormat="1" ht="12.75" customHeight="1">
      <c r="B1175" s="10"/>
      <c r="C1175" s="216" t="s">
        <v>40</v>
      </c>
      <c r="D1175" s="214" t="s">
        <v>770</v>
      </c>
      <c r="E1175" s="12" t="s">
        <v>41</v>
      </c>
      <c r="F1175" s="13" t="s">
        <v>47</v>
      </c>
      <c r="G1175" s="237" t="s">
        <v>48</v>
      </c>
      <c r="H1175" s="14" t="s">
        <v>43</v>
      </c>
      <c r="I1175" s="15">
        <v>6</v>
      </c>
      <c r="J1175" s="15">
        <v>0</v>
      </c>
      <c r="K1175" s="26">
        <v>0.1</v>
      </c>
      <c r="L1175" s="26">
        <v>0</v>
      </c>
      <c r="M1175" s="16">
        <f>SUM(I1175:I1178)</f>
        <v>171</v>
      </c>
      <c r="N1175" s="16">
        <f>SUM(J1175:J1178)</f>
        <v>0</v>
      </c>
      <c r="O1175" s="16">
        <f>SUM(K1175:K1178)</f>
        <v>2</v>
      </c>
      <c r="P1175" s="16">
        <f>SUM(L1175:L1178)</f>
        <v>0</v>
      </c>
      <c r="Q1175" s="16"/>
      <c r="R1175" s="17">
        <v>42796</v>
      </c>
      <c r="S1175" s="274" t="s">
        <v>2470</v>
      </c>
      <c r="T1175" s="148" t="s">
        <v>31</v>
      </c>
      <c r="U1175" s="148" t="s">
        <v>31</v>
      </c>
      <c r="V1175" s="148" t="s">
        <v>31</v>
      </c>
      <c r="W1175" s="148" t="s">
        <v>31</v>
      </c>
      <c r="X1175" s="284" t="s">
        <v>3764</v>
      </c>
      <c r="Y1175" s="296"/>
      <c r="Z1175" s="296"/>
      <c r="AA1175" s="296"/>
      <c r="AB1175" s="296"/>
      <c r="AC1175" s="296"/>
      <c r="AD1175" s="296"/>
      <c r="AE1175" s="320"/>
      <c r="AF1175" s="296"/>
      <c r="AG1175" s="129"/>
      <c r="AH1175" s="129"/>
      <c r="AI1175" s="129"/>
      <c r="AJ1175" s="129"/>
      <c r="AK1175" s="129"/>
      <c r="AL1175" s="129"/>
      <c r="AM1175" s="129"/>
      <c r="AN1175" s="129"/>
      <c r="AO1175" s="129"/>
      <c r="AP1175" s="129"/>
      <c r="AQ1175" s="327"/>
      <c r="AR1175" s="327"/>
    </row>
    <row r="1176" spans="2:44" s="149" customFormat="1" ht="12.75" customHeight="1">
      <c r="B1176" s="10"/>
      <c r="C1176" s="11"/>
      <c r="D1176" s="12"/>
      <c r="E1176" s="12"/>
      <c r="F1176" s="13"/>
      <c r="G1176" s="237" t="s">
        <v>49</v>
      </c>
      <c r="H1176" s="14" t="s">
        <v>43</v>
      </c>
      <c r="I1176" s="15">
        <v>60</v>
      </c>
      <c r="J1176" s="15">
        <v>0</v>
      </c>
      <c r="K1176" s="26">
        <v>0.6</v>
      </c>
      <c r="L1176" s="26">
        <v>0</v>
      </c>
      <c r="M1176" s="16"/>
      <c r="N1176" s="16"/>
      <c r="O1176" s="16"/>
      <c r="P1176" s="16"/>
      <c r="Q1176" s="16"/>
      <c r="R1176" s="17">
        <v>42818</v>
      </c>
      <c r="S1176" s="274" t="s">
        <v>2470</v>
      </c>
      <c r="T1176" s="148" t="s">
        <v>31</v>
      </c>
      <c r="U1176" s="148" t="s">
        <v>31</v>
      </c>
      <c r="V1176" s="148" t="s">
        <v>31</v>
      </c>
      <c r="W1176" s="148" t="s">
        <v>31</v>
      </c>
      <c r="X1176" s="284" t="s">
        <v>3764</v>
      </c>
      <c r="Y1176" s="296"/>
      <c r="Z1176" s="296"/>
      <c r="AA1176" s="296"/>
      <c r="AB1176" s="296"/>
      <c r="AC1176" s="296"/>
      <c r="AD1176" s="296"/>
      <c r="AE1176" s="320"/>
      <c r="AF1176" s="296"/>
      <c r="AG1176" s="129"/>
      <c r="AH1176" s="129"/>
      <c r="AI1176" s="129"/>
      <c r="AJ1176" s="129"/>
      <c r="AK1176" s="129"/>
      <c r="AL1176" s="129"/>
      <c r="AM1176" s="129"/>
      <c r="AN1176" s="129"/>
      <c r="AO1176" s="129"/>
      <c r="AP1176" s="129"/>
    </row>
    <row r="1177" spans="2:44" s="149" customFormat="1" ht="12.75" customHeight="1">
      <c r="B1177" s="10"/>
      <c r="C1177" s="11"/>
      <c r="D1177" s="12"/>
      <c r="E1177" s="12"/>
      <c r="F1177" s="13"/>
      <c r="G1177" s="237" t="s">
        <v>4152</v>
      </c>
      <c r="H1177" s="14" t="s">
        <v>43</v>
      </c>
      <c r="I1177" s="15">
        <v>90</v>
      </c>
      <c r="J1177" s="15">
        <v>0</v>
      </c>
      <c r="K1177" s="26">
        <v>1.1000000000000001</v>
      </c>
      <c r="L1177" s="26">
        <v>0</v>
      </c>
      <c r="M1177" s="16"/>
      <c r="N1177" s="16"/>
      <c r="O1177" s="16"/>
      <c r="P1177" s="16"/>
      <c r="Q1177" s="16"/>
      <c r="R1177" s="17">
        <v>43455</v>
      </c>
      <c r="S1177" s="274" t="s">
        <v>2470</v>
      </c>
      <c r="T1177" s="148" t="s">
        <v>31</v>
      </c>
      <c r="U1177" s="148" t="s">
        <v>31</v>
      </c>
      <c r="V1177" s="148" t="s">
        <v>31</v>
      </c>
      <c r="W1177" s="148" t="s">
        <v>31</v>
      </c>
      <c r="X1177" s="284" t="s">
        <v>3764</v>
      </c>
      <c r="Y1177" s="296"/>
      <c r="Z1177" s="296"/>
      <c r="AA1177" s="296"/>
      <c r="AB1177" s="296"/>
      <c r="AC1177" s="296"/>
      <c r="AD1177" s="296"/>
      <c r="AE1177" s="320"/>
      <c r="AF1177" s="296"/>
      <c r="AG1177" s="129"/>
      <c r="AH1177" s="129"/>
      <c r="AI1177" s="129"/>
      <c r="AJ1177" s="129"/>
      <c r="AK1177" s="129"/>
      <c r="AL1177" s="129"/>
      <c r="AM1177" s="129"/>
      <c r="AN1177" s="129"/>
      <c r="AO1177" s="129"/>
      <c r="AP1177" s="129"/>
    </row>
    <row r="1178" spans="2:44" s="149" customFormat="1" ht="12.75" customHeight="1">
      <c r="B1178" s="10"/>
      <c r="C1178" s="11"/>
      <c r="D1178" s="12"/>
      <c r="E1178" s="12"/>
      <c r="F1178" s="13"/>
      <c r="G1178" s="237" t="s">
        <v>4153</v>
      </c>
      <c r="H1178" s="14" t="s">
        <v>43</v>
      </c>
      <c r="I1178" s="15">
        <v>15</v>
      </c>
      <c r="J1178" s="15">
        <v>0</v>
      </c>
      <c r="K1178" s="26">
        <v>0.2</v>
      </c>
      <c r="L1178" s="26">
        <v>0</v>
      </c>
      <c r="M1178" s="16"/>
      <c r="N1178" s="16"/>
      <c r="O1178" s="16"/>
      <c r="P1178" s="16"/>
      <c r="Q1178" s="16"/>
      <c r="R1178" s="17">
        <v>42818</v>
      </c>
      <c r="S1178" s="274" t="s">
        <v>2470</v>
      </c>
      <c r="T1178" s="148" t="s">
        <v>31</v>
      </c>
      <c r="U1178" s="148" t="s">
        <v>31</v>
      </c>
      <c r="V1178" s="148" t="s">
        <v>31</v>
      </c>
      <c r="W1178" s="148" t="s">
        <v>31</v>
      </c>
      <c r="X1178" s="284" t="s">
        <v>3765</v>
      </c>
      <c r="Y1178" s="296"/>
      <c r="Z1178" s="296"/>
      <c r="AA1178" s="296"/>
      <c r="AB1178" s="296"/>
      <c r="AC1178" s="296"/>
      <c r="AD1178" s="296"/>
      <c r="AE1178" s="320"/>
      <c r="AF1178" s="296"/>
      <c r="AG1178" s="129"/>
      <c r="AH1178" s="129"/>
      <c r="AI1178" s="129"/>
      <c r="AJ1178" s="129"/>
      <c r="AK1178" s="129"/>
      <c r="AL1178" s="129"/>
      <c r="AM1178" s="129"/>
      <c r="AN1178" s="129"/>
      <c r="AO1178" s="129"/>
      <c r="AP1178" s="129"/>
    </row>
    <row r="1179" spans="2:44" s="149" customFormat="1" ht="12.75" customHeight="1">
      <c r="B1179" s="10"/>
      <c r="C1179" s="216" t="s">
        <v>40</v>
      </c>
      <c r="D1179" s="214" t="s">
        <v>770</v>
      </c>
      <c r="E1179" s="12" t="s">
        <v>41</v>
      </c>
      <c r="F1179" s="13" t="s">
        <v>4117</v>
      </c>
      <c r="G1179" s="237" t="s">
        <v>4154</v>
      </c>
      <c r="H1179" s="14" t="s">
        <v>43</v>
      </c>
      <c r="I1179" s="15">
        <v>60</v>
      </c>
      <c r="J1179" s="15">
        <v>0</v>
      </c>
      <c r="K1179" s="26">
        <v>0.9</v>
      </c>
      <c r="L1179" s="26">
        <v>0</v>
      </c>
      <c r="M1179" s="16">
        <f>SUM(I1179)</f>
        <v>60</v>
      </c>
      <c r="N1179" s="16">
        <f t="shared" ref="N1179:P1183" si="11">SUM(J1179)</f>
        <v>0</v>
      </c>
      <c r="O1179" s="16">
        <f t="shared" si="11"/>
        <v>0.9</v>
      </c>
      <c r="P1179" s="16">
        <f t="shared" si="11"/>
        <v>0</v>
      </c>
      <c r="Q1179" s="16"/>
      <c r="R1179" s="17">
        <v>43594</v>
      </c>
      <c r="S1179" s="274" t="s">
        <v>2470</v>
      </c>
      <c r="T1179" s="148" t="s">
        <v>31</v>
      </c>
      <c r="U1179" s="148" t="s">
        <v>31</v>
      </c>
      <c r="V1179" s="148" t="s">
        <v>31</v>
      </c>
      <c r="W1179" s="148" t="s">
        <v>31</v>
      </c>
      <c r="X1179" s="284" t="s">
        <v>3765</v>
      </c>
      <c r="Y1179" s="296"/>
      <c r="Z1179" s="296"/>
      <c r="AA1179" s="296"/>
      <c r="AB1179" s="296"/>
      <c r="AC1179" s="296"/>
      <c r="AD1179" s="296"/>
      <c r="AE1179" s="320"/>
      <c r="AF1179" s="296"/>
      <c r="AG1179" s="129"/>
      <c r="AH1179" s="129"/>
      <c r="AI1179" s="129"/>
      <c r="AJ1179" s="129"/>
      <c r="AK1179" s="129"/>
      <c r="AL1179" s="129"/>
      <c r="AM1179" s="129"/>
      <c r="AN1179" s="129"/>
      <c r="AO1179" s="129"/>
      <c r="AP1179" s="129"/>
      <c r="AQ1179" s="327"/>
      <c r="AR1179" s="327"/>
    </row>
    <row r="1180" spans="2:44" s="149" customFormat="1" ht="12.75" customHeight="1">
      <c r="B1180" s="10"/>
      <c r="C1180" s="216" t="s">
        <v>40</v>
      </c>
      <c r="D1180" s="214" t="s">
        <v>770</v>
      </c>
      <c r="E1180" s="12" t="s">
        <v>41</v>
      </c>
      <c r="F1180" s="13" t="s">
        <v>50</v>
      </c>
      <c r="G1180" s="237" t="s">
        <v>4155</v>
      </c>
      <c r="H1180" s="14" t="s">
        <v>43</v>
      </c>
      <c r="I1180" s="15">
        <v>18</v>
      </c>
      <c r="J1180" s="15">
        <v>0</v>
      </c>
      <c r="K1180" s="460">
        <v>0.3</v>
      </c>
      <c r="L1180" s="461">
        <v>0</v>
      </c>
      <c r="M1180" s="16">
        <f>SUM(I1180)</f>
        <v>18</v>
      </c>
      <c r="N1180" s="16">
        <f t="shared" si="11"/>
        <v>0</v>
      </c>
      <c r="O1180" s="16">
        <f t="shared" si="11"/>
        <v>0.3</v>
      </c>
      <c r="P1180" s="16">
        <f t="shared" si="11"/>
        <v>0</v>
      </c>
      <c r="Q1180" s="16"/>
      <c r="R1180" s="17">
        <v>43594</v>
      </c>
      <c r="S1180" s="274" t="s">
        <v>2470</v>
      </c>
      <c r="T1180" s="148" t="s">
        <v>31</v>
      </c>
      <c r="U1180" s="148" t="s">
        <v>31</v>
      </c>
      <c r="V1180" s="148" t="s">
        <v>31</v>
      </c>
      <c r="W1180" s="148" t="s">
        <v>31</v>
      </c>
      <c r="X1180" s="284" t="s">
        <v>3765</v>
      </c>
      <c r="Y1180" s="296"/>
      <c r="Z1180" s="296"/>
      <c r="AA1180" s="296"/>
      <c r="AB1180" s="296"/>
      <c r="AC1180" s="296"/>
      <c r="AD1180" s="296"/>
      <c r="AE1180" s="320"/>
      <c r="AF1180" s="296"/>
      <c r="AG1180" s="129"/>
      <c r="AH1180" s="129"/>
      <c r="AI1180" s="129"/>
      <c r="AJ1180" s="129"/>
      <c r="AK1180" s="129"/>
      <c r="AL1180" s="129"/>
      <c r="AM1180" s="129"/>
      <c r="AN1180" s="129"/>
      <c r="AO1180" s="129"/>
      <c r="AP1180" s="129"/>
      <c r="AQ1180" s="327"/>
      <c r="AR1180" s="327"/>
    </row>
    <row r="1181" spans="2:44" s="149" customFormat="1" ht="12.75" customHeight="1">
      <c r="B1181" s="10"/>
      <c r="C1181" s="216" t="s">
        <v>40</v>
      </c>
      <c r="D1181" s="214" t="s">
        <v>770</v>
      </c>
      <c r="E1181" s="12" t="s">
        <v>41</v>
      </c>
      <c r="F1181" s="13" t="s">
        <v>4118</v>
      </c>
      <c r="G1181" s="237" t="s">
        <v>4156</v>
      </c>
      <c r="H1181" s="14" t="s">
        <v>43</v>
      </c>
      <c r="I1181" s="15">
        <v>3</v>
      </c>
      <c r="J1181" s="15">
        <v>0</v>
      </c>
      <c r="K1181" s="26">
        <v>0.05</v>
      </c>
      <c r="L1181" s="26">
        <v>0</v>
      </c>
      <c r="M1181" s="16">
        <f>SUM(I1181)</f>
        <v>3</v>
      </c>
      <c r="N1181" s="16">
        <f t="shared" si="11"/>
        <v>0</v>
      </c>
      <c r="O1181" s="16">
        <f t="shared" si="11"/>
        <v>0.05</v>
      </c>
      <c r="P1181" s="16">
        <f t="shared" si="11"/>
        <v>0</v>
      </c>
      <c r="Q1181" s="16"/>
      <c r="R1181" s="17">
        <v>42983</v>
      </c>
      <c r="S1181" s="274" t="s">
        <v>2470</v>
      </c>
      <c r="T1181" s="148" t="s">
        <v>4157</v>
      </c>
      <c r="U1181" s="148" t="s">
        <v>4157</v>
      </c>
      <c r="V1181" s="148" t="s">
        <v>4157</v>
      </c>
      <c r="W1181" s="148" t="s">
        <v>4157</v>
      </c>
      <c r="X1181" s="284" t="s">
        <v>2731</v>
      </c>
      <c r="Y1181" s="296"/>
      <c r="Z1181" s="296"/>
      <c r="AA1181" s="296"/>
      <c r="AB1181" s="296"/>
      <c r="AC1181" s="296"/>
      <c r="AD1181" s="296"/>
      <c r="AE1181" s="320"/>
      <c r="AF1181" s="296"/>
      <c r="AG1181" s="129"/>
      <c r="AH1181" s="129"/>
      <c r="AI1181" s="129"/>
      <c r="AJ1181" s="129"/>
      <c r="AK1181" s="129"/>
      <c r="AL1181" s="129"/>
      <c r="AM1181" s="129"/>
      <c r="AN1181" s="129"/>
      <c r="AO1181" s="129"/>
      <c r="AP1181" s="129"/>
      <c r="AQ1181" s="327"/>
      <c r="AR1181" s="327"/>
    </row>
    <row r="1182" spans="2:44" s="149" customFormat="1" ht="12.75" customHeight="1">
      <c r="B1182" s="10"/>
      <c r="C1182" s="216" t="s">
        <v>4158</v>
      </c>
      <c r="D1182" s="214" t="s">
        <v>770</v>
      </c>
      <c r="E1182" s="12" t="s">
        <v>4159</v>
      </c>
      <c r="F1182" s="13" t="s">
        <v>4160</v>
      </c>
      <c r="G1182" s="237" t="s">
        <v>4161</v>
      </c>
      <c r="H1182" s="14" t="s">
        <v>4162</v>
      </c>
      <c r="I1182" s="15">
        <v>12</v>
      </c>
      <c r="J1182" s="15">
        <v>0</v>
      </c>
      <c r="K1182" s="15">
        <v>0.2</v>
      </c>
      <c r="L1182" s="15">
        <v>0</v>
      </c>
      <c r="M1182" s="16">
        <f>SUM(I1182)</f>
        <v>12</v>
      </c>
      <c r="N1182" s="16">
        <f t="shared" si="11"/>
        <v>0</v>
      </c>
      <c r="O1182" s="16">
        <f t="shared" si="11"/>
        <v>0.2</v>
      </c>
      <c r="P1182" s="16">
        <f t="shared" si="11"/>
        <v>0</v>
      </c>
      <c r="Q1182" s="16"/>
      <c r="R1182" s="17">
        <v>42983</v>
      </c>
      <c r="S1182" s="274" t="s">
        <v>2470</v>
      </c>
      <c r="T1182" s="148" t="s">
        <v>31</v>
      </c>
      <c r="U1182" s="148" t="s">
        <v>31</v>
      </c>
      <c r="V1182" s="148" t="s">
        <v>31</v>
      </c>
      <c r="W1182" s="148" t="s">
        <v>31</v>
      </c>
      <c r="X1182" s="284" t="s">
        <v>2731</v>
      </c>
      <c r="Y1182" s="296"/>
      <c r="Z1182" s="296"/>
      <c r="AA1182" s="296"/>
      <c r="AB1182" s="296"/>
      <c r="AC1182" s="296"/>
      <c r="AD1182" s="296"/>
      <c r="AE1182" s="320"/>
      <c r="AF1182" s="296"/>
      <c r="AG1182" s="129"/>
      <c r="AH1182" s="129"/>
      <c r="AI1182" s="129"/>
      <c r="AJ1182" s="129"/>
      <c r="AK1182" s="129"/>
      <c r="AL1182" s="129"/>
      <c r="AM1182" s="129"/>
      <c r="AN1182" s="129"/>
      <c r="AO1182" s="129"/>
      <c r="AP1182" s="129"/>
      <c r="AQ1182" s="327"/>
      <c r="AR1182" s="327"/>
    </row>
    <row r="1183" spans="2:44" s="149" customFormat="1" ht="12.75" customHeight="1">
      <c r="B1183" s="10"/>
      <c r="C1183" s="216" t="s">
        <v>40</v>
      </c>
      <c r="D1183" s="214" t="s">
        <v>770</v>
      </c>
      <c r="E1183" s="12" t="s">
        <v>41</v>
      </c>
      <c r="F1183" s="13" t="s">
        <v>4120</v>
      </c>
      <c r="G1183" s="237" t="s">
        <v>4163</v>
      </c>
      <c r="H1183" s="14" t="s">
        <v>43</v>
      </c>
      <c r="I1183" s="15">
        <v>24</v>
      </c>
      <c r="J1183" s="15">
        <v>0</v>
      </c>
      <c r="K1183" s="462">
        <v>0.4</v>
      </c>
      <c r="L1183" s="462">
        <v>0</v>
      </c>
      <c r="M1183" s="16">
        <f>SUM(I1183)</f>
        <v>24</v>
      </c>
      <c r="N1183" s="16">
        <f t="shared" si="11"/>
        <v>0</v>
      </c>
      <c r="O1183" s="16">
        <f t="shared" si="11"/>
        <v>0.4</v>
      </c>
      <c r="P1183" s="16">
        <f t="shared" si="11"/>
        <v>0</v>
      </c>
      <c r="Q1183" s="16"/>
      <c r="R1183" s="17">
        <v>42982</v>
      </c>
      <c r="S1183" s="274" t="s">
        <v>2470</v>
      </c>
      <c r="T1183" s="148" t="s">
        <v>31</v>
      </c>
      <c r="U1183" s="148" t="s">
        <v>31</v>
      </c>
      <c r="V1183" s="148" t="s">
        <v>31</v>
      </c>
      <c r="W1183" s="148" t="s">
        <v>31</v>
      </c>
      <c r="X1183" s="284" t="s">
        <v>2731</v>
      </c>
      <c r="Y1183" s="296"/>
      <c r="Z1183" s="296"/>
      <c r="AA1183" s="296"/>
      <c r="AB1183" s="296"/>
      <c r="AC1183" s="296"/>
      <c r="AD1183" s="296"/>
      <c r="AE1183" s="320"/>
      <c r="AF1183" s="296"/>
      <c r="AG1183" s="129"/>
      <c r="AH1183" s="129"/>
      <c r="AI1183" s="129"/>
      <c r="AJ1183" s="129"/>
      <c r="AK1183" s="129"/>
      <c r="AL1183" s="129"/>
      <c r="AM1183" s="129"/>
      <c r="AN1183" s="129"/>
      <c r="AO1183" s="129"/>
      <c r="AP1183" s="129"/>
      <c r="AQ1183" s="327"/>
      <c r="AR1183" s="327"/>
    </row>
    <row r="1184" spans="2:44" s="149" customFormat="1" ht="12.75" customHeight="1">
      <c r="B1184" s="10"/>
      <c r="C1184" s="216" t="s">
        <v>40</v>
      </c>
      <c r="D1184" s="214" t="s">
        <v>770</v>
      </c>
      <c r="E1184" s="12" t="s">
        <v>41</v>
      </c>
      <c r="F1184" s="13" t="s">
        <v>51</v>
      </c>
      <c r="G1184" s="237" t="s">
        <v>52</v>
      </c>
      <c r="H1184" s="14" t="s">
        <v>43</v>
      </c>
      <c r="I1184" s="15">
        <v>22.2</v>
      </c>
      <c r="J1184" s="15">
        <v>0</v>
      </c>
      <c r="K1184" s="26">
        <v>0.35</v>
      </c>
      <c r="L1184" s="26">
        <v>0</v>
      </c>
      <c r="M1184" s="16">
        <f>SUM(I1184:I1185)</f>
        <v>28.2</v>
      </c>
      <c r="N1184" s="16">
        <f t="shared" ref="N1184:P1184" si="12">SUM(J1184:J1185)</f>
        <v>720</v>
      </c>
      <c r="O1184" s="16">
        <f t="shared" si="12"/>
        <v>0.39999999999999997</v>
      </c>
      <c r="P1184" s="16">
        <f t="shared" si="12"/>
        <v>12</v>
      </c>
      <c r="Q1184" s="16"/>
      <c r="R1184" s="17">
        <v>42982</v>
      </c>
      <c r="S1184" s="274" t="s">
        <v>2470</v>
      </c>
      <c r="T1184" s="148" t="s">
        <v>31</v>
      </c>
      <c r="U1184" s="148" t="s">
        <v>31</v>
      </c>
      <c r="V1184" s="148" t="s">
        <v>31</v>
      </c>
      <c r="W1184" s="148" t="s">
        <v>31</v>
      </c>
      <c r="X1184" s="284" t="s">
        <v>2731</v>
      </c>
      <c r="Y1184" s="296"/>
      <c r="Z1184" s="296"/>
      <c r="AA1184" s="296"/>
      <c r="AB1184" s="296"/>
      <c r="AC1184" s="296"/>
      <c r="AD1184" s="296"/>
      <c r="AE1184" s="320"/>
      <c r="AF1184" s="296"/>
      <c r="AG1184" s="129"/>
      <c r="AH1184" s="129"/>
      <c r="AI1184" s="129"/>
      <c r="AJ1184" s="129"/>
      <c r="AK1184" s="129"/>
      <c r="AL1184" s="129"/>
      <c r="AM1184" s="129"/>
      <c r="AN1184" s="129"/>
      <c r="AO1184" s="129"/>
      <c r="AP1184" s="129"/>
      <c r="AQ1184" s="327"/>
      <c r="AR1184" s="327"/>
    </row>
    <row r="1185" spans="2:44" s="149" customFormat="1" ht="12.75" customHeight="1">
      <c r="B1185" s="10"/>
      <c r="C1185" s="11"/>
      <c r="D1185" s="12"/>
      <c r="E1185" s="12"/>
      <c r="F1185" s="13"/>
      <c r="G1185" s="237" t="s">
        <v>53</v>
      </c>
      <c r="H1185" s="14" t="s">
        <v>43</v>
      </c>
      <c r="I1185" s="15">
        <v>6</v>
      </c>
      <c r="J1185" s="15">
        <v>720</v>
      </c>
      <c r="K1185" s="26">
        <v>0.05</v>
      </c>
      <c r="L1185" s="26">
        <v>12</v>
      </c>
      <c r="M1185" s="16"/>
      <c r="N1185" s="16"/>
      <c r="O1185" s="16"/>
      <c r="P1185" s="16"/>
      <c r="Q1185" s="16"/>
      <c r="R1185" s="17">
        <v>43593</v>
      </c>
      <c r="S1185" s="274" t="s">
        <v>2470</v>
      </c>
      <c r="T1185" s="148" t="s">
        <v>31</v>
      </c>
      <c r="U1185" s="148" t="s">
        <v>31</v>
      </c>
      <c r="V1185" s="148" t="s">
        <v>31</v>
      </c>
      <c r="W1185" s="148" t="s">
        <v>31</v>
      </c>
      <c r="X1185" s="284" t="s">
        <v>2731</v>
      </c>
      <c r="Y1185" s="296"/>
      <c r="Z1185" s="296"/>
      <c r="AA1185" s="296"/>
      <c r="AB1185" s="296"/>
      <c r="AC1185" s="296"/>
      <c r="AD1185" s="296"/>
      <c r="AE1185" s="320"/>
      <c r="AF1185" s="296"/>
      <c r="AG1185" s="129"/>
      <c r="AH1185" s="129"/>
      <c r="AI1185" s="129"/>
      <c r="AJ1185" s="129"/>
      <c r="AK1185" s="129"/>
      <c r="AL1185" s="129"/>
      <c r="AM1185" s="129"/>
      <c r="AN1185" s="129"/>
      <c r="AO1185" s="129"/>
      <c r="AP1185" s="129"/>
    </row>
    <row r="1186" spans="2:44" s="149" customFormat="1" ht="12.75" customHeight="1">
      <c r="B1186" s="10"/>
      <c r="C1186" s="216" t="s">
        <v>40</v>
      </c>
      <c r="D1186" s="214" t="s">
        <v>770</v>
      </c>
      <c r="E1186" s="12" t="s">
        <v>41</v>
      </c>
      <c r="F1186" s="13" t="s">
        <v>54</v>
      </c>
      <c r="G1186" s="237" t="s">
        <v>4164</v>
      </c>
      <c r="H1186" s="14" t="s">
        <v>43</v>
      </c>
      <c r="I1186" s="15">
        <v>12</v>
      </c>
      <c r="J1186" s="15">
        <v>0</v>
      </c>
      <c r="K1186" s="26">
        <v>0.2</v>
      </c>
      <c r="L1186" s="26">
        <v>0</v>
      </c>
      <c r="M1186" s="16">
        <f>SUM(I1186:I1190)</f>
        <v>39</v>
      </c>
      <c r="N1186" s="16">
        <f t="shared" ref="N1186:P1186" si="13">SUM(J1186:J1190)</f>
        <v>1530</v>
      </c>
      <c r="O1186" s="16">
        <f t="shared" si="13"/>
        <v>0.5</v>
      </c>
      <c r="P1186" s="16">
        <f t="shared" si="13"/>
        <v>25</v>
      </c>
      <c r="Q1186" s="16"/>
      <c r="R1186" s="17">
        <v>42816</v>
      </c>
      <c r="S1186" s="274" t="s">
        <v>2470</v>
      </c>
      <c r="T1186" s="148" t="s">
        <v>31</v>
      </c>
      <c r="U1186" s="148" t="s">
        <v>31</v>
      </c>
      <c r="V1186" s="148" t="s">
        <v>31</v>
      </c>
      <c r="W1186" s="148" t="s">
        <v>31</v>
      </c>
      <c r="X1186" s="284" t="s">
        <v>2731</v>
      </c>
      <c r="Y1186" s="296"/>
      <c r="Z1186" s="296"/>
      <c r="AA1186" s="296"/>
      <c r="AB1186" s="296"/>
      <c r="AC1186" s="296"/>
      <c r="AD1186" s="296"/>
      <c r="AE1186" s="320"/>
      <c r="AF1186" s="296"/>
      <c r="AG1186" s="129"/>
      <c r="AH1186" s="129"/>
      <c r="AI1186" s="129"/>
      <c r="AJ1186" s="129"/>
      <c r="AK1186" s="129"/>
      <c r="AL1186" s="129"/>
      <c r="AM1186" s="129"/>
      <c r="AN1186" s="129"/>
      <c r="AO1186" s="129"/>
      <c r="AP1186" s="129"/>
      <c r="AQ1186" s="327"/>
      <c r="AR1186" s="327"/>
    </row>
    <row r="1187" spans="2:44" s="149" customFormat="1" ht="12.75" customHeight="1">
      <c r="B1187" s="10"/>
      <c r="C1187" s="11"/>
      <c r="D1187" s="12"/>
      <c r="E1187" s="12"/>
      <c r="F1187" s="13"/>
      <c r="G1187" s="237" t="s">
        <v>4165</v>
      </c>
      <c r="H1187" s="14" t="s">
        <v>43</v>
      </c>
      <c r="I1187" s="15">
        <v>6</v>
      </c>
      <c r="J1187" s="15">
        <v>30</v>
      </c>
      <c r="K1187" s="26">
        <v>0.1</v>
      </c>
      <c r="L1187" s="26">
        <v>0.5</v>
      </c>
      <c r="M1187" s="16"/>
      <c r="N1187" s="16"/>
      <c r="O1187" s="16"/>
      <c r="P1187" s="16"/>
      <c r="Q1187" s="16"/>
      <c r="R1187" s="17">
        <v>42816</v>
      </c>
      <c r="S1187" s="274" t="s">
        <v>2470</v>
      </c>
      <c r="T1187" s="148" t="s">
        <v>31</v>
      </c>
      <c r="U1187" s="148" t="s">
        <v>31</v>
      </c>
      <c r="V1187" s="148" t="s">
        <v>31</v>
      </c>
      <c r="W1187" s="148" t="s">
        <v>31</v>
      </c>
      <c r="X1187" s="284" t="s">
        <v>2731</v>
      </c>
      <c r="Y1187" s="296"/>
      <c r="Z1187" s="296"/>
      <c r="AA1187" s="296"/>
      <c r="AB1187" s="296"/>
      <c r="AC1187" s="296"/>
      <c r="AD1187" s="296"/>
      <c r="AE1187" s="320"/>
      <c r="AF1187" s="296"/>
      <c r="AG1187" s="129"/>
      <c r="AH1187" s="129"/>
      <c r="AI1187" s="129"/>
      <c r="AJ1187" s="129"/>
      <c r="AK1187" s="129"/>
      <c r="AL1187" s="129"/>
      <c r="AM1187" s="129"/>
      <c r="AN1187" s="129"/>
      <c r="AO1187" s="129"/>
      <c r="AP1187" s="129"/>
    </row>
    <row r="1188" spans="2:44" s="149" customFormat="1" ht="12.75" customHeight="1">
      <c r="B1188" s="10"/>
      <c r="C1188" s="11"/>
      <c r="D1188" s="12"/>
      <c r="E1188" s="12"/>
      <c r="F1188" s="13"/>
      <c r="G1188" s="237" t="s">
        <v>4166</v>
      </c>
      <c r="H1188" s="14" t="s">
        <v>43</v>
      </c>
      <c r="I1188" s="15">
        <v>12</v>
      </c>
      <c r="J1188" s="15">
        <v>60</v>
      </c>
      <c r="K1188" s="26">
        <v>0.1</v>
      </c>
      <c r="L1188" s="26">
        <v>0.5</v>
      </c>
      <c r="M1188" s="16"/>
      <c r="N1188" s="16"/>
      <c r="O1188" s="16"/>
      <c r="P1188" s="16"/>
      <c r="Q1188" s="16"/>
      <c r="R1188" s="17">
        <v>42816</v>
      </c>
      <c r="S1188" s="274" t="s">
        <v>2470</v>
      </c>
      <c r="T1188" s="148" t="s">
        <v>31</v>
      </c>
      <c r="U1188" s="148" t="s">
        <v>31</v>
      </c>
      <c r="V1188" s="148" t="s">
        <v>31</v>
      </c>
      <c r="W1188" s="148" t="s">
        <v>31</v>
      </c>
      <c r="X1188" s="284" t="s">
        <v>2731</v>
      </c>
      <c r="Y1188" s="296"/>
      <c r="Z1188" s="296"/>
      <c r="AA1188" s="296"/>
      <c r="AB1188" s="296"/>
      <c r="AC1188" s="296"/>
      <c r="AD1188" s="296"/>
      <c r="AE1188" s="320"/>
      <c r="AF1188" s="296"/>
      <c r="AG1188" s="129"/>
      <c r="AH1188" s="129"/>
      <c r="AI1188" s="129"/>
      <c r="AJ1188" s="129"/>
      <c r="AK1188" s="129"/>
      <c r="AL1188" s="129"/>
      <c r="AM1188" s="129"/>
      <c r="AN1188" s="129"/>
      <c r="AO1188" s="129"/>
      <c r="AP1188" s="129"/>
    </row>
    <row r="1189" spans="2:44" s="149" customFormat="1" ht="12.75" customHeight="1">
      <c r="B1189" s="10"/>
      <c r="C1189" s="11"/>
      <c r="D1189" s="12"/>
      <c r="E1189" s="12"/>
      <c r="F1189" s="13"/>
      <c r="G1189" s="237" t="s">
        <v>4167</v>
      </c>
      <c r="H1189" s="14" t="s">
        <v>43</v>
      </c>
      <c r="I1189" s="15">
        <v>6</v>
      </c>
      <c r="J1189" s="15">
        <v>720</v>
      </c>
      <c r="K1189" s="26">
        <v>0.05</v>
      </c>
      <c r="L1189" s="26">
        <v>12</v>
      </c>
      <c r="M1189" s="16"/>
      <c r="N1189" s="16"/>
      <c r="O1189" s="16"/>
      <c r="P1189" s="16"/>
      <c r="Q1189" s="16"/>
      <c r="R1189" s="17">
        <v>42985</v>
      </c>
      <c r="S1189" s="274" t="s">
        <v>2470</v>
      </c>
      <c r="T1189" s="148" t="s">
        <v>31</v>
      </c>
      <c r="U1189" s="148" t="s">
        <v>31</v>
      </c>
      <c r="V1189" s="148" t="s">
        <v>31</v>
      </c>
      <c r="W1189" s="148" t="s">
        <v>31</v>
      </c>
      <c r="X1189" s="284" t="s">
        <v>2731</v>
      </c>
      <c r="Y1189" s="296"/>
      <c r="Z1189" s="296"/>
      <c r="AA1189" s="296"/>
      <c r="AB1189" s="296"/>
      <c r="AC1189" s="296"/>
      <c r="AD1189" s="296"/>
      <c r="AE1189" s="320"/>
      <c r="AF1189" s="296"/>
      <c r="AG1189" s="129"/>
      <c r="AH1189" s="129"/>
      <c r="AI1189" s="129"/>
      <c r="AJ1189" s="129"/>
      <c r="AK1189" s="129"/>
      <c r="AL1189" s="129"/>
      <c r="AM1189" s="129"/>
      <c r="AN1189" s="129"/>
      <c r="AO1189" s="129"/>
      <c r="AP1189" s="129"/>
    </row>
    <row r="1190" spans="2:44" s="149" customFormat="1" ht="12.75" customHeight="1">
      <c r="B1190" s="10"/>
      <c r="C1190" s="11"/>
      <c r="D1190" s="12"/>
      <c r="E1190" s="12"/>
      <c r="F1190" s="13"/>
      <c r="G1190" s="237" t="s">
        <v>4168</v>
      </c>
      <c r="H1190" s="14" t="s">
        <v>43</v>
      </c>
      <c r="I1190" s="15">
        <v>3</v>
      </c>
      <c r="J1190" s="15">
        <v>720</v>
      </c>
      <c r="K1190" s="463">
        <v>0.05</v>
      </c>
      <c r="L1190" s="463">
        <v>12</v>
      </c>
      <c r="M1190" s="16"/>
      <c r="N1190" s="16"/>
      <c r="O1190" s="16"/>
      <c r="P1190" s="16"/>
      <c r="Q1190" s="16"/>
      <c r="R1190" s="17">
        <v>42816</v>
      </c>
      <c r="S1190" s="274" t="s">
        <v>2470</v>
      </c>
      <c r="T1190" s="148" t="s">
        <v>31</v>
      </c>
      <c r="U1190" s="148" t="s">
        <v>31</v>
      </c>
      <c r="V1190" s="148" t="s">
        <v>31</v>
      </c>
      <c r="W1190" s="148" t="s">
        <v>31</v>
      </c>
      <c r="X1190" s="284" t="s">
        <v>2731</v>
      </c>
      <c r="Y1190" s="296"/>
      <c r="Z1190" s="296"/>
      <c r="AA1190" s="296"/>
      <c r="AB1190" s="296"/>
      <c r="AC1190" s="296"/>
      <c r="AD1190" s="296"/>
      <c r="AE1190" s="320"/>
      <c r="AF1190" s="296"/>
      <c r="AG1190" s="129"/>
      <c r="AH1190" s="129"/>
      <c r="AI1190" s="129"/>
      <c r="AJ1190" s="129"/>
      <c r="AK1190" s="129"/>
      <c r="AL1190" s="129"/>
      <c r="AM1190" s="129"/>
      <c r="AN1190" s="129"/>
      <c r="AO1190" s="129"/>
      <c r="AP1190" s="129"/>
    </row>
    <row r="1191" spans="2:44" s="149" customFormat="1" ht="12.75" customHeight="1">
      <c r="B1191" s="10"/>
      <c r="C1191" s="216" t="s">
        <v>40</v>
      </c>
      <c r="D1191" s="214" t="s">
        <v>770</v>
      </c>
      <c r="E1191" s="12" t="s">
        <v>41</v>
      </c>
      <c r="F1191" s="13" t="s">
        <v>4121</v>
      </c>
      <c r="G1191" s="237" t="s">
        <v>4169</v>
      </c>
      <c r="H1191" s="14" t="s">
        <v>43</v>
      </c>
      <c r="I1191" s="15">
        <v>6</v>
      </c>
      <c r="J1191" s="15">
        <v>60</v>
      </c>
      <c r="K1191" s="26">
        <v>0.03</v>
      </c>
      <c r="L1191" s="26">
        <v>1</v>
      </c>
      <c r="M1191" s="16">
        <f>SUM(I1191:I1193)</f>
        <v>18</v>
      </c>
      <c r="N1191" s="16">
        <f t="shared" ref="N1191:P1191" si="14">SUM(J1191:J1193)</f>
        <v>180</v>
      </c>
      <c r="O1191" s="16">
        <f t="shared" si="14"/>
        <v>0.23</v>
      </c>
      <c r="P1191" s="16">
        <f t="shared" si="14"/>
        <v>3</v>
      </c>
      <c r="Q1191" s="16"/>
      <c r="R1191" s="17">
        <v>43364</v>
      </c>
      <c r="S1191" s="274" t="s">
        <v>2470</v>
      </c>
      <c r="T1191" s="148" t="s">
        <v>31</v>
      </c>
      <c r="U1191" s="148" t="s">
        <v>31</v>
      </c>
      <c r="V1191" s="148" t="s">
        <v>31</v>
      </c>
      <c r="W1191" s="148" t="s">
        <v>31</v>
      </c>
      <c r="X1191" s="284" t="s">
        <v>2731</v>
      </c>
      <c r="Y1191" s="296"/>
      <c r="Z1191" s="296"/>
      <c r="AA1191" s="296"/>
      <c r="AB1191" s="296"/>
      <c r="AC1191" s="296"/>
      <c r="AD1191" s="296"/>
      <c r="AE1191" s="320"/>
      <c r="AF1191" s="296"/>
      <c r="AG1191" s="129"/>
      <c r="AH1191" s="129"/>
      <c r="AI1191" s="129"/>
      <c r="AJ1191" s="129"/>
      <c r="AK1191" s="129"/>
      <c r="AL1191" s="129"/>
      <c r="AM1191" s="129"/>
      <c r="AN1191" s="129"/>
      <c r="AO1191" s="129"/>
      <c r="AP1191" s="129"/>
      <c r="AQ1191" s="327"/>
      <c r="AR1191" s="327"/>
    </row>
    <row r="1192" spans="2:44" s="149" customFormat="1" ht="12.75" customHeight="1">
      <c r="B1192" s="10"/>
      <c r="C1192" s="11"/>
      <c r="D1192" s="12"/>
      <c r="E1192" s="12"/>
      <c r="F1192" s="13"/>
      <c r="G1192" s="237" t="s">
        <v>4170</v>
      </c>
      <c r="H1192" s="14" t="s">
        <v>43</v>
      </c>
      <c r="I1192" s="15">
        <v>6</v>
      </c>
      <c r="J1192" s="15">
        <v>60</v>
      </c>
      <c r="K1192" s="26">
        <v>0.1</v>
      </c>
      <c r="L1192" s="26">
        <v>1</v>
      </c>
      <c r="M1192" s="16"/>
      <c r="N1192" s="16"/>
      <c r="O1192" s="16"/>
      <c r="P1192" s="16"/>
      <c r="Q1192" s="16"/>
      <c r="R1192" s="17">
        <v>42755</v>
      </c>
      <c r="S1192" s="274" t="s">
        <v>2470</v>
      </c>
      <c r="T1192" s="148" t="s">
        <v>31</v>
      </c>
      <c r="U1192" s="148" t="s">
        <v>31</v>
      </c>
      <c r="V1192" s="148" t="s">
        <v>31</v>
      </c>
      <c r="W1192" s="148" t="s">
        <v>31</v>
      </c>
      <c r="X1192" s="284" t="s">
        <v>2731</v>
      </c>
      <c r="Y1192" s="296"/>
      <c r="Z1192" s="296"/>
      <c r="AA1192" s="296"/>
      <c r="AB1192" s="296"/>
      <c r="AC1192" s="296"/>
      <c r="AD1192" s="296"/>
      <c r="AE1192" s="320"/>
      <c r="AF1192" s="296"/>
      <c r="AG1192" s="129"/>
      <c r="AH1192" s="129"/>
      <c r="AI1192" s="129"/>
      <c r="AJ1192" s="129"/>
      <c r="AK1192" s="129"/>
      <c r="AL1192" s="129"/>
      <c r="AM1192" s="129"/>
      <c r="AN1192" s="129"/>
      <c r="AO1192" s="129"/>
      <c r="AP1192" s="129"/>
    </row>
    <row r="1193" spans="2:44" s="149" customFormat="1" ht="12.75" customHeight="1">
      <c r="B1193" s="10"/>
      <c r="C1193" s="11"/>
      <c r="D1193" s="12"/>
      <c r="E1193" s="12"/>
      <c r="F1193" s="13"/>
      <c r="G1193" s="237" t="s">
        <v>4171</v>
      </c>
      <c r="H1193" s="14" t="s">
        <v>43</v>
      </c>
      <c r="I1193" s="15">
        <v>6</v>
      </c>
      <c r="J1193" s="15">
        <v>60</v>
      </c>
      <c r="K1193" s="26">
        <v>0.1</v>
      </c>
      <c r="L1193" s="26">
        <v>1</v>
      </c>
      <c r="M1193" s="16"/>
      <c r="N1193" s="16"/>
      <c r="O1193" s="16"/>
      <c r="P1193" s="16"/>
      <c r="Q1193" s="16"/>
      <c r="R1193" s="17">
        <v>42758</v>
      </c>
      <c r="S1193" s="274" t="s">
        <v>2470</v>
      </c>
      <c r="T1193" s="148" t="s">
        <v>31</v>
      </c>
      <c r="U1193" s="148" t="s">
        <v>31</v>
      </c>
      <c r="V1193" s="148" t="s">
        <v>31</v>
      </c>
      <c r="W1193" s="148" t="s">
        <v>31</v>
      </c>
      <c r="X1193" s="284" t="s">
        <v>2731</v>
      </c>
      <c r="Y1193" s="296"/>
      <c r="Z1193" s="296"/>
      <c r="AA1193" s="296"/>
      <c r="AB1193" s="296"/>
      <c r="AC1193" s="296"/>
      <c r="AD1193" s="296"/>
      <c r="AE1193" s="320"/>
      <c r="AF1193" s="296"/>
      <c r="AG1193" s="129"/>
      <c r="AH1193" s="129"/>
      <c r="AI1193" s="129"/>
      <c r="AJ1193" s="129"/>
      <c r="AK1193" s="129"/>
      <c r="AL1193" s="129"/>
      <c r="AM1193" s="129"/>
      <c r="AN1193" s="129"/>
      <c r="AO1193" s="129"/>
      <c r="AP1193" s="129"/>
    </row>
    <row r="1194" spans="2:44" s="149" customFormat="1" ht="12.75" customHeight="1">
      <c r="B1194" s="10"/>
      <c r="C1194" s="216" t="s">
        <v>40</v>
      </c>
      <c r="D1194" s="214" t="s">
        <v>770</v>
      </c>
      <c r="E1194" s="12" t="s">
        <v>41</v>
      </c>
      <c r="F1194" s="13" t="s">
        <v>4122</v>
      </c>
      <c r="G1194" s="237" t="s">
        <v>4172</v>
      </c>
      <c r="H1194" s="14" t="s">
        <v>43</v>
      </c>
      <c r="I1194" s="15">
        <v>12</v>
      </c>
      <c r="J1194" s="15">
        <v>0</v>
      </c>
      <c r="K1194" s="15">
        <v>0.2</v>
      </c>
      <c r="L1194" s="15">
        <v>0</v>
      </c>
      <c r="M1194" s="16">
        <f>SUM(I1194:I1195)</f>
        <v>24</v>
      </c>
      <c r="N1194" s="16">
        <f t="shared" ref="N1194:P1194" si="15">SUM(J1194:J1195)</f>
        <v>0</v>
      </c>
      <c r="O1194" s="16">
        <f t="shared" si="15"/>
        <v>0.4</v>
      </c>
      <c r="P1194" s="16">
        <f t="shared" si="15"/>
        <v>0</v>
      </c>
      <c r="Q1194" s="16"/>
      <c r="R1194" s="17">
        <v>42930</v>
      </c>
      <c r="S1194" s="274" t="s">
        <v>2470</v>
      </c>
      <c r="T1194" s="148" t="s">
        <v>31</v>
      </c>
      <c r="U1194" s="148" t="s">
        <v>31</v>
      </c>
      <c r="V1194" s="148" t="s">
        <v>31</v>
      </c>
      <c r="W1194" s="148" t="s">
        <v>31</v>
      </c>
      <c r="X1194" s="284" t="s">
        <v>2731</v>
      </c>
      <c r="Y1194" s="296"/>
      <c r="Z1194" s="296"/>
      <c r="AA1194" s="296"/>
      <c r="AB1194" s="296"/>
      <c r="AC1194" s="296"/>
      <c r="AD1194" s="296"/>
      <c r="AE1194" s="320"/>
      <c r="AF1194" s="296"/>
      <c r="AG1194" s="129"/>
      <c r="AH1194" s="129"/>
      <c r="AI1194" s="129"/>
      <c r="AJ1194" s="129"/>
      <c r="AK1194" s="129"/>
      <c r="AL1194" s="129"/>
      <c r="AM1194" s="129"/>
      <c r="AN1194" s="129"/>
      <c r="AO1194" s="129"/>
      <c r="AP1194" s="129"/>
      <c r="AQ1194" s="327"/>
      <c r="AR1194" s="327"/>
    </row>
    <row r="1195" spans="2:44" s="149" customFormat="1" ht="12.75" customHeight="1">
      <c r="B1195" s="10"/>
      <c r="C1195" s="11"/>
      <c r="D1195" s="12"/>
      <c r="E1195" s="12"/>
      <c r="F1195" s="13"/>
      <c r="G1195" s="237" t="s">
        <v>4173</v>
      </c>
      <c r="H1195" s="14" t="s">
        <v>43</v>
      </c>
      <c r="I1195" s="15">
        <v>12</v>
      </c>
      <c r="J1195" s="15">
        <v>0</v>
      </c>
      <c r="K1195" s="15">
        <v>0.2</v>
      </c>
      <c r="L1195" s="15">
        <v>0</v>
      </c>
      <c r="M1195" s="16"/>
      <c r="N1195" s="16"/>
      <c r="O1195" s="16"/>
      <c r="P1195" s="16"/>
      <c r="Q1195" s="16"/>
      <c r="R1195" s="17">
        <v>42985</v>
      </c>
      <c r="S1195" s="274" t="s">
        <v>2470</v>
      </c>
      <c r="T1195" s="148" t="s">
        <v>31</v>
      </c>
      <c r="U1195" s="148" t="s">
        <v>31</v>
      </c>
      <c r="V1195" s="148" t="s">
        <v>31</v>
      </c>
      <c r="W1195" s="148" t="s">
        <v>31</v>
      </c>
      <c r="X1195" s="284" t="s">
        <v>2731</v>
      </c>
      <c r="Y1195" s="296"/>
      <c r="Z1195" s="296"/>
      <c r="AA1195" s="296"/>
      <c r="AB1195" s="296"/>
      <c r="AC1195" s="296"/>
      <c r="AD1195" s="296"/>
      <c r="AE1195" s="320"/>
      <c r="AF1195" s="296"/>
      <c r="AG1195" s="129"/>
      <c r="AH1195" s="129"/>
      <c r="AI1195" s="129"/>
      <c r="AJ1195" s="129"/>
      <c r="AK1195" s="129"/>
      <c r="AL1195" s="129"/>
      <c r="AM1195" s="129"/>
      <c r="AN1195" s="129"/>
      <c r="AO1195" s="129"/>
      <c r="AP1195" s="129"/>
    </row>
    <row r="1196" spans="2:44" s="149" customFormat="1" ht="12.75" customHeight="1">
      <c r="B1196" s="10"/>
      <c r="C1196" s="216" t="s">
        <v>40</v>
      </c>
      <c r="D1196" s="214" t="s">
        <v>770</v>
      </c>
      <c r="E1196" s="12" t="s">
        <v>41</v>
      </c>
      <c r="F1196" s="13" t="s">
        <v>3018</v>
      </c>
      <c r="G1196" s="237" t="s">
        <v>3018</v>
      </c>
      <c r="H1196" s="14" t="s">
        <v>43</v>
      </c>
      <c r="I1196" s="15">
        <v>6</v>
      </c>
      <c r="J1196" s="15">
        <v>60</v>
      </c>
      <c r="K1196" s="463">
        <v>0.1</v>
      </c>
      <c r="L1196" s="463">
        <v>0.5</v>
      </c>
      <c r="M1196" s="16">
        <f>SUM(I1196)</f>
        <v>6</v>
      </c>
      <c r="N1196" s="16">
        <f t="shared" ref="N1196:P1197" si="16">SUM(J1196)</f>
        <v>60</v>
      </c>
      <c r="O1196" s="16">
        <f t="shared" si="16"/>
        <v>0.1</v>
      </c>
      <c r="P1196" s="16">
        <f t="shared" si="16"/>
        <v>0.5</v>
      </c>
      <c r="Q1196" s="16"/>
      <c r="R1196" s="17">
        <v>43069</v>
      </c>
      <c r="S1196" s="274" t="s">
        <v>2470</v>
      </c>
      <c r="T1196" s="148" t="s">
        <v>31</v>
      </c>
      <c r="U1196" s="148" t="s">
        <v>31</v>
      </c>
      <c r="V1196" s="148" t="s">
        <v>31</v>
      </c>
      <c r="W1196" s="148" t="s">
        <v>31</v>
      </c>
      <c r="X1196" s="284" t="s">
        <v>2731</v>
      </c>
      <c r="Y1196" s="296"/>
      <c r="Z1196" s="296"/>
      <c r="AA1196" s="296"/>
      <c r="AB1196" s="296"/>
      <c r="AC1196" s="296"/>
      <c r="AD1196" s="296"/>
      <c r="AE1196" s="320"/>
      <c r="AF1196" s="296"/>
      <c r="AG1196" s="129"/>
      <c r="AH1196" s="129"/>
      <c r="AI1196" s="129"/>
      <c r="AJ1196" s="129"/>
      <c r="AK1196" s="129"/>
      <c r="AL1196" s="129"/>
      <c r="AM1196" s="129"/>
      <c r="AN1196" s="129"/>
      <c r="AO1196" s="129"/>
      <c r="AP1196" s="129"/>
      <c r="AQ1196" s="327"/>
      <c r="AR1196" s="327"/>
    </row>
    <row r="1197" spans="2:44" s="149" customFormat="1" ht="12.75" customHeight="1">
      <c r="B1197" s="10"/>
      <c r="C1197" s="216" t="s">
        <v>40</v>
      </c>
      <c r="D1197" s="214" t="s">
        <v>770</v>
      </c>
      <c r="E1197" s="12" t="s">
        <v>41</v>
      </c>
      <c r="F1197" s="13" t="s">
        <v>4123</v>
      </c>
      <c r="G1197" s="237" t="s">
        <v>4174</v>
      </c>
      <c r="H1197" s="14" t="s">
        <v>43</v>
      </c>
      <c r="I1197" s="15">
        <v>9</v>
      </c>
      <c r="J1197" s="15">
        <v>0</v>
      </c>
      <c r="K1197" s="26">
        <v>0.11</v>
      </c>
      <c r="L1197" s="26">
        <v>0</v>
      </c>
      <c r="M1197" s="16">
        <f>SUM(I1197)</f>
        <v>9</v>
      </c>
      <c r="N1197" s="16">
        <f t="shared" si="16"/>
        <v>0</v>
      </c>
      <c r="O1197" s="16">
        <f t="shared" si="16"/>
        <v>0.11</v>
      </c>
      <c r="P1197" s="16">
        <f t="shared" si="16"/>
        <v>0</v>
      </c>
      <c r="Q1197" s="16"/>
      <c r="R1197" s="17">
        <v>42982</v>
      </c>
      <c r="S1197" s="274" t="s">
        <v>2470</v>
      </c>
      <c r="T1197" s="148" t="s">
        <v>31</v>
      </c>
      <c r="U1197" s="148" t="s">
        <v>31</v>
      </c>
      <c r="V1197" s="148" t="s">
        <v>31</v>
      </c>
      <c r="W1197" s="148" t="s">
        <v>31</v>
      </c>
      <c r="X1197" s="284" t="s">
        <v>2731</v>
      </c>
      <c r="Y1197" s="296"/>
      <c r="Z1197" s="296"/>
      <c r="AA1197" s="296"/>
      <c r="AB1197" s="296"/>
      <c r="AC1197" s="296"/>
      <c r="AD1197" s="296"/>
      <c r="AE1197" s="320"/>
      <c r="AF1197" s="296"/>
      <c r="AG1197" s="129"/>
      <c r="AH1197" s="129"/>
      <c r="AI1197" s="129"/>
      <c r="AJ1197" s="129"/>
      <c r="AK1197" s="129"/>
      <c r="AL1197" s="129"/>
      <c r="AM1197" s="129"/>
      <c r="AN1197" s="129"/>
      <c r="AO1197" s="129"/>
      <c r="AP1197" s="129"/>
      <c r="AQ1197" s="327"/>
      <c r="AR1197" s="327"/>
    </row>
    <row r="1198" spans="2:44" s="149" customFormat="1" ht="12.75" customHeight="1">
      <c r="B1198" s="10"/>
      <c r="C1198" s="216" t="s">
        <v>40</v>
      </c>
      <c r="D1198" s="214" t="s">
        <v>770</v>
      </c>
      <c r="E1198" s="12" t="s">
        <v>41</v>
      </c>
      <c r="F1198" s="13" t="s">
        <v>4124</v>
      </c>
      <c r="G1198" s="237" t="s">
        <v>4175</v>
      </c>
      <c r="H1198" s="14" t="s">
        <v>43</v>
      </c>
      <c r="I1198" s="15">
        <v>30</v>
      </c>
      <c r="J1198" s="15">
        <v>0</v>
      </c>
      <c r="K1198" s="26">
        <v>0.5</v>
      </c>
      <c r="L1198" s="464">
        <v>0</v>
      </c>
      <c r="M1198" s="16">
        <f t="shared" ref="M1198:P1198" si="17">SUM(I1198:I1199)</f>
        <v>72</v>
      </c>
      <c r="N1198" s="16">
        <f t="shared" si="17"/>
        <v>0</v>
      </c>
      <c r="O1198" s="16">
        <f t="shared" si="17"/>
        <v>1.2</v>
      </c>
      <c r="P1198" s="16">
        <f t="shared" si="17"/>
        <v>0</v>
      </c>
      <c r="Q1198" s="16"/>
      <c r="R1198" s="17">
        <v>43490</v>
      </c>
      <c r="S1198" s="274" t="s">
        <v>2470</v>
      </c>
      <c r="T1198" s="148" t="s">
        <v>31</v>
      </c>
      <c r="U1198" s="148" t="s">
        <v>31</v>
      </c>
      <c r="V1198" s="148" t="s">
        <v>31</v>
      </c>
      <c r="W1198" s="148" t="s">
        <v>31</v>
      </c>
      <c r="X1198" s="284" t="s">
        <v>2731</v>
      </c>
      <c r="Y1198" s="296"/>
      <c r="Z1198" s="296"/>
      <c r="AA1198" s="296"/>
      <c r="AB1198" s="296"/>
      <c r="AC1198" s="296"/>
      <c r="AD1198" s="296"/>
      <c r="AE1198" s="320"/>
      <c r="AF1198" s="296"/>
      <c r="AG1198" s="129"/>
      <c r="AH1198" s="129"/>
      <c r="AI1198" s="129"/>
      <c r="AJ1198" s="129"/>
      <c r="AK1198" s="129"/>
      <c r="AL1198" s="129"/>
      <c r="AM1198" s="129"/>
      <c r="AN1198" s="129"/>
      <c r="AO1198" s="129"/>
      <c r="AP1198" s="129"/>
      <c r="AQ1198" s="327"/>
      <c r="AR1198" s="327"/>
    </row>
    <row r="1199" spans="2:44" s="149" customFormat="1" ht="12.75" customHeight="1">
      <c r="B1199" s="10"/>
      <c r="C1199" s="11"/>
      <c r="D1199" s="12"/>
      <c r="E1199" s="12"/>
      <c r="F1199" s="13"/>
      <c r="G1199" s="237" t="s">
        <v>4176</v>
      </c>
      <c r="H1199" s="14" t="s">
        <v>43</v>
      </c>
      <c r="I1199" s="15">
        <v>42</v>
      </c>
      <c r="J1199" s="15">
        <v>0</v>
      </c>
      <c r="K1199" s="26">
        <v>0.7</v>
      </c>
      <c r="L1199" s="26">
        <v>0</v>
      </c>
      <c r="M1199" s="16"/>
      <c r="N1199" s="16"/>
      <c r="O1199" s="16"/>
      <c r="P1199" s="16"/>
      <c r="Q1199" s="16"/>
      <c r="R1199" s="17">
        <v>43042</v>
      </c>
      <c r="S1199" s="274" t="s">
        <v>2470</v>
      </c>
      <c r="T1199" s="148" t="s">
        <v>31</v>
      </c>
      <c r="U1199" s="148" t="s">
        <v>31</v>
      </c>
      <c r="V1199" s="148" t="s">
        <v>31</v>
      </c>
      <c r="W1199" s="148" t="s">
        <v>31</v>
      </c>
      <c r="X1199" s="284" t="s">
        <v>2731</v>
      </c>
      <c r="Y1199" s="296"/>
      <c r="Z1199" s="296"/>
      <c r="AA1199" s="296"/>
      <c r="AB1199" s="296"/>
      <c r="AC1199" s="296"/>
      <c r="AD1199" s="296"/>
      <c r="AE1199" s="320"/>
      <c r="AF1199" s="296"/>
      <c r="AG1199" s="129"/>
      <c r="AH1199" s="129"/>
      <c r="AI1199" s="129"/>
      <c r="AJ1199" s="129"/>
      <c r="AK1199" s="129"/>
      <c r="AL1199" s="129"/>
      <c r="AM1199" s="129"/>
      <c r="AN1199" s="129"/>
      <c r="AO1199" s="129"/>
      <c r="AP1199" s="129"/>
    </row>
    <row r="1200" spans="2:44" s="149" customFormat="1" ht="12.75" customHeight="1">
      <c r="B1200" s="10"/>
      <c r="C1200" s="216" t="s">
        <v>40</v>
      </c>
      <c r="D1200" s="214" t="s">
        <v>770</v>
      </c>
      <c r="E1200" s="12" t="s">
        <v>41</v>
      </c>
      <c r="F1200" s="13" t="s">
        <v>4125</v>
      </c>
      <c r="G1200" s="237" t="s">
        <v>3163</v>
      </c>
      <c r="H1200" s="14" t="s">
        <v>43</v>
      </c>
      <c r="I1200" s="15">
        <v>120</v>
      </c>
      <c r="J1200" s="15">
        <v>6</v>
      </c>
      <c r="K1200" s="26">
        <v>2</v>
      </c>
      <c r="L1200" s="26">
        <v>0.1</v>
      </c>
      <c r="M1200" s="16">
        <f>SUM(I1200:I1205)</f>
        <v>840</v>
      </c>
      <c r="N1200" s="16">
        <f t="shared" ref="N1200:P1200" si="18">SUM(J1200:J1205)</f>
        <v>192</v>
      </c>
      <c r="O1200" s="16">
        <f t="shared" si="18"/>
        <v>14</v>
      </c>
      <c r="P1200" s="16">
        <f t="shared" si="18"/>
        <v>3.2</v>
      </c>
      <c r="Q1200" s="16"/>
      <c r="R1200" s="17">
        <v>43069</v>
      </c>
      <c r="S1200" s="274" t="s">
        <v>2470</v>
      </c>
      <c r="T1200" s="148" t="s">
        <v>31</v>
      </c>
      <c r="U1200" s="148" t="s">
        <v>31</v>
      </c>
      <c r="V1200" s="148" t="s">
        <v>31</v>
      </c>
      <c r="W1200" s="148" t="s">
        <v>31</v>
      </c>
      <c r="X1200" s="284" t="s">
        <v>3764</v>
      </c>
      <c r="Y1200" s="296"/>
      <c r="Z1200" s="296"/>
      <c r="AA1200" s="296"/>
      <c r="AB1200" s="296"/>
      <c r="AC1200" s="296"/>
      <c r="AD1200" s="296"/>
      <c r="AE1200" s="320"/>
      <c r="AF1200" s="296"/>
      <c r="AG1200" s="129"/>
      <c r="AH1200" s="129"/>
      <c r="AI1200" s="129"/>
      <c r="AJ1200" s="129"/>
      <c r="AK1200" s="129"/>
      <c r="AL1200" s="129"/>
      <c r="AM1200" s="129"/>
      <c r="AN1200" s="129"/>
      <c r="AO1200" s="129"/>
      <c r="AP1200" s="129"/>
      <c r="AQ1200" s="327"/>
      <c r="AR1200" s="327"/>
    </row>
    <row r="1201" spans="2:44" s="149" customFormat="1" ht="12.75" customHeight="1">
      <c r="B1201" s="10"/>
      <c r="C1201" s="11"/>
      <c r="D1201" s="12"/>
      <c r="E1201" s="12"/>
      <c r="F1201" s="13"/>
      <c r="G1201" s="237" t="s">
        <v>3019</v>
      </c>
      <c r="H1201" s="14" t="s">
        <v>43</v>
      </c>
      <c r="I1201" s="15">
        <v>60</v>
      </c>
      <c r="J1201" s="15">
        <v>6</v>
      </c>
      <c r="K1201" s="26">
        <v>1</v>
      </c>
      <c r="L1201" s="26">
        <v>0.1</v>
      </c>
      <c r="M1201" s="16"/>
      <c r="N1201" s="16"/>
      <c r="O1201" s="16"/>
      <c r="P1201" s="16"/>
      <c r="Q1201" s="16"/>
      <c r="R1201" s="17">
        <v>43069</v>
      </c>
      <c r="S1201" s="274" t="s">
        <v>2470</v>
      </c>
      <c r="T1201" s="148" t="s">
        <v>31</v>
      </c>
      <c r="U1201" s="148" t="s">
        <v>31</v>
      </c>
      <c r="V1201" s="148" t="s">
        <v>31</v>
      </c>
      <c r="W1201" s="148" t="s">
        <v>31</v>
      </c>
      <c r="X1201" s="284" t="s">
        <v>3765</v>
      </c>
      <c r="Y1201" s="296"/>
      <c r="Z1201" s="296"/>
      <c r="AA1201" s="296"/>
      <c r="AB1201" s="296"/>
      <c r="AC1201" s="296"/>
      <c r="AD1201" s="296"/>
      <c r="AE1201" s="320"/>
      <c r="AF1201" s="296"/>
      <c r="AG1201" s="129"/>
      <c r="AH1201" s="129"/>
      <c r="AI1201" s="129"/>
      <c r="AJ1201" s="129"/>
      <c r="AK1201" s="129"/>
      <c r="AL1201" s="129"/>
      <c r="AM1201" s="129"/>
      <c r="AN1201" s="129"/>
      <c r="AO1201" s="129"/>
      <c r="AP1201" s="129"/>
    </row>
    <row r="1202" spans="2:44" s="149" customFormat="1" ht="12.75" customHeight="1">
      <c r="B1202" s="10"/>
      <c r="C1202" s="11"/>
      <c r="D1202" s="12"/>
      <c r="E1202" s="12"/>
      <c r="F1202" s="13"/>
      <c r="G1202" s="237" t="s">
        <v>3020</v>
      </c>
      <c r="H1202" s="14" t="s">
        <v>43</v>
      </c>
      <c r="I1202" s="15">
        <v>90</v>
      </c>
      <c r="J1202" s="15">
        <v>0</v>
      </c>
      <c r="K1202" s="26">
        <v>1.5</v>
      </c>
      <c r="L1202" s="26">
        <v>0</v>
      </c>
      <c r="M1202" s="16"/>
      <c r="N1202" s="16"/>
      <c r="O1202" s="16"/>
      <c r="P1202" s="16"/>
      <c r="Q1202" s="16"/>
      <c r="R1202" s="17">
        <v>42986</v>
      </c>
      <c r="S1202" s="274" t="s">
        <v>2470</v>
      </c>
      <c r="T1202" s="148" t="s">
        <v>31</v>
      </c>
      <c r="U1202" s="148" t="s">
        <v>31</v>
      </c>
      <c r="V1202" s="148" t="s">
        <v>31</v>
      </c>
      <c r="W1202" s="148" t="s">
        <v>31</v>
      </c>
      <c r="X1202" s="284" t="s">
        <v>3765</v>
      </c>
      <c r="Y1202" s="296"/>
      <c r="Z1202" s="296"/>
      <c r="AA1202" s="296"/>
      <c r="AB1202" s="296"/>
      <c r="AC1202" s="296"/>
      <c r="AD1202" s="296"/>
      <c r="AE1202" s="320"/>
      <c r="AF1202" s="296"/>
      <c r="AG1202" s="129"/>
      <c r="AH1202" s="129"/>
      <c r="AI1202" s="129"/>
      <c r="AJ1202" s="129"/>
      <c r="AK1202" s="129"/>
      <c r="AL1202" s="129"/>
      <c r="AM1202" s="129"/>
      <c r="AN1202" s="129"/>
      <c r="AO1202" s="129"/>
      <c r="AP1202" s="129"/>
    </row>
    <row r="1203" spans="2:44" s="149" customFormat="1" ht="12.75" customHeight="1">
      <c r="B1203" s="10"/>
      <c r="C1203" s="11"/>
      <c r="D1203" s="12"/>
      <c r="E1203" s="12"/>
      <c r="F1203" s="13"/>
      <c r="G1203" s="237" t="s">
        <v>4177</v>
      </c>
      <c r="H1203" s="14" t="s">
        <v>43</v>
      </c>
      <c r="I1203" s="15">
        <v>120</v>
      </c>
      <c r="J1203" s="15">
        <v>30</v>
      </c>
      <c r="K1203" s="26">
        <v>2</v>
      </c>
      <c r="L1203" s="26">
        <v>0.5</v>
      </c>
      <c r="M1203" s="16"/>
      <c r="N1203" s="16"/>
      <c r="O1203" s="16"/>
      <c r="P1203" s="16"/>
      <c r="Q1203" s="16"/>
      <c r="R1203" s="17">
        <v>42992</v>
      </c>
      <c r="S1203" s="274" t="s">
        <v>2470</v>
      </c>
      <c r="T1203" s="148" t="s">
        <v>31</v>
      </c>
      <c r="U1203" s="148" t="s">
        <v>31</v>
      </c>
      <c r="V1203" s="148" t="s">
        <v>31</v>
      </c>
      <c r="W1203" s="148" t="s">
        <v>31</v>
      </c>
      <c r="X1203" s="284" t="s">
        <v>3765</v>
      </c>
      <c r="Y1203" s="296"/>
      <c r="Z1203" s="296"/>
      <c r="AA1203" s="296"/>
      <c r="AB1203" s="296"/>
      <c r="AC1203" s="296"/>
      <c r="AD1203" s="296"/>
      <c r="AE1203" s="320"/>
      <c r="AF1203" s="296"/>
      <c r="AG1203" s="129"/>
      <c r="AH1203" s="129"/>
      <c r="AI1203" s="129"/>
      <c r="AJ1203" s="129"/>
      <c r="AK1203" s="129"/>
      <c r="AL1203" s="129"/>
      <c r="AM1203" s="129"/>
      <c r="AN1203" s="129"/>
      <c r="AO1203" s="129"/>
      <c r="AP1203" s="129"/>
    </row>
    <row r="1204" spans="2:44" s="149" customFormat="1" ht="12.75" customHeight="1">
      <c r="B1204" s="10"/>
      <c r="C1204" s="11"/>
      <c r="D1204" s="12"/>
      <c r="E1204" s="12"/>
      <c r="F1204" s="13"/>
      <c r="G1204" s="237" t="s">
        <v>4178</v>
      </c>
      <c r="H1204" s="14" t="s">
        <v>43</v>
      </c>
      <c r="I1204" s="15">
        <v>90</v>
      </c>
      <c r="J1204" s="15">
        <v>30</v>
      </c>
      <c r="K1204" s="26">
        <v>1.5</v>
      </c>
      <c r="L1204" s="26">
        <v>0.5</v>
      </c>
      <c r="M1204" s="16"/>
      <c r="N1204" s="16"/>
      <c r="O1204" s="16"/>
      <c r="P1204" s="16"/>
      <c r="Q1204" s="16"/>
      <c r="R1204" s="17">
        <v>42992</v>
      </c>
      <c r="S1204" s="274" t="s">
        <v>2470</v>
      </c>
      <c r="T1204" s="148" t="s">
        <v>31</v>
      </c>
      <c r="U1204" s="148" t="s">
        <v>31</v>
      </c>
      <c r="V1204" s="148" t="s">
        <v>31</v>
      </c>
      <c r="W1204" s="148" t="s">
        <v>31</v>
      </c>
      <c r="X1204" s="284" t="s">
        <v>3765</v>
      </c>
      <c r="Y1204" s="296"/>
      <c r="Z1204" s="296"/>
      <c r="AA1204" s="296"/>
      <c r="AB1204" s="296"/>
      <c r="AC1204" s="296"/>
      <c r="AD1204" s="296"/>
      <c r="AE1204" s="320"/>
      <c r="AF1204" s="296"/>
      <c r="AG1204" s="129"/>
      <c r="AH1204" s="129"/>
      <c r="AI1204" s="129"/>
      <c r="AJ1204" s="129"/>
      <c r="AK1204" s="129"/>
      <c r="AL1204" s="129"/>
      <c r="AM1204" s="129"/>
      <c r="AN1204" s="129"/>
      <c r="AO1204" s="129"/>
      <c r="AP1204" s="129"/>
    </row>
    <row r="1205" spans="2:44" s="149" customFormat="1" ht="12.75" customHeight="1">
      <c r="B1205" s="10"/>
      <c r="C1205" s="11"/>
      <c r="D1205" s="12"/>
      <c r="E1205" s="12"/>
      <c r="F1205" s="13"/>
      <c r="G1205" s="237" t="s">
        <v>4179</v>
      </c>
      <c r="H1205" s="14" t="s">
        <v>43</v>
      </c>
      <c r="I1205" s="15">
        <v>360</v>
      </c>
      <c r="J1205" s="15">
        <v>120</v>
      </c>
      <c r="K1205" s="460">
        <v>6</v>
      </c>
      <c r="L1205" s="461">
        <v>2</v>
      </c>
      <c r="M1205" s="16"/>
      <c r="N1205" s="16"/>
      <c r="O1205" s="16"/>
      <c r="P1205" s="16"/>
      <c r="Q1205" s="16"/>
      <c r="R1205" s="17">
        <v>42992</v>
      </c>
      <c r="S1205" s="274" t="s">
        <v>2470</v>
      </c>
      <c r="T1205" s="148" t="s">
        <v>31</v>
      </c>
      <c r="U1205" s="148" t="s">
        <v>31</v>
      </c>
      <c r="V1205" s="148" t="s">
        <v>31</v>
      </c>
      <c r="W1205" s="148" t="s">
        <v>31</v>
      </c>
      <c r="X1205" s="284" t="s">
        <v>3765</v>
      </c>
      <c r="Y1205" s="296"/>
      <c r="Z1205" s="296"/>
      <c r="AA1205" s="296"/>
      <c r="AB1205" s="296"/>
      <c r="AC1205" s="296"/>
      <c r="AD1205" s="296"/>
      <c r="AE1205" s="320"/>
      <c r="AF1205" s="296"/>
      <c r="AG1205" s="129"/>
      <c r="AH1205" s="129"/>
      <c r="AI1205" s="129"/>
      <c r="AJ1205" s="129"/>
      <c r="AK1205" s="129"/>
      <c r="AL1205" s="129"/>
      <c r="AM1205" s="129"/>
      <c r="AN1205" s="129"/>
      <c r="AO1205" s="129"/>
      <c r="AP1205" s="129"/>
    </row>
    <row r="1206" spans="2:44" s="149" customFormat="1" ht="12.75" customHeight="1">
      <c r="B1206" s="10"/>
      <c r="C1206" s="216" t="s">
        <v>40</v>
      </c>
      <c r="D1206" s="214" t="s">
        <v>770</v>
      </c>
      <c r="E1206" s="12" t="s">
        <v>41</v>
      </c>
      <c r="F1206" s="13" t="s">
        <v>4126</v>
      </c>
      <c r="G1206" s="237" t="s">
        <v>4180</v>
      </c>
      <c r="H1206" s="14" t="s">
        <v>43</v>
      </c>
      <c r="I1206" s="15">
        <v>12</v>
      </c>
      <c r="J1206" s="15">
        <v>0</v>
      </c>
      <c r="K1206" s="26">
        <v>0.2</v>
      </c>
      <c r="L1206" s="26">
        <v>0</v>
      </c>
      <c r="M1206" s="16">
        <f>SUM(I1206)</f>
        <v>12</v>
      </c>
      <c r="N1206" s="16">
        <f t="shared" ref="N1206:P1206" si="19">SUM(J1206)</f>
        <v>0</v>
      </c>
      <c r="O1206" s="16">
        <f t="shared" si="19"/>
        <v>0.2</v>
      </c>
      <c r="P1206" s="16">
        <f t="shared" si="19"/>
        <v>0</v>
      </c>
      <c r="Q1206" s="16"/>
      <c r="R1206" s="17">
        <v>42818</v>
      </c>
      <c r="S1206" s="274" t="s">
        <v>2470</v>
      </c>
      <c r="T1206" s="148" t="s">
        <v>31</v>
      </c>
      <c r="U1206" s="148" t="s">
        <v>31</v>
      </c>
      <c r="V1206" s="148" t="s">
        <v>31</v>
      </c>
      <c r="W1206" s="148" t="s">
        <v>31</v>
      </c>
      <c r="X1206" s="284" t="s">
        <v>2731</v>
      </c>
      <c r="Y1206" s="296"/>
      <c r="Z1206" s="296"/>
      <c r="AA1206" s="296"/>
      <c r="AB1206" s="296"/>
      <c r="AC1206" s="296"/>
      <c r="AD1206" s="296"/>
      <c r="AE1206" s="320"/>
      <c r="AF1206" s="296"/>
      <c r="AG1206" s="129"/>
      <c r="AH1206" s="129"/>
      <c r="AI1206" s="129"/>
      <c r="AJ1206" s="129"/>
      <c r="AK1206" s="129"/>
      <c r="AL1206" s="129"/>
      <c r="AM1206" s="129"/>
      <c r="AN1206" s="129"/>
      <c r="AO1206" s="129"/>
      <c r="AP1206" s="129"/>
      <c r="AQ1206" s="327"/>
      <c r="AR1206" s="327"/>
    </row>
    <row r="1207" spans="2:44" s="149" customFormat="1" ht="12.75" customHeight="1">
      <c r="B1207" s="10"/>
      <c r="C1207" s="216" t="s">
        <v>40</v>
      </c>
      <c r="D1207" s="214" t="s">
        <v>770</v>
      </c>
      <c r="E1207" s="12" t="s">
        <v>41</v>
      </c>
      <c r="F1207" s="13" t="s">
        <v>4127</v>
      </c>
      <c r="G1207" s="237" t="s">
        <v>3021</v>
      </c>
      <c r="H1207" s="14" t="s">
        <v>43</v>
      </c>
      <c r="I1207" s="15">
        <v>18</v>
      </c>
      <c r="J1207" s="15">
        <v>0</v>
      </c>
      <c r="K1207" s="15">
        <v>0.3</v>
      </c>
      <c r="L1207" s="15">
        <v>0</v>
      </c>
      <c r="M1207" s="16">
        <f>SUM(I1207:I1211)</f>
        <v>135</v>
      </c>
      <c r="N1207" s="16">
        <f t="shared" ref="N1207:P1207" si="20">SUM(J1207:J1211)</f>
        <v>0</v>
      </c>
      <c r="O1207" s="16">
        <f t="shared" si="20"/>
        <v>1.95</v>
      </c>
      <c r="P1207" s="16">
        <f t="shared" si="20"/>
        <v>0</v>
      </c>
      <c r="Q1207" s="16"/>
      <c r="R1207" s="17">
        <v>43486</v>
      </c>
      <c r="S1207" s="274" t="s">
        <v>2470</v>
      </c>
      <c r="T1207" s="148" t="s">
        <v>31</v>
      </c>
      <c r="U1207" s="148" t="s">
        <v>31</v>
      </c>
      <c r="V1207" s="148" t="s">
        <v>31</v>
      </c>
      <c r="W1207" s="148" t="s">
        <v>31</v>
      </c>
      <c r="X1207" s="284" t="s">
        <v>2731</v>
      </c>
      <c r="Y1207" s="296"/>
      <c r="Z1207" s="296"/>
      <c r="AA1207" s="296"/>
      <c r="AB1207" s="296"/>
      <c r="AC1207" s="296"/>
      <c r="AD1207" s="296"/>
      <c r="AE1207" s="320"/>
      <c r="AF1207" s="296"/>
      <c r="AG1207" s="129"/>
      <c r="AH1207" s="129"/>
      <c r="AI1207" s="129"/>
      <c r="AJ1207" s="129"/>
      <c r="AK1207" s="129"/>
      <c r="AL1207" s="129"/>
      <c r="AM1207" s="129"/>
      <c r="AN1207" s="129"/>
      <c r="AO1207" s="129"/>
      <c r="AP1207" s="129"/>
      <c r="AQ1207" s="327"/>
      <c r="AR1207" s="327"/>
    </row>
    <row r="1208" spans="2:44" s="149" customFormat="1" ht="12.75" customHeight="1">
      <c r="B1208" s="10"/>
      <c r="C1208" s="11"/>
      <c r="D1208" s="12"/>
      <c r="E1208" s="12"/>
      <c r="F1208" s="13"/>
      <c r="G1208" s="237" t="s">
        <v>4181</v>
      </c>
      <c r="H1208" s="14" t="s">
        <v>43</v>
      </c>
      <c r="I1208" s="15">
        <v>12</v>
      </c>
      <c r="J1208" s="15">
        <v>0</v>
      </c>
      <c r="K1208" s="15">
        <v>0.2</v>
      </c>
      <c r="L1208" s="15">
        <v>0</v>
      </c>
      <c r="M1208" s="16"/>
      <c r="N1208" s="16"/>
      <c r="O1208" s="16"/>
      <c r="P1208" s="16"/>
      <c r="Q1208" s="16"/>
      <c r="R1208" s="17">
        <v>42958</v>
      </c>
      <c r="S1208" s="274" t="s">
        <v>2470</v>
      </c>
      <c r="T1208" s="148" t="s">
        <v>31</v>
      </c>
      <c r="U1208" s="148" t="s">
        <v>31</v>
      </c>
      <c r="V1208" s="148" t="s">
        <v>31</v>
      </c>
      <c r="W1208" s="148" t="s">
        <v>31</v>
      </c>
      <c r="X1208" s="284" t="s">
        <v>2731</v>
      </c>
      <c r="Y1208" s="296"/>
      <c r="Z1208" s="296"/>
      <c r="AA1208" s="296"/>
      <c r="AB1208" s="296"/>
      <c r="AC1208" s="296"/>
      <c r="AD1208" s="296"/>
      <c r="AE1208" s="320"/>
      <c r="AF1208" s="296"/>
      <c r="AG1208" s="129"/>
      <c r="AH1208" s="129"/>
      <c r="AI1208" s="129"/>
      <c r="AJ1208" s="129"/>
      <c r="AK1208" s="129"/>
      <c r="AL1208" s="129"/>
      <c r="AM1208" s="129"/>
      <c r="AN1208" s="129"/>
      <c r="AO1208" s="129"/>
      <c r="AP1208" s="129"/>
    </row>
    <row r="1209" spans="2:44" s="149" customFormat="1" ht="12.75" customHeight="1">
      <c r="B1209" s="10"/>
      <c r="C1209" s="11"/>
      <c r="D1209" s="12"/>
      <c r="E1209" s="12"/>
      <c r="F1209" s="13"/>
      <c r="G1209" s="237" t="s">
        <v>4182</v>
      </c>
      <c r="H1209" s="14" t="s">
        <v>43</v>
      </c>
      <c r="I1209" s="15">
        <v>48</v>
      </c>
      <c r="J1209" s="15">
        <v>0</v>
      </c>
      <c r="K1209" s="15">
        <v>0.5</v>
      </c>
      <c r="L1209" s="15">
        <v>0</v>
      </c>
      <c r="M1209" s="16"/>
      <c r="N1209" s="16"/>
      <c r="O1209" s="16"/>
      <c r="P1209" s="16"/>
      <c r="Q1209" s="16"/>
      <c r="R1209" s="17">
        <v>43644</v>
      </c>
      <c r="S1209" s="274" t="s">
        <v>2470</v>
      </c>
      <c r="T1209" s="148" t="s">
        <v>31</v>
      </c>
      <c r="U1209" s="148" t="s">
        <v>31</v>
      </c>
      <c r="V1209" s="148" t="s">
        <v>31</v>
      </c>
      <c r="W1209" s="148" t="s">
        <v>31</v>
      </c>
      <c r="X1209" s="284" t="s">
        <v>2731</v>
      </c>
      <c r="Y1209" s="296"/>
      <c r="Z1209" s="296"/>
      <c r="AA1209" s="296"/>
      <c r="AB1209" s="296"/>
      <c r="AC1209" s="296"/>
      <c r="AD1209" s="296"/>
      <c r="AE1209" s="320"/>
      <c r="AF1209" s="296"/>
      <c r="AG1209" s="129"/>
      <c r="AH1209" s="129"/>
      <c r="AI1209" s="129"/>
      <c r="AJ1209" s="129"/>
      <c r="AK1209" s="129"/>
      <c r="AL1209" s="129"/>
      <c r="AM1209" s="129"/>
      <c r="AN1209" s="129"/>
      <c r="AO1209" s="129"/>
      <c r="AP1209" s="129"/>
    </row>
    <row r="1210" spans="2:44" s="149" customFormat="1" ht="12.75" customHeight="1">
      <c r="B1210" s="10"/>
      <c r="C1210" s="11"/>
      <c r="D1210" s="12"/>
      <c r="E1210" s="12"/>
      <c r="F1210" s="13"/>
      <c r="G1210" s="237" t="s">
        <v>3022</v>
      </c>
      <c r="H1210" s="14" t="s">
        <v>43</v>
      </c>
      <c r="I1210" s="15">
        <v>30</v>
      </c>
      <c r="J1210" s="15">
        <v>0</v>
      </c>
      <c r="K1210" s="15">
        <v>0.5</v>
      </c>
      <c r="L1210" s="15">
        <v>0</v>
      </c>
      <c r="M1210" s="16"/>
      <c r="N1210" s="16"/>
      <c r="O1210" s="16"/>
      <c r="P1210" s="16"/>
      <c r="Q1210" s="16"/>
      <c r="R1210" s="17">
        <v>43698</v>
      </c>
      <c r="S1210" s="274" t="s">
        <v>2470</v>
      </c>
      <c r="T1210" s="148" t="s">
        <v>31</v>
      </c>
      <c r="U1210" s="148" t="s">
        <v>31</v>
      </c>
      <c r="V1210" s="148" t="s">
        <v>31</v>
      </c>
      <c r="W1210" s="148" t="s">
        <v>31</v>
      </c>
      <c r="X1210" s="284" t="s">
        <v>2731</v>
      </c>
      <c r="Y1210" s="296"/>
      <c r="Z1210" s="296"/>
      <c r="AA1210" s="296"/>
      <c r="AB1210" s="296"/>
      <c r="AC1210" s="296"/>
      <c r="AD1210" s="296"/>
      <c r="AE1210" s="320"/>
      <c r="AF1210" s="296"/>
      <c r="AG1210" s="129"/>
      <c r="AH1210" s="129"/>
      <c r="AI1210" s="129"/>
      <c r="AJ1210" s="129"/>
      <c r="AK1210" s="129"/>
      <c r="AL1210" s="129"/>
      <c r="AM1210" s="129"/>
      <c r="AN1210" s="129"/>
      <c r="AO1210" s="129"/>
      <c r="AP1210" s="129"/>
    </row>
    <row r="1211" spans="2:44" s="149" customFormat="1" ht="12.75" customHeight="1">
      <c r="B1211" s="10"/>
      <c r="C1211" s="11"/>
      <c r="D1211" s="12"/>
      <c r="E1211" s="12"/>
      <c r="F1211" s="13"/>
      <c r="G1211" s="237" t="s">
        <v>4183</v>
      </c>
      <c r="H1211" s="14" t="s">
        <v>43</v>
      </c>
      <c r="I1211" s="15">
        <v>27</v>
      </c>
      <c r="J1211" s="15">
        <v>0</v>
      </c>
      <c r="K1211" s="15">
        <v>0.45</v>
      </c>
      <c r="L1211" s="15">
        <v>0</v>
      </c>
      <c r="M1211" s="16"/>
      <c r="N1211" s="16"/>
      <c r="O1211" s="16"/>
      <c r="P1211" s="16"/>
      <c r="Q1211" s="16"/>
      <c r="R1211" s="17">
        <v>42958</v>
      </c>
      <c r="S1211" s="274" t="s">
        <v>2470</v>
      </c>
      <c r="T1211" s="148" t="s">
        <v>31</v>
      </c>
      <c r="U1211" s="148" t="s">
        <v>31</v>
      </c>
      <c r="V1211" s="148" t="s">
        <v>31</v>
      </c>
      <c r="W1211" s="148" t="s">
        <v>31</v>
      </c>
      <c r="X1211" s="284" t="s">
        <v>2731</v>
      </c>
      <c r="Y1211" s="296"/>
      <c r="Z1211" s="296"/>
      <c r="AA1211" s="296"/>
      <c r="AB1211" s="296"/>
      <c r="AC1211" s="296"/>
      <c r="AD1211" s="296"/>
      <c r="AE1211" s="320"/>
      <c r="AF1211" s="296"/>
      <c r="AG1211" s="129"/>
      <c r="AH1211" s="129"/>
      <c r="AI1211" s="129"/>
      <c r="AJ1211" s="129"/>
      <c r="AK1211" s="129"/>
      <c r="AL1211" s="129"/>
      <c r="AM1211" s="129"/>
      <c r="AN1211" s="129"/>
      <c r="AO1211" s="129"/>
      <c r="AP1211" s="129"/>
    </row>
    <row r="1212" spans="2:44" s="149" customFormat="1" ht="12.75" customHeight="1">
      <c r="B1212" s="10"/>
      <c r="C1212" s="216" t="s">
        <v>40</v>
      </c>
      <c r="D1212" s="214" t="s">
        <v>770</v>
      </c>
      <c r="E1212" s="12" t="s">
        <v>41</v>
      </c>
      <c r="F1212" s="13" t="s">
        <v>4128</v>
      </c>
      <c r="G1212" s="237" t="s">
        <v>4184</v>
      </c>
      <c r="H1212" s="14" t="s">
        <v>43</v>
      </c>
      <c r="I1212" s="15">
        <v>15</v>
      </c>
      <c r="J1212" s="15">
        <v>0</v>
      </c>
      <c r="K1212" s="15">
        <v>0.25</v>
      </c>
      <c r="L1212" s="15">
        <v>0</v>
      </c>
      <c r="M1212" s="16">
        <f>SUM(I1212:I1216)</f>
        <v>153</v>
      </c>
      <c r="N1212" s="16">
        <f t="shared" ref="N1212:P1212" si="21">SUM(J1212:J1216)</f>
        <v>24</v>
      </c>
      <c r="O1212" s="16">
        <f t="shared" si="21"/>
        <v>1.85</v>
      </c>
      <c r="P1212" s="16">
        <f t="shared" si="21"/>
        <v>0.4</v>
      </c>
      <c r="Q1212" s="16"/>
      <c r="R1212" s="17">
        <v>43045</v>
      </c>
      <c r="S1212" s="274" t="s">
        <v>2470</v>
      </c>
      <c r="T1212" s="148" t="s">
        <v>31</v>
      </c>
      <c r="U1212" s="148" t="s">
        <v>31</v>
      </c>
      <c r="V1212" s="148" t="s">
        <v>31</v>
      </c>
      <c r="W1212" s="148" t="s">
        <v>31</v>
      </c>
      <c r="X1212" s="284" t="s">
        <v>2731</v>
      </c>
      <c r="Y1212" s="296"/>
      <c r="Z1212" s="296"/>
      <c r="AA1212" s="296"/>
      <c r="AB1212" s="296"/>
      <c r="AC1212" s="296"/>
      <c r="AD1212" s="296"/>
      <c r="AE1212" s="320"/>
      <c r="AF1212" s="296"/>
      <c r="AG1212" s="129"/>
      <c r="AH1212" s="129"/>
      <c r="AI1212" s="129"/>
      <c r="AJ1212" s="129"/>
      <c r="AK1212" s="129"/>
      <c r="AL1212" s="129"/>
      <c r="AM1212" s="129"/>
      <c r="AN1212" s="129"/>
      <c r="AO1212" s="129"/>
      <c r="AP1212" s="129"/>
      <c r="AQ1212" s="327"/>
      <c r="AR1212" s="327"/>
    </row>
    <row r="1213" spans="2:44" s="149" customFormat="1" ht="12.75" customHeight="1">
      <c r="B1213" s="10"/>
      <c r="C1213" s="11"/>
      <c r="D1213" s="12"/>
      <c r="E1213" s="12"/>
      <c r="F1213" s="13"/>
      <c r="G1213" s="237" t="s">
        <v>4185</v>
      </c>
      <c r="H1213" s="14" t="s">
        <v>43</v>
      </c>
      <c r="I1213" s="15">
        <v>60</v>
      </c>
      <c r="J1213" s="15">
        <v>0</v>
      </c>
      <c r="K1213" s="15">
        <v>0.8</v>
      </c>
      <c r="L1213" s="15">
        <v>0</v>
      </c>
      <c r="M1213" s="16"/>
      <c r="N1213" s="16"/>
      <c r="O1213" s="16"/>
      <c r="P1213" s="16"/>
      <c r="Q1213" s="16"/>
      <c r="R1213" s="17">
        <v>43644</v>
      </c>
      <c r="S1213" s="274" t="s">
        <v>2470</v>
      </c>
      <c r="T1213" s="148" t="s">
        <v>31</v>
      </c>
      <c r="U1213" s="148" t="s">
        <v>31</v>
      </c>
      <c r="V1213" s="148" t="s">
        <v>31</v>
      </c>
      <c r="W1213" s="148" t="s">
        <v>31</v>
      </c>
      <c r="X1213" s="284" t="s">
        <v>2731</v>
      </c>
      <c r="Y1213" s="296"/>
      <c r="Z1213" s="296"/>
      <c r="AA1213" s="296"/>
      <c r="AB1213" s="296"/>
      <c r="AC1213" s="296"/>
      <c r="AD1213" s="296"/>
      <c r="AE1213" s="320"/>
      <c r="AF1213" s="296"/>
      <c r="AG1213" s="129"/>
      <c r="AH1213" s="129"/>
      <c r="AI1213" s="129"/>
      <c r="AJ1213" s="129"/>
      <c r="AK1213" s="129"/>
      <c r="AL1213" s="129"/>
      <c r="AM1213" s="129"/>
      <c r="AN1213" s="129"/>
      <c r="AO1213" s="129"/>
      <c r="AP1213" s="129"/>
    </row>
    <row r="1214" spans="2:44" s="149" customFormat="1" ht="12.75" customHeight="1">
      <c r="B1214" s="10"/>
      <c r="C1214" s="11"/>
      <c r="D1214" s="12"/>
      <c r="E1214" s="12"/>
      <c r="F1214" s="13"/>
      <c r="G1214" s="237" t="s">
        <v>52</v>
      </c>
      <c r="H1214" s="14" t="s">
        <v>43</v>
      </c>
      <c r="I1214" s="15">
        <v>12</v>
      </c>
      <c r="J1214" s="15">
        <v>0</v>
      </c>
      <c r="K1214" s="15">
        <v>0.2</v>
      </c>
      <c r="L1214" s="15">
        <v>0</v>
      </c>
      <c r="M1214" s="16"/>
      <c r="N1214" s="16"/>
      <c r="O1214" s="16"/>
      <c r="P1214" s="16"/>
      <c r="Q1214" s="16"/>
      <c r="R1214" s="17">
        <v>42818</v>
      </c>
      <c r="S1214" s="274" t="s">
        <v>2470</v>
      </c>
      <c r="T1214" s="148" t="s">
        <v>31</v>
      </c>
      <c r="U1214" s="148" t="s">
        <v>31</v>
      </c>
      <c r="V1214" s="148" t="s">
        <v>31</v>
      </c>
      <c r="W1214" s="148" t="s">
        <v>31</v>
      </c>
      <c r="X1214" s="284" t="s">
        <v>2731</v>
      </c>
      <c r="Y1214" s="296"/>
      <c r="Z1214" s="296"/>
      <c r="AA1214" s="296"/>
      <c r="AB1214" s="296"/>
      <c r="AC1214" s="296"/>
      <c r="AD1214" s="296"/>
      <c r="AE1214" s="320"/>
      <c r="AF1214" s="296"/>
      <c r="AG1214" s="129"/>
      <c r="AH1214" s="129"/>
      <c r="AI1214" s="129"/>
      <c r="AJ1214" s="129"/>
      <c r="AK1214" s="129"/>
      <c r="AL1214" s="129"/>
      <c r="AM1214" s="129"/>
      <c r="AN1214" s="129"/>
      <c r="AO1214" s="129"/>
      <c r="AP1214" s="129"/>
    </row>
    <row r="1215" spans="2:44" s="149" customFormat="1" ht="12.75" customHeight="1">
      <c r="B1215" s="10"/>
      <c r="C1215" s="11"/>
      <c r="D1215" s="12"/>
      <c r="E1215" s="12"/>
      <c r="F1215" s="13"/>
      <c r="G1215" s="237" t="s">
        <v>3023</v>
      </c>
      <c r="H1215" s="14" t="s">
        <v>43</v>
      </c>
      <c r="I1215" s="15">
        <v>60</v>
      </c>
      <c r="J1215" s="15">
        <v>0</v>
      </c>
      <c r="K1215" s="15">
        <v>0.5</v>
      </c>
      <c r="L1215" s="15">
        <v>0</v>
      </c>
      <c r="M1215" s="16"/>
      <c r="N1215" s="16"/>
      <c r="O1215" s="16"/>
      <c r="P1215" s="16"/>
      <c r="Q1215" s="16"/>
      <c r="R1215" s="17">
        <v>43698</v>
      </c>
      <c r="S1215" s="274" t="s">
        <v>2470</v>
      </c>
      <c r="T1215" s="148" t="s">
        <v>31</v>
      </c>
      <c r="U1215" s="148" t="s">
        <v>31</v>
      </c>
      <c r="V1215" s="148" t="s">
        <v>31</v>
      </c>
      <c r="W1215" s="148" t="s">
        <v>31</v>
      </c>
      <c r="X1215" s="284" t="s">
        <v>2731</v>
      </c>
      <c r="Y1215" s="296"/>
      <c r="Z1215" s="296"/>
      <c r="AA1215" s="296"/>
      <c r="AB1215" s="296"/>
      <c r="AC1215" s="296"/>
      <c r="AD1215" s="296"/>
      <c r="AE1215" s="320"/>
      <c r="AF1215" s="296"/>
      <c r="AG1215" s="129"/>
      <c r="AH1215" s="129"/>
      <c r="AI1215" s="129"/>
      <c r="AJ1215" s="129"/>
      <c r="AK1215" s="129"/>
      <c r="AL1215" s="129"/>
      <c r="AM1215" s="129"/>
      <c r="AN1215" s="129"/>
      <c r="AO1215" s="129"/>
      <c r="AP1215" s="129"/>
    </row>
    <row r="1216" spans="2:44" s="149" customFormat="1" ht="12.75" customHeight="1">
      <c r="B1216" s="10"/>
      <c r="C1216" s="11"/>
      <c r="D1216" s="12"/>
      <c r="E1216" s="12"/>
      <c r="F1216" s="13"/>
      <c r="G1216" s="237" t="s">
        <v>4183</v>
      </c>
      <c r="H1216" s="14" t="s">
        <v>43</v>
      </c>
      <c r="I1216" s="15">
        <v>6</v>
      </c>
      <c r="J1216" s="15">
        <v>24</v>
      </c>
      <c r="K1216" s="15">
        <v>0.1</v>
      </c>
      <c r="L1216" s="15">
        <v>0.4</v>
      </c>
      <c r="M1216" s="16"/>
      <c r="N1216" s="16"/>
      <c r="O1216" s="16"/>
      <c r="P1216" s="16"/>
      <c r="Q1216" s="16"/>
      <c r="R1216" s="17">
        <v>42818</v>
      </c>
      <c r="S1216" s="274" t="s">
        <v>2470</v>
      </c>
      <c r="T1216" s="148" t="s">
        <v>31</v>
      </c>
      <c r="U1216" s="148" t="s">
        <v>31</v>
      </c>
      <c r="V1216" s="148" t="s">
        <v>31</v>
      </c>
      <c r="W1216" s="148" t="s">
        <v>31</v>
      </c>
      <c r="X1216" s="284" t="s">
        <v>2731</v>
      </c>
      <c r="Y1216" s="296"/>
      <c r="Z1216" s="296"/>
      <c r="AA1216" s="296"/>
      <c r="AB1216" s="296"/>
      <c r="AC1216" s="296"/>
      <c r="AD1216" s="296"/>
      <c r="AE1216" s="320"/>
      <c r="AF1216" s="296"/>
      <c r="AG1216" s="129"/>
      <c r="AH1216" s="129"/>
      <c r="AI1216" s="129"/>
      <c r="AJ1216" s="129"/>
      <c r="AK1216" s="129"/>
      <c r="AL1216" s="129"/>
      <c r="AM1216" s="129"/>
      <c r="AN1216" s="129"/>
      <c r="AO1216" s="129"/>
      <c r="AP1216" s="129"/>
    </row>
    <row r="1217" spans="2:44" s="149" customFormat="1" ht="12.75" customHeight="1">
      <c r="B1217" s="10"/>
      <c r="C1217" s="216" t="s">
        <v>40</v>
      </c>
      <c r="D1217" s="214" t="s">
        <v>770</v>
      </c>
      <c r="E1217" s="12" t="s">
        <v>41</v>
      </c>
      <c r="F1217" s="13" t="s">
        <v>4129</v>
      </c>
      <c r="G1217" s="237" t="s">
        <v>4186</v>
      </c>
      <c r="H1217" s="14" t="s">
        <v>43</v>
      </c>
      <c r="I1217" s="15">
        <v>27</v>
      </c>
      <c r="J1217" s="15">
        <v>0</v>
      </c>
      <c r="K1217" s="26">
        <v>0.4</v>
      </c>
      <c r="L1217" s="464">
        <v>0</v>
      </c>
      <c r="M1217" s="16">
        <f>SUM(I1217:I1219)</f>
        <v>48</v>
      </c>
      <c r="N1217" s="16">
        <f t="shared" ref="N1217:P1217" si="22">SUM(J1217:J1219)</f>
        <v>0</v>
      </c>
      <c r="O1217" s="16">
        <f t="shared" si="22"/>
        <v>0.75</v>
      </c>
      <c r="P1217" s="16">
        <f t="shared" si="22"/>
        <v>0</v>
      </c>
      <c r="Q1217" s="16"/>
      <c r="R1217" s="17">
        <v>42983</v>
      </c>
      <c r="S1217" s="274" t="s">
        <v>2470</v>
      </c>
      <c r="T1217" s="148" t="s">
        <v>31</v>
      </c>
      <c r="U1217" s="148" t="s">
        <v>31</v>
      </c>
      <c r="V1217" s="148" t="s">
        <v>31</v>
      </c>
      <c r="W1217" s="148" t="s">
        <v>31</v>
      </c>
      <c r="X1217" s="284" t="s">
        <v>2731</v>
      </c>
      <c r="Y1217" s="296"/>
      <c r="Z1217" s="296"/>
      <c r="AA1217" s="296"/>
      <c r="AB1217" s="296"/>
      <c r="AC1217" s="296"/>
      <c r="AD1217" s="296"/>
      <c r="AE1217" s="320"/>
      <c r="AF1217" s="296"/>
      <c r="AG1217" s="129"/>
      <c r="AH1217" s="129"/>
      <c r="AI1217" s="129"/>
      <c r="AJ1217" s="129"/>
      <c r="AK1217" s="129"/>
      <c r="AL1217" s="129"/>
      <c r="AM1217" s="129"/>
      <c r="AN1217" s="129"/>
      <c r="AO1217" s="129"/>
      <c r="AP1217" s="129"/>
      <c r="AQ1217" s="327"/>
      <c r="AR1217" s="327"/>
    </row>
    <row r="1218" spans="2:44" s="149" customFormat="1" ht="12.75" customHeight="1">
      <c r="B1218" s="10"/>
      <c r="C1218" s="11"/>
      <c r="D1218" s="12"/>
      <c r="E1218" s="12"/>
      <c r="F1218" s="13"/>
      <c r="G1218" s="237" t="s">
        <v>4187</v>
      </c>
      <c r="H1218" s="14" t="s">
        <v>43</v>
      </c>
      <c r="I1218" s="15">
        <v>6</v>
      </c>
      <c r="J1218" s="15">
        <v>0</v>
      </c>
      <c r="K1218" s="26">
        <v>0.1</v>
      </c>
      <c r="L1218" s="26">
        <v>0</v>
      </c>
      <c r="M1218" s="16"/>
      <c r="N1218" s="16"/>
      <c r="O1218" s="16"/>
      <c r="P1218" s="16"/>
      <c r="Q1218" s="16"/>
      <c r="R1218" s="17">
        <v>43045</v>
      </c>
      <c r="S1218" s="274" t="s">
        <v>2470</v>
      </c>
      <c r="T1218" s="148" t="s">
        <v>31</v>
      </c>
      <c r="U1218" s="148" t="s">
        <v>31</v>
      </c>
      <c r="V1218" s="148" t="s">
        <v>31</v>
      </c>
      <c r="W1218" s="148" t="s">
        <v>31</v>
      </c>
      <c r="X1218" s="284" t="s">
        <v>2731</v>
      </c>
      <c r="Y1218" s="296"/>
      <c r="Z1218" s="296"/>
      <c r="AA1218" s="296"/>
      <c r="AB1218" s="296"/>
      <c r="AC1218" s="296"/>
      <c r="AD1218" s="296"/>
      <c r="AE1218" s="320"/>
      <c r="AF1218" s="296"/>
      <c r="AG1218" s="129"/>
      <c r="AH1218" s="129"/>
      <c r="AI1218" s="129"/>
      <c r="AJ1218" s="129"/>
      <c r="AK1218" s="129"/>
      <c r="AL1218" s="129"/>
      <c r="AM1218" s="129"/>
      <c r="AN1218" s="129"/>
      <c r="AO1218" s="129"/>
      <c r="AP1218" s="129"/>
    </row>
    <row r="1219" spans="2:44" s="149" customFormat="1" ht="12.75" customHeight="1">
      <c r="B1219" s="10"/>
      <c r="C1219" s="11"/>
      <c r="D1219" s="12"/>
      <c r="E1219" s="12"/>
      <c r="F1219" s="13"/>
      <c r="G1219" s="237" t="s">
        <v>4188</v>
      </c>
      <c r="H1219" s="14" t="s">
        <v>43</v>
      </c>
      <c r="I1219" s="15">
        <v>15</v>
      </c>
      <c r="J1219" s="15">
        <v>0</v>
      </c>
      <c r="K1219" s="26">
        <v>0.25</v>
      </c>
      <c r="L1219" s="26">
        <v>0</v>
      </c>
      <c r="M1219" s="16"/>
      <c r="N1219" s="16"/>
      <c r="O1219" s="16"/>
      <c r="P1219" s="16"/>
      <c r="Q1219" s="16"/>
      <c r="R1219" s="17">
        <v>42958</v>
      </c>
      <c r="S1219" s="274" t="s">
        <v>2470</v>
      </c>
      <c r="T1219" s="148" t="s">
        <v>31</v>
      </c>
      <c r="U1219" s="148" t="s">
        <v>31</v>
      </c>
      <c r="V1219" s="148" t="s">
        <v>31</v>
      </c>
      <c r="W1219" s="148" t="s">
        <v>31</v>
      </c>
      <c r="X1219" s="284" t="s">
        <v>2731</v>
      </c>
      <c r="Y1219" s="296"/>
      <c r="Z1219" s="296"/>
      <c r="AA1219" s="296"/>
      <c r="AB1219" s="296"/>
      <c r="AC1219" s="296"/>
      <c r="AD1219" s="296"/>
      <c r="AE1219" s="320"/>
      <c r="AF1219" s="296"/>
      <c r="AG1219" s="129"/>
      <c r="AH1219" s="129"/>
      <c r="AI1219" s="129"/>
      <c r="AJ1219" s="129"/>
      <c r="AK1219" s="129"/>
      <c r="AL1219" s="129"/>
      <c r="AM1219" s="129"/>
      <c r="AN1219" s="129"/>
      <c r="AO1219" s="129"/>
      <c r="AP1219" s="129"/>
    </row>
    <row r="1220" spans="2:44" s="149" customFormat="1" ht="12.75" customHeight="1">
      <c r="B1220" s="10"/>
      <c r="C1220" s="216" t="s">
        <v>40</v>
      </c>
      <c r="D1220" s="214" t="s">
        <v>770</v>
      </c>
      <c r="E1220" s="12" t="s">
        <v>41</v>
      </c>
      <c r="F1220" s="13" t="s">
        <v>4130</v>
      </c>
      <c r="G1220" s="237" t="s">
        <v>4189</v>
      </c>
      <c r="H1220" s="14" t="s">
        <v>43</v>
      </c>
      <c r="I1220" s="15">
        <v>18</v>
      </c>
      <c r="J1220" s="15">
        <v>0</v>
      </c>
      <c r="K1220" s="26">
        <v>0.3</v>
      </c>
      <c r="L1220" s="26">
        <v>0</v>
      </c>
      <c r="M1220" s="16">
        <f>SUM(I1220)</f>
        <v>18</v>
      </c>
      <c r="N1220" s="16">
        <f t="shared" ref="N1220:P1220" si="23">SUM(J1220)</f>
        <v>0</v>
      </c>
      <c r="O1220" s="16">
        <f t="shared" si="23"/>
        <v>0.3</v>
      </c>
      <c r="P1220" s="16">
        <f t="shared" si="23"/>
        <v>0</v>
      </c>
      <c r="Q1220" s="16"/>
      <c r="R1220" s="17">
        <v>43644</v>
      </c>
      <c r="S1220" s="274" t="s">
        <v>2470</v>
      </c>
      <c r="T1220" s="148" t="s">
        <v>31</v>
      </c>
      <c r="U1220" s="148" t="s">
        <v>31</v>
      </c>
      <c r="V1220" s="148" t="s">
        <v>31</v>
      </c>
      <c r="W1220" s="148" t="s">
        <v>31</v>
      </c>
      <c r="X1220" s="284" t="s">
        <v>2731</v>
      </c>
      <c r="Y1220" s="296"/>
      <c r="Z1220" s="296"/>
      <c r="AA1220" s="296"/>
      <c r="AB1220" s="296"/>
      <c r="AC1220" s="296"/>
      <c r="AD1220" s="296"/>
      <c r="AE1220" s="320"/>
      <c r="AF1220" s="296"/>
      <c r="AG1220" s="129"/>
      <c r="AH1220" s="129"/>
      <c r="AI1220" s="129"/>
      <c r="AJ1220" s="129"/>
      <c r="AK1220" s="129"/>
      <c r="AL1220" s="129"/>
      <c r="AM1220" s="129"/>
      <c r="AN1220" s="129"/>
      <c r="AO1220" s="129"/>
      <c r="AP1220" s="129"/>
      <c r="AQ1220" s="327"/>
      <c r="AR1220" s="327"/>
    </row>
    <row r="1221" spans="2:44" s="149" customFormat="1" ht="12.75" customHeight="1">
      <c r="B1221" s="10"/>
      <c r="C1221" s="216" t="s">
        <v>40</v>
      </c>
      <c r="D1221" s="214" t="s">
        <v>770</v>
      </c>
      <c r="E1221" s="12" t="s">
        <v>41</v>
      </c>
      <c r="F1221" s="13" t="s">
        <v>4131</v>
      </c>
      <c r="G1221" s="237" t="s">
        <v>4190</v>
      </c>
      <c r="H1221" s="14" t="s">
        <v>43</v>
      </c>
      <c r="I1221" s="15">
        <v>6</v>
      </c>
      <c r="J1221" s="15">
        <v>720</v>
      </c>
      <c r="K1221" s="15">
        <v>0.1</v>
      </c>
      <c r="L1221" s="15">
        <v>12</v>
      </c>
      <c r="M1221" s="16">
        <f>SUM(I1221:I1224)</f>
        <v>30</v>
      </c>
      <c r="N1221" s="16">
        <f t="shared" ref="N1221:P1221" si="24">SUM(J1221:J1224)</f>
        <v>2280</v>
      </c>
      <c r="O1221" s="16">
        <f t="shared" si="24"/>
        <v>0.4</v>
      </c>
      <c r="P1221" s="16">
        <f t="shared" si="24"/>
        <v>38</v>
      </c>
      <c r="Q1221" s="16"/>
      <c r="R1221" s="17">
        <v>42818</v>
      </c>
      <c r="S1221" s="274" t="s">
        <v>2470</v>
      </c>
      <c r="T1221" s="148" t="s">
        <v>31</v>
      </c>
      <c r="U1221" s="148" t="s">
        <v>31</v>
      </c>
      <c r="V1221" s="148" t="s">
        <v>31</v>
      </c>
      <c r="W1221" s="148" t="s">
        <v>31</v>
      </c>
      <c r="X1221" s="284" t="s">
        <v>2731</v>
      </c>
      <c r="Y1221" s="296"/>
      <c r="Z1221" s="296"/>
      <c r="AA1221" s="296"/>
      <c r="AB1221" s="296"/>
      <c r="AC1221" s="296"/>
      <c r="AD1221" s="296"/>
      <c r="AE1221" s="320"/>
      <c r="AF1221" s="296"/>
      <c r="AG1221" s="129"/>
      <c r="AH1221" s="129"/>
      <c r="AI1221" s="129"/>
      <c r="AJ1221" s="129"/>
      <c r="AK1221" s="129"/>
      <c r="AL1221" s="129"/>
      <c r="AM1221" s="129"/>
      <c r="AN1221" s="129"/>
      <c r="AO1221" s="129"/>
      <c r="AP1221" s="129"/>
      <c r="AQ1221" s="327"/>
      <c r="AR1221" s="327"/>
    </row>
    <row r="1222" spans="2:44" s="149" customFormat="1" ht="12.75" customHeight="1">
      <c r="B1222" s="10"/>
      <c r="C1222" s="11"/>
      <c r="D1222" s="12"/>
      <c r="E1222" s="12"/>
      <c r="F1222" s="13"/>
      <c r="G1222" s="237" t="s">
        <v>3024</v>
      </c>
      <c r="H1222" s="14" t="s">
        <v>43</v>
      </c>
      <c r="I1222" s="15">
        <v>6</v>
      </c>
      <c r="J1222" s="15">
        <v>120</v>
      </c>
      <c r="K1222" s="15">
        <v>0.1</v>
      </c>
      <c r="L1222" s="15">
        <v>2</v>
      </c>
      <c r="M1222" s="16"/>
      <c r="N1222" s="16"/>
      <c r="O1222" s="16"/>
      <c r="P1222" s="16"/>
      <c r="Q1222" s="16"/>
      <c r="R1222" s="17">
        <v>42983</v>
      </c>
      <c r="S1222" s="274" t="s">
        <v>2470</v>
      </c>
      <c r="T1222" s="148" t="s">
        <v>31</v>
      </c>
      <c r="U1222" s="148" t="s">
        <v>31</v>
      </c>
      <c r="V1222" s="148" t="s">
        <v>31</v>
      </c>
      <c r="W1222" s="148" t="s">
        <v>31</v>
      </c>
      <c r="X1222" s="284" t="s">
        <v>2731</v>
      </c>
      <c r="Y1222" s="296"/>
      <c r="Z1222" s="296"/>
      <c r="AA1222" s="296"/>
      <c r="AB1222" s="296"/>
      <c r="AC1222" s="296"/>
      <c r="AD1222" s="296"/>
      <c r="AE1222" s="320"/>
      <c r="AF1222" s="296"/>
      <c r="AG1222" s="129"/>
      <c r="AH1222" s="129"/>
      <c r="AI1222" s="129"/>
      <c r="AJ1222" s="129"/>
      <c r="AK1222" s="129"/>
      <c r="AL1222" s="129"/>
      <c r="AM1222" s="129"/>
      <c r="AN1222" s="129"/>
      <c r="AO1222" s="129"/>
      <c r="AP1222" s="129"/>
    </row>
    <row r="1223" spans="2:44" s="149" customFormat="1" ht="12.75" customHeight="1">
      <c r="B1223" s="10"/>
      <c r="C1223" s="11"/>
      <c r="D1223" s="12"/>
      <c r="E1223" s="12"/>
      <c r="F1223" s="13"/>
      <c r="G1223" s="237" t="s">
        <v>4191</v>
      </c>
      <c r="H1223" s="14" t="s">
        <v>43</v>
      </c>
      <c r="I1223" s="15">
        <v>6</v>
      </c>
      <c r="J1223" s="15">
        <v>720</v>
      </c>
      <c r="K1223" s="15">
        <v>0</v>
      </c>
      <c r="L1223" s="15">
        <v>12</v>
      </c>
      <c r="M1223" s="16"/>
      <c r="N1223" s="16"/>
      <c r="O1223" s="16"/>
      <c r="P1223" s="16"/>
      <c r="Q1223" s="16"/>
      <c r="R1223" s="17">
        <v>42858</v>
      </c>
      <c r="S1223" s="274" t="s">
        <v>2470</v>
      </c>
      <c r="T1223" s="148" t="s">
        <v>31</v>
      </c>
      <c r="U1223" s="148" t="s">
        <v>31</v>
      </c>
      <c r="V1223" s="148" t="s">
        <v>31</v>
      </c>
      <c r="W1223" s="148" t="s">
        <v>31</v>
      </c>
      <c r="X1223" s="284" t="s">
        <v>2731</v>
      </c>
      <c r="Y1223" s="296"/>
      <c r="Z1223" s="296"/>
      <c r="AA1223" s="296"/>
      <c r="AB1223" s="296"/>
      <c r="AC1223" s="296"/>
      <c r="AD1223" s="296"/>
      <c r="AE1223" s="320"/>
      <c r="AF1223" s="296"/>
      <c r="AG1223" s="129"/>
      <c r="AH1223" s="129"/>
      <c r="AI1223" s="129"/>
      <c r="AJ1223" s="129"/>
      <c r="AK1223" s="129"/>
      <c r="AL1223" s="129"/>
      <c r="AM1223" s="129"/>
      <c r="AN1223" s="129"/>
      <c r="AO1223" s="129"/>
      <c r="AP1223" s="129"/>
    </row>
    <row r="1224" spans="2:44" s="149" customFormat="1" ht="12.75" customHeight="1">
      <c r="B1224" s="10"/>
      <c r="C1224" s="11"/>
      <c r="D1224" s="12"/>
      <c r="E1224" s="12"/>
      <c r="F1224" s="13"/>
      <c r="G1224" s="237" t="s">
        <v>3025</v>
      </c>
      <c r="H1224" s="14" t="s">
        <v>43</v>
      </c>
      <c r="I1224" s="15">
        <v>12</v>
      </c>
      <c r="J1224" s="15">
        <v>720</v>
      </c>
      <c r="K1224" s="15">
        <v>0.2</v>
      </c>
      <c r="L1224" s="15">
        <v>12</v>
      </c>
      <c r="M1224" s="16"/>
      <c r="N1224" s="16"/>
      <c r="O1224" s="16"/>
      <c r="P1224" s="16"/>
      <c r="Q1224" s="16"/>
      <c r="R1224" s="17">
        <v>43481</v>
      </c>
      <c r="S1224" s="274" t="s">
        <v>2470</v>
      </c>
      <c r="T1224" s="148" t="s">
        <v>31</v>
      </c>
      <c r="U1224" s="148" t="s">
        <v>31</v>
      </c>
      <c r="V1224" s="148" t="s">
        <v>31</v>
      </c>
      <c r="W1224" s="148" t="s">
        <v>31</v>
      </c>
      <c r="X1224" s="284" t="s">
        <v>2731</v>
      </c>
      <c r="Y1224" s="296"/>
      <c r="Z1224" s="296"/>
      <c r="AA1224" s="296"/>
      <c r="AB1224" s="296"/>
      <c r="AC1224" s="296"/>
      <c r="AD1224" s="296"/>
      <c r="AE1224" s="320"/>
      <c r="AF1224" s="296"/>
      <c r="AG1224" s="129"/>
      <c r="AH1224" s="129"/>
      <c r="AI1224" s="129"/>
      <c r="AJ1224" s="129"/>
      <c r="AK1224" s="129"/>
      <c r="AL1224" s="129"/>
      <c r="AM1224" s="129"/>
      <c r="AN1224" s="129"/>
      <c r="AO1224" s="129"/>
      <c r="AP1224" s="129"/>
    </row>
    <row r="1225" spans="2:44" s="149" customFormat="1" ht="12.75" customHeight="1">
      <c r="B1225" s="10"/>
      <c r="C1225" s="216" t="s">
        <v>40</v>
      </c>
      <c r="D1225" s="214" t="s">
        <v>770</v>
      </c>
      <c r="E1225" s="12" t="s">
        <v>41</v>
      </c>
      <c r="F1225" s="13" t="s">
        <v>4132</v>
      </c>
      <c r="G1225" s="237" t="s">
        <v>4192</v>
      </c>
      <c r="H1225" s="14" t="s">
        <v>43</v>
      </c>
      <c r="I1225" s="15">
        <v>96</v>
      </c>
      <c r="J1225" s="15">
        <v>0</v>
      </c>
      <c r="K1225" s="15">
        <v>1.53</v>
      </c>
      <c r="L1225" s="15">
        <v>0</v>
      </c>
      <c r="M1225" s="16">
        <f>SUM(I1225:I1229)</f>
        <v>432</v>
      </c>
      <c r="N1225" s="16">
        <f t="shared" ref="N1225:P1225" si="25">SUM(J1225:J1229)</f>
        <v>0</v>
      </c>
      <c r="O1225" s="16">
        <f t="shared" si="25"/>
        <v>7.0600000000000005</v>
      </c>
      <c r="P1225" s="16">
        <f t="shared" si="25"/>
        <v>0</v>
      </c>
      <c r="Q1225" s="16"/>
      <c r="R1225" s="17">
        <v>42958</v>
      </c>
      <c r="S1225" s="274" t="s">
        <v>2470</v>
      </c>
      <c r="T1225" s="148" t="s">
        <v>31</v>
      </c>
      <c r="U1225" s="148" t="s">
        <v>31</v>
      </c>
      <c r="V1225" s="148" t="s">
        <v>31</v>
      </c>
      <c r="W1225" s="148" t="s">
        <v>31</v>
      </c>
      <c r="X1225" s="284" t="s">
        <v>2731</v>
      </c>
      <c r="Y1225" s="296"/>
      <c r="Z1225" s="296"/>
      <c r="AA1225" s="296"/>
      <c r="AB1225" s="296"/>
      <c r="AC1225" s="296"/>
      <c r="AD1225" s="296"/>
      <c r="AE1225" s="320"/>
      <c r="AF1225" s="296"/>
      <c r="AG1225" s="129"/>
      <c r="AH1225" s="129"/>
      <c r="AI1225" s="129"/>
      <c r="AJ1225" s="129"/>
      <c r="AK1225" s="129"/>
      <c r="AL1225" s="129"/>
      <c r="AM1225" s="129"/>
      <c r="AN1225" s="129"/>
      <c r="AO1225" s="129"/>
      <c r="AP1225" s="129"/>
      <c r="AQ1225" s="327"/>
      <c r="AR1225" s="327"/>
    </row>
    <row r="1226" spans="2:44" s="149" customFormat="1" ht="12.75" customHeight="1">
      <c r="B1226" s="10"/>
      <c r="C1226" s="11"/>
      <c r="D1226" s="12"/>
      <c r="E1226" s="12"/>
      <c r="F1226" s="13"/>
      <c r="G1226" s="237" t="s">
        <v>4193</v>
      </c>
      <c r="H1226" s="14" t="s">
        <v>43</v>
      </c>
      <c r="I1226" s="15">
        <v>90</v>
      </c>
      <c r="J1226" s="15">
        <v>0</v>
      </c>
      <c r="K1226" s="15">
        <v>1.5</v>
      </c>
      <c r="L1226" s="15">
        <v>0</v>
      </c>
      <c r="M1226" s="16"/>
      <c r="N1226" s="16"/>
      <c r="O1226" s="16"/>
      <c r="P1226" s="16"/>
      <c r="Q1226" s="16"/>
      <c r="R1226" s="17">
        <v>42958</v>
      </c>
      <c r="S1226" s="274" t="s">
        <v>2470</v>
      </c>
      <c r="T1226" s="148" t="s">
        <v>31</v>
      </c>
      <c r="U1226" s="148" t="s">
        <v>31</v>
      </c>
      <c r="V1226" s="148" t="s">
        <v>31</v>
      </c>
      <c r="W1226" s="148" t="s">
        <v>31</v>
      </c>
      <c r="X1226" s="284" t="s">
        <v>2731</v>
      </c>
      <c r="Y1226" s="296"/>
      <c r="Z1226" s="296"/>
      <c r="AA1226" s="296"/>
      <c r="AB1226" s="296"/>
      <c r="AC1226" s="296"/>
      <c r="AD1226" s="296"/>
      <c r="AE1226" s="320"/>
      <c r="AF1226" s="296"/>
      <c r="AG1226" s="129"/>
      <c r="AH1226" s="129"/>
      <c r="AI1226" s="129"/>
      <c r="AJ1226" s="129"/>
      <c r="AK1226" s="129"/>
      <c r="AL1226" s="129"/>
      <c r="AM1226" s="129"/>
      <c r="AN1226" s="129"/>
      <c r="AO1226" s="129"/>
      <c r="AP1226" s="129"/>
    </row>
    <row r="1227" spans="2:44" s="149" customFormat="1" ht="12.75" customHeight="1">
      <c r="B1227" s="10"/>
      <c r="C1227" s="11"/>
      <c r="D1227" s="12"/>
      <c r="E1227" s="12"/>
      <c r="F1227" s="13"/>
      <c r="G1227" s="237" t="s">
        <v>4194</v>
      </c>
      <c r="H1227" s="14" t="s">
        <v>43</v>
      </c>
      <c r="I1227" s="15">
        <v>60</v>
      </c>
      <c r="J1227" s="15">
        <v>0</v>
      </c>
      <c r="K1227" s="15">
        <v>1</v>
      </c>
      <c r="L1227" s="15">
        <v>0</v>
      </c>
      <c r="M1227" s="16"/>
      <c r="N1227" s="16"/>
      <c r="O1227" s="16"/>
      <c r="P1227" s="16"/>
      <c r="Q1227" s="16"/>
      <c r="R1227" s="17">
        <v>42958</v>
      </c>
      <c r="S1227" s="274" t="s">
        <v>2470</v>
      </c>
      <c r="T1227" s="148" t="s">
        <v>31</v>
      </c>
      <c r="U1227" s="148" t="s">
        <v>31</v>
      </c>
      <c r="V1227" s="148" t="s">
        <v>31</v>
      </c>
      <c r="W1227" s="148" t="s">
        <v>31</v>
      </c>
      <c r="X1227" s="284" t="s">
        <v>2731</v>
      </c>
      <c r="Y1227" s="296"/>
      <c r="Z1227" s="296"/>
      <c r="AA1227" s="296"/>
      <c r="AB1227" s="296"/>
      <c r="AC1227" s="296"/>
      <c r="AD1227" s="296"/>
      <c r="AE1227" s="320"/>
      <c r="AF1227" s="296"/>
      <c r="AG1227" s="129"/>
      <c r="AH1227" s="129"/>
      <c r="AI1227" s="129"/>
      <c r="AJ1227" s="129"/>
      <c r="AK1227" s="129"/>
      <c r="AL1227" s="129"/>
      <c r="AM1227" s="129"/>
      <c r="AN1227" s="129"/>
      <c r="AO1227" s="129"/>
      <c r="AP1227" s="129"/>
    </row>
    <row r="1228" spans="2:44" s="149" customFormat="1" ht="12.75" customHeight="1">
      <c r="B1228" s="10"/>
      <c r="C1228" s="11"/>
      <c r="D1228" s="12"/>
      <c r="E1228" s="12"/>
      <c r="F1228" s="13"/>
      <c r="G1228" s="237" t="s">
        <v>4195</v>
      </c>
      <c r="H1228" s="14" t="s">
        <v>43</v>
      </c>
      <c r="I1228" s="15">
        <v>96</v>
      </c>
      <c r="J1228" s="15">
        <v>0</v>
      </c>
      <c r="K1228" s="15">
        <v>1.53</v>
      </c>
      <c r="L1228" s="15">
        <v>0</v>
      </c>
      <c r="M1228" s="16"/>
      <c r="N1228" s="16"/>
      <c r="O1228" s="16"/>
      <c r="P1228" s="16"/>
      <c r="Q1228" s="16"/>
      <c r="R1228" s="17">
        <v>42818</v>
      </c>
      <c r="S1228" s="274" t="s">
        <v>2470</v>
      </c>
      <c r="T1228" s="148" t="s">
        <v>31</v>
      </c>
      <c r="U1228" s="148" t="s">
        <v>31</v>
      </c>
      <c r="V1228" s="148" t="s">
        <v>31</v>
      </c>
      <c r="W1228" s="148" t="s">
        <v>31</v>
      </c>
      <c r="X1228" s="284" t="s">
        <v>2731</v>
      </c>
      <c r="Y1228" s="296"/>
      <c r="Z1228" s="296"/>
      <c r="AA1228" s="296"/>
      <c r="AB1228" s="296"/>
      <c r="AC1228" s="296"/>
      <c r="AD1228" s="296"/>
      <c r="AE1228" s="320"/>
      <c r="AF1228" s="296"/>
      <c r="AG1228" s="129"/>
      <c r="AH1228" s="129"/>
      <c r="AI1228" s="129"/>
      <c r="AJ1228" s="129"/>
      <c r="AK1228" s="129"/>
      <c r="AL1228" s="129"/>
      <c r="AM1228" s="129"/>
      <c r="AN1228" s="129"/>
      <c r="AO1228" s="129"/>
      <c r="AP1228" s="129"/>
    </row>
    <row r="1229" spans="2:44" s="149" customFormat="1" ht="12.75" customHeight="1">
      <c r="B1229" s="10"/>
      <c r="C1229" s="11"/>
      <c r="D1229" s="12"/>
      <c r="E1229" s="12"/>
      <c r="F1229" s="13"/>
      <c r="G1229" s="237" t="s">
        <v>4196</v>
      </c>
      <c r="H1229" s="14" t="s">
        <v>43</v>
      </c>
      <c r="I1229" s="15">
        <v>90</v>
      </c>
      <c r="J1229" s="15">
        <v>0</v>
      </c>
      <c r="K1229" s="15">
        <v>1.5</v>
      </c>
      <c r="L1229" s="15">
        <v>0</v>
      </c>
      <c r="M1229" s="16"/>
      <c r="N1229" s="16"/>
      <c r="O1229" s="16"/>
      <c r="P1229" s="16"/>
      <c r="Q1229" s="16"/>
      <c r="R1229" s="17">
        <v>42958</v>
      </c>
      <c r="S1229" s="274" t="s">
        <v>2470</v>
      </c>
      <c r="T1229" s="148" t="s">
        <v>31</v>
      </c>
      <c r="U1229" s="148" t="s">
        <v>31</v>
      </c>
      <c r="V1229" s="148" t="s">
        <v>31</v>
      </c>
      <c r="W1229" s="148" t="s">
        <v>31</v>
      </c>
      <c r="X1229" s="284" t="s">
        <v>2731</v>
      </c>
      <c r="Y1229" s="296"/>
      <c r="Z1229" s="296"/>
      <c r="AA1229" s="296"/>
      <c r="AB1229" s="296"/>
      <c r="AC1229" s="296"/>
      <c r="AD1229" s="296"/>
      <c r="AE1229" s="320"/>
      <c r="AF1229" s="296"/>
      <c r="AG1229" s="129"/>
      <c r="AH1229" s="129"/>
      <c r="AI1229" s="129"/>
      <c r="AJ1229" s="129"/>
      <c r="AK1229" s="129"/>
      <c r="AL1229" s="129"/>
      <c r="AM1229" s="129"/>
      <c r="AN1229" s="129"/>
      <c r="AO1229" s="129"/>
      <c r="AP1229" s="129"/>
    </row>
    <row r="1230" spans="2:44" s="149" customFormat="1" ht="12.75" customHeight="1">
      <c r="B1230" s="10"/>
      <c r="C1230" s="216" t="s">
        <v>40</v>
      </c>
      <c r="D1230" s="214" t="s">
        <v>770</v>
      </c>
      <c r="E1230" s="12" t="s">
        <v>41</v>
      </c>
      <c r="F1230" s="13" t="s">
        <v>4133</v>
      </c>
      <c r="G1230" s="237" t="s">
        <v>3164</v>
      </c>
      <c r="H1230" s="14" t="s">
        <v>43</v>
      </c>
      <c r="I1230" s="15">
        <v>30</v>
      </c>
      <c r="J1230" s="15">
        <v>240</v>
      </c>
      <c r="K1230" s="15">
        <v>0.5</v>
      </c>
      <c r="L1230" s="15">
        <v>4</v>
      </c>
      <c r="M1230" s="16">
        <f>SUM(I1230:I1233)</f>
        <v>2466</v>
      </c>
      <c r="N1230" s="16">
        <f t="shared" ref="N1230:P1230" si="26">SUM(J1230:J1233)</f>
        <v>1704</v>
      </c>
      <c r="O1230" s="16">
        <f t="shared" si="26"/>
        <v>41.1</v>
      </c>
      <c r="P1230" s="16">
        <f t="shared" si="26"/>
        <v>28.4</v>
      </c>
      <c r="Q1230" s="16"/>
      <c r="R1230" s="17">
        <v>43481</v>
      </c>
      <c r="S1230" s="274" t="s">
        <v>2470</v>
      </c>
      <c r="T1230" s="148" t="s">
        <v>31</v>
      </c>
      <c r="U1230" s="148" t="s">
        <v>31</v>
      </c>
      <c r="V1230" s="148" t="s">
        <v>31</v>
      </c>
      <c r="W1230" s="148" t="s">
        <v>31</v>
      </c>
      <c r="X1230" s="284" t="s">
        <v>2731</v>
      </c>
      <c r="Y1230" s="296"/>
      <c r="Z1230" s="296"/>
      <c r="AA1230" s="296"/>
      <c r="AB1230" s="296"/>
      <c r="AC1230" s="296"/>
      <c r="AD1230" s="296"/>
      <c r="AE1230" s="320"/>
      <c r="AF1230" s="296"/>
      <c r="AG1230" s="129"/>
      <c r="AH1230" s="129"/>
      <c r="AI1230" s="129"/>
      <c r="AJ1230" s="129"/>
      <c r="AK1230" s="129"/>
      <c r="AL1230" s="129"/>
      <c r="AM1230" s="129"/>
      <c r="AN1230" s="129"/>
      <c r="AO1230" s="129"/>
      <c r="AP1230" s="129"/>
      <c r="AQ1230" s="327"/>
      <c r="AR1230" s="327"/>
    </row>
    <row r="1231" spans="2:44" s="149" customFormat="1" ht="12.75" customHeight="1">
      <c r="B1231" s="10"/>
      <c r="C1231" s="11"/>
      <c r="D1231" s="12"/>
      <c r="E1231" s="12"/>
      <c r="F1231" s="13"/>
      <c r="G1231" s="237" t="s">
        <v>4197</v>
      </c>
      <c r="H1231" s="14" t="s">
        <v>43</v>
      </c>
      <c r="I1231" s="15">
        <v>30</v>
      </c>
      <c r="J1231" s="15">
        <v>24</v>
      </c>
      <c r="K1231" s="15">
        <v>0.5</v>
      </c>
      <c r="L1231" s="15">
        <v>0.4</v>
      </c>
      <c r="M1231" s="16"/>
      <c r="N1231" s="16"/>
      <c r="O1231" s="16"/>
      <c r="P1231" s="16"/>
      <c r="Q1231" s="16"/>
      <c r="R1231" s="17">
        <v>43567</v>
      </c>
      <c r="S1231" s="274" t="s">
        <v>2470</v>
      </c>
      <c r="T1231" s="148" t="s">
        <v>31</v>
      </c>
      <c r="U1231" s="148" t="s">
        <v>31</v>
      </c>
      <c r="V1231" s="148" t="s">
        <v>31</v>
      </c>
      <c r="W1231" s="148" t="s">
        <v>31</v>
      </c>
      <c r="X1231" s="284" t="s">
        <v>2731</v>
      </c>
      <c r="Y1231" s="296"/>
      <c r="Z1231" s="296"/>
      <c r="AA1231" s="296"/>
      <c r="AB1231" s="296"/>
      <c r="AC1231" s="296"/>
      <c r="AD1231" s="296"/>
      <c r="AE1231" s="320"/>
      <c r="AF1231" s="296"/>
      <c r="AG1231" s="129"/>
      <c r="AH1231" s="129"/>
      <c r="AI1231" s="129"/>
      <c r="AJ1231" s="129"/>
      <c r="AK1231" s="129"/>
      <c r="AL1231" s="129"/>
      <c r="AM1231" s="129"/>
      <c r="AN1231" s="129"/>
      <c r="AO1231" s="129"/>
      <c r="AP1231" s="129"/>
    </row>
    <row r="1232" spans="2:44" s="149" customFormat="1" ht="12.75" customHeight="1">
      <c r="B1232" s="10"/>
      <c r="C1232" s="11"/>
      <c r="D1232" s="12"/>
      <c r="E1232" s="12"/>
      <c r="F1232" s="13"/>
      <c r="G1232" s="237" t="s">
        <v>3026</v>
      </c>
      <c r="H1232" s="14" t="s">
        <v>43</v>
      </c>
      <c r="I1232" s="15">
        <v>2400</v>
      </c>
      <c r="J1232" s="15">
        <v>1440</v>
      </c>
      <c r="K1232" s="15">
        <v>40</v>
      </c>
      <c r="L1232" s="15">
        <v>24</v>
      </c>
      <c r="M1232" s="16"/>
      <c r="N1232" s="16"/>
      <c r="O1232" s="16"/>
      <c r="P1232" s="16"/>
      <c r="Q1232" s="16"/>
      <c r="R1232" s="17">
        <v>43642</v>
      </c>
      <c r="S1232" s="274" t="s">
        <v>2470</v>
      </c>
      <c r="T1232" s="148" t="s">
        <v>31</v>
      </c>
      <c r="U1232" s="148" t="s">
        <v>31</v>
      </c>
      <c r="V1232" s="148" t="s">
        <v>31</v>
      </c>
      <c r="W1232" s="148" t="s">
        <v>31</v>
      </c>
      <c r="X1232" s="284" t="s">
        <v>2731</v>
      </c>
      <c r="Y1232" s="296"/>
      <c r="Z1232" s="296"/>
      <c r="AA1232" s="296"/>
      <c r="AB1232" s="296"/>
      <c r="AC1232" s="296"/>
      <c r="AD1232" s="296"/>
      <c r="AE1232" s="320"/>
      <c r="AF1232" s="296"/>
      <c r="AG1232" s="129"/>
      <c r="AH1232" s="129"/>
      <c r="AI1232" s="129"/>
      <c r="AJ1232" s="129"/>
      <c r="AK1232" s="129"/>
      <c r="AL1232" s="129"/>
      <c r="AM1232" s="129"/>
      <c r="AN1232" s="129"/>
      <c r="AO1232" s="129"/>
      <c r="AP1232" s="129"/>
    </row>
    <row r="1233" spans="2:44" s="149" customFormat="1" ht="12.75" customHeight="1">
      <c r="B1233" s="10"/>
      <c r="C1233" s="11"/>
      <c r="D1233" s="12"/>
      <c r="E1233" s="12"/>
      <c r="F1233" s="13"/>
      <c r="G1233" s="237" t="s">
        <v>4198</v>
      </c>
      <c r="H1233" s="14" t="s">
        <v>43</v>
      </c>
      <c r="I1233" s="15">
        <v>6</v>
      </c>
      <c r="J1233" s="15">
        <v>0</v>
      </c>
      <c r="K1233" s="15">
        <v>0.1</v>
      </c>
      <c r="L1233" s="15">
        <v>0</v>
      </c>
      <c r="M1233" s="16"/>
      <c r="N1233" s="16"/>
      <c r="O1233" s="16"/>
      <c r="P1233" s="16"/>
      <c r="Q1233" s="16"/>
      <c r="R1233" s="17">
        <v>43423</v>
      </c>
      <c r="S1233" s="274" t="s">
        <v>2470</v>
      </c>
      <c r="T1233" s="148" t="s">
        <v>31</v>
      </c>
      <c r="U1233" s="148" t="s">
        <v>31</v>
      </c>
      <c r="V1233" s="148" t="s">
        <v>31</v>
      </c>
      <c r="W1233" s="148" t="s">
        <v>31</v>
      </c>
      <c r="X1233" s="284" t="s">
        <v>2731</v>
      </c>
      <c r="Y1233" s="296"/>
      <c r="Z1233" s="296"/>
      <c r="AA1233" s="296"/>
      <c r="AB1233" s="296"/>
      <c r="AC1233" s="296"/>
      <c r="AD1233" s="296"/>
      <c r="AE1233" s="320"/>
      <c r="AF1233" s="296"/>
      <c r="AG1233" s="129"/>
      <c r="AH1233" s="129"/>
      <c r="AI1233" s="129"/>
      <c r="AJ1233" s="129"/>
      <c r="AK1233" s="129"/>
      <c r="AL1233" s="129"/>
      <c r="AM1233" s="129"/>
      <c r="AN1233" s="129"/>
      <c r="AO1233" s="129"/>
      <c r="AP1233" s="129"/>
    </row>
    <row r="1234" spans="2:44" s="149" customFormat="1" ht="12.75" customHeight="1">
      <c r="B1234" s="10"/>
      <c r="C1234" s="11" t="s">
        <v>40</v>
      </c>
      <c r="D1234" s="12" t="s">
        <v>55</v>
      </c>
      <c r="E1234" s="12" t="s">
        <v>56</v>
      </c>
      <c r="F1234" s="13" t="s">
        <v>4134</v>
      </c>
      <c r="G1234" s="237" t="s">
        <v>4199</v>
      </c>
      <c r="H1234" s="14" t="s">
        <v>43</v>
      </c>
      <c r="I1234" s="15">
        <v>27</v>
      </c>
      <c r="J1234" s="15">
        <v>0</v>
      </c>
      <c r="K1234" s="15">
        <v>0.45</v>
      </c>
      <c r="L1234" s="15">
        <v>0</v>
      </c>
      <c r="M1234" s="16">
        <f>SUM(I1234:I1240)</f>
        <v>213</v>
      </c>
      <c r="N1234" s="16">
        <f t="shared" ref="N1234:P1234" si="27">SUM(J1234:J1240)</f>
        <v>0</v>
      </c>
      <c r="O1234" s="16">
        <f t="shared" si="27"/>
        <v>3.2</v>
      </c>
      <c r="P1234" s="16">
        <f t="shared" si="27"/>
        <v>0</v>
      </c>
      <c r="Q1234" s="16"/>
      <c r="R1234" s="17">
        <v>42985</v>
      </c>
      <c r="S1234" s="274" t="s">
        <v>2470</v>
      </c>
      <c r="T1234" s="148" t="s">
        <v>31</v>
      </c>
      <c r="U1234" s="148" t="s">
        <v>31</v>
      </c>
      <c r="V1234" s="148" t="s">
        <v>31</v>
      </c>
      <c r="W1234" s="148" t="s">
        <v>31</v>
      </c>
      <c r="X1234" s="284" t="s">
        <v>2731</v>
      </c>
      <c r="Y1234" s="296"/>
      <c r="Z1234" s="296"/>
      <c r="AA1234" s="296"/>
      <c r="AB1234" s="296"/>
      <c r="AC1234" s="296"/>
      <c r="AD1234" s="296"/>
      <c r="AE1234" s="320"/>
      <c r="AF1234" s="296"/>
      <c r="AG1234" s="129"/>
      <c r="AH1234" s="129"/>
      <c r="AI1234" s="129"/>
      <c r="AJ1234" s="129"/>
      <c r="AK1234" s="129"/>
      <c r="AL1234" s="129"/>
      <c r="AM1234" s="129"/>
      <c r="AN1234" s="129"/>
      <c r="AO1234" s="129"/>
      <c r="AP1234" s="129"/>
      <c r="AQ1234" s="327"/>
      <c r="AR1234" s="327"/>
    </row>
    <row r="1235" spans="2:44" s="149" customFormat="1" ht="12.75" customHeight="1">
      <c r="B1235" s="10"/>
      <c r="C1235" s="11"/>
      <c r="D1235" s="12"/>
      <c r="E1235" s="12"/>
      <c r="F1235" s="13"/>
      <c r="G1235" s="237" t="s">
        <v>4200</v>
      </c>
      <c r="H1235" s="14" t="s">
        <v>43</v>
      </c>
      <c r="I1235" s="15">
        <v>42</v>
      </c>
      <c r="J1235" s="15">
        <v>0</v>
      </c>
      <c r="K1235" s="15">
        <v>0.6</v>
      </c>
      <c r="L1235" s="15">
        <v>0</v>
      </c>
      <c r="M1235" s="16"/>
      <c r="N1235" s="16"/>
      <c r="O1235" s="16"/>
      <c r="P1235" s="16"/>
      <c r="Q1235" s="16"/>
      <c r="R1235" s="17">
        <v>43697</v>
      </c>
      <c r="S1235" s="274" t="s">
        <v>2470</v>
      </c>
      <c r="T1235" s="148" t="s">
        <v>31</v>
      </c>
      <c r="U1235" s="148" t="s">
        <v>31</v>
      </c>
      <c r="V1235" s="148" t="s">
        <v>31</v>
      </c>
      <c r="W1235" s="148" t="s">
        <v>31</v>
      </c>
      <c r="X1235" s="284" t="s">
        <v>2731</v>
      </c>
      <c r="Y1235" s="296"/>
      <c r="Z1235" s="296"/>
      <c r="AA1235" s="296"/>
      <c r="AB1235" s="296"/>
      <c r="AC1235" s="296"/>
      <c r="AD1235" s="296"/>
      <c r="AE1235" s="320"/>
      <c r="AF1235" s="296"/>
      <c r="AG1235" s="129"/>
      <c r="AH1235" s="129"/>
      <c r="AI1235" s="129"/>
      <c r="AJ1235" s="129"/>
      <c r="AK1235" s="129"/>
      <c r="AL1235" s="129"/>
      <c r="AM1235" s="129"/>
      <c r="AN1235" s="129"/>
      <c r="AO1235" s="129"/>
      <c r="AP1235" s="129"/>
    </row>
    <row r="1236" spans="2:44" s="149" customFormat="1" ht="12.75" customHeight="1">
      <c r="B1236" s="10"/>
      <c r="C1236" s="11"/>
      <c r="D1236" s="12"/>
      <c r="E1236" s="12"/>
      <c r="F1236" s="13"/>
      <c r="G1236" s="237" t="s">
        <v>4201</v>
      </c>
      <c r="H1236" s="14" t="s">
        <v>43</v>
      </c>
      <c r="I1236" s="15">
        <v>36</v>
      </c>
      <c r="J1236" s="15">
        <v>0</v>
      </c>
      <c r="K1236" s="15">
        <v>0.6</v>
      </c>
      <c r="L1236" s="15">
        <v>0</v>
      </c>
      <c r="M1236" s="16"/>
      <c r="N1236" s="16"/>
      <c r="O1236" s="16"/>
      <c r="P1236" s="16"/>
      <c r="Q1236" s="16"/>
      <c r="R1236" s="17">
        <v>43698</v>
      </c>
      <c r="S1236" s="274" t="s">
        <v>2470</v>
      </c>
      <c r="T1236" s="148" t="s">
        <v>31</v>
      </c>
      <c r="U1236" s="148" t="s">
        <v>31</v>
      </c>
      <c r="V1236" s="148" t="s">
        <v>31</v>
      </c>
      <c r="W1236" s="148" t="s">
        <v>31</v>
      </c>
      <c r="X1236" s="284" t="s">
        <v>2731</v>
      </c>
      <c r="Y1236" s="296"/>
      <c r="Z1236" s="296"/>
      <c r="AA1236" s="296"/>
      <c r="AB1236" s="296"/>
      <c r="AC1236" s="296"/>
      <c r="AD1236" s="296"/>
      <c r="AE1236" s="320"/>
      <c r="AF1236" s="296"/>
      <c r="AG1236" s="129"/>
      <c r="AH1236" s="129"/>
      <c r="AI1236" s="129"/>
      <c r="AJ1236" s="129"/>
      <c r="AK1236" s="129"/>
      <c r="AL1236" s="129"/>
      <c r="AM1236" s="129"/>
      <c r="AN1236" s="129"/>
      <c r="AO1236" s="129"/>
      <c r="AP1236" s="129"/>
    </row>
    <row r="1237" spans="2:44" s="149" customFormat="1" ht="12.75" customHeight="1">
      <c r="B1237" s="10"/>
      <c r="C1237" s="11"/>
      <c r="D1237" s="12"/>
      <c r="E1237" s="12"/>
      <c r="F1237" s="13"/>
      <c r="G1237" s="237" t="s">
        <v>4202</v>
      </c>
      <c r="H1237" s="14" t="s">
        <v>43</v>
      </c>
      <c r="I1237" s="15">
        <v>24</v>
      </c>
      <c r="J1237" s="15">
        <v>0</v>
      </c>
      <c r="K1237" s="15">
        <v>0.38</v>
      </c>
      <c r="L1237" s="15">
        <v>0</v>
      </c>
      <c r="M1237" s="16"/>
      <c r="N1237" s="16"/>
      <c r="O1237" s="16"/>
      <c r="P1237" s="16"/>
      <c r="Q1237" s="16"/>
      <c r="R1237" s="17">
        <v>42936</v>
      </c>
      <c r="S1237" s="274" t="s">
        <v>2470</v>
      </c>
      <c r="T1237" s="148" t="s">
        <v>31</v>
      </c>
      <c r="U1237" s="148" t="s">
        <v>31</v>
      </c>
      <c r="V1237" s="148" t="s">
        <v>31</v>
      </c>
      <c r="W1237" s="148" t="s">
        <v>31</v>
      </c>
      <c r="X1237" s="284" t="s">
        <v>2731</v>
      </c>
      <c r="Y1237" s="296"/>
      <c r="Z1237" s="296"/>
      <c r="AA1237" s="296"/>
      <c r="AB1237" s="296"/>
      <c r="AC1237" s="296"/>
      <c r="AD1237" s="296"/>
      <c r="AE1237" s="320"/>
      <c r="AF1237" s="296"/>
      <c r="AG1237" s="129"/>
      <c r="AH1237" s="129"/>
      <c r="AI1237" s="129"/>
      <c r="AJ1237" s="129"/>
      <c r="AK1237" s="129"/>
      <c r="AL1237" s="129"/>
      <c r="AM1237" s="129"/>
      <c r="AN1237" s="129"/>
      <c r="AO1237" s="129"/>
      <c r="AP1237" s="129"/>
    </row>
    <row r="1238" spans="2:44" s="149" customFormat="1" ht="12.75" customHeight="1">
      <c r="B1238" s="10"/>
      <c r="C1238" s="11"/>
      <c r="D1238" s="12"/>
      <c r="E1238" s="12"/>
      <c r="F1238" s="13"/>
      <c r="G1238" s="237" t="s">
        <v>4203</v>
      </c>
      <c r="H1238" s="14" t="s">
        <v>43</v>
      </c>
      <c r="I1238" s="15">
        <v>12</v>
      </c>
      <c r="J1238" s="15">
        <v>0</v>
      </c>
      <c r="K1238" s="15">
        <v>0.2</v>
      </c>
      <c r="L1238" s="15">
        <v>0</v>
      </c>
      <c r="M1238" s="16"/>
      <c r="N1238" s="16"/>
      <c r="O1238" s="16"/>
      <c r="P1238" s="16"/>
      <c r="Q1238" s="16"/>
      <c r="R1238" s="17">
        <v>42818</v>
      </c>
      <c r="S1238" s="274" t="s">
        <v>2470</v>
      </c>
      <c r="T1238" s="148" t="s">
        <v>31</v>
      </c>
      <c r="U1238" s="148" t="s">
        <v>31</v>
      </c>
      <c r="V1238" s="148" t="s">
        <v>31</v>
      </c>
      <c r="W1238" s="148" t="s">
        <v>31</v>
      </c>
      <c r="X1238" s="284" t="s">
        <v>2731</v>
      </c>
      <c r="Y1238" s="296"/>
      <c r="Z1238" s="296"/>
      <c r="AA1238" s="296"/>
      <c r="AB1238" s="296"/>
      <c r="AC1238" s="296"/>
      <c r="AD1238" s="296"/>
      <c r="AE1238" s="320"/>
      <c r="AF1238" s="296"/>
      <c r="AG1238" s="129"/>
      <c r="AH1238" s="129"/>
      <c r="AI1238" s="129"/>
      <c r="AJ1238" s="129"/>
      <c r="AK1238" s="129"/>
      <c r="AL1238" s="129"/>
      <c r="AM1238" s="129"/>
      <c r="AN1238" s="129"/>
      <c r="AO1238" s="129"/>
      <c r="AP1238" s="129"/>
    </row>
    <row r="1239" spans="2:44" s="149" customFormat="1" ht="12.75" customHeight="1">
      <c r="B1239" s="10"/>
      <c r="C1239" s="11"/>
      <c r="D1239" s="12"/>
      <c r="E1239" s="12"/>
      <c r="F1239" s="13"/>
      <c r="G1239" s="237" t="s">
        <v>4204</v>
      </c>
      <c r="H1239" s="14" t="s">
        <v>43</v>
      </c>
      <c r="I1239" s="15">
        <v>12</v>
      </c>
      <c r="J1239" s="15">
        <v>0</v>
      </c>
      <c r="K1239" s="15">
        <v>0.17</v>
      </c>
      <c r="L1239" s="15">
        <v>0</v>
      </c>
      <c r="M1239" s="16"/>
      <c r="N1239" s="16"/>
      <c r="O1239" s="16"/>
      <c r="P1239" s="16"/>
      <c r="Q1239" s="16"/>
      <c r="R1239" s="17">
        <v>42818</v>
      </c>
      <c r="S1239" s="274" t="s">
        <v>2470</v>
      </c>
      <c r="T1239" s="148" t="s">
        <v>31</v>
      </c>
      <c r="U1239" s="148" t="s">
        <v>31</v>
      </c>
      <c r="V1239" s="148" t="s">
        <v>31</v>
      </c>
      <c r="W1239" s="148" t="s">
        <v>31</v>
      </c>
      <c r="X1239" s="284" t="s">
        <v>2731</v>
      </c>
      <c r="Y1239" s="296"/>
      <c r="Z1239" s="296"/>
      <c r="AA1239" s="296"/>
      <c r="AB1239" s="296"/>
      <c r="AC1239" s="296"/>
      <c r="AD1239" s="296"/>
      <c r="AE1239" s="320"/>
      <c r="AF1239" s="296"/>
      <c r="AG1239" s="129"/>
      <c r="AH1239" s="129"/>
      <c r="AI1239" s="129"/>
      <c r="AJ1239" s="129"/>
      <c r="AK1239" s="129"/>
      <c r="AL1239" s="129"/>
      <c r="AM1239" s="129"/>
      <c r="AN1239" s="129"/>
      <c r="AO1239" s="129"/>
      <c r="AP1239" s="129"/>
    </row>
    <row r="1240" spans="2:44" s="149" customFormat="1" ht="12.75" customHeight="1">
      <c r="B1240" s="10"/>
      <c r="C1240" s="11"/>
      <c r="D1240" s="12"/>
      <c r="E1240" s="12"/>
      <c r="F1240" s="13"/>
      <c r="G1240" s="237" t="s">
        <v>4205</v>
      </c>
      <c r="H1240" s="14" t="s">
        <v>43</v>
      </c>
      <c r="I1240" s="15">
        <v>60</v>
      </c>
      <c r="J1240" s="15">
        <v>0</v>
      </c>
      <c r="K1240" s="15">
        <v>0.8</v>
      </c>
      <c r="L1240" s="15">
        <v>0</v>
      </c>
      <c r="M1240" s="16"/>
      <c r="N1240" s="16"/>
      <c r="O1240" s="16"/>
      <c r="P1240" s="16"/>
      <c r="Q1240" s="16"/>
      <c r="R1240" s="17">
        <v>43690</v>
      </c>
      <c r="S1240" s="274" t="s">
        <v>2470</v>
      </c>
      <c r="T1240" s="148" t="s">
        <v>31</v>
      </c>
      <c r="U1240" s="148" t="s">
        <v>31</v>
      </c>
      <c r="V1240" s="148" t="s">
        <v>31</v>
      </c>
      <c r="W1240" s="148" t="s">
        <v>31</v>
      </c>
      <c r="X1240" s="284" t="s">
        <v>2731</v>
      </c>
      <c r="Y1240" s="296"/>
      <c r="Z1240" s="296"/>
      <c r="AA1240" s="296"/>
      <c r="AB1240" s="296"/>
      <c r="AC1240" s="296"/>
      <c r="AD1240" s="296"/>
      <c r="AE1240" s="320"/>
      <c r="AF1240" s="296"/>
      <c r="AG1240" s="129"/>
      <c r="AH1240" s="129"/>
      <c r="AI1240" s="129"/>
      <c r="AJ1240" s="129"/>
      <c r="AK1240" s="129"/>
      <c r="AL1240" s="129"/>
      <c r="AM1240" s="129"/>
      <c r="AN1240" s="129"/>
      <c r="AO1240" s="129"/>
      <c r="AP1240" s="129"/>
    </row>
    <row r="1241" spans="2:44" s="149" customFormat="1" ht="12.75" customHeight="1">
      <c r="B1241" s="10"/>
      <c r="C1241" s="11" t="s">
        <v>40</v>
      </c>
      <c r="D1241" s="12" t="s">
        <v>55</v>
      </c>
      <c r="E1241" s="12" t="s">
        <v>56</v>
      </c>
      <c r="F1241" s="13" t="s">
        <v>3165</v>
      </c>
      <c r="G1241" s="237" t="s">
        <v>3166</v>
      </c>
      <c r="H1241" s="14" t="s">
        <v>43</v>
      </c>
      <c r="I1241" s="15">
        <v>30</v>
      </c>
      <c r="J1241" s="15">
        <v>0</v>
      </c>
      <c r="K1241" s="15">
        <v>0.5</v>
      </c>
      <c r="L1241" s="15">
        <v>0</v>
      </c>
      <c r="M1241" s="16">
        <f>SUM(I1241:I1243)</f>
        <v>102</v>
      </c>
      <c r="N1241" s="16">
        <f t="shared" ref="N1241:P1241" si="28">SUM(J1241:J1243)</f>
        <v>0</v>
      </c>
      <c r="O1241" s="16">
        <f t="shared" si="28"/>
        <v>1.7</v>
      </c>
      <c r="P1241" s="16">
        <f t="shared" si="28"/>
        <v>0</v>
      </c>
      <c r="Q1241" s="16"/>
      <c r="R1241" s="17">
        <v>43468</v>
      </c>
      <c r="S1241" s="274" t="s">
        <v>2470</v>
      </c>
      <c r="T1241" s="148" t="s">
        <v>31</v>
      </c>
      <c r="U1241" s="148" t="s">
        <v>31</v>
      </c>
      <c r="V1241" s="148" t="s">
        <v>31</v>
      </c>
      <c r="W1241" s="148" t="s">
        <v>31</v>
      </c>
      <c r="X1241" s="284" t="s">
        <v>2731</v>
      </c>
      <c r="Y1241" s="296"/>
      <c r="Z1241" s="296"/>
      <c r="AA1241" s="296"/>
      <c r="AB1241" s="296"/>
      <c r="AC1241" s="296"/>
      <c r="AD1241" s="296"/>
      <c r="AE1241" s="320"/>
      <c r="AF1241" s="296"/>
      <c r="AG1241" s="129"/>
      <c r="AH1241" s="129"/>
      <c r="AI1241" s="129"/>
      <c r="AJ1241" s="129"/>
      <c r="AK1241" s="129"/>
      <c r="AL1241" s="129"/>
      <c r="AM1241" s="129"/>
      <c r="AN1241" s="129"/>
      <c r="AO1241" s="129"/>
      <c r="AP1241" s="129"/>
      <c r="AQ1241" s="327"/>
      <c r="AR1241" s="327"/>
    </row>
    <row r="1242" spans="2:44" s="149" customFormat="1" ht="12.75" customHeight="1">
      <c r="B1242" s="10"/>
      <c r="C1242" s="11"/>
      <c r="D1242" s="12"/>
      <c r="E1242" s="12"/>
      <c r="F1242" s="13"/>
      <c r="G1242" s="237" t="s">
        <v>3167</v>
      </c>
      <c r="H1242" s="14" t="s">
        <v>43</v>
      </c>
      <c r="I1242" s="15">
        <v>42</v>
      </c>
      <c r="J1242" s="15">
        <v>0</v>
      </c>
      <c r="K1242" s="15">
        <v>0.7</v>
      </c>
      <c r="L1242" s="15">
        <v>0</v>
      </c>
      <c r="M1242" s="16"/>
      <c r="N1242" s="16"/>
      <c r="O1242" s="16"/>
      <c r="P1242" s="16"/>
      <c r="Q1242" s="16"/>
      <c r="R1242" s="17">
        <v>43468</v>
      </c>
      <c r="S1242" s="274" t="s">
        <v>2470</v>
      </c>
      <c r="T1242" s="148" t="s">
        <v>31</v>
      </c>
      <c r="U1242" s="148" t="s">
        <v>31</v>
      </c>
      <c r="V1242" s="148" t="s">
        <v>31</v>
      </c>
      <c r="W1242" s="148" t="s">
        <v>31</v>
      </c>
      <c r="X1242" s="284" t="s">
        <v>2731</v>
      </c>
      <c r="Y1242" s="296"/>
      <c r="Z1242" s="296"/>
      <c r="AA1242" s="296"/>
      <c r="AB1242" s="296"/>
      <c r="AC1242" s="296"/>
      <c r="AD1242" s="296"/>
      <c r="AE1242" s="320"/>
      <c r="AF1242" s="296"/>
      <c r="AG1242" s="129"/>
      <c r="AH1242" s="129"/>
      <c r="AI1242" s="129"/>
      <c r="AJ1242" s="129"/>
      <c r="AK1242" s="129"/>
      <c r="AL1242" s="129"/>
      <c r="AM1242" s="129"/>
      <c r="AN1242" s="129"/>
      <c r="AO1242" s="129"/>
      <c r="AP1242" s="129"/>
    </row>
    <row r="1243" spans="2:44" s="149" customFormat="1" ht="12.75" customHeight="1">
      <c r="B1243" s="10"/>
      <c r="C1243" s="11"/>
      <c r="D1243" s="12"/>
      <c r="E1243" s="12"/>
      <c r="F1243" s="13"/>
      <c r="G1243" s="237" t="s">
        <v>3027</v>
      </c>
      <c r="H1243" s="14" t="s">
        <v>43</v>
      </c>
      <c r="I1243" s="15">
        <v>30</v>
      </c>
      <c r="J1243" s="15">
        <v>0</v>
      </c>
      <c r="K1243" s="15">
        <v>0.5</v>
      </c>
      <c r="L1243" s="15">
        <v>0</v>
      </c>
      <c r="M1243" s="16"/>
      <c r="N1243" s="16"/>
      <c r="O1243" s="16"/>
      <c r="P1243" s="16"/>
      <c r="Q1243" s="16"/>
      <c r="R1243" s="17">
        <v>43468</v>
      </c>
      <c r="S1243" s="274" t="s">
        <v>2470</v>
      </c>
      <c r="T1243" s="148" t="s">
        <v>31</v>
      </c>
      <c r="U1243" s="148" t="s">
        <v>31</v>
      </c>
      <c r="V1243" s="148" t="s">
        <v>31</v>
      </c>
      <c r="W1243" s="148" t="s">
        <v>31</v>
      </c>
      <c r="X1243" s="284" t="s">
        <v>2731</v>
      </c>
      <c r="Y1243" s="296"/>
      <c r="Z1243" s="296"/>
      <c r="AA1243" s="296"/>
      <c r="AB1243" s="296"/>
      <c r="AC1243" s="296"/>
      <c r="AD1243" s="296"/>
      <c r="AE1243" s="320"/>
      <c r="AF1243" s="296"/>
      <c r="AG1243" s="129"/>
      <c r="AH1243" s="129"/>
      <c r="AI1243" s="129"/>
      <c r="AJ1243" s="129"/>
      <c r="AK1243" s="129"/>
      <c r="AL1243" s="129"/>
      <c r="AM1243" s="129"/>
      <c r="AN1243" s="129"/>
      <c r="AO1243" s="129"/>
      <c r="AP1243" s="129"/>
    </row>
    <row r="1244" spans="2:44" s="149" customFormat="1" ht="12.75" customHeight="1">
      <c r="B1244" s="10"/>
      <c r="C1244" s="11" t="s">
        <v>40</v>
      </c>
      <c r="D1244" s="12" t="s">
        <v>55</v>
      </c>
      <c r="E1244" s="12" t="s">
        <v>57</v>
      </c>
      <c r="F1244" s="13" t="s">
        <v>4135</v>
      </c>
      <c r="G1244" s="237" t="s">
        <v>4206</v>
      </c>
      <c r="H1244" s="14" t="s">
        <v>43</v>
      </c>
      <c r="I1244" s="15">
        <v>24</v>
      </c>
      <c r="J1244" s="15">
        <v>0</v>
      </c>
      <c r="K1244" s="15">
        <v>0.4</v>
      </c>
      <c r="L1244" s="15">
        <v>0</v>
      </c>
      <c r="M1244" s="16">
        <f>SUM(I1244:I1260)</f>
        <v>507</v>
      </c>
      <c r="N1244" s="16">
        <f t="shared" ref="N1244:P1244" si="29">SUM(J1244:J1260)</f>
        <v>1200</v>
      </c>
      <c r="O1244" s="16">
        <f t="shared" si="29"/>
        <v>8.1</v>
      </c>
      <c r="P1244" s="16">
        <f t="shared" si="29"/>
        <v>20</v>
      </c>
      <c r="Q1244" s="16"/>
      <c r="R1244" s="17">
        <v>43658</v>
      </c>
      <c r="S1244" s="274" t="s">
        <v>2470</v>
      </c>
      <c r="T1244" s="148" t="s">
        <v>31</v>
      </c>
      <c r="U1244" s="148" t="s">
        <v>31</v>
      </c>
      <c r="V1244" s="148" t="s">
        <v>31</v>
      </c>
      <c r="W1244" s="148" t="s">
        <v>31</v>
      </c>
      <c r="X1244" s="284" t="s">
        <v>2731</v>
      </c>
      <c r="Y1244" s="296"/>
      <c r="Z1244" s="296"/>
      <c r="AA1244" s="296"/>
      <c r="AB1244" s="296"/>
      <c r="AC1244" s="296"/>
      <c r="AD1244" s="296"/>
      <c r="AE1244" s="320"/>
      <c r="AF1244" s="296"/>
      <c r="AG1244" s="129"/>
      <c r="AH1244" s="129"/>
      <c r="AI1244" s="129"/>
      <c r="AJ1244" s="129"/>
      <c r="AK1244" s="129"/>
      <c r="AL1244" s="129"/>
      <c r="AM1244" s="129"/>
      <c r="AN1244" s="129"/>
      <c r="AO1244" s="129"/>
      <c r="AP1244" s="129"/>
      <c r="AQ1244" s="327"/>
      <c r="AR1244" s="327"/>
    </row>
    <row r="1245" spans="2:44" s="149" customFormat="1" ht="12.75" customHeight="1">
      <c r="B1245" s="10"/>
      <c r="C1245" s="11"/>
      <c r="D1245" s="12"/>
      <c r="E1245" s="12"/>
      <c r="F1245" s="13"/>
      <c r="G1245" s="237" t="s">
        <v>4207</v>
      </c>
      <c r="H1245" s="14" t="s">
        <v>43</v>
      </c>
      <c r="I1245" s="15">
        <v>18</v>
      </c>
      <c r="J1245" s="15">
        <v>0</v>
      </c>
      <c r="K1245" s="15">
        <v>0.3</v>
      </c>
      <c r="L1245" s="15">
        <v>0</v>
      </c>
      <c r="M1245" s="16"/>
      <c r="N1245" s="16"/>
      <c r="O1245" s="16"/>
      <c r="P1245" s="16"/>
      <c r="Q1245" s="16"/>
      <c r="R1245" s="17">
        <v>43194</v>
      </c>
      <c r="S1245" s="274" t="s">
        <v>2470</v>
      </c>
      <c r="T1245" s="148" t="s">
        <v>31</v>
      </c>
      <c r="U1245" s="148" t="s">
        <v>31</v>
      </c>
      <c r="V1245" s="148" t="s">
        <v>31</v>
      </c>
      <c r="W1245" s="148" t="s">
        <v>31</v>
      </c>
      <c r="X1245" s="284" t="s">
        <v>2731</v>
      </c>
      <c r="Y1245" s="296"/>
      <c r="Z1245" s="296"/>
      <c r="AA1245" s="296"/>
      <c r="AB1245" s="296"/>
      <c r="AC1245" s="296"/>
      <c r="AD1245" s="296"/>
      <c r="AE1245" s="320"/>
      <c r="AF1245" s="296"/>
      <c r="AG1245" s="129"/>
      <c r="AH1245" s="129"/>
      <c r="AI1245" s="129"/>
      <c r="AJ1245" s="129"/>
      <c r="AK1245" s="129"/>
      <c r="AL1245" s="129"/>
      <c r="AM1245" s="129"/>
      <c r="AN1245" s="129"/>
      <c r="AO1245" s="129"/>
      <c r="AP1245" s="129"/>
    </row>
    <row r="1246" spans="2:44" s="149" customFormat="1" ht="12.75" customHeight="1">
      <c r="B1246" s="10"/>
      <c r="C1246" s="11"/>
      <c r="D1246" s="12"/>
      <c r="E1246" s="12"/>
      <c r="F1246" s="13"/>
      <c r="G1246" s="237" t="s">
        <v>4208</v>
      </c>
      <c r="H1246" s="14" t="s">
        <v>43</v>
      </c>
      <c r="I1246" s="15">
        <v>18</v>
      </c>
      <c r="J1246" s="15">
        <v>0</v>
      </c>
      <c r="K1246" s="15">
        <v>0.3</v>
      </c>
      <c r="L1246" s="15">
        <v>0</v>
      </c>
      <c r="M1246" s="16"/>
      <c r="N1246" s="16"/>
      <c r="O1246" s="16"/>
      <c r="P1246" s="16"/>
      <c r="Q1246" s="16"/>
      <c r="R1246" s="17">
        <v>43194</v>
      </c>
      <c r="S1246" s="274" t="s">
        <v>2470</v>
      </c>
      <c r="T1246" s="148" t="s">
        <v>31</v>
      </c>
      <c r="U1246" s="148" t="s">
        <v>31</v>
      </c>
      <c r="V1246" s="148" t="s">
        <v>31</v>
      </c>
      <c r="W1246" s="148" t="s">
        <v>31</v>
      </c>
      <c r="X1246" s="284" t="s">
        <v>2731</v>
      </c>
      <c r="Y1246" s="296"/>
      <c r="Z1246" s="296"/>
      <c r="AA1246" s="296"/>
      <c r="AB1246" s="296"/>
      <c r="AC1246" s="296"/>
      <c r="AD1246" s="296"/>
      <c r="AE1246" s="320"/>
      <c r="AF1246" s="296"/>
      <c r="AG1246" s="129"/>
      <c r="AH1246" s="129"/>
      <c r="AI1246" s="129"/>
      <c r="AJ1246" s="129"/>
      <c r="AK1246" s="129"/>
      <c r="AL1246" s="129"/>
      <c r="AM1246" s="129"/>
      <c r="AN1246" s="129"/>
      <c r="AO1246" s="129"/>
      <c r="AP1246" s="129"/>
    </row>
    <row r="1247" spans="2:44" s="149" customFormat="1" ht="12.75" customHeight="1">
      <c r="B1247" s="10"/>
      <c r="C1247" s="11"/>
      <c r="D1247" s="12"/>
      <c r="E1247" s="12"/>
      <c r="F1247" s="13"/>
      <c r="G1247" s="237" t="s">
        <v>4209</v>
      </c>
      <c r="H1247" s="14" t="s">
        <v>43</v>
      </c>
      <c r="I1247" s="15">
        <v>12</v>
      </c>
      <c r="J1247" s="15">
        <v>0</v>
      </c>
      <c r="K1247" s="15">
        <v>0.2</v>
      </c>
      <c r="L1247" s="15">
        <v>0</v>
      </c>
      <c r="M1247" s="16"/>
      <c r="N1247" s="16"/>
      <c r="O1247" s="16"/>
      <c r="P1247" s="16"/>
      <c r="Q1247" s="16"/>
      <c r="R1247" s="17">
        <v>43194</v>
      </c>
      <c r="S1247" s="274" t="s">
        <v>2470</v>
      </c>
      <c r="T1247" s="148" t="s">
        <v>31</v>
      </c>
      <c r="U1247" s="148" t="s">
        <v>31</v>
      </c>
      <c r="V1247" s="148" t="s">
        <v>31</v>
      </c>
      <c r="W1247" s="148" t="s">
        <v>31</v>
      </c>
      <c r="X1247" s="284" t="s">
        <v>2731</v>
      </c>
      <c r="Y1247" s="296"/>
      <c r="Z1247" s="296"/>
      <c r="AA1247" s="296"/>
      <c r="AB1247" s="296"/>
      <c r="AC1247" s="296"/>
      <c r="AD1247" s="296"/>
      <c r="AE1247" s="320"/>
      <c r="AF1247" s="296"/>
      <c r="AG1247" s="129"/>
      <c r="AH1247" s="129"/>
      <c r="AI1247" s="129"/>
      <c r="AJ1247" s="129"/>
      <c r="AK1247" s="129"/>
      <c r="AL1247" s="129"/>
      <c r="AM1247" s="129"/>
      <c r="AN1247" s="129"/>
      <c r="AO1247" s="129"/>
      <c r="AP1247" s="129"/>
    </row>
    <row r="1248" spans="2:44" s="149" customFormat="1" ht="12.75" customHeight="1">
      <c r="B1248" s="10"/>
      <c r="C1248" s="11"/>
      <c r="D1248" s="12"/>
      <c r="E1248" s="12"/>
      <c r="F1248" s="13"/>
      <c r="G1248" s="237" t="s">
        <v>4210</v>
      </c>
      <c r="H1248" s="14" t="s">
        <v>43</v>
      </c>
      <c r="I1248" s="15">
        <v>90</v>
      </c>
      <c r="J1248" s="15">
        <v>0</v>
      </c>
      <c r="K1248" s="15">
        <v>1.45</v>
      </c>
      <c r="L1248" s="15">
        <v>0</v>
      </c>
      <c r="M1248" s="16"/>
      <c r="N1248" s="16"/>
      <c r="O1248" s="16"/>
      <c r="P1248" s="16"/>
      <c r="Q1248" s="16"/>
      <c r="R1248" s="17">
        <v>43644</v>
      </c>
      <c r="S1248" s="274" t="s">
        <v>2470</v>
      </c>
      <c r="T1248" s="148" t="s">
        <v>31</v>
      </c>
      <c r="U1248" s="148" t="s">
        <v>31</v>
      </c>
      <c r="V1248" s="148" t="s">
        <v>31</v>
      </c>
      <c r="W1248" s="148" t="s">
        <v>31</v>
      </c>
      <c r="X1248" s="284" t="s">
        <v>2731</v>
      </c>
      <c r="Y1248" s="296"/>
      <c r="Z1248" s="296"/>
      <c r="AA1248" s="296"/>
      <c r="AB1248" s="296"/>
      <c r="AC1248" s="296"/>
      <c r="AD1248" s="296"/>
      <c r="AE1248" s="320"/>
      <c r="AF1248" s="296"/>
      <c r="AG1248" s="129"/>
      <c r="AH1248" s="129"/>
      <c r="AI1248" s="129"/>
      <c r="AJ1248" s="129"/>
      <c r="AK1248" s="129"/>
      <c r="AL1248" s="129"/>
      <c r="AM1248" s="129"/>
      <c r="AN1248" s="129"/>
      <c r="AO1248" s="129"/>
      <c r="AP1248" s="129"/>
    </row>
    <row r="1249" spans="2:44" s="149" customFormat="1" ht="12.75" customHeight="1">
      <c r="B1249" s="10"/>
      <c r="C1249" s="11"/>
      <c r="D1249" s="12"/>
      <c r="E1249" s="12"/>
      <c r="F1249" s="13"/>
      <c r="G1249" s="237" t="s">
        <v>4211</v>
      </c>
      <c r="H1249" s="14" t="s">
        <v>43</v>
      </c>
      <c r="I1249" s="15">
        <v>36</v>
      </c>
      <c r="J1249" s="15">
        <v>0</v>
      </c>
      <c r="K1249" s="15">
        <v>0.6</v>
      </c>
      <c r="L1249" s="15">
        <v>0</v>
      </c>
      <c r="M1249" s="16"/>
      <c r="N1249" s="16"/>
      <c r="O1249" s="16"/>
      <c r="P1249" s="16"/>
      <c r="Q1249" s="16"/>
      <c r="R1249" s="17">
        <v>42335</v>
      </c>
      <c r="S1249" s="274" t="s">
        <v>2470</v>
      </c>
      <c r="T1249" s="148" t="s">
        <v>31</v>
      </c>
      <c r="U1249" s="148" t="s">
        <v>31</v>
      </c>
      <c r="V1249" s="148" t="s">
        <v>31</v>
      </c>
      <c r="W1249" s="148" t="s">
        <v>31</v>
      </c>
      <c r="X1249" s="284" t="s">
        <v>2731</v>
      </c>
      <c r="Y1249" s="296"/>
      <c r="Z1249" s="296"/>
      <c r="AA1249" s="296"/>
      <c r="AB1249" s="296"/>
      <c r="AC1249" s="296"/>
      <c r="AD1249" s="296"/>
      <c r="AE1249" s="320"/>
      <c r="AF1249" s="296"/>
      <c r="AG1249" s="129"/>
      <c r="AH1249" s="129"/>
      <c r="AI1249" s="129"/>
      <c r="AJ1249" s="129"/>
      <c r="AK1249" s="129"/>
      <c r="AL1249" s="129"/>
      <c r="AM1249" s="129"/>
      <c r="AN1249" s="129"/>
      <c r="AO1249" s="129"/>
      <c r="AP1249" s="129"/>
    </row>
    <row r="1250" spans="2:44" s="149" customFormat="1" ht="12.75" customHeight="1">
      <c r="B1250" s="10"/>
      <c r="C1250" s="11"/>
      <c r="D1250" s="12"/>
      <c r="E1250" s="12"/>
      <c r="F1250" s="13"/>
      <c r="G1250" s="237" t="s">
        <v>4212</v>
      </c>
      <c r="H1250" s="14" t="s">
        <v>43</v>
      </c>
      <c r="I1250" s="15">
        <v>27</v>
      </c>
      <c r="J1250" s="15">
        <v>0</v>
      </c>
      <c r="K1250" s="15">
        <v>0.45</v>
      </c>
      <c r="L1250" s="15">
        <v>0</v>
      </c>
      <c r="M1250" s="16"/>
      <c r="N1250" s="16"/>
      <c r="O1250" s="16"/>
      <c r="P1250" s="16"/>
      <c r="Q1250" s="16"/>
      <c r="R1250" s="17">
        <v>43342</v>
      </c>
      <c r="S1250" s="274" t="s">
        <v>2470</v>
      </c>
      <c r="T1250" s="148" t="s">
        <v>31</v>
      </c>
      <c r="U1250" s="148" t="s">
        <v>31</v>
      </c>
      <c r="V1250" s="148" t="s">
        <v>31</v>
      </c>
      <c r="W1250" s="148" t="s">
        <v>31</v>
      </c>
      <c r="X1250" s="284" t="s">
        <v>2731</v>
      </c>
      <c r="Y1250" s="296"/>
      <c r="Z1250" s="296"/>
      <c r="AA1250" s="296"/>
      <c r="AB1250" s="296"/>
      <c r="AC1250" s="296"/>
      <c r="AD1250" s="296"/>
      <c r="AE1250" s="320"/>
      <c r="AF1250" s="296"/>
      <c r="AG1250" s="129"/>
      <c r="AH1250" s="129"/>
      <c r="AI1250" s="129"/>
      <c r="AJ1250" s="129"/>
      <c r="AK1250" s="129"/>
      <c r="AL1250" s="129"/>
      <c r="AM1250" s="129"/>
      <c r="AN1250" s="129"/>
      <c r="AO1250" s="129"/>
      <c r="AP1250" s="129"/>
    </row>
    <row r="1251" spans="2:44" s="149" customFormat="1" ht="12.75" customHeight="1">
      <c r="B1251" s="10"/>
      <c r="C1251" s="11"/>
      <c r="D1251" s="12"/>
      <c r="E1251" s="12"/>
      <c r="F1251" s="13"/>
      <c r="G1251" s="237" t="s">
        <v>4213</v>
      </c>
      <c r="H1251" s="14" t="s">
        <v>43</v>
      </c>
      <c r="I1251" s="15">
        <v>30</v>
      </c>
      <c r="J1251" s="15">
        <v>0</v>
      </c>
      <c r="K1251" s="15">
        <v>0.5</v>
      </c>
      <c r="L1251" s="15">
        <v>0</v>
      </c>
      <c r="M1251" s="16"/>
      <c r="N1251" s="16"/>
      <c r="O1251" s="16"/>
      <c r="P1251" s="16"/>
      <c r="Q1251" s="16"/>
      <c r="R1251" s="17">
        <v>43342</v>
      </c>
      <c r="S1251" s="274" t="s">
        <v>2470</v>
      </c>
      <c r="T1251" s="148" t="s">
        <v>31</v>
      </c>
      <c r="U1251" s="148" t="s">
        <v>31</v>
      </c>
      <c r="V1251" s="148" t="s">
        <v>31</v>
      </c>
      <c r="W1251" s="148" t="s">
        <v>31</v>
      </c>
      <c r="X1251" s="284" t="s">
        <v>2731</v>
      </c>
      <c r="Y1251" s="296"/>
      <c r="Z1251" s="296"/>
      <c r="AA1251" s="296"/>
      <c r="AB1251" s="296"/>
      <c r="AC1251" s="296"/>
      <c r="AD1251" s="296"/>
      <c r="AE1251" s="320"/>
      <c r="AF1251" s="296"/>
      <c r="AG1251" s="129"/>
      <c r="AH1251" s="129"/>
      <c r="AI1251" s="129"/>
      <c r="AJ1251" s="129"/>
      <c r="AK1251" s="129"/>
      <c r="AL1251" s="129"/>
      <c r="AM1251" s="129"/>
      <c r="AN1251" s="129"/>
      <c r="AO1251" s="129"/>
      <c r="AP1251" s="129"/>
    </row>
    <row r="1252" spans="2:44" s="149" customFormat="1" ht="12.75" customHeight="1">
      <c r="B1252" s="10"/>
      <c r="C1252" s="11"/>
      <c r="D1252" s="12"/>
      <c r="E1252" s="12"/>
      <c r="F1252" s="13"/>
      <c r="G1252" s="237" t="s">
        <v>4214</v>
      </c>
      <c r="H1252" s="14" t="s">
        <v>43</v>
      </c>
      <c r="I1252" s="15">
        <v>48</v>
      </c>
      <c r="J1252" s="15">
        <v>0</v>
      </c>
      <c r="K1252" s="15">
        <v>0.8</v>
      </c>
      <c r="L1252" s="15">
        <v>0</v>
      </c>
      <c r="M1252" s="16"/>
      <c r="N1252" s="16"/>
      <c r="O1252" s="16"/>
      <c r="P1252" s="16"/>
      <c r="Q1252" s="16"/>
      <c r="R1252" s="17">
        <v>43490</v>
      </c>
      <c r="S1252" s="274" t="s">
        <v>2470</v>
      </c>
      <c r="T1252" s="148" t="s">
        <v>31</v>
      </c>
      <c r="U1252" s="148" t="s">
        <v>31</v>
      </c>
      <c r="V1252" s="148" t="s">
        <v>31</v>
      </c>
      <c r="W1252" s="148" t="s">
        <v>31</v>
      </c>
      <c r="X1252" s="284" t="s">
        <v>2731</v>
      </c>
      <c r="Y1252" s="296"/>
      <c r="Z1252" s="296"/>
      <c r="AA1252" s="296"/>
      <c r="AB1252" s="296"/>
      <c r="AC1252" s="296"/>
      <c r="AD1252" s="296"/>
      <c r="AE1252" s="320"/>
      <c r="AF1252" s="296"/>
      <c r="AG1252" s="129"/>
      <c r="AH1252" s="129"/>
      <c r="AI1252" s="129"/>
      <c r="AJ1252" s="129"/>
      <c r="AK1252" s="129"/>
      <c r="AL1252" s="129"/>
      <c r="AM1252" s="129"/>
      <c r="AN1252" s="129"/>
      <c r="AO1252" s="129"/>
      <c r="AP1252" s="129"/>
    </row>
    <row r="1253" spans="2:44" s="149" customFormat="1" ht="12.75" customHeight="1">
      <c r="B1253" s="10"/>
      <c r="C1253" s="11"/>
      <c r="D1253" s="12"/>
      <c r="E1253" s="12"/>
      <c r="F1253" s="13"/>
      <c r="G1253" s="237" t="s">
        <v>4215</v>
      </c>
      <c r="H1253" s="14" t="s">
        <v>43</v>
      </c>
      <c r="I1253" s="15">
        <v>6</v>
      </c>
      <c r="J1253" s="15">
        <v>120</v>
      </c>
      <c r="K1253" s="15">
        <v>0.1</v>
      </c>
      <c r="L1253" s="15">
        <v>2</v>
      </c>
      <c r="M1253" s="16"/>
      <c r="N1253" s="16"/>
      <c r="O1253" s="16"/>
      <c r="P1253" s="16"/>
      <c r="Q1253" s="16"/>
      <c r="R1253" s="17">
        <v>42254</v>
      </c>
      <c r="S1253" s="274" t="s">
        <v>2470</v>
      </c>
      <c r="T1253" s="148" t="s">
        <v>31</v>
      </c>
      <c r="U1253" s="148" t="s">
        <v>31</v>
      </c>
      <c r="V1253" s="148" t="s">
        <v>31</v>
      </c>
      <c r="W1253" s="148" t="s">
        <v>31</v>
      </c>
      <c r="X1253" s="284" t="s">
        <v>2731</v>
      </c>
      <c r="Y1253" s="296"/>
      <c r="Z1253" s="296"/>
      <c r="AA1253" s="296"/>
      <c r="AB1253" s="296"/>
      <c r="AC1253" s="296"/>
      <c r="AD1253" s="296"/>
      <c r="AE1253" s="320"/>
      <c r="AF1253" s="296"/>
      <c r="AG1253" s="129"/>
      <c r="AH1253" s="129"/>
      <c r="AI1253" s="129"/>
      <c r="AJ1253" s="129"/>
      <c r="AK1253" s="129"/>
      <c r="AL1253" s="129"/>
      <c r="AM1253" s="129"/>
      <c r="AN1253" s="129"/>
      <c r="AO1253" s="129"/>
      <c r="AP1253" s="129"/>
    </row>
    <row r="1254" spans="2:44" s="149" customFormat="1" ht="12.75" customHeight="1">
      <c r="B1254" s="10"/>
      <c r="C1254" s="11"/>
      <c r="D1254" s="12"/>
      <c r="E1254" s="12"/>
      <c r="F1254" s="13"/>
      <c r="G1254" s="237" t="s">
        <v>4216</v>
      </c>
      <c r="H1254" s="14" t="s">
        <v>43</v>
      </c>
      <c r="I1254" s="15">
        <v>6</v>
      </c>
      <c r="J1254" s="15">
        <v>720</v>
      </c>
      <c r="K1254" s="15">
        <v>0.1</v>
      </c>
      <c r="L1254" s="15">
        <v>12</v>
      </c>
      <c r="M1254" s="16"/>
      <c r="N1254" s="16"/>
      <c r="O1254" s="16"/>
      <c r="P1254" s="16"/>
      <c r="Q1254" s="16"/>
      <c r="R1254" s="17">
        <v>41995</v>
      </c>
      <c r="S1254" s="274" t="s">
        <v>2470</v>
      </c>
      <c r="T1254" s="148" t="s">
        <v>31</v>
      </c>
      <c r="U1254" s="148" t="s">
        <v>31</v>
      </c>
      <c r="V1254" s="148" t="s">
        <v>31</v>
      </c>
      <c r="W1254" s="148" t="s">
        <v>31</v>
      </c>
      <c r="X1254" s="284" t="s">
        <v>2731</v>
      </c>
      <c r="Y1254" s="296"/>
      <c r="Z1254" s="296"/>
      <c r="AA1254" s="296"/>
      <c r="AB1254" s="296"/>
      <c r="AC1254" s="296"/>
      <c r="AD1254" s="296"/>
      <c r="AE1254" s="320"/>
      <c r="AF1254" s="296"/>
      <c r="AG1254" s="129"/>
      <c r="AH1254" s="129"/>
      <c r="AI1254" s="129"/>
      <c r="AJ1254" s="129"/>
      <c r="AK1254" s="129"/>
      <c r="AL1254" s="129"/>
      <c r="AM1254" s="129"/>
      <c r="AN1254" s="129"/>
      <c r="AO1254" s="129"/>
      <c r="AP1254" s="129"/>
    </row>
    <row r="1255" spans="2:44" s="149" customFormat="1" ht="12.75" customHeight="1">
      <c r="B1255" s="10"/>
      <c r="C1255" s="11"/>
      <c r="D1255" s="12"/>
      <c r="E1255" s="12"/>
      <c r="F1255" s="13"/>
      <c r="G1255" s="237" t="s">
        <v>4217</v>
      </c>
      <c r="H1255" s="14" t="s">
        <v>43</v>
      </c>
      <c r="I1255" s="15">
        <v>12</v>
      </c>
      <c r="J1255" s="15">
        <v>120</v>
      </c>
      <c r="K1255" s="15">
        <v>0.2</v>
      </c>
      <c r="L1255" s="15">
        <v>2</v>
      </c>
      <c r="M1255" s="16"/>
      <c r="N1255" s="16"/>
      <c r="O1255" s="16"/>
      <c r="P1255" s="16"/>
      <c r="Q1255" s="16"/>
      <c r="R1255" s="17">
        <v>42905</v>
      </c>
      <c r="S1255" s="274" t="s">
        <v>2470</v>
      </c>
      <c r="T1255" s="148" t="s">
        <v>31</v>
      </c>
      <c r="U1255" s="148" t="s">
        <v>31</v>
      </c>
      <c r="V1255" s="148" t="s">
        <v>31</v>
      </c>
      <c r="W1255" s="148" t="s">
        <v>31</v>
      </c>
      <c r="X1255" s="284" t="s">
        <v>2731</v>
      </c>
      <c r="Y1255" s="296"/>
      <c r="Z1255" s="296"/>
      <c r="AA1255" s="296"/>
      <c r="AB1255" s="296"/>
      <c r="AC1255" s="296"/>
      <c r="AD1255" s="296"/>
      <c r="AE1255" s="320"/>
      <c r="AF1255" s="296"/>
      <c r="AG1255" s="129"/>
      <c r="AH1255" s="129"/>
      <c r="AI1255" s="129"/>
      <c r="AJ1255" s="129"/>
      <c r="AK1255" s="129"/>
      <c r="AL1255" s="129"/>
      <c r="AM1255" s="129"/>
      <c r="AN1255" s="129"/>
      <c r="AO1255" s="129"/>
      <c r="AP1255" s="129"/>
    </row>
    <row r="1256" spans="2:44" s="149" customFormat="1" ht="12.75" customHeight="1">
      <c r="B1256" s="10"/>
      <c r="C1256" s="11"/>
      <c r="D1256" s="12"/>
      <c r="E1256" s="12"/>
      <c r="F1256" s="13"/>
      <c r="G1256" s="237" t="s">
        <v>4218</v>
      </c>
      <c r="H1256" s="14" t="s">
        <v>43</v>
      </c>
      <c r="I1256" s="15">
        <v>12</v>
      </c>
      <c r="J1256" s="15">
        <v>120</v>
      </c>
      <c r="K1256" s="15">
        <v>0.2</v>
      </c>
      <c r="L1256" s="15">
        <v>2</v>
      </c>
      <c r="M1256" s="16"/>
      <c r="N1256" s="16"/>
      <c r="O1256" s="16"/>
      <c r="P1256" s="16"/>
      <c r="Q1256" s="16"/>
      <c r="R1256" s="17">
        <v>43045</v>
      </c>
      <c r="S1256" s="274" t="s">
        <v>2470</v>
      </c>
      <c r="T1256" s="148" t="s">
        <v>31</v>
      </c>
      <c r="U1256" s="148" t="s">
        <v>31</v>
      </c>
      <c r="V1256" s="148" t="s">
        <v>31</v>
      </c>
      <c r="W1256" s="148" t="s">
        <v>31</v>
      </c>
      <c r="X1256" s="284" t="s">
        <v>2731</v>
      </c>
      <c r="Y1256" s="296"/>
      <c r="Z1256" s="296"/>
      <c r="AA1256" s="296"/>
      <c r="AB1256" s="296"/>
      <c r="AC1256" s="296"/>
      <c r="AD1256" s="296"/>
      <c r="AE1256" s="320"/>
      <c r="AF1256" s="296"/>
      <c r="AG1256" s="129"/>
      <c r="AH1256" s="129"/>
      <c r="AI1256" s="129"/>
      <c r="AJ1256" s="129"/>
      <c r="AK1256" s="129"/>
      <c r="AL1256" s="129"/>
      <c r="AM1256" s="129"/>
      <c r="AN1256" s="129"/>
      <c r="AO1256" s="129"/>
      <c r="AP1256" s="129"/>
    </row>
    <row r="1257" spans="2:44" s="149" customFormat="1" ht="12.75" customHeight="1">
      <c r="B1257" s="10"/>
      <c r="C1257" s="11"/>
      <c r="D1257" s="12"/>
      <c r="E1257" s="12"/>
      <c r="F1257" s="13"/>
      <c r="G1257" s="237" t="s">
        <v>4219</v>
      </c>
      <c r="H1257" s="14" t="s">
        <v>43</v>
      </c>
      <c r="I1257" s="15">
        <v>6</v>
      </c>
      <c r="J1257" s="15">
        <v>120</v>
      </c>
      <c r="K1257" s="15">
        <v>0.1</v>
      </c>
      <c r="L1257" s="15">
        <v>2</v>
      </c>
      <c r="M1257" s="16"/>
      <c r="N1257" s="16"/>
      <c r="O1257" s="16"/>
      <c r="P1257" s="16"/>
      <c r="Q1257" s="16"/>
      <c r="R1257" s="17">
        <v>41995</v>
      </c>
      <c r="S1257" s="274" t="s">
        <v>2470</v>
      </c>
      <c r="T1257" s="148" t="s">
        <v>31</v>
      </c>
      <c r="U1257" s="148" t="s">
        <v>31</v>
      </c>
      <c r="V1257" s="148" t="s">
        <v>31</v>
      </c>
      <c r="W1257" s="148" t="s">
        <v>31</v>
      </c>
      <c r="X1257" s="284" t="s">
        <v>2731</v>
      </c>
      <c r="Y1257" s="296"/>
      <c r="Z1257" s="296"/>
      <c r="AA1257" s="296"/>
      <c r="AB1257" s="296"/>
      <c r="AC1257" s="296"/>
      <c r="AD1257" s="296"/>
      <c r="AE1257" s="320"/>
      <c r="AF1257" s="296"/>
      <c r="AG1257" s="129"/>
      <c r="AH1257" s="129"/>
      <c r="AI1257" s="129"/>
      <c r="AJ1257" s="129"/>
      <c r="AK1257" s="129"/>
      <c r="AL1257" s="129"/>
      <c r="AM1257" s="129"/>
      <c r="AN1257" s="129"/>
      <c r="AO1257" s="129"/>
      <c r="AP1257" s="129"/>
    </row>
    <row r="1258" spans="2:44" s="149" customFormat="1" ht="12.75" customHeight="1">
      <c r="B1258" s="10"/>
      <c r="C1258" s="11"/>
      <c r="D1258" s="12"/>
      <c r="E1258" s="12"/>
      <c r="F1258" s="13"/>
      <c r="G1258" s="237" t="s">
        <v>4220</v>
      </c>
      <c r="H1258" s="14" t="s">
        <v>43</v>
      </c>
      <c r="I1258" s="15">
        <v>60</v>
      </c>
      <c r="J1258" s="15">
        <v>0</v>
      </c>
      <c r="K1258" s="15">
        <v>1</v>
      </c>
      <c r="L1258" s="15">
        <v>0</v>
      </c>
      <c r="M1258" s="16"/>
      <c r="N1258" s="16"/>
      <c r="O1258" s="16"/>
      <c r="P1258" s="16"/>
      <c r="Q1258" s="16"/>
      <c r="R1258" s="17">
        <v>43644</v>
      </c>
      <c r="S1258" s="274" t="s">
        <v>2470</v>
      </c>
      <c r="T1258" s="148" t="s">
        <v>31</v>
      </c>
      <c r="U1258" s="148" t="s">
        <v>31</v>
      </c>
      <c r="V1258" s="148" t="s">
        <v>31</v>
      </c>
      <c r="W1258" s="148" t="s">
        <v>31</v>
      </c>
      <c r="X1258" s="284" t="s">
        <v>2731</v>
      </c>
      <c r="Y1258" s="296"/>
      <c r="Z1258" s="296"/>
      <c r="AA1258" s="296"/>
      <c r="AB1258" s="296"/>
      <c r="AC1258" s="296"/>
      <c r="AD1258" s="296"/>
      <c r="AE1258" s="320"/>
      <c r="AF1258" s="296"/>
      <c r="AG1258" s="129"/>
      <c r="AH1258" s="129"/>
      <c r="AI1258" s="129"/>
      <c r="AJ1258" s="129"/>
      <c r="AK1258" s="129"/>
      <c r="AL1258" s="129"/>
      <c r="AM1258" s="129"/>
      <c r="AN1258" s="129"/>
      <c r="AO1258" s="129"/>
      <c r="AP1258" s="129"/>
    </row>
    <row r="1259" spans="2:44" s="149" customFormat="1" ht="12.75" customHeight="1">
      <c r="B1259" s="10"/>
      <c r="C1259" s="11"/>
      <c r="D1259" s="12"/>
      <c r="E1259" s="12"/>
      <c r="F1259" s="13"/>
      <c r="G1259" s="237" t="s">
        <v>4221</v>
      </c>
      <c r="H1259" s="14" t="s">
        <v>43</v>
      </c>
      <c r="I1259" s="15">
        <v>12</v>
      </c>
      <c r="J1259" s="15">
        <v>0</v>
      </c>
      <c r="K1259" s="15">
        <v>0.2</v>
      </c>
      <c r="L1259" s="15">
        <v>0</v>
      </c>
      <c r="M1259" s="16"/>
      <c r="N1259" s="16"/>
      <c r="O1259" s="16"/>
      <c r="P1259" s="16"/>
      <c r="Q1259" s="16"/>
      <c r="R1259" s="17">
        <v>41995</v>
      </c>
      <c r="S1259" s="274" t="s">
        <v>2470</v>
      </c>
      <c r="T1259" s="148" t="s">
        <v>31</v>
      </c>
      <c r="U1259" s="148" t="s">
        <v>31</v>
      </c>
      <c r="V1259" s="148" t="s">
        <v>31</v>
      </c>
      <c r="W1259" s="148" t="s">
        <v>31</v>
      </c>
      <c r="X1259" s="284" t="s">
        <v>2731</v>
      </c>
      <c r="Y1259" s="296"/>
      <c r="Z1259" s="296"/>
      <c r="AA1259" s="296"/>
      <c r="AB1259" s="296"/>
      <c r="AC1259" s="296"/>
      <c r="AD1259" s="296"/>
      <c r="AE1259" s="320"/>
      <c r="AF1259" s="296"/>
      <c r="AG1259" s="129"/>
      <c r="AH1259" s="129"/>
      <c r="AI1259" s="129"/>
      <c r="AJ1259" s="129"/>
      <c r="AK1259" s="129"/>
      <c r="AL1259" s="129"/>
      <c r="AM1259" s="129"/>
      <c r="AN1259" s="129"/>
      <c r="AO1259" s="129"/>
      <c r="AP1259" s="129"/>
    </row>
    <row r="1260" spans="2:44" s="149" customFormat="1" ht="12.75" customHeight="1">
      <c r="B1260" s="10"/>
      <c r="C1260" s="11"/>
      <c r="D1260" s="12"/>
      <c r="E1260" s="12"/>
      <c r="F1260" s="13"/>
      <c r="G1260" s="237" t="s">
        <v>4222</v>
      </c>
      <c r="H1260" s="14" t="s">
        <v>43</v>
      </c>
      <c r="I1260" s="15">
        <v>90</v>
      </c>
      <c r="J1260" s="15">
        <v>0</v>
      </c>
      <c r="K1260" s="15">
        <v>1.2</v>
      </c>
      <c r="L1260" s="15">
        <v>0</v>
      </c>
      <c r="M1260" s="16"/>
      <c r="N1260" s="16"/>
      <c r="O1260" s="16"/>
      <c r="P1260" s="16"/>
      <c r="Q1260" s="16"/>
      <c r="R1260" s="17">
        <v>41995</v>
      </c>
      <c r="S1260" s="274" t="s">
        <v>2470</v>
      </c>
      <c r="T1260" s="148" t="s">
        <v>31</v>
      </c>
      <c r="U1260" s="148" t="s">
        <v>31</v>
      </c>
      <c r="V1260" s="148" t="s">
        <v>31</v>
      </c>
      <c r="W1260" s="148" t="s">
        <v>31</v>
      </c>
      <c r="X1260" s="284" t="s">
        <v>2731</v>
      </c>
      <c r="Y1260" s="296"/>
      <c r="Z1260" s="296"/>
      <c r="AA1260" s="296"/>
      <c r="AB1260" s="296"/>
      <c r="AC1260" s="296"/>
      <c r="AD1260" s="296"/>
      <c r="AE1260" s="320"/>
      <c r="AF1260" s="296"/>
      <c r="AG1260" s="129"/>
      <c r="AH1260" s="129"/>
      <c r="AI1260" s="129"/>
      <c r="AJ1260" s="129"/>
      <c r="AK1260" s="129"/>
      <c r="AL1260" s="129"/>
      <c r="AM1260" s="129"/>
      <c r="AN1260" s="129"/>
      <c r="AO1260" s="129"/>
      <c r="AP1260" s="129"/>
    </row>
    <row r="1261" spans="2:44" s="149" customFormat="1" ht="12.75" customHeight="1">
      <c r="B1261" s="10"/>
      <c r="C1261" s="11" t="s">
        <v>40</v>
      </c>
      <c r="D1261" s="12" t="s">
        <v>55</v>
      </c>
      <c r="E1261" s="12" t="s">
        <v>57</v>
      </c>
      <c r="F1261" s="13" t="s">
        <v>4136</v>
      </c>
      <c r="G1261" s="237" t="s">
        <v>4223</v>
      </c>
      <c r="H1261" s="14" t="s">
        <v>43</v>
      </c>
      <c r="I1261" s="15">
        <v>12</v>
      </c>
      <c r="J1261" s="15">
        <v>0</v>
      </c>
      <c r="K1261" s="15">
        <v>0.2</v>
      </c>
      <c r="L1261" s="15">
        <v>0</v>
      </c>
      <c r="M1261" s="16">
        <f>SUM(I1261:I1264)</f>
        <v>48</v>
      </c>
      <c r="N1261" s="16">
        <f t="shared" ref="N1261:P1261" si="30">SUM(J1261:J1264)</f>
        <v>120</v>
      </c>
      <c r="O1261" s="16">
        <f t="shared" si="30"/>
        <v>0.79999999999999993</v>
      </c>
      <c r="P1261" s="16">
        <f t="shared" si="30"/>
        <v>2</v>
      </c>
      <c r="Q1261" s="16"/>
      <c r="R1261" s="17">
        <v>42815</v>
      </c>
      <c r="S1261" s="274" t="s">
        <v>2470</v>
      </c>
      <c r="T1261" s="148" t="s">
        <v>31</v>
      </c>
      <c r="U1261" s="148" t="s">
        <v>31</v>
      </c>
      <c r="V1261" s="148" t="s">
        <v>31</v>
      </c>
      <c r="W1261" s="148" t="s">
        <v>31</v>
      </c>
      <c r="X1261" s="284" t="s">
        <v>2731</v>
      </c>
      <c r="Y1261" s="296"/>
      <c r="Z1261" s="296"/>
      <c r="AA1261" s="296"/>
      <c r="AB1261" s="296"/>
      <c r="AC1261" s="296"/>
      <c r="AD1261" s="296"/>
      <c r="AE1261" s="320"/>
      <c r="AF1261" s="296"/>
      <c r="AG1261" s="129"/>
      <c r="AH1261" s="129"/>
      <c r="AI1261" s="129"/>
      <c r="AJ1261" s="129"/>
      <c r="AK1261" s="129"/>
      <c r="AL1261" s="129"/>
      <c r="AM1261" s="129"/>
      <c r="AN1261" s="129"/>
      <c r="AO1261" s="129"/>
      <c r="AP1261" s="129"/>
      <c r="AQ1261" s="327"/>
      <c r="AR1261" s="327"/>
    </row>
    <row r="1262" spans="2:44" s="149" customFormat="1" ht="12.75" customHeight="1">
      <c r="B1262" s="10"/>
      <c r="C1262" s="11"/>
      <c r="D1262" s="12"/>
      <c r="E1262" s="12"/>
      <c r="F1262" s="13"/>
      <c r="G1262" s="237" t="s">
        <v>4224</v>
      </c>
      <c r="H1262" s="14" t="s">
        <v>43</v>
      </c>
      <c r="I1262" s="15">
        <v>15</v>
      </c>
      <c r="J1262" s="15">
        <v>0</v>
      </c>
      <c r="K1262" s="15">
        <v>0.25</v>
      </c>
      <c r="L1262" s="15">
        <v>0</v>
      </c>
      <c r="M1262" s="16"/>
      <c r="N1262" s="16"/>
      <c r="O1262" s="16"/>
      <c r="P1262" s="16"/>
      <c r="Q1262" s="16"/>
      <c r="R1262" s="17">
        <v>42815</v>
      </c>
      <c r="S1262" s="274" t="s">
        <v>2470</v>
      </c>
      <c r="T1262" s="148" t="s">
        <v>31</v>
      </c>
      <c r="U1262" s="148" t="s">
        <v>31</v>
      </c>
      <c r="V1262" s="148" t="s">
        <v>31</v>
      </c>
      <c r="W1262" s="148" t="s">
        <v>31</v>
      </c>
      <c r="X1262" s="284" t="s">
        <v>2731</v>
      </c>
      <c r="Y1262" s="296"/>
      <c r="Z1262" s="296"/>
      <c r="AA1262" s="296"/>
      <c r="AB1262" s="296"/>
      <c r="AC1262" s="296"/>
      <c r="AD1262" s="296"/>
      <c r="AE1262" s="320"/>
      <c r="AF1262" s="296"/>
      <c r="AG1262" s="129"/>
      <c r="AH1262" s="129"/>
      <c r="AI1262" s="129"/>
      <c r="AJ1262" s="129"/>
      <c r="AK1262" s="129"/>
      <c r="AL1262" s="129"/>
      <c r="AM1262" s="129"/>
      <c r="AN1262" s="129"/>
      <c r="AO1262" s="129"/>
      <c r="AP1262" s="129"/>
    </row>
    <row r="1263" spans="2:44" s="149" customFormat="1" ht="12.75" customHeight="1">
      <c r="B1263" s="10"/>
      <c r="C1263" s="11"/>
      <c r="D1263" s="12"/>
      <c r="E1263" s="12"/>
      <c r="F1263" s="13"/>
      <c r="G1263" s="237" t="s">
        <v>4225</v>
      </c>
      <c r="H1263" s="14" t="s">
        <v>43</v>
      </c>
      <c r="I1263" s="15">
        <v>15</v>
      </c>
      <c r="J1263" s="15">
        <v>0</v>
      </c>
      <c r="K1263" s="15">
        <v>0.25</v>
      </c>
      <c r="L1263" s="15">
        <v>0</v>
      </c>
      <c r="M1263" s="16"/>
      <c r="N1263" s="16"/>
      <c r="O1263" s="16"/>
      <c r="P1263" s="16"/>
      <c r="Q1263" s="16"/>
      <c r="R1263" s="17">
        <v>42815</v>
      </c>
      <c r="S1263" s="274" t="s">
        <v>2470</v>
      </c>
      <c r="T1263" s="148" t="s">
        <v>31</v>
      </c>
      <c r="U1263" s="148" t="s">
        <v>31</v>
      </c>
      <c r="V1263" s="148" t="s">
        <v>31</v>
      </c>
      <c r="W1263" s="148" t="s">
        <v>31</v>
      </c>
      <c r="X1263" s="284" t="s">
        <v>2731</v>
      </c>
      <c r="Y1263" s="296"/>
      <c r="Z1263" s="296"/>
      <c r="AA1263" s="296"/>
      <c r="AB1263" s="296"/>
      <c r="AC1263" s="296"/>
      <c r="AD1263" s="296"/>
      <c r="AE1263" s="320"/>
      <c r="AF1263" s="296"/>
      <c r="AG1263" s="129"/>
      <c r="AH1263" s="129"/>
      <c r="AI1263" s="129"/>
      <c r="AJ1263" s="129"/>
      <c r="AK1263" s="129"/>
      <c r="AL1263" s="129"/>
      <c r="AM1263" s="129"/>
      <c r="AN1263" s="129"/>
      <c r="AO1263" s="129"/>
      <c r="AP1263" s="129"/>
    </row>
    <row r="1264" spans="2:44" s="149" customFormat="1" ht="12.75" customHeight="1">
      <c r="B1264" s="10"/>
      <c r="C1264" s="11"/>
      <c r="D1264" s="12"/>
      <c r="E1264" s="12"/>
      <c r="F1264" s="13"/>
      <c r="G1264" s="237" t="s">
        <v>4226</v>
      </c>
      <c r="H1264" s="14" t="s">
        <v>43</v>
      </c>
      <c r="I1264" s="15">
        <v>6</v>
      </c>
      <c r="J1264" s="15">
        <v>120</v>
      </c>
      <c r="K1264" s="15">
        <v>0.1</v>
      </c>
      <c r="L1264" s="15">
        <v>2</v>
      </c>
      <c r="M1264" s="16"/>
      <c r="N1264" s="16"/>
      <c r="O1264" s="16"/>
      <c r="P1264" s="16"/>
      <c r="Q1264" s="16"/>
      <c r="R1264" s="17">
        <v>43194</v>
      </c>
      <c r="S1264" s="274" t="s">
        <v>2470</v>
      </c>
      <c r="T1264" s="148" t="s">
        <v>31</v>
      </c>
      <c r="U1264" s="148" t="s">
        <v>31</v>
      </c>
      <c r="V1264" s="148" t="s">
        <v>31</v>
      </c>
      <c r="W1264" s="148" t="s">
        <v>31</v>
      </c>
      <c r="X1264" s="284" t="s">
        <v>2731</v>
      </c>
      <c r="Y1264" s="296"/>
      <c r="Z1264" s="296"/>
      <c r="AA1264" s="296"/>
      <c r="AB1264" s="296"/>
      <c r="AC1264" s="296"/>
      <c r="AD1264" s="296"/>
      <c r="AE1264" s="320"/>
      <c r="AF1264" s="296"/>
      <c r="AG1264" s="129"/>
      <c r="AH1264" s="129"/>
      <c r="AI1264" s="129"/>
      <c r="AJ1264" s="129"/>
      <c r="AK1264" s="129"/>
      <c r="AL1264" s="129"/>
      <c r="AM1264" s="129"/>
      <c r="AN1264" s="129"/>
      <c r="AO1264" s="129"/>
      <c r="AP1264" s="129"/>
    </row>
    <row r="1265" spans="2:44" s="149" customFormat="1" ht="12.75" customHeight="1">
      <c r="B1265" s="10"/>
      <c r="C1265" s="11" t="s">
        <v>40</v>
      </c>
      <c r="D1265" s="12" t="s">
        <v>55</v>
      </c>
      <c r="E1265" s="12" t="s">
        <v>57</v>
      </c>
      <c r="F1265" s="13" t="s">
        <v>4137</v>
      </c>
      <c r="G1265" s="237" t="s">
        <v>4227</v>
      </c>
      <c r="H1265" s="14" t="s">
        <v>43</v>
      </c>
      <c r="I1265" s="15">
        <v>12</v>
      </c>
      <c r="J1265" s="15">
        <v>0</v>
      </c>
      <c r="K1265" s="15">
        <v>0.2</v>
      </c>
      <c r="L1265" s="15">
        <v>0</v>
      </c>
      <c r="M1265" s="16">
        <f>SUM(I1265:I1268)</f>
        <v>42</v>
      </c>
      <c r="N1265" s="16">
        <f t="shared" ref="N1265:P1265" si="31">SUM(J1265:J1268)</f>
        <v>720</v>
      </c>
      <c r="O1265" s="16">
        <f t="shared" si="31"/>
        <v>0.7</v>
      </c>
      <c r="P1265" s="16">
        <f t="shared" si="31"/>
        <v>12</v>
      </c>
      <c r="Q1265" s="16"/>
      <c r="R1265" s="17">
        <v>42815</v>
      </c>
      <c r="S1265" s="274" t="s">
        <v>2470</v>
      </c>
      <c r="T1265" s="148" t="s">
        <v>31</v>
      </c>
      <c r="U1265" s="148" t="s">
        <v>31</v>
      </c>
      <c r="V1265" s="148" t="s">
        <v>31</v>
      </c>
      <c r="W1265" s="148" t="s">
        <v>31</v>
      </c>
      <c r="X1265" s="284" t="s">
        <v>2731</v>
      </c>
      <c r="Y1265" s="296"/>
      <c r="Z1265" s="296"/>
      <c r="AA1265" s="296"/>
      <c r="AB1265" s="296"/>
      <c r="AC1265" s="296"/>
      <c r="AD1265" s="296"/>
      <c r="AE1265" s="320"/>
      <c r="AF1265" s="296"/>
      <c r="AG1265" s="129"/>
      <c r="AH1265" s="129"/>
      <c r="AI1265" s="129"/>
      <c r="AJ1265" s="129"/>
      <c r="AK1265" s="129"/>
      <c r="AL1265" s="129"/>
      <c r="AM1265" s="129"/>
      <c r="AN1265" s="129"/>
      <c r="AO1265" s="129"/>
      <c r="AP1265" s="129"/>
      <c r="AQ1265" s="327"/>
      <c r="AR1265" s="327"/>
    </row>
    <row r="1266" spans="2:44" s="149" customFormat="1" ht="12.75" customHeight="1">
      <c r="B1266" s="10"/>
      <c r="C1266" s="11"/>
      <c r="D1266" s="12"/>
      <c r="E1266" s="12"/>
      <c r="F1266" s="13"/>
      <c r="G1266" s="237" t="s">
        <v>4224</v>
      </c>
      <c r="H1266" s="14" t="s">
        <v>43</v>
      </c>
      <c r="I1266" s="15">
        <v>15</v>
      </c>
      <c r="J1266" s="15">
        <v>0</v>
      </c>
      <c r="K1266" s="15">
        <v>0.25</v>
      </c>
      <c r="L1266" s="15">
        <v>0</v>
      </c>
      <c r="M1266" s="16"/>
      <c r="N1266" s="16"/>
      <c r="O1266" s="16"/>
      <c r="P1266" s="16"/>
      <c r="Q1266" s="16"/>
      <c r="R1266" s="17">
        <v>42815</v>
      </c>
      <c r="S1266" s="274" t="s">
        <v>2470</v>
      </c>
      <c r="T1266" s="148" t="s">
        <v>31</v>
      </c>
      <c r="U1266" s="148" t="s">
        <v>31</v>
      </c>
      <c r="V1266" s="148" t="s">
        <v>31</v>
      </c>
      <c r="W1266" s="148" t="s">
        <v>31</v>
      </c>
      <c r="X1266" s="284" t="s">
        <v>2731</v>
      </c>
      <c r="Y1266" s="296"/>
      <c r="Z1266" s="296"/>
      <c r="AA1266" s="296"/>
      <c r="AB1266" s="296"/>
      <c r="AC1266" s="296"/>
      <c r="AD1266" s="296"/>
      <c r="AE1266" s="320"/>
      <c r="AF1266" s="296"/>
      <c r="AG1266" s="129"/>
      <c r="AH1266" s="129"/>
      <c r="AI1266" s="129"/>
      <c r="AJ1266" s="129"/>
      <c r="AK1266" s="129"/>
      <c r="AL1266" s="129"/>
      <c r="AM1266" s="129"/>
      <c r="AN1266" s="129"/>
      <c r="AO1266" s="129"/>
      <c r="AP1266" s="129"/>
    </row>
    <row r="1267" spans="2:44" s="149" customFormat="1" ht="12.75" customHeight="1">
      <c r="B1267" s="10"/>
      <c r="C1267" s="11"/>
      <c r="D1267" s="12"/>
      <c r="E1267" s="12"/>
      <c r="F1267" s="13"/>
      <c r="G1267" s="237" t="s">
        <v>4225</v>
      </c>
      <c r="H1267" s="14" t="s">
        <v>43</v>
      </c>
      <c r="I1267" s="15">
        <v>15</v>
      </c>
      <c r="J1267" s="15">
        <v>0</v>
      </c>
      <c r="K1267" s="15">
        <v>0.25</v>
      </c>
      <c r="L1267" s="15">
        <v>0</v>
      </c>
      <c r="M1267" s="16"/>
      <c r="N1267" s="16"/>
      <c r="O1267" s="16"/>
      <c r="P1267" s="16"/>
      <c r="Q1267" s="16"/>
      <c r="R1267" s="17">
        <v>42815</v>
      </c>
      <c r="S1267" s="274" t="s">
        <v>2470</v>
      </c>
      <c r="T1267" s="148" t="s">
        <v>31</v>
      </c>
      <c r="U1267" s="148" t="s">
        <v>31</v>
      </c>
      <c r="V1267" s="148" t="s">
        <v>31</v>
      </c>
      <c r="W1267" s="148" t="s">
        <v>31</v>
      </c>
      <c r="X1267" s="284" t="s">
        <v>2731</v>
      </c>
      <c r="Y1267" s="296"/>
      <c r="Z1267" s="296"/>
      <c r="AA1267" s="296"/>
      <c r="AB1267" s="296"/>
      <c r="AC1267" s="296"/>
      <c r="AD1267" s="296"/>
      <c r="AE1267" s="320"/>
      <c r="AF1267" s="296"/>
      <c r="AG1267" s="129"/>
      <c r="AH1267" s="129"/>
      <c r="AI1267" s="129"/>
      <c r="AJ1267" s="129"/>
      <c r="AK1267" s="129"/>
      <c r="AL1267" s="129"/>
      <c r="AM1267" s="129"/>
      <c r="AN1267" s="129"/>
      <c r="AO1267" s="129"/>
      <c r="AP1267" s="129"/>
    </row>
    <row r="1268" spans="2:44" s="149" customFormat="1" ht="12.75" customHeight="1">
      <c r="B1268" s="10"/>
      <c r="C1268" s="11"/>
      <c r="D1268" s="12"/>
      <c r="E1268" s="12"/>
      <c r="F1268" s="13"/>
      <c r="G1268" s="237" t="s">
        <v>4228</v>
      </c>
      <c r="H1268" s="14" t="s">
        <v>43</v>
      </c>
      <c r="I1268" s="15">
        <v>0</v>
      </c>
      <c r="J1268" s="15">
        <v>720</v>
      </c>
      <c r="K1268" s="15">
        <v>0</v>
      </c>
      <c r="L1268" s="15">
        <v>12</v>
      </c>
      <c r="M1268" s="16"/>
      <c r="N1268" s="16"/>
      <c r="O1268" s="16"/>
      <c r="P1268" s="16"/>
      <c r="Q1268" s="16"/>
      <c r="R1268" s="17">
        <v>43194</v>
      </c>
      <c r="S1268" s="274" t="s">
        <v>2470</v>
      </c>
      <c r="T1268" s="148" t="s">
        <v>31</v>
      </c>
      <c r="U1268" s="148" t="s">
        <v>31</v>
      </c>
      <c r="V1268" s="148" t="s">
        <v>31</v>
      </c>
      <c r="W1268" s="148" t="s">
        <v>31</v>
      </c>
      <c r="X1268" s="284" t="s">
        <v>3766</v>
      </c>
      <c r="Y1268" s="296"/>
      <c r="Z1268" s="296"/>
      <c r="AA1268" s="296"/>
      <c r="AB1268" s="296"/>
      <c r="AC1268" s="296"/>
      <c r="AD1268" s="296"/>
      <c r="AE1268" s="320"/>
      <c r="AF1268" s="296"/>
      <c r="AG1268" s="129"/>
      <c r="AH1268" s="129"/>
      <c r="AI1268" s="129"/>
      <c r="AJ1268" s="129"/>
      <c r="AK1268" s="129"/>
      <c r="AL1268" s="129"/>
      <c r="AM1268" s="129"/>
      <c r="AN1268" s="129"/>
      <c r="AO1268" s="129"/>
      <c r="AP1268" s="129"/>
    </row>
    <row r="1269" spans="2:44" s="149" customFormat="1" ht="12.75" customHeight="1">
      <c r="B1269" s="10"/>
      <c r="C1269" s="11" t="s">
        <v>40</v>
      </c>
      <c r="D1269" s="12" t="s">
        <v>4138</v>
      </c>
      <c r="E1269" s="12" t="s">
        <v>58</v>
      </c>
      <c r="F1269" s="13" t="s">
        <v>4139</v>
      </c>
      <c r="G1269" s="237" t="s">
        <v>4229</v>
      </c>
      <c r="H1269" s="14" t="s">
        <v>43</v>
      </c>
      <c r="I1269" s="15">
        <v>12</v>
      </c>
      <c r="J1269" s="15">
        <v>0</v>
      </c>
      <c r="K1269" s="26">
        <v>0.2</v>
      </c>
      <c r="L1269" s="26">
        <v>0</v>
      </c>
      <c r="M1269" s="16">
        <f>SUM(I1269:I1276)</f>
        <v>150</v>
      </c>
      <c r="N1269" s="16">
        <f t="shared" ref="N1269:P1269" si="32">SUM(J1269:J1276)</f>
        <v>720</v>
      </c>
      <c r="O1269" s="16">
        <f t="shared" si="32"/>
        <v>2.4200000000000004</v>
      </c>
      <c r="P1269" s="16">
        <f t="shared" si="32"/>
        <v>12</v>
      </c>
      <c r="Q1269" s="16"/>
      <c r="R1269" s="17"/>
      <c r="S1269" s="274" t="s">
        <v>2470</v>
      </c>
      <c r="T1269" s="148" t="s">
        <v>31</v>
      </c>
      <c r="U1269" s="148" t="s">
        <v>31</v>
      </c>
      <c r="V1269" s="148" t="s">
        <v>31</v>
      </c>
      <c r="W1269" s="148" t="s">
        <v>31</v>
      </c>
      <c r="X1269" s="332" t="s">
        <v>3765</v>
      </c>
      <c r="Y1269" s="296"/>
      <c r="Z1269" s="296"/>
      <c r="AA1269" s="296"/>
      <c r="AB1269" s="296"/>
      <c r="AC1269" s="296"/>
      <c r="AD1269" s="296"/>
      <c r="AE1269" s="320"/>
      <c r="AF1269" s="296"/>
      <c r="AG1269" s="129"/>
      <c r="AH1269" s="129"/>
      <c r="AI1269" s="129"/>
      <c r="AJ1269" s="129"/>
      <c r="AK1269" s="129"/>
      <c r="AL1269" s="129"/>
      <c r="AM1269" s="129"/>
      <c r="AN1269" s="129"/>
      <c r="AO1269" s="129"/>
      <c r="AP1269" s="129"/>
      <c r="AQ1269" s="327"/>
      <c r="AR1269" s="327"/>
    </row>
    <row r="1270" spans="2:44" s="149" customFormat="1" ht="12.75" customHeight="1">
      <c r="B1270" s="10"/>
      <c r="C1270" s="11"/>
      <c r="D1270" s="12"/>
      <c r="E1270" s="12"/>
      <c r="F1270" s="13"/>
      <c r="G1270" s="237" t="s">
        <v>4230</v>
      </c>
      <c r="H1270" s="14" t="s">
        <v>43</v>
      </c>
      <c r="I1270" s="15">
        <v>24</v>
      </c>
      <c r="J1270" s="15">
        <v>0</v>
      </c>
      <c r="K1270" s="26">
        <v>0.4</v>
      </c>
      <c r="L1270" s="26">
        <v>0</v>
      </c>
      <c r="M1270" s="16"/>
      <c r="N1270" s="16"/>
      <c r="O1270" s="16"/>
      <c r="P1270" s="16"/>
      <c r="Q1270" s="16"/>
      <c r="R1270" s="17"/>
      <c r="S1270" s="274" t="s">
        <v>2470</v>
      </c>
      <c r="T1270" s="148" t="s">
        <v>31</v>
      </c>
      <c r="U1270" s="148" t="s">
        <v>31</v>
      </c>
      <c r="V1270" s="148" t="s">
        <v>31</v>
      </c>
      <c r="W1270" s="148" t="s">
        <v>31</v>
      </c>
      <c r="X1270" s="332" t="s">
        <v>3765</v>
      </c>
      <c r="Y1270" s="296"/>
      <c r="Z1270" s="296"/>
      <c r="AA1270" s="296"/>
      <c r="AB1270" s="296"/>
      <c r="AC1270" s="296"/>
      <c r="AD1270" s="296"/>
      <c r="AE1270" s="320"/>
      <c r="AF1270" s="296"/>
      <c r="AG1270" s="129"/>
      <c r="AH1270" s="129"/>
      <c r="AI1270" s="129"/>
      <c r="AJ1270" s="129"/>
      <c r="AK1270" s="129"/>
      <c r="AL1270" s="129"/>
      <c r="AM1270" s="129"/>
      <c r="AN1270" s="129"/>
      <c r="AO1270" s="129"/>
      <c r="AP1270" s="129"/>
    </row>
    <row r="1271" spans="2:44" s="149" customFormat="1" ht="12.75" customHeight="1">
      <c r="B1271" s="10"/>
      <c r="C1271" s="11"/>
      <c r="D1271" s="12"/>
      <c r="E1271" s="12"/>
      <c r="F1271" s="13"/>
      <c r="G1271" s="237" t="s">
        <v>4231</v>
      </c>
      <c r="H1271" s="14" t="s">
        <v>43</v>
      </c>
      <c r="I1271" s="15">
        <v>18</v>
      </c>
      <c r="J1271" s="15">
        <v>0</v>
      </c>
      <c r="K1271" s="26">
        <v>0.28000000000000003</v>
      </c>
      <c r="L1271" s="26">
        <v>0</v>
      </c>
      <c r="M1271" s="16"/>
      <c r="N1271" s="16"/>
      <c r="O1271" s="16"/>
      <c r="P1271" s="16"/>
      <c r="Q1271" s="16"/>
      <c r="R1271" s="17"/>
      <c r="S1271" s="274" t="s">
        <v>2470</v>
      </c>
      <c r="T1271" s="148" t="s">
        <v>31</v>
      </c>
      <c r="U1271" s="148" t="s">
        <v>31</v>
      </c>
      <c r="V1271" s="148" t="s">
        <v>31</v>
      </c>
      <c r="W1271" s="148" t="s">
        <v>31</v>
      </c>
      <c r="X1271" s="332" t="s">
        <v>3765</v>
      </c>
      <c r="Y1271" s="296"/>
      <c r="Z1271" s="296"/>
      <c r="AA1271" s="296"/>
      <c r="AB1271" s="296"/>
      <c r="AC1271" s="296"/>
      <c r="AD1271" s="296"/>
      <c r="AE1271" s="320"/>
      <c r="AF1271" s="296"/>
      <c r="AG1271" s="129"/>
      <c r="AH1271" s="129"/>
      <c r="AI1271" s="129"/>
      <c r="AJ1271" s="129"/>
      <c r="AK1271" s="129"/>
      <c r="AL1271" s="129"/>
      <c r="AM1271" s="129"/>
      <c r="AN1271" s="129"/>
      <c r="AO1271" s="129"/>
      <c r="AP1271" s="129"/>
    </row>
    <row r="1272" spans="2:44" s="149" customFormat="1" ht="12.75" customHeight="1">
      <c r="B1272" s="10"/>
      <c r="C1272" s="11"/>
      <c r="D1272" s="12"/>
      <c r="E1272" s="12"/>
      <c r="F1272" s="13"/>
      <c r="G1272" s="237" t="s">
        <v>4232</v>
      </c>
      <c r="H1272" s="14" t="s">
        <v>43</v>
      </c>
      <c r="I1272" s="15">
        <v>15</v>
      </c>
      <c r="J1272" s="15">
        <v>0</v>
      </c>
      <c r="K1272" s="26">
        <v>0.23</v>
      </c>
      <c r="L1272" s="26">
        <v>0</v>
      </c>
      <c r="M1272" s="16"/>
      <c r="N1272" s="16"/>
      <c r="O1272" s="16"/>
      <c r="P1272" s="16"/>
      <c r="Q1272" s="16"/>
      <c r="R1272" s="17"/>
      <c r="S1272" s="274" t="s">
        <v>2470</v>
      </c>
      <c r="T1272" s="148" t="s">
        <v>31</v>
      </c>
      <c r="U1272" s="148" t="s">
        <v>31</v>
      </c>
      <c r="V1272" s="148" t="s">
        <v>31</v>
      </c>
      <c r="W1272" s="148" t="s">
        <v>31</v>
      </c>
      <c r="X1272" s="332" t="s">
        <v>3765</v>
      </c>
      <c r="Y1272" s="296"/>
      <c r="Z1272" s="296"/>
      <c r="AA1272" s="296"/>
      <c r="AB1272" s="296"/>
      <c r="AC1272" s="296"/>
      <c r="AD1272" s="296"/>
      <c r="AE1272" s="320"/>
      <c r="AF1272" s="296"/>
      <c r="AG1272" s="129"/>
      <c r="AH1272" s="129"/>
      <c r="AI1272" s="129"/>
      <c r="AJ1272" s="129"/>
      <c r="AK1272" s="129"/>
      <c r="AL1272" s="129"/>
      <c r="AM1272" s="129"/>
      <c r="AN1272" s="129"/>
      <c r="AO1272" s="129"/>
      <c r="AP1272" s="129"/>
    </row>
    <row r="1273" spans="2:44" s="149" customFormat="1" ht="12.75" customHeight="1">
      <c r="B1273" s="10"/>
      <c r="C1273" s="11"/>
      <c r="D1273" s="12"/>
      <c r="E1273" s="12"/>
      <c r="F1273" s="13"/>
      <c r="G1273" s="237" t="s">
        <v>4233</v>
      </c>
      <c r="H1273" s="14" t="s">
        <v>43</v>
      </c>
      <c r="I1273" s="15">
        <v>15</v>
      </c>
      <c r="J1273" s="15">
        <v>0</v>
      </c>
      <c r="K1273" s="26">
        <v>0.21</v>
      </c>
      <c r="L1273" s="26">
        <v>0</v>
      </c>
      <c r="M1273" s="16"/>
      <c r="N1273" s="16"/>
      <c r="O1273" s="16"/>
      <c r="P1273" s="16"/>
      <c r="Q1273" s="16"/>
      <c r="R1273" s="17"/>
      <c r="S1273" s="274" t="s">
        <v>2470</v>
      </c>
      <c r="T1273" s="148" t="s">
        <v>31</v>
      </c>
      <c r="U1273" s="148" t="s">
        <v>31</v>
      </c>
      <c r="V1273" s="148" t="s">
        <v>31</v>
      </c>
      <c r="W1273" s="148" t="s">
        <v>31</v>
      </c>
      <c r="X1273" s="332" t="s">
        <v>3765</v>
      </c>
      <c r="Y1273" s="296"/>
      <c r="Z1273" s="296"/>
      <c r="AA1273" s="296"/>
      <c r="AB1273" s="296"/>
      <c r="AC1273" s="296"/>
      <c r="AD1273" s="296"/>
      <c r="AE1273" s="320"/>
      <c r="AF1273" s="296"/>
      <c r="AG1273" s="129"/>
      <c r="AH1273" s="129"/>
      <c r="AI1273" s="129"/>
      <c r="AJ1273" s="129"/>
      <c r="AK1273" s="129"/>
      <c r="AL1273" s="129"/>
      <c r="AM1273" s="129"/>
      <c r="AN1273" s="129"/>
      <c r="AO1273" s="129"/>
      <c r="AP1273" s="129"/>
    </row>
    <row r="1274" spans="2:44" s="149" customFormat="1" ht="12.75" customHeight="1">
      <c r="B1274" s="10"/>
      <c r="C1274" s="11"/>
      <c r="D1274" s="12"/>
      <c r="E1274" s="12"/>
      <c r="F1274" s="13"/>
      <c r="G1274" s="237" t="s">
        <v>4174</v>
      </c>
      <c r="H1274" s="14" t="s">
        <v>43</v>
      </c>
      <c r="I1274" s="15">
        <v>18</v>
      </c>
      <c r="J1274" s="15">
        <v>0</v>
      </c>
      <c r="K1274" s="26">
        <v>0.3</v>
      </c>
      <c r="L1274" s="26">
        <v>0</v>
      </c>
      <c r="M1274" s="16"/>
      <c r="N1274" s="16"/>
      <c r="O1274" s="16"/>
      <c r="P1274" s="16"/>
      <c r="Q1274" s="16"/>
      <c r="R1274" s="17"/>
      <c r="S1274" s="274" t="s">
        <v>2470</v>
      </c>
      <c r="T1274" s="148" t="s">
        <v>31</v>
      </c>
      <c r="U1274" s="148" t="s">
        <v>31</v>
      </c>
      <c r="V1274" s="148" t="s">
        <v>31</v>
      </c>
      <c r="W1274" s="148" t="s">
        <v>31</v>
      </c>
      <c r="X1274" s="332" t="s">
        <v>3765</v>
      </c>
      <c r="Y1274" s="296"/>
      <c r="Z1274" s="296"/>
      <c r="AA1274" s="296"/>
      <c r="AB1274" s="296"/>
      <c r="AC1274" s="296"/>
      <c r="AD1274" s="296"/>
      <c r="AE1274" s="320"/>
      <c r="AF1274" s="296"/>
      <c r="AG1274" s="129"/>
      <c r="AH1274" s="129"/>
      <c r="AI1274" s="129"/>
      <c r="AJ1274" s="129"/>
      <c r="AK1274" s="129"/>
      <c r="AL1274" s="129"/>
      <c r="AM1274" s="129"/>
      <c r="AN1274" s="129"/>
      <c r="AO1274" s="129"/>
      <c r="AP1274" s="129"/>
    </row>
    <row r="1275" spans="2:44" s="149" customFormat="1" ht="12.75" customHeight="1">
      <c r="B1275" s="10"/>
      <c r="C1275" s="11"/>
      <c r="D1275" s="12"/>
      <c r="E1275" s="12"/>
      <c r="F1275" s="13"/>
      <c r="G1275" s="237" t="s">
        <v>4234</v>
      </c>
      <c r="H1275" s="14" t="s">
        <v>43</v>
      </c>
      <c r="I1275" s="15">
        <v>42</v>
      </c>
      <c r="J1275" s="15">
        <v>0</v>
      </c>
      <c r="K1275" s="26">
        <v>0.7</v>
      </c>
      <c r="L1275" s="26">
        <v>0</v>
      </c>
      <c r="M1275" s="16"/>
      <c r="N1275" s="16"/>
      <c r="O1275" s="16"/>
      <c r="P1275" s="16"/>
      <c r="Q1275" s="16"/>
      <c r="R1275" s="17"/>
      <c r="S1275" s="274" t="s">
        <v>2470</v>
      </c>
      <c r="T1275" s="148" t="s">
        <v>31</v>
      </c>
      <c r="U1275" s="148" t="s">
        <v>31</v>
      </c>
      <c r="V1275" s="148" t="s">
        <v>31</v>
      </c>
      <c r="W1275" s="148" t="s">
        <v>31</v>
      </c>
      <c r="X1275" s="332" t="s">
        <v>3765</v>
      </c>
      <c r="Y1275" s="296"/>
      <c r="Z1275" s="296"/>
      <c r="AA1275" s="296"/>
      <c r="AB1275" s="296"/>
      <c r="AC1275" s="296"/>
      <c r="AD1275" s="296"/>
      <c r="AE1275" s="320"/>
      <c r="AF1275" s="296"/>
      <c r="AG1275" s="129"/>
      <c r="AH1275" s="129"/>
      <c r="AI1275" s="129"/>
      <c r="AJ1275" s="129"/>
      <c r="AK1275" s="129"/>
      <c r="AL1275" s="129"/>
      <c r="AM1275" s="129"/>
      <c r="AN1275" s="129"/>
      <c r="AO1275" s="129"/>
      <c r="AP1275" s="129"/>
    </row>
    <row r="1276" spans="2:44" s="149" customFormat="1" ht="12.75" customHeight="1">
      <c r="B1276" s="10"/>
      <c r="C1276" s="11"/>
      <c r="D1276" s="12"/>
      <c r="E1276" s="12"/>
      <c r="F1276" s="13"/>
      <c r="G1276" s="237" t="s">
        <v>4235</v>
      </c>
      <c r="H1276" s="14" t="s">
        <v>43</v>
      </c>
      <c r="I1276" s="15">
        <v>6</v>
      </c>
      <c r="J1276" s="15">
        <v>720</v>
      </c>
      <c r="K1276" s="26">
        <v>0.1</v>
      </c>
      <c r="L1276" s="26">
        <v>12</v>
      </c>
      <c r="M1276" s="16"/>
      <c r="N1276" s="16"/>
      <c r="O1276" s="16"/>
      <c r="P1276" s="16"/>
      <c r="Q1276" s="16"/>
      <c r="R1276" s="17"/>
      <c r="S1276" s="274" t="s">
        <v>2470</v>
      </c>
      <c r="T1276" s="148" t="s">
        <v>31</v>
      </c>
      <c r="U1276" s="148" t="s">
        <v>31</v>
      </c>
      <c r="V1276" s="148" t="s">
        <v>31</v>
      </c>
      <c r="W1276" s="148" t="s">
        <v>31</v>
      </c>
      <c r="X1276" s="332" t="s">
        <v>3765</v>
      </c>
      <c r="Y1276" s="296"/>
      <c r="Z1276" s="296"/>
      <c r="AA1276" s="296"/>
      <c r="AB1276" s="296"/>
      <c r="AC1276" s="296"/>
      <c r="AD1276" s="296"/>
      <c r="AE1276" s="320"/>
      <c r="AF1276" s="296"/>
      <c r="AG1276" s="129"/>
      <c r="AH1276" s="129"/>
      <c r="AI1276" s="129"/>
      <c r="AJ1276" s="129"/>
      <c r="AK1276" s="129"/>
      <c r="AL1276" s="129"/>
      <c r="AM1276" s="129"/>
      <c r="AN1276" s="129"/>
      <c r="AO1276" s="129"/>
      <c r="AP1276" s="129"/>
    </row>
    <row r="1277" spans="2:44" s="149" customFormat="1" ht="12.75" customHeight="1">
      <c r="B1277" s="10"/>
      <c r="C1277" s="11" t="s">
        <v>40</v>
      </c>
      <c r="D1277" s="12" t="s">
        <v>55</v>
      </c>
      <c r="E1277" s="12" t="s">
        <v>4140</v>
      </c>
      <c r="F1277" s="13" t="s">
        <v>4141</v>
      </c>
      <c r="G1277" s="237" t="s">
        <v>3028</v>
      </c>
      <c r="H1277" s="14" t="s">
        <v>43</v>
      </c>
      <c r="I1277" s="15">
        <v>120</v>
      </c>
      <c r="J1277" s="15">
        <v>0</v>
      </c>
      <c r="K1277" s="15">
        <v>2</v>
      </c>
      <c r="L1277" s="15">
        <v>0</v>
      </c>
      <c r="M1277" s="16">
        <f>SUM(I1277:I1278)</f>
        <v>240</v>
      </c>
      <c r="N1277" s="16">
        <f t="shared" ref="N1277:P1277" si="33">SUM(J1277:J1278)</f>
        <v>30</v>
      </c>
      <c r="O1277" s="16">
        <f t="shared" si="33"/>
        <v>4</v>
      </c>
      <c r="P1277" s="16">
        <f t="shared" si="33"/>
        <v>0.5</v>
      </c>
      <c r="Q1277" s="16"/>
      <c r="R1277" s="17">
        <v>43052</v>
      </c>
      <c r="S1277" s="274" t="s">
        <v>2470</v>
      </c>
      <c r="T1277" s="148" t="s">
        <v>31</v>
      </c>
      <c r="U1277" s="148" t="s">
        <v>31</v>
      </c>
      <c r="V1277" s="148" t="s">
        <v>31</v>
      </c>
      <c r="W1277" s="148" t="s">
        <v>31</v>
      </c>
      <c r="X1277" s="284" t="s">
        <v>3766</v>
      </c>
      <c r="Y1277" s="296"/>
      <c r="Z1277" s="296"/>
      <c r="AA1277" s="296"/>
      <c r="AB1277" s="296"/>
      <c r="AC1277" s="296"/>
      <c r="AD1277" s="296"/>
      <c r="AE1277" s="320"/>
      <c r="AF1277" s="296"/>
      <c r="AG1277" s="129"/>
      <c r="AH1277" s="129"/>
      <c r="AI1277" s="129"/>
      <c r="AJ1277" s="129"/>
      <c r="AK1277" s="129"/>
      <c r="AL1277" s="129"/>
      <c r="AM1277" s="129"/>
      <c r="AN1277" s="129"/>
      <c r="AO1277" s="129"/>
      <c r="AP1277" s="129"/>
      <c r="AQ1277" s="327"/>
      <c r="AR1277" s="327"/>
    </row>
    <row r="1278" spans="2:44" s="149" customFormat="1" ht="12.75" customHeight="1">
      <c r="B1278" s="10"/>
      <c r="C1278" s="11"/>
      <c r="D1278" s="12"/>
      <c r="E1278" s="12"/>
      <c r="F1278" s="13"/>
      <c r="G1278" s="237" t="s">
        <v>3029</v>
      </c>
      <c r="H1278" s="14" t="s">
        <v>43</v>
      </c>
      <c r="I1278" s="15">
        <v>120</v>
      </c>
      <c r="J1278" s="15">
        <v>30</v>
      </c>
      <c r="K1278" s="15">
        <v>2</v>
      </c>
      <c r="L1278" s="15">
        <v>0.5</v>
      </c>
      <c r="M1278" s="16"/>
      <c r="N1278" s="16"/>
      <c r="O1278" s="16"/>
      <c r="P1278" s="16"/>
      <c r="Q1278" s="16"/>
      <c r="R1278" s="17">
        <v>42816</v>
      </c>
      <c r="S1278" s="274" t="s">
        <v>2470</v>
      </c>
      <c r="T1278" s="148" t="s">
        <v>31</v>
      </c>
      <c r="U1278" s="148" t="s">
        <v>31</v>
      </c>
      <c r="V1278" s="148" t="s">
        <v>31</v>
      </c>
      <c r="W1278" s="148" t="s">
        <v>31</v>
      </c>
      <c r="X1278" s="284" t="s">
        <v>3766</v>
      </c>
      <c r="Y1278" s="296"/>
      <c r="Z1278" s="296"/>
      <c r="AA1278" s="296"/>
      <c r="AB1278" s="296"/>
      <c r="AC1278" s="296"/>
      <c r="AD1278" s="296"/>
      <c r="AE1278" s="320"/>
      <c r="AF1278" s="296"/>
      <c r="AG1278" s="129"/>
      <c r="AH1278" s="129"/>
      <c r="AI1278" s="129"/>
      <c r="AJ1278" s="129"/>
      <c r="AK1278" s="129"/>
      <c r="AL1278" s="129"/>
      <c r="AM1278" s="129"/>
      <c r="AN1278" s="129"/>
      <c r="AO1278" s="129"/>
      <c r="AP1278" s="129"/>
    </row>
    <row r="1279" spans="2:44" s="149" customFormat="1" ht="12.75" customHeight="1">
      <c r="B1279" s="10"/>
      <c r="C1279" s="11" t="s">
        <v>40</v>
      </c>
      <c r="D1279" s="12" t="s">
        <v>55</v>
      </c>
      <c r="E1279" s="12" t="s">
        <v>3030</v>
      </c>
      <c r="F1279" s="13" t="s">
        <v>3030</v>
      </c>
      <c r="G1279" s="237" t="s">
        <v>3031</v>
      </c>
      <c r="H1279" s="14" t="s">
        <v>131</v>
      </c>
      <c r="I1279" s="15">
        <v>156</v>
      </c>
      <c r="J1279" s="15">
        <v>840</v>
      </c>
      <c r="K1279" s="15">
        <v>2.6</v>
      </c>
      <c r="L1279" s="15">
        <v>14</v>
      </c>
      <c r="M1279" s="16">
        <f>SUM(I1279:I1280)</f>
        <v>426</v>
      </c>
      <c r="N1279" s="16">
        <f t="shared" ref="N1279:P1279" si="34">SUM(J1279:J1280)</f>
        <v>1620</v>
      </c>
      <c r="O1279" s="16">
        <f t="shared" si="34"/>
        <v>7.1</v>
      </c>
      <c r="P1279" s="16">
        <f t="shared" si="34"/>
        <v>27</v>
      </c>
      <c r="Q1279" s="16"/>
      <c r="R1279" s="17">
        <v>43334</v>
      </c>
      <c r="S1279" s="274" t="s">
        <v>2470</v>
      </c>
      <c r="T1279" s="148" t="s">
        <v>31</v>
      </c>
      <c r="U1279" s="148" t="s">
        <v>31</v>
      </c>
      <c r="V1279" s="148" t="s">
        <v>31</v>
      </c>
      <c r="W1279" s="148" t="s">
        <v>31</v>
      </c>
      <c r="X1279" s="284" t="s">
        <v>3766</v>
      </c>
      <c r="Y1279" s="296"/>
      <c r="Z1279" s="296"/>
      <c r="AA1279" s="296"/>
      <c r="AB1279" s="296"/>
      <c r="AC1279" s="296"/>
      <c r="AD1279" s="296"/>
      <c r="AE1279" s="320"/>
      <c r="AF1279" s="296"/>
      <c r="AG1279" s="129"/>
      <c r="AH1279" s="129"/>
      <c r="AI1279" s="129"/>
      <c r="AJ1279" s="129"/>
      <c r="AK1279" s="129"/>
      <c r="AL1279" s="129"/>
      <c r="AM1279" s="129"/>
      <c r="AN1279" s="129"/>
      <c r="AO1279" s="129"/>
      <c r="AP1279" s="129"/>
      <c r="AQ1279" s="327"/>
      <c r="AR1279" s="327"/>
    </row>
    <row r="1280" spans="2:44" s="149" customFormat="1" ht="12.75" customHeight="1">
      <c r="B1280" s="10"/>
      <c r="C1280" s="11"/>
      <c r="D1280" s="12"/>
      <c r="E1280" s="12"/>
      <c r="F1280" s="13"/>
      <c r="G1280" s="237" t="s">
        <v>3032</v>
      </c>
      <c r="H1280" s="14" t="s">
        <v>131</v>
      </c>
      <c r="I1280" s="15">
        <v>270</v>
      </c>
      <c r="J1280" s="15">
        <v>780</v>
      </c>
      <c r="K1280" s="15">
        <v>4.5</v>
      </c>
      <c r="L1280" s="15">
        <v>13</v>
      </c>
      <c r="M1280" s="16"/>
      <c r="N1280" s="16"/>
      <c r="O1280" s="16"/>
      <c r="P1280" s="16"/>
      <c r="Q1280" s="16"/>
      <c r="R1280" s="17">
        <v>43342</v>
      </c>
      <c r="S1280" s="274" t="s">
        <v>2470</v>
      </c>
      <c r="T1280" s="148" t="s">
        <v>31</v>
      </c>
      <c r="U1280" s="148" t="s">
        <v>31</v>
      </c>
      <c r="V1280" s="148" t="s">
        <v>31</v>
      </c>
      <c r="W1280" s="148" t="s">
        <v>31</v>
      </c>
      <c r="X1280" s="284" t="s">
        <v>3766</v>
      </c>
      <c r="Y1280" s="296"/>
      <c r="Z1280" s="296"/>
      <c r="AA1280" s="296"/>
      <c r="AB1280" s="296"/>
      <c r="AC1280" s="296"/>
      <c r="AD1280" s="296"/>
      <c r="AE1280" s="320"/>
      <c r="AF1280" s="296"/>
      <c r="AG1280" s="129"/>
      <c r="AH1280" s="129"/>
      <c r="AI1280" s="129"/>
      <c r="AJ1280" s="129"/>
      <c r="AK1280" s="129"/>
      <c r="AL1280" s="129"/>
      <c r="AM1280" s="129"/>
      <c r="AN1280" s="129"/>
      <c r="AO1280" s="129"/>
      <c r="AP1280" s="129"/>
    </row>
    <row r="1281" spans="2:44" s="149" customFormat="1" ht="12.75" customHeight="1">
      <c r="B1281" s="10"/>
      <c r="C1281" s="11" t="s">
        <v>40</v>
      </c>
      <c r="D1281" s="12" t="s">
        <v>55</v>
      </c>
      <c r="E1281" s="12" t="s">
        <v>4142</v>
      </c>
      <c r="F1281" s="13" t="s">
        <v>4142</v>
      </c>
      <c r="G1281" s="237" t="s">
        <v>4236</v>
      </c>
      <c r="H1281" s="14" t="s">
        <v>131</v>
      </c>
      <c r="I1281" s="15">
        <v>1320</v>
      </c>
      <c r="J1281" s="15">
        <v>720</v>
      </c>
      <c r="K1281" s="15">
        <v>21.6</v>
      </c>
      <c r="L1281" s="15">
        <v>12</v>
      </c>
      <c r="M1281" s="16">
        <f>SUM(I1281:I1283)</f>
        <v>2040</v>
      </c>
      <c r="N1281" s="16">
        <f t="shared" ref="N1281:P1281" si="35">SUM(J1281:J1283)</f>
        <v>2160</v>
      </c>
      <c r="O1281" s="16">
        <f t="shared" si="35"/>
        <v>33.400000000000006</v>
      </c>
      <c r="P1281" s="16">
        <f t="shared" si="35"/>
        <v>36</v>
      </c>
      <c r="Q1281" s="16"/>
      <c r="R1281" s="17">
        <v>43381</v>
      </c>
      <c r="S1281" s="274" t="s">
        <v>2470</v>
      </c>
      <c r="T1281" s="148" t="s">
        <v>31</v>
      </c>
      <c r="U1281" s="148" t="s">
        <v>31</v>
      </c>
      <c r="V1281" s="148" t="s">
        <v>31</v>
      </c>
      <c r="W1281" s="148" t="s">
        <v>31</v>
      </c>
      <c r="X1281" s="284" t="s">
        <v>3766</v>
      </c>
      <c r="Y1281" s="296"/>
      <c r="Z1281" s="296"/>
      <c r="AA1281" s="296"/>
      <c r="AB1281" s="296"/>
      <c r="AC1281" s="296"/>
      <c r="AD1281" s="296"/>
      <c r="AE1281" s="320"/>
      <c r="AF1281" s="296"/>
      <c r="AG1281" s="129"/>
      <c r="AH1281" s="129"/>
      <c r="AI1281" s="129"/>
      <c r="AJ1281" s="129"/>
      <c r="AK1281" s="129"/>
      <c r="AL1281" s="129"/>
      <c r="AM1281" s="129"/>
      <c r="AN1281" s="129"/>
      <c r="AO1281" s="129"/>
      <c r="AP1281" s="129"/>
      <c r="AQ1281" s="327"/>
      <c r="AR1281" s="327"/>
    </row>
    <row r="1282" spans="2:44" s="149" customFormat="1" ht="12.75" customHeight="1">
      <c r="B1282" s="10"/>
      <c r="C1282" s="11"/>
      <c r="D1282" s="12"/>
      <c r="E1282" s="12"/>
      <c r="F1282" s="13"/>
      <c r="G1282" s="237" t="s">
        <v>4237</v>
      </c>
      <c r="H1282" s="14" t="s">
        <v>131</v>
      </c>
      <c r="I1282" s="15">
        <v>240</v>
      </c>
      <c r="J1282" s="15">
        <v>720</v>
      </c>
      <c r="K1282" s="15">
        <v>3.8</v>
      </c>
      <c r="L1282" s="15">
        <v>12</v>
      </c>
      <c r="M1282" s="16"/>
      <c r="N1282" s="16"/>
      <c r="O1282" s="16"/>
      <c r="P1282" s="16"/>
      <c r="Q1282" s="16"/>
      <c r="R1282" s="17">
        <v>43381</v>
      </c>
      <c r="S1282" s="274" t="s">
        <v>2470</v>
      </c>
      <c r="T1282" s="148" t="s">
        <v>31</v>
      </c>
      <c r="U1282" s="148" t="s">
        <v>31</v>
      </c>
      <c r="V1282" s="148" t="s">
        <v>31</v>
      </c>
      <c r="W1282" s="148" t="s">
        <v>31</v>
      </c>
      <c r="X1282" s="284" t="s">
        <v>3766</v>
      </c>
      <c r="Y1282" s="296"/>
      <c r="Z1282" s="296"/>
      <c r="AA1282" s="296"/>
      <c r="AB1282" s="296"/>
      <c r="AC1282" s="296"/>
      <c r="AD1282" s="296"/>
      <c r="AE1282" s="320"/>
      <c r="AF1282" s="296"/>
      <c r="AG1282" s="129"/>
      <c r="AH1282" s="129"/>
      <c r="AI1282" s="129"/>
      <c r="AJ1282" s="129"/>
      <c r="AK1282" s="129"/>
      <c r="AL1282" s="129"/>
      <c r="AM1282" s="129"/>
      <c r="AN1282" s="129"/>
      <c r="AO1282" s="129"/>
      <c r="AP1282" s="129"/>
    </row>
    <row r="1283" spans="2:44" s="149" customFormat="1" ht="12.75" customHeight="1">
      <c r="B1283" s="10"/>
      <c r="C1283" s="11"/>
      <c r="D1283" s="12"/>
      <c r="E1283" s="12"/>
      <c r="F1283" s="13"/>
      <c r="G1283" s="237" t="s">
        <v>4238</v>
      </c>
      <c r="H1283" s="14" t="s">
        <v>131</v>
      </c>
      <c r="I1283" s="15">
        <v>480</v>
      </c>
      <c r="J1283" s="15">
        <v>720</v>
      </c>
      <c r="K1283" s="15">
        <v>8</v>
      </c>
      <c r="L1283" s="15">
        <v>12</v>
      </c>
      <c r="M1283" s="16"/>
      <c r="N1283" s="16"/>
      <c r="O1283" s="16"/>
      <c r="P1283" s="16"/>
      <c r="Q1283" s="16"/>
      <c r="R1283" s="17">
        <v>43474</v>
      </c>
      <c r="S1283" s="274" t="s">
        <v>2470</v>
      </c>
      <c r="T1283" s="148" t="s">
        <v>31</v>
      </c>
      <c r="U1283" s="148" t="s">
        <v>31</v>
      </c>
      <c r="V1283" s="148" t="s">
        <v>31</v>
      </c>
      <c r="W1283" s="148" t="s">
        <v>31</v>
      </c>
      <c r="X1283" s="284" t="s">
        <v>3766</v>
      </c>
      <c r="Y1283" s="296"/>
      <c r="Z1283" s="296"/>
      <c r="AA1283" s="296"/>
      <c r="AB1283" s="296"/>
      <c r="AC1283" s="296"/>
      <c r="AD1283" s="296"/>
      <c r="AE1283" s="320"/>
      <c r="AF1283" s="296"/>
      <c r="AG1283" s="129"/>
      <c r="AH1283" s="129"/>
      <c r="AI1283" s="129"/>
      <c r="AJ1283" s="129"/>
      <c r="AK1283" s="129"/>
      <c r="AL1283" s="129"/>
      <c r="AM1283" s="129"/>
      <c r="AN1283" s="129"/>
      <c r="AO1283" s="129"/>
      <c r="AP1283" s="129"/>
    </row>
    <row r="1284" spans="2:44" s="149" customFormat="1" ht="12.75" customHeight="1">
      <c r="B1284" s="10"/>
      <c r="C1284" s="11" t="s">
        <v>40</v>
      </c>
      <c r="D1284" s="12" t="s">
        <v>55</v>
      </c>
      <c r="E1284" s="12" t="s">
        <v>771</v>
      </c>
      <c r="F1284" s="13" t="s">
        <v>771</v>
      </c>
      <c r="G1284" s="237" t="s">
        <v>3168</v>
      </c>
      <c r="H1284" s="14" t="s">
        <v>43</v>
      </c>
      <c r="I1284" s="15">
        <v>96</v>
      </c>
      <c r="J1284" s="15">
        <v>0</v>
      </c>
      <c r="K1284" s="15">
        <v>1.4</v>
      </c>
      <c r="L1284" s="15">
        <v>0</v>
      </c>
      <c r="M1284" s="16">
        <f>SUM(I1284)</f>
        <v>96</v>
      </c>
      <c r="N1284" s="16">
        <f t="shared" ref="N1284:P1284" si="36">SUM(J1284)</f>
        <v>0</v>
      </c>
      <c r="O1284" s="16">
        <f t="shared" si="36"/>
        <v>1.4</v>
      </c>
      <c r="P1284" s="16">
        <f t="shared" si="36"/>
        <v>0</v>
      </c>
      <c r="Q1284" s="16"/>
      <c r="R1284" s="17">
        <v>43383</v>
      </c>
      <c r="S1284" s="274" t="s">
        <v>2470</v>
      </c>
      <c r="T1284" s="148" t="s">
        <v>31</v>
      </c>
      <c r="U1284" s="148" t="s">
        <v>31</v>
      </c>
      <c r="V1284" s="148" t="s">
        <v>31</v>
      </c>
      <c r="W1284" s="148" t="s">
        <v>31</v>
      </c>
      <c r="X1284" s="284" t="s">
        <v>3766</v>
      </c>
      <c r="Y1284" s="296"/>
      <c r="Z1284" s="296"/>
      <c r="AA1284" s="296"/>
      <c r="AB1284" s="296"/>
      <c r="AC1284" s="296"/>
      <c r="AD1284" s="296"/>
      <c r="AE1284" s="320"/>
      <c r="AF1284" s="296"/>
      <c r="AG1284" s="129"/>
      <c r="AH1284" s="129"/>
      <c r="AI1284" s="129"/>
      <c r="AJ1284" s="129"/>
      <c r="AK1284" s="129"/>
      <c r="AL1284" s="129"/>
      <c r="AM1284" s="129"/>
      <c r="AN1284" s="129"/>
      <c r="AO1284" s="129"/>
      <c r="AP1284" s="129"/>
      <c r="AQ1284" s="327"/>
      <c r="AR1284" s="327"/>
    </row>
    <row r="1285" spans="2:44" s="149" customFormat="1" ht="12.75" customHeight="1">
      <c r="B1285" s="10"/>
      <c r="C1285" s="11" t="s">
        <v>40</v>
      </c>
      <c r="D1285" s="12" t="s">
        <v>59</v>
      </c>
      <c r="E1285" s="12" t="s">
        <v>60</v>
      </c>
      <c r="F1285" s="13" t="s">
        <v>1090</v>
      </c>
      <c r="G1285" s="237" t="s">
        <v>772</v>
      </c>
      <c r="H1285" s="14" t="s">
        <v>131</v>
      </c>
      <c r="I1285" s="15">
        <v>6</v>
      </c>
      <c r="J1285" s="15">
        <v>0</v>
      </c>
      <c r="K1285" s="26">
        <v>0.01</v>
      </c>
      <c r="L1285" s="26">
        <v>0</v>
      </c>
      <c r="M1285" s="16">
        <f>SUM(I1285:I1286)</f>
        <v>12</v>
      </c>
      <c r="N1285" s="16">
        <f t="shared" ref="N1285:P1285" si="37">SUM(J1285:J1286)</f>
        <v>0</v>
      </c>
      <c r="O1285" s="16">
        <f t="shared" si="37"/>
        <v>0.02</v>
      </c>
      <c r="P1285" s="16">
        <f t="shared" si="37"/>
        <v>0</v>
      </c>
      <c r="Q1285" s="16"/>
      <c r="R1285" s="17">
        <v>42599</v>
      </c>
      <c r="S1285" s="274" t="s">
        <v>2470</v>
      </c>
      <c r="T1285" s="148" t="s">
        <v>31</v>
      </c>
      <c r="U1285" s="148" t="s">
        <v>31</v>
      </c>
      <c r="V1285" s="148" t="s">
        <v>31</v>
      </c>
      <c r="W1285" s="148" t="s">
        <v>31</v>
      </c>
      <c r="X1285" s="284" t="s">
        <v>3766</v>
      </c>
      <c r="Y1285" s="296"/>
      <c r="Z1285" s="296"/>
      <c r="AA1285" s="296"/>
      <c r="AB1285" s="296"/>
      <c r="AC1285" s="296"/>
      <c r="AD1285" s="296"/>
      <c r="AE1285" s="320"/>
      <c r="AF1285" s="296"/>
      <c r="AG1285" s="129"/>
      <c r="AH1285" s="129"/>
      <c r="AI1285" s="129"/>
      <c r="AJ1285" s="129"/>
      <c r="AK1285" s="129"/>
      <c r="AL1285" s="129"/>
      <c r="AM1285" s="129"/>
      <c r="AN1285" s="129"/>
      <c r="AO1285" s="129"/>
      <c r="AP1285" s="129"/>
      <c r="AQ1285" s="327"/>
      <c r="AR1285" s="327"/>
    </row>
    <row r="1286" spans="2:44" s="149" customFormat="1" ht="12.75" customHeight="1">
      <c r="B1286" s="10"/>
      <c r="C1286" s="11"/>
      <c r="D1286" s="12"/>
      <c r="E1286" s="12"/>
      <c r="F1286" s="13"/>
      <c r="G1286" s="237" t="s">
        <v>773</v>
      </c>
      <c r="H1286" s="14" t="s">
        <v>131</v>
      </c>
      <c r="I1286" s="15">
        <v>6</v>
      </c>
      <c r="J1286" s="15">
        <v>0</v>
      </c>
      <c r="K1286" s="26">
        <v>0.01</v>
      </c>
      <c r="L1286" s="26">
        <v>0</v>
      </c>
      <c r="M1286" s="16"/>
      <c r="N1286" s="16"/>
      <c r="O1286" s="16"/>
      <c r="P1286" s="16"/>
      <c r="Q1286" s="16"/>
      <c r="R1286" s="17">
        <v>43474</v>
      </c>
      <c r="S1286" s="274" t="s">
        <v>2470</v>
      </c>
      <c r="T1286" s="148" t="s">
        <v>31</v>
      </c>
      <c r="U1286" s="148" t="s">
        <v>31</v>
      </c>
      <c r="V1286" s="148" t="s">
        <v>31</v>
      </c>
      <c r="W1286" s="148" t="s">
        <v>31</v>
      </c>
      <c r="X1286" s="284" t="s">
        <v>3766</v>
      </c>
      <c r="Y1286" s="296"/>
      <c r="Z1286" s="296"/>
      <c r="AA1286" s="296"/>
      <c r="AB1286" s="296"/>
      <c r="AC1286" s="296"/>
      <c r="AD1286" s="296"/>
      <c r="AE1286" s="320"/>
      <c r="AF1286" s="296"/>
      <c r="AG1286" s="129"/>
      <c r="AH1286" s="129"/>
      <c r="AI1286" s="129"/>
      <c r="AJ1286" s="129"/>
      <c r="AK1286" s="129"/>
      <c r="AL1286" s="129"/>
      <c r="AM1286" s="129"/>
      <c r="AN1286" s="129"/>
      <c r="AO1286" s="129"/>
      <c r="AP1286" s="129"/>
    </row>
    <row r="1287" spans="2:44" s="149" customFormat="1" ht="12.75" customHeight="1">
      <c r="B1287" s="10"/>
      <c r="C1287" s="11" t="s">
        <v>40</v>
      </c>
      <c r="D1287" s="12" t="s">
        <v>59</v>
      </c>
      <c r="E1287" s="12" t="s">
        <v>60</v>
      </c>
      <c r="F1287" s="13" t="s">
        <v>1091</v>
      </c>
      <c r="G1287" s="237" t="s">
        <v>774</v>
      </c>
      <c r="H1287" s="14" t="s">
        <v>131</v>
      </c>
      <c r="I1287" s="15">
        <v>6</v>
      </c>
      <c r="J1287" s="15">
        <v>0</v>
      </c>
      <c r="K1287" s="26">
        <v>0.03</v>
      </c>
      <c r="L1287" s="26">
        <v>0</v>
      </c>
      <c r="M1287" s="16">
        <f t="shared" ref="M1287:P1287" si="38">SUM(I1287:I1288)</f>
        <v>12</v>
      </c>
      <c r="N1287" s="16">
        <f t="shared" si="38"/>
        <v>0</v>
      </c>
      <c r="O1287" s="16">
        <f t="shared" si="38"/>
        <v>0.04</v>
      </c>
      <c r="P1287" s="16">
        <f t="shared" si="38"/>
        <v>0</v>
      </c>
      <c r="Q1287" s="16"/>
      <c r="R1287" s="17">
        <v>43216</v>
      </c>
      <c r="S1287" s="274" t="s">
        <v>2470</v>
      </c>
      <c r="T1287" s="148" t="s">
        <v>31</v>
      </c>
      <c r="U1287" s="148" t="s">
        <v>31</v>
      </c>
      <c r="V1287" s="148" t="s">
        <v>31</v>
      </c>
      <c r="W1287" s="148" t="s">
        <v>31</v>
      </c>
      <c r="X1287" s="284" t="s">
        <v>3766</v>
      </c>
      <c r="Y1287" s="296"/>
      <c r="Z1287" s="296"/>
      <c r="AA1287" s="296"/>
      <c r="AB1287" s="296"/>
      <c r="AC1287" s="296"/>
      <c r="AD1287" s="296"/>
      <c r="AE1287" s="320"/>
      <c r="AF1287" s="296"/>
      <c r="AG1287" s="129"/>
      <c r="AH1287" s="129"/>
      <c r="AI1287" s="129"/>
      <c r="AJ1287" s="129"/>
      <c r="AK1287" s="129"/>
      <c r="AL1287" s="129"/>
      <c r="AM1287" s="129"/>
      <c r="AN1287" s="129"/>
      <c r="AO1287" s="129"/>
      <c r="AP1287" s="129"/>
      <c r="AQ1287" s="327"/>
      <c r="AR1287" s="327"/>
    </row>
    <row r="1288" spans="2:44" s="149" customFormat="1" ht="12.75" customHeight="1">
      <c r="B1288" s="10"/>
      <c r="C1288" s="11"/>
      <c r="D1288" s="12"/>
      <c r="E1288" s="12"/>
      <c r="F1288" s="13"/>
      <c r="G1288" s="237" t="s">
        <v>775</v>
      </c>
      <c r="H1288" s="14" t="s">
        <v>131</v>
      </c>
      <c r="I1288" s="15">
        <v>6</v>
      </c>
      <c r="J1288" s="15">
        <v>0</v>
      </c>
      <c r="K1288" s="26">
        <v>0.01</v>
      </c>
      <c r="L1288" s="26">
        <v>0</v>
      </c>
      <c r="M1288" s="16"/>
      <c r="N1288" s="16"/>
      <c r="O1288" s="16"/>
      <c r="P1288" s="16"/>
      <c r="Q1288" s="16"/>
      <c r="R1288" s="17">
        <v>43350</v>
      </c>
      <c r="S1288" s="274" t="s">
        <v>2470</v>
      </c>
      <c r="T1288" s="148" t="s">
        <v>31</v>
      </c>
      <c r="U1288" s="148" t="s">
        <v>31</v>
      </c>
      <c r="V1288" s="148" t="s">
        <v>31</v>
      </c>
      <c r="W1288" s="148" t="s">
        <v>31</v>
      </c>
      <c r="X1288" s="284" t="s">
        <v>3766</v>
      </c>
      <c r="Y1288" s="296"/>
      <c r="Z1288" s="296"/>
      <c r="AA1288" s="296"/>
      <c r="AB1288" s="296"/>
      <c r="AC1288" s="296"/>
      <c r="AD1288" s="296"/>
      <c r="AE1288" s="320"/>
      <c r="AF1288" s="296"/>
      <c r="AG1288" s="129"/>
      <c r="AH1288" s="129"/>
      <c r="AI1288" s="129"/>
      <c r="AJ1288" s="129"/>
      <c r="AK1288" s="129"/>
      <c r="AL1288" s="129"/>
      <c r="AM1288" s="129"/>
      <c r="AN1288" s="129"/>
      <c r="AO1288" s="129"/>
      <c r="AP1288" s="129"/>
    </row>
    <row r="1289" spans="2:44" s="149" customFormat="1" ht="12.75" customHeight="1">
      <c r="B1289" s="10"/>
      <c r="C1289" s="11" t="s">
        <v>40</v>
      </c>
      <c r="D1289" s="12" t="s">
        <v>59</v>
      </c>
      <c r="E1289" s="12" t="s">
        <v>60</v>
      </c>
      <c r="F1289" s="13" t="s">
        <v>1092</v>
      </c>
      <c r="G1289" s="237" t="s">
        <v>776</v>
      </c>
      <c r="H1289" s="14" t="s">
        <v>131</v>
      </c>
      <c r="I1289" s="15">
        <v>6</v>
      </c>
      <c r="J1289" s="15">
        <v>1.2</v>
      </c>
      <c r="K1289" s="26">
        <v>0.01</v>
      </c>
      <c r="L1289" s="26">
        <v>0.02</v>
      </c>
      <c r="M1289" s="16">
        <f>SUM(I1289:I1291)</f>
        <v>18</v>
      </c>
      <c r="N1289" s="16">
        <f t="shared" ref="N1289:P1289" si="39">SUM(J1289:J1291)</f>
        <v>5.4</v>
      </c>
      <c r="O1289" s="16">
        <f t="shared" si="39"/>
        <v>0.04</v>
      </c>
      <c r="P1289" s="16">
        <f t="shared" si="39"/>
        <v>0.09</v>
      </c>
      <c r="Q1289" s="16"/>
      <c r="R1289" s="17">
        <v>42599</v>
      </c>
      <c r="S1289" s="274" t="s">
        <v>2470</v>
      </c>
      <c r="T1289" s="148" t="s">
        <v>31</v>
      </c>
      <c r="U1289" s="148" t="s">
        <v>31</v>
      </c>
      <c r="V1289" s="148" t="s">
        <v>31</v>
      </c>
      <c r="W1289" s="148" t="s">
        <v>31</v>
      </c>
      <c r="X1289" s="284" t="s">
        <v>3766</v>
      </c>
      <c r="Y1289" s="296"/>
      <c r="Z1289" s="296"/>
      <c r="AA1289" s="296"/>
      <c r="AB1289" s="296"/>
      <c r="AC1289" s="296"/>
      <c r="AD1289" s="296"/>
      <c r="AE1289" s="320"/>
      <c r="AF1289" s="296"/>
      <c r="AG1289" s="129"/>
      <c r="AH1289" s="129"/>
      <c r="AI1289" s="129"/>
      <c r="AJ1289" s="129"/>
      <c r="AK1289" s="129"/>
      <c r="AL1289" s="129"/>
      <c r="AM1289" s="129"/>
      <c r="AN1289" s="129"/>
      <c r="AO1289" s="129"/>
      <c r="AP1289" s="129"/>
      <c r="AQ1289" s="327"/>
      <c r="AR1289" s="327"/>
    </row>
    <row r="1290" spans="2:44" s="149" customFormat="1" ht="12.75" customHeight="1">
      <c r="B1290" s="10"/>
      <c r="C1290" s="11"/>
      <c r="D1290" s="12"/>
      <c r="E1290" s="12"/>
      <c r="F1290" s="13"/>
      <c r="G1290" s="237" t="s">
        <v>777</v>
      </c>
      <c r="H1290" s="14" t="s">
        <v>131</v>
      </c>
      <c r="I1290" s="15">
        <v>6</v>
      </c>
      <c r="J1290" s="15">
        <v>1.2</v>
      </c>
      <c r="K1290" s="26">
        <v>0.01</v>
      </c>
      <c r="L1290" s="26">
        <v>0.02</v>
      </c>
      <c r="M1290" s="16"/>
      <c r="N1290" s="16"/>
      <c r="O1290" s="16"/>
      <c r="P1290" s="16"/>
      <c r="Q1290" s="16"/>
      <c r="R1290" s="17">
        <v>42599</v>
      </c>
      <c r="S1290" s="274" t="s">
        <v>2470</v>
      </c>
      <c r="T1290" s="148" t="s">
        <v>31</v>
      </c>
      <c r="U1290" s="148" t="s">
        <v>31</v>
      </c>
      <c r="V1290" s="148" t="s">
        <v>31</v>
      </c>
      <c r="W1290" s="148" t="s">
        <v>31</v>
      </c>
      <c r="X1290" s="284" t="s">
        <v>3766</v>
      </c>
      <c r="Y1290" s="296"/>
      <c r="Z1290" s="296"/>
      <c r="AA1290" s="296"/>
      <c r="AB1290" s="296"/>
      <c r="AC1290" s="296"/>
      <c r="AD1290" s="296"/>
      <c r="AE1290" s="320"/>
      <c r="AF1290" s="296"/>
      <c r="AG1290" s="129"/>
      <c r="AH1290" s="129"/>
      <c r="AI1290" s="129"/>
      <c r="AJ1290" s="129"/>
      <c r="AK1290" s="129"/>
      <c r="AL1290" s="129"/>
      <c r="AM1290" s="129"/>
      <c r="AN1290" s="129"/>
      <c r="AO1290" s="129"/>
      <c r="AP1290" s="129"/>
    </row>
    <row r="1291" spans="2:44" s="149" customFormat="1" ht="12.75" customHeight="1">
      <c r="B1291" s="10"/>
      <c r="C1291" s="11"/>
      <c r="D1291" s="12"/>
      <c r="E1291" s="12"/>
      <c r="F1291" s="13"/>
      <c r="G1291" s="237" t="s">
        <v>778</v>
      </c>
      <c r="H1291" s="14" t="s">
        <v>131</v>
      </c>
      <c r="I1291" s="15">
        <v>6</v>
      </c>
      <c r="J1291" s="15">
        <v>3</v>
      </c>
      <c r="K1291" s="26">
        <v>0.02</v>
      </c>
      <c r="L1291" s="26">
        <v>0.05</v>
      </c>
      <c r="M1291" s="16"/>
      <c r="N1291" s="16"/>
      <c r="O1291" s="16"/>
      <c r="P1291" s="16"/>
      <c r="Q1291" s="16"/>
      <c r="R1291" s="17">
        <v>42599</v>
      </c>
      <c r="S1291" s="274" t="s">
        <v>2470</v>
      </c>
      <c r="T1291" s="148" t="s">
        <v>31</v>
      </c>
      <c r="U1291" s="148" t="s">
        <v>31</v>
      </c>
      <c r="V1291" s="148" t="s">
        <v>31</v>
      </c>
      <c r="W1291" s="148" t="s">
        <v>31</v>
      </c>
      <c r="X1291" s="284" t="s">
        <v>3766</v>
      </c>
      <c r="Y1291" s="296"/>
      <c r="Z1291" s="296"/>
      <c r="AA1291" s="296"/>
      <c r="AB1291" s="296"/>
      <c r="AC1291" s="296"/>
      <c r="AD1291" s="296"/>
      <c r="AE1291" s="320"/>
      <c r="AF1291" s="296"/>
      <c r="AG1291" s="129"/>
      <c r="AH1291" s="129"/>
      <c r="AI1291" s="129"/>
      <c r="AJ1291" s="129"/>
      <c r="AK1291" s="129"/>
      <c r="AL1291" s="129"/>
      <c r="AM1291" s="129"/>
      <c r="AN1291" s="129"/>
      <c r="AO1291" s="129"/>
      <c r="AP1291" s="129"/>
    </row>
    <row r="1292" spans="2:44" s="149" customFormat="1" ht="12.75" customHeight="1">
      <c r="B1292" s="10"/>
      <c r="C1292" s="11" t="s">
        <v>40</v>
      </c>
      <c r="D1292" s="12" t="s">
        <v>59</v>
      </c>
      <c r="E1292" s="12" t="s">
        <v>60</v>
      </c>
      <c r="F1292" s="13" t="s">
        <v>1093</v>
      </c>
      <c r="G1292" s="237" t="s">
        <v>779</v>
      </c>
      <c r="H1292" s="14" t="s">
        <v>131</v>
      </c>
      <c r="I1292" s="15">
        <v>6</v>
      </c>
      <c r="J1292" s="15">
        <v>0</v>
      </c>
      <c r="K1292" s="26">
        <v>0.03</v>
      </c>
      <c r="L1292" s="26">
        <v>0</v>
      </c>
      <c r="M1292" s="16">
        <f t="shared" ref="M1292:P1292" si="40">SUM(I1292:I1293)</f>
        <v>12</v>
      </c>
      <c r="N1292" s="16">
        <f t="shared" si="40"/>
        <v>60</v>
      </c>
      <c r="O1292" s="16">
        <f t="shared" si="40"/>
        <v>0.06</v>
      </c>
      <c r="P1292" s="16">
        <f t="shared" si="40"/>
        <v>1</v>
      </c>
      <c r="Q1292" s="16"/>
      <c r="R1292" s="17">
        <v>43472</v>
      </c>
      <c r="S1292" s="274" t="s">
        <v>2470</v>
      </c>
      <c r="T1292" s="148" t="s">
        <v>31</v>
      </c>
      <c r="U1292" s="148" t="s">
        <v>31</v>
      </c>
      <c r="V1292" s="148" t="s">
        <v>31</v>
      </c>
      <c r="W1292" s="148" t="s">
        <v>31</v>
      </c>
      <c r="X1292" s="284" t="s">
        <v>3766</v>
      </c>
      <c r="Y1292" s="296"/>
      <c r="Z1292" s="296"/>
      <c r="AA1292" s="296"/>
      <c r="AB1292" s="296"/>
      <c r="AC1292" s="296"/>
      <c r="AD1292" s="296"/>
      <c r="AE1292" s="320"/>
      <c r="AF1292" s="296"/>
      <c r="AG1292" s="129"/>
      <c r="AH1292" s="129"/>
      <c r="AI1292" s="129"/>
      <c r="AJ1292" s="129"/>
      <c r="AK1292" s="129"/>
      <c r="AL1292" s="129"/>
      <c r="AM1292" s="129"/>
      <c r="AN1292" s="129"/>
      <c r="AO1292" s="129"/>
      <c r="AP1292" s="129"/>
      <c r="AQ1292" s="327"/>
      <c r="AR1292" s="327"/>
    </row>
    <row r="1293" spans="2:44" s="149" customFormat="1" ht="12.75" customHeight="1">
      <c r="B1293" s="10"/>
      <c r="C1293" s="11"/>
      <c r="D1293" s="12"/>
      <c r="E1293" s="12"/>
      <c r="F1293" s="13"/>
      <c r="G1293" s="237" t="s">
        <v>61</v>
      </c>
      <c r="H1293" s="14" t="s">
        <v>131</v>
      </c>
      <c r="I1293" s="15">
        <v>6</v>
      </c>
      <c r="J1293" s="15">
        <v>60</v>
      </c>
      <c r="K1293" s="26">
        <v>0.03</v>
      </c>
      <c r="L1293" s="26">
        <v>1</v>
      </c>
      <c r="M1293" s="16"/>
      <c r="N1293" s="16"/>
      <c r="O1293" s="16"/>
      <c r="P1293" s="16"/>
      <c r="Q1293" s="16"/>
      <c r="R1293" s="17">
        <v>42599</v>
      </c>
      <c r="S1293" s="274" t="s">
        <v>2470</v>
      </c>
      <c r="T1293" s="148" t="s">
        <v>31</v>
      </c>
      <c r="U1293" s="148" t="s">
        <v>31</v>
      </c>
      <c r="V1293" s="148" t="s">
        <v>31</v>
      </c>
      <c r="W1293" s="148" t="s">
        <v>31</v>
      </c>
      <c r="X1293" s="284" t="s">
        <v>3766</v>
      </c>
      <c r="Y1293" s="296"/>
      <c r="Z1293" s="296"/>
      <c r="AA1293" s="296"/>
      <c r="AB1293" s="296"/>
      <c r="AC1293" s="296"/>
      <c r="AD1293" s="296"/>
      <c r="AE1293" s="320"/>
      <c r="AF1293" s="296"/>
      <c r="AG1293" s="129"/>
      <c r="AH1293" s="129"/>
      <c r="AI1293" s="129"/>
      <c r="AJ1293" s="129"/>
      <c r="AK1293" s="129"/>
      <c r="AL1293" s="129"/>
      <c r="AM1293" s="129"/>
      <c r="AN1293" s="129"/>
      <c r="AO1293" s="129"/>
      <c r="AP1293" s="129"/>
    </row>
    <row r="1294" spans="2:44" s="149" customFormat="1" ht="12.75" customHeight="1">
      <c r="B1294" s="10"/>
      <c r="C1294" s="11" t="s">
        <v>40</v>
      </c>
      <c r="D1294" s="12" t="s">
        <v>59</v>
      </c>
      <c r="E1294" s="12" t="s">
        <v>60</v>
      </c>
      <c r="F1294" s="13" t="s">
        <v>1094</v>
      </c>
      <c r="G1294" s="237" t="s">
        <v>780</v>
      </c>
      <c r="H1294" s="14" t="s">
        <v>131</v>
      </c>
      <c r="I1294" s="15">
        <v>6</v>
      </c>
      <c r="J1294" s="15">
        <v>0</v>
      </c>
      <c r="K1294" s="26">
        <v>0.02</v>
      </c>
      <c r="L1294" s="26">
        <v>0</v>
      </c>
      <c r="M1294" s="16">
        <f>SUM(I1294:I1296)</f>
        <v>18</v>
      </c>
      <c r="N1294" s="16">
        <f t="shared" ref="N1294:P1294" si="41">SUM(J1294:J1296)</f>
        <v>0</v>
      </c>
      <c r="O1294" s="16">
        <f t="shared" si="41"/>
        <v>9.0000000000000011E-2</v>
      </c>
      <c r="P1294" s="16">
        <f t="shared" si="41"/>
        <v>0</v>
      </c>
      <c r="Q1294" s="16"/>
      <c r="R1294" s="17">
        <v>42599</v>
      </c>
      <c r="S1294" s="274" t="s">
        <v>2470</v>
      </c>
      <c r="T1294" s="148" t="s">
        <v>31</v>
      </c>
      <c r="U1294" s="148" t="s">
        <v>31</v>
      </c>
      <c r="V1294" s="148" t="s">
        <v>31</v>
      </c>
      <c r="W1294" s="148" t="s">
        <v>31</v>
      </c>
      <c r="X1294" s="284" t="s">
        <v>3766</v>
      </c>
      <c r="Y1294" s="296"/>
      <c r="Z1294" s="296"/>
      <c r="AA1294" s="296"/>
      <c r="AB1294" s="296"/>
      <c r="AC1294" s="296"/>
      <c r="AD1294" s="296"/>
      <c r="AE1294" s="320"/>
      <c r="AF1294" s="296"/>
      <c r="AG1294" s="129"/>
      <c r="AH1294" s="129"/>
      <c r="AI1294" s="129"/>
      <c r="AJ1294" s="129"/>
      <c r="AK1294" s="129"/>
      <c r="AL1294" s="129"/>
      <c r="AM1294" s="129"/>
      <c r="AN1294" s="129"/>
      <c r="AO1294" s="129"/>
      <c r="AP1294" s="129"/>
      <c r="AQ1294" s="327"/>
      <c r="AR1294" s="327"/>
    </row>
    <row r="1295" spans="2:44" s="149" customFormat="1" ht="12.75" customHeight="1">
      <c r="B1295" s="10"/>
      <c r="C1295" s="11"/>
      <c r="D1295" s="12"/>
      <c r="E1295" s="12"/>
      <c r="F1295" s="13"/>
      <c r="G1295" s="237" t="s">
        <v>781</v>
      </c>
      <c r="H1295" s="14" t="s">
        <v>131</v>
      </c>
      <c r="I1295" s="15">
        <v>6</v>
      </c>
      <c r="J1295" s="15">
        <v>0</v>
      </c>
      <c r="K1295" s="26">
        <v>0.05</v>
      </c>
      <c r="L1295" s="26">
        <v>0</v>
      </c>
      <c r="M1295" s="16"/>
      <c r="N1295" s="16"/>
      <c r="O1295" s="16"/>
      <c r="P1295" s="16"/>
      <c r="Q1295" s="16"/>
      <c r="R1295" s="17">
        <v>42599</v>
      </c>
      <c r="S1295" s="274" t="s">
        <v>2470</v>
      </c>
      <c r="T1295" s="148" t="s">
        <v>31</v>
      </c>
      <c r="U1295" s="148" t="s">
        <v>31</v>
      </c>
      <c r="V1295" s="148" t="s">
        <v>31</v>
      </c>
      <c r="W1295" s="148" t="s">
        <v>31</v>
      </c>
      <c r="X1295" s="284" t="s">
        <v>3766</v>
      </c>
      <c r="Y1295" s="296"/>
      <c r="Z1295" s="296"/>
      <c r="AA1295" s="296"/>
      <c r="AB1295" s="296"/>
      <c r="AC1295" s="296"/>
      <c r="AD1295" s="296"/>
      <c r="AE1295" s="320"/>
      <c r="AF1295" s="296"/>
      <c r="AG1295" s="129"/>
      <c r="AH1295" s="129"/>
      <c r="AI1295" s="129"/>
      <c r="AJ1295" s="129"/>
      <c r="AK1295" s="129"/>
      <c r="AL1295" s="129"/>
      <c r="AM1295" s="129"/>
      <c r="AN1295" s="129"/>
      <c r="AO1295" s="129"/>
      <c r="AP1295" s="129"/>
    </row>
    <row r="1296" spans="2:44" s="149" customFormat="1" ht="12.75" customHeight="1">
      <c r="B1296" s="10"/>
      <c r="C1296" s="11"/>
      <c r="D1296" s="12"/>
      <c r="E1296" s="12"/>
      <c r="F1296" s="13"/>
      <c r="G1296" s="237" t="s">
        <v>782</v>
      </c>
      <c r="H1296" s="14" t="s">
        <v>131</v>
      </c>
      <c r="I1296" s="15">
        <v>6</v>
      </c>
      <c r="J1296" s="15">
        <v>0</v>
      </c>
      <c r="K1296" s="26">
        <v>0.02</v>
      </c>
      <c r="L1296" s="26">
        <v>0</v>
      </c>
      <c r="M1296" s="16"/>
      <c r="N1296" s="16"/>
      <c r="O1296" s="16"/>
      <c r="P1296" s="16"/>
      <c r="Q1296" s="16"/>
      <c r="R1296" s="17">
        <v>42599</v>
      </c>
      <c r="S1296" s="274" t="s">
        <v>2470</v>
      </c>
      <c r="T1296" s="148" t="s">
        <v>31</v>
      </c>
      <c r="U1296" s="148" t="s">
        <v>31</v>
      </c>
      <c r="V1296" s="148" t="s">
        <v>31</v>
      </c>
      <c r="W1296" s="148" t="s">
        <v>31</v>
      </c>
      <c r="X1296" s="284" t="s">
        <v>3766</v>
      </c>
      <c r="Y1296" s="296"/>
      <c r="Z1296" s="296"/>
      <c r="AA1296" s="296"/>
      <c r="AB1296" s="296"/>
      <c r="AC1296" s="296"/>
      <c r="AD1296" s="296"/>
      <c r="AE1296" s="320"/>
      <c r="AF1296" s="296"/>
      <c r="AG1296" s="129"/>
      <c r="AH1296" s="129"/>
      <c r="AI1296" s="129"/>
      <c r="AJ1296" s="129"/>
      <c r="AK1296" s="129"/>
      <c r="AL1296" s="129"/>
      <c r="AM1296" s="129"/>
      <c r="AN1296" s="129"/>
      <c r="AO1296" s="129"/>
      <c r="AP1296" s="129"/>
    </row>
    <row r="1297" spans="2:44" s="149" customFormat="1" ht="12.75" customHeight="1">
      <c r="B1297" s="10"/>
      <c r="C1297" s="11" t="s">
        <v>40</v>
      </c>
      <c r="D1297" s="12" t="s">
        <v>59</v>
      </c>
      <c r="E1297" s="12" t="s">
        <v>60</v>
      </c>
      <c r="F1297" s="13" t="s">
        <v>1095</v>
      </c>
      <c r="G1297" s="237" t="s">
        <v>783</v>
      </c>
      <c r="H1297" s="14" t="s">
        <v>131</v>
      </c>
      <c r="I1297" s="15">
        <v>6</v>
      </c>
      <c r="J1297" s="15">
        <v>0</v>
      </c>
      <c r="K1297" s="26">
        <v>0.01</v>
      </c>
      <c r="L1297" s="26">
        <v>0</v>
      </c>
      <c r="M1297" s="16">
        <f>SUM(I1297:I1301)</f>
        <v>36</v>
      </c>
      <c r="N1297" s="16">
        <f t="shared" ref="N1297:P1297" si="42">SUM(J1297:J1301)</f>
        <v>0</v>
      </c>
      <c r="O1297" s="16">
        <f t="shared" si="42"/>
        <v>0.26</v>
      </c>
      <c r="P1297" s="16">
        <f t="shared" si="42"/>
        <v>0</v>
      </c>
      <c r="Q1297" s="16"/>
      <c r="R1297" s="17">
        <v>42599</v>
      </c>
      <c r="S1297" s="274" t="s">
        <v>2470</v>
      </c>
      <c r="T1297" s="148" t="s">
        <v>31</v>
      </c>
      <c r="U1297" s="148" t="s">
        <v>31</v>
      </c>
      <c r="V1297" s="148" t="s">
        <v>31</v>
      </c>
      <c r="W1297" s="148" t="s">
        <v>31</v>
      </c>
      <c r="X1297" s="284" t="s">
        <v>3766</v>
      </c>
      <c r="Y1297" s="296"/>
      <c r="Z1297" s="296"/>
      <c r="AA1297" s="296"/>
      <c r="AB1297" s="296"/>
      <c r="AC1297" s="296"/>
      <c r="AD1297" s="296"/>
      <c r="AE1297" s="320"/>
      <c r="AF1297" s="296"/>
      <c r="AG1297" s="129"/>
      <c r="AH1297" s="129"/>
      <c r="AI1297" s="129"/>
      <c r="AJ1297" s="129"/>
      <c r="AK1297" s="129"/>
      <c r="AL1297" s="129"/>
      <c r="AM1297" s="129"/>
      <c r="AN1297" s="129"/>
      <c r="AO1297" s="129"/>
      <c r="AP1297" s="129"/>
      <c r="AQ1297" s="327"/>
      <c r="AR1297" s="327"/>
    </row>
    <row r="1298" spans="2:44" s="149" customFormat="1" ht="12.75" customHeight="1">
      <c r="B1298" s="10"/>
      <c r="C1298" s="11"/>
      <c r="D1298" s="12"/>
      <c r="E1298" s="12"/>
      <c r="F1298" s="13"/>
      <c r="G1298" s="237" t="s">
        <v>784</v>
      </c>
      <c r="H1298" s="14" t="s">
        <v>131</v>
      </c>
      <c r="I1298" s="15">
        <v>6</v>
      </c>
      <c r="J1298" s="15">
        <v>0</v>
      </c>
      <c r="K1298" s="26">
        <v>0.01</v>
      </c>
      <c r="L1298" s="26">
        <v>0</v>
      </c>
      <c r="M1298" s="16"/>
      <c r="N1298" s="16"/>
      <c r="O1298" s="16"/>
      <c r="P1298" s="16"/>
      <c r="Q1298" s="16"/>
      <c r="R1298" s="17">
        <v>42599</v>
      </c>
      <c r="S1298" s="274" t="s">
        <v>2470</v>
      </c>
      <c r="T1298" s="148" t="s">
        <v>31</v>
      </c>
      <c r="U1298" s="148" t="s">
        <v>31</v>
      </c>
      <c r="V1298" s="148" t="s">
        <v>31</v>
      </c>
      <c r="W1298" s="148" t="s">
        <v>31</v>
      </c>
      <c r="X1298" s="284" t="s">
        <v>3766</v>
      </c>
      <c r="Y1298" s="296"/>
      <c r="Z1298" s="296"/>
      <c r="AA1298" s="296"/>
      <c r="AB1298" s="296"/>
      <c r="AC1298" s="296"/>
      <c r="AD1298" s="296"/>
      <c r="AE1298" s="320"/>
      <c r="AF1298" s="296"/>
      <c r="AG1298" s="129"/>
      <c r="AH1298" s="129"/>
      <c r="AI1298" s="129"/>
      <c r="AJ1298" s="129"/>
      <c r="AK1298" s="129"/>
      <c r="AL1298" s="129"/>
      <c r="AM1298" s="129"/>
      <c r="AN1298" s="129"/>
      <c r="AO1298" s="129"/>
      <c r="AP1298" s="129"/>
    </row>
    <row r="1299" spans="2:44" s="149" customFormat="1" ht="12.75" customHeight="1">
      <c r="B1299" s="10"/>
      <c r="C1299" s="11"/>
      <c r="D1299" s="12"/>
      <c r="E1299" s="12"/>
      <c r="F1299" s="13"/>
      <c r="G1299" s="237" t="s">
        <v>785</v>
      </c>
      <c r="H1299" s="14" t="s">
        <v>131</v>
      </c>
      <c r="I1299" s="15">
        <v>6</v>
      </c>
      <c r="J1299" s="15">
        <v>0</v>
      </c>
      <c r="K1299" s="26">
        <v>0.01</v>
      </c>
      <c r="L1299" s="26">
        <v>0</v>
      </c>
      <c r="M1299" s="16"/>
      <c r="N1299" s="16"/>
      <c r="O1299" s="16"/>
      <c r="P1299" s="16"/>
      <c r="Q1299" s="16"/>
      <c r="R1299" s="17">
        <v>42599</v>
      </c>
      <c r="S1299" s="274" t="s">
        <v>2470</v>
      </c>
      <c r="T1299" s="148" t="s">
        <v>31</v>
      </c>
      <c r="U1299" s="148" t="s">
        <v>31</v>
      </c>
      <c r="V1299" s="148" t="s">
        <v>31</v>
      </c>
      <c r="W1299" s="148" t="s">
        <v>31</v>
      </c>
      <c r="X1299" s="284" t="s">
        <v>3766</v>
      </c>
      <c r="Y1299" s="296"/>
      <c r="Z1299" s="296"/>
      <c r="AA1299" s="296"/>
      <c r="AB1299" s="296"/>
      <c r="AC1299" s="296"/>
      <c r="AD1299" s="296"/>
      <c r="AE1299" s="320"/>
      <c r="AF1299" s="296"/>
      <c r="AG1299" s="129"/>
      <c r="AH1299" s="129"/>
      <c r="AI1299" s="129"/>
      <c r="AJ1299" s="129"/>
      <c r="AK1299" s="129"/>
      <c r="AL1299" s="129"/>
      <c r="AM1299" s="129"/>
      <c r="AN1299" s="129"/>
      <c r="AO1299" s="129"/>
      <c r="AP1299" s="129"/>
    </row>
    <row r="1300" spans="2:44" s="149" customFormat="1" ht="12.75" customHeight="1">
      <c r="B1300" s="10"/>
      <c r="C1300" s="11"/>
      <c r="D1300" s="12"/>
      <c r="E1300" s="12"/>
      <c r="F1300" s="13"/>
      <c r="G1300" s="237" t="s">
        <v>786</v>
      </c>
      <c r="H1300" s="14" t="s">
        <v>131</v>
      </c>
      <c r="I1300" s="15">
        <v>6</v>
      </c>
      <c r="J1300" s="15">
        <v>0</v>
      </c>
      <c r="K1300" s="26">
        <v>0.03</v>
      </c>
      <c r="L1300" s="26">
        <v>0</v>
      </c>
      <c r="M1300" s="16"/>
      <c r="N1300" s="16"/>
      <c r="O1300" s="16"/>
      <c r="P1300" s="16"/>
      <c r="Q1300" s="16"/>
      <c r="R1300" s="17">
        <v>42599</v>
      </c>
      <c r="S1300" s="274" t="s">
        <v>2470</v>
      </c>
      <c r="T1300" s="148" t="s">
        <v>31</v>
      </c>
      <c r="U1300" s="148" t="s">
        <v>31</v>
      </c>
      <c r="V1300" s="148" t="s">
        <v>31</v>
      </c>
      <c r="W1300" s="148" t="s">
        <v>31</v>
      </c>
      <c r="X1300" s="284" t="s">
        <v>3766</v>
      </c>
      <c r="Y1300" s="296"/>
      <c r="Z1300" s="296"/>
      <c r="AA1300" s="296"/>
      <c r="AB1300" s="296"/>
      <c r="AC1300" s="296"/>
      <c r="AD1300" s="296"/>
      <c r="AE1300" s="320"/>
      <c r="AF1300" s="296"/>
      <c r="AG1300" s="129"/>
      <c r="AH1300" s="129"/>
      <c r="AI1300" s="129"/>
      <c r="AJ1300" s="129"/>
      <c r="AK1300" s="129"/>
      <c r="AL1300" s="129"/>
      <c r="AM1300" s="129"/>
      <c r="AN1300" s="129"/>
      <c r="AO1300" s="129"/>
      <c r="AP1300" s="129"/>
    </row>
    <row r="1301" spans="2:44" s="149" customFormat="1" ht="12.75" customHeight="1">
      <c r="B1301" s="10"/>
      <c r="C1301" s="11"/>
      <c r="D1301" s="12"/>
      <c r="E1301" s="12"/>
      <c r="F1301" s="13"/>
      <c r="G1301" s="237" t="s">
        <v>787</v>
      </c>
      <c r="H1301" s="14" t="s">
        <v>131</v>
      </c>
      <c r="I1301" s="15">
        <v>12</v>
      </c>
      <c r="J1301" s="15">
        <v>0</v>
      </c>
      <c r="K1301" s="26">
        <v>0.2</v>
      </c>
      <c r="L1301" s="26">
        <v>0</v>
      </c>
      <c r="M1301" s="16"/>
      <c r="N1301" s="16"/>
      <c r="O1301" s="16"/>
      <c r="P1301" s="16"/>
      <c r="Q1301" s="16"/>
      <c r="R1301" s="17">
        <v>42599</v>
      </c>
      <c r="S1301" s="274" t="s">
        <v>2470</v>
      </c>
      <c r="T1301" s="148" t="s">
        <v>31</v>
      </c>
      <c r="U1301" s="148" t="s">
        <v>31</v>
      </c>
      <c r="V1301" s="148" t="s">
        <v>31</v>
      </c>
      <c r="W1301" s="148" t="s">
        <v>31</v>
      </c>
      <c r="X1301" s="284" t="s">
        <v>3766</v>
      </c>
      <c r="Y1301" s="296"/>
      <c r="Z1301" s="296"/>
      <c r="AA1301" s="296"/>
      <c r="AB1301" s="296"/>
      <c r="AC1301" s="296"/>
      <c r="AD1301" s="296"/>
      <c r="AE1301" s="320"/>
      <c r="AF1301" s="296"/>
      <c r="AG1301" s="129"/>
      <c r="AH1301" s="129"/>
      <c r="AI1301" s="129"/>
      <c r="AJ1301" s="129"/>
      <c r="AK1301" s="129"/>
      <c r="AL1301" s="129"/>
      <c r="AM1301" s="129"/>
      <c r="AN1301" s="129"/>
      <c r="AO1301" s="129"/>
      <c r="AP1301" s="129"/>
    </row>
    <row r="1302" spans="2:44" s="149" customFormat="1" ht="12.75" customHeight="1">
      <c r="B1302" s="10"/>
      <c r="C1302" s="11" t="s">
        <v>40</v>
      </c>
      <c r="D1302" s="12" t="s">
        <v>59</v>
      </c>
      <c r="E1302" s="12" t="s">
        <v>60</v>
      </c>
      <c r="F1302" s="13" t="s">
        <v>762</v>
      </c>
      <c r="G1302" s="237" t="s">
        <v>788</v>
      </c>
      <c r="H1302" s="14" t="s">
        <v>131</v>
      </c>
      <c r="I1302" s="15">
        <v>12</v>
      </c>
      <c r="J1302" s="15">
        <v>0</v>
      </c>
      <c r="K1302" s="26">
        <v>0.03</v>
      </c>
      <c r="L1302" s="26">
        <v>0</v>
      </c>
      <c r="M1302" s="16">
        <f>SUM(I1302:I1304)</f>
        <v>36</v>
      </c>
      <c r="N1302" s="16">
        <f t="shared" ref="N1302:P1302" si="43">SUM(J1302:J1304)</f>
        <v>0</v>
      </c>
      <c r="O1302" s="16">
        <f t="shared" si="43"/>
        <v>0.11</v>
      </c>
      <c r="P1302" s="16">
        <f t="shared" si="43"/>
        <v>0</v>
      </c>
      <c r="Q1302" s="16"/>
      <c r="R1302" s="17">
        <v>43763</v>
      </c>
      <c r="S1302" s="274" t="s">
        <v>2470</v>
      </c>
      <c r="T1302" s="148" t="s">
        <v>31</v>
      </c>
      <c r="U1302" s="148" t="s">
        <v>31</v>
      </c>
      <c r="V1302" s="148" t="s">
        <v>31</v>
      </c>
      <c r="W1302" s="148" t="s">
        <v>31</v>
      </c>
      <c r="X1302" s="284" t="s">
        <v>3766</v>
      </c>
      <c r="Y1302" s="296"/>
      <c r="Z1302" s="296"/>
      <c r="AA1302" s="296"/>
      <c r="AB1302" s="296"/>
      <c r="AC1302" s="296"/>
      <c r="AD1302" s="296"/>
      <c r="AE1302" s="320"/>
      <c r="AF1302" s="296"/>
      <c r="AG1302" s="129"/>
      <c r="AH1302" s="129"/>
      <c r="AI1302" s="129"/>
      <c r="AJ1302" s="129"/>
      <c r="AK1302" s="129"/>
      <c r="AL1302" s="129"/>
      <c r="AM1302" s="129"/>
      <c r="AN1302" s="129"/>
      <c r="AO1302" s="129"/>
      <c r="AP1302" s="129"/>
      <c r="AQ1302" s="327"/>
      <c r="AR1302" s="327"/>
    </row>
    <row r="1303" spans="2:44" s="149" customFormat="1" ht="12.75" customHeight="1">
      <c r="B1303" s="10"/>
      <c r="C1303" s="11"/>
      <c r="D1303" s="12"/>
      <c r="E1303" s="12"/>
      <c r="F1303" s="13"/>
      <c r="G1303" s="237" t="s">
        <v>789</v>
      </c>
      <c r="H1303" s="14" t="s">
        <v>131</v>
      </c>
      <c r="I1303" s="15">
        <v>12</v>
      </c>
      <c r="J1303" s="15">
        <v>0</v>
      </c>
      <c r="K1303" s="26">
        <v>0.03</v>
      </c>
      <c r="L1303" s="26">
        <v>0</v>
      </c>
      <c r="M1303" s="16"/>
      <c r="N1303" s="16"/>
      <c r="O1303" s="16"/>
      <c r="P1303" s="16"/>
      <c r="Q1303" s="16"/>
      <c r="R1303" s="17">
        <v>43763</v>
      </c>
      <c r="S1303" s="274" t="s">
        <v>2470</v>
      </c>
      <c r="T1303" s="148" t="s">
        <v>31</v>
      </c>
      <c r="U1303" s="148" t="s">
        <v>31</v>
      </c>
      <c r="V1303" s="148" t="s">
        <v>31</v>
      </c>
      <c r="W1303" s="148" t="s">
        <v>31</v>
      </c>
      <c r="X1303" s="284" t="s">
        <v>3766</v>
      </c>
      <c r="Y1303" s="296"/>
      <c r="Z1303" s="296"/>
      <c r="AA1303" s="296"/>
      <c r="AB1303" s="296"/>
      <c r="AC1303" s="296"/>
      <c r="AD1303" s="296"/>
      <c r="AE1303" s="320"/>
      <c r="AF1303" s="296"/>
      <c r="AG1303" s="129"/>
      <c r="AH1303" s="129"/>
      <c r="AI1303" s="129"/>
      <c r="AJ1303" s="129"/>
      <c r="AK1303" s="129"/>
      <c r="AL1303" s="129"/>
      <c r="AM1303" s="129"/>
      <c r="AN1303" s="129"/>
      <c r="AO1303" s="129"/>
      <c r="AP1303" s="129"/>
    </row>
    <row r="1304" spans="2:44" s="149" customFormat="1" ht="12.75" customHeight="1">
      <c r="B1304" s="10"/>
      <c r="C1304" s="11"/>
      <c r="D1304" s="12"/>
      <c r="E1304" s="12"/>
      <c r="F1304" s="13"/>
      <c r="G1304" s="237" t="s">
        <v>62</v>
      </c>
      <c r="H1304" s="14" t="s">
        <v>131</v>
      </c>
      <c r="I1304" s="15">
        <v>12</v>
      </c>
      <c r="J1304" s="15">
        <v>0</v>
      </c>
      <c r="K1304" s="26">
        <v>0.05</v>
      </c>
      <c r="L1304" s="26">
        <v>0</v>
      </c>
      <c r="M1304" s="16"/>
      <c r="N1304" s="16"/>
      <c r="O1304" s="16"/>
      <c r="P1304" s="16"/>
      <c r="Q1304" s="16"/>
      <c r="R1304" s="17">
        <v>43763</v>
      </c>
      <c r="S1304" s="274" t="s">
        <v>2470</v>
      </c>
      <c r="T1304" s="148" t="s">
        <v>31</v>
      </c>
      <c r="U1304" s="148" t="s">
        <v>31</v>
      </c>
      <c r="V1304" s="148" t="s">
        <v>31</v>
      </c>
      <c r="W1304" s="148" t="s">
        <v>31</v>
      </c>
      <c r="X1304" s="284" t="s">
        <v>3766</v>
      </c>
      <c r="Y1304" s="296"/>
      <c r="Z1304" s="296"/>
      <c r="AA1304" s="296"/>
      <c r="AB1304" s="296"/>
      <c r="AC1304" s="296"/>
      <c r="AD1304" s="296"/>
      <c r="AE1304" s="320"/>
      <c r="AF1304" s="296"/>
      <c r="AG1304" s="129"/>
      <c r="AH1304" s="129"/>
      <c r="AI1304" s="129"/>
      <c r="AJ1304" s="129"/>
      <c r="AK1304" s="129"/>
      <c r="AL1304" s="129"/>
      <c r="AM1304" s="129"/>
      <c r="AN1304" s="129"/>
      <c r="AO1304" s="129"/>
      <c r="AP1304" s="129"/>
    </row>
    <row r="1305" spans="2:44" s="149" customFormat="1" ht="12.75" customHeight="1">
      <c r="B1305" s="10"/>
      <c r="C1305" s="11" t="s">
        <v>40</v>
      </c>
      <c r="D1305" s="12" t="s">
        <v>59</v>
      </c>
      <c r="E1305" s="12" t="s">
        <v>60</v>
      </c>
      <c r="F1305" s="13" t="s">
        <v>752</v>
      </c>
      <c r="G1305" s="237" t="s">
        <v>790</v>
      </c>
      <c r="H1305" s="14" t="s">
        <v>131</v>
      </c>
      <c r="I1305" s="15">
        <v>6</v>
      </c>
      <c r="J1305" s="15">
        <v>0</v>
      </c>
      <c r="K1305" s="26">
        <v>0.01</v>
      </c>
      <c r="L1305" s="26">
        <v>0</v>
      </c>
      <c r="M1305" s="16">
        <f>SUM(I1305)</f>
        <v>6</v>
      </c>
      <c r="N1305" s="16">
        <f t="shared" ref="N1305:P1305" si="44">SUM(J1305)</f>
        <v>0</v>
      </c>
      <c r="O1305" s="16">
        <f t="shared" si="44"/>
        <v>0.01</v>
      </c>
      <c r="P1305" s="16">
        <f t="shared" si="44"/>
        <v>0</v>
      </c>
      <c r="Q1305" s="16"/>
      <c r="R1305" s="17">
        <v>43210</v>
      </c>
      <c r="S1305" s="274" t="s">
        <v>2470</v>
      </c>
      <c r="T1305" s="148" t="s">
        <v>31</v>
      </c>
      <c r="U1305" s="148" t="s">
        <v>31</v>
      </c>
      <c r="V1305" s="148" t="s">
        <v>31</v>
      </c>
      <c r="W1305" s="148" t="s">
        <v>31</v>
      </c>
      <c r="X1305" s="284" t="s">
        <v>3766</v>
      </c>
      <c r="Y1305" s="296"/>
      <c r="Z1305" s="296"/>
      <c r="AA1305" s="296"/>
      <c r="AB1305" s="296"/>
      <c r="AC1305" s="296"/>
      <c r="AD1305" s="296"/>
      <c r="AE1305" s="320"/>
      <c r="AF1305" s="296"/>
      <c r="AG1305" s="129"/>
      <c r="AH1305" s="129"/>
      <c r="AI1305" s="129"/>
      <c r="AJ1305" s="129"/>
      <c r="AK1305" s="129"/>
      <c r="AL1305" s="129"/>
      <c r="AM1305" s="129"/>
      <c r="AN1305" s="129"/>
      <c r="AO1305" s="129"/>
      <c r="AP1305" s="129"/>
      <c r="AQ1305" s="327"/>
      <c r="AR1305" s="327"/>
    </row>
    <row r="1306" spans="2:44" s="149" customFormat="1" ht="12.75" customHeight="1">
      <c r="B1306" s="10"/>
      <c r="C1306" s="11" t="s">
        <v>40</v>
      </c>
      <c r="D1306" s="12" t="s">
        <v>59</v>
      </c>
      <c r="E1306" s="12" t="s">
        <v>60</v>
      </c>
      <c r="F1306" s="13" t="s">
        <v>1096</v>
      </c>
      <c r="G1306" s="237" t="s">
        <v>791</v>
      </c>
      <c r="H1306" s="14" t="s">
        <v>131</v>
      </c>
      <c r="I1306" s="15">
        <v>6</v>
      </c>
      <c r="J1306" s="15">
        <v>720</v>
      </c>
      <c r="K1306" s="26">
        <v>0.1</v>
      </c>
      <c r="L1306" s="26">
        <v>12</v>
      </c>
      <c r="M1306" s="16">
        <f t="shared" ref="M1306:P1306" si="45">SUM(I1306:I1307)</f>
        <v>12</v>
      </c>
      <c r="N1306" s="16">
        <f t="shared" si="45"/>
        <v>1440</v>
      </c>
      <c r="O1306" s="16">
        <f t="shared" si="45"/>
        <v>0.2</v>
      </c>
      <c r="P1306" s="16">
        <f t="shared" si="45"/>
        <v>24</v>
      </c>
      <c r="Q1306" s="16"/>
      <c r="R1306" s="17">
        <v>42599</v>
      </c>
      <c r="S1306" s="274" t="s">
        <v>2470</v>
      </c>
      <c r="T1306" s="148" t="s">
        <v>31</v>
      </c>
      <c r="U1306" s="148" t="s">
        <v>31</v>
      </c>
      <c r="V1306" s="148" t="s">
        <v>31</v>
      </c>
      <c r="W1306" s="148" t="s">
        <v>31</v>
      </c>
      <c r="X1306" s="284" t="s">
        <v>3766</v>
      </c>
      <c r="Y1306" s="296"/>
      <c r="Z1306" s="296"/>
      <c r="AA1306" s="296"/>
      <c r="AB1306" s="296"/>
      <c r="AC1306" s="296"/>
      <c r="AD1306" s="296"/>
      <c r="AE1306" s="320"/>
      <c r="AF1306" s="296"/>
      <c r="AG1306" s="129"/>
      <c r="AH1306" s="129"/>
      <c r="AI1306" s="129"/>
      <c r="AJ1306" s="129"/>
      <c r="AK1306" s="129"/>
      <c r="AL1306" s="129"/>
      <c r="AM1306" s="129"/>
      <c r="AN1306" s="129"/>
      <c r="AO1306" s="129"/>
      <c r="AP1306" s="129"/>
      <c r="AQ1306" s="327"/>
      <c r="AR1306" s="327"/>
    </row>
    <row r="1307" spans="2:44" s="149" customFormat="1" ht="12.75" customHeight="1">
      <c r="B1307" s="10"/>
      <c r="C1307" s="11"/>
      <c r="D1307" s="12"/>
      <c r="E1307" s="12"/>
      <c r="F1307" s="13"/>
      <c r="G1307" s="237" t="s">
        <v>792</v>
      </c>
      <c r="H1307" s="14" t="s">
        <v>131</v>
      </c>
      <c r="I1307" s="15">
        <v>6</v>
      </c>
      <c r="J1307" s="15">
        <v>720</v>
      </c>
      <c r="K1307" s="26">
        <v>0.1</v>
      </c>
      <c r="L1307" s="26">
        <v>12</v>
      </c>
      <c r="M1307" s="16"/>
      <c r="N1307" s="16"/>
      <c r="O1307" s="16"/>
      <c r="P1307" s="16"/>
      <c r="Q1307" s="16"/>
      <c r="R1307" s="17">
        <v>42599</v>
      </c>
      <c r="S1307" s="274" t="s">
        <v>2470</v>
      </c>
      <c r="T1307" s="148" t="s">
        <v>31</v>
      </c>
      <c r="U1307" s="148" t="s">
        <v>31</v>
      </c>
      <c r="V1307" s="148" t="s">
        <v>31</v>
      </c>
      <c r="W1307" s="148" t="s">
        <v>31</v>
      </c>
      <c r="X1307" s="284" t="s">
        <v>3766</v>
      </c>
      <c r="Y1307" s="296"/>
      <c r="Z1307" s="296"/>
      <c r="AA1307" s="296"/>
      <c r="AB1307" s="296"/>
      <c r="AC1307" s="296"/>
      <c r="AD1307" s="296"/>
      <c r="AE1307" s="320"/>
      <c r="AF1307" s="296"/>
      <c r="AG1307" s="129"/>
      <c r="AH1307" s="129"/>
      <c r="AI1307" s="129"/>
      <c r="AJ1307" s="129"/>
      <c r="AK1307" s="129"/>
      <c r="AL1307" s="129"/>
      <c r="AM1307" s="129"/>
      <c r="AN1307" s="129"/>
      <c r="AO1307" s="129"/>
      <c r="AP1307" s="129"/>
    </row>
    <row r="1308" spans="2:44" s="149" customFormat="1" ht="12.75" customHeight="1">
      <c r="B1308" s="10"/>
      <c r="C1308" s="11" t="s">
        <v>40</v>
      </c>
      <c r="D1308" s="12" t="s">
        <v>59</v>
      </c>
      <c r="E1308" s="12" t="s">
        <v>63</v>
      </c>
      <c r="F1308" s="13" t="s">
        <v>1097</v>
      </c>
      <c r="G1308" s="237" t="s">
        <v>793</v>
      </c>
      <c r="H1308" s="14" t="s">
        <v>131</v>
      </c>
      <c r="I1308" s="15">
        <v>6</v>
      </c>
      <c r="J1308" s="15">
        <v>0</v>
      </c>
      <c r="K1308" s="26">
        <v>0.01</v>
      </c>
      <c r="L1308" s="26">
        <v>0</v>
      </c>
      <c r="M1308" s="16">
        <f t="shared" ref="M1308:P1308" si="46">SUM(I1308:I1309)</f>
        <v>12</v>
      </c>
      <c r="N1308" s="16">
        <f t="shared" si="46"/>
        <v>0</v>
      </c>
      <c r="O1308" s="16">
        <f t="shared" si="46"/>
        <v>0.11</v>
      </c>
      <c r="P1308" s="16">
        <f t="shared" si="46"/>
        <v>0</v>
      </c>
      <c r="Q1308" s="16"/>
      <c r="R1308" s="17">
        <v>43734</v>
      </c>
      <c r="S1308" s="274" t="s">
        <v>2470</v>
      </c>
      <c r="T1308" s="148" t="s">
        <v>31</v>
      </c>
      <c r="U1308" s="148" t="s">
        <v>31</v>
      </c>
      <c r="V1308" s="148" t="s">
        <v>31</v>
      </c>
      <c r="W1308" s="148" t="s">
        <v>31</v>
      </c>
      <c r="X1308" s="284" t="s">
        <v>3766</v>
      </c>
      <c r="Y1308" s="296"/>
      <c r="Z1308" s="296"/>
      <c r="AA1308" s="296"/>
      <c r="AB1308" s="296"/>
      <c r="AC1308" s="296"/>
      <c r="AD1308" s="296"/>
      <c r="AE1308" s="320"/>
      <c r="AF1308" s="296"/>
      <c r="AG1308" s="129"/>
      <c r="AH1308" s="129"/>
      <c r="AI1308" s="129"/>
      <c r="AJ1308" s="129"/>
      <c r="AK1308" s="129"/>
      <c r="AL1308" s="129"/>
      <c r="AM1308" s="129"/>
      <c r="AN1308" s="129"/>
      <c r="AO1308" s="129"/>
      <c r="AP1308" s="129"/>
      <c r="AQ1308" s="327"/>
      <c r="AR1308" s="327"/>
    </row>
    <row r="1309" spans="2:44" s="149" customFormat="1" ht="12.75" customHeight="1">
      <c r="B1309" s="10"/>
      <c r="C1309" s="11"/>
      <c r="D1309" s="12"/>
      <c r="E1309" s="12"/>
      <c r="F1309" s="13"/>
      <c r="G1309" s="237" t="s">
        <v>794</v>
      </c>
      <c r="H1309" s="14" t="s">
        <v>131</v>
      </c>
      <c r="I1309" s="15">
        <v>6</v>
      </c>
      <c r="J1309" s="15">
        <v>0</v>
      </c>
      <c r="K1309" s="26">
        <v>0.1</v>
      </c>
      <c r="L1309" s="26">
        <v>0</v>
      </c>
      <c r="M1309" s="16"/>
      <c r="N1309" s="16"/>
      <c r="O1309" s="16"/>
      <c r="P1309" s="16"/>
      <c r="Q1309" s="16"/>
      <c r="R1309" s="17">
        <v>43553</v>
      </c>
      <c r="S1309" s="274" t="s">
        <v>2470</v>
      </c>
      <c r="T1309" s="148" t="s">
        <v>31</v>
      </c>
      <c r="U1309" s="148" t="s">
        <v>31</v>
      </c>
      <c r="V1309" s="148" t="s">
        <v>31</v>
      </c>
      <c r="W1309" s="148" t="s">
        <v>31</v>
      </c>
      <c r="X1309" s="284" t="s">
        <v>3766</v>
      </c>
      <c r="Y1309" s="296"/>
      <c r="Z1309" s="296"/>
      <c r="AA1309" s="296"/>
      <c r="AB1309" s="296"/>
      <c r="AC1309" s="296"/>
      <c r="AD1309" s="296"/>
      <c r="AE1309" s="320"/>
      <c r="AF1309" s="296"/>
      <c r="AG1309" s="129"/>
      <c r="AH1309" s="129"/>
      <c r="AI1309" s="129"/>
      <c r="AJ1309" s="129"/>
      <c r="AK1309" s="129"/>
      <c r="AL1309" s="129"/>
      <c r="AM1309" s="129"/>
      <c r="AN1309" s="129"/>
      <c r="AO1309" s="129"/>
      <c r="AP1309" s="129"/>
    </row>
    <row r="1310" spans="2:44" s="149" customFormat="1" ht="12.75" customHeight="1">
      <c r="B1310" s="10"/>
      <c r="C1310" s="11" t="s">
        <v>40</v>
      </c>
      <c r="D1310" s="12" t="s">
        <v>59</v>
      </c>
      <c r="E1310" s="12" t="s">
        <v>63</v>
      </c>
      <c r="F1310" s="13" t="s">
        <v>1098</v>
      </c>
      <c r="G1310" s="237" t="s">
        <v>795</v>
      </c>
      <c r="H1310" s="14" t="s">
        <v>131</v>
      </c>
      <c r="I1310" s="15">
        <v>6</v>
      </c>
      <c r="J1310" s="15">
        <v>0</v>
      </c>
      <c r="K1310" s="26">
        <v>0.1</v>
      </c>
      <c r="L1310" s="26">
        <v>0</v>
      </c>
      <c r="M1310" s="16">
        <f>SUM(I1310)</f>
        <v>6</v>
      </c>
      <c r="N1310" s="16">
        <f t="shared" ref="N1310:P1314" si="47">SUM(J1310)</f>
        <v>0</v>
      </c>
      <c r="O1310" s="16">
        <f t="shared" si="47"/>
        <v>0.1</v>
      </c>
      <c r="P1310" s="16">
        <f t="shared" si="47"/>
        <v>0</v>
      </c>
      <c r="Q1310" s="16"/>
      <c r="R1310" s="17">
        <v>42599</v>
      </c>
      <c r="S1310" s="274" t="s">
        <v>2470</v>
      </c>
      <c r="T1310" s="148" t="s">
        <v>31</v>
      </c>
      <c r="U1310" s="148" t="s">
        <v>31</v>
      </c>
      <c r="V1310" s="148" t="s">
        <v>31</v>
      </c>
      <c r="W1310" s="148" t="s">
        <v>31</v>
      </c>
      <c r="X1310" s="284" t="s">
        <v>3766</v>
      </c>
      <c r="Y1310" s="296"/>
      <c r="Z1310" s="296"/>
      <c r="AA1310" s="296"/>
      <c r="AB1310" s="296"/>
      <c r="AC1310" s="296"/>
      <c r="AD1310" s="296"/>
      <c r="AE1310" s="320"/>
      <c r="AF1310" s="296"/>
      <c r="AG1310" s="129"/>
      <c r="AH1310" s="129"/>
      <c r="AI1310" s="129"/>
      <c r="AJ1310" s="129"/>
      <c r="AK1310" s="129"/>
      <c r="AL1310" s="129"/>
      <c r="AM1310" s="129"/>
      <c r="AN1310" s="129"/>
      <c r="AO1310" s="129"/>
      <c r="AP1310" s="129"/>
      <c r="AQ1310" s="327"/>
      <c r="AR1310" s="327"/>
    </row>
    <row r="1311" spans="2:44" s="149" customFormat="1" ht="12.75" customHeight="1">
      <c r="B1311" s="10"/>
      <c r="C1311" s="11" t="s">
        <v>40</v>
      </c>
      <c r="D1311" s="12" t="s">
        <v>59</v>
      </c>
      <c r="E1311" s="12" t="s">
        <v>63</v>
      </c>
      <c r="F1311" s="13" t="s">
        <v>1099</v>
      </c>
      <c r="G1311" s="237" t="s">
        <v>796</v>
      </c>
      <c r="H1311" s="14" t="s">
        <v>131</v>
      </c>
      <c r="I1311" s="15">
        <v>6</v>
      </c>
      <c r="J1311" s="15">
        <v>0</v>
      </c>
      <c r="K1311" s="26">
        <v>0.1</v>
      </c>
      <c r="L1311" s="26">
        <v>0</v>
      </c>
      <c r="M1311" s="16">
        <f>SUM(I1311)</f>
        <v>6</v>
      </c>
      <c r="N1311" s="16">
        <f t="shared" si="47"/>
        <v>0</v>
      </c>
      <c r="O1311" s="16">
        <f t="shared" si="47"/>
        <v>0.1</v>
      </c>
      <c r="P1311" s="16">
        <f t="shared" si="47"/>
        <v>0</v>
      </c>
      <c r="Q1311" s="16"/>
      <c r="R1311" s="17">
        <v>42599</v>
      </c>
      <c r="S1311" s="274" t="s">
        <v>2470</v>
      </c>
      <c r="T1311" s="148" t="s">
        <v>31</v>
      </c>
      <c r="U1311" s="148" t="s">
        <v>31</v>
      </c>
      <c r="V1311" s="148" t="s">
        <v>31</v>
      </c>
      <c r="W1311" s="148" t="s">
        <v>31</v>
      </c>
      <c r="X1311" s="284" t="s">
        <v>3766</v>
      </c>
      <c r="Y1311" s="296"/>
      <c r="Z1311" s="296"/>
      <c r="AA1311" s="296"/>
      <c r="AB1311" s="296"/>
      <c r="AC1311" s="296"/>
      <c r="AD1311" s="296"/>
      <c r="AE1311" s="320"/>
      <c r="AF1311" s="296"/>
      <c r="AG1311" s="129"/>
      <c r="AH1311" s="129"/>
      <c r="AI1311" s="129"/>
      <c r="AJ1311" s="129"/>
      <c r="AK1311" s="129"/>
      <c r="AL1311" s="129"/>
      <c r="AM1311" s="129"/>
      <c r="AN1311" s="129"/>
      <c r="AO1311" s="129"/>
      <c r="AP1311" s="129"/>
      <c r="AQ1311" s="327"/>
      <c r="AR1311" s="327"/>
    </row>
    <row r="1312" spans="2:44" s="149" customFormat="1" ht="12.75" customHeight="1">
      <c r="B1312" s="10"/>
      <c r="C1312" s="11" t="s">
        <v>40</v>
      </c>
      <c r="D1312" s="12" t="s">
        <v>59</v>
      </c>
      <c r="E1312" s="12" t="s">
        <v>63</v>
      </c>
      <c r="F1312" s="13" t="s">
        <v>1100</v>
      </c>
      <c r="G1312" s="237" t="s">
        <v>797</v>
      </c>
      <c r="H1312" s="14" t="s">
        <v>131</v>
      </c>
      <c r="I1312" s="15">
        <v>6</v>
      </c>
      <c r="J1312" s="15">
        <v>0</v>
      </c>
      <c r="K1312" s="26">
        <v>0.1</v>
      </c>
      <c r="L1312" s="26">
        <v>0</v>
      </c>
      <c r="M1312" s="16">
        <f>SUM(I1312)</f>
        <v>6</v>
      </c>
      <c r="N1312" s="16">
        <f t="shared" si="47"/>
        <v>0</v>
      </c>
      <c r="O1312" s="16">
        <f t="shared" si="47"/>
        <v>0.1</v>
      </c>
      <c r="P1312" s="16">
        <f t="shared" si="47"/>
        <v>0</v>
      </c>
      <c r="Q1312" s="16"/>
      <c r="R1312" s="17">
        <v>42599</v>
      </c>
      <c r="S1312" s="274" t="s">
        <v>2470</v>
      </c>
      <c r="T1312" s="148" t="s">
        <v>31</v>
      </c>
      <c r="U1312" s="148" t="s">
        <v>31</v>
      </c>
      <c r="V1312" s="148" t="s">
        <v>31</v>
      </c>
      <c r="W1312" s="148" t="s">
        <v>31</v>
      </c>
      <c r="X1312" s="284" t="s">
        <v>3766</v>
      </c>
      <c r="Y1312" s="296"/>
      <c r="Z1312" s="296"/>
      <c r="AA1312" s="296"/>
      <c r="AB1312" s="296"/>
      <c r="AC1312" s="296"/>
      <c r="AD1312" s="296"/>
      <c r="AE1312" s="320"/>
      <c r="AF1312" s="296"/>
      <c r="AG1312" s="129"/>
      <c r="AH1312" s="129"/>
      <c r="AI1312" s="129"/>
      <c r="AJ1312" s="129"/>
      <c r="AK1312" s="129"/>
      <c r="AL1312" s="129"/>
      <c r="AM1312" s="129"/>
      <c r="AN1312" s="129"/>
      <c r="AO1312" s="129"/>
      <c r="AP1312" s="129"/>
      <c r="AQ1312" s="327"/>
      <c r="AR1312" s="327"/>
    </row>
    <row r="1313" spans="2:44" s="149" customFormat="1" ht="12.75" customHeight="1">
      <c r="B1313" s="10"/>
      <c r="C1313" s="11" t="s">
        <v>40</v>
      </c>
      <c r="D1313" s="12" t="s">
        <v>59</v>
      </c>
      <c r="E1313" s="12" t="s">
        <v>63</v>
      </c>
      <c r="F1313" s="13" t="s">
        <v>1101</v>
      </c>
      <c r="G1313" s="237" t="s">
        <v>798</v>
      </c>
      <c r="H1313" s="14" t="s">
        <v>131</v>
      </c>
      <c r="I1313" s="15">
        <v>6</v>
      </c>
      <c r="J1313" s="15">
        <v>0</v>
      </c>
      <c r="K1313" s="26">
        <v>0.1</v>
      </c>
      <c r="L1313" s="26">
        <v>0</v>
      </c>
      <c r="M1313" s="16">
        <f>SUM(I1313)</f>
        <v>6</v>
      </c>
      <c r="N1313" s="16">
        <f t="shared" si="47"/>
        <v>0</v>
      </c>
      <c r="O1313" s="16">
        <f t="shared" si="47"/>
        <v>0.1</v>
      </c>
      <c r="P1313" s="16">
        <f t="shared" si="47"/>
        <v>0</v>
      </c>
      <c r="Q1313" s="16"/>
      <c r="R1313" s="17">
        <v>42599</v>
      </c>
      <c r="S1313" s="274" t="s">
        <v>2470</v>
      </c>
      <c r="T1313" s="148" t="s">
        <v>31</v>
      </c>
      <c r="U1313" s="148" t="s">
        <v>31</v>
      </c>
      <c r="V1313" s="148" t="s">
        <v>31</v>
      </c>
      <c r="W1313" s="148" t="s">
        <v>31</v>
      </c>
      <c r="X1313" s="284" t="s">
        <v>3766</v>
      </c>
      <c r="Y1313" s="296"/>
      <c r="Z1313" s="296"/>
      <c r="AA1313" s="296"/>
      <c r="AB1313" s="296"/>
      <c r="AC1313" s="296"/>
      <c r="AD1313" s="296"/>
      <c r="AE1313" s="320"/>
      <c r="AF1313" s="296"/>
      <c r="AG1313" s="129"/>
      <c r="AH1313" s="129"/>
      <c r="AI1313" s="129"/>
      <c r="AJ1313" s="129"/>
      <c r="AK1313" s="129"/>
      <c r="AL1313" s="129"/>
      <c r="AM1313" s="129"/>
      <c r="AN1313" s="129"/>
      <c r="AO1313" s="129"/>
      <c r="AP1313" s="129"/>
      <c r="AQ1313" s="327"/>
      <c r="AR1313" s="327"/>
    </row>
    <row r="1314" spans="2:44" s="149" customFormat="1" ht="12.75" customHeight="1">
      <c r="B1314" s="10"/>
      <c r="C1314" s="11" t="s">
        <v>40</v>
      </c>
      <c r="D1314" s="12" t="s">
        <v>59</v>
      </c>
      <c r="E1314" s="12" t="s">
        <v>63</v>
      </c>
      <c r="F1314" s="13" t="s">
        <v>1102</v>
      </c>
      <c r="G1314" s="237" t="s">
        <v>799</v>
      </c>
      <c r="H1314" s="14" t="s">
        <v>131</v>
      </c>
      <c r="I1314" s="15">
        <v>12</v>
      </c>
      <c r="J1314" s="15">
        <v>0</v>
      </c>
      <c r="K1314" s="26">
        <v>0.2</v>
      </c>
      <c r="L1314" s="26">
        <v>0</v>
      </c>
      <c r="M1314" s="16">
        <f>SUM(I1314)</f>
        <v>12</v>
      </c>
      <c r="N1314" s="16">
        <f t="shared" si="47"/>
        <v>0</v>
      </c>
      <c r="O1314" s="16">
        <f t="shared" si="47"/>
        <v>0.2</v>
      </c>
      <c r="P1314" s="16">
        <f t="shared" si="47"/>
        <v>0</v>
      </c>
      <c r="Q1314" s="16"/>
      <c r="R1314" s="17">
        <v>42599</v>
      </c>
      <c r="S1314" s="274" t="s">
        <v>2470</v>
      </c>
      <c r="T1314" s="148" t="s">
        <v>31</v>
      </c>
      <c r="U1314" s="148" t="s">
        <v>31</v>
      </c>
      <c r="V1314" s="148" t="s">
        <v>31</v>
      </c>
      <c r="W1314" s="148" t="s">
        <v>31</v>
      </c>
      <c r="X1314" s="284" t="s">
        <v>3766</v>
      </c>
      <c r="Y1314" s="296"/>
      <c r="Z1314" s="296"/>
      <c r="AA1314" s="296"/>
      <c r="AB1314" s="296"/>
      <c r="AC1314" s="296"/>
      <c r="AD1314" s="296"/>
      <c r="AE1314" s="320"/>
      <c r="AF1314" s="296"/>
      <c r="AG1314" s="129"/>
      <c r="AH1314" s="129"/>
      <c r="AI1314" s="129"/>
      <c r="AJ1314" s="129"/>
      <c r="AK1314" s="129"/>
      <c r="AL1314" s="129"/>
      <c r="AM1314" s="129"/>
      <c r="AN1314" s="129"/>
      <c r="AO1314" s="129"/>
      <c r="AP1314" s="129"/>
      <c r="AQ1314" s="327"/>
      <c r="AR1314" s="327"/>
    </row>
    <row r="1315" spans="2:44" s="149" customFormat="1" ht="12.75" customHeight="1">
      <c r="B1315" s="10"/>
      <c r="C1315" s="11" t="s">
        <v>40</v>
      </c>
      <c r="D1315" s="12" t="s">
        <v>59</v>
      </c>
      <c r="E1315" s="12" t="s">
        <v>63</v>
      </c>
      <c r="F1315" s="13" t="s">
        <v>800</v>
      </c>
      <c r="G1315" s="237" t="s">
        <v>801</v>
      </c>
      <c r="H1315" s="14" t="s">
        <v>131</v>
      </c>
      <c r="I1315" s="15">
        <v>6</v>
      </c>
      <c r="J1315" s="15">
        <v>0</v>
      </c>
      <c r="K1315" s="26">
        <v>0.1</v>
      </c>
      <c r="L1315" s="26">
        <v>0</v>
      </c>
      <c r="M1315" s="16">
        <f>SUM(I1315:I1317)</f>
        <v>18</v>
      </c>
      <c r="N1315" s="16">
        <f t="shared" ref="N1315:P1315" si="48">SUM(J1315:J1317)</f>
        <v>0</v>
      </c>
      <c r="O1315" s="16">
        <f t="shared" si="48"/>
        <v>0.30000000000000004</v>
      </c>
      <c r="P1315" s="16">
        <f t="shared" si="48"/>
        <v>0</v>
      </c>
      <c r="Q1315" s="16"/>
      <c r="R1315" s="17">
        <v>42599</v>
      </c>
      <c r="S1315" s="274" t="s">
        <v>2470</v>
      </c>
      <c r="T1315" s="148" t="s">
        <v>31</v>
      </c>
      <c r="U1315" s="148" t="s">
        <v>31</v>
      </c>
      <c r="V1315" s="148" t="s">
        <v>31</v>
      </c>
      <c r="W1315" s="148" t="s">
        <v>31</v>
      </c>
      <c r="X1315" s="284" t="s">
        <v>3766</v>
      </c>
      <c r="Y1315" s="296"/>
      <c r="Z1315" s="296"/>
      <c r="AA1315" s="296"/>
      <c r="AB1315" s="296"/>
      <c r="AC1315" s="296"/>
      <c r="AD1315" s="296"/>
      <c r="AE1315" s="320"/>
      <c r="AF1315" s="296"/>
      <c r="AG1315" s="129"/>
      <c r="AH1315" s="129"/>
      <c r="AI1315" s="129"/>
      <c r="AJ1315" s="129"/>
      <c r="AK1315" s="129"/>
      <c r="AL1315" s="129"/>
      <c r="AM1315" s="129"/>
      <c r="AN1315" s="129"/>
      <c r="AO1315" s="129"/>
      <c r="AP1315" s="129"/>
      <c r="AQ1315" s="327"/>
      <c r="AR1315" s="327"/>
    </row>
    <row r="1316" spans="2:44" s="149" customFormat="1" ht="12.75" customHeight="1">
      <c r="B1316" s="10"/>
      <c r="C1316" s="11"/>
      <c r="D1316" s="12"/>
      <c r="E1316" s="12"/>
      <c r="F1316" s="13"/>
      <c r="G1316" s="237" t="s">
        <v>802</v>
      </c>
      <c r="H1316" s="14" t="s">
        <v>131</v>
      </c>
      <c r="I1316" s="15">
        <v>6</v>
      </c>
      <c r="J1316" s="15">
        <v>0</v>
      </c>
      <c r="K1316" s="26">
        <v>0.1</v>
      </c>
      <c r="L1316" s="26">
        <v>0</v>
      </c>
      <c r="M1316" s="16"/>
      <c r="N1316" s="16"/>
      <c r="O1316" s="16"/>
      <c r="P1316" s="16"/>
      <c r="Q1316" s="16"/>
      <c r="R1316" s="17">
        <v>42599</v>
      </c>
      <c r="S1316" s="274" t="s">
        <v>2470</v>
      </c>
      <c r="T1316" s="148" t="s">
        <v>31</v>
      </c>
      <c r="U1316" s="148" t="s">
        <v>31</v>
      </c>
      <c r="V1316" s="148" t="s">
        <v>31</v>
      </c>
      <c r="W1316" s="148" t="s">
        <v>31</v>
      </c>
      <c r="X1316" s="284" t="s">
        <v>3766</v>
      </c>
      <c r="Y1316" s="296"/>
      <c r="Z1316" s="296"/>
      <c r="AA1316" s="296"/>
      <c r="AB1316" s="296"/>
      <c r="AC1316" s="296"/>
      <c r="AD1316" s="296"/>
      <c r="AE1316" s="320"/>
      <c r="AF1316" s="296"/>
      <c r="AG1316" s="129"/>
      <c r="AH1316" s="129"/>
      <c r="AI1316" s="129"/>
      <c r="AJ1316" s="129"/>
      <c r="AK1316" s="129"/>
      <c r="AL1316" s="129"/>
      <c r="AM1316" s="129"/>
      <c r="AN1316" s="129"/>
      <c r="AO1316" s="129"/>
      <c r="AP1316" s="129"/>
    </row>
    <row r="1317" spans="2:44" s="149" customFormat="1" ht="12.75" customHeight="1">
      <c r="B1317" s="10"/>
      <c r="C1317" s="11"/>
      <c r="D1317" s="12"/>
      <c r="E1317" s="12"/>
      <c r="F1317" s="13"/>
      <c r="G1317" s="237" t="s">
        <v>803</v>
      </c>
      <c r="H1317" s="14" t="s">
        <v>131</v>
      </c>
      <c r="I1317" s="15">
        <v>6</v>
      </c>
      <c r="J1317" s="15">
        <v>0</v>
      </c>
      <c r="K1317" s="26">
        <v>0.1</v>
      </c>
      <c r="L1317" s="26">
        <v>0</v>
      </c>
      <c r="M1317" s="16"/>
      <c r="N1317" s="16"/>
      <c r="O1317" s="16"/>
      <c r="P1317" s="16"/>
      <c r="Q1317" s="16"/>
      <c r="R1317" s="17">
        <v>42599</v>
      </c>
      <c r="S1317" s="274" t="s">
        <v>2470</v>
      </c>
      <c r="T1317" s="148" t="s">
        <v>31</v>
      </c>
      <c r="U1317" s="148" t="s">
        <v>31</v>
      </c>
      <c r="V1317" s="148" t="s">
        <v>31</v>
      </c>
      <c r="W1317" s="148" t="s">
        <v>31</v>
      </c>
      <c r="X1317" s="284" t="s">
        <v>3766</v>
      </c>
      <c r="Y1317" s="296"/>
      <c r="Z1317" s="296"/>
      <c r="AA1317" s="296"/>
      <c r="AB1317" s="296"/>
      <c r="AC1317" s="296"/>
      <c r="AD1317" s="296"/>
      <c r="AE1317" s="320"/>
      <c r="AF1317" s="296"/>
      <c r="AG1317" s="129"/>
      <c r="AH1317" s="129"/>
      <c r="AI1317" s="129"/>
      <c r="AJ1317" s="129"/>
      <c r="AK1317" s="129"/>
      <c r="AL1317" s="129"/>
      <c r="AM1317" s="129"/>
      <c r="AN1317" s="129"/>
      <c r="AO1317" s="129"/>
      <c r="AP1317" s="129"/>
    </row>
    <row r="1318" spans="2:44" s="149" customFormat="1" ht="12.75" customHeight="1">
      <c r="B1318" s="10"/>
      <c r="C1318" s="11" t="s">
        <v>40</v>
      </c>
      <c r="D1318" s="12" t="s">
        <v>59</v>
      </c>
      <c r="E1318" s="12" t="s">
        <v>63</v>
      </c>
      <c r="F1318" s="13" t="s">
        <v>804</v>
      </c>
      <c r="G1318" s="237" t="s">
        <v>64</v>
      </c>
      <c r="H1318" s="14" t="s">
        <v>131</v>
      </c>
      <c r="I1318" s="15">
        <v>6</v>
      </c>
      <c r="J1318" s="15">
        <v>0</v>
      </c>
      <c r="K1318" s="26">
        <v>0.1</v>
      </c>
      <c r="L1318" s="26">
        <v>0</v>
      </c>
      <c r="M1318" s="16">
        <f>SUM(I1318)</f>
        <v>6</v>
      </c>
      <c r="N1318" s="16">
        <f t="shared" ref="N1318:P1318" si="49">SUM(J1318)</f>
        <v>0</v>
      </c>
      <c r="O1318" s="16">
        <f t="shared" si="49"/>
        <v>0.1</v>
      </c>
      <c r="P1318" s="16">
        <f t="shared" si="49"/>
        <v>0</v>
      </c>
      <c r="Q1318" s="16"/>
      <c r="R1318" s="17">
        <v>42599</v>
      </c>
      <c r="S1318" s="274" t="s">
        <v>2470</v>
      </c>
      <c r="T1318" s="148" t="s">
        <v>31</v>
      </c>
      <c r="U1318" s="148" t="s">
        <v>31</v>
      </c>
      <c r="V1318" s="148" t="s">
        <v>31</v>
      </c>
      <c r="W1318" s="148" t="s">
        <v>31</v>
      </c>
      <c r="X1318" s="284" t="s">
        <v>3766</v>
      </c>
      <c r="Y1318" s="296"/>
      <c r="Z1318" s="296"/>
      <c r="AA1318" s="296"/>
      <c r="AB1318" s="296"/>
      <c r="AC1318" s="296"/>
      <c r="AD1318" s="296"/>
      <c r="AE1318" s="320"/>
      <c r="AF1318" s="296"/>
      <c r="AG1318" s="129"/>
      <c r="AH1318" s="129"/>
      <c r="AI1318" s="129"/>
      <c r="AJ1318" s="129"/>
      <c r="AK1318" s="129"/>
      <c r="AL1318" s="129"/>
      <c r="AM1318" s="129"/>
      <c r="AN1318" s="129"/>
      <c r="AO1318" s="129"/>
      <c r="AP1318" s="129"/>
      <c r="AQ1318" s="327"/>
      <c r="AR1318" s="327"/>
    </row>
    <row r="1319" spans="2:44" s="149" customFormat="1" ht="12.75" customHeight="1">
      <c r="B1319" s="10"/>
      <c r="C1319" s="11" t="s">
        <v>40</v>
      </c>
      <c r="D1319" s="12" t="s">
        <v>59</v>
      </c>
      <c r="E1319" s="12" t="s">
        <v>65</v>
      </c>
      <c r="F1319" s="13" t="s">
        <v>1090</v>
      </c>
      <c r="G1319" s="237" t="s">
        <v>805</v>
      </c>
      <c r="H1319" s="14" t="s">
        <v>131</v>
      </c>
      <c r="I1319" s="15">
        <v>6</v>
      </c>
      <c r="J1319" s="15">
        <v>0</v>
      </c>
      <c r="K1319" s="26">
        <v>0.05</v>
      </c>
      <c r="L1319" s="26">
        <v>0</v>
      </c>
      <c r="M1319" s="16">
        <f>SUM(I1319:I1321)</f>
        <v>18</v>
      </c>
      <c r="N1319" s="16">
        <f t="shared" ref="N1319:P1319" si="50">SUM(J1319:J1321)</f>
        <v>36</v>
      </c>
      <c r="O1319" s="16">
        <f t="shared" si="50"/>
        <v>0.15000000000000002</v>
      </c>
      <c r="P1319" s="16">
        <f t="shared" si="50"/>
        <v>0.6</v>
      </c>
      <c r="Q1319" s="16"/>
      <c r="R1319" s="17">
        <v>42156</v>
      </c>
      <c r="S1319" s="274" t="s">
        <v>2470</v>
      </c>
      <c r="T1319" s="148" t="s">
        <v>31</v>
      </c>
      <c r="U1319" s="148" t="s">
        <v>31</v>
      </c>
      <c r="V1319" s="148" t="s">
        <v>31</v>
      </c>
      <c r="W1319" s="148" t="s">
        <v>31</v>
      </c>
      <c r="X1319" s="332" t="s">
        <v>3767</v>
      </c>
      <c r="Y1319" s="296"/>
      <c r="Z1319" s="296"/>
      <c r="AA1319" s="296"/>
      <c r="AB1319" s="296"/>
      <c r="AC1319" s="296"/>
      <c r="AD1319" s="296"/>
      <c r="AE1319" s="320"/>
      <c r="AF1319" s="296"/>
      <c r="AG1319" s="129"/>
      <c r="AH1319" s="129"/>
      <c r="AI1319" s="129"/>
      <c r="AJ1319" s="129"/>
      <c r="AK1319" s="129"/>
      <c r="AL1319" s="129"/>
      <c r="AM1319" s="129"/>
      <c r="AN1319" s="129"/>
      <c r="AO1319" s="129"/>
      <c r="AP1319" s="129"/>
      <c r="AQ1319" s="327"/>
      <c r="AR1319" s="327"/>
    </row>
    <row r="1320" spans="2:44" s="149" customFormat="1" ht="12.75" customHeight="1">
      <c r="B1320" s="10"/>
      <c r="C1320" s="11"/>
      <c r="D1320" s="12"/>
      <c r="E1320" s="12"/>
      <c r="F1320" s="13"/>
      <c r="G1320" s="237" t="s">
        <v>806</v>
      </c>
      <c r="H1320" s="14" t="s">
        <v>131</v>
      </c>
      <c r="I1320" s="15">
        <v>6</v>
      </c>
      <c r="J1320" s="15">
        <v>6</v>
      </c>
      <c r="K1320" s="26">
        <v>0.05</v>
      </c>
      <c r="L1320" s="26">
        <v>0.1</v>
      </c>
      <c r="M1320" s="16"/>
      <c r="N1320" s="16"/>
      <c r="O1320" s="16"/>
      <c r="P1320" s="16"/>
      <c r="Q1320" s="16"/>
      <c r="R1320" s="17">
        <v>42212</v>
      </c>
      <c r="S1320" s="274" t="s">
        <v>2470</v>
      </c>
      <c r="T1320" s="148" t="s">
        <v>31</v>
      </c>
      <c r="U1320" s="148" t="s">
        <v>31</v>
      </c>
      <c r="V1320" s="148" t="s">
        <v>31</v>
      </c>
      <c r="W1320" s="148" t="s">
        <v>31</v>
      </c>
      <c r="X1320" s="332" t="s">
        <v>3767</v>
      </c>
      <c r="Y1320" s="296"/>
      <c r="Z1320" s="296"/>
      <c r="AA1320" s="296"/>
      <c r="AB1320" s="296"/>
      <c r="AC1320" s="296"/>
      <c r="AD1320" s="296"/>
      <c r="AE1320" s="320"/>
      <c r="AF1320" s="296"/>
      <c r="AG1320" s="129"/>
      <c r="AH1320" s="129"/>
      <c r="AI1320" s="129"/>
      <c r="AJ1320" s="129"/>
      <c r="AK1320" s="129"/>
      <c r="AL1320" s="129"/>
      <c r="AM1320" s="129"/>
      <c r="AN1320" s="129"/>
      <c r="AO1320" s="129"/>
      <c r="AP1320" s="129"/>
    </row>
    <row r="1321" spans="2:44" s="149" customFormat="1" ht="12.75" customHeight="1">
      <c r="B1321" s="10"/>
      <c r="C1321" s="11"/>
      <c r="D1321" s="12"/>
      <c r="E1321" s="12"/>
      <c r="F1321" s="13"/>
      <c r="G1321" s="237" t="s">
        <v>807</v>
      </c>
      <c r="H1321" s="14" t="s">
        <v>131</v>
      </c>
      <c r="I1321" s="15">
        <v>6</v>
      </c>
      <c r="J1321" s="15">
        <v>30</v>
      </c>
      <c r="K1321" s="26">
        <v>0.05</v>
      </c>
      <c r="L1321" s="26">
        <v>0.5</v>
      </c>
      <c r="M1321" s="16"/>
      <c r="N1321" s="16"/>
      <c r="O1321" s="16"/>
      <c r="P1321" s="16"/>
      <c r="Q1321" s="16"/>
      <c r="R1321" s="17">
        <v>43795</v>
      </c>
      <c r="S1321" s="274" t="s">
        <v>2470</v>
      </c>
      <c r="T1321" s="148" t="s">
        <v>31</v>
      </c>
      <c r="U1321" s="148" t="s">
        <v>31</v>
      </c>
      <c r="V1321" s="148" t="s">
        <v>31</v>
      </c>
      <c r="W1321" s="148" t="s">
        <v>31</v>
      </c>
      <c r="X1321" s="332" t="s">
        <v>3767</v>
      </c>
      <c r="Y1321" s="296"/>
      <c r="Z1321" s="296"/>
      <c r="AA1321" s="296"/>
      <c r="AB1321" s="296"/>
      <c r="AC1321" s="296"/>
      <c r="AD1321" s="296"/>
      <c r="AE1321" s="320"/>
      <c r="AF1321" s="296"/>
      <c r="AG1321" s="129"/>
      <c r="AH1321" s="129"/>
      <c r="AI1321" s="129"/>
      <c r="AJ1321" s="129"/>
      <c r="AK1321" s="129"/>
      <c r="AL1321" s="129"/>
      <c r="AM1321" s="129"/>
      <c r="AN1321" s="129"/>
      <c r="AO1321" s="129"/>
      <c r="AP1321" s="129"/>
    </row>
    <row r="1322" spans="2:44" s="149" customFormat="1" ht="12.75" customHeight="1">
      <c r="B1322" s="10"/>
      <c r="C1322" s="11" t="s">
        <v>40</v>
      </c>
      <c r="D1322" s="12" t="s">
        <v>59</v>
      </c>
      <c r="E1322" s="12" t="s">
        <v>65</v>
      </c>
      <c r="F1322" s="13" t="s">
        <v>3749</v>
      </c>
      <c r="G1322" s="237" t="s">
        <v>808</v>
      </c>
      <c r="H1322" s="14" t="s">
        <v>131</v>
      </c>
      <c r="I1322" s="15">
        <v>30</v>
      </c>
      <c r="J1322" s="15">
        <v>0</v>
      </c>
      <c r="K1322" s="26">
        <v>0.15</v>
      </c>
      <c r="L1322" s="26">
        <v>0</v>
      </c>
      <c r="M1322" s="16">
        <f>SUM(I1322)</f>
        <v>30</v>
      </c>
      <c r="N1322" s="16">
        <f t="shared" ref="N1322:P1323" si="51">SUM(J1322)</f>
        <v>0</v>
      </c>
      <c r="O1322" s="16">
        <f t="shared" si="51"/>
        <v>0.15</v>
      </c>
      <c r="P1322" s="16">
        <f t="shared" si="51"/>
        <v>0</v>
      </c>
      <c r="Q1322" s="16"/>
      <c r="R1322" s="17">
        <v>43752</v>
      </c>
      <c r="S1322" s="274" t="s">
        <v>2470</v>
      </c>
      <c r="T1322" s="148" t="s">
        <v>31</v>
      </c>
      <c r="U1322" s="148" t="s">
        <v>31</v>
      </c>
      <c r="V1322" s="148" t="s">
        <v>31</v>
      </c>
      <c r="W1322" s="148" t="s">
        <v>31</v>
      </c>
      <c r="X1322" s="332" t="s">
        <v>3767</v>
      </c>
      <c r="Y1322" s="296"/>
      <c r="Z1322" s="296"/>
      <c r="AA1322" s="296"/>
      <c r="AB1322" s="296"/>
      <c r="AC1322" s="296"/>
      <c r="AD1322" s="296"/>
      <c r="AE1322" s="320"/>
      <c r="AF1322" s="296"/>
      <c r="AG1322" s="129"/>
      <c r="AH1322" s="129"/>
      <c r="AI1322" s="129"/>
      <c r="AJ1322" s="129"/>
      <c r="AK1322" s="129"/>
      <c r="AL1322" s="129"/>
      <c r="AM1322" s="129"/>
      <c r="AN1322" s="129"/>
      <c r="AO1322" s="129"/>
      <c r="AP1322" s="129"/>
      <c r="AQ1322" s="327"/>
      <c r="AR1322" s="327"/>
    </row>
    <row r="1323" spans="2:44" s="149" customFormat="1" ht="12.75" customHeight="1">
      <c r="B1323" s="10"/>
      <c r="C1323" s="11" t="s">
        <v>40</v>
      </c>
      <c r="D1323" s="12" t="s">
        <v>59</v>
      </c>
      <c r="E1323" s="12" t="s">
        <v>65</v>
      </c>
      <c r="F1323" s="13" t="s">
        <v>3750</v>
      </c>
      <c r="G1323" s="237" t="s">
        <v>3751</v>
      </c>
      <c r="H1323" s="14" t="s">
        <v>131</v>
      </c>
      <c r="I1323" s="15">
        <v>0</v>
      </c>
      <c r="J1323" s="15">
        <v>6</v>
      </c>
      <c r="K1323" s="464">
        <v>0</v>
      </c>
      <c r="L1323" s="464">
        <v>0.1</v>
      </c>
      <c r="M1323" s="16">
        <f>SUM(I1323)</f>
        <v>0</v>
      </c>
      <c r="N1323" s="16">
        <f t="shared" si="51"/>
        <v>6</v>
      </c>
      <c r="O1323" s="16">
        <f t="shared" si="51"/>
        <v>0</v>
      </c>
      <c r="P1323" s="16">
        <f t="shared" si="51"/>
        <v>0.1</v>
      </c>
      <c r="Q1323" s="16"/>
      <c r="R1323" s="17">
        <v>43073</v>
      </c>
      <c r="S1323" s="274" t="s">
        <v>2470</v>
      </c>
      <c r="T1323" s="148" t="s">
        <v>31</v>
      </c>
      <c r="U1323" s="148" t="s">
        <v>31</v>
      </c>
      <c r="V1323" s="148" t="s">
        <v>31</v>
      </c>
      <c r="W1323" s="148" t="s">
        <v>31</v>
      </c>
      <c r="X1323" s="332" t="s">
        <v>3767</v>
      </c>
      <c r="Y1323" s="296"/>
      <c r="Z1323" s="296"/>
      <c r="AA1323" s="296"/>
      <c r="AB1323" s="296"/>
      <c r="AC1323" s="296"/>
      <c r="AD1323" s="296"/>
      <c r="AE1323" s="320"/>
      <c r="AF1323" s="296"/>
      <c r="AG1323" s="129"/>
      <c r="AH1323" s="129"/>
      <c r="AI1323" s="129"/>
      <c r="AJ1323" s="129"/>
      <c r="AK1323" s="129"/>
      <c r="AL1323" s="129"/>
      <c r="AM1323" s="129"/>
      <c r="AN1323" s="129"/>
      <c r="AO1323" s="129"/>
      <c r="AP1323" s="129"/>
      <c r="AQ1323" s="327"/>
      <c r="AR1323" s="327"/>
    </row>
    <row r="1324" spans="2:44" s="149" customFormat="1" ht="12.75" customHeight="1">
      <c r="B1324" s="10"/>
      <c r="C1324" s="11" t="s">
        <v>40</v>
      </c>
      <c r="D1324" s="12" t="s">
        <v>59</v>
      </c>
      <c r="E1324" s="12" t="s">
        <v>65</v>
      </c>
      <c r="F1324" s="13" t="s">
        <v>753</v>
      </c>
      <c r="G1324" s="237" t="s">
        <v>809</v>
      </c>
      <c r="H1324" s="14" t="s">
        <v>131</v>
      </c>
      <c r="I1324" s="15">
        <v>12</v>
      </c>
      <c r="J1324" s="15">
        <v>0</v>
      </c>
      <c r="K1324" s="26">
        <v>0.2</v>
      </c>
      <c r="L1324" s="26">
        <v>0</v>
      </c>
      <c r="M1324" s="16">
        <f>SUM(I1324:I1327)</f>
        <v>96</v>
      </c>
      <c r="N1324" s="16">
        <f t="shared" ref="N1324:P1324" si="52">SUM(J1324:J1327)</f>
        <v>240</v>
      </c>
      <c r="O1324" s="16">
        <f t="shared" si="52"/>
        <v>1.6</v>
      </c>
      <c r="P1324" s="16">
        <f t="shared" si="52"/>
        <v>4</v>
      </c>
      <c r="Q1324" s="16"/>
      <c r="R1324" s="17">
        <v>43795</v>
      </c>
      <c r="S1324" s="274" t="s">
        <v>2470</v>
      </c>
      <c r="T1324" s="148" t="s">
        <v>31</v>
      </c>
      <c r="U1324" s="148" t="s">
        <v>31</v>
      </c>
      <c r="V1324" s="148" t="s">
        <v>31</v>
      </c>
      <c r="W1324" s="148" t="s">
        <v>31</v>
      </c>
      <c r="X1324" s="332" t="s">
        <v>3767</v>
      </c>
      <c r="Y1324" s="296"/>
      <c r="Z1324" s="296"/>
      <c r="AA1324" s="296"/>
      <c r="AB1324" s="296"/>
      <c r="AC1324" s="296"/>
      <c r="AD1324" s="296"/>
      <c r="AE1324" s="320"/>
      <c r="AF1324" s="296"/>
      <c r="AG1324" s="129"/>
      <c r="AH1324" s="129"/>
      <c r="AI1324" s="129"/>
      <c r="AJ1324" s="129"/>
      <c r="AK1324" s="129"/>
      <c r="AL1324" s="129"/>
      <c r="AM1324" s="129"/>
      <c r="AN1324" s="129"/>
      <c r="AO1324" s="129"/>
      <c r="AP1324" s="129"/>
      <c r="AQ1324" s="327"/>
      <c r="AR1324" s="327"/>
    </row>
    <row r="1325" spans="2:44" s="149" customFormat="1" ht="12.75" customHeight="1">
      <c r="B1325" s="10"/>
      <c r="C1325" s="11"/>
      <c r="D1325" s="12"/>
      <c r="E1325" s="12"/>
      <c r="F1325" s="13"/>
      <c r="G1325" s="237" t="s">
        <v>810</v>
      </c>
      <c r="H1325" s="14" t="s">
        <v>131</v>
      </c>
      <c r="I1325" s="15">
        <v>18</v>
      </c>
      <c r="J1325" s="15">
        <v>0</v>
      </c>
      <c r="K1325" s="26">
        <v>0.3</v>
      </c>
      <c r="L1325" s="26">
        <v>0</v>
      </c>
      <c r="M1325" s="16"/>
      <c r="N1325" s="16"/>
      <c r="O1325" s="16"/>
      <c r="P1325" s="16"/>
      <c r="Q1325" s="16"/>
      <c r="R1325" s="17">
        <v>43087</v>
      </c>
      <c r="S1325" s="274" t="s">
        <v>2470</v>
      </c>
      <c r="T1325" s="148" t="s">
        <v>31</v>
      </c>
      <c r="U1325" s="148" t="s">
        <v>31</v>
      </c>
      <c r="V1325" s="148" t="s">
        <v>31</v>
      </c>
      <c r="W1325" s="148" t="s">
        <v>31</v>
      </c>
      <c r="X1325" s="332" t="s">
        <v>3767</v>
      </c>
      <c r="Y1325" s="296"/>
      <c r="Z1325" s="296"/>
      <c r="AA1325" s="296"/>
      <c r="AB1325" s="296"/>
      <c r="AC1325" s="296"/>
      <c r="AD1325" s="296"/>
      <c r="AE1325" s="320"/>
      <c r="AF1325" s="296"/>
      <c r="AG1325" s="129"/>
      <c r="AH1325" s="129"/>
      <c r="AI1325" s="129"/>
      <c r="AJ1325" s="129"/>
      <c r="AK1325" s="129"/>
      <c r="AL1325" s="129"/>
      <c r="AM1325" s="129"/>
      <c r="AN1325" s="129"/>
      <c r="AO1325" s="129"/>
      <c r="AP1325" s="129"/>
    </row>
    <row r="1326" spans="2:44" s="149" customFormat="1" ht="12.75" customHeight="1">
      <c r="B1326" s="10"/>
      <c r="C1326" s="11"/>
      <c r="D1326" s="12"/>
      <c r="E1326" s="12"/>
      <c r="F1326" s="13"/>
      <c r="G1326" s="237" t="s">
        <v>3033</v>
      </c>
      <c r="H1326" s="14" t="s">
        <v>131</v>
      </c>
      <c r="I1326" s="15">
        <v>60</v>
      </c>
      <c r="J1326" s="15">
        <v>240</v>
      </c>
      <c r="K1326" s="26">
        <v>1</v>
      </c>
      <c r="L1326" s="26">
        <v>4</v>
      </c>
      <c r="M1326" s="16"/>
      <c r="N1326" s="16"/>
      <c r="O1326" s="16"/>
      <c r="P1326" s="16"/>
      <c r="Q1326" s="16"/>
      <c r="R1326" s="17">
        <v>43795</v>
      </c>
      <c r="S1326" s="274" t="s">
        <v>2470</v>
      </c>
      <c r="T1326" s="148" t="s">
        <v>31</v>
      </c>
      <c r="U1326" s="148" t="s">
        <v>31</v>
      </c>
      <c r="V1326" s="148" t="s">
        <v>31</v>
      </c>
      <c r="W1326" s="148" t="s">
        <v>31</v>
      </c>
      <c r="X1326" s="332" t="s">
        <v>3767</v>
      </c>
      <c r="Y1326" s="296"/>
      <c r="Z1326" s="296"/>
      <c r="AA1326" s="296"/>
      <c r="AB1326" s="296"/>
      <c r="AC1326" s="296"/>
      <c r="AD1326" s="296"/>
      <c r="AE1326" s="320"/>
      <c r="AF1326" s="296"/>
      <c r="AG1326" s="129"/>
      <c r="AH1326" s="129"/>
      <c r="AI1326" s="129"/>
      <c r="AJ1326" s="129"/>
      <c r="AK1326" s="129"/>
      <c r="AL1326" s="129"/>
      <c r="AM1326" s="129"/>
      <c r="AN1326" s="129"/>
      <c r="AO1326" s="129"/>
      <c r="AP1326" s="129"/>
    </row>
    <row r="1327" spans="2:44" s="149" customFormat="1" ht="12.75" customHeight="1">
      <c r="B1327" s="10"/>
      <c r="C1327" s="11"/>
      <c r="D1327" s="12"/>
      <c r="E1327" s="12"/>
      <c r="F1327" s="13"/>
      <c r="G1327" s="237" t="s">
        <v>811</v>
      </c>
      <c r="H1327" s="14" t="s">
        <v>131</v>
      </c>
      <c r="I1327" s="15">
        <v>6</v>
      </c>
      <c r="J1327" s="15">
        <v>0</v>
      </c>
      <c r="K1327" s="26">
        <v>0.1</v>
      </c>
      <c r="L1327" s="26">
        <v>0</v>
      </c>
      <c r="M1327" s="16"/>
      <c r="N1327" s="16"/>
      <c r="O1327" s="16"/>
      <c r="P1327" s="16"/>
      <c r="Q1327" s="16"/>
      <c r="R1327" s="17">
        <v>42230</v>
      </c>
      <c r="S1327" s="274" t="s">
        <v>2470</v>
      </c>
      <c r="T1327" s="148" t="s">
        <v>31</v>
      </c>
      <c r="U1327" s="148" t="s">
        <v>31</v>
      </c>
      <c r="V1327" s="148" t="s">
        <v>31</v>
      </c>
      <c r="W1327" s="148" t="s">
        <v>31</v>
      </c>
      <c r="X1327" s="332" t="s">
        <v>3767</v>
      </c>
      <c r="Y1327" s="296"/>
      <c r="Z1327" s="296"/>
      <c r="AA1327" s="296"/>
      <c r="AB1327" s="296"/>
      <c r="AC1327" s="296"/>
      <c r="AD1327" s="296"/>
      <c r="AE1327" s="320"/>
      <c r="AF1327" s="296"/>
      <c r="AG1327" s="129"/>
      <c r="AH1327" s="129"/>
      <c r="AI1327" s="129"/>
      <c r="AJ1327" s="129"/>
      <c r="AK1327" s="129"/>
      <c r="AL1327" s="129"/>
      <c r="AM1327" s="129"/>
      <c r="AN1327" s="129"/>
      <c r="AO1327" s="129"/>
      <c r="AP1327" s="129"/>
    </row>
    <row r="1328" spans="2:44" s="149" customFormat="1" ht="12.75" customHeight="1">
      <c r="B1328" s="10"/>
      <c r="C1328" s="11" t="s">
        <v>40</v>
      </c>
      <c r="D1328" s="12" t="s">
        <v>59</v>
      </c>
      <c r="E1328" s="12" t="s">
        <v>65</v>
      </c>
      <c r="F1328" s="13" t="s">
        <v>754</v>
      </c>
      <c r="G1328" s="237" t="s">
        <v>812</v>
      </c>
      <c r="H1328" s="14" t="s">
        <v>131</v>
      </c>
      <c r="I1328" s="15">
        <v>9</v>
      </c>
      <c r="J1328" s="15">
        <v>30</v>
      </c>
      <c r="K1328" s="26">
        <v>0.15</v>
      </c>
      <c r="L1328" s="26">
        <v>0.5</v>
      </c>
      <c r="M1328" s="16">
        <f t="shared" ref="M1328:M1335" si="53">SUM(I1328)</f>
        <v>9</v>
      </c>
      <c r="N1328" s="16">
        <f t="shared" ref="N1328:P1335" si="54">SUM(J1328)</f>
        <v>30</v>
      </c>
      <c r="O1328" s="16">
        <f t="shared" si="54"/>
        <v>0.15</v>
      </c>
      <c r="P1328" s="16">
        <f t="shared" si="54"/>
        <v>0.5</v>
      </c>
      <c r="Q1328" s="16"/>
      <c r="R1328" s="17">
        <v>43795</v>
      </c>
      <c r="S1328" s="274" t="s">
        <v>2470</v>
      </c>
      <c r="T1328" s="148" t="s">
        <v>31</v>
      </c>
      <c r="U1328" s="148" t="s">
        <v>31</v>
      </c>
      <c r="V1328" s="148" t="s">
        <v>31</v>
      </c>
      <c r="W1328" s="148" t="s">
        <v>31</v>
      </c>
      <c r="X1328" s="332" t="s">
        <v>3767</v>
      </c>
      <c r="Y1328" s="296"/>
      <c r="Z1328" s="296"/>
      <c r="AA1328" s="296"/>
      <c r="AB1328" s="296"/>
      <c r="AC1328" s="296"/>
      <c r="AD1328" s="296"/>
      <c r="AE1328" s="320"/>
      <c r="AF1328" s="296"/>
      <c r="AG1328" s="129"/>
      <c r="AH1328" s="129"/>
      <c r="AI1328" s="129"/>
      <c r="AJ1328" s="129"/>
      <c r="AK1328" s="129"/>
      <c r="AL1328" s="129"/>
      <c r="AM1328" s="129"/>
      <c r="AN1328" s="129"/>
      <c r="AO1328" s="129"/>
      <c r="AP1328" s="129"/>
      <c r="AQ1328" s="327"/>
      <c r="AR1328" s="327"/>
    </row>
    <row r="1329" spans="2:44" s="149" customFormat="1" ht="12.75" customHeight="1">
      <c r="B1329" s="10"/>
      <c r="C1329" s="11" t="s">
        <v>40</v>
      </c>
      <c r="D1329" s="12" t="s">
        <v>59</v>
      </c>
      <c r="E1329" s="12" t="s">
        <v>65</v>
      </c>
      <c r="F1329" s="13" t="s">
        <v>66</v>
      </c>
      <c r="G1329" s="237" t="s">
        <v>66</v>
      </c>
      <c r="H1329" s="14" t="s">
        <v>131</v>
      </c>
      <c r="I1329" s="15">
        <v>6</v>
      </c>
      <c r="J1329" s="15">
        <v>0</v>
      </c>
      <c r="K1329" s="26">
        <v>0.03</v>
      </c>
      <c r="L1329" s="26">
        <v>0</v>
      </c>
      <c r="M1329" s="16">
        <f t="shared" si="53"/>
        <v>6</v>
      </c>
      <c r="N1329" s="16">
        <f t="shared" si="54"/>
        <v>0</v>
      </c>
      <c r="O1329" s="16">
        <f t="shared" si="54"/>
        <v>0.03</v>
      </c>
      <c r="P1329" s="16">
        <f t="shared" si="54"/>
        <v>0</v>
      </c>
      <c r="Q1329" s="16"/>
      <c r="R1329" s="17">
        <v>43795</v>
      </c>
      <c r="S1329" s="274" t="s">
        <v>2470</v>
      </c>
      <c r="T1329" s="148" t="s">
        <v>31</v>
      </c>
      <c r="U1329" s="148" t="s">
        <v>31</v>
      </c>
      <c r="V1329" s="148" t="s">
        <v>31</v>
      </c>
      <c r="W1329" s="148" t="s">
        <v>31</v>
      </c>
      <c r="X1329" s="332" t="s">
        <v>3767</v>
      </c>
      <c r="Y1329" s="296"/>
      <c r="Z1329" s="296"/>
      <c r="AA1329" s="296"/>
      <c r="AB1329" s="296"/>
      <c r="AC1329" s="296"/>
      <c r="AD1329" s="296"/>
      <c r="AE1329" s="320"/>
      <c r="AF1329" s="296"/>
      <c r="AG1329" s="129"/>
      <c r="AH1329" s="129"/>
      <c r="AI1329" s="129"/>
      <c r="AJ1329" s="129"/>
      <c r="AK1329" s="129"/>
      <c r="AL1329" s="129"/>
      <c r="AM1329" s="129"/>
      <c r="AN1329" s="129"/>
      <c r="AO1329" s="129"/>
      <c r="AP1329" s="129"/>
      <c r="AQ1329" s="327"/>
      <c r="AR1329" s="327"/>
    </row>
    <row r="1330" spans="2:44" s="149" customFormat="1" ht="12.75" customHeight="1">
      <c r="B1330" s="10"/>
      <c r="C1330" s="11" t="s">
        <v>40</v>
      </c>
      <c r="D1330" s="12" t="s">
        <v>59</v>
      </c>
      <c r="E1330" s="12" t="s">
        <v>65</v>
      </c>
      <c r="F1330" s="13" t="s">
        <v>755</v>
      </c>
      <c r="G1330" s="237" t="s">
        <v>813</v>
      </c>
      <c r="H1330" s="14" t="s">
        <v>131</v>
      </c>
      <c r="I1330" s="15">
        <v>9</v>
      </c>
      <c r="J1330" s="15">
        <v>0</v>
      </c>
      <c r="K1330" s="26">
        <v>0.15</v>
      </c>
      <c r="L1330" s="26">
        <v>0</v>
      </c>
      <c r="M1330" s="16">
        <f t="shared" si="53"/>
        <v>9</v>
      </c>
      <c r="N1330" s="16">
        <f t="shared" si="54"/>
        <v>0</v>
      </c>
      <c r="O1330" s="16">
        <f t="shared" si="54"/>
        <v>0.15</v>
      </c>
      <c r="P1330" s="16">
        <f t="shared" si="54"/>
        <v>0</v>
      </c>
      <c r="Q1330" s="16"/>
      <c r="R1330" s="17">
        <v>43795</v>
      </c>
      <c r="S1330" s="274" t="s">
        <v>2470</v>
      </c>
      <c r="T1330" s="148" t="s">
        <v>31</v>
      </c>
      <c r="U1330" s="148" t="s">
        <v>31</v>
      </c>
      <c r="V1330" s="148" t="s">
        <v>31</v>
      </c>
      <c r="W1330" s="148" t="s">
        <v>31</v>
      </c>
      <c r="X1330" s="332" t="s">
        <v>3767</v>
      </c>
      <c r="Y1330" s="296"/>
      <c r="Z1330" s="296"/>
      <c r="AA1330" s="296"/>
      <c r="AB1330" s="296"/>
      <c r="AC1330" s="296"/>
      <c r="AD1330" s="296"/>
      <c r="AE1330" s="320"/>
      <c r="AF1330" s="296"/>
      <c r="AG1330" s="129"/>
      <c r="AH1330" s="129"/>
      <c r="AI1330" s="129"/>
      <c r="AJ1330" s="129"/>
      <c r="AK1330" s="129"/>
      <c r="AL1330" s="129"/>
      <c r="AM1330" s="129"/>
      <c r="AN1330" s="129"/>
      <c r="AO1330" s="129"/>
      <c r="AP1330" s="129"/>
      <c r="AQ1330" s="327"/>
      <c r="AR1330" s="327"/>
    </row>
    <row r="1331" spans="2:44" s="149" customFormat="1" ht="12.75" customHeight="1">
      <c r="B1331" s="10"/>
      <c r="C1331" s="11" t="s">
        <v>40</v>
      </c>
      <c r="D1331" s="12" t="s">
        <v>59</v>
      </c>
      <c r="E1331" s="12" t="s">
        <v>65</v>
      </c>
      <c r="F1331" s="13" t="s">
        <v>756</v>
      </c>
      <c r="G1331" s="237" t="s">
        <v>814</v>
      </c>
      <c r="H1331" s="14" t="s">
        <v>131</v>
      </c>
      <c r="I1331" s="15">
        <v>9</v>
      </c>
      <c r="J1331" s="15">
        <v>0</v>
      </c>
      <c r="K1331" s="26">
        <v>0.1</v>
      </c>
      <c r="L1331" s="26">
        <v>0</v>
      </c>
      <c r="M1331" s="16">
        <f t="shared" si="53"/>
        <v>9</v>
      </c>
      <c r="N1331" s="16">
        <f t="shared" si="54"/>
        <v>0</v>
      </c>
      <c r="O1331" s="16">
        <f t="shared" si="54"/>
        <v>0.1</v>
      </c>
      <c r="P1331" s="16">
        <f t="shared" si="54"/>
        <v>0</v>
      </c>
      <c r="Q1331" s="16"/>
      <c r="R1331" s="17">
        <v>43795</v>
      </c>
      <c r="S1331" s="274" t="s">
        <v>2470</v>
      </c>
      <c r="T1331" s="148" t="s">
        <v>31</v>
      </c>
      <c r="U1331" s="148" t="s">
        <v>31</v>
      </c>
      <c r="V1331" s="148" t="s">
        <v>31</v>
      </c>
      <c r="W1331" s="148" t="s">
        <v>31</v>
      </c>
      <c r="X1331" s="332" t="s">
        <v>3767</v>
      </c>
      <c r="Y1331" s="296"/>
      <c r="Z1331" s="296"/>
      <c r="AA1331" s="296"/>
      <c r="AB1331" s="296"/>
      <c r="AC1331" s="296"/>
      <c r="AD1331" s="296"/>
      <c r="AE1331" s="320"/>
      <c r="AF1331" s="296"/>
      <c r="AG1331" s="129"/>
      <c r="AH1331" s="129"/>
      <c r="AI1331" s="129"/>
      <c r="AJ1331" s="129"/>
      <c r="AK1331" s="129"/>
      <c r="AL1331" s="129"/>
      <c r="AM1331" s="129"/>
      <c r="AN1331" s="129"/>
      <c r="AO1331" s="129"/>
      <c r="AP1331" s="129"/>
      <c r="AQ1331" s="327"/>
      <c r="AR1331" s="327"/>
    </row>
    <row r="1332" spans="2:44" s="149" customFormat="1" ht="12.75" customHeight="1">
      <c r="B1332" s="10"/>
      <c r="C1332" s="11" t="s">
        <v>40</v>
      </c>
      <c r="D1332" s="12" t="s">
        <v>59</v>
      </c>
      <c r="E1332" s="12" t="s">
        <v>65</v>
      </c>
      <c r="F1332" s="13" t="s">
        <v>757</v>
      </c>
      <c r="G1332" s="237" t="s">
        <v>815</v>
      </c>
      <c r="H1332" s="14" t="s">
        <v>131</v>
      </c>
      <c r="I1332" s="15">
        <v>6</v>
      </c>
      <c r="J1332" s="15">
        <v>0</v>
      </c>
      <c r="K1332" s="26">
        <v>0.1</v>
      </c>
      <c r="L1332" s="26">
        <v>0</v>
      </c>
      <c r="M1332" s="16">
        <f t="shared" si="53"/>
        <v>6</v>
      </c>
      <c r="N1332" s="16">
        <f t="shared" si="54"/>
        <v>0</v>
      </c>
      <c r="O1332" s="16">
        <f t="shared" si="54"/>
        <v>0.1</v>
      </c>
      <c r="P1332" s="16">
        <f t="shared" si="54"/>
        <v>0</v>
      </c>
      <c r="Q1332" s="16"/>
      <c r="R1332" s="17" t="s">
        <v>4143</v>
      </c>
      <c r="S1332" s="274" t="s">
        <v>2470</v>
      </c>
      <c r="T1332" s="148" t="s">
        <v>31</v>
      </c>
      <c r="U1332" s="148" t="s">
        <v>31</v>
      </c>
      <c r="V1332" s="148" t="s">
        <v>31</v>
      </c>
      <c r="W1332" s="148" t="s">
        <v>31</v>
      </c>
      <c r="X1332" s="332" t="s">
        <v>3767</v>
      </c>
      <c r="Y1332" s="296"/>
      <c r="Z1332" s="296"/>
      <c r="AA1332" s="296"/>
      <c r="AB1332" s="296"/>
      <c r="AC1332" s="296"/>
      <c r="AD1332" s="296"/>
      <c r="AE1332" s="320"/>
      <c r="AF1332" s="296"/>
      <c r="AG1332" s="129"/>
      <c r="AH1332" s="129"/>
      <c r="AI1332" s="129"/>
      <c r="AJ1332" s="129"/>
      <c r="AK1332" s="129"/>
      <c r="AL1332" s="129"/>
      <c r="AM1332" s="129"/>
      <c r="AN1332" s="129"/>
      <c r="AO1332" s="129"/>
      <c r="AP1332" s="129"/>
      <c r="AQ1332" s="327"/>
      <c r="AR1332" s="327"/>
    </row>
    <row r="1333" spans="2:44" s="149" customFormat="1" ht="12.75" customHeight="1">
      <c r="B1333" s="10"/>
      <c r="C1333" s="11" t="s">
        <v>40</v>
      </c>
      <c r="D1333" s="12" t="s">
        <v>59</v>
      </c>
      <c r="E1333" s="12" t="s">
        <v>65</v>
      </c>
      <c r="F1333" s="13" t="s">
        <v>758</v>
      </c>
      <c r="G1333" s="237" t="s">
        <v>816</v>
      </c>
      <c r="H1333" s="14" t="s">
        <v>131</v>
      </c>
      <c r="I1333" s="15">
        <v>6</v>
      </c>
      <c r="J1333" s="15">
        <v>0</v>
      </c>
      <c r="K1333" s="26">
        <v>0.05</v>
      </c>
      <c r="L1333" s="26">
        <v>0</v>
      </c>
      <c r="M1333" s="16">
        <f t="shared" si="53"/>
        <v>6</v>
      </c>
      <c r="N1333" s="16">
        <f t="shared" si="54"/>
        <v>0</v>
      </c>
      <c r="O1333" s="16">
        <f t="shared" si="54"/>
        <v>0.05</v>
      </c>
      <c r="P1333" s="16">
        <f t="shared" si="54"/>
        <v>0</v>
      </c>
      <c r="Q1333" s="16"/>
      <c r="R1333" s="17">
        <v>43795</v>
      </c>
      <c r="S1333" s="274" t="s">
        <v>2470</v>
      </c>
      <c r="T1333" s="148" t="s">
        <v>31</v>
      </c>
      <c r="U1333" s="148" t="s">
        <v>31</v>
      </c>
      <c r="V1333" s="148" t="s">
        <v>31</v>
      </c>
      <c r="W1333" s="148" t="s">
        <v>31</v>
      </c>
      <c r="X1333" s="332" t="s">
        <v>3767</v>
      </c>
      <c r="Y1333" s="296"/>
      <c r="Z1333" s="296"/>
      <c r="AA1333" s="296"/>
      <c r="AB1333" s="296"/>
      <c r="AC1333" s="296"/>
      <c r="AD1333" s="296"/>
      <c r="AE1333" s="320"/>
      <c r="AF1333" s="296"/>
      <c r="AG1333" s="129"/>
      <c r="AH1333" s="129"/>
      <c r="AI1333" s="129"/>
      <c r="AJ1333" s="129"/>
      <c r="AK1333" s="129"/>
      <c r="AL1333" s="129"/>
      <c r="AM1333" s="129"/>
      <c r="AN1333" s="129"/>
      <c r="AO1333" s="129"/>
      <c r="AP1333" s="129"/>
      <c r="AQ1333" s="327"/>
      <c r="AR1333" s="327"/>
    </row>
    <row r="1334" spans="2:44" s="149" customFormat="1" ht="12.75" customHeight="1">
      <c r="B1334" s="10"/>
      <c r="C1334" s="11" t="s">
        <v>40</v>
      </c>
      <c r="D1334" s="12" t="s">
        <v>59</v>
      </c>
      <c r="E1334" s="12" t="s">
        <v>65</v>
      </c>
      <c r="F1334" s="13" t="s">
        <v>67</v>
      </c>
      <c r="G1334" s="237" t="s">
        <v>67</v>
      </c>
      <c r="H1334" s="14" t="s">
        <v>131</v>
      </c>
      <c r="I1334" s="15">
        <v>6</v>
      </c>
      <c r="J1334" s="15">
        <v>4320</v>
      </c>
      <c r="K1334" s="26">
        <v>0.05</v>
      </c>
      <c r="L1334" s="26">
        <v>72</v>
      </c>
      <c r="M1334" s="16">
        <f t="shared" si="53"/>
        <v>6</v>
      </c>
      <c r="N1334" s="16">
        <f t="shared" si="54"/>
        <v>4320</v>
      </c>
      <c r="O1334" s="16">
        <f t="shared" si="54"/>
        <v>0.05</v>
      </c>
      <c r="P1334" s="16">
        <f t="shared" si="54"/>
        <v>72</v>
      </c>
      <c r="Q1334" s="16"/>
      <c r="R1334" s="17">
        <v>43795</v>
      </c>
      <c r="S1334" s="274" t="s">
        <v>2470</v>
      </c>
      <c r="T1334" s="148" t="s">
        <v>31</v>
      </c>
      <c r="U1334" s="148" t="s">
        <v>31</v>
      </c>
      <c r="V1334" s="148" t="s">
        <v>31</v>
      </c>
      <c r="W1334" s="148" t="s">
        <v>31</v>
      </c>
      <c r="X1334" s="332" t="s">
        <v>3767</v>
      </c>
      <c r="Y1334" s="296"/>
      <c r="Z1334" s="296"/>
      <c r="AA1334" s="296"/>
      <c r="AB1334" s="296"/>
      <c r="AC1334" s="296"/>
      <c r="AD1334" s="296"/>
      <c r="AE1334" s="320"/>
      <c r="AF1334" s="296"/>
      <c r="AG1334" s="129"/>
      <c r="AH1334" s="129"/>
      <c r="AI1334" s="129"/>
      <c r="AJ1334" s="129"/>
      <c r="AK1334" s="129"/>
      <c r="AL1334" s="129"/>
      <c r="AM1334" s="129"/>
      <c r="AN1334" s="129"/>
      <c r="AO1334" s="129"/>
      <c r="AP1334" s="129"/>
      <c r="AQ1334" s="327"/>
      <c r="AR1334" s="327"/>
    </row>
    <row r="1335" spans="2:44" s="149" customFormat="1" ht="12.75" customHeight="1">
      <c r="B1335" s="10"/>
      <c r="C1335" s="11" t="s">
        <v>40</v>
      </c>
      <c r="D1335" s="12" t="s">
        <v>59</v>
      </c>
      <c r="E1335" s="12" t="s">
        <v>65</v>
      </c>
      <c r="F1335" s="13" t="s">
        <v>759</v>
      </c>
      <c r="G1335" s="237" t="s">
        <v>817</v>
      </c>
      <c r="H1335" s="14" t="s">
        <v>131</v>
      </c>
      <c r="I1335" s="15">
        <v>9</v>
      </c>
      <c r="J1335" s="15">
        <v>4320</v>
      </c>
      <c r="K1335" s="26">
        <v>0.15</v>
      </c>
      <c r="L1335" s="26">
        <v>72</v>
      </c>
      <c r="M1335" s="16">
        <f t="shared" si="53"/>
        <v>9</v>
      </c>
      <c r="N1335" s="16">
        <f t="shared" si="54"/>
        <v>4320</v>
      </c>
      <c r="O1335" s="16">
        <f t="shared" si="54"/>
        <v>0.15</v>
      </c>
      <c r="P1335" s="16">
        <f t="shared" si="54"/>
        <v>72</v>
      </c>
      <c r="Q1335" s="16"/>
      <c r="R1335" s="17">
        <v>42094</v>
      </c>
      <c r="S1335" s="274" t="s">
        <v>2470</v>
      </c>
      <c r="T1335" s="148" t="s">
        <v>31</v>
      </c>
      <c r="U1335" s="148" t="s">
        <v>31</v>
      </c>
      <c r="V1335" s="148" t="s">
        <v>31</v>
      </c>
      <c r="W1335" s="148" t="s">
        <v>31</v>
      </c>
      <c r="X1335" s="332" t="s">
        <v>3767</v>
      </c>
      <c r="Y1335" s="296"/>
      <c r="Z1335" s="296"/>
      <c r="AA1335" s="296"/>
      <c r="AB1335" s="296"/>
      <c r="AC1335" s="296"/>
      <c r="AD1335" s="296"/>
      <c r="AE1335" s="320"/>
      <c r="AF1335" s="296"/>
      <c r="AG1335" s="129"/>
      <c r="AH1335" s="129"/>
      <c r="AI1335" s="129"/>
      <c r="AJ1335" s="129"/>
      <c r="AK1335" s="129"/>
      <c r="AL1335" s="129"/>
      <c r="AM1335" s="129"/>
      <c r="AN1335" s="129"/>
      <c r="AO1335" s="129"/>
      <c r="AP1335" s="129"/>
      <c r="AQ1335" s="327"/>
      <c r="AR1335" s="327"/>
    </row>
    <row r="1336" spans="2:44" s="149" customFormat="1" ht="12.75" customHeight="1">
      <c r="B1336" s="10"/>
      <c r="C1336" s="11" t="s">
        <v>40</v>
      </c>
      <c r="D1336" s="12" t="s">
        <v>59</v>
      </c>
      <c r="E1336" s="12" t="s">
        <v>65</v>
      </c>
      <c r="F1336" s="13" t="s">
        <v>3752</v>
      </c>
      <c r="G1336" s="237" t="s">
        <v>818</v>
      </c>
      <c r="H1336" s="14" t="s">
        <v>131</v>
      </c>
      <c r="I1336" s="15">
        <v>12</v>
      </c>
      <c r="J1336" s="15">
        <v>3</v>
      </c>
      <c r="K1336" s="26">
        <v>0.1</v>
      </c>
      <c r="L1336" s="26">
        <v>0.05</v>
      </c>
      <c r="M1336" s="16">
        <f>SUM(I1336:I1339)</f>
        <v>36</v>
      </c>
      <c r="N1336" s="16">
        <f t="shared" ref="N1336:P1336" si="55">SUM(J1336:J1339)</f>
        <v>123</v>
      </c>
      <c r="O1336" s="16">
        <f t="shared" si="55"/>
        <v>0.25</v>
      </c>
      <c r="P1336" s="16">
        <f t="shared" si="55"/>
        <v>2.0499999999999998</v>
      </c>
      <c r="Q1336" s="16"/>
      <c r="R1336" s="17">
        <v>43795</v>
      </c>
      <c r="S1336" s="274" t="s">
        <v>2470</v>
      </c>
      <c r="T1336" s="148" t="s">
        <v>31</v>
      </c>
      <c r="U1336" s="148" t="s">
        <v>31</v>
      </c>
      <c r="V1336" s="148" t="s">
        <v>31</v>
      </c>
      <c r="W1336" s="148" t="s">
        <v>31</v>
      </c>
      <c r="X1336" s="332" t="s">
        <v>3767</v>
      </c>
      <c r="Y1336" s="296"/>
      <c r="Z1336" s="296"/>
      <c r="AA1336" s="296"/>
      <c r="AB1336" s="296"/>
      <c r="AC1336" s="296"/>
      <c r="AD1336" s="296"/>
      <c r="AE1336" s="320"/>
      <c r="AF1336" s="296"/>
      <c r="AG1336" s="129"/>
      <c r="AH1336" s="129"/>
      <c r="AI1336" s="129"/>
      <c r="AJ1336" s="129"/>
      <c r="AK1336" s="129"/>
      <c r="AL1336" s="129"/>
      <c r="AM1336" s="129"/>
      <c r="AN1336" s="129"/>
      <c r="AO1336" s="129"/>
      <c r="AP1336" s="129"/>
      <c r="AQ1336" s="327"/>
      <c r="AR1336" s="327"/>
    </row>
    <row r="1337" spans="2:44" s="149" customFormat="1" ht="12.75" customHeight="1">
      <c r="B1337" s="10"/>
      <c r="C1337" s="11"/>
      <c r="D1337" s="12"/>
      <c r="E1337" s="12"/>
      <c r="F1337" s="13"/>
      <c r="G1337" s="237" t="s">
        <v>819</v>
      </c>
      <c r="H1337" s="14" t="s">
        <v>131</v>
      </c>
      <c r="I1337" s="15">
        <v>12</v>
      </c>
      <c r="J1337" s="15">
        <v>0</v>
      </c>
      <c r="K1337" s="26">
        <v>0.1</v>
      </c>
      <c r="L1337" s="26">
        <v>0</v>
      </c>
      <c r="M1337" s="16"/>
      <c r="N1337" s="16"/>
      <c r="O1337" s="16"/>
      <c r="P1337" s="16"/>
      <c r="Q1337" s="16"/>
      <c r="R1337" s="17">
        <v>43795</v>
      </c>
      <c r="S1337" s="274" t="s">
        <v>2470</v>
      </c>
      <c r="T1337" s="148" t="s">
        <v>31</v>
      </c>
      <c r="U1337" s="148" t="s">
        <v>31</v>
      </c>
      <c r="V1337" s="148" t="s">
        <v>31</v>
      </c>
      <c r="W1337" s="148" t="s">
        <v>31</v>
      </c>
      <c r="X1337" s="332" t="s">
        <v>3767</v>
      </c>
      <c r="Y1337" s="296"/>
      <c r="Z1337" s="296"/>
      <c r="AA1337" s="296"/>
      <c r="AB1337" s="296"/>
      <c r="AC1337" s="296"/>
      <c r="AD1337" s="296"/>
      <c r="AE1337" s="320"/>
      <c r="AF1337" s="296"/>
      <c r="AG1337" s="129"/>
      <c r="AH1337" s="129"/>
      <c r="AI1337" s="129"/>
      <c r="AJ1337" s="129"/>
      <c r="AK1337" s="129"/>
      <c r="AL1337" s="129"/>
      <c r="AM1337" s="129"/>
      <c r="AN1337" s="129"/>
      <c r="AO1337" s="129"/>
      <c r="AP1337" s="129"/>
    </row>
    <row r="1338" spans="2:44" s="149" customFormat="1" ht="12.75" customHeight="1">
      <c r="B1338" s="10"/>
      <c r="C1338" s="11"/>
      <c r="D1338" s="12"/>
      <c r="E1338" s="12"/>
      <c r="F1338" s="13"/>
      <c r="G1338" s="237" t="s">
        <v>820</v>
      </c>
      <c r="H1338" s="14" t="s">
        <v>131</v>
      </c>
      <c r="I1338" s="15">
        <v>12</v>
      </c>
      <c r="J1338" s="15">
        <v>0</v>
      </c>
      <c r="K1338" s="26">
        <v>0.05</v>
      </c>
      <c r="L1338" s="26">
        <v>0</v>
      </c>
      <c r="M1338" s="16"/>
      <c r="N1338" s="16"/>
      <c r="O1338" s="16"/>
      <c r="P1338" s="16"/>
      <c r="Q1338" s="16"/>
      <c r="R1338" s="17">
        <v>43795</v>
      </c>
      <c r="S1338" s="274" t="s">
        <v>2470</v>
      </c>
      <c r="T1338" s="148" t="s">
        <v>31</v>
      </c>
      <c r="U1338" s="148" t="s">
        <v>31</v>
      </c>
      <c r="V1338" s="148" t="s">
        <v>31</v>
      </c>
      <c r="W1338" s="148" t="s">
        <v>31</v>
      </c>
      <c r="X1338" s="332" t="s">
        <v>3767</v>
      </c>
      <c r="Y1338" s="296"/>
      <c r="Z1338" s="296"/>
      <c r="AA1338" s="296"/>
      <c r="AB1338" s="296"/>
      <c r="AC1338" s="296"/>
      <c r="AD1338" s="296"/>
      <c r="AE1338" s="320"/>
      <c r="AF1338" s="296"/>
      <c r="AG1338" s="129"/>
      <c r="AH1338" s="129"/>
      <c r="AI1338" s="129"/>
      <c r="AJ1338" s="129"/>
      <c r="AK1338" s="129"/>
      <c r="AL1338" s="129"/>
      <c r="AM1338" s="129"/>
      <c r="AN1338" s="129"/>
      <c r="AO1338" s="129"/>
      <c r="AP1338" s="129"/>
    </row>
    <row r="1339" spans="2:44" s="149" customFormat="1" ht="12.75" customHeight="1">
      <c r="B1339" s="10"/>
      <c r="C1339" s="11"/>
      <c r="D1339" s="12"/>
      <c r="E1339" s="12"/>
      <c r="F1339" s="13"/>
      <c r="G1339" s="237" t="s">
        <v>821</v>
      </c>
      <c r="H1339" s="14" t="s">
        <v>131</v>
      </c>
      <c r="I1339" s="15">
        <v>0</v>
      </c>
      <c r="J1339" s="15">
        <v>120</v>
      </c>
      <c r="K1339" s="464">
        <v>0</v>
      </c>
      <c r="L1339" s="464">
        <v>2</v>
      </c>
      <c r="M1339" s="16"/>
      <c r="N1339" s="16"/>
      <c r="O1339" s="16"/>
      <c r="P1339" s="16"/>
      <c r="Q1339" s="16"/>
      <c r="R1339" s="17">
        <v>43795</v>
      </c>
      <c r="S1339" s="274" t="s">
        <v>2470</v>
      </c>
      <c r="T1339" s="148" t="s">
        <v>31</v>
      </c>
      <c r="U1339" s="148" t="s">
        <v>31</v>
      </c>
      <c r="V1339" s="148" t="s">
        <v>31</v>
      </c>
      <c r="W1339" s="148" t="s">
        <v>31</v>
      </c>
      <c r="X1339" s="332" t="s">
        <v>3767</v>
      </c>
      <c r="Y1339" s="296"/>
      <c r="Z1339" s="296"/>
      <c r="AA1339" s="296"/>
      <c r="AB1339" s="296"/>
      <c r="AC1339" s="296"/>
      <c r="AD1339" s="296"/>
      <c r="AE1339" s="320"/>
      <c r="AF1339" s="296"/>
      <c r="AG1339" s="129"/>
      <c r="AH1339" s="129"/>
      <c r="AI1339" s="129"/>
      <c r="AJ1339" s="129"/>
      <c r="AK1339" s="129"/>
      <c r="AL1339" s="129"/>
      <c r="AM1339" s="129"/>
      <c r="AN1339" s="129"/>
      <c r="AO1339" s="129"/>
      <c r="AP1339" s="129"/>
    </row>
    <row r="1340" spans="2:44" s="149" customFormat="1" ht="12.75" customHeight="1">
      <c r="B1340" s="10"/>
      <c r="C1340" s="11" t="s">
        <v>40</v>
      </c>
      <c r="D1340" s="12" t="s">
        <v>59</v>
      </c>
      <c r="E1340" s="12" t="s">
        <v>65</v>
      </c>
      <c r="F1340" s="48" t="s">
        <v>3753</v>
      </c>
      <c r="G1340" s="238" t="s">
        <v>3753</v>
      </c>
      <c r="H1340" s="14" t="s">
        <v>131</v>
      </c>
      <c r="I1340" s="18">
        <v>6</v>
      </c>
      <c r="J1340" s="18">
        <v>0</v>
      </c>
      <c r="K1340" s="18">
        <v>6</v>
      </c>
      <c r="L1340" s="18">
        <v>0</v>
      </c>
      <c r="M1340" s="16">
        <f>SUM(I1340)</f>
        <v>6</v>
      </c>
      <c r="N1340" s="16">
        <f t="shared" ref="N1340:P1340" si="56">SUM(J1340)</f>
        <v>0</v>
      </c>
      <c r="O1340" s="16">
        <f>SUM(K1340)/60</f>
        <v>0.1</v>
      </c>
      <c r="P1340" s="16">
        <f t="shared" si="56"/>
        <v>0</v>
      </c>
      <c r="Q1340" s="19"/>
      <c r="R1340" s="20">
        <v>43752</v>
      </c>
      <c r="S1340" s="274" t="s">
        <v>2470</v>
      </c>
      <c r="T1340" s="148" t="s">
        <v>31</v>
      </c>
      <c r="U1340" s="148" t="s">
        <v>31</v>
      </c>
      <c r="V1340" s="148" t="s">
        <v>31</v>
      </c>
      <c r="W1340" s="148" t="s">
        <v>31</v>
      </c>
      <c r="X1340" s="332" t="s">
        <v>3767</v>
      </c>
      <c r="Y1340" s="296"/>
      <c r="Z1340" s="296"/>
      <c r="AA1340" s="296"/>
      <c r="AB1340" s="296"/>
      <c r="AC1340" s="296"/>
      <c r="AD1340" s="296"/>
      <c r="AE1340" s="320"/>
      <c r="AF1340" s="296"/>
      <c r="AG1340" s="129"/>
      <c r="AH1340" s="129"/>
      <c r="AI1340" s="129"/>
      <c r="AJ1340" s="129"/>
      <c r="AK1340" s="129"/>
      <c r="AL1340" s="129"/>
      <c r="AM1340" s="129"/>
      <c r="AN1340" s="129"/>
      <c r="AO1340" s="129"/>
      <c r="AP1340" s="129"/>
      <c r="AQ1340" s="327"/>
      <c r="AR1340" s="327"/>
    </row>
    <row r="1341" spans="2:44" s="149" customFormat="1" ht="12.75" customHeight="1">
      <c r="B1341" s="10"/>
      <c r="C1341" s="11" t="s">
        <v>40</v>
      </c>
      <c r="D1341" s="12" t="s">
        <v>59</v>
      </c>
      <c r="E1341" s="12" t="s">
        <v>68</v>
      </c>
      <c r="F1341" s="13" t="s">
        <v>1090</v>
      </c>
      <c r="G1341" s="237" t="s">
        <v>805</v>
      </c>
      <c r="H1341" s="14" t="s">
        <v>131</v>
      </c>
      <c r="I1341" s="15">
        <v>6</v>
      </c>
      <c r="J1341" s="15">
        <v>0</v>
      </c>
      <c r="K1341" s="26">
        <v>0.05</v>
      </c>
      <c r="L1341" s="26">
        <v>0</v>
      </c>
      <c r="M1341" s="16">
        <f>SUM(I1341:I1344)</f>
        <v>24</v>
      </c>
      <c r="N1341" s="16">
        <f t="shared" ref="N1341:P1341" si="57">SUM(J1341:J1344)</f>
        <v>36</v>
      </c>
      <c r="O1341" s="16">
        <f t="shared" si="57"/>
        <v>0.17</v>
      </c>
      <c r="P1341" s="16">
        <f t="shared" si="57"/>
        <v>0.6</v>
      </c>
      <c r="Q1341" s="16"/>
      <c r="R1341" s="17">
        <v>42156</v>
      </c>
      <c r="S1341" s="274" t="s">
        <v>2470</v>
      </c>
      <c r="T1341" s="148" t="s">
        <v>31</v>
      </c>
      <c r="U1341" s="148" t="s">
        <v>31</v>
      </c>
      <c r="V1341" s="148" t="s">
        <v>31</v>
      </c>
      <c r="W1341" s="148" t="s">
        <v>31</v>
      </c>
      <c r="X1341" s="332" t="s">
        <v>3767</v>
      </c>
      <c r="Y1341" s="296"/>
      <c r="Z1341" s="296"/>
      <c r="AA1341" s="296"/>
      <c r="AB1341" s="296"/>
      <c r="AC1341" s="296"/>
      <c r="AD1341" s="296"/>
      <c r="AE1341" s="320"/>
      <c r="AF1341" s="296"/>
      <c r="AG1341" s="129"/>
      <c r="AH1341" s="129"/>
      <c r="AI1341" s="129"/>
      <c r="AJ1341" s="129"/>
      <c r="AK1341" s="129"/>
      <c r="AL1341" s="129"/>
      <c r="AM1341" s="129"/>
      <c r="AN1341" s="129"/>
      <c r="AO1341" s="129"/>
      <c r="AP1341" s="129"/>
      <c r="AQ1341" s="327"/>
      <c r="AR1341" s="327"/>
    </row>
    <row r="1342" spans="2:44" s="149" customFormat="1" ht="12.75" customHeight="1">
      <c r="B1342" s="10"/>
      <c r="C1342" s="11"/>
      <c r="D1342" s="12"/>
      <c r="E1342" s="12"/>
      <c r="F1342" s="13"/>
      <c r="G1342" s="237" t="s">
        <v>806</v>
      </c>
      <c r="H1342" s="14" t="s">
        <v>131</v>
      </c>
      <c r="I1342" s="15">
        <v>6</v>
      </c>
      <c r="J1342" s="15">
        <v>6</v>
      </c>
      <c r="K1342" s="26">
        <v>0.05</v>
      </c>
      <c r="L1342" s="26">
        <v>0.1</v>
      </c>
      <c r="M1342" s="16"/>
      <c r="N1342" s="16"/>
      <c r="O1342" s="16"/>
      <c r="P1342" s="16"/>
      <c r="Q1342" s="16"/>
      <c r="R1342" s="17">
        <v>42212</v>
      </c>
      <c r="S1342" s="274" t="s">
        <v>2470</v>
      </c>
      <c r="T1342" s="148" t="s">
        <v>31</v>
      </c>
      <c r="U1342" s="148" t="s">
        <v>31</v>
      </c>
      <c r="V1342" s="148" t="s">
        <v>31</v>
      </c>
      <c r="W1342" s="148" t="s">
        <v>31</v>
      </c>
      <c r="X1342" s="332" t="s">
        <v>3767</v>
      </c>
      <c r="Y1342" s="296"/>
      <c r="Z1342" s="296"/>
      <c r="AA1342" s="296"/>
      <c r="AB1342" s="296"/>
      <c r="AC1342" s="296"/>
      <c r="AD1342" s="296"/>
      <c r="AE1342" s="320"/>
      <c r="AF1342" s="296"/>
      <c r="AG1342" s="129"/>
      <c r="AH1342" s="129"/>
      <c r="AI1342" s="129"/>
      <c r="AJ1342" s="129"/>
      <c r="AK1342" s="129"/>
      <c r="AL1342" s="129"/>
      <c r="AM1342" s="129"/>
      <c r="AN1342" s="129"/>
      <c r="AO1342" s="129"/>
      <c r="AP1342" s="129"/>
    </row>
    <row r="1343" spans="2:44" s="149" customFormat="1" ht="12.75" customHeight="1">
      <c r="B1343" s="10"/>
      <c r="C1343" s="11"/>
      <c r="D1343" s="12"/>
      <c r="E1343" s="12"/>
      <c r="F1343" s="13"/>
      <c r="G1343" s="237" t="s">
        <v>807</v>
      </c>
      <c r="H1343" s="14" t="s">
        <v>131</v>
      </c>
      <c r="I1343" s="15">
        <v>6</v>
      </c>
      <c r="J1343" s="15">
        <v>30</v>
      </c>
      <c r="K1343" s="26">
        <v>0.05</v>
      </c>
      <c r="L1343" s="26">
        <v>0.5</v>
      </c>
      <c r="M1343" s="16"/>
      <c r="N1343" s="16"/>
      <c r="O1343" s="16"/>
      <c r="P1343" s="16"/>
      <c r="Q1343" s="16"/>
      <c r="R1343" s="17">
        <v>43118</v>
      </c>
      <c r="S1343" s="274" t="s">
        <v>2470</v>
      </c>
      <c r="T1343" s="148" t="s">
        <v>31</v>
      </c>
      <c r="U1343" s="148" t="s">
        <v>31</v>
      </c>
      <c r="V1343" s="148" t="s">
        <v>31</v>
      </c>
      <c r="W1343" s="148" t="s">
        <v>31</v>
      </c>
      <c r="X1343" s="332" t="s">
        <v>3767</v>
      </c>
      <c r="Y1343" s="296"/>
      <c r="Z1343" s="296"/>
      <c r="AA1343" s="296"/>
      <c r="AB1343" s="296"/>
      <c r="AC1343" s="296"/>
      <c r="AD1343" s="296"/>
      <c r="AE1343" s="320"/>
      <c r="AF1343" s="296"/>
      <c r="AG1343" s="129"/>
      <c r="AH1343" s="129"/>
      <c r="AI1343" s="129"/>
      <c r="AJ1343" s="129"/>
      <c r="AK1343" s="129"/>
      <c r="AL1343" s="129"/>
      <c r="AM1343" s="129"/>
      <c r="AN1343" s="129"/>
      <c r="AO1343" s="129"/>
      <c r="AP1343" s="129"/>
    </row>
    <row r="1344" spans="2:44" s="149" customFormat="1" ht="12.75" customHeight="1">
      <c r="B1344" s="10"/>
      <c r="C1344" s="11" t="s">
        <v>40</v>
      </c>
      <c r="D1344" s="12" t="s">
        <v>59</v>
      </c>
      <c r="E1344" s="12" t="s">
        <v>68</v>
      </c>
      <c r="F1344" s="13" t="s">
        <v>1103</v>
      </c>
      <c r="G1344" s="237" t="s">
        <v>822</v>
      </c>
      <c r="H1344" s="14" t="s">
        <v>131</v>
      </c>
      <c r="I1344" s="15">
        <v>6</v>
      </c>
      <c r="J1344" s="15">
        <v>0</v>
      </c>
      <c r="K1344" s="26">
        <v>0.02</v>
      </c>
      <c r="L1344" s="26">
        <v>0</v>
      </c>
      <c r="M1344" s="16">
        <f>SUM(I1344:I1347)</f>
        <v>30</v>
      </c>
      <c r="N1344" s="16">
        <f t="shared" ref="N1344:P1344" si="58">SUM(J1344:J1347)</f>
        <v>0</v>
      </c>
      <c r="O1344" s="16">
        <f t="shared" si="58"/>
        <v>0.22000000000000003</v>
      </c>
      <c r="P1344" s="16">
        <f t="shared" si="58"/>
        <v>0</v>
      </c>
      <c r="Q1344" s="16"/>
      <c r="R1344" s="17" t="s">
        <v>4144</v>
      </c>
      <c r="S1344" s="274" t="s">
        <v>2470</v>
      </c>
      <c r="T1344" s="148" t="s">
        <v>31</v>
      </c>
      <c r="U1344" s="148" t="s">
        <v>31</v>
      </c>
      <c r="V1344" s="148" t="s">
        <v>31</v>
      </c>
      <c r="W1344" s="148" t="s">
        <v>31</v>
      </c>
      <c r="X1344" s="332" t="s">
        <v>3767</v>
      </c>
      <c r="Y1344" s="296"/>
      <c r="Z1344" s="296"/>
      <c r="AA1344" s="296"/>
      <c r="AB1344" s="296"/>
      <c r="AC1344" s="296"/>
      <c r="AD1344" s="296"/>
      <c r="AE1344" s="320"/>
      <c r="AF1344" s="296"/>
      <c r="AG1344" s="129"/>
      <c r="AH1344" s="129"/>
      <c r="AI1344" s="129"/>
      <c r="AJ1344" s="129"/>
      <c r="AK1344" s="129"/>
      <c r="AL1344" s="129"/>
      <c r="AM1344" s="129"/>
      <c r="AN1344" s="129"/>
      <c r="AO1344" s="129"/>
      <c r="AP1344" s="129"/>
      <c r="AQ1344" s="327"/>
      <c r="AR1344" s="327"/>
    </row>
    <row r="1345" spans="2:44" s="149" customFormat="1" ht="12.75" customHeight="1">
      <c r="B1345" s="10"/>
      <c r="C1345" s="11"/>
      <c r="D1345" s="12"/>
      <c r="E1345" s="12"/>
      <c r="F1345" s="13"/>
      <c r="G1345" s="237" t="s">
        <v>823</v>
      </c>
      <c r="H1345" s="14" t="s">
        <v>131</v>
      </c>
      <c r="I1345" s="15">
        <v>6</v>
      </c>
      <c r="J1345" s="15">
        <v>0</v>
      </c>
      <c r="K1345" s="26">
        <v>0.05</v>
      </c>
      <c r="L1345" s="26">
        <v>0</v>
      </c>
      <c r="M1345" s="16"/>
      <c r="N1345" s="16"/>
      <c r="O1345" s="16"/>
      <c r="P1345" s="16"/>
      <c r="Q1345" s="16"/>
      <c r="R1345" s="17">
        <v>43795</v>
      </c>
      <c r="S1345" s="274" t="s">
        <v>2470</v>
      </c>
      <c r="T1345" s="148" t="s">
        <v>31</v>
      </c>
      <c r="U1345" s="148" t="s">
        <v>31</v>
      </c>
      <c r="V1345" s="148" t="s">
        <v>31</v>
      </c>
      <c r="W1345" s="148" t="s">
        <v>31</v>
      </c>
      <c r="X1345" s="332" t="s">
        <v>3767</v>
      </c>
      <c r="Y1345" s="296"/>
      <c r="Z1345" s="296"/>
      <c r="AA1345" s="296"/>
      <c r="AB1345" s="296"/>
      <c r="AC1345" s="296"/>
      <c r="AD1345" s="296"/>
      <c r="AE1345" s="320"/>
      <c r="AF1345" s="296"/>
      <c r="AG1345" s="129"/>
      <c r="AH1345" s="129"/>
      <c r="AI1345" s="129"/>
      <c r="AJ1345" s="129"/>
      <c r="AK1345" s="129"/>
      <c r="AL1345" s="129"/>
      <c r="AM1345" s="129"/>
      <c r="AN1345" s="129"/>
      <c r="AO1345" s="129"/>
      <c r="AP1345" s="129"/>
    </row>
    <row r="1346" spans="2:44" s="149" customFormat="1" ht="12.75" customHeight="1">
      <c r="B1346" s="10"/>
      <c r="C1346" s="11"/>
      <c r="D1346" s="12"/>
      <c r="E1346" s="12"/>
      <c r="F1346" s="13"/>
      <c r="G1346" s="237" t="s">
        <v>824</v>
      </c>
      <c r="H1346" s="14" t="s">
        <v>131</v>
      </c>
      <c r="I1346" s="15">
        <v>6</v>
      </c>
      <c r="J1346" s="15">
        <v>0</v>
      </c>
      <c r="K1346" s="26">
        <v>0.05</v>
      </c>
      <c r="L1346" s="26">
        <v>0</v>
      </c>
      <c r="M1346" s="16"/>
      <c r="N1346" s="16"/>
      <c r="O1346" s="16"/>
      <c r="P1346" s="16"/>
      <c r="Q1346" s="16"/>
      <c r="R1346" s="17">
        <v>43795</v>
      </c>
      <c r="S1346" s="274" t="s">
        <v>2470</v>
      </c>
      <c r="T1346" s="148" t="s">
        <v>31</v>
      </c>
      <c r="U1346" s="148" t="s">
        <v>31</v>
      </c>
      <c r="V1346" s="148" t="s">
        <v>31</v>
      </c>
      <c r="W1346" s="148" t="s">
        <v>31</v>
      </c>
      <c r="X1346" s="332" t="s">
        <v>3767</v>
      </c>
      <c r="Y1346" s="296"/>
      <c r="Z1346" s="296"/>
      <c r="AA1346" s="296"/>
      <c r="AB1346" s="296"/>
      <c r="AC1346" s="296"/>
      <c r="AD1346" s="296"/>
      <c r="AE1346" s="320"/>
      <c r="AF1346" s="296"/>
      <c r="AG1346" s="129"/>
      <c r="AH1346" s="129"/>
      <c r="AI1346" s="129"/>
      <c r="AJ1346" s="129"/>
      <c r="AK1346" s="129"/>
      <c r="AL1346" s="129"/>
      <c r="AM1346" s="129"/>
      <c r="AN1346" s="129"/>
      <c r="AO1346" s="129"/>
      <c r="AP1346" s="129"/>
    </row>
    <row r="1347" spans="2:44" s="149" customFormat="1" ht="12.75" customHeight="1">
      <c r="B1347" s="10"/>
      <c r="C1347" s="11"/>
      <c r="D1347" s="12"/>
      <c r="E1347" s="12"/>
      <c r="F1347" s="13"/>
      <c r="G1347" s="237" t="s">
        <v>825</v>
      </c>
      <c r="H1347" s="14" t="s">
        <v>131</v>
      </c>
      <c r="I1347" s="15">
        <v>12</v>
      </c>
      <c r="J1347" s="15">
        <v>0</v>
      </c>
      <c r="K1347" s="26">
        <v>0.1</v>
      </c>
      <c r="L1347" s="26">
        <v>0</v>
      </c>
      <c r="M1347" s="16"/>
      <c r="N1347" s="16"/>
      <c r="O1347" s="16"/>
      <c r="P1347" s="16"/>
      <c r="Q1347" s="16"/>
      <c r="R1347" s="17">
        <v>43795</v>
      </c>
      <c r="S1347" s="274" t="s">
        <v>2470</v>
      </c>
      <c r="T1347" s="148" t="s">
        <v>31</v>
      </c>
      <c r="U1347" s="148" t="s">
        <v>31</v>
      </c>
      <c r="V1347" s="148" t="s">
        <v>31</v>
      </c>
      <c r="W1347" s="148" t="s">
        <v>31</v>
      </c>
      <c r="X1347" s="332" t="s">
        <v>3767</v>
      </c>
      <c r="Y1347" s="296"/>
      <c r="Z1347" s="296"/>
      <c r="AA1347" s="296"/>
      <c r="AB1347" s="296"/>
      <c r="AC1347" s="296"/>
      <c r="AD1347" s="296"/>
      <c r="AE1347" s="320"/>
      <c r="AF1347" s="296"/>
      <c r="AG1347" s="129"/>
      <c r="AH1347" s="129"/>
      <c r="AI1347" s="129"/>
      <c r="AJ1347" s="129"/>
      <c r="AK1347" s="129"/>
      <c r="AL1347" s="129"/>
      <c r="AM1347" s="129"/>
      <c r="AN1347" s="129"/>
      <c r="AO1347" s="129"/>
      <c r="AP1347" s="129"/>
    </row>
    <row r="1348" spans="2:44" s="149" customFormat="1" ht="12.75" customHeight="1">
      <c r="B1348" s="10"/>
      <c r="C1348" s="11" t="s">
        <v>40</v>
      </c>
      <c r="D1348" s="12" t="s">
        <v>59</v>
      </c>
      <c r="E1348" s="12" t="s">
        <v>68</v>
      </c>
      <c r="F1348" s="13" t="s">
        <v>1104</v>
      </c>
      <c r="G1348" s="237" t="s">
        <v>69</v>
      </c>
      <c r="H1348" s="14" t="s">
        <v>131</v>
      </c>
      <c r="I1348" s="15">
        <v>30</v>
      </c>
      <c r="J1348" s="15">
        <v>6</v>
      </c>
      <c r="K1348" s="26">
        <v>0.2</v>
      </c>
      <c r="L1348" s="26">
        <v>0.1</v>
      </c>
      <c r="M1348" s="16">
        <f>SUM(I1348)</f>
        <v>30</v>
      </c>
      <c r="N1348" s="16">
        <f t="shared" ref="N1348:P1348" si="59">SUM(J1348)</f>
        <v>6</v>
      </c>
      <c r="O1348" s="16">
        <f t="shared" si="59"/>
        <v>0.2</v>
      </c>
      <c r="P1348" s="16">
        <f t="shared" si="59"/>
        <v>0.1</v>
      </c>
      <c r="Q1348" s="16"/>
      <c r="R1348" s="17">
        <v>43795</v>
      </c>
      <c r="S1348" s="274" t="s">
        <v>2470</v>
      </c>
      <c r="T1348" s="148" t="s">
        <v>31</v>
      </c>
      <c r="U1348" s="148" t="s">
        <v>31</v>
      </c>
      <c r="V1348" s="148" t="s">
        <v>31</v>
      </c>
      <c r="W1348" s="148" t="s">
        <v>31</v>
      </c>
      <c r="X1348" s="332" t="s">
        <v>3767</v>
      </c>
      <c r="Y1348" s="296"/>
      <c r="Z1348" s="296"/>
      <c r="AA1348" s="296"/>
      <c r="AB1348" s="296"/>
      <c r="AC1348" s="296"/>
      <c r="AD1348" s="296"/>
      <c r="AE1348" s="320"/>
      <c r="AF1348" s="296"/>
      <c r="AG1348" s="129"/>
      <c r="AH1348" s="129"/>
      <c r="AI1348" s="129"/>
      <c r="AJ1348" s="129"/>
      <c r="AK1348" s="129"/>
      <c r="AL1348" s="129"/>
      <c r="AM1348" s="129"/>
      <c r="AN1348" s="129"/>
      <c r="AO1348" s="129"/>
      <c r="AP1348" s="129"/>
      <c r="AQ1348" s="327"/>
      <c r="AR1348" s="327"/>
    </row>
    <row r="1349" spans="2:44" s="149" customFormat="1" ht="12.75" customHeight="1">
      <c r="B1349" s="10"/>
      <c r="C1349" s="11" t="s">
        <v>40</v>
      </c>
      <c r="D1349" s="12" t="s">
        <v>59</v>
      </c>
      <c r="E1349" s="12" t="s">
        <v>68</v>
      </c>
      <c r="F1349" s="13" t="s">
        <v>1105</v>
      </c>
      <c r="G1349" s="237" t="s">
        <v>826</v>
      </c>
      <c r="H1349" s="14" t="s">
        <v>131</v>
      </c>
      <c r="I1349" s="15">
        <v>6</v>
      </c>
      <c r="J1349" s="15">
        <v>0</v>
      </c>
      <c r="K1349" s="26">
        <v>0.05</v>
      </c>
      <c r="L1349" s="26">
        <v>0</v>
      </c>
      <c r="M1349" s="16">
        <f>SUM(I1349:I1350)</f>
        <v>21</v>
      </c>
      <c r="N1349" s="16">
        <f t="shared" ref="N1349:P1349" si="60">SUM(J1349:J1350)</f>
        <v>0</v>
      </c>
      <c r="O1349" s="16">
        <f t="shared" si="60"/>
        <v>0.3</v>
      </c>
      <c r="P1349" s="16">
        <f t="shared" si="60"/>
        <v>0</v>
      </c>
      <c r="Q1349" s="16"/>
      <c r="R1349" s="17">
        <v>42347</v>
      </c>
      <c r="S1349" s="274" t="s">
        <v>2470</v>
      </c>
      <c r="T1349" s="148" t="s">
        <v>31</v>
      </c>
      <c r="U1349" s="148" t="s">
        <v>31</v>
      </c>
      <c r="V1349" s="148" t="s">
        <v>31</v>
      </c>
      <c r="W1349" s="148" t="s">
        <v>31</v>
      </c>
      <c r="X1349" s="332" t="s">
        <v>3767</v>
      </c>
      <c r="Y1349" s="296"/>
      <c r="Z1349" s="296"/>
      <c r="AA1349" s="296"/>
      <c r="AB1349" s="296"/>
      <c r="AC1349" s="296"/>
      <c r="AD1349" s="296"/>
      <c r="AE1349" s="320"/>
      <c r="AF1349" s="296"/>
      <c r="AG1349" s="129"/>
      <c r="AH1349" s="129"/>
      <c r="AI1349" s="129"/>
      <c r="AJ1349" s="129"/>
      <c r="AK1349" s="129"/>
      <c r="AL1349" s="129"/>
      <c r="AM1349" s="129"/>
      <c r="AN1349" s="129"/>
      <c r="AO1349" s="129"/>
      <c r="AP1349" s="129"/>
      <c r="AQ1349" s="327"/>
      <c r="AR1349" s="327"/>
    </row>
    <row r="1350" spans="2:44" s="149" customFormat="1" ht="12.75" customHeight="1">
      <c r="B1350" s="10"/>
      <c r="C1350" s="11"/>
      <c r="D1350" s="12"/>
      <c r="E1350" s="12"/>
      <c r="F1350" s="13"/>
      <c r="G1350" s="237" t="s">
        <v>827</v>
      </c>
      <c r="H1350" s="14" t="s">
        <v>131</v>
      </c>
      <c r="I1350" s="15">
        <v>15</v>
      </c>
      <c r="J1350" s="15">
        <v>0</v>
      </c>
      <c r="K1350" s="26">
        <v>0.25</v>
      </c>
      <c r="L1350" s="26">
        <v>0</v>
      </c>
      <c r="M1350" s="16"/>
      <c r="N1350" s="16"/>
      <c r="O1350" s="16"/>
      <c r="P1350" s="16"/>
      <c r="Q1350" s="16"/>
      <c r="R1350" s="17">
        <v>43795</v>
      </c>
      <c r="S1350" s="274" t="s">
        <v>2470</v>
      </c>
      <c r="T1350" s="148" t="s">
        <v>31</v>
      </c>
      <c r="U1350" s="148" t="s">
        <v>31</v>
      </c>
      <c r="V1350" s="148" t="s">
        <v>31</v>
      </c>
      <c r="W1350" s="148" t="s">
        <v>31</v>
      </c>
      <c r="X1350" s="332" t="s">
        <v>3767</v>
      </c>
      <c r="Y1350" s="296"/>
      <c r="Z1350" s="296"/>
      <c r="AA1350" s="296"/>
      <c r="AB1350" s="296"/>
      <c r="AC1350" s="296"/>
      <c r="AD1350" s="296"/>
      <c r="AE1350" s="320"/>
      <c r="AF1350" s="296"/>
      <c r="AG1350" s="129"/>
      <c r="AH1350" s="129"/>
      <c r="AI1350" s="129"/>
      <c r="AJ1350" s="129"/>
      <c r="AK1350" s="129"/>
      <c r="AL1350" s="129"/>
      <c r="AM1350" s="129"/>
      <c r="AN1350" s="129"/>
      <c r="AO1350" s="129"/>
      <c r="AP1350" s="129"/>
    </row>
    <row r="1351" spans="2:44" s="149" customFormat="1" ht="12.75" customHeight="1">
      <c r="B1351" s="10"/>
      <c r="C1351" s="11" t="s">
        <v>40</v>
      </c>
      <c r="D1351" s="12" t="s">
        <v>59</v>
      </c>
      <c r="E1351" s="12" t="s">
        <v>4145</v>
      </c>
      <c r="F1351" s="13" t="s">
        <v>828</v>
      </c>
      <c r="G1351" s="237" t="s">
        <v>829</v>
      </c>
      <c r="H1351" s="14" t="s">
        <v>131</v>
      </c>
      <c r="I1351" s="15">
        <v>15</v>
      </c>
      <c r="J1351" s="15">
        <v>0</v>
      </c>
      <c r="K1351" s="460">
        <v>0.25</v>
      </c>
      <c r="L1351" s="461">
        <v>0</v>
      </c>
      <c r="M1351" s="16">
        <f>SUM(I1351:I1359)</f>
        <v>105</v>
      </c>
      <c r="N1351" s="16">
        <f t="shared" ref="N1351:P1351" si="61">SUM(J1351:J1359)</f>
        <v>0</v>
      </c>
      <c r="O1351" s="16">
        <f t="shared" si="61"/>
        <v>1.75</v>
      </c>
      <c r="P1351" s="16">
        <f t="shared" si="61"/>
        <v>0</v>
      </c>
      <c r="Q1351" s="16"/>
      <c r="R1351" s="17">
        <v>43206</v>
      </c>
      <c r="S1351" s="274" t="s">
        <v>2470</v>
      </c>
      <c r="T1351" s="148" t="s">
        <v>31</v>
      </c>
      <c r="U1351" s="148" t="s">
        <v>31</v>
      </c>
      <c r="V1351" s="148" t="s">
        <v>31</v>
      </c>
      <c r="W1351" s="148" t="s">
        <v>31</v>
      </c>
      <c r="X1351" s="284" t="s">
        <v>3766</v>
      </c>
      <c r="Y1351" s="296"/>
      <c r="Z1351" s="296"/>
      <c r="AA1351" s="296"/>
      <c r="AB1351" s="296"/>
      <c r="AC1351" s="296"/>
      <c r="AD1351" s="296"/>
      <c r="AE1351" s="320"/>
      <c r="AF1351" s="296"/>
      <c r="AG1351" s="129"/>
      <c r="AH1351" s="129"/>
      <c r="AI1351" s="129"/>
      <c r="AJ1351" s="129"/>
      <c r="AK1351" s="129"/>
      <c r="AL1351" s="129"/>
      <c r="AM1351" s="129"/>
      <c r="AN1351" s="129"/>
      <c r="AO1351" s="129"/>
      <c r="AP1351" s="129"/>
      <c r="AQ1351" s="327"/>
      <c r="AR1351" s="327"/>
    </row>
    <row r="1352" spans="2:44" s="149" customFormat="1" ht="12.75" customHeight="1">
      <c r="B1352" s="10"/>
      <c r="C1352" s="11"/>
      <c r="D1352" s="12"/>
      <c r="E1352" s="12"/>
      <c r="F1352" s="13"/>
      <c r="G1352" s="237" t="s">
        <v>3034</v>
      </c>
      <c r="H1352" s="14" t="s">
        <v>131</v>
      </c>
      <c r="I1352" s="15">
        <v>6</v>
      </c>
      <c r="J1352" s="15">
        <v>0</v>
      </c>
      <c r="K1352" s="460">
        <v>0.1</v>
      </c>
      <c r="L1352" s="461">
        <v>0</v>
      </c>
      <c r="M1352" s="16"/>
      <c r="N1352" s="16"/>
      <c r="O1352" s="16"/>
      <c r="P1352" s="16"/>
      <c r="Q1352" s="16"/>
      <c r="R1352" s="17">
        <v>43206</v>
      </c>
      <c r="S1352" s="274" t="s">
        <v>2470</v>
      </c>
      <c r="T1352" s="148" t="s">
        <v>31</v>
      </c>
      <c r="U1352" s="148" t="s">
        <v>31</v>
      </c>
      <c r="V1352" s="148" t="s">
        <v>31</v>
      </c>
      <c r="W1352" s="148" t="s">
        <v>31</v>
      </c>
      <c r="X1352" s="284" t="s">
        <v>3766</v>
      </c>
      <c r="Y1352" s="296"/>
      <c r="Z1352" s="296"/>
      <c r="AA1352" s="296"/>
      <c r="AB1352" s="296"/>
      <c r="AC1352" s="296"/>
      <c r="AD1352" s="296"/>
      <c r="AE1352" s="320"/>
      <c r="AF1352" s="296"/>
      <c r="AG1352" s="129"/>
      <c r="AH1352" s="129"/>
      <c r="AI1352" s="129"/>
      <c r="AJ1352" s="129"/>
      <c r="AK1352" s="129"/>
      <c r="AL1352" s="129"/>
      <c r="AM1352" s="129"/>
      <c r="AN1352" s="129"/>
      <c r="AO1352" s="129"/>
      <c r="AP1352" s="129"/>
    </row>
    <row r="1353" spans="2:44" s="149" customFormat="1" ht="12.75" customHeight="1">
      <c r="B1353" s="10"/>
      <c r="C1353" s="11"/>
      <c r="D1353" s="12"/>
      <c r="E1353" s="12"/>
      <c r="F1353" s="13"/>
      <c r="G1353" s="237" t="s">
        <v>830</v>
      </c>
      <c r="H1353" s="14" t="s">
        <v>131</v>
      </c>
      <c r="I1353" s="15">
        <v>6</v>
      </c>
      <c r="J1353" s="15">
        <v>0</v>
      </c>
      <c r="K1353" s="460">
        <v>0.1</v>
      </c>
      <c r="L1353" s="461">
        <v>0</v>
      </c>
      <c r="M1353" s="16"/>
      <c r="N1353" s="16"/>
      <c r="O1353" s="16"/>
      <c r="P1353" s="16"/>
      <c r="Q1353" s="16"/>
      <c r="R1353" s="17">
        <v>43206</v>
      </c>
      <c r="S1353" s="274" t="s">
        <v>2470</v>
      </c>
      <c r="T1353" s="148" t="s">
        <v>31</v>
      </c>
      <c r="U1353" s="148" t="s">
        <v>31</v>
      </c>
      <c r="V1353" s="148" t="s">
        <v>31</v>
      </c>
      <c r="W1353" s="148" t="s">
        <v>31</v>
      </c>
      <c r="X1353" s="284" t="s">
        <v>3766</v>
      </c>
      <c r="Y1353" s="296"/>
      <c r="Z1353" s="296"/>
      <c r="AA1353" s="296"/>
      <c r="AB1353" s="296"/>
      <c r="AC1353" s="296"/>
      <c r="AD1353" s="296"/>
      <c r="AE1353" s="320"/>
      <c r="AF1353" s="296"/>
      <c r="AG1353" s="129"/>
      <c r="AH1353" s="129"/>
      <c r="AI1353" s="129"/>
      <c r="AJ1353" s="129"/>
      <c r="AK1353" s="129"/>
      <c r="AL1353" s="129"/>
      <c r="AM1353" s="129"/>
      <c r="AN1353" s="129"/>
      <c r="AO1353" s="129"/>
      <c r="AP1353" s="129"/>
    </row>
    <row r="1354" spans="2:44" s="149" customFormat="1" ht="12.75" customHeight="1">
      <c r="B1354" s="10"/>
      <c r="C1354" s="11"/>
      <c r="D1354" s="12"/>
      <c r="E1354" s="12"/>
      <c r="F1354" s="13"/>
      <c r="G1354" s="237" t="s">
        <v>831</v>
      </c>
      <c r="H1354" s="14" t="s">
        <v>131</v>
      </c>
      <c r="I1354" s="15">
        <v>30</v>
      </c>
      <c r="J1354" s="15">
        <v>0</v>
      </c>
      <c r="K1354" s="460">
        <v>0.5</v>
      </c>
      <c r="L1354" s="461">
        <v>0</v>
      </c>
      <c r="M1354" s="16"/>
      <c r="N1354" s="16"/>
      <c r="O1354" s="16"/>
      <c r="P1354" s="16"/>
      <c r="Q1354" s="16"/>
      <c r="R1354" s="17">
        <v>43206</v>
      </c>
      <c r="S1354" s="274" t="s">
        <v>2470</v>
      </c>
      <c r="T1354" s="148" t="s">
        <v>31</v>
      </c>
      <c r="U1354" s="148" t="s">
        <v>31</v>
      </c>
      <c r="V1354" s="148" t="s">
        <v>31</v>
      </c>
      <c r="W1354" s="148" t="s">
        <v>31</v>
      </c>
      <c r="X1354" s="284" t="s">
        <v>3766</v>
      </c>
      <c r="Y1354" s="296"/>
      <c r="Z1354" s="296"/>
      <c r="AA1354" s="296"/>
      <c r="AB1354" s="296"/>
      <c r="AC1354" s="296"/>
      <c r="AD1354" s="296"/>
      <c r="AE1354" s="320"/>
      <c r="AF1354" s="296"/>
      <c r="AG1354" s="129"/>
      <c r="AH1354" s="129"/>
      <c r="AI1354" s="129"/>
      <c r="AJ1354" s="129"/>
      <c r="AK1354" s="129"/>
      <c r="AL1354" s="129"/>
      <c r="AM1354" s="129"/>
      <c r="AN1354" s="129"/>
      <c r="AO1354" s="129"/>
      <c r="AP1354" s="129"/>
    </row>
    <row r="1355" spans="2:44" s="149" customFormat="1" ht="12.75" customHeight="1">
      <c r="B1355" s="10"/>
      <c r="C1355" s="11"/>
      <c r="D1355" s="12"/>
      <c r="E1355" s="12"/>
      <c r="F1355" s="13"/>
      <c r="G1355" s="237" t="s">
        <v>70</v>
      </c>
      <c r="H1355" s="14" t="s">
        <v>131</v>
      </c>
      <c r="I1355" s="15">
        <v>12</v>
      </c>
      <c r="J1355" s="15">
        <v>0</v>
      </c>
      <c r="K1355" s="460">
        <v>0.2</v>
      </c>
      <c r="L1355" s="461">
        <v>0</v>
      </c>
      <c r="M1355" s="16"/>
      <c r="N1355" s="16"/>
      <c r="O1355" s="16"/>
      <c r="P1355" s="16"/>
      <c r="Q1355" s="16"/>
      <c r="R1355" s="17">
        <v>43206</v>
      </c>
      <c r="S1355" s="274" t="s">
        <v>2470</v>
      </c>
      <c r="T1355" s="148" t="s">
        <v>31</v>
      </c>
      <c r="U1355" s="148" t="s">
        <v>31</v>
      </c>
      <c r="V1355" s="148" t="s">
        <v>31</v>
      </c>
      <c r="W1355" s="148" t="s">
        <v>31</v>
      </c>
      <c r="X1355" s="284" t="s">
        <v>3766</v>
      </c>
      <c r="Y1355" s="296"/>
      <c r="Z1355" s="296"/>
      <c r="AA1355" s="296"/>
      <c r="AB1355" s="296"/>
      <c r="AC1355" s="296"/>
      <c r="AD1355" s="296"/>
      <c r="AE1355" s="320"/>
      <c r="AF1355" s="296"/>
      <c r="AG1355" s="129"/>
      <c r="AH1355" s="129"/>
      <c r="AI1355" s="129"/>
      <c r="AJ1355" s="129"/>
      <c r="AK1355" s="129"/>
      <c r="AL1355" s="129"/>
      <c r="AM1355" s="129"/>
      <c r="AN1355" s="129"/>
      <c r="AO1355" s="129"/>
      <c r="AP1355" s="129"/>
    </row>
    <row r="1356" spans="2:44" s="149" customFormat="1" ht="12.75" customHeight="1">
      <c r="B1356" s="10"/>
      <c r="C1356" s="11"/>
      <c r="D1356" s="12"/>
      <c r="E1356" s="12"/>
      <c r="F1356" s="13"/>
      <c r="G1356" s="237" t="s">
        <v>832</v>
      </c>
      <c r="H1356" s="14" t="s">
        <v>131</v>
      </c>
      <c r="I1356" s="15">
        <v>6</v>
      </c>
      <c r="J1356" s="15">
        <v>0</v>
      </c>
      <c r="K1356" s="460">
        <v>0.1</v>
      </c>
      <c r="L1356" s="461">
        <v>0</v>
      </c>
      <c r="M1356" s="16"/>
      <c r="N1356" s="16"/>
      <c r="O1356" s="16"/>
      <c r="P1356" s="16"/>
      <c r="Q1356" s="16"/>
      <c r="R1356" s="17">
        <v>43206</v>
      </c>
      <c r="S1356" s="274" t="s">
        <v>2470</v>
      </c>
      <c r="T1356" s="148" t="s">
        <v>31</v>
      </c>
      <c r="U1356" s="148" t="s">
        <v>31</v>
      </c>
      <c r="V1356" s="148" t="s">
        <v>31</v>
      </c>
      <c r="W1356" s="148" t="s">
        <v>31</v>
      </c>
      <c r="X1356" s="284" t="s">
        <v>3766</v>
      </c>
      <c r="Y1356" s="296"/>
      <c r="Z1356" s="296"/>
      <c r="AA1356" s="296"/>
      <c r="AB1356" s="296"/>
      <c r="AC1356" s="296"/>
      <c r="AD1356" s="296"/>
      <c r="AE1356" s="320"/>
      <c r="AF1356" s="296"/>
      <c r="AG1356" s="129"/>
      <c r="AH1356" s="129"/>
      <c r="AI1356" s="129"/>
      <c r="AJ1356" s="129"/>
      <c r="AK1356" s="129"/>
      <c r="AL1356" s="129"/>
      <c r="AM1356" s="129"/>
      <c r="AN1356" s="129"/>
      <c r="AO1356" s="129"/>
      <c r="AP1356" s="129"/>
    </row>
    <row r="1357" spans="2:44" s="149" customFormat="1" ht="12.75" customHeight="1">
      <c r="B1357" s="10"/>
      <c r="C1357" s="11"/>
      <c r="D1357" s="12"/>
      <c r="E1357" s="12"/>
      <c r="F1357" s="13"/>
      <c r="G1357" s="237" t="s">
        <v>833</v>
      </c>
      <c r="H1357" s="14" t="s">
        <v>131</v>
      </c>
      <c r="I1357" s="15">
        <v>6</v>
      </c>
      <c r="J1357" s="15">
        <v>0</v>
      </c>
      <c r="K1357" s="460">
        <v>0.1</v>
      </c>
      <c r="L1357" s="461">
        <v>0</v>
      </c>
      <c r="M1357" s="16"/>
      <c r="N1357" s="16"/>
      <c r="O1357" s="16"/>
      <c r="P1357" s="16"/>
      <c r="Q1357" s="16"/>
      <c r="R1357" s="17">
        <v>43206</v>
      </c>
      <c r="S1357" s="274" t="s">
        <v>2470</v>
      </c>
      <c r="T1357" s="148" t="s">
        <v>31</v>
      </c>
      <c r="U1357" s="148" t="s">
        <v>31</v>
      </c>
      <c r="V1357" s="148" t="s">
        <v>31</v>
      </c>
      <c r="W1357" s="148" t="s">
        <v>31</v>
      </c>
      <c r="X1357" s="284" t="s">
        <v>3766</v>
      </c>
      <c r="Y1357" s="296"/>
      <c r="Z1357" s="296"/>
      <c r="AA1357" s="296"/>
      <c r="AB1357" s="296"/>
      <c r="AC1357" s="296"/>
      <c r="AD1357" s="296"/>
      <c r="AE1357" s="320"/>
      <c r="AF1357" s="296"/>
      <c r="AG1357" s="129"/>
      <c r="AH1357" s="129"/>
      <c r="AI1357" s="129"/>
      <c r="AJ1357" s="129"/>
      <c r="AK1357" s="129"/>
      <c r="AL1357" s="129"/>
      <c r="AM1357" s="129"/>
      <c r="AN1357" s="129"/>
      <c r="AO1357" s="129"/>
      <c r="AP1357" s="129"/>
    </row>
    <row r="1358" spans="2:44" s="149" customFormat="1" ht="12.75" customHeight="1">
      <c r="B1358" s="10"/>
      <c r="C1358" s="11"/>
      <c r="D1358" s="12"/>
      <c r="E1358" s="12"/>
      <c r="F1358" s="13"/>
      <c r="G1358" s="237" t="s">
        <v>834</v>
      </c>
      <c r="H1358" s="14" t="s">
        <v>131</v>
      </c>
      <c r="I1358" s="15">
        <v>12</v>
      </c>
      <c r="J1358" s="15">
        <v>0</v>
      </c>
      <c r="K1358" s="460">
        <v>0.2</v>
      </c>
      <c r="L1358" s="461">
        <v>0</v>
      </c>
      <c r="M1358" s="16"/>
      <c r="N1358" s="16"/>
      <c r="O1358" s="16"/>
      <c r="P1358" s="16"/>
      <c r="Q1358" s="16"/>
      <c r="R1358" s="17">
        <v>43206</v>
      </c>
      <c r="S1358" s="274" t="s">
        <v>2470</v>
      </c>
      <c r="T1358" s="148" t="s">
        <v>31</v>
      </c>
      <c r="U1358" s="148" t="s">
        <v>31</v>
      </c>
      <c r="V1358" s="148" t="s">
        <v>31</v>
      </c>
      <c r="W1358" s="148" t="s">
        <v>31</v>
      </c>
      <c r="X1358" s="284" t="s">
        <v>3766</v>
      </c>
      <c r="Y1358" s="296"/>
      <c r="Z1358" s="296"/>
      <c r="AA1358" s="296"/>
      <c r="AB1358" s="296"/>
      <c r="AC1358" s="296"/>
      <c r="AD1358" s="296"/>
      <c r="AE1358" s="320"/>
      <c r="AF1358" s="296"/>
      <c r="AG1358" s="129"/>
      <c r="AH1358" s="129"/>
      <c r="AI1358" s="129"/>
      <c r="AJ1358" s="129"/>
      <c r="AK1358" s="129"/>
      <c r="AL1358" s="129"/>
      <c r="AM1358" s="129"/>
      <c r="AN1358" s="129"/>
      <c r="AO1358" s="129"/>
      <c r="AP1358" s="129"/>
    </row>
    <row r="1359" spans="2:44" s="149" customFormat="1" ht="12.75" customHeight="1">
      <c r="B1359" s="10"/>
      <c r="C1359" s="11"/>
      <c r="D1359" s="12"/>
      <c r="E1359" s="12"/>
      <c r="F1359" s="13"/>
      <c r="G1359" s="237" t="s">
        <v>835</v>
      </c>
      <c r="H1359" s="14" t="s">
        <v>131</v>
      </c>
      <c r="I1359" s="15">
        <v>12</v>
      </c>
      <c r="J1359" s="15">
        <v>0</v>
      </c>
      <c r="K1359" s="460">
        <v>0.2</v>
      </c>
      <c r="L1359" s="461">
        <v>0</v>
      </c>
      <c r="M1359" s="16"/>
      <c r="N1359" s="16"/>
      <c r="O1359" s="16"/>
      <c r="P1359" s="16"/>
      <c r="Q1359" s="16"/>
      <c r="R1359" s="17">
        <v>42382</v>
      </c>
      <c r="S1359" s="274" t="s">
        <v>2470</v>
      </c>
      <c r="T1359" s="148" t="s">
        <v>31</v>
      </c>
      <c r="U1359" s="148" t="s">
        <v>31</v>
      </c>
      <c r="V1359" s="148" t="s">
        <v>31</v>
      </c>
      <c r="W1359" s="148" t="s">
        <v>31</v>
      </c>
      <c r="X1359" s="284" t="s">
        <v>3766</v>
      </c>
      <c r="Y1359" s="296"/>
      <c r="Z1359" s="296"/>
      <c r="AA1359" s="296"/>
      <c r="AB1359" s="296"/>
      <c r="AC1359" s="296"/>
      <c r="AD1359" s="296"/>
      <c r="AE1359" s="320"/>
      <c r="AF1359" s="296"/>
      <c r="AG1359" s="129"/>
      <c r="AH1359" s="129"/>
      <c r="AI1359" s="129"/>
      <c r="AJ1359" s="129"/>
      <c r="AK1359" s="129"/>
      <c r="AL1359" s="129"/>
      <c r="AM1359" s="129"/>
      <c r="AN1359" s="129"/>
      <c r="AO1359" s="129"/>
      <c r="AP1359" s="129"/>
    </row>
    <row r="1360" spans="2:44" s="149" customFormat="1" ht="12.75" customHeight="1">
      <c r="B1360" s="10"/>
      <c r="C1360" s="11" t="s">
        <v>40</v>
      </c>
      <c r="D1360" s="12" t="s">
        <v>59</v>
      </c>
      <c r="E1360" s="12" t="s">
        <v>4145</v>
      </c>
      <c r="F1360" s="13" t="s">
        <v>71</v>
      </c>
      <c r="G1360" s="237" t="s">
        <v>836</v>
      </c>
      <c r="H1360" s="14" t="s">
        <v>131</v>
      </c>
      <c r="I1360" s="15">
        <v>12</v>
      </c>
      <c r="J1360" s="15">
        <v>0</v>
      </c>
      <c r="K1360" s="460">
        <v>0.2</v>
      </c>
      <c r="L1360" s="461">
        <v>0</v>
      </c>
      <c r="M1360" s="16">
        <f>SUM(I1360:I1367)</f>
        <v>120</v>
      </c>
      <c r="N1360" s="16">
        <f t="shared" ref="N1360:P1360" si="62">SUM(J1360:J1367)</f>
        <v>0</v>
      </c>
      <c r="O1360" s="16">
        <f t="shared" si="62"/>
        <v>2</v>
      </c>
      <c r="P1360" s="16">
        <f t="shared" si="62"/>
        <v>0</v>
      </c>
      <c r="Q1360" s="16"/>
      <c r="R1360" s="17" t="s">
        <v>4146</v>
      </c>
      <c r="S1360" s="274" t="s">
        <v>2470</v>
      </c>
      <c r="T1360" s="148" t="s">
        <v>31</v>
      </c>
      <c r="U1360" s="148" t="s">
        <v>31</v>
      </c>
      <c r="V1360" s="148" t="s">
        <v>31</v>
      </c>
      <c r="W1360" s="148" t="s">
        <v>31</v>
      </c>
      <c r="X1360" s="284" t="s">
        <v>3766</v>
      </c>
      <c r="Y1360" s="296"/>
      <c r="Z1360" s="296"/>
      <c r="AA1360" s="296"/>
      <c r="AB1360" s="296"/>
      <c r="AC1360" s="296"/>
      <c r="AD1360" s="296"/>
      <c r="AE1360" s="320"/>
      <c r="AF1360" s="296"/>
      <c r="AG1360" s="129"/>
      <c r="AH1360" s="129"/>
      <c r="AI1360" s="129"/>
      <c r="AJ1360" s="129"/>
      <c r="AK1360" s="129"/>
      <c r="AL1360" s="129"/>
      <c r="AM1360" s="129"/>
      <c r="AN1360" s="129"/>
      <c r="AO1360" s="129"/>
      <c r="AP1360" s="129"/>
      <c r="AQ1360" s="327"/>
      <c r="AR1360" s="327"/>
    </row>
    <row r="1361" spans="2:44" s="149" customFormat="1" ht="12.75" customHeight="1">
      <c r="B1361" s="10"/>
      <c r="C1361" s="11"/>
      <c r="D1361" s="12"/>
      <c r="E1361" s="12"/>
      <c r="F1361" s="13"/>
      <c r="G1361" s="237" t="s">
        <v>837</v>
      </c>
      <c r="H1361" s="14" t="s">
        <v>131</v>
      </c>
      <c r="I1361" s="15">
        <v>12</v>
      </c>
      <c r="J1361" s="15">
        <v>0</v>
      </c>
      <c r="K1361" s="460">
        <v>0.2</v>
      </c>
      <c r="L1361" s="461">
        <v>0</v>
      </c>
      <c r="M1361" s="16"/>
      <c r="N1361" s="16"/>
      <c r="O1361" s="16"/>
      <c r="P1361" s="16"/>
      <c r="Q1361" s="16"/>
      <c r="R1361" s="17">
        <v>42382</v>
      </c>
      <c r="S1361" s="274" t="s">
        <v>2470</v>
      </c>
      <c r="T1361" s="148" t="s">
        <v>31</v>
      </c>
      <c r="U1361" s="148" t="s">
        <v>31</v>
      </c>
      <c r="V1361" s="148" t="s">
        <v>31</v>
      </c>
      <c r="W1361" s="148" t="s">
        <v>31</v>
      </c>
      <c r="X1361" s="284" t="s">
        <v>3766</v>
      </c>
      <c r="Y1361" s="296"/>
      <c r="Z1361" s="296"/>
      <c r="AA1361" s="296"/>
      <c r="AB1361" s="296"/>
      <c r="AC1361" s="296"/>
      <c r="AD1361" s="296"/>
      <c r="AE1361" s="320"/>
      <c r="AF1361" s="296"/>
      <c r="AG1361" s="129"/>
      <c r="AH1361" s="129"/>
      <c r="AI1361" s="129"/>
      <c r="AJ1361" s="129"/>
      <c r="AK1361" s="129"/>
      <c r="AL1361" s="129"/>
      <c r="AM1361" s="129"/>
      <c r="AN1361" s="129"/>
      <c r="AO1361" s="129"/>
      <c r="AP1361" s="129"/>
    </row>
    <row r="1362" spans="2:44" s="149" customFormat="1" ht="12.75" customHeight="1">
      <c r="B1362" s="10"/>
      <c r="C1362" s="11"/>
      <c r="D1362" s="12"/>
      <c r="E1362" s="12"/>
      <c r="F1362" s="13"/>
      <c r="G1362" s="237" t="s">
        <v>832</v>
      </c>
      <c r="H1362" s="14" t="s">
        <v>131</v>
      </c>
      <c r="I1362" s="15">
        <v>12</v>
      </c>
      <c r="J1362" s="15">
        <v>0</v>
      </c>
      <c r="K1362" s="460">
        <v>0.2</v>
      </c>
      <c r="L1362" s="461">
        <v>0</v>
      </c>
      <c r="M1362" s="16"/>
      <c r="N1362" s="16"/>
      <c r="O1362" s="16"/>
      <c r="P1362" s="16"/>
      <c r="Q1362" s="16"/>
      <c r="R1362" s="17" t="s">
        <v>4239</v>
      </c>
      <c r="S1362" s="274" t="s">
        <v>2470</v>
      </c>
      <c r="T1362" s="148" t="s">
        <v>31</v>
      </c>
      <c r="U1362" s="148" t="s">
        <v>31</v>
      </c>
      <c r="V1362" s="148" t="s">
        <v>31</v>
      </c>
      <c r="W1362" s="148" t="s">
        <v>31</v>
      </c>
      <c r="X1362" s="284" t="s">
        <v>3766</v>
      </c>
      <c r="Y1362" s="296"/>
      <c r="Z1362" s="296"/>
      <c r="AA1362" s="296"/>
      <c r="AB1362" s="296"/>
      <c r="AC1362" s="296"/>
      <c r="AD1362" s="296"/>
      <c r="AE1362" s="320"/>
      <c r="AF1362" s="296"/>
      <c r="AG1362" s="129"/>
      <c r="AH1362" s="129"/>
      <c r="AI1362" s="129"/>
      <c r="AJ1362" s="129"/>
      <c r="AK1362" s="129"/>
      <c r="AL1362" s="129"/>
      <c r="AM1362" s="129"/>
      <c r="AN1362" s="129"/>
      <c r="AO1362" s="129"/>
      <c r="AP1362" s="129"/>
    </row>
    <row r="1363" spans="2:44" s="149" customFormat="1" ht="12.75" customHeight="1">
      <c r="B1363" s="10"/>
      <c r="C1363" s="11"/>
      <c r="D1363" s="12"/>
      <c r="E1363" s="12"/>
      <c r="F1363" s="13"/>
      <c r="G1363" s="237" t="s">
        <v>834</v>
      </c>
      <c r="H1363" s="14" t="s">
        <v>131</v>
      </c>
      <c r="I1363" s="15">
        <v>6</v>
      </c>
      <c r="J1363" s="15">
        <v>0</v>
      </c>
      <c r="K1363" s="460">
        <v>0.1</v>
      </c>
      <c r="L1363" s="461">
        <v>0</v>
      </c>
      <c r="M1363" s="16"/>
      <c r="N1363" s="16"/>
      <c r="O1363" s="16"/>
      <c r="P1363" s="16"/>
      <c r="Q1363" s="16"/>
      <c r="R1363" s="17">
        <v>43206</v>
      </c>
      <c r="S1363" s="274" t="s">
        <v>2470</v>
      </c>
      <c r="T1363" s="148" t="s">
        <v>31</v>
      </c>
      <c r="U1363" s="148" t="s">
        <v>31</v>
      </c>
      <c r="V1363" s="148" t="s">
        <v>31</v>
      </c>
      <c r="W1363" s="148" t="s">
        <v>31</v>
      </c>
      <c r="X1363" s="284" t="s">
        <v>3766</v>
      </c>
      <c r="Y1363" s="296"/>
      <c r="Z1363" s="296"/>
      <c r="AA1363" s="296"/>
      <c r="AB1363" s="296"/>
      <c r="AC1363" s="296"/>
      <c r="AD1363" s="296"/>
      <c r="AE1363" s="320"/>
      <c r="AF1363" s="296"/>
      <c r="AG1363" s="129"/>
      <c r="AH1363" s="129"/>
      <c r="AI1363" s="129"/>
      <c r="AJ1363" s="129"/>
      <c r="AK1363" s="129"/>
      <c r="AL1363" s="129"/>
      <c r="AM1363" s="129"/>
      <c r="AN1363" s="129"/>
      <c r="AO1363" s="129"/>
      <c r="AP1363" s="129"/>
    </row>
    <row r="1364" spans="2:44" s="149" customFormat="1" ht="12.75" customHeight="1">
      <c r="B1364" s="10"/>
      <c r="C1364" s="11"/>
      <c r="D1364" s="12"/>
      <c r="E1364" s="12"/>
      <c r="F1364" s="13"/>
      <c r="G1364" s="237" t="s">
        <v>838</v>
      </c>
      <c r="H1364" s="14" t="s">
        <v>131</v>
      </c>
      <c r="I1364" s="15">
        <v>24</v>
      </c>
      <c r="J1364" s="15">
        <v>0</v>
      </c>
      <c r="K1364" s="460">
        <v>0.4</v>
      </c>
      <c r="L1364" s="461">
        <v>0</v>
      </c>
      <c r="M1364" s="16"/>
      <c r="N1364" s="16"/>
      <c r="O1364" s="16"/>
      <c r="P1364" s="16"/>
      <c r="Q1364" s="16"/>
      <c r="R1364" s="17">
        <v>42382</v>
      </c>
      <c r="S1364" s="274" t="s">
        <v>2470</v>
      </c>
      <c r="T1364" s="148" t="s">
        <v>31</v>
      </c>
      <c r="U1364" s="148" t="s">
        <v>31</v>
      </c>
      <c r="V1364" s="148" t="s">
        <v>31</v>
      </c>
      <c r="W1364" s="148" t="s">
        <v>31</v>
      </c>
      <c r="X1364" s="284" t="s">
        <v>3766</v>
      </c>
      <c r="Y1364" s="296"/>
      <c r="Z1364" s="296"/>
      <c r="AA1364" s="296"/>
      <c r="AB1364" s="296"/>
      <c r="AC1364" s="296"/>
      <c r="AD1364" s="296"/>
      <c r="AE1364" s="320"/>
      <c r="AF1364" s="296"/>
      <c r="AG1364" s="129"/>
      <c r="AH1364" s="129"/>
      <c r="AI1364" s="129"/>
      <c r="AJ1364" s="129"/>
      <c r="AK1364" s="129"/>
      <c r="AL1364" s="129"/>
      <c r="AM1364" s="129"/>
      <c r="AN1364" s="129"/>
      <c r="AO1364" s="129"/>
      <c r="AP1364" s="129"/>
    </row>
    <row r="1365" spans="2:44" s="149" customFormat="1" ht="12.75" customHeight="1">
      <c r="B1365" s="10"/>
      <c r="C1365" s="11"/>
      <c r="D1365" s="12"/>
      <c r="E1365" s="12"/>
      <c r="F1365" s="13"/>
      <c r="G1365" s="237" t="s">
        <v>72</v>
      </c>
      <c r="H1365" s="14" t="s">
        <v>131</v>
      </c>
      <c r="I1365" s="15">
        <v>12</v>
      </c>
      <c r="J1365" s="15">
        <v>0</v>
      </c>
      <c r="K1365" s="460">
        <v>0.2</v>
      </c>
      <c r="L1365" s="461">
        <v>0</v>
      </c>
      <c r="M1365" s="16"/>
      <c r="N1365" s="16"/>
      <c r="O1365" s="16"/>
      <c r="P1365" s="16"/>
      <c r="Q1365" s="16"/>
      <c r="R1365" s="17">
        <v>42382</v>
      </c>
      <c r="S1365" s="274" t="s">
        <v>2470</v>
      </c>
      <c r="T1365" s="148" t="s">
        <v>31</v>
      </c>
      <c r="U1365" s="148" t="s">
        <v>31</v>
      </c>
      <c r="V1365" s="148" t="s">
        <v>31</v>
      </c>
      <c r="W1365" s="148" t="s">
        <v>31</v>
      </c>
      <c r="X1365" s="284" t="s">
        <v>3766</v>
      </c>
      <c r="Y1365" s="296"/>
      <c r="Z1365" s="296"/>
      <c r="AA1365" s="296"/>
      <c r="AB1365" s="296"/>
      <c r="AC1365" s="296"/>
      <c r="AD1365" s="296"/>
      <c r="AE1365" s="320"/>
      <c r="AF1365" s="296"/>
      <c r="AG1365" s="129"/>
      <c r="AH1365" s="129"/>
      <c r="AI1365" s="129"/>
      <c r="AJ1365" s="129"/>
      <c r="AK1365" s="129"/>
      <c r="AL1365" s="129"/>
      <c r="AM1365" s="129"/>
      <c r="AN1365" s="129"/>
      <c r="AO1365" s="129"/>
      <c r="AP1365" s="129"/>
    </row>
    <row r="1366" spans="2:44" s="149" customFormat="1" ht="12.75" customHeight="1">
      <c r="B1366" s="10"/>
      <c r="C1366" s="11"/>
      <c r="D1366" s="12"/>
      <c r="E1366" s="12"/>
      <c r="F1366" s="13"/>
      <c r="G1366" s="237" t="s">
        <v>73</v>
      </c>
      <c r="H1366" s="14" t="s">
        <v>131</v>
      </c>
      <c r="I1366" s="15">
        <v>30</v>
      </c>
      <c r="J1366" s="15">
        <v>0</v>
      </c>
      <c r="K1366" s="460">
        <v>0.5</v>
      </c>
      <c r="L1366" s="461">
        <v>0</v>
      </c>
      <c r="M1366" s="16"/>
      <c r="N1366" s="16"/>
      <c r="O1366" s="16"/>
      <c r="P1366" s="16"/>
      <c r="Q1366" s="16"/>
      <c r="R1366" s="17">
        <v>43206</v>
      </c>
      <c r="S1366" s="274" t="s">
        <v>2470</v>
      </c>
      <c r="T1366" s="148" t="s">
        <v>31</v>
      </c>
      <c r="U1366" s="148" t="s">
        <v>31</v>
      </c>
      <c r="V1366" s="148" t="s">
        <v>31</v>
      </c>
      <c r="W1366" s="148" t="s">
        <v>31</v>
      </c>
      <c r="X1366" s="284" t="s">
        <v>3766</v>
      </c>
      <c r="Y1366" s="296"/>
      <c r="Z1366" s="296"/>
      <c r="AA1366" s="296"/>
      <c r="AB1366" s="296"/>
      <c r="AC1366" s="296"/>
      <c r="AD1366" s="296"/>
      <c r="AE1366" s="320"/>
      <c r="AF1366" s="296"/>
      <c r="AG1366" s="129"/>
      <c r="AH1366" s="129"/>
      <c r="AI1366" s="129"/>
      <c r="AJ1366" s="129"/>
      <c r="AK1366" s="129"/>
      <c r="AL1366" s="129"/>
      <c r="AM1366" s="129"/>
      <c r="AN1366" s="129"/>
      <c r="AO1366" s="129"/>
      <c r="AP1366" s="129"/>
    </row>
    <row r="1367" spans="2:44" s="149" customFormat="1" ht="12.75" customHeight="1">
      <c r="B1367" s="10"/>
      <c r="C1367" s="11"/>
      <c r="D1367" s="12"/>
      <c r="E1367" s="12"/>
      <c r="F1367" s="13"/>
      <c r="G1367" s="237" t="s">
        <v>74</v>
      </c>
      <c r="H1367" s="14" t="s">
        <v>131</v>
      </c>
      <c r="I1367" s="15">
        <v>12</v>
      </c>
      <c r="J1367" s="15">
        <v>0</v>
      </c>
      <c r="K1367" s="460">
        <v>0.2</v>
      </c>
      <c r="L1367" s="461">
        <v>0</v>
      </c>
      <c r="M1367" s="16"/>
      <c r="N1367" s="16"/>
      <c r="O1367" s="16"/>
      <c r="P1367" s="16"/>
      <c r="Q1367" s="16"/>
      <c r="R1367" s="17">
        <v>43206</v>
      </c>
      <c r="S1367" s="274" t="s">
        <v>2470</v>
      </c>
      <c r="T1367" s="148" t="s">
        <v>31</v>
      </c>
      <c r="U1367" s="148" t="s">
        <v>31</v>
      </c>
      <c r="V1367" s="148" t="s">
        <v>31</v>
      </c>
      <c r="W1367" s="148" t="s">
        <v>31</v>
      </c>
      <c r="X1367" s="284" t="s">
        <v>3766</v>
      </c>
      <c r="Y1367" s="296"/>
      <c r="Z1367" s="296"/>
      <c r="AA1367" s="296"/>
      <c r="AB1367" s="296"/>
      <c r="AC1367" s="296"/>
      <c r="AD1367" s="296"/>
      <c r="AE1367" s="320"/>
      <c r="AF1367" s="296"/>
      <c r="AG1367" s="129"/>
      <c r="AH1367" s="129"/>
      <c r="AI1367" s="129"/>
      <c r="AJ1367" s="129"/>
      <c r="AK1367" s="129"/>
      <c r="AL1367" s="129"/>
      <c r="AM1367" s="129"/>
      <c r="AN1367" s="129"/>
      <c r="AO1367" s="129"/>
      <c r="AP1367" s="129"/>
    </row>
    <row r="1368" spans="2:44" s="149" customFormat="1" ht="12.75" customHeight="1">
      <c r="B1368" s="10"/>
      <c r="C1368" s="11" t="s">
        <v>40</v>
      </c>
      <c r="D1368" s="12" t="s">
        <v>59</v>
      </c>
      <c r="E1368" s="12" t="s">
        <v>4145</v>
      </c>
      <c r="F1368" s="13" t="s">
        <v>839</v>
      </c>
      <c r="G1368" s="237" t="s">
        <v>75</v>
      </c>
      <c r="H1368" s="14" t="s">
        <v>131</v>
      </c>
      <c r="I1368" s="15">
        <v>12</v>
      </c>
      <c r="J1368" s="15">
        <v>0</v>
      </c>
      <c r="K1368" s="460">
        <v>0.2</v>
      </c>
      <c r="L1368" s="461">
        <v>0</v>
      </c>
      <c r="M1368" s="16">
        <f>SUM(I1368:I1369)</f>
        <v>24</v>
      </c>
      <c r="N1368" s="16">
        <f t="shared" ref="N1368:P1368" si="63">SUM(J1368:J1369)</f>
        <v>0</v>
      </c>
      <c r="O1368" s="16">
        <f t="shared" si="63"/>
        <v>0.4</v>
      </c>
      <c r="P1368" s="16">
        <f t="shared" si="63"/>
        <v>0</v>
      </c>
      <c r="Q1368" s="16"/>
      <c r="R1368" s="17">
        <v>43206</v>
      </c>
      <c r="S1368" s="274" t="s">
        <v>2470</v>
      </c>
      <c r="T1368" s="148" t="s">
        <v>31</v>
      </c>
      <c r="U1368" s="148" t="s">
        <v>31</v>
      </c>
      <c r="V1368" s="148" t="s">
        <v>31</v>
      </c>
      <c r="W1368" s="148" t="s">
        <v>31</v>
      </c>
      <c r="X1368" s="284" t="s">
        <v>3766</v>
      </c>
      <c r="Y1368" s="296"/>
      <c r="Z1368" s="296"/>
      <c r="AA1368" s="296"/>
      <c r="AB1368" s="296"/>
      <c r="AC1368" s="296"/>
      <c r="AD1368" s="296"/>
      <c r="AE1368" s="320"/>
      <c r="AF1368" s="296"/>
      <c r="AG1368" s="129"/>
      <c r="AH1368" s="129"/>
      <c r="AI1368" s="129"/>
      <c r="AJ1368" s="129"/>
      <c r="AK1368" s="129"/>
      <c r="AL1368" s="129"/>
      <c r="AM1368" s="129"/>
      <c r="AN1368" s="129"/>
      <c r="AO1368" s="129"/>
      <c r="AP1368" s="129"/>
      <c r="AQ1368" s="327"/>
      <c r="AR1368" s="327"/>
    </row>
    <row r="1369" spans="2:44" s="149" customFormat="1" ht="12.75" customHeight="1">
      <c r="B1369" s="10"/>
      <c r="C1369" s="11"/>
      <c r="D1369" s="12"/>
      <c r="E1369" s="12"/>
      <c r="F1369" s="13"/>
      <c r="G1369" s="237" t="s">
        <v>840</v>
      </c>
      <c r="H1369" s="14" t="s">
        <v>131</v>
      </c>
      <c r="I1369" s="15">
        <v>12</v>
      </c>
      <c r="J1369" s="15">
        <v>0</v>
      </c>
      <c r="K1369" s="460">
        <v>0.2</v>
      </c>
      <c r="L1369" s="461">
        <v>0</v>
      </c>
      <c r="M1369" s="16"/>
      <c r="N1369" s="16"/>
      <c r="O1369" s="16"/>
      <c r="P1369" s="16"/>
      <c r="Q1369" s="16"/>
      <c r="R1369" s="17">
        <v>43206</v>
      </c>
      <c r="S1369" s="274" t="s">
        <v>2470</v>
      </c>
      <c r="T1369" s="148" t="s">
        <v>31</v>
      </c>
      <c r="U1369" s="148" t="s">
        <v>31</v>
      </c>
      <c r="V1369" s="148" t="s">
        <v>31</v>
      </c>
      <c r="W1369" s="148" t="s">
        <v>31</v>
      </c>
      <c r="X1369" s="284" t="s">
        <v>3766</v>
      </c>
      <c r="Y1369" s="296"/>
      <c r="Z1369" s="296"/>
      <c r="AA1369" s="296"/>
      <c r="AB1369" s="296"/>
      <c r="AC1369" s="296"/>
      <c r="AD1369" s="296"/>
      <c r="AE1369" s="320"/>
      <c r="AF1369" s="296"/>
      <c r="AG1369" s="129"/>
      <c r="AH1369" s="129"/>
      <c r="AI1369" s="129"/>
      <c r="AJ1369" s="129"/>
      <c r="AK1369" s="129"/>
      <c r="AL1369" s="129"/>
      <c r="AM1369" s="129"/>
      <c r="AN1369" s="129"/>
      <c r="AO1369" s="129"/>
      <c r="AP1369" s="129"/>
    </row>
    <row r="1370" spans="2:44" s="149" customFormat="1" ht="12.75" customHeight="1">
      <c r="B1370" s="10"/>
      <c r="C1370" s="11" t="s">
        <v>40</v>
      </c>
      <c r="D1370" s="12" t="s">
        <v>59</v>
      </c>
      <c r="E1370" s="13" t="s">
        <v>76</v>
      </c>
      <c r="F1370" s="13" t="s">
        <v>828</v>
      </c>
      <c r="G1370" s="237" t="s">
        <v>841</v>
      </c>
      <c r="H1370" s="14" t="s">
        <v>131</v>
      </c>
      <c r="I1370" s="15">
        <v>6</v>
      </c>
      <c r="J1370" s="15">
        <v>0</v>
      </c>
      <c r="K1370" s="460">
        <v>0.05</v>
      </c>
      <c r="L1370" s="461">
        <v>0</v>
      </c>
      <c r="M1370" s="16">
        <f>SUM(I1370:I1379)</f>
        <v>117</v>
      </c>
      <c r="N1370" s="16">
        <f t="shared" ref="N1370:P1370" si="64">SUM(J1370:J1379)</f>
        <v>0</v>
      </c>
      <c r="O1370" s="16">
        <f t="shared" si="64"/>
        <v>1.9</v>
      </c>
      <c r="P1370" s="16">
        <f t="shared" si="64"/>
        <v>0</v>
      </c>
      <c r="Q1370" s="16"/>
      <c r="R1370" s="17">
        <v>42382</v>
      </c>
      <c r="S1370" s="274" t="s">
        <v>2470</v>
      </c>
      <c r="T1370" s="148" t="s">
        <v>31</v>
      </c>
      <c r="U1370" s="148" t="s">
        <v>31</v>
      </c>
      <c r="V1370" s="148" t="s">
        <v>31</v>
      </c>
      <c r="W1370" s="148" t="s">
        <v>31</v>
      </c>
      <c r="X1370" s="284" t="s">
        <v>3766</v>
      </c>
      <c r="Y1370" s="296"/>
      <c r="Z1370" s="296"/>
      <c r="AA1370" s="296"/>
      <c r="AB1370" s="296"/>
      <c r="AC1370" s="296"/>
      <c r="AD1370" s="296"/>
      <c r="AE1370" s="320"/>
      <c r="AF1370" s="296"/>
      <c r="AG1370" s="129"/>
      <c r="AH1370" s="129"/>
      <c r="AI1370" s="129"/>
      <c r="AJ1370" s="129"/>
      <c r="AK1370" s="129"/>
      <c r="AL1370" s="129"/>
      <c r="AM1370" s="129"/>
      <c r="AN1370" s="129"/>
      <c r="AO1370" s="129"/>
      <c r="AP1370" s="129"/>
      <c r="AQ1370" s="327"/>
      <c r="AR1370" s="327"/>
    </row>
    <row r="1371" spans="2:44" s="149" customFormat="1" ht="12.75" customHeight="1">
      <c r="B1371" s="10"/>
      <c r="C1371" s="11"/>
      <c r="D1371" s="12"/>
      <c r="E1371" s="12"/>
      <c r="F1371" s="13"/>
      <c r="G1371" s="237" t="s">
        <v>842</v>
      </c>
      <c r="H1371" s="14" t="s">
        <v>131</v>
      </c>
      <c r="I1371" s="15">
        <v>15</v>
      </c>
      <c r="J1371" s="15">
        <v>0</v>
      </c>
      <c r="K1371" s="460">
        <v>0.25</v>
      </c>
      <c r="L1371" s="461">
        <v>0</v>
      </c>
      <c r="M1371" s="16"/>
      <c r="N1371" s="16"/>
      <c r="O1371" s="16"/>
      <c r="P1371" s="16"/>
      <c r="Q1371" s="16"/>
      <c r="R1371" s="17">
        <v>42382</v>
      </c>
      <c r="S1371" s="274" t="s">
        <v>2470</v>
      </c>
      <c r="T1371" s="148" t="s">
        <v>31</v>
      </c>
      <c r="U1371" s="148" t="s">
        <v>31</v>
      </c>
      <c r="V1371" s="148" t="s">
        <v>31</v>
      </c>
      <c r="W1371" s="148" t="s">
        <v>31</v>
      </c>
      <c r="X1371" s="284" t="s">
        <v>3766</v>
      </c>
      <c r="Y1371" s="296"/>
      <c r="Z1371" s="296"/>
      <c r="AA1371" s="296"/>
      <c r="AB1371" s="296"/>
      <c r="AC1371" s="296"/>
      <c r="AD1371" s="296"/>
      <c r="AE1371" s="320"/>
      <c r="AF1371" s="296"/>
      <c r="AG1371" s="129"/>
      <c r="AH1371" s="129"/>
      <c r="AI1371" s="129"/>
      <c r="AJ1371" s="129"/>
      <c r="AK1371" s="129"/>
      <c r="AL1371" s="129"/>
      <c r="AM1371" s="129"/>
      <c r="AN1371" s="129"/>
      <c r="AO1371" s="129"/>
      <c r="AP1371" s="129"/>
    </row>
    <row r="1372" spans="2:44" s="149" customFormat="1" ht="12.75" customHeight="1">
      <c r="B1372" s="10"/>
      <c r="C1372" s="11"/>
      <c r="D1372" s="12"/>
      <c r="E1372" s="12"/>
      <c r="F1372" s="13"/>
      <c r="G1372" s="237" t="s">
        <v>843</v>
      </c>
      <c r="H1372" s="14" t="s">
        <v>131</v>
      </c>
      <c r="I1372" s="15">
        <v>6</v>
      </c>
      <c r="J1372" s="15">
        <v>0</v>
      </c>
      <c r="K1372" s="460">
        <v>0.1</v>
      </c>
      <c r="L1372" s="461">
        <v>0</v>
      </c>
      <c r="M1372" s="16"/>
      <c r="N1372" s="16"/>
      <c r="O1372" s="16"/>
      <c r="P1372" s="16"/>
      <c r="Q1372" s="16"/>
      <c r="R1372" s="17">
        <v>43206</v>
      </c>
      <c r="S1372" s="274" t="s">
        <v>2470</v>
      </c>
      <c r="T1372" s="148" t="s">
        <v>31</v>
      </c>
      <c r="U1372" s="148" t="s">
        <v>31</v>
      </c>
      <c r="V1372" s="148" t="s">
        <v>31</v>
      </c>
      <c r="W1372" s="148" t="s">
        <v>31</v>
      </c>
      <c r="X1372" s="284" t="s">
        <v>3766</v>
      </c>
      <c r="Y1372" s="296"/>
      <c r="Z1372" s="296"/>
      <c r="AA1372" s="296"/>
      <c r="AB1372" s="296"/>
      <c r="AC1372" s="296"/>
      <c r="AD1372" s="296"/>
      <c r="AE1372" s="320"/>
      <c r="AF1372" s="296"/>
      <c r="AG1372" s="129"/>
      <c r="AH1372" s="129"/>
      <c r="AI1372" s="129"/>
      <c r="AJ1372" s="129"/>
      <c r="AK1372" s="129"/>
      <c r="AL1372" s="129"/>
      <c r="AM1372" s="129"/>
      <c r="AN1372" s="129"/>
      <c r="AO1372" s="129"/>
      <c r="AP1372" s="129"/>
    </row>
    <row r="1373" spans="2:44" s="149" customFormat="1" ht="12.75" customHeight="1">
      <c r="B1373" s="10"/>
      <c r="C1373" s="11"/>
      <c r="D1373" s="12"/>
      <c r="E1373" s="12"/>
      <c r="F1373" s="13"/>
      <c r="G1373" s="237" t="s">
        <v>830</v>
      </c>
      <c r="H1373" s="14" t="s">
        <v>131</v>
      </c>
      <c r="I1373" s="15">
        <v>6</v>
      </c>
      <c r="J1373" s="15">
        <v>0</v>
      </c>
      <c r="K1373" s="460">
        <v>0.1</v>
      </c>
      <c r="L1373" s="461">
        <v>0</v>
      </c>
      <c r="M1373" s="16"/>
      <c r="N1373" s="16"/>
      <c r="O1373" s="16"/>
      <c r="P1373" s="16"/>
      <c r="Q1373" s="16"/>
      <c r="R1373" s="17">
        <v>43206</v>
      </c>
      <c r="S1373" s="274" t="s">
        <v>2470</v>
      </c>
      <c r="T1373" s="148" t="s">
        <v>31</v>
      </c>
      <c r="U1373" s="148" t="s">
        <v>31</v>
      </c>
      <c r="V1373" s="148" t="s">
        <v>31</v>
      </c>
      <c r="W1373" s="148" t="s">
        <v>31</v>
      </c>
      <c r="X1373" s="284" t="s">
        <v>3766</v>
      </c>
      <c r="Y1373" s="296"/>
      <c r="Z1373" s="296"/>
      <c r="AA1373" s="296"/>
      <c r="AB1373" s="296"/>
      <c r="AC1373" s="296"/>
      <c r="AD1373" s="296"/>
      <c r="AE1373" s="320"/>
      <c r="AF1373" s="296"/>
      <c r="AG1373" s="129"/>
      <c r="AH1373" s="129"/>
      <c r="AI1373" s="129"/>
      <c r="AJ1373" s="129"/>
      <c r="AK1373" s="129"/>
      <c r="AL1373" s="129"/>
      <c r="AM1373" s="129"/>
      <c r="AN1373" s="129"/>
      <c r="AO1373" s="129"/>
      <c r="AP1373" s="129"/>
    </row>
    <row r="1374" spans="2:44" s="149" customFormat="1" ht="12.75" customHeight="1">
      <c r="B1374" s="10"/>
      <c r="C1374" s="11"/>
      <c r="D1374" s="12"/>
      <c r="E1374" s="12"/>
      <c r="F1374" s="13"/>
      <c r="G1374" s="237" t="s">
        <v>831</v>
      </c>
      <c r="H1374" s="14" t="s">
        <v>131</v>
      </c>
      <c r="I1374" s="15">
        <v>30</v>
      </c>
      <c r="J1374" s="15">
        <v>0</v>
      </c>
      <c r="K1374" s="460">
        <v>0.5</v>
      </c>
      <c r="L1374" s="461">
        <v>0</v>
      </c>
      <c r="M1374" s="16"/>
      <c r="N1374" s="16"/>
      <c r="O1374" s="16"/>
      <c r="P1374" s="16"/>
      <c r="Q1374" s="16"/>
      <c r="R1374" s="17">
        <v>43206</v>
      </c>
      <c r="S1374" s="274" t="s">
        <v>2470</v>
      </c>
      <c r="T1374" s="148" t="s">
        <v>31</v>
      </c>
      <c r="U1374" s="148" t="s">
        <v>31</v>
      </c>
      <c r="V1374" s="148" t="s">
        <v>31</v>
      </c>
      <c r="W1374" s="148" t="s">
        <v>31</v>
      </c>
      <c r="X1374" s="284" t="s">
        <v>3766</v>
      </c>
      <c r="Y1374" s="296"/>
      <c r="Z1374" s="296"/>
      <c r="AA1374" s="296"/>
      <c r="AB1374" s="296"/>
      <c r="AC1374" s="296"/>
      <c r="AD1374" s="296"/>
      <c r="AE1374" s="320"/>
      <c r="AF1374" s="296"/>
      <c r="AG1374" s="129"/>
      <c r="AH1374" s="129"/>
      <c r="AI1374" s="129"/>
      <c r="AJ1374" s="129"/>
      <c r="AK1374" s="129"/>
      <c r="AL1374" s="129"/>
      <c r="AM1374" s="129"/>
      <c r="AN1374" s="129"/>
      <c r="AO1374" s="129"/>
      <c r="AP1374" s="129"/>
    </row>
    <row r="1375" spans="2:44" s="149" customFormat="1" ht="12.75" customHeight="1">
      <c r="B1375" s="10"/>
      <c r="C1375" s="11"/>
      <c r="D1375" s="12"/>
      <c r="E1375" s="12"/>
      <c r="F1375" s="13"/>
      <c r="G1375" s="237" t="s">
        <v>70</v>
      </c>
      <c r="H1375" s="14" t="s">
        <v>131</v>
      </c>
      <c r="I1375" s="15">
        <v>12</v>
      </c>
      <c r="J1375" s="15">
        <v>0</v>
      </c>
      <c r="K1375" s="460">
        <v>0.2</v>
      </c>
      <c r="L1375" s="461">
        <v>0</v>
      </c>
      <c r="M1375" s="16"/>
      <c r="N1375" s="16"/>
      <c r="O1375" s="16"/>
      <c r="P1375" s="16"/>
      <c r="Q1375" s="16"/>
      <c r="R1375" s="17">
        <v>43206</v>
      </c>
      <c r="S1375" s="274" t="s">
        <v>2470</v>
      </c>
      <c r="T1375" s="148" t="s">
        <v>31</v>
      </c>
      <c r="U1375" s="148" t="s">
        <v>31</v>
      </c>
      <c r="V1375" s="148" t="s">
        <v>31</v>
      </c>
      <c r="W1375" s="148" t="s">
        <v>31</v>
      </c>
      <c r="X1375" s="284" t="s">
        <v>3766</v>
      </c>
      <c r="Y1375" s="296"/>
      <c r="Z1375" s="296"/>
      <c r="AA1375" s="296"/>
      <c r="AB1375" s="296"/>
      <c r="AC1375" s="296"/>
      <c r="AD1375" s="296"/>
      <c r="AE1375" s="320"/>
      <c r="AF1375" s="296"/>
      <c r="AG1375" s="129"/>
      <c r="AH1375" s="129"/>
      <c r="AI1375" s="129"/>
      <c r="AJ1375" s="129"/>
      <c r="AK1375" s="129"/>
      <c r="AL1375" s="129"/>
      <c r="AM1375" s="129"/>
      <c r="AN1375" s="129"/>
      <c r="AO1375" s="129"/>
      <c r="AP1375" s="129"/>
    </row>
    <row r="1376" spans="2:44" s="149" customFormat="1" ht="12.75" customHeight="1">
      <c r="B1376" s="10"/>
      <c r="C1376" s="11"/>
      <c r="D1376" s="12"/>
      <c r="E1376" s="12"/>
      <c r="F1376" s="13"/>
      <c r="G1376" s="237" t="s">
        <v>832</v>
      </c>
      <c r="H1376" s="14" t="s">
        <v>131</v>
      </c>
      <c r="I1376" s="15">
        <v>6</v>
      </c>
      <c r="J1376" s="15">
        <v>0</v>
      </c>
      <c r="K1376" s="460">
        <v>0.1</v>
      </c>
      <c r="L1376" s="461">
        <v>0</v>
      </c>
      <c r="M1376" s="16"/>
      <c r="N1376" s="16"/>
      <c r="O1376" s="16"/>
      <c r="P1376" s="16"/>
      <c r="Q1376" s="16"/>
      <c r="R1376" s="17">
        <v>43206</v>
      </c>
      <c r="S1376" s="274" t="s">
        <v>2470</v>
      </c>
      <c r="T1376" s="148" t="s">
        <v>31</v>
      </c>
      <c r="U1376" s="148" t="s">
        <v>31</v>
      </c>
      <c r="V1376" s="148" t="s">
        <v>31</v>
      </c>
      <c r="W1376" s="148" t="s">
        <v>31</v>
      </c>
      <c r="X1376" s="284" t="s">
        <v>3766</v>
      </c>
      <c r="Y1376" s="296"/>
      <c r="Z1376" s="296"/>
      <c r="AA1376" s="296"/>
      <c r="AB1376" s="296"/>
      <c r="AC1376" s="296"/>
      <c r="AD1376" s="296"/>
      <c r="AE1376" s="320"/>
      <c r="AF1376" s="296"/>
      <c r="AG1376" s="129"/>
      <c r="AH1376" s="129"/>
      <c r="AI1376" s="129"/>
      <c r="AJ1376" s="129"/>
      <c r="AK1376" s="129"/>
      <c r="AL1376" s="129"/>
      <c r="AM1376" s="129"/>
      <c r="AN1376" s="129"/>
      <c r="AO1376" s="129"/>
      <c r="AP1376" s="129"/>
    </row>
    <row r="1377" spans="2:44" s="149" customFormat="1" ht="12.75" customHeight="1">
      <c r="B1377" s="10"/>
      <c r="C1377" s="11"/>
      <c r="D1377" s="12"/>
      <c r="E1377" s="12"/>
      <c r="F1377" s="13"/>
      <c r="G1377" s="237" t="s">
        <v>844</v>
      </c>
      <c r="H1377" s="14" t="s">
        <v>131</v>
      </c>
      <c r="I1377" s="15">
        <v>12</v>
      </c>
      <c r="J1377" s="15">
        <v>0</v>
      </c>
      <c r="K1377" s="460">
        <v>0.2</v>
      </c>
      <c r="L1377" s="461">
        <v>0</v>
      </c>
      <c r="M1377" s="16"/>
      <c r="N1377" s="16"/>
      <c r="O1377" s="16"/>
      <c r="P1377" s="16"/>
      <c r="Q1377" s="16"/>
      <c r="R1377" s="17">
        <v>43206</v>
      </c>
      <c r="S1377" s="274" t="s">
        <v>2470</v>
      </c>
      <c r="T1377" s="148" t="s">
        <v>31</v>
      </c>
      <c r="U1377" s="148" t="s">
        <v>31</v>
      </c>
      <c r="V1377" s="148" t="s">
        <v>31</v>
      </c>
      <c r="W1377" s="148" t="s">
        <v>31</v>
      </c>
      <c r="X1377" s="284" t="s">
        <v>3766</v>
      </c>
      <c r="Y1377" s="296"/>
      <c r="Z1377" s="296"/>
      <c r="AA1377" s="296"/>
      <c r="AB1377" s="296"/>
      <c r="AC1377" s="296"/>
      <c r="AD1377" s="296"/>
      <c r="AE1377" s="320"/>
      <c r="AF1377" s="296"/>
      <c r="AG1377" s="129"/>
      <c r="AH1377" s="129"/>
      <c r="AI1377" s="129"/>
      <c r="AJ1377" s="129"/>
      <c r="AK1377" s="129"/>
      <c r="AL1377" s="129"/>
      <c r="AM1377" s="129"/>
      <c r="AN1377" s="129"/>
      <c r="AO1377" s="129"/>
      <c r="AP1377" s="129"/>
    </row>
    <row r="1378" spans="2:44" s="149" customFormat="1" ht="12.75" customHeight="1">
      <c r="B1378" s="10"/>
      <c r="C1378" s="11"/>
      <c r="D1378" s="12"/>
      <c r="E1378" s="12"/>
      <c r="F1378" s="13"/>
      <c r="G1378" s="237" t="s">
        <v>834</v>
      </c>
      <c r="H1378" s="14" t="s">
        <v>131</v>
      </c>
      <c r="I1378" s="15">
        <v>12</v>
      </c>
      <c r="J1378" s="15">
        <v>0</v>
      </c>
      <c r="K1378" s="460">
        <v>0.2</v>
      </c>
      <c r="L1378" s="461">
        <v>0</v>
      </c>
      <c r="M1378" s="16"/>
      <c r="N1378" s="16"/>
      <c r="O1378" s="16"/>
      <c r="P1378" s="16"/>
      <c r="Q1378" s="16"/>
      <c r="R1378" s="17">
        <v>43206</v>
      </c>
      <c r="S1378" s="274" t="s">
        <v>2470</v>
      </c>
      <c r="T1378" s="148" t="s">
        <v>31</v>
      </c>
      <c r="U1378" s="148" t="s">
        <v>31</v>
      </c>
      <c r="V1378" s="148" t="s">
        <v>31</v>
      </c>
      <c r="W1378" s="148" t="s">
        <v>31</v>
      </c>
      <c r="X1378" s="284" t="s">
        <v>3766</v>
      </c>
      <c r="Y1378" s="296"/>
      <c r="Z1378" s="296"/>
      <c r="AA1378" s="296"/>
      <c r="AB1378" s="296"/>
      <c r="AC1378" s="296"/>
      <c r="AD1378" s="296"/>
      <c r="AE1378" s="320"/>
      <c r="AF1378" s="296"/>
      <c r="AG1378" s="129"/>
      <c r="AH1378" s="129"/>
      <c r="AI1378" s="129"/>
      <c r="AJ1378" s="129"/>
      <c r="AK1378" s="129"/>
      <c r="AL1378" s="129"/>
      <c r="AM1378" s="129"/>
      <c r="AN1378" s="129"/>
      <c r="AO1378" s="129"/>
      <c r="AP1378" s="129"/>
    </row>
    <row r="1379" spans="2:44" s="149" customFormat="1" ht="12.75" customHeight="1">
      <c r="B1379" s="10"/>
      <c r="C1379" s="11"/>
      <c r="D1379" s="12"/>
      <c r="E1379" s="12"/>
      <c r="F1379" s="13"/>
      <c r="G1379" s="237" t="s">
        <v>835</v>
      </c>
      <c r="H1379" s="14" t="s">
        <v>131</v>
      </c>
      <c r="I1379" s="15">
        <v>12</v>
      </c>
      <c r="J1379" s="15">
        <v>0</v>
      </c>
      <c r="K1379" s="460">
        <v>0.2</v>
      </c>
      <c r="L1379" s="461">
        <v>0</v>
      </c>
      <c r="M1379" s="16"/>
      <c r="N1379" s="16"/>
      <c r="O1379" s="16"/>
      <c r="P1379" s="16"/>
      <c r="Q1379" s="16"/>
      <c r="R1379" s="17">
        <v>42382</v>
      </c>
      <c r="S1379" s="274" t="s">
        <v>2470</v>
      </c>
      <c r="T1379" s="148" t="s">
        <v>31</v>
      </c>
      <c r="U1379" s="148" t="s">
        <v>31</v>
      </c>
      <c r="V1379" s="148" t="s">
        <v>31</v>
      </c>
      <c r="W1379" s="148" t="s">
        <v>31</v>
      </c>
      <c r="X1379" s="284" t="s">
        <v>3766</v>
      </c>
      <c r="Y1379" s="296"/>
      <c r="Z1379" s="296"/>
      <c r="AA1379" s="296"/>
      <c r="AB1379" s="296"/>
      <c r="AC1379" s="296"/>
      <c r="AD1379" s="296"/>
      <c r="AE1379" s="320"/>
      <c r="AF1379" s="296"/>
      <c r="AG1379" s="129"/>
      <c r="AH1379" s="129"/>
      <c r="AI1379" s="129"/>
      <c r="AJ1379" s="129"/>
      <c r="AK1379" s="129"/>
      <c r="AL1379" s="129"/>
      <c r="AM1379" s="129"/>
      <c r="AN1379" s="129"/>
      <c r="AO1379" s="129"/>
      <c r="AP1379" s="129"/>
    </row>
    <row r="1380" spans="2:44" s="149" customFormat="1" ht="12.75" customHeight="1">
      <c r="B1380" s="10"/>
      <c r="C1380" s="11" t="s">
        <v>40</v>
      </c>
      <c r="D1380" s="12" t="s">
        <v>59</v>
      </c>
      <c r="E1380" s="13" t="s">
        <v>76</v>
      </c>
      <c r="F1380" s="13" t="s">
        <v>77</v>
      </c>
      <c r="G1380" s="237" t="s">
        <v>836</v>
      </c>
      <c r="H1380" s="14" t="s">
        <v>131</v>
      </c>
      <c r="I1380" s="15">
        <v>12</v>
      </c>
      <c r="J1380" s="15">
        <v>0</v>
      </c>
      <c r="K1380" s="460">
        <v>0.2</v>
      </c>
      <c r="L1380" s="461">
        <v>0</v>
      </c>
      <c r="M1380" s="16">
        <f>SUM(I1380:I1386)</f>
        <v>108</v>
      </c>
      <c r="N1380" s="16">
        <f t="shared" ref="N1380:P1380" si="65">SUM(J1380:J1386)</f>
        <v>0</v>
      </c>
      <c r="O1380" s="16">
        <f t="shared" si="65"/>
        <v>1.8</v>
      </c>
      <c r="P1380" s="16">
        <f t="shared" si="65"/>
        <v>0</v>
      </c>
      <c r="Q1380" s="16"/>
      <c r="R1380" s="17">
        <v>43206</v>
      </c>
      <c r="S1380" s="274" t="s">
        <v>2470</v>
      </c>
      <c r="T1380" s="148" t="s">
        <v>31</v>
      </c>
      <c r="U1380" s="148" t="s">
        <v>31</v>
      </c>
      <c r="V1380" s="148" t="s">
        <v>31</v>
      </c>
      <c r="W1380" s="148" t="s">
        <v>31</v>
      </c>
      <c r="X1380" s="284" t="s">
        <v>3766</v>
      </c>
      <c r="Y1380" s="296"/>
      <c r="Z1380" s="296"/>
      <c r="AA1380" s="296"/>
      <c r="AB1380" s="296"/>
      <c r="AC1380" s="296"/>
      <c r="AD1380" s="296"/>
      <c r="AE1380" s="320"/>
      <c r="AF1380" s="296"/>
      <c r="AG1380" s="129"/>
      <c r="AH1380" s="129"/>
      <c r="AI1380" s="129"/>
      <c r="AJ1380" s="129"/>
      <c r="AK1380" s="129"/>
      <c r="AL1380" s="129"/>
      <c r="AM1380" s="129"/>
      <c r="AN1380" s="129"/>
      <c r="AO1380" s="129"/>
      <c r="AP1380" s="129"/>
      <c r="AQ1380" s="327"/>
      <c r="AR1380" s="327"/>
    </row>
    <row r="1381" spans="2:44" s="149" customFormat="1" ht="12.75" customHeight="1">
      <c r="B1381" s="10"/>
      <c r="C1381" s="11"/>
      <c r="D1381" s="12"/>
      <c r="E1381" s="12"/>
      <c r="F1381" s="13"/>
      <c r="G1381" s="237" t="s">
        <v>837</v>
      </c>
      <c r="H1381" s="14" t="s">
        <v>131</v>
      </c>
      <c r="I1381" s="15">
        <v>12</v>
      </c>
      <c r="J1381" s="15">
        <v>0</v>
      </c>
      <c r="K1381" s="460">
        <v>0.2</v>
      </c>
      <c r="L1381" s="461">
        <v>0</v>
      </c>
      <c r="M1381" s="16"/>
      <c r="N1381" s="16"/>
      <c r="O1381" s="16"/>
      <c r="P1381" s="16"/>
      <c r="Q1381" s="16"/>
      <c r="R1381" s="17" t="s">
        <v>4239</v>
      </c>
      <c r="S1381" s="274" t="s">
        <v>2470</v>
      </c>
      <c r="T1381" s="148" t="s">
        <v>31</v>
      </c>
      <c r="U1381" s="148" t="s">
        <v>31</v>
      </c>
      <c r="V1381" s="148" t="s">
        <v>31</v>
      </c>
      <c r="W1381" s="148" t="s">
        <v>31</v>
      </c>
      <c r="X1381" s="284" t="s">
        <v>3766</v>
      </c>
      <c r="Y1381" s="296"/>
      <c r="Z1381" s="296"/>
      <c r="AA1381" s="296"/>
      <c r="AB1381" s="296"/>
      <c r="AC1381" s="296"/>
      <c r="AD1381" s="296"/>
      <c r="AE1381" s="320"/>
      <c r="AF1381" s="296"/>
      <c r="AG1381" s="129"/>
      <c r="AH1381" s="129"/>
      <c r="AI1381" s="129"/>
      <c r="AJ1381" s="129"/>
      <c r="AK1381" s="129"/>
      <c r="AL1381" s="129"/>
      <c r="AM1381" s="129"/>
      <c r="AN1381" s="129"/>
      <c r="AO1381" s="129"/>
      <c r="AP1381" s="129"/>
    </row>
    <row r="1382" spans="2:44" s="149" customFormat="1" ht="12.75" customHeight="1">
      <c r="B1382" s="10"/>
      <c r="C1382" s="11"/>
      <c r="D1382" s="12"/>
      <c r="E1382" s="12"/>
      <c r="F1382" s="13"/>
      <c r="G1382" s="237" t="s">
        <v>832</v>
      </c>
      <c r="H1382" s="14" t="s">
        <v>131</v>
      </c>
      <c r="I1382" s="15">
        <v>12</v>
      </c>
      <c r="J1382" s="15">
        <v>0</v>
      </c>
      <c r="K1382" s="460">
        <v>0.2</v>
      </c>
      <c r="L1382" s="461">
        <v>0</v>
      </c>
      <c r="M1382" s="16"/>
      <c r="N1382" s="16"/>
      <c r="O1382" s="16"/>
      <c r="P1382" s="16"/>
      <c r="Q1382" s="16"/>
      <c r="R1382" s="17">
        <v>42382</v>
      </c>
      <c r="S1382" s="274" t="s">
        <v>2470</v>
      </c>
      <c r="T1382" s="148" t="s">
        <v>31</v>
      </c>
      <c r="U1382" s="148" t="s">
        <v>31</v>
      </c>
      <c r="V1382" s="148" t="s">
        <v>31</v>
      </c>
      <c r="W1382" s="148" t="s">
        <v>31</v>
      </c>
      <c r="X1382" s="284" t="s">
        <v>3766</v>
      </c>
      <c r="Y1382" s="296"/>
      <c r="Z1382" s="296"/>
      <c r="AA1382" s="296"/>
      <c r="AB1382" s="296"/>
      <c r="AC1382" s="296"/>
      <c r="AD1382" s="296"/>
      <c r="AE1382" s="320"/>
      <c r="AF1382" s="296"/>
      <c r="AG1382" s="129"/>
      <c r="AH1382" s="129"/>
      <c r="AI1382" s="129"/>
      <c r="AJ1382" s="129"/>
      <c r="AK1382" s="129"/>
      <c r="AL1382" s="129"/>
      <c r="AM1382" s="129"/>
      <c r="AN1382" s="129"/>
      <c r="AO1382" s="129"/>
      <c r="AP1382" s="129"/>
    </row>
    <row r="1383" spans="2:44" s="149" customFormat="1" ht="12.75" customHeight="1">
      <c r="B1383" s="10"/>
      <c r="C1383" s="11"/>
      <c r="D1383" s="12"/>
      <c r="E1383" s="12"/>
      <c r="F1383" s="13"/>
      <c r="G1383" s="237" t="s">
        <v>834</v>
      </c>
      <c r="H1383" s="14" t="s">
        <v>131</v>
      </c>
      <c r="I1383" s="15">
        <v>6</v>
      </c>
      <c r="J1383" s="15">
        <v>0</v>
      </c>
      <c r="K1383" s="460">
        <v>0.1</v>
      </c>
      <c r="L1383" s="461">
        <v>0</v>
      </c>
      <c r="M1383" s="16"/>
      <c r="N1383" s="16"/>
      <c r="O1383" s="16"/>
      <c r="P1383" s="16"/>
      <c r="Q1383" s="16"/>
      <c r="R1383" s="17">
        <v>43206</v>
      </c>
      <c r="S1383" s="274" t="s">
        <v>2470</v>
      </c>
      <c r="T1383" s="148" t="s">
        <v>31</v>
      </c>
      <c r="U1383" s="148" t="s">
        <v>31</v>
      </c>
      <c r="V1383" s="148" t="s">
        <v>31</v>
      </c>
      <c r="W1383" s="148" t="s">
        <v>31</v>
      </c>
      <c r="X1383" s="284" t="s">
        <v>3766</v>
      </c>
      <c r="Y1383" s="296"/>
      <c r="Z1383" s="296"/>
      <c r="AA1383" s="296"/>
      <c r="AB1383" s="296"/>
      <c r="AC1383" s="296"/>
      <c r="AD1383" s="296"/>
      <c r="AE1383" s="320"/>
      <c r="AF1383" s="296"/>
      <c r="AG1383" s="129"/>
      <c r="AH1383" s="129"/>
      <c r="AI1383" s="129"/>
      <c r="AJ1383" s="129"/>
      <c r="AK1383" s="129"/>
      <c r="AL1383" s="129"/>
      <c r="AM1383" s="129"/>
      <c r="AN1383" s="129"/>
      <c r="AO1383" s="129"/>
      <c r="AP1383" s="129"/>
    </row>
    <row r="1384" spans="2:44" s="149" customFormat="1" ht="12.75" customHeight="1">
      <c r="B1384" s="10"/>
      <c r="C1384" s="11"/>
      <c r="D1384" s="12"/>
      <c r="E1384" s="12"/>
      <c r="F1384" s="13"/>
      <c r="G1384" s="237" t="s">
        <v>838</v>
      </c>
      <c r="H1384" s="14" t="s">
        <v>131</v>
      </c>
      <c r="I1384" s="15">
        <v>24</v>
      </c>
      <c r="J1384" s="15">
        <v>0</v>
      </c>
      <c r="K1384" s="460">
        <v>0.4</v>
      </c>
      <c r="L1384" s="461">
        <v>0</v>
      </c>
      <c r="M1384" s="16"/>
      <c r="N1384" s="16"/>
      <c r="O1384" s="16"/>
      <c r="P1384" s="16"/>
      <c r="Q1384" s="16"/>
      <c r="R1384" s="17">
        <v>42383</v>
      </c>
      <c r="S1384" s="274" t="s">
        <v>2470</v>
      </c>
      <c r="T1384" s="148" t="s">
        <v>31</v>
      </c>
      <c r="U1384" s="148" t="s">
        <v>31</v>
      </c>
      <c r="V1384" s="148" t="s">
        <v>31</v>
      </c>
      <c r="W1384" s="148" t="s">
        <v>31</v>
      </c>
      <c r="X1384" s="284" t="s">
        <v>3766</v>
      </c>
      <c r="Y1384" s="296"/>
      <c r="Z1384" s="296"/>
      <c r="AA1384" s="296"/>
      <c r="AB1384" s="296"/>
      <c r="AC1384" s="296"/>
      <c r="AD1384" s="296"/>
      <c r="AE1384" s="320"/>
      <c r="AF1384" s="296"/>
      <c r="AG1384" s="129"/>
      <c r="AH1384" s="129"/>
      <c r="AI1384" s="129"/>
      <c r="AJ1384" s="129"/>
      <c r="AK1384" s="129"/>
      <c r="AL1384" s="129"/>
      <c r="AM1384" s="129"/>
      <c r="AN1384" s="129"/>
      <c r="AO1384" s="129"/>
      <c r="AP1384" s="129"/>
    </row>
    <row r="1385" spans="2:44" s="149" customFormat="1" ht="12.75" customHeight="1">
      <c r="B1385" s="10"/>
      <c r="C1385" s="11"/>
      <c r="D1385" s="12"/>
      <c r="E1385" s="12"/>
      <c r="F1385" s="13"/>
      <c r="G1385" s="237" t="s">
        <v>72</v>
      </c>
      <c r="H1385" s="14" t="s">
        <v>131</v>
      </c>
      <c r="I1385" s="15">
        <v>12</v>
      </c>
      <c r="J1385" s="15">
        <v>0</v>
      </c>
      <c r="K1385" s="460">
        <v>0.2</v>
      </c>
      <c r="L1385" s="461">
        <v>0</v>
      </c>
      <c r="M1385" s="16"/>
      <c r="N1385" s="16"/>
      <c r="O1385" s="16"/>
      <c r="P1385" s="16"/>
      <c r="Q1385" s="16"/>
      <c r="R1385" s="17">
        <v>42383</v>
      </c>
      <c r="S1385" s="274" t="s">
        <v>2470</v>
      </c>
      <c r="T1385" s="148" t="s">
        <v>31</v>
      </c>
      <c r="U1385" s="148" t="s">
        <v>31</v>
      </c>
      <c r="V1385" s="148" t="s">
        <v>31</v>
      </c>
      <c r="W1385" s="148" t="s">
        <v>31</v>
      </c>
      <c r="X1385" s="284" t="s">
        <v>3766</v>
      </c>
      <c r="Y1385" s="296"/>
      <c r="Z1385" s="296"/>
      <c r="AA1385" s="296"/>
      <c r="AB1385" s="296"/>
      <c r="AC1385" s="296"/>
      <c r="AD1385" s="296"/>
      <c r="AE1385" s="320"/>
      <c r="AF1385" s="296"/>
      <c r="AG1385" s="129"/>
      <c r="AH1385" s="129"/>
      <c r="AI1385" s="129"/>
      <c r="AJ1385" s="129"/>
      <c r="AK1385" s="129"/>
      <c r="AL1385" s="129"/>
      <c r="AM1385" s="129"/>
      <c r="AN1385" s="129"/>
      <c r="AO1385" s="129"/>
      <c r="AP1385" s="129"/>
    </row>
    <row r="1386" spans="2:44" s="149" customFormat="1" ht="12.75" customHeight="1">
      <c r="B1386" s="10"/>
      <c r="C1386" s="11"/>
      <c r="D1386" s="12"/>
      <c r="E1386" s="12"/>
      <c r="F1386" s="13"/>
      <c r="G1386" s="237" t="s">
        <v>73</v>
      </c>
      <c r="H1386" s="14" t="s">
        <v>131</v>
      </c>
      <c r="I1386" s="15">
        <v>30</v>
      </c>
      <c r="J1386" s="15">
        <v>0</v>
      </c>
      <c r="K1386" s="460">
        <v>0.5</v>
      </c>
      <c r="L1386" s="461">
        <v>0</v>
      </c>
      <c r="M1386" s="16"/>
      <c r="N1386" s="16"/>
      <c r="O1386" s="16"/>
      <c r="P1386" s="16"/>
      <c r="Q1386" s="16"/>
      <c r="R1386" s="297">
        <v>43206</v>
      </c>
      <c r="S1386" s="274" t="s">
        <v>2470</v>
      </c>
      <c r="T1386" s="148" t="s">
        <v>31</v>
      </c>
      <c r="U1386" s="148" t="s">
        <v>31</v>
      </c>
      <c r="V1386" s="148" t="s">
        <v>31</v>
      </c>
      <c r="W1386" s="148" t="s">
        <v>31</v>
      </c>
      <c r="X1386" s="284" t="s">
        <v>3766</v>
      </c>
      <c r="Y1386" s="296"/>
      <c r="Z1386" s="296"/>
      <c r="AA1386" s="296"/>
      <c r="AB1386" s="296"/>
      <c r="AC1386" s="296"/>
      <c r="AD1386" s="296"/>
      <c r="AE1386" s="320"/>
      <c r="AF1386" s="296"/>
      <c r="AG1386" s="129"/>
      <c r="AH1386" s="129"/>
      <c r="AI1386" s="129"/>
      <c r="AJ1386" s="129"/>
      <c r="AK1386" s="129"/>
      <c r="AL1386" s="129"/>
      <c r="AM1386" s="129"/>
      <c r="AN1386" s="129"/>
      <c r="AO1386" s="129"/>
      <c r="AP1386" s="129"/>
    </row>
    <row r="1387" spans="2:44" s="149" customFormat="1" ht="12.75" customHeight="1">
      <c r="B1387" s="10"/>
      <c r="C1387" s="11" t="s">
        <v>40</v>
      </c>
      <c r="D1387" s="12" t="s">
        <v>59</v>
      </c>
      <c r="E1387" s="13" t="s">
        <v>76</v>
      </c>
      <c r="F1387" s="13" t="s">
        <v>839</v>
      </c>
      <c r="G1387" s="237" t="s">
        <v>75</v>
      </c>
      <c r="H1387" s="14" t="s">
        <v>131</v>
      </c>
      <c r="I1387" s="15">
        <v>12</v>
      </c>
      <c r="J1387" s="15">
        <v>0</v>
      </c>
      <c r="K1387" s="460">
        <v>0.2</v>
      </c>
      <c r="L1387" s="461">
        <v>0</v>
      </c>
      <c r="M1387" s="16">
        <f>SUM(I1387:I1388)</f>
        <v>24</v>
      </c>
      <c r="N1387" s="16">
        <f t="shared" ref="N1387:P1387" si="66">SUM(J1387:J1388)</f>
        <v>0</v>
      </c>
      <c r="O1387" s="16">
        <f t="shared" si="66"/>
        <v>0.4</v>
      </c>
      <c r="P1387" s="16">
        <f t="shared" si="66"/>
        <v>0</v>
      </c>
      <c r="Q1387" s="16"/>
      <c r="R1387" s="17">
        <v>43206</v>
      </c>
      <c r="S1387" s="274" t="s">
        <v>2470</v>
      </c>
      <c r="T1387" s="148" t="s">
        <v>31</v>
      </c>
      <c r="U1387" s="148" t="s">
        <v>31</v>
      </c>
      <c r="V1387" s="148" t="s">
        <v>31</v>
      </c>
      <c r="W1387" s="148" t="s">
        <v>31</v>
      </c>
      <c r="X1387" s="284" t="s">
        <v>3766</v>
      </c>
      <c r="Y1387" s="296"/>
      <c r="Z1387" s="296"/>
      <c r="AA1387" s="296"/>
      <c r="AB1387" s="296"/>
      <c r="AC1387" s="296"/>
      <c r="AD1387" s="296"/>
      <c r="AE1387" s="320"/>
      <c r="AF1387" s="296"/>
      <c r="AG1387" s="129"/>
      <c r="AH1387" s="129"/>
      <c r="AI1387" s="129"/>
      <c r="AJ1387" s="129"/>
      <c r="AK1387" s="129"/>
      <c r="AL1387" s="129"/>
      <c r="AM1387" s="129"/>
      <c r="AN1387" s="129"/>
      <c r="AO1387" s="129"/>
      <c r="AP1387" s="129"/>
      <c r="AQ1387" s="327"/>
      <c r="AR1387" s="327"/>
    </row>
    <row r="1388" spans="2:44" s="149" customFormat="1" ht="12.75" customHeight="1">
      <c r="B1388" s="10"/>
      <c r="C1388" s="11"/>
      <c r="D1388" s="12"/>
      <c r="E1388" s="12"/>
      <c r="F1388" s="13"/>
      <c r="G1388" s="237" t="s">
        <v>840</v>
      </c>
      <c r="H1388" s="14" t="s">
        <v>131</v>
      </c>
      <c r="I1388" s="15">
        <v>12</v>
      </c>
      <c r="J1388" s="15">
        <v>0</v>
      </c>
      <c r="K1388" s="460">
        <v>0.2</v>
      </c>
      <c r="L1388" s="461">
        <v>0</v>
      </c>
      <c r="M1388" s="16"/>
      <c r="N1388" s="16"/>
      <c r="O1388" s="16"/>
      <c r="P1388" s="16"/>
      <c r="Q1388" s="16"/>
      <c r="R1388" s="17">
        <v>43206</v>
      </c>
      <c r="S1388" s="274" t="s">
        <v>2470</v>
      </c>
      <c r="T1388" s="148" t="s">
        <v>31</v>
      </c>
      <c r="U1388" s="148" t="s">
        <v>31</v>
      </c>
      <c r="V1388" s="148" t="s">
        <v>31</v>
      </c>
      <c r="W1388" s="148" t="s">
        <v>31</v>
      </c>
      <c r="X1388" s="284" t="s">
        <v>3766</v>
      </c>
      <c r="Y1388" s="296"/>
      <c r="Z1388" s="296"/>
      <c r="AA1388" s="296"/>
      <c r="AB1388" s="296"/>
      <c r="AC1388" s="296"/>
      <c r="AD1388" s="296"/>
      <c r="AE1388" s="320"/>
      <c r="AF1388" s="296"/>
      <c r="AG1388" s="129"/>
      <c r="AH1388" s="129"/>
      <c r="AI1388" s="129"/>
      <c r="AJ1388" s="129"/>
      <c r="AK1388" s="129"/>
      <c r="AL1388" s="129"/>
      <c r="AM1388" s="129"/>
      <c r="AN1388" s="129"/>
      <c r="AO1388" s="129"/>
      <c r="AP1388" s="129"/>
    </row>
    <row r="1389" spans="2:44" s="149" customFormat="1" ht="12.75" customHeight="1">
      <c r="B1389" s="10"/>
      <c r="C1389" s="11" t="s">
        <v>40</v>
      </c>
      <c r="D1389" s="12" t="s">
        <v>59</v>
      </c>
      <c r="E1389" s="12" t="s">
        <v>4147</v>
      </c>
      <c r="F1389" s="13" t="s">
        <v>1106</v>
      </c>
      <c r="G1389" s="237" t="s">
        <v>78</v>
      </c>
      <c r="H1389" s="14" t="s">
        <v>131</v>
      </c>
      <c r="I1389" s="15">
        <v>6</v>
      </c>
      <c r="J1389" s="15">
        <v>0</v>
      </c>
      <c r="K1389" s="26">
        <v>0.1</v>
      </c>
      <c r="L1389" s="26">
        <v>0</v>
      </c>
      <c r="M1389" s="16">
        <f>SUM(I1389:I1392)</f>
        <v>24</v>
      </c>
      <c r="N1389" s="16">
        <f t="shared" ref="N1389:P1389" si="67">SUM(J1389:J1392)</f>
        <v>0</v>
      </c>
      <c r="O1389" s="16">
        <f t="shared" si="67"/>
        <v>0.4</v>
      </c>
      <c r="P1389" s="16">
        <f t="shared" si="67"/>
        <v>0</v>
      </c>
      <c r="Q1389" s="16"/>
      <c r="R1389" s="17">
        <v>41995</v>
      </c>
      <c r="S1389" s="274" t="s">
        <v>2470</v>
      </c>
      <c r="T1389" s="148" t="s">
        <v>31</v>
      </c>
      <c r="U1389" s="148" t="s">
        <v>31</v>
      </c>
      <c r="V1389" s="148" t="s">
        <v>31</v>
      </c>
      <c r="W1389" s="148" t="s">
        <v>31</v>
      </c>
      <c r="X1389" s="284" t="s">
        <v>3766</v>
      </c>
      <c r="Y1389" s="296"/>
      <c r="Z1389" s="296"/>
      <c r="AA1389" s="296"/>
      <c r="AB1389" s="296"/>
      <c r="AC1389" s="296"/>
      <c r="AD1389" s="296"/>
      <c r="AE1389" s="320"/>
      <c r="AF1389" s="296"/>
      <c r="AG1389" s="129"/>
      <c r="AH1389" s="129"/>
      <c r="AI1389" s="129"/>
      <c r="AJ1389" s="129"/>
      <c r="AK1389" s="129"/>
      <c r="AL1389" s="129"/>
      <c r="AM1389" s="129"/>
      <c r="AN1389" s="129"/>
      <c r="AO1389" s="129"/>
      <c r="AP1389" s="129"/>
      <c r="AQ1389" s="327"/>
      <c r="AR1389" s="327"/>
    </row>
    <row r="1390" spans="2:44" s="149" customFormat="1" ht="12.75" customHeight="1">
      <c r="B1390" s="10"/>
      <c r="C1390" s="11"/>
      <c r="D1390" s="12"/>
      <c r="E1390" s="12"/>
      <c r="F1390" s="13"/>
      <c r="G1390" s="237" t="s">
        <v>79</v>
      </c>
      <c r="H1390" s="14" t="s">
        <v>131</v>
      </c>
      <c r="I1390" s="15">
        <v>6</v>
      </c>
      <c r="J1390" s="15">
        <v>0</v>
      </c>
      <c r="K1390" s="26">
        <v>0.1</v>
      </c>
      <c r="L1390" s="26">
        <v>0</v>
      </c>
      <c r="M1390" s="16"/>
      <c r="N1390" s="16"/>
      <c r="O1390" s="16"/>
      <c r="P1390" s="16"/>
      <c r="Q1390" s="16"/>
      <c r="R1390" s="17">
        <v>41995</v>
      </c>
      <c r="S1390" s="274" t="s">
        <v>2470</v>
      </c>
      <c r="T1390" s="148" t="s">
        <v>31</v>
      </c>
      <c r="U1390" s="148" t="s">
        <v>31</v>
      </c>
      <c r="V1390" s="148" t="s">
        <v>31</v>
      </c>
      <c r="W1390" s="148" t="s">
        <v>31</v>
      </c>
      <c r="X1390" s="284" t="s">
        <v>3766</v>
      </c>
      <c r="Y1390" s="296"/>
      <c r="Z1390" s="296"/>
      <c r="AA1390" s="296"/>
      <c r="AB1390" s="296"/>
      <c r="AC1390" s="296"/>
      <c r="AD1390" s="296"/>
      <c r="AE1390" s="320"/>
      <c r="AF1390" s="296"/>
      <c r="AG1390" s="129"/>
      <c r="AH1390" s="129"/>
      <c r="AI1390" s="129"/>
      <c r="AJ1390" s="129"/>
      <c r="AK1390" s="129"/>
      <c r="AL1390" s="129"/>
      <c r="AM1390" s="129"/>
      <c r="AN1390" s="129"/>
      <c r="AO1390" s="129"/>
      <c r="AP1390" s="129"/>
    </row>
    <row r="1391" spans="2:44" s="149" customFormat="1" ht="12.75" customHeight="1">
      <c r="B1391" s="10"/>
      <c r="C1391" s="11"/>
      <c r="D1391" s="12"/>
      <c r="E1391" s="12"/>
      <c r="F1391" s="13"/>
      <c r="G1391" s="237" t="s">
        <v>80</v>
      </c>
      <c r="H1391" s="14" t="s">
        <v>131</v>
      </c>
      <c r="I1391" s="15">
        <v>6</v>
      </c>
      <c r="J1391" s="15">
        <v>0</v>
      </c>
      <c r="K1391" s="26">
        <v>0.1</v>
      </c>
      <c r="L1391" s="26">
        <v>0</v>
      </c>
      <c r="M1391" s="16"/>
      <c r="N1391" s="16"/>
      <c r="O1391" s="16"/>
      <c r="P1391" s="16"/>
      <c r="Q1391" s="16"/>
      <c r="R1391" s="17">
        <v>41995</v>
      </c>
      <c r="S1391" s="274" t="s">
        <v>2470</v>
      </c>
      <c r="T1391" s="148" t="s">
        <v>31</v>
      </c>
      <c r="U1391" s="148" t="s">
        <v>31</v>
      </c>
      <c r="V1391" s="148" t="s">
        <v>31</v>
      </c>
      <c r="W1391" s="148" t="s">
        <v>31</v>
      </c>
      <c r="X1391" s="284" t="s">
        <v>3766</v>
      </c>
      <c r="Y1391" s="296"/>
      <c r="Z1391" s="296"/>
      <c r="AA1391" s="296"/>
      <c r="AB1391" s="296"/>
      <c r="AC1391" s="296"/>
      <c r="AD1391" s="296"/>
      <c r="AE1391" s="320"/>
      <c r="AF1391" s="296"/>
      <c r="AG1391" s="129"/>
      <c r="AH1391" s="129"/>
      <c r="AI1391" s="129"/>
      <c r="AJ1391" s="129"/>
      <c r="AK1391" s="129"/>
      <c r="AL1391" s="129"/>
      <c r="AM1391" s="129"/>
      <c r="AN1391" s="129"/>
      <c r="AO1391" s="129"/>
      <c r="AP1391" s="129"/>
    </row>
    <row r="1392" spans="2:44" s="149" customFormat="1" ht="12.75" customHeight="1">
      <c r="B1392" s="10"/>
      <c r="C1392" s="11"/>
      <c r="D1392" s="12"/>
      <c r="E1392" s="12"/>
      <c r="F1392" s="13"/>
      <c r="G1392" s="237" t="s">
        <v>81</v>
      </c>
      <c r="H1392" s="14" t="s">
        <v>131</v>
      </c>
      <c r="I1392" s="15">
        <v>6</v>
      </c>
      <c r="J1392" s="15">
        <v>0</v>
      </c>
      <c r="K1392" s="26">
        <v>0.1</v>
      </c>
      <c r="L1392" s="26">
        <v>0</v>
      </c>
      <c r="M1392" s="16"/>
      <c r="N1392" s="16"/>
      <c r="O1392" s="16"/>
      <c r="P1392" s="16"/>
      <c r="Q1392" s="16"/>
      <c r="R1392" s="17" t="s">
        <v>4240</v>
      </c>
      <c r="S1392" s="274" t="s">
        <v>2470</v>
      </c>
      <c r="T1392" s="148" t="s">
        <v>31</v>
      </c>
      <c r="U1392" s="148" t="s">
        <v>31</v>
      </c>
      <c r="V1392" s="148" t="s">
        <v>31</v>
      </c>
      <c r="W1392" s="148" t="s">
        <v>31</v>
      </c>
      <c r="X1392" s="284" t="s">
        <v>3766</v>
      </c>
      <c r="Y1392" s="296"/>
      <c r="Z1392" s="296"/>
      <c r="AA1392" s="296"/>
      <c r="AB1392" s="296"/>
      <c r="AC1392" s="296"/>
      <c r="AD1392" s="296"/>
      <c r="AE1392" s="320"/>
      <c r="AF1392" s="296"/>
      <c r="AG1392" s="129"/>
      <c r="AH1392" s="129"/>
      <c r="AI1392" s="129"/>
      <c r="AJ1392" s="129"/>
      <c r="AK1392" s="129"/>
      <c r="AL1392" s="129"/>
      <c r="AM1392" s="129"/>
      <c r="AN1392" s="129"/>
      <c r="AO1392" s="129"/>
      <c r="AP1392" s="129"/>
    </row>
    <row r="1393" spans="2:44" s="149" customFormat="1" ht="12.75" customHeight="1">
      <c r="B1393" s="10"/>
      <c r="C1393" s="11" t="s">
        <v>40</v>
      </c>
      <c r="D1393" s="12" t="s">
        <v>59</v>
      </c>
      <c r="E1393" s="12" t="s">
        <v>4147</v>
      </c>
      <c r="F1393" s="13" t="s">
        <v>1107</v>
      </c>
      <c r="G1393" s="237" t="s">
        <v>82</v>
      </c>
      <c r="H1393" s="14" t="s">
        <v>131</v>
      </c>
      <c r="I1393" s="15">
        <v>36</v>
      </c>
      <c r="J1393" s="15">
        <v>0</v>
      </c>
      <c r="K1393" s="26">
        <v>0.6</v>
      </c>
      <c r="L1393" s="26">
        <v>0</v>
      </c>
      <c r="M1393" s="16">
        <f>SUM(I1393:I1395)</f>
        <v>48</v>
      </c>
      <c r="N1393" s="16">
        <f t="shared" ref="N1393:P1393" si="68">SUM(J1393:J1395)</f>
        <v>0</v>
      </c>
      <c r="O1393" s="16">
        <f t="shared" si="68"/>
        <v>0.79999999999999993</v>
      </c>
      <c r="P1393" s="16">
        <f t="shared" si="68"/>
        <v>0</v>
      </c>
      <c r="Q1393" s="16"/>
      <c r="R1393" s="17">
        <v>41995</v>
      </c>
      <c r="S1393" s="274" t="s">
        <v>2470</v>
      </c>
      <c r="T1393" s="148" t="s">
        <v>31</v>
      </c>
      <c r="U1393" s="148" t="s">
        <v>31</v>
      </c>
      <c r="V1393" s="148" t="s">
        <v>31</v>
      </c>
      <c r="W1393" s="148" t="s">
        <v>31</v>
      </c>
      <c r="X1393" s="284" t="s">
        <v>3766</v>
      </c>
      <c r="Y1393" s="296"/>
      <c r="Z1393" s="296"/>
      <c r="AA1393" s="296"/>
      <c r="AB1393" s="296"/>
      <c r="AC1393" s="296"/>
      <c r="AD1393" s="296"/>
      <c r="AE1393" s="320"/>
      <c r="AF1393" s="296"/>
      <c r="AG1393" s="129"/>
      <c r="AH1393" s="129"/>
      <c r="AI1393" s="129"/>
      <c r="AJ1393" s="129"/>
      <c r="AK1393" s="129"/>
      <c r="AL1393" s="129"/>
      <c r="AM1393" s="129"/>
      <c r="AN1393" s="129"/>
      <c r="AO1393" s="129"/>
      <c r="AP1393" s="129"/>
      <c r="AQ1393" s="327"/>
      <c r="AR1393" s="327"/>
    </row>
    <row r="1394" spans="2:44" s="149" customFormat="1" ht="12.75" customHeight="1">
      <c r="B1394" s="10"/>
      <c r="C1394" s="11"/>
      <c r="D1394" s="12"/>
      <c r="E1394" s="12"/>
      <c r="F1394" s="13"/>
      <c r="G1394" s="237" t="s">
        <v>83</v>
      </c>
      <c r="H1394" s="14" t="s">
        <v>131</v>
      </c>
      <c r="I1394" s="15">
        <v>6</v>
      </c>
      <c r="J1394" s="15">
        <v>0</v>
      </c>
      <c r="K1394" s="26">
        <v>0.1</v>
      </c>
      <c r="L1394" s="26">
        <v>0</v>
      </c>
      <c r="M1394" s="16"/>
      <c r="N1394" s="16"/>
      <c r="O1394" s="16"/>
      <c r="P1394" s="16"/>
      <c r="Q1394" s="16"/>
      <c r="R1394" s="17">
        <v>42076</v>
      </c>
      <c r="S1394" s="274" t="s">
        <v>2470</v>
      </c>
      <c r="T1394" s="148" t="s">
        <v>31</v>
      </c>
      <c r="U1394" s="148" t="s">
        <v>31</v>
      </c>
      <c r="V1394" s="148" t="s">
        <v>31</v>
      </c>
      <c r="W1394" s="148" t="s">
        <v>31</v>
      </c>
      <c r="X1394" s="284" t="s">
        <v>3766</v>
      </c>
      <c r="Y1394" s="296"/>
      <c r="Z1394" s="296"/>
      <c r="AA1394" s="296"/>
      <c r="AB1394" s="296"/>
      <c r="AC1394" s="296"/>
      <c r="AD1394" s="296"/>
      <c r="AE1394" s="320"/>
      <c r="AF1394" s="296"/>
      <c r="AG1394" s="129"/>
      <c r="AH1394" s="129"/>
      <c r="AI1394" s="129"/>
      <c r="AJ1394" s="129"/>
      <c r="AK1394" s="129"/>
      <c r="AL1394" s="129"/>
      <c r="AM1394" s="129"/>
      <c r="AN1394" s="129"/>
      <c r="AO1394" s="129"/>
      <c r="AP1394" s="129"/>
    </row>
    <row r="1395" spans="2:44" s="149" customFormat="1" ht="12.75" customHeight="1">
      <c r="B1395" s="10"/>
      <c r="C1395" s="11"/>
      <c r="D1395" s="12"/>
      <c r="E1395" s="12"/>
      <c r="F1395" s="13"/>
      <c r="G1395" s="237" t="s">
        <v>81</v>
      </c>
      <c r="H1395" s="14" t="s">
        <v>131</v>
      </c>
      <c r="I1395" s="15">
        <v>6</v>
      </c>
      <c r="J1395" s="15">
        <v>0</v>
      </c>
      <c r="K1395" s="26">
        <v>0.1</v>
      </c>
      <c r="L1395" s="26">
        <v>0</v>
      </c>
      <c r="M1395" s="16"/>
      <c r="N1395" s="16"/>
      <c r="O1395" s="16"/>
      <c r="P1395" s="16"/>
      <c r="Q1395" s="16"/>
      <c r="R1395" s="17">
        <v>42076</v>
      </c>
      <c r="S1395" s="274" t="s">
        <v>2470</v>
      </c>
      <c r="T1395" s="148" t="s">
        <v>31</v>
      </c>
      <c r="U1395" s="148" t="s">
        <v>31</v>
      </c>
      <c r="V1395" s="148" t="s">
        <v>31</v>
      </c>
      <c r="W1395" s="148" t="s">
        <v>31</v>
      </c>
      <c r="X1395" s="284" t="s">
        <v>3766</v>
      </c>
      <c r="Y1395" s="296"/>
      <c r="Z1395" s="296"/>
      <c r="AA1395" s="296"/>
      <c r="AB1395" s="296"/>
      <c r="AC1395" s="296"/>
      <c r="AD1395" s="296"/>
      <c r="AE1395" s="320"/>
      <c r="AF1395" s="296"/>
      <c r="AG1395" s="129"/>
      <c r="AH1395" s="129"/>
      <c r="AI1395" s="129"/>
      <c r="AJ1395" s="129"/>
      <c r="AK1395" s="129"/>
      <c r="AL1395" s="129"/>
      <c r="AM1395" s="129"/>
      <c r="AN1395" s="129"/>
      <c r="AO1395" s="129"/>
      <c r="AP1395" s="129"/>
    </row>
    <row r="1396" spans="2:44" s="149" customFormat="1" ht="12.75" customHeight="1">
      <c r="B1396" s="10"/>
      <c r="C1396" s="11" t="s">
        <v>40</v>
      </c>
      <c r="D1396" s="12" t="s">
        <v>59</v>
      </c>
      <c r="E1396" s="12" t="s">
        <v>4147</v>
      </c>
      <c r="F1396" s="13" t="s">
        <v>1108</v>
      </c>
      <c r="G1396" s="237" t="s">
        <v>79</v>
      </c>
      <c r="H1396" s="14" t="s">
        <v>131</v>
      </c>
      <c r="I1396" s="15">
        <v>36</v>
      </c>
      <c r="J1396" s="15">
        <v>0</v>
      </c>
      <c r="K1396" s="26">
        <v>0.6</v>
      </c>
      <c r="L1396" s="26">
        <v>0</v>
      </c>
      <c r="M1396" s="16">
        <f>SUM(I1396)</f>
        <v>36</v>
      </c>
      <c r="N1396" s="16">
        <f t="shared" ref="N1396:P1400" si="69">SUM(J1396)</f>
        <v>0</v>
      </c>
      <c r="O1396" s="16">
        <f t="shared" si="69"/>
        <v>0.6</v>
      </c>
      <c r="P1396" s="16">
        <f t="shared" si="69"/>
        <v>0</v>
      </c>
      <c r="Q1396" s="16"/>
      <c r="R1396" s="17">
        <v>41995</v>
      </c>
      <c r="S1396" s="274" t="s">
        <v>2470</v>
      </c>
      <c r="T1396" s="148" t="s">
        <v>31</v>
      </c>
      <c r="U1396" s="148" t="s">
        <v>31</v>
      </c>
      <c r="V1396" s="148" t="s">
        <v>31</v>
      </c>
      <c r="W1396" s="148" t="s">
        <v>31</v>
      </c>
      <c r="X1396" s="284" t="s">
        <v>3766</v>
      </c>
      <c r="Y1396" s="296"/>
      <c r="Z1396" s="296"/>
      <c r="AA1396" s="296"/>
      <c r="AB1396" s="296"/>
      <c r="AC1396" s="296"/>
      <c r="AD1396" s="296"/>
      <c r="AE1396" s="320"/>
      <c r="AF1396" s="296"/>
      <c r="AG1396" s="129"/>
      <c r="AH1396" s="129"/>
      <c r="AI1396" s="129"/>
      <c r="AJ1396" s="129"/>
      <c r="AK1396" s="129"/>
      <c r="AL1396" s="129"/>
      <c r="AM1396" s="129"/>
      <c r="AN1396" s="129"/>
      <c r="AO1396" s="129"/>
      <c r="AP1396" s="129"/>
      <c r="AQ1396" s="327"/>
      <c r="AR1396" s="327"/>
    </row>
    <row r="1397" spans="2:44" s="149" customFormat="1" ht="12.75" customHeight="1">
      <c r="B1397" s="10"/>
      <c r="C1397" s="11" t="s">
        <v>40</v>
      </c>
      <c r="D1397" s="12" t="s">
        <v>59</v>
      </c>
      <c r="E1397" s="12" t="s">
        <v>4147</v>
      </c>
      <c r="F1397" s="13" t="s">
        <v>84</v>
      </c>
      <c r="G1397" s="237" t="s">
        <v>84</v>
      </c>
      <c r="H1397" s="14" t="s">
        <v>131</v>
      </c>
      <c r="I1397" s="15">
        <v>36</v>
      </c>
      <c r="J1397" s="15">
        <v>0</v>
      </c>
      <c r="K1397" s="26">
        <v>0.6</v>
      </c>
      <c r="L1397" s="26">
        <v>0</v>
      </c>
      <c r="M1397" s="16">
        <f>SUM(I1397)</f>
        <v>36</v>
      </c>
      <c r="N1397" s="16">
        <f t="shared" si="69"/>
        <v>0</v>
      </c>
      <c r="O1397" s="16">
        <f t="shared" si="69"/>
        <v>0.6</v>
      </c>
      <c r="P1397" s="16">
        <f t="shared" si="69"/>
        <v>0</v>
      </c>
      <c r="Q1397" s="16"/>
      <c r="R1397" s="17">
        <v>41995</v>
      </c>
      <c r="S1397" s="274" t="s">
        <v>2470</v>
      </c>
      <c r="T1397" s="148" t="s">
        <v>31</v>
      </c>
      <c r="U1397" s="148" t="s">
        <v>31</v>
      </c>
      <c r="V1397" s="148" t="s">
        <v>31</v>
      </c>
      <c r="W1397" s="148" t="s">
        <v>31</v>
      </c>
      <c r="X1397" s="284" t="s">
        <v>3766</v>
      </c>
      <c r="Y1397" s="296"/>
      <c r="Z1397" s="296"/>
      <c r="AA1397" s="296"/>
      <c r="AB1397" s="296"/>
      <c r="AC1397" s="296"/>
      <c r="AD1397" s="296"/>
      <c r="AE1397" s="320"/>
      <c r="AF1397" s="296"/>
      <c r="AG1397" s="129"/>
      <c r="AH1397" s="129"/>
      <c r="AI1397" s="129"/>
      <c r="AJ1397" s="129"/>
      <c r="AK1397" s="129"/>
      <c r="AL1397" s="129"/>
      <c r="AM1397" s="129"/>
      <c r="AN1397" s="129"/>
      <c r="AO1397" s="129"/>
      <c r="AP1397" s="129"/>
      <c r="AQ1397" s="327"/>
      <c r="AR1397" s="327"/>
    </row>
    <row r="1398" spans="2:44" s="149" customFormat="1" ht="12.75" customHeight="1">
      <c r="B1398" s="10"/>
      <c r="C1398" s="11" t="s">
        <v>40</v>
      </c>
      <c r="D1398" s="12" t="s">
        <v>59</v>
      </c>
      <c r="E1398" s="12" t="s">
        <v>4147</v>
      </c>
      <c r="F1398" s="13" t="s">
        <v>1109</v>
      </c>
      <c r="G1398" s="237" t="s">
        <v>85</v>
      </c>
      <c r="H1398" s="14" t="s">
        <v>131</v>
      </c>
      <c r="I1398" s="15">
        <v>36</v>
      </c>
      <c r="J1398" s="15">
        <v>0</v>
      </c>
      <c r="K1398" s="26">
        <v>0.6</v>
      </c>
      <c r="L1398" s="26">
        <v>0</v>
      </c>
      <c r="M1398" s="16">
        <f>SUM(I1398)</f>
        <v>36</v>
      </c>
      <c r="N1398" s="16">
        <f t="shared" si="69"/>
        <v>0</v>
      </c>
      <c r="O1398" s="16">
        <f t="shared" si="69"/>
        <v>0.6</v>
      </c>
      <c r="P1398" s="16">
        <f t="shared" si="69"/>
        <v>0</v>
      </c>
      <c r="Q1398" s="16"/>
      <c r="R1398" s="17">
        <v>41995</v>
      </c>
      <c r="S1398" s="274" t="s">
        <v>2470</v>
      </c>
      <c r="T1398" s="148" t="s">
        <v>31</v>
      </c>
      <c r="U1398" s="148" t="s">
        <v>31</v>
      </c>
      <c r="V1398" s="148" t="s">
        <v>31</v>
      </c>
      <c r="W1398" s="148" t="s">
        <v>31</v>
      </c>
      <c r="X1398" s="284" t="s">
        <v>3766</v>
      </c>
      <c r="Y1398" s="296"/>
      <c r="Z1398" s="296"/>
      <c r="AA1398" s="296"/>
      <c r="AB1398" s="296"/>
      <c r="AC1398" s="296"/>
      <c r="AD1398" s="296"/>
      <c r="AE1398" s="320"/>
      <c r="AF1398" s="296"/>
      <c r="AG1398" s="129"/>
      <c r="AH1398" s="129"/>
      <c r="AI1398" s="129"/>
      <c r="AJ1398" s="129"/>
      <c r="AK1398" s="129"/>
      <c r="AL1398" s="129"/>
      <c r="AM1398" s="129"/>
      <c r="AN1398" s="129"/>
      <c r="AO1398" s="129"/>
      <c r="AP1398" s="129"/>
      <c r="AQ1398" s="327"/>
      <c r="AR1398" s="327"/>
    </row>
    <row r="1399" spans="2:44" s="149" customFormat="1" ht="12.75" customHeight="1">
      <c r="B1399" s="10"/>
      <c r="C1399" s="11" t="s">
        <v>40</v>
      </c>
      <c r="D1399" s="12" t="s">
        <v>59</v>
      </c>
      <c r="E1399" s="12" t="s">
        <v>4147</v>
      </c>
      <c r="F1399" s="13" t="s">
        <v>4148</v>
      </c>
      <c r="G1399" s="237" t="s">
        <v>4148</v>
      </c>
      <c r="H1399" s="14" t="s">
        <v>131</v>
      </c>
      <c r="I1399" s="15">
        <v>12</v>
      </c>
      <c r="J1399" s="15">
        <v>0</v>
      </c>
      <c r="K1399" s="26">
        <v>0.2</v>
      </c>
      <c r="L1399" s="26">
        <v>0</v>
      </c>
      <c r="M1399" s="16">
        <f>SUM(I1399)</f>
        <v>12</v>
      </c>
      <c r="N1399" s="16">
        <f t="shared" si="69"/>
        <v>0</v>
      </c>
      <c r="O1399" s="16">
        <f t="shared" si="69"/>
        <v>0.2</v>
      </c>
      <c r="P1399" s="16">
        <f t="shared" si="69"/>
        <v>0</v>
      </c>
      <c r="Q1399" s="16"/>
      <c r="R1399" s="17">
        <v>43283</v>
      </c>
      <c r="S1399" s="274" t="s">
        <v>2470</v>
      </c>
      <c r="T1399" s="148" t="s">
        <v>31</v>
      </c>
      <c r="U1399" s="148" t="s">
        <v>31</v>
      </c>
      <c r="V1399" s="148" t="s">
        <v>31</v>
      </c>
      <c r="W1399" s="148" t="s">
        <v>31</v>
      </c>
      <c r="X1399" s="284" t="s">
        <v>3766</v>
      </c>
      <c r="Y1399" s="296"/>
      <c r="Z1399" s="296"/>
      <c r="AA1399" s="296"/>
      <c r="AB1399" s="296"/>
      <c r="AC1399" s="296"/>
      <c r="AD1399" s="296"/>
      <c r="AE1399" s="320"/>
      <c r="AF1399" s="296"/>
      <c r="AG1399" s="129"/>
      <c r="AH1399" s="129"/>
      <c r="AI1399" s="129"/>
      <c r="AJ1399" s="129"/>
      <c r="AK1399" s="129"/>
      <c r="AL1399" s="129"/>
      <c r="AM1399" s="129"/>
      <c r="AN1399" s="129"/>
      <c r="AO1399" s="129"/>
      <c r="AP1399" s="129"/>
      <c r="AQ1399" s="327"/>
      <c r="AR1399" s="327"/>
    </row>
    <row r="1400" spans="2:44" s="149" customFormat="1" ht="12.75" customHeight="1">
      <c r="B1400" s="10"/>
      <c r="C1400" s="11" t="s">
        <v>40</v>
      </c>
      <c r="D1400" s="12" t="s">
        <v>59</v>
      </c>
      <c r="E1400" s="12" t="s">
        <v>4147</v>
      </c>
      <c r="F1400" s="13" t="s">
        <v>4149</v>
      </c>
      <c r="G1400" s="237" t="s">
        <v>4149</v>
      </c>
      <c r="H1400" s="14" t="s">
        <v>131</v>
      </c>
      <c r="I1400" s="15">
        <v>12</v>
      </c>
      <c r="J1400" s="15">
        <v>0</v>
      </c>
      <c r="K1400" s="26">
        <v>0.2</v>
      </c>
      <c r="L1400" s="26">
        <v>0</v>
      </c>
      <c r="M1400" s="16">
        <f>SUM(I1400)</f>
        <v>12</v>
      </c>
      <c r="N1400" s="16">
        <f t="shared" si="69"/>
        <v>0</v>
      </c>
      <c r="O1400" s="16">
        <f t="shared" si="69"/>
        <v>0.2</v>
      </c>
      <c r="P1400" s="16">
        <f t="shared" si="69"/>
        <v>0</v>
      </c>
      <c r="Q1400" s="16"/>
      <c r="R1400" s="17">
        <v>43283</v>
      </c>
      <c r="S1400" s="274" t="s">
        <v>2470</v>
      </c>
      <c r="T1400" s="148" t="s">
        <v>31</v>
      </c>
      <c r="U1400" s="148" t="s">
        <v>31</v>
      </c>
      <c r="V1400" s="148" t="s">
        <v>31</v>
      </c>
      <c r="W1400" s="148" t="s">
        <v>31</v>
      </c>
      <c r="X1400" s="284" t="s">
        <v>3766</v>
      </c>
      <c r="Y1400" s="296"/>
      <c r="Z1400" s="296"/>
      <c r="AA1400" s="296"/>
      <c r="AB1400" s="296"/>
      <c r="AC1400" s="296"/>
      <c r="AD1400" s="296"/>
      <c r="AE1400" s="320"/>
      <c r="AF1400" s="296"/>
      <c r="AG1400" s="129"/>
      <c r="AH1400" s="129"/>
      <c r="AI1400" s="129"/>
      <c r="AJ1400" s="129"/>
      <c r="AK1400" s="129"/>
      <c r="AL1400" s="129"/>
      <c r="AM1400" s="129"/>
      <c r="AN1400" s="129"/>
      <c r="AO1400" s="129"/>
      <c r="AP1400" s="129"/>
      <c r="AQ1400" s="327"/>
      <c r="AR1400" s="327"/>
    </row>
    <row r="1401" spans="2:44" s="149" customFormat="1" ht="12.75" customHeight="1">
      <c r="B1401" s="10"/>
      <c r="C1401" s="11" t="s">
        <v>40</v>
      </c>
      <c r="D1401" s="12" t="s">
        <v>59</v>
      </c>
      <c r="E1401" s="12" t="s">
        <v>4147</v>
      </c>
      <c r="F1401" s="13" t="s">
        <v>1110</v>
      </c>
      <c r="G1401" s="237" t="s">
        <v>86</v>
      </c>
      <c r="H1401" s="14" t="s">
        <v>131</v>
      </c>
      <c r="I1401" s="15">
        <v>30</v>
      </c>
      <c r="J1401" s="15">
        <v>0</v>
      </c>
      <c r="K1401" s="26">
        <v>0.5</v>
      </c>
      <c r="L1401" s="26">
        <v>0</v>
      </c>
      <c r="M1401" s="16">
        <f>SUM(I1401:I1404)</f>
        <v>66</v>
      </c>
      <c r="N1401" s="16">
        <f t="shared" ref="N1401:P1401" si="70">SUM(J1401:J1404)</f>
        <v>0</v>
      </c>
      <c r="O1401" s="16">
        <f t="shared" si="70"/>
        <v>1.1000000000000001</v>
      </c>
      <c r="P1401" s="16">
        <f t="shared" si="70"/>
        <v>0</v>
      </c>
      <c r="Q1401" s="16"/>
      <c r="R1401" s="17">
        <v>41995</v>
      </c>
      <c r="S1401" s="274" t="s">
        <v>2470</v>
      </c>
      <c r="T1401" s="148" t="s">
        <v>31</v>
      </c>
      <c r="U1401" s="148" t="s">
        <v>31</v>
      </c>
      <c r="V1401" s="148" t="s">
        <v>31</v>
      </c>
      <c r="W1401" s="148" t="s">
        <v>31</v>
      </c>
      <c r="X1401" s="284" t="s">
        <v>3766</v>
      </c>
      <c r="Y1401" s="296"/>
      <c r="Z1401" s="296"/>
      <c r="AA1401" s="296"/>
      <c r="AB1401" s="296"/>
      <c r="AC1401" s="296"/>
      <c r="AD1401" s="296"/>
      <c r="AE1401" s="320"/>
      <c r="AF1401" s="296"/>
      <c r="AG1401" s="129"/>
      <c r="AH1401" s="129"/>
      <c r="AI1401" s="129"/>
      <c r="AJ1401" s="129"/>
      <c r="AK1401" s="129"/>
      <c r="AL1401" s="129"/>
      <c r="AM1401" s="129"/>
      <c r="AN1401" s="129"/>
      <c r="AO1401" s="129"/>
      <c r="AP1401" s="129"/>
      <c r="AQ1401" s="327"/>
      <c r="AR1401" s="327"/>
    </row>
    <row r="1402" spans="2:44" s="149" customFormat="1" ht="12.75" customHeight="1">
      <c r="B1402" s="10"/>
      <c r="C1402" s="11"/>
      <c r="D1402" s="12"/>
      <c r="E1402" s="12"/>
      <c r="F1402" s="13"/>
      <c r="G1402" s="237" t="s">
        <v>87</v>
      </c>
      <c r="H1402" s="14" t="s">
        <v>131</v>
      </c>
      <c r="I1402" s="15">
        <v>18</v>
      </c>
      <c r="J1402" s="15">
        <v>0</v>
      </c>
      <c r="K1402" s="26">
        <v>0.3</v>
      </c>
      <c r="L1402" s="26">
        <v>0</v>
      </c>
      <c r="M1402" s="16"/>
      <c r="N1402" s="16"/>
      <c r="O1402" s="16"/>
      <c r="P1402" s="16"/>
      <c r="Q1402" s="16"/>
      <c r="R1402" s="17">
        <v>41995</v>
      </c>
      <c r="S1402" s="274" t="s">
        <v>2470</v>
      </c>
      <c r="T1402" s="148" t="s">
        <v>31</v>
      </c>
      <c r="U1402" s="148" t="s">
        <v>31</v>
      </c>
      <c r="V1402" s="148" t="s">
        <v>31</v>
      </c>
      <c r="W1402" s="148" t="s">
        <v>31</v>
      </c>
      <c r="X1402" s="284" t="s">
        <v>3766</v>
      </c>
      <c r="Y1402" s="296"/>
      <c r="Z1402" s="296"/>
      <c r="AA1402" s="296"/>
      <c r="AB1402" s="296"/>
      <c r="AC1402" s="296"/>
      <c r="AD1402" s="296"/>
      <c r="AE1402" s="320"/>
      <c r="AF1402" s="296"/>
      <c r="AG1402" s="129"/>
      <c r="AH1402" s="129"/>
      <c r="AI1402" s="129"/>
      <c r="AJ1402" s="129"/>
      <c r="AK1402" s="129"/>
      <c r="AL1402" s="129"/>
      <c r="AM1402" s="129"/>
      <c r="AN1402" s="129"/>
      <c r="AO1402" s="129"/>
      <c r="AP1402" s="129"/>
    </row>
    <row r="1403" spans="2:44" s="149" customFormat="1" ht="12.75" customHeight="1">
      <c r="B1403" s="10"/>
      <c r="C1403" s="11"/>
      <c r="D1403" s="12"/>
      <c r="E1403" s="12"/>
      <c r="F1403" s="13"/>
      <c r="G1403" s="237" t="s">
        <v>4241</v>
      </c>
      <c r="H1403" s="14" t="s">
        <v>131</v>
      </c>
      <c r="I1403" s="15">
        <v>6</v>
      </c>
      <c r="J1403" s="15">
        <v>0</v>
      </c>
      <c r="K1403" s="26">
        <v>0.1</v>
      </c>
      <c r="L1403" s="26">
        <v>0</v>
      </c>
      <c r="M1403" s="16"/>
      <c r="N1403" s="16"/>
      <c r="O1403" s="16"/>
      <c r="P1403" s="16"/>
      <c r="Q1403" s="16"/>
      <c r="R1403" s="17">
        <v>41995</v>
      </c>
      <c r="S1403" s="274" t="s">
        <v>2470</v>
      </c>
      <c r="T1403" s="148" t="s">
        <v>31</v>
      </c>
      <c r="U1403" s="148" t="s">
        <v>31</v>
      </c>
      <c r="V1403" s="148" t="s">
        <v>31</v>
      </c>
      <c r="W1403" s="148" t="s">
        <v>31</v>
      </c>
      <c r="X1403" s="284" t="s">
        <v>3766</v>
      </c>
      <c r="Y1403" s="296"/>
      <c r="Z1403" s="296"/>
      <c r="AA1403" s="296"/>
      <c r="AB1403" s="296"/>
      <c r="AC1403" s="296"/>
      <c r="AD1403" s="296"/>
      <c r="AE1403" s="320"/>
      <c r="AF1403" s="296"/>
      <c r="AG1403" s="129"/>
      <c r="AH1403" s="129"/>
      <c r="AI1403" s="129"/>
      <c r="AJ1403" s="129"/>
      <c r="AK1403" s="129"/>
      <c r="AL1403" s="129"/>
      <c r="AM1403" s="129"/>
      <c r="AN1403" s="129"/>
      <c r="AO1403" s="129"/>
      <c r="AP1403" s="129"/>
    </row>
    <row r="1404" spans="2:44" s="149" customFormat="1" ht="12.75" customHeight="1">
      <c r="B1404" s="10"/>
      <c r="C1404" s="11"/>
      <c r="D1404" s="12"/>
      <c r="E1404" s="12"/>
      <c r="F1404" s="13"/>
      <c r="G1404" s="237" t="s">
        <v>88</v>
      </c>
      <c r="H1404" s="14" t="s">
        <v>131</v>
      </c>
      <c r="I1404" s="15">
        <v>12</v>
      </c>
      <c r="J1404" s="15">
        <v>0</v>
      </c>
      <c r="K1404" s="26">
        <v>0.2</v>
      </c>
      <c r="L1404" s="26">
        <v>0</v>
      </c>
      <c r="M1404" s="16"/>
      <c r="N1404" s="16"/>
      <c r="O1404" s="16"/>
      <c r="P1404" s="16"/>
      <c r="Q1404" s="16"/>
      <c r="R1404" s="17">
        <v>41995</v>
      </c>
      <c r="S1404" s="274" t="s">
        <v>2470</v>
      </c>
      <c r="T1404" s="148" t="s">
        <v>31</v>
      </c>
      <c r="U1404" s="148" t="s">
        <v>31</v>
      </c>
      <c r="V1404" s="148" t="s">
        <v>31</v>
      </c>
      <c r="W1404" s="148" t="s">
        <v>31</v>
      </c>
      <c r="X1404" s="284" t="s">
        <v>3766</v>
      </c>
      <c r="Y1404" s="296"/>
      <c r="Z1404" s="296"/>
      <c r="AA1404" s="296"/>
      <c r="AB1404" s="296"/>
      <c r="AC1404" s="296"/>
      <c r="AD1404" s="296"/>
      <c r="AE1404" s="320"/>
      <c r="AF1404" s="296"/>
      <c r="AG1404" s="129"/>
      <c r="AH1404" s="129"/>
      <c r="AI1404" s="129"/>
      <c r="AJ1404" s="129"/>
      <c r="AK1404" s="129"/>
      <c r="AL1404" s="129"/>
      <c r="AM1404" s="129"/>
      <c r="AN1404" s="129"/>
      <c r="AO1404" s="129"/>
      <c r="AP1404" s="129"/>
    </row>
    <row r="1405" spans="2:44" s="149" customFormat="1" ht="12.75" customHeight="1">
      <c r="B1405" s="10"/>
      <c r="C1405" s="11" t="s">
        <v>40</v>
      </c>
      <c r="D1405" s="12" t="s">
        <v>59</v>
      </c>
      <c r="E1405" s="12" t="s">
        <v>4147</v>
      </c>
      <c r="F1405" s="13" t="s">
        <v>1111</v>
      </c>
      <c r="G1405" s="237" t="s">
        <v>89</v>
      </c>
      <c r="H1405" s="14" t="s">
        <v>131</v>
      </c>
      <c r="I1405" s="15">
        <v>6</v>
      </c>
      <c r="J1405" s="15">
        <v>0</v>
      </c>
      <c r="K1405" s="26">
        <v>0.1</v>
      </c>
      <c r="L1405" s="26">
        <v>0</v>
      </c>
      <c r="M1405" s="16">
        <f>SUM(I1405:I1410)</f>
        <v>36</v>
      </c>
      <c r="N1405" s="16">
        <f t="shared" ref="N1405:P1405" si="71">SUM(J1405:J1410)</f>
        <v>0</v>
      </c>
      <c r="O1405" s="16">
        <f t="shared" si="71"/>
        <v>0.6</v>
      </c>
      <c r="P1405" s="16">
        <f t="shared" si="71"/>
        <v>0</v>
      </c>
      <c r="Q1405" s="16"/>
      <c r="R1405" s="17">
        <v>41995</v>
      </c>
      <c r="S1405" s="274" t="s">
        <v>2470</v>
      </c>
      <c r="T1405" s="148" t="s">
        <v>31</v>
      </c>
      <c r="U1405" s="148" t="s">
        <v>31</v>
      </c>
      <c r="V1405" s="148" t="s">
        <v>31</v>
      </c>
      <c r="W1405" s="148" t="s">
        <v>31</v>
      </c>
      <c r="X1405" s="284" t="s">
        <v>3766</v>
      </c>
      <c r="Y1405" s="296"/>
      <c r="Z1405" s="296"/>
      <c r="AA1405" s="296"/>
      <c r="AB1405" s="296"/>
      <c r="AC1405" s="296"/>
      <c r="AD1405" s="296"/>
      <c r="AE1405" s="320"/>
      <c r="AF1405" s="296"/>
      <c r="AG1405" s="129"/>
      <c r="AH1405" s="129"/>
      <c r="AI1405" s="129"/>
      <c r="AJ1405" s="129"/>
      <c r="AK1405" s="129"/>
      <c r="AL1405" s="129"/>
      <c r="AM1405" s="129"/>
      <c r="AN1405" s="129"/>
      <c r="AO1405" s="129"/>
      <c r="AP1405" s="129"/>
      <c r="AQ1405" s="327"/>
      <c r="AR1405" s="327"/>
    </row>
    <row r="1406" spans="2:44" s="149" customFormat="1" ht="12.75" customHeight="1">
      <c r="B1406" s="10"/>
      <c r="C1406" s="11"/>
      <c r="D1406" s="12"/>
      <c r="E1406" s="12"/>
      <c r="F1406" s="13"/>
      <c r="G1406" s="237" t="s">
        <v>90</v>
      </c>
      <c r="H1406" s="14" t="s">
        <v>131</v>
      </c>
      <c r="I1406" s="15">
        <v>6</v>
      </c>
      <c r="J1406" s="15">
        <v>0</v>
      </c>
      <c r="K1406" s="26">
        <v>0.1</v>
      </c>
      <c r="L1406" s="26">
        <v>0</v>
      </c>
      <c r="M1406" s="16"/>
      <c r="N1406" s="16"/>
      <c r="O1406" s="16"/>
      <c r="P1406" s="16"/>
      <c r="Q1406" s="16"/>
      <c r="R1406" s="17">
        <v>41995</v>
      </c>
      <c r="S1406" s="274" t="s">
        <v>2470</v>
      </c>
      <c r="T1406" s="148" t="s">
        <v>31</v>
      </c>
      <c r="U1406" s="148" t="s">
        <v>31</v>
      </c>
      <c r="V1406" s="148" t="s">
        <v>31</v>
      </c>
      <c r="W1406" s="148" t="s">
        <v>31</v>
      </c>
      <c r="X1406" s="284" t="s">
        <v>3766</v>
      </c>
      <c r="Y1406" s="296"/>
      <c r="Z1406" s="296"/>
      <c r="AA1406" s="296"/>
      <c r="AB1406" s="296"/>
      <c r="AC1406" s="296"/>
      <c r="AD1406" s="296"/>
      <c r="AE1406" s="320"/>
      <c r="AF1406" s="296"/>
      <c r="AG1406" s="129"/>
      <c r="AH1406" s="129"/>
      <c r="AI1406" s="129"/>
      <c r="AJ1406" s="129"/>
      <c r="AK1406" s="129"/>
      <c r="AL1406" s="129"/>
      <c r="AM1406" s="129"/>
      <c r="AN1406" s="129"/>
      <c r="AO1406" s="129"/>
      <c r="AP1406" s="129"/>
    </row>
    <row r="1407" spans="2:44" s="149" customFormat="1" ht="12.75" customHeight="1">
      <c r="B1407" s="10"/>
      <c r="C1407" s="11"/>
      <c r="D1407" s="12"/>
      <c r="E1407" s="12"/>
      <c r="F1407" s="13"/>
      <c r="G1407" s="237" t="s">
        <v>91</v>
      </c>
      <c r="H1407" s="14" t="s">
        <v>131</v>
      </c>
      <c r="I1407" s="15">
        <v>6</v>
      </c>
      <c r="J1407" s="15">
        <v>0</v>
      </c>
      <c r="K1407" s="26">
        <v>0.1</v>
      </c>
      <c r="L1407" s="26">
        <v>0</v>
      </c>
      <c r="M1407" s="16"/>
      <c r="N1407" s="16"/>
      <c r="O1407" s="16"/>
      <c r="P1407" s="16"/>
      <c r="Q1407" s="16"/>
      <c r="R1407" s="17">
        <v>41995</v>
      </c>
      <c r="S1407" s="274" t="s">
        <v>2470</v>
      </c>
      <c r="T1407" s="148" t="s">
        <v>31</v>
      </c>
      <c r="U1407" s="148" t="s">
        <v>31</v>
      </c>
      <c r="V1407" s="148" t="s">
        <v>31</v>
      </c>
      <c r="W1407" s="148" t="s">
        <v>31</v>
      </c>
      <c r="X1407" s="284" t="s">
        <v>3766</v>
      </c>
      <c r="Y1407" s="296"/>
      <c r="Z1407" s="296"/>
      <c r="AA1407" s="296"/>
      <c r="AB1407" s="296"/>
      <c r="AC1407" s="296"/>
      <c r="AD1407" s="296"/>
      <c r="AE1407" s="320"/>
      <c r="AF1407" s="296"/>
      <c r="AG1407" s="129"/>
      <c r="AH1407" s="129"/>
      <c r="AI1407" s="129"/>
      <c r="AJ1407" s="129"/>
      <c r="AK1407" s="129"/>
      <c r="AL1407" s="129"/>
      <c r="AM1407" s="129"/>
      <c r="AN1407" s="129"/>
      <c r="AO1407" s="129"/>
      <c r="AP1407" s="129"/>
    </row>
    <row r="1408" spans="2:44" s="149" customFormat="1" ht="12.75" customHeight="1">
      <c r="B1408" s="10"/>
      <c r="C1408" s="11"/>
      <c r="D1408" s="12"/>
      <c r="E1408" s="12"/>
      <c r="F1408" s="13"/>
      <c r="G1408" s="237" t="s">
        <v>92</v>
      </c>
      <c r="H1408" s="14" t="s">
        <v>131</v>
      </c>
      <c r="I1408" s="15">
        <v>6</v>
      </c>
      <c r="J1408" s="15">
        <v>0</v>
      </c>
      <c r="K1408" s="26">
        <v>0.1</v>
      </c>
      <c r="L1408" s="26">
        <v>0</v>
      </c>
      <c r="M1408" s="16"/>
      <c r="N1408" s="16"/>
      <c r="O1408" s="16"/>
      <c r="P1408" s="16"/>
      <c r="Q1408" s="16"/>
      <c r="R1408" s="17">
        <v>41995</v>
      </c>
      <c r="S1408" s="274" t="s">
        <v>2470</v>
      </c>
      <c r="T1408" s="148" t="s">
        <v>31</v>
      </c>
      <c r="U1408" s="148" t="s">
        <v>31</v>
      </c>
      <c r="V1408" s="148" t="s">
        <v>31</v>
      </c>
      <c r="W1408" s="148" t="s">
        <v>31</v>
      </c>
      <c r="X1408" s="284" t="s">
        <v>3766</v>
      </c>
      <c r="Y1408" s="296"/>
      <c r="Z1408" s="296"/>
      <c r="AA1408" s="296"/>
      <c r="AB1408" s="296"/>
      <c r="AC1408" s="296"/>
      <c r="AD1408" s="296"/>
      <c r="AE1408" s="320"/>
      <c r="AF1408" s="296"/>
      <c r="AG1408" s="129"/>
      <c r="AH1408" s="129"/>
      <c r="AI1408" s="129"/>
      <c r="AJ1408" s="129"/>
      <c r="AK1408" s="129"/>
      <c r="AL1408" s="129"/>
      <c r="AM1408" s="129"/>
      <c r="AN1408" s="129"/>
      <c r="AO1408" s="129"/>
      <c r="AP1408" s="129"/>
    </row>
    <row r="1409" spans="2:44" s="149" customFormat="1" ht="12.75" customHeight="1">
      <c r="B1409" s="10"/>
      <c r="C1409" s="11"/>
      <c r="D1409" s="12"/>
      <c r="E1409" s="12"/>
      <c r="F1409" s="13"/>
      <c r="G1409" s="237" t="s">
        <v>93</v>
      </c>
      <c r="H1409" s="14" t="s">
        <v>131</v>
      </c>
      <c r="I1409" s="15">
        <v>6</v>
      </c>
      <c r="J1409" s="15">
        <v>0</v>
      </c>
      <c r="K1409" s="26">
        <v>0.1</v>
      </c>
      <c r="L1409" s="26">
        <v>0</v>
      </c>
      <c r="M1409" s="16"/>
      <c r="N1409" s="16"/>
      <c r="O1409" s="16"/>
      <c r="P1409" s="16"/>
      <c r="Q1409" s="16"/>
      <c r="R1409" s="17">
        <v>41995</v>
      </c>
      <c r="S1409" s="274" t="s">
        <v>2470</v>
      </c>
      <c r="T1409" s="148" t="s">
        <v>31</v>
      </c>
      <c r="U1409" s="148" t="s">
        <v>31</v>
      </c>
      <c r="V1409" s="148" t="s">
        <v>31</v>
      </c>
      <c r="W1409" s="148" t="s">
        <v>31</v>
      </c>
      <c r="X1409" s="284" t="s">
        <v>3766</v>
      </c>
      <c r="Y1409" s="296"/>
      <c r="Z1409" s="296"/>
      <c r="AA1409" s="296"/>
      <c r="AB1409" s="296"/>
      <c r="AC1409" s="296"/>
      <c r="AD1409" s="296"/>
      <c r="AE1409" s="320"/>
      <c r="AF1409" s="296"/>
      <c r="AG1409" s="129"/>
      <c r="AH1409" s="129"/>
      <c r="AI1409" s="129"/>
      <c r="AJ1409" s="129"/>
      <c r="AK1409" s="129"/>
      <c r="AL1409" s="129"/>
      <c r="AM1409" s="129"/>
      <c r="AN1409" s="129"/>
      <c r="AO1409" s="129"/>
      <c r="AP1409" s="129"/>
    </row>
    <row r="1410" spans="2:44" s="149" customFormat="1" ht="12.75" customHeight="1">
      <c r="B1410" s="10"/>
      <c r="C1410" s="11"/>
      <c r="D1410" s="12"/>
      <c r="E1410" s="12"/>
      <c r="F1410" s="13"/>
      <c r="G1410" s="237" t="s">
        <v>94</v>
      </c>
      <c r="H1410" s="14" t="s">
        <v>131</v>
      </c>
      <c r="I1410" s="15">
        <v>6</v>
      </c>
      <c r="J1410" s="15">
        <v>0</v>
      </c>
      <c r="K1410" s="26">
        <v>0.1</v>
      </c>
      <c r="L1410" s="26">
        <v>0</v>
      </c>
      <c r="M1410" s="16"/>
      <c r="N1410" s="16"/>
      <c r="O1410" s="16"/>
      <c r="P1410" s="16"/>
      <c r="Q1410" s="16"/>
      <c r="R1410" s="17">
        <v>41995</v>
      </c>
      <c r="S1410" s="274" t="s">
        <v>2470</v>
      </c>
      <c r="T1410" s="148" t="s">
        <v>31</v>
      </c>
      <c r="U1410" s="148" t="s">
        <v>31</v>
      </c>
      <c r="V1410" s="148" t="s">
        <v>31</v>
      </c>
      <c r="W1410" s="148" t="s">
        <v>31</v>
      </c>
      <c r="X1410" s="284" t="s">
        <v>3766</v>
      </c>
      <c r="Y1410" s="296"/>
      <c r="Z1410" s="296"/>
      <c r="AA1410" s="296"/>
      <c r="AB1410" s="296"/>
      <c r="AC1410" s="296"/>
      <c r="AD1410" s="296"/>
      <c r="AE1410" s="320"/>
      <c r="AF1410" s="296"/>
      <c r="AG1410" s="129"/>
      <c r="AH1410" s="129"/>
      <c r="AI1410" s="129"/>
      <c r="AJ1410" s="129"/>
      <c r="AK1410" s="129"/>
      <c r="AL1410" s="129"/>
      <c r="AM1410" s="129"/>
      <c r="AN1410" s="129"/>
      <c r="AO1410" s="129"/>
      <c r="AP1410" s="129"/>
    </row>
    <row r="1411" spans="2:44" s="149" customFormat="1" ht="12.75" customHeight="1">
      <c r="B1411" s="10"/>
      <c r="C1411" s="11" t="s">
        <v>40</v>
      </c>
      <c r="D1411" s="12" t="s">
        <v>59</v>
      </c>
      <c r="E1411" s="12" t="s">
        <v>4150</v>
      </c>
      <c r="F1411" s="13" t="s">
        <v>1112</v>
      </c>
      <c r="G1411" s="237" t="s">
        <v>95</v>
      </c>
      <c r="H1411" s="14" t="s">
        <v>131</v>
      </c>
      <c r="I1411" s="15">
        <v>6</v>
      </c>
      <c r="J1411" s="15">
        <v>0</v>
      </c>
      <c r="K1411" s="26">
        <v>0.1</v>
      </c>
      <c r="L1411" s="26">
        <v>0</v>
      </c>
      <c r="M1411" s="16">
        <f>SUM(I1411:I1412)</f>
        <v>12</v>
      </c>
      <c r="N1411" s="16">
        <f t="shared" ref="N1411:P1411" si="72">SUM(J1411:J1412)</f>
        <v>0</v>
      </c>
      <c r="O1411" s="16">
        <f t="shared" si="72"/>
        <v>0.2</v>
      </c>
      <c r="P1411" s="16">
        <f t="shared" si="72"/>
        <v>0</v>
      </c>
      <c r="Q1411" s="16"/>
      <c r="R1411" s="17">
        <v>41995</v>
      </c>
      <c r="S1411" s="274" t="s">
        <v>2470</v>
      </c>
      <c r="T1411" s="148" t="s">
        <v>31</v>
      </c>
      <c r="U1411" s="148" t="s">
        <v>31</v>
      </c>
      <c r="V1411" s="148" t="s">
        <v>31</v>
      </c>
      <c r="W1411" s="148" t="s">
        <v>31</v>
      </c>
      <c r="X1411" s="284" t="s">
        <v>3766</v>
      </c>
      <c r="Y1411" s="296"/>
      <c r="Z1411" s="296"/>
      <c r="AA1411" s="296"/>
      <c r="AB1411" s="296"/>
      <c r="AC1411" s="296"/>
      <c r="AD1411" s="296"/>
      <c r="AE1411" s="320"/>
      <c r="AF1411" s="296"/>
      <c r="AG1411" s="129"/>
      <c r="AH1411" s="129"/>
      <c r="AI1411" s="129"/>
      <c r="AJ1411" s="129"/>
      <c r="AK1411" s="129"/>
      <c r="AL1411" s="129"/>
      <c r="AM1411" s="129"/>
      <c r="AN1411" s="129"/>
      <c r="AO1411" s="129"/>
      <c r="AP1411" s="129"/>
      <c r="AQ1411" s="327"/>
      <c r="AR1411" s="327"/>
    </row>
    <row r="1412" spans="2:44" s="149" customFormat="1" ht="12.75" customHeight="1">
      <c r="B1412" s="10"/>
      <c r="C1412" s="11"/>
      <c r="D1412" s="12"/>
      <c r="E1412" s="12"/>
      <c r="F1412" s="13"/>
      <c r="G1412" s="237" t="s">
        <v>96</v>
      </c>
      <c r="H1412" s="14" t="s">
        <v>131</v>
      </c>
      <c r="I1412" s="15">
        <v>6</v>
      </c>
      <c r="J1412" s="15">
        <v>0</v>
      </c>
      <c r="K1412" s="26">
        <v>0.1</v>
      </c>
      <c r="L1412" s="26">
        <v>0</v>
      </c>
      <c r="M1412" s="16"/>
      <c r="N1412" s="16"/>
      <c r="O1412" s="16"/>
      <c r="P1412" s="16"/>
      <c r="Q1412" s="16"/>
      <c r="R1412" s="17">
        <v>41995</v>
      </c>
      <c r="S1412" s="274" t="s">
        <v>2470</v>
      </c>
      <c r="T1412" s="148" t="s">
        <v>31</v>
      </c>
      <c r="U1412" s="148" t="s">
        <v>31</v>
      </c>
      <c r="V1412" s="148" t="s">
        <v>31</v>
      </c>
      <c r="W1412" s="148" t="s">
        <v>31</v>
      </c>
      <c r="X1412" s="284" t="s">
        <v>3766</v>
      </c>
      <c r="Y1412" s="296"/>
      <c r="Z1412" s="296"/>
      <c r="AA1412" s="296"/>
      <c r="AB1412" s="296"/>
      <c r="AC1412" s="296"/>
      <c r="AD1412" s="296"/>
      <c r="AE1412" s="320"/>
      <c r="AF1412" s="296"/>
      <c r="AG1412" s="129"/>
      <c r="AH1412" s="129"/>
      <c r="AI1412" s="129"/>
      <c r="AJ1412" s="129"/>
      <c r="AK1412" s="129"/>
      <c r="AL1412" s="129"/>
      <c r="AM1412" s="129"/>
      <c r="AN1412" s="129"/>
      <c r="AO1412" s="129"/>
      <c r="AP1412" s="129"/>
    </row>
    <row r="1413" spans="2:44" s="149" customFormat="1" ht="12.75" customHeight="1">
      <c r="B1413" s="10"/>
      <c r="C1413" s="11" t="s">
        <v>40</v>
      </c>
      <c r="D1413" s="12" t="s">
        <v>59</v>
      </c>
      <c r="E1413" s="12" t="s">
        <v>4150</v>
      </c>
      <c r="F1413" s="13" t="s">
        <v>1113</v>
      </c>
      <c r="G1413" s="237" t="s">
        <v>97</v>
      </c>
      <c r="H1413" s="14" t="s">
        <v>131</v>
      </c>
      <c r="I1413" s="15">
        <v>6</v>
      </c>
      <c r="J1413" s="15">
        <v>0</v>
      </c>
      <c r="K1413" s="26">
        <v>0.1</v>
      </c>
      <c r="L1413" s="26">
        <v>0</v>
      </c>
      <c r="M1413" s="16">
        <f>SUM(I1413:I1417)</f>
        <v>30</v>
      </c>
      <c r="N1413" s="16">
        <f t="shared" ref="N1413:P1413" si="73">SUM(J1413:J1417)</f>
        <v>0</v>
      </c>
      <c r="O1413" s="16">
        <f t="shared" si="73"/>
        <v>0.5</v>
      </c>
      <c r="P1413" s="16">
        <f t="shared" si="73"/>
        <v>0</v>
      </c>
      <c r="Q1413" s="16"/>
      <c r="R1413" s="17">
        <v>41995</v>
      </c>
      <c r="S1413" s="274" t="s">
        <v>2470</v>
      </c>
      <c r="T1413" s="148" t="s">
        <v>31</v>
      </c>
      <c r="U1413" s="148" t="s">
        <v>31</v>
      </c>
      <c r="V1413" s="148" t="s">
        <v>31</v>
      </c>
      <c r="W1413" s="148" t="s">
        <v>31</v>
      </c>
      <c r="X1413" s="284" t="s">
        <v>3766</v>
      </c>
      <c r="Y1413" s="296"/>
      <c r="Z1413" s="296"/>
      <c r="AA1413" s="296"/>
      <c r="AB1413" s="296"/>
      <c r="AC1413" s="296"/>
      <c r="AD1413" s="296"/>
      <c r="AE1413" s="320"/>
      <c r="AF1413" s="296"/>
      <c r="AG1413" s="129"/>
      <c r="AH1413" s="129"/>
      <c r="AI1413" s="129"/>
      <c r="AJ1413" s="129"/>
      <c r="AK1413" s="129"/>
      <c r="AL1413" s="129"/>
      <c r="AM1413" s="129"/>
      <c r="AN1413" s="129"/>
      <c r="AO1413" s="129"/>
      <c r="AP1413" s="129"/>
      <c r="AQ1413" s="327"/>
      <c r="AR1413" s="327"/>
    </row>
    <row r="1414" spans="2:44" s="149" customFormat="1" ht="12.75" customHeight="1">
      <c r="B1414" s="10"/>
      <c r="C1414" s="11"/>
      <c r="D1414" s="12"/>
      <c r="E1414" s="12"/>
      <c r="F1414" s="13"/>
      <c r="G1414" s="237" t="s">
        <v>98</v>
      </c>
      <c r="H1414" s="14" t="s">
        <v>131</v>
      </c>
      <c r="I1414" s="15">
        <v>6</v>
      </c>
      <c r="J1414" s="15">
        <v>0</v>
      </c>
      <c r="K1414" s="26">
        <v>0.1</v>
      </c>
      <c r="L1414" s="26">
        <v>0</v>
      </c>
      <c r="M1414" s="16"/>
      <c r="N1414" s="16"/>
      <c r="O1414" s="16"/>
      <c r="P1414" s="16"/>
      <c r="Q1414" s="16"/>
      <c r="R1414" s="17" t="s">
        <v>4240</v>
      </c>
      <c r="S1414" s="274" t="s">
        <v>2470</v>
      </c>
      <c r="T1414" s="148" t="s">
        <v>31</v>
      </c>
      <c r="U1414" s="148" t="s">
        <v>31</v>
      </c>
      <c r="V1414" s="148" t="s">
        <v>31</v>
      </c>
      <c r="W1414" s="148" t="s">
        <v>31</v>
      </c>
      <c r="X1414" s="284" t="s">
        <v>3766</v>
      </c>
      <c r="Y1414" s="296"/>
      <c r="Z1414" s="296"/>
      <c r="AA1414" s="296"/>
      <c r="AB1414" s="296"/>
      <c r="AC1414" s="296"/>
      <c r="AD1414" s="296"/>
      <c r="AE1414" s="320"/>
      <c r="AF1414" s="296"/>
      <c r="AG1414" s="129"/>
      <c r="AH1414" s="129"/>
      <c r="AI1414" s="129"/>
      <c r="AJ1414" s="129"/>
      <c r="AK1414" s="129"/>
      <c r="AL1414" s="129"/>
      <c r="AM1414" s="129"/>
      <c r="AN1414" s="129"/>
      <c r="AO1414" s="129"/>
      <c r="AP1414" s="129"/>
    </row>
    <row r="1415" spans="2:44" s="149" customFormat="1" ht="12.75" customHeight="1">
      <c r="B1415" s="10"/>
      <c r="C1415" s="11"/>
      <c r="D1415" s="12"/>
      <c r="E1415" s="12"/>
      <c r="F1415" s="13"/>
      <c r="G1415" s="237" t="s">
        <v>99</v>
      </c>
      <c r="H1415" s="14" t="s">
        <v>131</v>
      </c>
      <c r="I1415" s="15">
        <v>6</v>
      </c>
      <c r="J1415" s="15">
        <v>0</v>
      </c>
      <c r="K1415" s="26">
        <v>0.1</v>
      </c>
      <c r="L1415" s="26">
        <v>0</v>
      </c>
      <c r="M1415" s="16"/>
      <c r="N1415" s="16"/>
      <c r="O1415" s="16"/>
      <c r="P1415" s="16"/>
      <c r="Q1415" s="16"/>
      <c r="R1415" s="17">
        <v>41995</v>
      </c>
      <c r="S1415" s="274" t="s">
        <v>2470</v>
      </c>
      <c r="T1415" s="148" t="s">
        <v>31</v>
      </c>
      <c r="U1415" s="148" t="s">
        <v>31</v>
      </c>
      <c r="V1415" s="148" t="s">
        <v>31</v>
      </c>
      <c r="W1415" s="148" t="s">
        <v>31</v>
      </c>
      <c r="X1415" s="284" t="s">
        <v>3766</v>
      </c>
      <c r="Y1415" s="296"/>
      <c r="Z1415" s="296"/>
      <c r="AA1415" s="296"/>
      <c r="AB1415" s="296"/>
      <c r="AC1415" s="296"/>
      <c r="AD1415" s="296"/>
      <c r="AE1415" s="320"/>
      <c r="AF1415" s="296"/>
      <c r="AG1415" s="129"/>
      <c r="AH1415" s="129"/>
      <c r="AI1415" s="129"/>
      <c r="AJ1415" s="129"/>
      <c r="AK1415" s="129"/>
      <c r="AL1415" s="129"/>
      <c r="AM1415" s="129"/>
      <c r="AN1415" s="129"/>
      <c r="AO1415" s="129"/>
      <c r="AP1415" s="129"/>
    </row>
    <row r="1416" spans="2:44" s="149" customFormat="1" ht="12.75" customHeight="1">
      <c r="B1416" s="10"/>
      <c r="C1416" s="11"/>
      <c r="D1416" s="12"/>
      <c r="E1416" s="12"/>
      <c r="F1416" s="13"/>
      <c r="G1416" s="237" t="s">
        <v>100</v>
      </c>
      <c r="H1416" s="14" t="s">
        <v>131</v>
      </c>
      <c r="I1416" s="15">
        <v>6</v>
      </c>
      <c r="J1416" s="15">
        <v>0</v>
      </c>
      <c r="K1416" s="26">
        <v>0.1</v>
      </c>
      <c r="L1416" s="26">
        <v>0</v>
      </c>
      <c r="M1416" s="16"/>
      <c r="N1416" s="16"/>
      <c r="O1416" s="16"/>
      <c r="P1416" s="16"/>
      <c r="Q1416" s="16"/>
      <c r="R1416" s="17" t="s">
        <v>4240</v>
      </c>
      <c r="S1416" s="274" t="s">
        <v>2470</v>
      </c>
      <c r="T1416" s="148" t="s">
        <v>31</v>
      </c>
      <c r="U1416" s="148" t="s">
        <v>31</v>
      </c>
      <c r="V1416" s="148" t="s">
        <v>31</v>
      </c>
      <c r="W1416" s="148" t="s">
        <v>31</v>
      </c>
      <c r="X1416" s="284" t="s">
        <v>3766</v>
      </c>
      <c r="Y1416" s="296"/>
      <c r="Z1416" s="296"/>
      <c r="AA1416" s="296"/>
      <c r="AB1416" s="296"/>
      <c r="AC1416" s="296"/>
      <c r="AD1416" s="296"/>
      <c r="AE1416" s="320"/>
      <c r="AF1416" s="296"/>
      <c r="AG1416" s="129"/>
      <c r="AH1416" s="129"/>
      <c r="AI1416" s="129"/>
      <c r="AJ1416" s="129"/>
      <c r="AK1416" s="129"/>
      <c r="AL1416" s="129"/>
      <c r="AM1416" s="129"/>
      <c r="AN1416" s="129"/>
      <c r="AO1416" s="129"/>
      <c r="AP1416" s="129"/>
    </row>
    <row r="1417" spans="2:44" s="149" customFormat="1" ht="12.75" customHeight="1">
      <c r="B1417" s="10"/>
      <c r="C1417" s="11"/>
      <c r="D1417" s="12"/>
      <c r="E1417" s="12"/>
      <c r="F1417" s="13"/>
      <c r="G1417" s="237" t="s">
        <v>101</v>
      </c>
      <c r="H1417" s="14" t="s">
        <v>131</v>
      </c>
      <c r="I1417" s="15">
        <v>6</v>
      </c>
      <c r="J1417" s="15">
        <v>0</v>
      </c>
      <c r="K1417" s="26">
        <v>0.1</v>
      </c>
      <c r="L1417" s="26">
        <v>0</v>
      </c>
      <c r="M1417" s="16"/>
      <c r="N1417" s="16"/>
      <c r="O1417" s="16"/>
      <c r="P1417" s="16"/>
      <c r="Q1417" s="16"/>
      <c r="R1417" s="17">
        <v>41995</v>
      </c>
      <c r="S1417" s="274" t="s">
        <v>2470</v>
      </c>
      <c r="T1417" s="148" t="s">
        <v>31</v>
      </c>
      <c r="U1417" s="148" t="s">
        <v>31</v>
      </c>
      <c r="V1417" s="148" t="s">
        <v>31</v>
      </c>
      <c r="W1417" s="148" t="s">
        <v>31</v>
      </c>
      <c r="X1417" s="284" t="s">
        <v>3766</v>
      </c>
      <c r="Y1417" s="296"/>
      <c r="Z1417" s="296"/>
      <c r="AA1417" s="296"/>
      <c r="AB1417" s="296"/>
      <c r="AC1417" s="296"/>
      <c r="AD1417" s="296"/>
      <c r="AE1417" s="320"/>
      <c r="AF1417" s="296"/>
      <c r="AG1417" s="129"/>
      <c r="AH1417" s="129"/>
      <c r="AI1417" s="129"/>
      <c r="AJ1417" s="129"/>
      <c r="AK1417" s="129"/>
      <c r="AL1417" s="129"/>
      <c r="AM1417" s="129"/>
      <c r="AN1417" s="129"/>
      <c r="AO1417" s="129"/>
      <c r="AP1417" s="129"/>
    </row>
    <row r="1418" spans="2:44" s="149" customFormat="1" ht="12.75" customHeight="1">
      <c r="B1418" s="10"/>
      <c r="C1418" s="11" t="s">
        <v>40</v>
      </c>
      <c r="D1418" s="12" t="s">
        <v>59</v>
      </c>
      <c r="E1418" s="12" t="s">
        <v>4150</v>
      </c>
      <c r="F1418" s="13" t="s">
        <v>1114</v>
      </c>
      <c r="G1418" s="237" t="s">
        <v>102</v>
      </c>
      <c r="H1418" s="14" t="s">
        <v>131</v>
      </c>
      <c r="I1418" s="15">
        <v>6</v>
      </c>
      <c r="J1418" s="15">
        <v>0</v>
      </c>
      <c r="K1418" s="26">
        <v>0.1</v>
      </c>
      <c r="L1418" s="26">
        <v>0</v>
      </c>
      <c r="M1418" s="16">
        <f>SUM(I1418)</f>
        <v>6</v>
      </c>
      <c r="N1418" s="16">
        <f t="shared" ref="N1418:P1418" si="74">SUM(J1418)</f>
        <v>0</v>
      </c>
      <c r="O1418" s="16">
        <f t="shared" si="74"/>
        <v>0.1</v>
      </c>
      <c r="P1418" s="16">
        <f t="shared" si="74"/>
        <v>0</v>
      </c>
      <c r="Q1418" s="16"/>
      <c r="R1418" s="17">
        <v>41995</v>
      </c>
      <c r="S1418" s="274" t="s">
        <v>2470</v>
      </c>
      <c r="T1418" s="148" t="s">
        <v>31</v>
      </c>
      <c r="U1418" s="148" t="s">
        <v>31</v>
      </c>
      <c r="V1418" s="148" t="s">
        <v>31</v>
      </c>
      <c r="W1418" s="148" t="s">
        <v>31</v>
      </c>
      <c r="X1418" s="284" t="s">
        <v>3766</v>
      </c>
      <c r="Y1418" s="296"/>
      <c r="Z1418" s="296"/>
      <c r="AA1418" s="296"/>
      <c r="AB1418" s="296"/>
      <c r="AC1418" s="296"/>
      <c r="AD1418" s="296"/>
      <c r="AE1418" s="320"/>
      <c r="AF1418" s="296"/>
      <c r="AG1418" s="129"/>
      <c r="AH1418" s="129"/>
      <c r="AI1418" s="129"/>
      <c r="AJ1418" s="129"/>
      <c r="AK1418" s="129"/>
      <c r="AL1418" s="129"/>
      <c r="AM1418" s="129"/>
      <c r="AN1418" s="129"/>
      <c r="AO1418" s="129"/>
      <c r="AP1418" s="129"/>
      <c r="AQ1418" s="327"/>
      <c r="AR1418" s="327"/>
    </row>
    <row r="1419" spans="2:44" s="149" customFormat="1" ht="12.75" customHeight="1">
      <c r="B1419" s="10"/>
      <c r="C1419" s="11" t="s">
        <v>40</v>
      </c>
      <c r="D1419" s="12" t="s">
        <v>59</v>
      </c>
      <c r="E1419" s="12" t="s">
        <v>4150</v>
      </c>
      <c r="F1419" s="13" t="s">
        <v>1115</v>
      </c>
      <c r="G1419" s="237" t="s">
        <v>103</v>
      </c>
      <c r="H1419" s="14" t="s">
        <v>131</v>
      </c>
      <c r="I1419" s="15">
        <v>6</v>
      </c>
      <c r="J1419" s="15">
        <v>0</v>
      </c>
      <c r="K1419" s="26">
        <v>0.1</v>
      </c>
      <c r="L1419" s="26">
        <v>0</v>
      </c>
      <c r="M1419" s="16">
        <f>SUM(I1419:I1421)</f>
        <v>18</v>
      </c>
      <c r="N1419" s="16">
        <f t="shared" ref="N1419:P1419" si="75">SUM(J1419:J1421)</f>
        <v>0</v>
      </c>
      <c r="O1419" s="16">
        <f t="shared" si="75"/>
        <v>0.30000000000000004</v>
      </c>
      <c r="P1419" s="16">
        <f t="shared" si="75"/>
        <v>0</v>
      </c>
      <c r="Q1419" s="16"/>
      <c r="R1419" s="17">
        <v>41995</v>
      </c>
      <c r="S1419" s="274" t="s">
        <v>2470</v>
      </c>
      <c r="T1419" s="148" t="s">
        <v>31</v>
      </c>
      <c r="U1419" s="148" t="s">
        <v>31</v>
      </c>
      <c r="V1419" s="148" t="s">
        <v>31</v>
      </c>
      <c r="W1419" s="148" t="s">
        <v>31</v>
      </c>
      <c r="X1419" s="284" t="s">
        <v>3766</v>
      </c>
      <c r="Y1419" s="296"/>
      <c r="Z1419" s="296"/>
      <c r="AA1419" s="296"/>
      <c r="AB1419" s="296"/>
      <c r="AC1419" s="296"/>
      <c r="AD1419" s="296"/>
      <c r="AE1419" s="320"/>
      <c r="AF1419" s="296"/>
      <c r="AG1419" s="129"/>
      <c r="AH1419" s="129"/>
      <c r="AI1419" s="129"/>
      <c r="AJ1419" s="129"/>
      <c r="AK1419" s="129"/>
      <c r="AL1419" s="129"/>
      <c r="AM1419" s="129"/>
      <c r="AN1419" s="129"/>
      <c r="AO1419" s="129"/>
      <c r="AP1419" s="129"/>
      <c r="AQ1419" s="327"/>
      <c r="AR1419" s="327"/>
    </row>
    <row r="1420" spans="2:44" s="149" customFormat="1" ht="12.75" customHeight="1">
      <c r="B1420" s="10"/>
      <c r="C1420" s="11"/>
      <c r="D1420" s="12"/>
      <c r="E1420" s="12"/>
      <c r="F1420" s="13"/>
      <c r="G1420" s="237" t="s">
        <v>104</v>
      </c>
      <c r="H1420" s="14" t="s">
        <v>131</v>
      </c>
      <c r="I1420" s="15">
        <v>6</v>
      </c>
      <c r="J1420" s="15">
        <v>0</v>
      </c>
      <c r="K1420" s="26">
        <v>0.1</v>
      </c>
      <c r="L1420" s="26">
        <v>0</v>
      </c>
      <c r="M1420" s="16"/>
      <c r="N1420" s="16"/>
      <c r="O1420" s="16"/>
      <c r="P1420" s="16"/>
      <c r="Q1420" s="16"/>
      <c r="R1420" s="17">
        <v>41995</v>
      </c>
      <c r="S1420" s="274" t="s">
        <v>2470</v>
      </c>
      <c r="T1420" s="148" t="s">
        <v>31</v>
      </c>
      <c r="U1420" s="148" t="s">
        <v>31</v>
      </c>
      <c r="V1420" s="148" t="s">
        <v>31</v>
      </c>
      <c r="W1420" s="148" t="s">
        <v>31</v>
      </c>
      <c r="X1420" s="284" t="s">
        <v>3766</v>
      </c>
      <c r="Y1420" s="296"/>
      <c r="Z1420" s="296"/>
      <c r="AA1420" s="296"/>
      <c r="AB1420" s="296"/>
      <c r="AC1420" s="296"/>
      <c r="AD1420" s="296"/>
      <c r="AE1420" s="320"/>
      <c r="AF1420" s="296"/>
      <c r="AG1420" s="129"/>
      <c r="AH1420" s="129"/>
      <c r="AI1420" s="129"/>
      <c r="AJ1420" s="129"/>
      <c r="AK1420" s="129"/>
      <c r="AL1420" s="129"/>
      <c r="AM1420" s="129"/>
      <c r="AN1420" s="129"/>
      <c r="AO1420" s="129"/>
      <c r="AP1420" s="129"/>
    </row>
    <row r="1421" spans="2:44" s="149" customFormat="1" ht="12.75" customHeight="1">
      <c r="B1421" s="10"/>
      <c r="C1421" s="11"/>
      <c r="D1421" s="12"/>
      <c r="E1421" s="12"/>
      <c r="F1421" s="13"/>
      <c r="G1421" s="237" t="s">
        <v>105</v>
      </c>
      <c r="H1421" s="14" t="s">
        <v>131</v>
      </c>
      <c r="I1421" s="15">
        <v>6</v>
      </c>
      <c r="J1421" s="15">
        <v>0</v>
      </c>
      <c r="K1421" s="26">
        <v>0.1</v>
      </c>
      <c r="L1421" s="26">
        <v>0</v>
      </c>
      <c r="M1421" s="16"/>
      <c r="N1421" s="16"/>
      <c r="O1421" s="16"/>
      <c r="P1421" s="16"/>
      <c r="Q1421" s="16"/>
      <c r="R1421" s="17" t="s">
        <v>1086</v>
      </c>
      <c r="S1421" s="274" t="s">
        <v>2470</v>
      </c>
      <c r="T1421" s="148" t="s">
        <v>31</v>
      </c>
      <c r="U1421" s="148" t="s">
        <v>31</v>
      </c>
      <c r="V1421" s="148" t="s">
        <v>31</v>
      </c>
      <c r="W1421" s="148" t="s">
        <v>31</v>
      </c>
      <c r="X1421" s="284" t="s">
        <v>3766</v>
      </c>
      <c r="Y1421" s="296"/>
      <c r="Z1421" s="296"/>
      <c r="AA1421" s="296"/>
      <c r="AB1421" s="296"/>
      <c r="AC1421" s="296"/>
      <c r="AD1421" s="296"/>
      <c r="AE1421" s="320"/>
      <c r="AF1421" s="296"/>
      <c r="AG1421" s="129"/>
      <c r="AH1421" s="129"/>
      <c r="AI1421" s="129"/>
      <c r="AJ1421" s="129"/>
      <c r="AK1421" s="129"/>
      <c r="AL1421" s="129"/>
      <c r="AM1421" s="129"/>
      <c r="AN1421" s="129"/>
      <c r="AO1421" s="129"/>
      <c r="AP1421" s="129"/>
    </row>
    <row r="1422" spans="2:44" s="149" customFormat="1" ht="12.75" customHeight="1">
      <c r="B1422" s="10"/>
      <c r="C1422" s="11" t="s">
        <v>40</v>
      </c>
      <c r="D1422" s="12" t="s">
        <v>59</v>
      </c>
      <c r="E1422" s="12" t="s">
        <v>4150</v>
      </c>
      <c r="F1422" s="13" t="s">
        <v>1116</v>
      </c>
      <c r="G1422" s="237" t="s">
        <v>106</v>
      </c>
      <c r="H1422" s="14" t="s">
        <v>131</v>
      </c>
      <c r="I1422" s="15">
        <v>6</v>
      </c>
      <c r="J1422" s="15">
        <v>0</v>
      </c>
      <c r="K1422" s="26">
        <v>0.1</v>
      </c>
      <c r="L1422" s="26">
        <v>0</v>
      </c>
      <c r="M1422" s="16">
        <f>SUM(I1422:I1425)</f>
        <v>24</v>
      </c>
      <c r="N1422" s="16">
        <f t="shared" ref="N1422:P1422" si="76">SUM(J1422:J1425)</f>
        <v>0</v>
      </c>
      <c r="O1422" s="16">
        <f t="shared" si="76"/>
        <v>0.4</v>
      </c>
      <c r="P1422" s="16">
        <f t="shared" si="76"/>
        <v>0</v>
      </c>
      <c r="Q1422" s="16"/>
      <c r="R1422" s="17" t="s">
        <v>1086</v>
      </c>
      <c r="S1422" s="274" t="s">
        <v>2470</v>
      </c>
      <c r="T1422" s="148" t="s">
        <v>31</v>
      </c>
      <c r="U1422" s="148" t="s">
        <v>31</v>
      </c>
      <c r="V1422" s="148" t="s">
        <v>31</v>
      </c>
      <c r="W1422" s="148" t="s">
        <v>31</v>
      </c>
      <c r="X1422" s="284" t="s">
        <v>3766</v>
      </c>
      <c r="Y1422" s="296"/>
      <c r="Z1422" s="296"/>
      <c r="AA1422" s="296"/>
      <c r="AB1422" s="296"/>
      <c r="AC1422" s="296"/>
      <c r="AD1422" s="296"/>
      <c r="AE1422" s="320"/>
      <c r="AF1422" s="296"/>
      <c r="AG1422" s="129"/>
      <c r="AH1422" s="129"/>
      <c r="AI1422" s="129"/>
      <c r="AJ1422" s="129"/>
      <c r="AK1422" s="129"/>
      <c r="AL1422" s="129"/>
      <c r="AM1422" s="129"/>
      <c r="AN1422" s="129"/>
      <c r="AO1422" s="129"/>
      <c r="AP1422" s="129"/>
      <c r="AQ1422" s="327"/>
      <c r="AR1422" s="327"/>
    </row>
    <row r="1423" spans="2:44" s="149" customFormat="1" ht="12.75" customHeight="1">
      <c r="B1423" s="10"/>
      <c r="C1423" s="11"/>
      <c r="D1423" s="12"/>
      <c r="E1423" s="12"/>
      <c r="F1423" s="13"/>
      <c r="G1423" s="237" t="s">
        <v>107</v>
      </c>
      <c r="H1423" s="14" t="s">
        <v>131</v>
      </c>
      <c r="I1423" s="15">
        <v>6</v>
      </c>
      <c r="J1423" s="15">
        <v>0</v>
      </c>
      <c r="K1423" s="26">
        <v>0.1</v>
      </c>
      <c r="L1423" s="26">
        <v>0</v>
      </c>
      <c r="M1423" s="16"/>
      <c r="N1423" s="16"/>
      <c r="O1423" s="16"/>
      <c r="P1423" s="16"/>
      <c r="Q1423" s="16"/>
      <c r="R1423" s="17">
        <v>41995</v>
      </c>
      <c r="S1423" s="274" t="s">
        <v>2470</v>
      </c>
      <c r="T1423" s="148" t="s">
        <v>31</v>
      </c>
      <c r="U1423" s="148" t="s">
        <v>31</v>
      </c>
      <c r="V1423" s="148" t="s">
        <v>31</v>
      </c>
      <c r="W1423" s="148" t="s">
        <v>31</v>
      </c>
      <c r="X1423" s="284" t="s">
        <v>3766</v>
      </c>
      <c r="Y1423" s="296"/>
      <c r="Z1423" s="296"/>
      <c r="AA1423" s="296"/>
      <c r="AB1423" s="296"/>
      <c r="AC1423" s="296"/>
      <c r="AD1423" s="296"/>
      <c r="AE1423" s="320"/>
      <c r="AF1423" s="296"/>
      <c r="AG1423" s="129"/>
      <c r="AH1423" s="129"/>
      <c r="AI1423" s="129"/>
      <c r="AJ1423" s="129"/>
      <c r="AK1423" s="129"/>
      <c r="AL1423" s="129"/>
      <c r="AM1423" s="129"/>
      <c r="AN1423" s="129"/>
      <c r="AO1423" s="129"/>
      <c r="AP1423" s="129"/>
    </row>
    <row r="1424" spans="2:44" s="149" customFormat="1" ht="12.75" customHeight="1">
      <c r="B1424" s="10"/>
      <c r="C1424" s="11"/>
      <c r="D1424" s="12"/>
      <c r="E1424" s="12"/>
      <c r="F1424" s="13"/>
      <c r="G1424" s="237" t="s">
        <v>108</v>
      </c>
      <c r="H1424" s="14" t="s">
        <v>131</v>
      </c>
      <c r="I1424" s="15">
        <v>6</v>
      </c>
      <c r="J1424" s="15">
        <v>0</v>
      </c>
      <c r="K1424" s="26">
        <v>0.1</v>
      </c>
      <c r="L1424" s="26">
        <v>0</v>
      </c>
      <c r="M1424" s="16"/>
      <c r="N1424" s="16"/>
      <c r="O1424" s="16"/>
      <c r="P1424" s="16"/>
      <c r="Q1424" s="16"/>
      <c r="R1424" s="17">
        <v>41995</v>
      </c>
      <c r="S1424" s="274" t="s">
        <v>2470</v>
      </c>
      <c r="T1424" s="148" t="s">
        <v>31</v>
      </c>
      <c r="U1424" s="148" t="s">
        <v>31</v>
      </c>
      <c r="V1424" s="148" t="s">
        <v>31</v>
      </c>
      <c r="W1424" s="148" t="s">
        <v>31</v>
      </c>
      <c r="X1424" s="284" t="s">
        <v>3766</v>
      </c>
      <c r="Y1424" s="296"/>
      <c r="Z1424" s="296"/>
      <c r="AA1424" s="296"/>
      <c r="AB1424" s="296"/>
      <c r="AC1424" s="296"/>
      <c r="AD1424" s="296"/>
      <c r="AE1424" s="320"/>
      <c r="AF1424" s="296"/>
      <c r="AG1424" s="129"/>
      <c r="AH1424" s="129"/>
      <c r="AI1424" s="129"/>
      <c r="AJ1424" s="129"/>
      <c r="AK1424" s="129"/>
      <c r="AL1424" s="129"/>
      <c r="AM1424" s="129"/>
      <c r="AN1424" s="129"/>
      <c r="AO1424" s="129"/>
      <c r="AP1424" s="129"/>
    </row>
    <row r="1425" spans="2:44" s="149" customFormat="1" ht="12.75" customHeight="1">
      <c r="B1425" s="10"/>
      <c r="C1425" s="11"/>
      <c r="D1425" s="12"/>
      <c r="E1425" s="12"/>
      <c r="F1425" s="13"/>
      <c r="G1425" s="237" t="s">
        <v>109</v>
      </c>
      <c r="H1425" s="14" t="s">
        <v>131</v>
      </c>
      <c r="I1425" s="15">
        <v>6</v>
      </c>
      <c r="J1425" s="15">
        <v>0</v>
      </c>
      <c r="K1425" s="26">
        <v>0.1</v>
      </c>
      <c r="L1425" s="26">
        <v>0</v>
      </c>
      <c r="M1425" s="16"/>
      <c r="N1425" s="16"/>
      <c r="O1425" s="16"/>
      <c r="P1425" s="16"/>
      <c r="Q1425" s="16"/>
      <c r="R1425" s="17">
        <v>41995</v>
      </c>
      <c r="S1425" s="274" t="s">
        <v>2470</v>
      </c>
      <c r="T1425" s="148" t="s">
        <v>31</v>
      </c>
      <c r="U1425" s="148" t="s">
        <v>31</v>
      </c>
      <c r="V1425" s="148" t="s">
        <v>31</v>
      </c>
      <c r="W1425" s="148" t="s">
        <v>31</v>
      </c>
      <c r="X1425" s="284" t="s">
        <v>3766</v>
      </c>
      <c r="Y1425" s="296"/>
      <c r="Z1425" s="296"/>
      <c r="AA1425" s="296"/>
      <c r="AB1425" s="296"/>
      <c r="AC1425" s="296"/>
      <c r="AD1425" s="296"/>
      <c r="AE1425" s="320"/>
      <c r="AF1425" s="296"/>
      <c r="AG1425" s="129"/>
      <c r="AH1425" s="129"/>
      <c r="AI1425" s="129"/>
      <c r="AJ1425" s="129"/>
      <c r="AK1425" s="129"/>
      <c r="AL1425" s="129"/>
      <c r="AM1425" s="129"/>
      <c r="AN1425" s="129"/>
      <c r="AO1425" s="129"/>
      <c r="AP1425" s="129"/>
    </row>
    <row r="1426" spans="2:44" s="149" customFormat="1" ht="12.75" customHeight="1">
      <c r="B1426" s="10"/>
      <c r="C1426" s="11" t="s">
        <v>40</v>
      </c>
      <c r="D1426" s="12" t="s">
        <v>59</v>
      </c>
      <c r="E1426" s="12" t="s">
        <v>4150</v>
      </c>
      <c r="F1426" s="13" t="s">
        <v>1117</v>
      </c>
      <c r="G1426" s="237" t="s">
        <v>110</v>
      </c>
      <c r="H1426" s="14" t="s">
        <v>131</v>
      </c>
      <c r="I1426" s="15">
        <v>6</v>
      </c>
      <c r="J1426" s="15">
        <v>0</v>
      </c>
      <c r="K1426" s="26">
        <v>0.1</v>
      </c>
      <c r="L1426" s="26">
        <v>0</v>
      </c>
      <c r="M1426" s="16">
        <f>SUM(I1426)</f>
        <v>6</v>
      </c>
      <c r="N1426" s="16">
        <f t="shared" ref="N1426:P1427" si="77">SUM(J1426)</f>
        <v>0</v>
      </c>
      <c r="O1426" s="16">
        <f t="shared" si="77"/>
        <v>0.1</v>
      </c>
      <c r="P1426" s="16">
        <f t="shared" si="77"/>
        <v>0</v>
      </c>
      <c r="Q1426" s="16"/>
      <c r="R1426" s="17">
        <v>41995</v>
      </c>
      <c r="S1426" s="274" t="s">
        <v>2470</v>
      </c>
      <c r="T1426" s="148" t="s">
        <v>31</v>
      </c>
      <c r="U1426" s="148" t="s">
        <v>31</v>
      </c>
      <c r="V1426" s="148" t="s">
        <v>31</v>
      </c>
      <c r="W1426" s="148" t="s">
        <v>31</v>
      </c>
      <c r="X1426" s="284" t="s">
        <v>3766</v>
      </c>
      <c r="Y1426" s="296"/>
      <c r="Z1426" s="296"/>
      <c r="AA1426" s="296"/>
      <c r="AB1426" s="296"/>
      <c r="AC1426" s="296"/>
      <c r="AD1426" s="296"/>
      <c r="AE1426" s="320"/>
      <c r="AF1426" s="296"/>
      <c r="AG1426" s="129"/>
      <c r="AH1426" s="129"/>
      <c r="AI1426" s="129"/>
      <c r="AJ1426" s="129"/>
      <c r="AK1426" s="129"/>
      <c r="AL1426" s="129"/>
      <c r="AM1426" s="129"/>
      <c r="AN1426" s="129"/>
      <c r="AO1426" s="129"/>
      <c r="AP1426" s="129"/>
      <c r="AQ1426" s="327"/>
      <c r="AR1426" s="327"/>
    </row>
    <row r="1427" spans="2:44" s="149" customFormat="1" ht="12.75" customHeight="1">
      <c r="B1427" s="10"/>
      <c r="C1427" s="11" t="s">
        <v>40</v>
      </c>
      <c r="D1427" s="12" t="s">
        <v>59</v>
      </c>
      <c r="E1427" s="12" t="s">
        <v>4150</v>
      </c>
      <c r="F1427" s="13" t="s">
        <v>659</v>
      </c>
      <c r="G1427" s="237" t="s">
        <v>111</v>
      </c>
      <c r="H1427" s="14" t="s">
        <v>131</v>
      </c>
      <c r="I1427" s="15">
        <v>18</v>
      </c>
      <c r="J1427" s="15">
        <v>0</v>
      </c>
      <c r="K1427" s="26">
        <v>0.3</v>
      </c>
      <c r="L1427" s="26">
        <v>0</v>
      </c>
      <c r="M1427" s="16">
        <f t="shared" ref="M1427" si="78">SUM(I1427)</f>
        <v>18</v>
      </c>
      <c r="N1427" s="16">
        <f t="shared" si="77"/>
        <v>0</v>
      </c>
      <c r="O1427" s="16">
        <f t="shared" si="77"/>
        <v>0.3</v>
      </c>
      <c r="P1427" s="16">
        <f t="shared" si="77"/>
        <v>0</v>
      </c>
      <c r="Q1427" s="16"/>
      <c r="R1427" s="17">
        <v>41995</v>
      </c>
      <c r="S1427" s="274" t="s">
        <v>2470</v>
      </c>
      <c r="T1427" s="148" t="s">
        <v>31</v>
      </c>
      <c r="U1427" s="148" t="s">
        <v>31</v>
      </c>
      <c r="V1427" s="148" t="s">
        <v>31</v>
      </c>
      <c r="W1427" s="148" t="s">
        <v>31</v>
      </c>
      <c r="X1427" s="284" t="s">
        <v>3766</v>
      </c>
      <c r="Y1427" s="296"/>
      <c r="Z1427" s="296"/>
      <c r="AA1427" s="296"/>
      <c r="AB1427" s="296"/>
      <c r="AC1427" s="296"/>
      <c r="AD1427" s="296"/>
      <c r="AE1427" s="320"/>
      <c r="AF1427" s="296"/>
      <c r="AG1427" s="129"/>
      <c r="AH1427" s="129"/>
      <c r="AI1427" s="129"/>
      <c r="AJ1427" s="129"/>
      <c r="AK1427" s="129"/>
      <c r="AL1427" s="129"/>
      <c r="AM1427" s="129"/>
      <c r="AN1427" s="129"/>
      <c r="AO1427" s="129"/>
      <c r="AP1427" s="129"/>
      <c r="AQ1427" s="327"/>
      <c r="AR1427" s="327"/>
    </row>
    <row r="1428" spans="2:44" s="149" customFormat="1" ht="12.75" customHeight="1">
      <c r="B1428" s="10"/>
      <c r="C1428" s="11" t="s">
        <v>40</v>
      </c>
      <c r="D1428" s="12" t="s">
        <v>59</v>
      </c>
      <c r="E1428" s="12" t="s">
        <v>4151</v>
      </c>
      <c r="F1428" s="13" t="s">
        <v>1118</v>
      </c>
      <c r="G1428" s="237" t="s">
        <v>112</v>
      </c>
      <c r="H1428" s="14" t="s">
        <v>131</v>
      </c>
      <c r="I1428" s="15">
        <v>12</v>
      </c>
      <c r="J1428" s="15">
        <v>6</v>
      </c>
      <c r="K1428" s="26">
        <v>0.2</v>
      </c>
      <c r="L1428" s="26">
        <v>0.1</v>
      </c>
      <c r="M1428" s="16">
        <f>SUM(I1428:I1439)</f>
        <v>174</v>
      </c>
      <c r="N1428" s="16">
        <f t="shared" ref="N1428:P1428" si="79">SUM(J1428:J1439)</f>
        <v>126</v>
      </c>
      <c r="O1428" s="16">
        <f t="shared" si="79"/>
        <v>2.9000000000000004</v>
      </c>
      <c r="P1428" s="16">
        <f t="shared" si="79"/>
        <v>2.1</v>
      </c>
      <c r="Q1428" s="16"/>
      <c r="R1428" s="17">
        <v>41995</v>
      </c>
      <c r="S1428" s="274" t="s">
        <v>2470</v>
      </c>
      <c r="T1428" s="148" t="s">
        <v>31</v>
      </c>
      <c r="U1428" s="148" t="s">
        <v>31</v>
      </c>
      <c r="V1428" s="148" t="s">
        <v>31</v>
      </c>
      <c r="W1428" s="148" t="s">
        <v>31</v>
      </c>
      <c r="X1428" s="284" t="s">
        <v>3766</v>
      </c>
      <c r="Y1428" s="296"/>
      <c r="Z1428" s="296"/>
      <c r="AA1428" s="296"/>
      <c r="AB1428" s="296"/>
      <c r="AC1428" s="296"/>
      <c r="AD1428" s="296"/>
      <c r="AE1428" s="320"/>
      <c r="AF1428" s="296"/>
      <c r="AG1428" s="129"/>
      <c r="AH1428" s="129"/>
      <c r="AI1428" s="129"/>
      <c r="AJ1428" s="129"/>
      <c r="AK1428" s="129"/>
      <c r="AL1428" s="129"/>
      <c r="AM1428" s="129"/>
      <c r="AN1428" s="129"/>
      <c r="AO1428" s="129"/>
      <c r="AP1428" s="129"/>
      <c r="AQ1428" s="327"/>
      <c r="AR1428" s="327"/>
    </row>
    <row r="1429" spans="2:44" s="149" customFormat="1" ht="12.75" customHeight="1">
      <c r="B1429" s="10"/>
      <c r="C1429" s="11"/>
      <c r="D1429" s="12"/>
      <c r="E1429" s="12"/>
      <c r="F1429" s="13"/>
      <c r="G1429" s="237" t="s">
        <v>113</v>
      </c>
      <c r="H1429" s="14" t="s">
        <v>131</v>
      </c>
      <c r="I1429" s="15">
        <v>12</v>
      </c>
      <c r="J1429" s="15">
        <v>0</v>
      </c>
      <c r="K1429" s="26">
        <v>0.2</v>
      </c>
      <c r="L1429" s="26">
        <v>0</v>
      </c>
      <c r="M1429" s="16"/>
      <c r="N1429" s="16"/>
      <c r="O1429" s="16"/>
      <c r="P1429" s="16"/>
      <c r="Q1429" s="16"/>
      <c r="R1429" s="17">
        <v>41995</v>
      </c>
      <c r="S1429" s="274" t="s">
        <v>2470</v>
      </c>
      <c r="T1429" s="148" t="s">
        <v>31</v>
      </c>
      <c r="U1429" s="148" t="s">
        <v>31</v>
      </c>
      <c r="V1429" s="148" t="s">
        <v>31</v>
      </c>
      <c r="W1429" s="148" t="s">
        <v>31</v>
      </c>
      <c r="X1429" s="284" t="s">
        <v>3766</v>
      </c>
      <c r="Y1429" s="296"/>
      <c r="Z1429" s="296"/>
      <c r="AA1429" s="296"/>
      <c r="AB1429" s="296"/>
      <c r="AC1429" s="296"/>
      <c r="AD1429" s="296"/>
      <c r="AE1429" s="320"/>
      <c r="AF1429" s="296"/>
      <c r="AG1429" s="129"/>
      <c r="AH1429" s="129"/>
      <c r="AI1429" s="129"/>
      <c r="AJ1429" s="129"/>
      <c r="AK1429" s="129"/>
      <c r="AL1429" s="129"/>
      <c r="AM1429" s="129"/>
      <c r="AN1429" s="129"/>
      <c r="AO1429" s="129"/>
      <c r="AP1429" s="129"/>
    </row>
    <row r="1430" spans="2:44" s="149" customFormat="1" ht="12.75" customHeight="1">
      <c r="B1430" s="10"/>
      <c r="C1430" s="11"/>
      <c r="D1430" s="12"/>
      <c r="E1430" s="12"/>
      <c r="F1430" s="13"/>
      <c r="G1430" s="237" t="s">
        <v>114</v>
      </c>
      <c r="H1430" s="14" t="s">
        <v>131</v>
      </c>
      <c r="I1430" s="15">
        <v>12</v>
      </c>
      <c r="J1430" s="15">
        <v>0</v>
      </c>
      <c r="K1430" s="26">
        <v>0.2</v>
      </c>
      <c r="L1430" s="26">
        <v>0</v>
      </c>
      <c r="M1430" s="16"/>
      <c r="N1430" s="16"/>
      <c r="O1430" s="16"/>
      <c r="P1430" s="16"/>
      <c r="Q1430" s="16"/>
      <c r="R1430" s="17">
        <v>41995</v>
      </c>
      <c r="S1430" s="274" t="s">
        <v>2470</v>
      </c>
      <c r="T1430" s="148" t="s">
        <v>31</v>
      </c>
      <c r="U1430" s="148" t="s">
        <v>31</v>
      </c>
      <c r="V1430" s="148" t="s">
        <v>31</v>
      </c>
      <c r="W1430" s="148" t="s">
        <v>31</v>
      </c>
      <c r="X1430" s="284" t="s">
        <v>3766</v>
      </c>
      <c r="Y1430" s="296"/>
      <c r="Z1430" s="296"/>
      <c r="AA1430" s="296"/>
      <c r="AB1430" s="296"/>
      <c r="AC1430" s="296"/>
      <c r="AD1430" s="296"/>
      <c r="AE1430" s="320"/>
      <c r="AF1430" s="296"/>
      <c r="AG1430" s="129"/>
      <c r="AH1430" s="129"/>
      <c r="AI1430" s="129"/>
      <c r="AJ1430" s="129"/>
      <c r="AK1430" s="129"/>
      <c r="AL1430" s="129"/>
      <c r="AM1430" s="129"/>
      <c r="AN1430" s="129"/>
      <c r="AO1430" s="129"/>
      <c r="AP1430" s="129"/>
    </row>
    <row r="1431" spans="2:44" s="149" customFormat="1" ht="12.75" customHeight="1">
      <c r="B1431" s="10"/>
      <c r="C1431" s="11"/>
      <c r="D1431" s="12"/>
      <c r="E1431" s="12"/>
      <c r="F1431" s="13"/>
      <c r="G1431" s="237" t="s">
        <v>115</v>
      </c>
      <c r="H1431" s="14" t="s">
        <v>131</v>
      </c>
      <c r="I1431" s="15">
        <v>12</v>
      </c>
      <c r="J1431" s="15">
        <v>0</v>
      </c>
      <c r="K1431" s="26">
        <v>0.2</v>
      </c>
      <c r="L1431" s="26">
        <v>0</v>
      </c>
      <c r="M1431" s="16"/>
      <c r="N1431" s="16"/>
      <c r="O1431" s="16"/>
      <c r="P1431" s="16"/>
      <c r="Q1431" s="16"/>
      <c r="R1431" s="17">
        <v>41995</v>
      </c>
      <c r="S1431" s="274" t="s">
        <v>2470</v>
      </c>
      <c r="T1431" s="148" t="s">
        <v>31</v>
      </c>
      <c r="U1431" s="148" t="s">
        <v>31</v>
      </c>
      <c r="V1431" s="148" t="s">
        <v>31</v>
      </c>
      <c r="W1431" s="148" t="s">
        <v>31</v>
      </c>
      <c r="X1431" s="284" t="s">
        <v>3766</v>
      </c>
      <c r="Y1431" s="296"/>
      <c r="Z1431" s="296"/>
      <c r="AA1431" s="296"/>
      <c r="AB1431" s="296"/>
      <c r="AC1431" s="296"/>
      <c r="AD1431" s="296"/>
      <c r="AE1431" s="320"/>
      <c r="AF1431" s="296"/>
      <c r="AG1431" s="129"/>
      <c r="AH1431" s="129"/>
      <c r="AI1431" s="129"/>
      <c r="AJ1431" s="129"/>
      <c r="AK1431" s="129"/>
      <c r="AL1431" s="129"/>
      <c r="AM1431" s="129"/>
      <c r="AN1431" s="129"/>
      <c r="AO1431" s="129"/>
      <c r="AP1431" s="129"/>
    </row>
    <row r="1432" spans="2:44" s="149" customFormat="1" ht="12.75" customHeight="1">
      <c r="B1432" s="10"/>
      <c r="C1432" s="11"/>
      <c r="D1432" s="12"/>
      <c r="E1432" s="12"/>
      <c r="F1432" s="13"/>
      <c r="G1432" s="237" t="s">
        <v>116</v>
      </c>
      <c r="H1432" s="14" t="s">
        <v>131</v>
      </c>
      <c r="I1432" s="15">
        <v>6</v>
      </c>
      <c r="J1432" s="15">
        <v>0</v>
      </c>
      <c r="K1432" s="26">
        <v>0.1</v>
      </c>
      <c r="L1432" s="26">
        <v>0</v>
      </c>
      <c r="M1432" s="16"/>
      <c r="N1432" s="16"/>
      <c r="O1432" s="16"/>
      <c r="P1432" s="16"/>
      <c r="Q1432" s="16"/>
      <c r="R1432" s="17">
        <v>41995</v>
      </c>
      <c r="S1432" s="274" t="s">
        <v>2470</v>
      </c>
      <c r="T1432" s="148" t="s">
        <v>31</v>
      </c>
      <c r="U1432" s="148" t="s">
        <v>31</v>
      </c>
      <c r="V1432" s="148" t="s">
        <v>31</v>
      </c>
      <c r="W1432" s="148" t="s">
        <v>31</v>
      </c>
      <c r="X1432" s="284" t="s">
        <v>3766</v>
      </c>
      <c r="Y1432" s="296"/>
      <c r="Z1432" s="296"/>
      <c r="AA1432" s="296"/>
      <c r="AB1432" s="296"/>
      <c r="AC1432" s="296"/>
      <c r="AD1432" s="296"/>
      <c r="AE1432" s="320"/>
      <c r="AF1432" s="296"/>
      <c r="AG1432" s="129"/>
      <c r="AH1432" s="129"/>
      <c r="AI1432" s="129"/>
      <c r="AJ1432" s="129"/>
      <c r="AK1432" s="129"/>
      <c r="AL1432" s="129"/>
      <c r="AM1432" s="129"/>
      <c r="AN1432" s="129"/>
      <c r="AO1432" s="129"/>
      <c r="AP1432" s="129"/>
    </row>
    <row r="1433" spans="2:44" s="149" customFormat="1" ht="12.75" customHeight="1">
      <c r="B1433" s="10"/>
      <c r="C1433" s="11"/>
      <c r="D1433" s="12"/>
      <c r="E1433" s="12"/>
      <c r="F1433" s="13"/>
      <c r="G1433" s="237" t="s">
        <v>117</v>
      </c>
      <c r="H1433" s="14" t="s">
        <v>131</v>
      </c>
      <c r="I1433" s="15">
        <v>30</v>
      </c>
      <c r="J1433" s="15">
        <v>0</v>
      </c>
      <c r="K1433" s="26">
        <v>0.5</v>
      </c>
      <c r="L1433" s="26">
        <v>0</v>
      </c>
      <c r="M1433" s="16"/>
      <c r="N1433" s="16"/>
      <c r="O1433" s="16"/>
      <c r="P1433" s="16"/>
      <c r="Q1433" s="16"/>
      <c r="R1433" s="17">
        <v>41995</v>
      </c>
      <c r="S1433" s="274" t="s">
        <v>2470</v>
      </c>
      <c r="T1433" s="148" t="s">
        <v>31</v>
      </c>
      <c r="U1433" s="148" t="s">
        <v>31</v>
      </c>
      <c r="V1433" s="148" t="s">
        <v>31</v>
      </c>
      <c r="W1433" s="148" t="s">
        <v>31</v>
      </c>
      <c r="X1433" s="284" t="s">
        <v>3766</v>
      </c>
      <c r="Y1433" s="296"/>
      <c r="Z1433" s="296"/>
      <c r="AA1433" s="296"/>
      <c r="AB1433" s="296"/>
      <c r="AC1433" s="296"/>
      <c r="AD1433" s="296"/>
      <c r="AE1433" s="320"/>
      <c r="AF1433" s="296"/>
      <c r="AG1433" s="129"/>
      <c r="AH1433" s="129"/>
      <c r="AI1433" s="129"/>
      <c r="AJ1433" s="129"/>
      <c r="AK1433" s="129"/>
      <c r="AL1433" s="129"/>
      <c r="AM1433" s="129"/>
      <c r="AN1433" s="129"/>
      <c r="AO1433" s="129"/>
      <c r="AP1433" s="129"/>
    </row>
    <row r="1434" spans="2:44" s="149" customFormat="1" ht="12.75" customHeight="1">
      <c r="B1434" s="10"/>
      <c r="C1434" s="11"/>
      <c r="D1434" s="12"/>
      <c r="E1434" s="12"/>
      <c r="F1434" s="13"/>
      <c r="G1434" s="237" t="s">
        <v>118</v>
      </c>
      <c r="H1434" s="14" t="s">
        <v>131</v>
      </c>
      <c r="I1434" s="15">
        <v>6</v>
      </c>
      <c r="J1434" s="15">
        <v>0</v>
      </c>
      <c r="K1434" s="26">
        <v>0.1</v>
      </c>
      <c r="L1434" s="26">
        <v>0</v>
      </c>
      <c r="M1434" s="16"/>
      <c r="N1434" s="16"/>
      <c r="O1434" s="16"/>
      <c r="P1434" s="16"/>
      <c r="Q1434" s="16"/>
      <c r="R1434" s="17">
        <v>41995</v>
      </c>
      <c r="S1434" s="274" t="s">
        <v>2470</v>
      </c>
      <c r="T1434" s="148" t="s">
        <v>31</v>
      </c>
      <c r="U1434" s="148" t="s">
        <v>31</v>
      </c>
      <c r="V1434" s="148" t="s">
        <v>31</v>
      </c>
      <c r="W1434" s="148" t="s">
        <v>31</v>
      </c>
      <c r="X1434" s="284" t="s">
        <v>3766</v>
      </c>
      <c r="Y1434" s="296"/>
      <c r="Z1434" s="296"/>
      <c r="AA1434" s="296"/>
      <c r="AB1434" s="296"/>
      <c r="AC1434" s="296"/>
      <c r="AD1434" s="296"/>
      <c r="AE1434" s="320"/>
      <c r="AF1434" s="296"/>
      <c r="AG1434" s="129"/>
      <c r="AH1434" s="129"/>
      <c r="AI1434" s="129"/>
      <c r="AJ1434" s="129"/>
      <c r="AK1434" s="129"/>
      <c r="AL1434" s="129"/>
      <c r="AM1434" s="129"/>
      <c r="AN1434" s="129"/>
      <c r="AO1434" s="129"/>
      <c r="AP1434" s="129"/>
    </row>
    <row r="1435" spans="2:44" s="149" customFormat="1" ht="12.75" customHeight="1">
      <c r="B1435" s="10"/>
      <c r="C1435" s="11"/>
      <c r="D1435" s="12"/>
      <c r="E1435" s="12"/>
      <c r="F1435" s="13"/>
      <c r="G1435" s="237" t="s">
        <v>119</v>
      </c>
      <c r="H1435" s="14" t="s">
        <v>131</v>
      </c>
      <c r="I1435" s="15">
        <v>6</v>
      </c>
      <c r="J1435" s="15">
        <v>0</v>
      </c>
      <c r="K1435" s="26">
        <v>0.1</v>
      </c>
      <c r="L1435" s="26">
        <v>0</v>
      </c>
      <c r="M1435" s="16"/>
      <c r="N1435" s="16"/>
      <c r="O1435" s="16"/>
      <c r="P1435" s="16"/>
      <c r="Q1435" s="16"/>
      <c r="R1435" s="17">
        <v>41995</v>
      </c>
      <c r="S1435" s="274" t="s">
        <v>2470</v>
      </c>
      <c r="T1435" s="148" t="s">
        <v>31</v>
      </c>
      <c r="U1435" s="148" t="s">
        <v>31</v>
      </c>
      <c r="V1435" s="148" t="s">
        <v>31</v>
      </c>
      <c r="W1435" s="148" t="s">
        <v>31</v>
      </c>
      <c r="X1435" s="284" t="s">
        <v>3766</v>
      </c>
      <c r="Y1435" s="296"/>
      <c r="Z1435" s="296"/>
      <c r="AA1435" s="296"/>
      <c r="AB1435" s="296"/>
      <c r="AC1435" s="296"/>
      <c r="AD1435" s="296"/>
      <c r="AE1435" s="320"/>
      <c r="AF1435" s="296"/>
      <c r="AG1435" s="129"/>
      <c r="AH1435" s="129"/>
      <c r="AI1435" s="129"/>
      <c r="AJ1435" s="129"/>
      <c r="AK1435" s="129"/>
      <c r="AL1435" s="129"/>
      <c r="AM1435" s="129"/>
      <c r="AN1435" s="129"/>
      <c r="AO1435" s="129"/>
      <c r="AP1435" s="129"/>
    </row>
    <row r="1436" spans="2:44" s="149" customFormat="1" ht="12.75" customHeight="1">
      <c r="B1436" s="10"/>
      <c r="C1436" s="11"/>
      <c r="D1436" s="12"/>
      <c r="E1436" s="12"/>
      <c r="F1436" s="13"/>
      <c r="G1436" s="237" t="s">
        <v>120</v>
      </c>
      <c r="H1436" s="14" t="s">
        <v>131</v>
      </c>
      <c r="I1436" s="15">
        <v>6</v>
      </c>
      <c r="J1436" s="15">
        <v>0</v>
      </c>
      <c r="K1436" s="26">
        <v>0.1</v>
      </c>
      <c r="L1436" s="26">
        <v>0</v>
      </c>
      <c r="M1436" s="16"/>
      <c r="N1436" s="16"/>
      <c r="O1436" s="16"/>
      <c r="P1436" s="16"/>
      <c r="Q1436" s="16"/>
      <c r="R1436" s="17">
        <v>41995</v>
      </c>
      <c r="S1436" s="274" t="s">
        <v>2470</v>
      </c>
      <c r="T1436" s="148" t="s">
        <v>31</v>
      </c>
      <c r="U1436" s="148" t="s">
        <v>31</v>
      </c>
      <c r="V1436" s="148" t="s">
        <v>31</v>
      </c>
      <c r="W1436" s="148" t="s">
        <v>31</v>
      </c>
      <c r="X1436" s="284" t="s">
        <v>3766</v>
      </c>
      <c r="Y1436" s="296"/>
      <c r="Z1436" s="296"/>
      <c r="AA1436" s="296"/>
      <c r="AB1436" s="296"/>
      <c r="AC1436" s="296"/>
      <c r="AD1436" s="296"/>
      <c r="AE1436" s="320"/>
      <c r="AF1436" s="296"/>
      <c r="AG1436" s="129"/>
      <c r="AH1436" s="129"/>
      <c r="AI1436" s="129"/>
      <c r="AJ1436" s="129"/>
      <c r="AK1436" s="129"/>
      <c r="AL1436" s="129"/>
      <c r="AM1436" s="129"/>
      <c r="AN1436" s="129"/>
      <c r="AO1436" s="129"/>
      <c r="AP1436" s="129"/>
    </row>
    <row r="1437" spans="2:44" s="149" customFormat="1" ht="12.75" customHeight="1">
      <c r="B1437" s="10"/>
      <c r="C1437" s="11"/>
      <c r="D1437" s="12"/>
      <c r="E1437" s="12"/>
      <c r="F1437" s="13"/>
      <c r="G1437" s="237" t="s">
        <v>121</v>
      </c>
      <c r="H1437" s="14" t="s">
        <v>131</v>
      </c>
      <c r="I1437" s="15">
        <v>60</v>
      </c>
      <c r="J1437" s="15">
        <v>120</v>
      </c>
      <c r="K1437" s="26">
        <v>1</v>
      </c>
      <c r="L1437" s="26">
        <v>2</v>
      </c>
      <c r="M1437" s="16"/>
      <c r="N1437" s="16"/>
      <c r="O1437" s="16"/>
      <c r="P1437" s="16"/>
      <c r="Q1437" s="16"/>
      <c r="R1437" s="17">
        <v>41995</v>
      </c>
      <c r="S1437" s="274" t="s">
        <v>2470</v>
      </c>
      <c r="T1437" s="148" t="s">
        <v>31</v>
      </c>
      <c r="U1437" s="148" t="s">
        <v>31</v>
      </c>
      <c r="V1437" s="148" t="s">
        <v>31</v>
      </c>
      <c r="W1437" s="148" t="s">
        <v>31</v>
      </c>
      <c r="X1437" s="284" t="s">
        <v>3766</v>
      </c>
      <c r="Y1437" s="296"/>
      <c r="Z1437" s="296"/>
      <c r="AA1437" s="296"/>
      <c r="AB1437" s="296"/>
      <c r="AC1437" s="296"/>
      <c r="AD1437" s="296"/>
      <c r="AE1437" s="320"/>
      <c r="AF1437" s="296"/>
      <c r="AG1437" s="129"/>
      <c r="AH1437" s="129"/>
      <c r="AI1437" s="129"/>
      <c r="AJ1437" s="129"/>
      <c r="AK1437" s="129"/>
      <c r="AL1437" s="129"/>
      <c r="AM1437" s="129"/>
      <c r="AN1437" s="129"/>
      <c r="AO1437" s="129"/>
      <c r="AP1437" s="129"/>
    </row>
    <row r="1438" spans="2:44" s="149" customFormat="1" ht="12.75" customHeight="1">
      <c r="B1438" s="10"/>
      <c r="C1438" s="11"/>
      <c r="D1438" s="12"/>
      <c r="E1438" s="12"/>
      <c r="F1438" s="13"/>
      <c r="G1438" s="237" t="s">
        <v>122</v>
      </c>
      <c r="H1438" s="14" t="s">
        <v>131</v>
      </c>
      <c r="I1438" s="15">
        <v>6</v>
      </c>
      <c r="J1438" s="15">
        <v>0</v>
      </c>
      <c r="K1438" s="26">
        <v>0.1</v>
      </c>
      <c r="L1438" s="26">
        <v>0</v>
      </c>
      <c r="M1438" s="16"/>
      <c r="N1438" s="16"/>
      <c r="O1438" s="16"/>
      <c r="P1438" s="16"/>
      <c r="Q1438" s="16"/>
      <c r="R1438" s="17">
        <v>41995</v>
      </c>
      <c r="S1438" s="274" t="s">
        <v>2470</v>
      </c>
      <c r="T1438" s="148" t="s">
        <v>31</v>
      </c>
      <c r="U1438" s="148" t="s">
        <v>31</v>
      </c>
      <c r="V1438" s="148" t="s">
        <v>31</v>
      </c>
      <c r="W1438" s="148" t="s">
        <v>31</v>
      </c>
      <c r="X1438" s="284" t="s">
        <v>3766</v>
      </c>
      <c r="Y1438" s="296"/>
      <c r="Z1438" s="296"/>
      <c r="AA1438" s="296"/>
      <c r="AB1438" s="296"/>
      <c r="AC1438" s="296"/>
      <c r="AD1438" s="296"/>
      <c r="AE1438" s="320"/>
      <c r="AF1438" s="296"/>
      <c r="AG1438" s="129"/>
      <c r="AH1438" s="129"/>
      <c r="AI1438" s="129"/>
      <c r="AJ1438" s="129"/>
      <c r="AK1438" s="129"/>
      <c r="AL1438" s="129"/>
      <c r="AM1438" s="129"/>
      <c r="AN1438" s="129"/>
      <c r="AO1438" s="129"/>
      <c r="AP1438" s="129"/>
    </row>
    <row r="1439" spans="2:44" s="149" customFormat="1" ht="12.75" customHeight="1">
      <c r="B1439" s="10"/>
      <c r="C1439" s="11"/>
      <c r="D1439" s="12"/>
      <c r="E1439" s="12"/>
      <c r="F1439" s="13"/>
      <c r="G1439" s="237" t="s">
        <v>123</v>
      </c>
      <c r="H1439" s="14" t="s">
        <v>131</v>
      </c>
      <c r="I1439" s="15">
        <v>6</v>
      </c>
      <c r="J1439" s="15">
        <v>0</v>
      </c>
      <c r="K1439" s="26">
        <v>0.1</v>
      </c>
      <c r="L1439" s="26">
        <v>0</v>
      </c>
      <c r="M1439" s="16"/>
      <c r="N1439" s="16"/>
      <c r="O1439" s="16"/>
      <c r="P1439" s="16"/>
      <c r="Q1439" s="16"/>
      <c r="R1439" s="17">
        <v>41995</v>
      </c>
      <c r="S1439" s="274" t="s">
        <v>2470</v>
      </c>
      <c r="T1439" s="148" t="s">
        <v>31</v>
      </c>
      <c r="U1439" s="148" t="s">
        <v>31</v>
      </c>
      <c r="V1439" s="148" t="s">
        <v>31</v>
      </c>
      <c r="W1439" s="148" t="s">
        <v>31</v>
      </c>
      <c r="X1439" s="284" t="s">
        <v>3766</v>
      </c>
      <c r="Y1439" s="296"/>
      <c r="Z1439" s="296"/>
      <c r="AA1439" s="296"/>
      <c r="AB1439" s="296"/>
      <c r="AC1439" s="296"/>
      <c r="AD1439" s="296"/>
      <c r="AE1439" s="320"/>
      <c r="AF1439" s="296"/>
      <c r="AG1439" s="129"/>
      <c r="AH1439" s="129"/>
      <c r="AI1439" s="129"/>
      <c r="AJ1439" s="129"/>
      <c r="AK1439" s="129"/>
      <c r="AL1439" s="129"/>
      <c r="AM1439" s="129"/>
      <c r="AN1439" s="129"/>
      <c r="AO1439" s="129"/>
      <c r="AP1439" s="129"/>
    </row>
    <row r="1440" spans="2:44" s="149" customFormat="1" ht="12.75" customHeight="1">
      <c r="B1440" s="10"/>
      <c r="C1440" s="11" t="s">
        <v>40</v>
      </c>
      <c r="D1440" s="12" t="s">
        <v>59</v>
      </c>
      <c r="E1440" s="12" t="s">
        <v>4151</v>
      </c>
      <c r="F1440" s="13" t="s">
        <v>1119</v>
      </c>
      <c r="G1440" s="237" t="s">
        <v>124</v>
      </c>
      <c r="H1440" s="14" t="s">
        <v>131</v>
      </c>
      <c r="I1440" s="15">
        <v>360</v>
      </c>
      <c r="J1440" s="15">
        <v>0</v>
      </c>
      <c r="K1440" s="26">
        <v>6</v>
      </c>
      <c r="L1440" s="26">
        <v>0</v>
      </c>
      <c r="M1440" s="16">
        <f>SUM(I1440)</f>
        <v>360</v>
      </c>
      <c r="N1440" s="16">
        <f t="shared" ref="N1440:P1440" si="80">SUM(J1440)</f>
        <v>0</v>
      </c>
      <c r="O1440" s="16">
        <f t="shared" si="80"/>
        <v>6</v>
      </c>
      <c r="P1440" s="16">
        <f t="shared" si="80"/>
        <v>0</v>
      </c>
      <c r="Q1440" s="16"/>
      <c r="R1440" s="17">
        <v>41995</v>
      </c>
      <c r="S1440" s="274" t="s">
        <v>2470</v>
      </c>
      <c r="T1440" s="148" t="s">
        <v>31</v>
      </c>
      <c r="U1440" s="148" t="s">
        <v>31</v>
      </c>
      <c r="V1440" s="148" t="s">
        <v>31</v>
      </c>
      <c r="W1440" s="148" t="s">
        <v>31</v>
      </c>
      <c r="X1440" s="284" t="s">
        <v>3766</v>
      </c>
      <c r="Y1440" s="296"/>
      <c r="Z1440" s="296"/>
      <c r="AA1440" s="296"/>
      <c r="AB1440" s="296"/>
      <c r="AC1440" s="296"/>
      <c r="AD1440" s="296"/>
      <c r="AE1440" s="320"/>
      <c r="AF1440" s="296"/>
      <c r="AG1440" s="129"/>
      <c r="AH1440" s="129"/>
      <c r="AI1440" s="129"/>
      <c r="AJ1440" s="129"/>
      <c r="AK1440" s="129"/>
      <c r="AL1440" s="129"/>
      <c r="AM1440" s="129"/>
      <c r="AN1440" s="129"/>
      <c r="AO1440" s="129"/>
      <c r="AP1440" s="129"/>
      <c r="AQ1440" s="327"/>
      <c r="AR1440" s="327"/>
    </row>
    <row r="1441" spans="2:44" s="149" customFormat="1" ht="12.75" customHeight="1">
      <c r="B1441" s="10"/>
      <c r="C1441" s="11" t="s">
        <v>40</v>
      </c>
      <c r="D1441" s="12" t="s">
        <v>59</v>
      </c>
      <c r="E1441" s="12" t="s">
        <v>4151</v>
      </c>
      <c r="F1441" s="13" t="s">
        <v>1120</v>
      </c>
      <c r="G1441" s="237" t="s">
        <v>112</v>
      </c>
      <c r="H1441" s="14" t="s">
        <v>131</v>
      </c>
      <c r="I1441" s="15">
        <v>12</v>
      </c>
      <c r="J1441" s="15">
        <v>6</v>
      </c>
      <c r="K1441" s="26">
        <v>0.2</v>
      </c>
      <c r="L1441" s="26">
        <v>0.1</v>
      </c>
      <c r="M1441" s="16">
        <f>SUM(I1441:I1454)</f>
        <v>228</v>
      </c>
      <c r="N1441" s="16">
        <f t="shared" ref="N1441:P1441" si="81">SUM(J1441:J1454)</f>
        <v>186</v>
      </c>
      <c r="O1441" s="16">
        <f t="shared" si="81"/>
        <v>3.8000000000000003</v>
      </c>
      <c r="P1441" s="16">
        <f t="shared" si="81"/>
        <v>3.1</v>
      </c>
      <c r="Q1441" s="16"/>
      <c r="R1441" s="17">
        <v>41995</v>
      </c>
      <c r="S1441" s="274" t="s">
        <v>2470</v>
      </c>
      <c r="T1441" s="148" t="s">
        <v>31</v>
      </c>
      <c r="U1441" s="148" t="s">
        <v>31</v>
      </c>
      <c r="V1441" s="148" t="s">
        <v>31</v>
      </c>
      <c r="W1441" s="148" t="s">
        <v>31</v>
      </c>
      <c r="X1441" s="284" t="s">
        <v>3766</v>
      </c>
      <c r="Y1441" s="296"/>
      <c r="Z1441" s="296"/>
      <c r="AA1441" s="296"/>
      <c r="AB1441" s="296"/>
      <c r="AC1441" s="296"/>
      <c r="AD1441" s="296"/>
      <c r="AE1441" s="320"/>
      <c r="AF1441" s="296"/>
      <c r="AG1441" s="129"/>
      <c r="AH1441" s="129"/>
      <c r="AI1441" s="129"/>
      <c r="AJ1441" s="129"/>
      <c r="AK1441" s="129"/>
      <c r="AL1441" s="129"/>
      <c r="AM1441" s="129"/>
      <c r="AN1441" s="129"/>
      <c r="AO1441" s="129"/>
      <c r="AP1441" s="129"/>
      <c r="AQ1441" s="327"/>
      <c r="AR1441" s="327"/>
    </row>
    <row r="1442" spans="2:44" s="149" customFormat="1" ht="12.75" customHeight="1">
      <c r="B1442" s="10"/>
      <c r="C1442" s="11"/>
      <c r="D1442" s="12"/>
      <c r="E1442" s="12"/>
      <c r="F1442" s="13"/>
      <c r="G1442" s="237" t="s">
        <v>125</v>
      </c>
      <c r="H1442" s="14" t="s">
        <v>131</v>
      </c>
      <c r="I1442" s="15">
        <v>12</v>
      </c>
      <c r="J1442" s="15">
        <v>0</v>
      </c>
      <c r="K1442" s="26">
        <v>0.2</v>
      </c>
      <c r="L1442" s="26">
        <v>0</v>
      </c>
      <c r="M1442" s="16"/>
      <c r="N1442" s="16"/>
      <c r="O1442" s="16"/>
      <c r="P1442" s="16"/>
      <c r="Q1442" s="16"/>
      <c r="R1442" s="17">
        <v>41995</v>
      </c>
      <c r="S1442" s="274" t="s">
        <v>2470</v>
      </c>
      <c r="T1442" s="148" t="s">
        <v>31</v>
      </c>
      <c r="U1442" s="148" t="s">
        <v>31</v>
      </c>
      <c r="V1442" s="148" t="s">
        <v>31</v>
      </c>
      <c r="W1442" s="148" t="s">
        <v>31</v>
      </c>
      <c r="X1442" s="284" t="s">
        <v>3766</v>
      </c>
      <c r="Y1442" s="296"/>
      <c r="Z1442" s="296"/>
      <c r="AA1442" s="296"/>
      <c r="AB1442" s="296"/>
      <c r="AC1442" s="296"/>
      <c r="AD1442" s="296"/>
      <c r="AE1442" s="320"/>
      <c r="AF1442" s="296"/>
      <c r="AG1442" s="129"/>
      <c r="AH1442" s="129"/>
      <c r="AI1442" s="129"/>
      <c r="AJ1442" s="129"/>
      <c r="AK1442" s="129"/>
      <c r="AL1442" s="129"/>
      <c r="AM1442" s="129"/>
      <c r="AN1442" s="129"/>
      <c r="AO1442" s="129"/>
      <c r="AP1442" s="129"/>
    </row>
    <row r="1443" spans="2:44" s="149" customFormat="1" ht="12.75" customHeight="1">
      <c r="B1443" s="10"/>
      <c r="C1443" s="11"/>
      <c r="D1443" s="12"/>
      <c r="E1443" s="12"/>
      <c r="F1443" s="13"/>
      <c r="G1443" s="237" t="s">
        <v>126</v>
      </c>
      <c r="H1443" s="14" t="s">
        <v>131</v>
      </c>
      <c r="I1443" s="15">
        <v>12</v>
      </c>
      <c r="J1443" s="15">
        <v>0</v>
      </c>
      <c r="K1443" s="26">
        <v>0.2</v>
      </c>
      <c r="L1443" s="26">
        <v>0</v>
      </c>
      <c r="M1443" s="16"/>
      <c r="N1443" s="16"/>
      <c r="O1443" s="16"/>
      <c r="P1443" s="16"/>
      <c r="Q1443" s="16"/>
      <c r="R1443" s="17">
        <v>41995</v>
      </c>
      <c r="S1443" s="274" t="s">
        <v>2470</v>
      </c>
      <c r="T1443" s="148" t="s">
        <v>31</v>
      </c>
      <c r="U1443" s="148" t="s">
        <v>31</v>
      </c>
      <c r="V1443" s="148" t="s">
        <v>31</v>
      </c>
      <c r="W1443" s="148" t="s">
        <v>31</v>
      </c>
      <c r="X1443" s="284" t="s">
        <v>3766</v>
      </c>
      <c r="Y1443" s="296"/>
      <c r="Z1443" s="296"/>
      <c r="AA1443" s="296"/>
      <c r="AB1443" s="296"/>
      <c r="AC1443" s="296"/>
      <c r="AD1443" s="296"/>
      <c r="AE1443" s="320"/>
      <c r="AF1443" s="296"/>
      <c r="AG1443" s="129"/>
      <c r="AH1443" s="129"/>
      <c r="AI1443" s="129"/>
      <c r="AJ1443" s="129"/>
      <c r="AK1443" s="129"/>
      <c r="AL1443" s="129"/>
      <c r="AM1443" s="129"/>
      <c r="AN1443" s="129"/>
      <c r="AO1443" s="129"/>
      <c r="AP1443" s="129"/>
    </row>
    <row r="1444" spans="2:44" s="149" customFormat="1" ht="12.75" customHeight="1">
      <c r="B1444" s="10"/>
      <c r="C1444" s="11"/>
      <c r="D1444" s="12"/>
      <c r="E1444" s="12"/>
      <c r="F1444" s="13"/>
      <c r="G1444" s="237" t="s">
        <v>113</v>
      </c>
      <c r="H1444" s="14" t="s">
        <v>131</v>
      </c>
      <c r="I1444" s="15">
        <v>12</v>
      </c>
      <c r="J1444" s="15">
        <v>0</v>
      </c>
      <c r="K1444" s="26">
        <v>0.2</v>
      </c>
      <c r="L1444" s="26">
        <v>0</v>
      </c>
      <c r="M1444" s="16"/>
      <c r="N1444" s="16"/>
      <c r="O1444" s="16"/>
      <c r="P1444" s="16"/>
      <c r="Q1444" s="16"/>
      <c r="R1444" s="17">
        <v>41995</v>
      </c>
      <c r="S1444" s="274" t="s">
        <v>2470</v>
      </c>
      <c r="T1444" s="148" t="s">
        <v>31</v>
      </c>
      <c r="U1444" s="148" t="s">
        <v>31</v>
      </c>
      <c r="V1444" s="148" t="s">
        <v>31</v>
      </c>
      <c r="W1444" s="148" t="s">
        <v>31</v>
      </c>
      <c r="X1444" s="284" t="s">
        <v>3766</v>
      </c>
      <c r="Y1444" s="296"/>
      <c r="Z1444" s="296"/>
      <c r="AA1444" s="296"/>
      <c r="AB1444" s="296"/>
      <c r="AC1444" s="296"/>
      <c r="AD1444" s="296"/>
      <c r="AE1444" s="320"/>
      <c r="AF1444" s="296"/>
      <c r="AG1444" s="129"/>
      <c r="AH1444" s="129"/>
      <c r="AI1444" s="129"/>
      <c r="AJ1444" s="129"/>
      <c r="AK1444" s="129"/>
      <c r="AL1444" s="129"/>
      <c r="AM1444" s="129"/>
      <c r="AN1444" s="129"/>
      <c r="AO1444" s="129"/>
      <c r="AP1444" s="129"/>
    </row>
    <row r="1445" spans="2:44" s="149" customFormat="1" ht="12.75" customHeight="1">
      <c r="B1445" s="10"/>
      <c r="C1445" s="11"/>
      <c r="D1445" s="12"/>
      <c r="E1445" s="12"/>
      <c r="F1445" s="13"/>
      <c r="G1445" s="237" t="s">
        <v>114</v>
      </c>
      <c r="H1445" s="14" t="s">
        <v>131</v>
      </c>
      <c r="I1445" s="15">
        <v>12</v>
      </c>
      <c r="J1445" s="15">
        <v>0</v>
      </c>
      <c r="K1445" s="26">
        <v>0.2</v>
      </c>
      <c r="L1445" s="26">
        <v>0</v>
      </c>
      <c r="M1445" s="16"/>
      <c r="N1445" s="16"/>
      <c r="O1445" s="16"/>
      <c r="P1445" s="16"/>
      <c r="Q1445" s="16"/>
      <c r="R1445" s="17">
        <v>41995</v>
      </c>
      <c r="S1445" s="274" t="s">
        <v>2470</v>
      </c>
      <c r="T1445" s="148" t="s">
        <v>31</v>
      </c>
      <c r="U1445" s="148" t="s">
        <v>31</v>
      </c>
      <c r="V1445" s="148" t="s">
        <v>31</v>
      </c>
      <c r="W1445" s="148" t="s">
        <v>31</v>
      </c>
      <c r="X1445" s="284" t="s">
        <v>3766</v>
      </c>
      <c r="Y1445" s="296"/>
      <c r="Z1445" s="296"/>
      <c r="AA1445" s="296"/>
      <c r="AB1445" s="296"/>
      <c r="AC1445" s="296"/>
      <c r="AD1445" s="296"/>
      <c r="AE1445" s="320"/>
      <c r="AF1445" s="296"/>
      <c r="AG1445" s="129"/>
      <c r="AH1445" s="129"/>
      <c r="AI1445" s="129"/>
      <c r="AJ1445" s="129"/>
      <c r="AK1445" s="129"/>
      <c r="AL1445" s="129"/>
      <c r="AM1445" s="129"/>
      <c r="AN1445" s="129"/>
      <c r="AO1445" s="129"/>
      <c r="AP1445" s="129"/>
    </row>
    <row r="1446" spans="2:44" s="149" customFormat="1" ht="12.75" customHeight="1">
      <c r="B1446" s="10"/>
      <c r="C1446" s="11"/>
      <c r="D1446" s="12"/>
      <c r="E1446" s="12"/>
      <c r="F1446" s="13"/>
      <c r="G1446" s="237" t="s">
        <v>115</v>
      </c>
      <c r="H1446" s="14" t="s">
        <v>131</v>
      </c>
      <c r="I1446" s="15">
        <v>12</v>
      </c>
      <c r="J1446" s="15">
        <v>0</v>
      </c>
      <c r="K1446" s="26">
        <v>0.2</v>
      </c>
      <c r="L1446" s="26">
        <v>0</v>
      </c>
      <c r="M1446" s="16"/>
      <c r="N1446" s="16"/>
      <c r="O1446" s="16"/>
      <c r="P1446" s="16"/>
      <c r="Q1446" s="16"/>
      <c r="R1446" s="17">
        <v>41995</v>
      </c>
      <c r="S1446" s="274" t="s">
        <v>2470</v>
      </c>
      <c r="T1446" s="148" t="s">
        <v>31</v>
      </c>
      <c r="U1446" s="148" t="s">
        <v>31</v>
      </c>
      <c r="V1446" s="148" t="s">
        <v>31</v>
      </c>
      <c r="W1446" s="148" t="s">
        <v>31</v>
      </c>
      <c r="X1446" s="284" t="s">
        <v>3766</v>
      </c>
      <c r="Y1446" s="296"/>
      <c r="Z1446" s="296"/>
      <c r="AA1446" s="296"/>
      <c r="AB1446" s="296"/>
      <c r="AC1446" s="296"/>
      <c r="AD1446" s="296"/>
      <c r="AE1446" s="320"/>
      <c r="AF1446" s="296"/>
      <c r="AG1446" s="129"/>
      <c r="AH1446" s="129"/>
      <c r="AI1446" s="129"/>
      <c r="AJ1446" s="129"/>
      <c r="AK1446" s="129"/>
      <c r="AL1446" s="129"/>
      <c r="AM1446" s="129"/>
      <c r="AN1446" s="129"/>
      <c r="AO1446" s="129"/>
      <c r="AP1446" s="129"/>
    </row>
    <row r="1447" spans="2:44" s="149" customFormat="1" ht="12.75" customHeight="1">
      <c r="B1447" s="10"/>
      <c r="C1447" s="11"/>
      <c r="D1447" s="12"/>
      <c r="E1447" s="12"/>
      <c r="F1447" s="13"/>
      <c r="G1447" s="237" t="s">
        <v>116</v>
      </c>
      <c r="H1447" s="14" t="s">
        <v>131</v>
      </c>
      <c r="I1447" s="15">
        <v>6</v>
      </c>
      <c r="J1447" s="15">
        <v>0</v>
      </c>
      <c r="K1447" s="26">
        <v>0.1</v>
      </c>
      <c r="L1447" s="26">
        <v>0</v>
      </c>
      <c r="M1447" s="16"/>
      <c r="N1447" s="16"/>
      <c r="O1447" s="16"/>
      <c r="P1447" s="16"/>
      <c r="Q1447" s="16"/>
      <c r="R1447" s="17">
        <v>41995</v>
      </c>
      <c r="S1447" s="274" t="s">
        <v>2470</v>
      </c>
      <c r="T1447" s="148" t="s">
        <v>31</v>
      </c>
      <c r="U1447" s="148" t="s">
        <v>31</v>
      </c>
      <c r="V1447" s="148" t="s">
        <v>31</v>
      </c>
      <c r="W1447" s="148" t="s">
        <v>31</v>
      </c>
      <c r="X1447" s="284" t="s">
        <v>3766</v>
      </c>
      <c r="Y1447" s="296"/>
      <c r="Z1447" s="296"/>
      <c r="AA1447" s="296"/>
      <c r="AB1447" s="296"/>
      <c r="AC1447" s="296"/>
      <c r="AD1447" s="296"/>
      <c r="AE1447" s="320"/>
      <c r="AF1447" s="296"/>
      <c r="AG1447" s="129"/>
      <c r="AH1447" s="129"/>
      <c r="AI1447" s="129"/>
      <c r="AJ1447" s="129"/>
      <c r="AK1447" s="129"/>
      <c r="AL1447" s="129"/>
      <c r="AM1447" s="129"/>
      <c r="AN1447" s="129"/>
      <c r="AO1447" s="129"/>
      <c r="AP1447" s="129"/>
    </row>
    <row r="1448" spans="2:44" s="149" customFormat="1" ht="12.75" customHeight="1">
      <c r="B1448" s="10"/>
      <c r="C1448" s="11"/>
      <c r="D1448" s="12"/>
      <c r="E1448" s="12"/>
      <c r="F1448" s="13"/>
      <c r="G1448" s="237" t="s">
        <v>117</v>
      </c>
      <c r="H1448" s="14" t="s">
        <v>131</v>
      </c>
      <c r="I1448" s="15">
        <v>60</v>
      </c>
      <c r="J1448" s="15">
        <v>0</v>
      </c>
      <c r="K1448" s="26">
        <v>1</v>
      </c>
      <c r="L1448" s="26">
        <v>0</v>
      </c>
      <c r="M1448" s="16"/>
      <c r="N1448" s="16"/>
      <c r="O1448" s="16"/>
      <c r="P1448" s="16"/>
      <c r="Q1448" s="16"/>
      <c r="R1448" s="17">
        <v>41995</v>
      </c>
      <c r="S1448" s="274" t="s">
        <v>2470</v>
      </c>
      <c r="T1448" s="148" t="s">
        <v>31</v>
      </c>
      <c r="U1448" s="148" t="s">
        <v>31</v>
      </c>
      <c r="V1448" s="148" t="s">
        <v>31</v>
      </c>
      <c r="W1448" s="148" t="s">
        <v>31</v>
      </c>
      <c r="X1448" s="284" t="s">
        <v>3766</v>
      </c>
      <c r="Y1448" s="296"/>
      <c r="Z1448" s="296"/>
      <c r="AA1448" s="296"/>
      <c r="AB1448" s="296"/>
      <c r="AC1448" s="296"/>
      <c r="AD1448" s="296"/>
      <c r="AE1448" s="320"/>
      <c r="AF1448" s="296"/>
      <c r="AG1448" s="129"/>
      <c r="AH1448" s="129"/>
      <c r="AI1448" s="129"/>
      <c r="AJ1448" s="129"/>
      <c r="AK1448" s="129"/>
      <c r="AL1448" s="129"/>
      <c r="AM1448" s="129"/>
      <c r="AN1448" s="129"/>
      <c r="AO1448" s="129"/>
      <c r="AP1448" s="129"/>
    </row>
    <row r="1449" spans="2:44" s="149" customFormat="1" ht="12.75" customHeight="1">
      <c r="B1449" s="10"/>
      <c r="C1449" s="11"/>
      <c r="D1449" s="12"/>
      <c r="E1449" s="12"/>
      <c r="F1449" s="13"/>
      <c r="G1449" s="237" t="s">
        <v>118</v>
      </c>
      <c r="H1449" s="14" t="s">
        <v>131</v>
      </c>
      <c r="I1449" s="15">
        <v>6</v>
      </c>
      <c r="J1449" s="15">
        <v>0</v>
      </c>
      <c r="K1449" s="26">
        <v>0.1</v>
      </c>
      <c r="L1449" s="26">
        <v>0</v>
      </c>
      <c r="M1449" s="16"/>
      <c r="N1449" s="16"/>
      <c r="O1449" s="16"/>
      <c r="P1449" s="16"/>
      <c r="Q1449" s="16"/>
      <c r="R1449" s="17">
        <v>41995</v>
      </c>
      <c r="S1449" s="274" t="s">
        <v>2470</v>
      </c>
      <c r="T1449" s="148" t="s">
        <v>31</v>
      </c>
      <c r="U1449" s="148" t="s">
        <v>31</v>
      </c>
      <c r="V1449" s="148" t="s">
        <v>31</v>
      </c>
      <c r="W1449" s="148" t="s">
        <v>31</v>
      </c>
      <c r="X1449" s="284" t="s">
        <v>3766</v>
      </c>
      <c r="Y1449" s="296"/>
      <c r="Z1449" s="296"/>
      <c r="AA1449" s="296"/>
      <c r="AB1449" s="296"/>
      <c r="AC1449" s="296"/>
      <c r="AD1449" s="296"/>
      <c r="AE1449" s="320"/>
      <c r="AF1449" s="296"/>
      <c r="AG1449" s="129"/>
      <c r="AH1449" s="129"/>
      <c r="AI1449" s="129"/>
      <c r="AJ1449" s="129"/>
      <c r="AK1449" s="129"/>
      <c r="AL1449" s="129"/>
      <c r="AM1449" s="129"/>
      <c r="AN1449" s="129"/>
      <c r="AO1449" s="129"/>
      <c r="AP1449" s="129"/>
    </row>
    <row r="1450" spans="2:44" s="149" customFormat="1" ht="12.75" customHeight="1">
      <c r="B1450" s="10"/>
      <c r="C1450" s="11"/>
      <c r="D1450" s="12"/>
      <c r="E1450" s="12"/>
      <c r="F1450" s="13"/>
      <c r="G1450" s="237" t="s">
        <v>119</v>
      </c>
      <c r="H1450" s="14" t="s">
        <v>131</v>
      </c>
      <c r="I1450" s="15">
        <v>6</v>
      </c>
      <c r="J1450" s="15">
        <v>0</v>
      </c>
      <c r="K1450" s="26">
        <v>0.1</v>
      </c>
      <c r="L1450" s="26">
        <v>0</v>
      </c>
      <c r="M1450" s="16"/>
      <c r="N1450" s="16"/>
      <c r="O1450" s="16"/>
      <c r="P1450" s="16"/>
      <c r="Q1450" s="16"/>
      <c r="R1450" s="17">
        <v>41995</v>
      </c>
      <c r="S1450" s="274" t="s">
        <v>2470</v>
      </c>
      <c r="T1450" s="148" t="s">
        <v>31</v>
      </c>
      <c r="U1450" s="148" t="s">
        <v>31</v>
      </c>
      <c r="V1450" s="148" t="s">
        <v>31</v>
      </c>
      <c r="W1450" s="148" t="s">
        <v>31</v>
      </c>
      <c r="X1450" s="284" t="s">
        <v>3766</v>
      </c>
      <c r="Y1450" s="296"/>
      <c r="Z1450" s="296"/>
      <c r="AA1450" s="296"/>
      <c r="AB1450" s="296"/>
      <c r="AC1450" s="296"/>
      <c r="AD1450" s="296"/>
      <c r="AE1450" s="320"/>
      <c r="AF1450" s="296"/>
      <c r="AG1450" s="129"/>
      <c r="AH1450" s="129"/>
      <c r="AI1450" s="129"/>
      <c r="AJ1450" s="129"/>
      <c r="AK1450" s="129"/>
      <c r="AL1450" s="129"/>
      <c r="AM1450" s="129"/>
      <c r="AN1450" s="129"/>
      <c r="AO1450" s="129"/>
      <c r="AP1450" s="129"/>
    </row>
    <row r="1451" spans="2:44" s="149" customFormat="1" ht="12.75" customHeight="1">
      <c r="B1451" s="10"/>
      <c r="C1451" s="11"/>
      <c r="D1451" s="12"/>
      <c r="E1451" s="12"/>
      <c r="F1451" s="13"/>
      <c r="G1451" s="237" t="s">
        <v>120</v>
      </c>
      <c r="H1451" s="14" t="s">
        <v>131</v>
      </c>
      <c r="I1451" s="15">
        <v>6</v>
      </c>
      <c r="J1451" s="15">
        <v>0</v>
      </c>
      <c r="K1451" s="26">
        <v>0.1</v>
      </c>
      <c r="L1451" s="26">
        <v>0</v>
      </c>
      <c r="M1451" s="16"/>
      <c r="N1451" s="16"/>
      <c r="O1451" s="16"/>
      <c r="P1451" s="16"/>
      <c r="Q1451" s="16"/>
      <c r="R1451" s="17">
        <v>41995</v>
      </c>
      <c r="S1451" s="274" t="s">
        <v>2470</v>
      </c>
      <c r="T1451" s="148" t="s">
        <v>31</v>
      </c>
      <c r="U1451" s="148" t="s">
        <v>31</v>
      </c>
      <c r="V1451" s="148" t="s">
        <v>31</v>
      </c>
      <c r="W1451" s="148" t="s">
        <v>31</v>
      </c>
      <c r="X1451" s="284" t="s">
        <v>3766</v>
      </c>
      <c r="Y1451" s="296"/>
      <c r="Z1451" s="296"/>
      <c r="AA1451" s="296"/>
      <c r="AB1451" s="296"/>
      <c r="AC1451" s="296"/>
      <c r="AD1451" s="296"/>
      <c r="AE1451" s="320"/>
      <c r="AF1451" s="296"/>
      <c r="AG1451" s="129"/>
      <c r="AH1451" s="129"/>
      <c r="AI1451" s="129"/>
      <c r="AJ1451" s="129"/>
      <c r="AK1451" s="129"/>
      <c r="AL1451" s="129"/>
      <c r="AM1451" s="129"/>
      <c r="AN1451" s="129"/>
      <c r="AO1451" s="129"/>
      <c r="AP1451" s="129"/>
    </row>
    <row r="1452" spans="2:44" s="149" customFormat="1" ht="12.75" customHeight="1">
      <c r="B1452" s="10"/>
      <c r="C1452" s="11"/>
      <c r="D1452" s="12"/>
      <c r="E1452" s="12"/>
      <c r="F1452" s="13"/>
      <c r="G1452" s="237" t="s">
        <v>123</v>
      </c>
      <c r="H1452" s="14" t="s">
        <v>131</v>
      </c>
      <c r="I1452" s="15">
        <v>6</v>
      </c>
      <c r="J1452" s="15">
        <v>60</v>
      </c>
      <c r="K1452" s="26">
        <v>0.1</v>
      </c>
      <c r="L1452" s="26">
        <v>1</v>
      </c>
      <c r="M1452" s="16"/>
      <c r="N1452" s="16"/>
      <c r="O1452" s="16"/>
      <c r="P1452" s="16"/>
      <c r="Q1452" s="16"/>
      <c r="R1452" s="17">
        <v>41995</v>
      </c>
      <c r="S1452" s="274" t="s">
        <v>2470</v>
      </c>
      <c r="T1452" s="148" t="s">
        <v>31</v>
      </c>
      <c r="U1452" s="148" t="s">
        <v>31</v>
      </c>
      <c r="V1452" s="148" t="s">
        <v>31</v>
      </c>
      <c r="W1452" s="148" t="s">
        <v>31</v>
      </c>
      <c r="X1452" s="284" t="s">
        <v>3766</v>
      </c>
      <c r="Y1452" s="296"/>
      <c r="Z1452" s="296"/>
      <c r="AA1452" s="296"/>
      <c r="AB1452" s="296"/>
      <c r="AC1452" s="296"/>
      <c r="AD1452" s="296"/>
      <c r="AE1452" s="320"/>
      <c r="AF1452" s="296"/>
      <c r="AG1452" s="129"/>
      <c r="AH1452" s="129"/>
      <c r="AI1452" s="129"/>
      <c r="AJ1452" s="129"/>
      <c r="AK1452" s="129"/>
      <c r="AL1452" s="129"/>
      <c r="AM1452" s="129"/>
      <c r="AN1452" s="129"/>
      <c r="AO1452" s="129"/>
      <c r="AP1452" s="129"/>
    </row>
    <row r="1453" spans="2:44" s="149" customFormat="1" ht="12.75" customHeight="1">
      <c r="B1453" s="10"/>
      <c r="C1453" s="11"/>
      <c r="D1453" s="12"/>
      <c r="E1453" s="12"/>
      <c r="F1453" s="13"/>
      <c r="G1453" s="237" t="s">
        <v>121</v>
      </c>
      <c r="H1453" s="14" t="s">
        <v>131</v>
      </c>
      <c r="I1453" s="15">
        <v>60</v>
      </c>
      <c r="J1453" s="15">
        <v>120</v>
      </c>
      <c r="K1453" s="26">
        <v>1</v>
      </c>
      <c r="L1453" s="26">
        <v>2</v>
      </c>
      <c r="M1453" s="16"/>
      <c r="N1453" s="16"/>
      <c r="O1453" s="16"/>
      <c r="P1453" s="16"/>
      <c r="Q1453" s="16"/>
      <c r="R1453" s="17">
        <v>41995</v>
      </c>
      <c r="S1453" s="274" t="s">
        <v>2470</v>
      </c>
      <c r="T1453" s="148" t="s">
        <v>31</v>
      </c>
      <c r="U1453" s="148" t="s">
        <v>31</v>
      </c>
      <c r="V1453" s="148" t="s">
        <v>31</v>
      </c>
      <c r="W1453" s="148" t="s">
        <v>31</v>
      </c>
      <c r="X1453" s="284" t="s">
        <v>3766</v>
      </c>
      <c r="Y1453" s="296"/>
      <c r="Z1453" s="296"/>
      <c r="AA1453" s="296"/>
      <c r="AB1453" s="296"/>
      <c r="AC1453" s="296"/>
      <c r="AD1453" s="296"/>
      <c r="AE1453" s="320"/>
      <c r="AF1453" s="296"/>
      <c r="AG1453" s="129"/>
      <c r="AH1453" s="129"/>
      <c r="AI1453" s="129"/>
      <c r="AJ1453" s="129"/>
      <c r="AK1453" s="129"/>
      <c r="AL1453" s="129"/>
      <c r="AM1453" s="129"/>
      <c r="AN1453" s="129"/>
      <c r="AO1453" s="129"/>
      <c r="AP1453" s="129"/>
    </row>
    <row r="1454" spans="2:44" s="149" customFormat="1" ht="12.75" customHeight="1">
      <c r="B1454" s="10"/>
      <c r="C1454" s="11"/>
      <c r="D1454" s="12"/>
      <c r="E1454" s="12"/>
      <c r="F1454" s="13"/>
      <c r="G1454" s="237" t="s">
        <v>122</v>
      </c>
      <c r="H1454" s="14" t="s">
        <v>131</v>
      </c>
      <c r="I1454" s="15">
        <v>6</v>
      </c>
      <c r="J1454" s="15">
        <v>0</v>
      </c>
      <c r="K1454" s="26">
        <v>0.1</v>
      </c>
      <c r="L1454" s="26">
        <v>0</v>
      </c>
      <c r="M1454" s="16"/>
      <c r="N1454" s="16"/>
      <c r="O1454" s="16"/>
      <c r="P1454" s="16"/>
      <c r="Q1454" s="16"/>
      <c r="R1454" s="17">
        <v>41995</v>
      </c>
      <c r="S1454" s="274" t="s">
        <v>2470</v>
      </c>
      <c r="T1454" s="148" t="s">
        <v>31</v>
      </c>
      <c r="U1454" s="148" t="s">
        <v>31</v>
      </c>
      <c r="V1454" s="148" t="s">
        <v>31</v>
      </c>
      <c r="W1454" s="148" t="s">
        <v>31</v>
      </c>
      <c r="X1454" s="284" t="s">
        <v>3766</v>
      </c>
      <c r="Y1454" s="296"/>
      <c r="Z1454" s="296"/>
      <c r="AA1454" s="296"/>
      <c r="AB1454" s="296"/>
      <c r="AC1454" s="296"/>
      <c r="AD1454" s="296"/>
      <c r="AE1454" s="320"/>
      <c r="AF1454" s="296"/>
      <c r="AG1454" s="129"/>
      <c r="AH1454" s="129"/>
      <c r="AI1454" s="129"/>
      <c r="AJ1454" s="129"/>
      <c r="AK1454" s="129"/>
      <c r="AL1454" s="129"/>
      <c r="AM1454" s="129"/>
      <c r="AN1454" s="129"/>
      <c r="AO1454" s="129"/>
      <c r="AP1454" s="129"/>
    </row>
    <row r="1455" spans="2:44" s="149" customFormat="1" ht="12.75" customHeight="1">
      <c r="B1455" s="10"/>
      <c r="C1455" s="11" t="s">
        <v>40</v>
      </c>
      <c r="D1455" s="12" t="s">
        <v>59</v>
      </c>
      <c r="E1455" s="12" t="s">
        <v>4151</v>
      </c>
      <c r="F1455" s="13" t="s">
        <v>127</v>
      </c>
      <c r="G1455" s="237" t="s">
        <v>127</v>
      </c>
      <c r="H1455" s="14" t="s">
        <v>131</v>
      </c>
      <c r="I1455" s="15">
        <v>18</v>
      </c>
      <c r="J1455" s="15">
        <v>0</v>
      </c>
      <c r="K1455" s="26">
        <v>0.3</v>
      </c>
      <c r="L1455" s="26">
        <v>0</v>
      </c>
      <c r="M1455" s="16">
        <f>SUM(I1455)</f>
        <v>18</v>
      </c>
      <c r="N1455" s="16">
        <f t="shared" ref="N1455:P1455" si="82">SUM(J1455)</f>
        <v>0</v>
      </c>
      <c r="O1455" s="16">
        <f t="shared" si="82"/>
        <v>0.3</v>
      </c>
      <c r="P1455" s="16">
        <f t="shared" si="82"/>
        <v>0</v>
      </c>
      <c r="Q1455" s="16"/>
      <c r="R1455" s="17">
        <v>41995</v>
      </c>
      <c r="S1455" s="274" t="s">
        <v>2470</v>
      </c>
      <c r="T1455" s="148" t="s">
        <v>31</v>
      </c>
      <c r="U1455" s="148" t="s">
        <v>31</v>
      </c>
      <c r="V1455" s="148" t="s">
        <v>31</v>
      </c>
      <c r="W1455" s="148" t="s">
        <v>31</v>
      </c>
      <c r="X1455" s="284" t="s">
        <v>3766</v>
      </c>
      <c r="Y1455" s="296"/>
      <c r="Z1455" s="296"/>
      <c r="AA1455" s="296"/>
      <c r="AB1455" s="296"/>
      <c r="AC1455" s="296"/>
      <c r="AD1455" s="296"/>
      <c r="AE1455" s="320"/>
      <c r="AF1455" s="296"/>
      <c r="AG1455" s="129"/>
      <c r="AH1455" s="129"/>
      <c r="AI1455" s="129"/>
      <c r="AJ1455" s="129"/>
      <c r="AK1455" s="129"/>
      <c r="AL1455" s="129"/>
      <c r="AM1455" s="129"/>
      <c r="AN1455" s="129"/>
      <c r="AO1455" s="129"/>
      <c r="AP1455" s="129"/>
      <c r="AQ1455" s="327"/>
      <c r="AR1455" s="327"/>
    </row>
    <row r="1456" spans="2:44" s="149" customFormat="1" ht="12.75" customHeight="1">
      <c r="B1456" s="10"/>
      <c r="C1456" s="11" t="s">
        <v>40</v>
      </c>
      <c r="D1456" s="12" t="s">
        <v>59</v>
      </c>
      <c r="E1456" s="12" t="s">
        <v>4151</v>
      </c>
      <c r="F1456" s="485" t="s">
        <v>1121</v>
      </c>
      <c r="G1456" s="486" t="s">
        <v>845</v>
      </c>
      <c r="H1456" s="14" t="s">
        <v>131</v>
      </c>
      <c r="I1456" s="15">
        <v>6</v>
      </c>
      <c r="J1456" s="15">
        <v>0</v>
      </c>
      <c r="K1456" s="26">
        <v>0.05</v>
      </c>
      <c r="L1456" s="26">
        <v>0</v>
      </c>
      <c r="M1456" s="16">
        <f>SUM(I1456:I1459)</f>
        <v>24</v>
      </c>
      <c r="N1456" s="16">
        <f t="shared" ref="N1456:P1456" si="83">SUM(J1456:J1459)</f>
        <v>0</v>
      </c>
      <c r="O1456" s="16">
        <f t="shared" si="83"/>
        <v>0.25</v>
      </c>
      <c r="P1456" s="16">
        <f t="shared" si="83"/>
        <v>0</v>
      </c>
      <c r="Q1456" s="16"/>
      <c r="R1456" s="17">
        <v>42152</v>
      </c>
      <c r="S1456" s="274" t="s">
        <v>2470</v>
      </c>
      <c r="T1456" s="148" t="s">
        <v>31</v>
      </c>
      <c r="U1456" s="148" t="s">
        <v>31</v>
      </c>
      <c r="V1456" s="148" t="s">
        <v>31</v>
      </c>
      <c r="W1456" s="148" t="s">
        <v>31</v>
      </c>
      <c r="X1456" s="284" t="s">
        <v>3766</v>
      </c>
      <c r="Y1456" s="296"/>
      <c r="Z1456" s="296"/>
      <c r="AA1456" s="296"/>
      <c r="AB1456" s="296"/>
      <c r="AC1456" s="296"/>
      <c r="AD1456" s="296"/>
      <c r="AE1456" s="320"/>
      <c r="AF1456" s="296"/>
      <c r="AG1456" s="129"/>
      <c r="AH1456" s="129"/>
      <c r="AI1456" s="129"/>
      <c r="AJ1456" s="129"/>
      <c r="AK1456" s="129"/>
      <c r="AL1456" s="129"/>
      <c r="AM1456" s="129"/>
      <c r="AN1456" s="129"/>
      <c r="AO1456" s="129"/>
      <c r="AP1456" s="129"/>
      <c r="AQ1456" s="327"/>
      <c r="AR1456" s="327"/>
    </row>
    <row r="1457" spans="2:44" s="149" customFormat="1" ht="12.75" customHeight="1">
      <c r="B1457" s="10"/>
      <c r="C1457" s="11"/>
      <c r="D1457" s="12"/>
      <c r="E1457" s="12"/>
      <c r="F1457" s="13"/>
      <c r="G1457" s="237" t="s">
        <v>846</v>
      </c>
      <c r="H1457" s="14" t="s">
        <v>131</v>
      </c>
      <c r="I1457" s="15">
        <v>6</v>
      </c>
      <c r="J1457" s="15">
        <v>0</v>
      </c>
      <c r="K1457" s="26">
        <v>0.1</v>
      </c>
      <c r="L1457" s="26">
        <v>0</v>
      </c>
      <c r="M1457" s="487"/>
      <c r="N1457" s="16"/>
      <c r="O1457" s="16"/>
      <c r="P1457" s="16"/>
      <c r="Q1457" s="16"/>
      <c r="R1457" s="17">
        <v>42152</v>
      </c>
      <c r="S1457" s="274" t="s">
        <v>2470</v>
      </c>
      <c r="T1457" s="148" t="s">
        <v>31</v>
      </c>
      <c r="U1457" s="148" t="s">
        <v>31</v>
      </c>
      <c r="V1457" s="148" t="s">
        <v>31</v>
      </c>
      <c r="W1457" s="148" t="s">
        <v>31</v>
      </c>
      <c r="X1457" s="284" t="s">
        <v>3766</v>
      </c>
      <c r="Y1457" s="296"/>
      <c r="Z1457" s="296"/>
      <c r="AA1457" s="296"/>
      <c r="AB1457" s="296"/>
      <c r="AC1457" s="296"/>
      <c r="AD1457" s="296"/>
      <c r="AE1457" s="320"/>
      <c r="AF1457" s="296"/>
      <c r="AG1457" s="129"/>
      <c r="AH1457" s="129"/>
      <c r="AI1457" s="129"/>
      <c r="AJ1457" s="129"/>
      <c r="AK1457" s="129"/>
      <c r="AL1457" s="129"/>
      <c r="AM1457" s="129"/>
      <c r="AN1457" s="129"/>
      <c r="AO1457" s="129"/>
      <c r="AP1457" s="129"/>
    </row>
    <row r="1458" spans="2:44" s="149" customFormat="1" ht="12.75" customHeight="1">
      <c r="B1458" s="10"/>
      <c r="C1458" s="11"/>
      <c r="D1458" s="12"/>
      <c r="E1458" s="12"/>
      <c r="F1458" s="13"/>
      <c r="G1458" s="237" t="s">
        <v>847</v>
      </c>
      <c r="H1458" s="14" t="s">
        <v>131</v>
      </c>
      <c r="I1458" s="15">
        <v>6</v>
      </c>
      <c r="J1458" s="15">
        <v>0</v>
      </c>
      <c r="K1458" s="26">
        <v>0.05</v>
      </c>
      <c r="L1458" s="26">
        <v>0</v>
      </c>
      <c r="M1458" s="16"/>
      <c r="N1458" s="16"/>
      <c r="O1458" s="16"/>
      <c r="P1458" s="16"/>
      <c r="Q1458" s="16"/>
      <c r="R1458" s="17">
        <v>42152</v>
      </c>
      <c r="S1458" s="274" t="s">
        <v>2470</v>
      </c>
      <c r="T1458" s="148" t="s">
        <v>31</v>
      </c>
      <c r="U1458" s="148" t="s">
        <v>31</v>
      </c>
      <c r="V1458" s="148" t="s">
        <v>31</v>
      </c>
      <c r="W1458" s="148" t="s">
        <v>31</v>
      </c>
      <c r="X1458" s="284" t="s">
        <v>3766</v>
      </c>
      <c r="Y1458" s="296"/>
      <c r="Z1458" s="296"/>
      <c r="AA1458" s="296"/>
      <c r="AB1458" s="296"/>
      <c r="AC1458" s="296"/>
      <c r="AD1458" s="296"/>
      <c r="AE1458" s="320"/>
      <c r="AF1458" s="296"/>
      <c r="AG1458" s="129"/>
      <c r="AH1458" s="129"/>
      <c r="AI1458" s="129"/>
      <c r="AJ1458" s="129"/>
      <c r="AK1458" s="129"/>
      <c r="AL1458" s="129"/>
      <c r="AM1458" s="129"/>
      <c r="AN1458" s="129"/>
      <c r="AO1458" s="129"/>
      <c r="AP1458" s="129"/>
    </row>
    <row r="1459" spans="2:44" s="149" customFormat="1" ht="12.75" customHeight="1">
      <c r="B1459" s="10"/>
      <c r="C1459" s="11"/>
      <c r="D1459" s="12"/>
      <c r="E1459" s="12"/>
      <c r="F1459" s="13"/>
      <c r="G1459" s="237" t="s">
        <v>848</v>
      </c>
      <c r="H1459" s="14" t="s">
        <v>131</v>
      </c>
      <c r="I1459" s="15">
        <v>6</v>
      </c>
      <c r="J1459" s="15">
        <v>0</v>
      </c>
      <c r="K1459" s="26">
        <v>0.05</v>
      </c>
      <c r="L1459" s="26">
        <v>0</v>
      </c>
      <c r="M1459" s="16"/>
      <c r="N1459" s="16"/>
      <c r="O1459" s="16"/>
      <c r="P1459" s="16"/>
      <c r="Q1459" s="16"/>
      <c r="R1459" s="17">
        <v>42152</v>
      </c>
      <c r="S1459" s="274" t="s">
        <v>2470</v>
      </c>
      <c r="T1459" s="148" t="s">
        <v>31</v>
      </c>
      <c r="U1459" s="148" t="s">
        <v>31</v>
      </c>
      <c r="V1459" s="148" t="s">
        <v>31</v>
      </c>
      <c r="W1459" s="148" t="s">
        <v>31</v>
      </c>
      <c r="X1459" s="284" t="s">
        <v>3766</v>
      </c>
      <c r="Y1459" s="296"/>
      <c r="Z1459" s="296"/>
      <c r="AA1459" s="296"/>
      <c r="AB1459" s="296"/>
      <c r="AC1459" s="296"/>
      <c r="AD1459" s="296"/>
      <c r="AE1459" s="320"/>
      <c r="AF1459" s="296"/>
      <c r="AG1459" s="129"/>
      <c r="AH1459" s="129"/>
      <c r="AI1459" s="129"/>
      <c r="AJ1459" s="129"/>
      <c r="AK1459" s="129"/>
      <c r="AL1459" s="129"/>
      <c r="AM1459" s="129"/>
      <c r="AN1459" s="129"/>
      <c r="AO1459" s="129"/>
      <c r="AP1459" s="129"/>
    </row>
    <row r="1460" spans="2:44" s="149" customFormat="1" ht="12.75" customHeight="1">
      <c r="B1460" s="10"/>
      <c r="C1460" s="11" t="s">
        <v>40</v>
      </c>
      <c r="D1460" s="12" t="s">
        <v>59</v>
      </c>
      <c r="E1460" s="12" t="s">
        <v>4151</v>
      </c>
      <c r="F1460" s="13" t="s">
        <v>1122</v>
      </c>
      <c r="G1460" s="237" t="s">
        <v>849</v>
      </c>
      <c r="H1460" s="14" t="s">
        <v>131</v>
      </c>
      <c r="I1460" s="15">
        <v>6</v>
      </c>
      <c r="J1460" s="15">
        <v>0</v>
      </c>
      <c r="K1460" s="26">
        <v>0.1</v>
      </c>
      <c r="L1460" s="26">
        <v>0</v>
      </c>
      <c r="M1460" s="16">
        <f>SUM(I1460:I1462)</f>
        <v>18</v>
      </c>
      <c r="N1460" s="16">
        <f t="shared" ref="N1460:P1460" si="84">SUM(J1460:J1462)</f>
        <v>0</v>
      </c>
      <c r="O1460" s="16">
        <f t="shared" si="84"/>
        <v>0.25</v>
      </c>
      <c r="P1460" s="16">
        <f t="shared" si="84"/>
        <v>0</v>
      </c>
      <c r="Q1460" s="16"/>
      <c r="R1460" s="17">
        <v>42152</v>
      </c>
      <c r="S1460" s="274" t="s">
        <v>2470</v>
      </c>
      <c r="T1460" s="148" t="s">
        <v>31</v>
      </c>
      <c r="U1460" s="148" t="s">
        <v>31</v>
      </c>
      <c r="V1460" s="148" t="s">
        <v>31</v>
      </c>
      <c r="W1460" s="148" t="s">
        <v>31</v>
      </c>
      <c r="X1460" s="284" t="s">
        <v>3766</v>
      </c>
      <c r="Y1460" s="296"/>
      <c r="Z1460" s="296"/>
      <c r="AA1460" s="296"/>
      <c r="AB1460" s="296"/>
      <c r="AC1460" s="296"/>
      <c r="AD1460" s="296"/>
      <c r="AE1460" s="320"/>
      <c r="AF1460" s="296"/>
      <c r="AG1460" s="129"/>
      <c r="AH1460" s="129"/>
      <c r="AI1460" s="129"/>
      <c r="AJ1460" s="129"/>
      <c r="AK1460" s="129"/>
      <c r="AL1460" s="129"/>
      <c r="AM1460" s="129"/>
      <c r="AN1460" s="129"/>
      <c r="AO1460" s="129"/>
      <c r="AP1460" s="129"/>
      <c r="AQ1460" s="327"/>
      <c r="AR1460" s="327"/>
    </row>
    <row r="1461" spans="2:44" s="149" customFormat="1" ht="12.75" customHeight="1">
      <c r="B1461" s="10"/>
      <c r="C1461" s="11"/>
      <c r="D1461" s="12"/>
      <c r="E1461" s="12"/>
      <c r="F1461" s="13"/>
      <c r="G1461" s="237" t="s">
        <v>850</v>
      </c>
      <c r="H1461" s="14" t="s">
        <v>131</v>
      </c>
      <c r="I1461" s="15">
        <v>6</v>
      </c>
      <c r="J1461" s="15">
        <v>0</v>
      </c>
      <c r="K1461" s="488">
        <v>0.1</v>
      </c>
      <c r="L1461" s="488">
        <v>0</v>
      </c>
      <c r="M1461" s="16"/>
      <c r="N1461" s="16"/>
      <c r="O1461" s="16"/>
      <c r="P1461" s="16"/>
      <c r="Q1461" s="16"/>
      <c r="R1461" s="17">
        <v>42152</v>
      </c>
      <c r="S1461" s="274" t="s">
        <v>2470</v>
      </c>
      <c r="T1461" s="148" t="s">
        <v>31</v>
      </c>
      <c r="U1461" s="148" t="s">
        <v>31</v>
      </c>
      <c r="V1461" s="148" t="s">
        <v>31</v>
      </c>
      <c r="W1461" s="148" t="s">
        <v>31</v>
      </c>
      <c r="X1461" s="284" t="s">
        <v>3766</v>
      </c>
      <c r="Y1461" s="296"/>
      <c r="Z1461" s="296"/>
      <c r="AA1461" s="296"/>
      <c r="AB1461" s="296"/>
      <c r="AC1461" s="296"/>
      <c r="AD1461" s="296"/>
      <c r="AE1461" s="320"/>
      <c r="AF1461" s="296"/>
      <c r="AG1461" s="129"/>
      <c r="AH1461" s="129"/>
      <c r="AI1461" s="129"/>
      <c r="AJ1461" s="129"/>
      <c r="AK1461" s="129"/>
      <c r="AL1461" s="129"/>
      <c r="AM1461" s="129"/>
      <c r="AN1461" s="129"/>
      <c r="AO1461" s="129"/>
      <c r="AP1461" s="129"/>
    </row>
    <row r="1462" spans="2:44" s="149" customFormat="1" ht="12.75" customHeight="1">
      <c r="B1462" s="10"/>
      <c r="C1462" s="11"/>
      <c r="D1462" s="12"/>
      <c r="E1462" s="12"/>
      <c r="F1462" s="13"/>
      <c r="G1462" s="237" t="s">
        <v>851</v>
      </c>
      <c r="H1462" s="14" t="s">
        <v>131</v>
      </c>
      <c r="I1462" s="15">
        <v>6</v>
      </c>
      <c r="J1462" s="15">
        <v>0</v>
      </c>
      <c r="K1462" s="26">
        <v>0.05</v>
      </c>
      <c r="L1462" s="26">
        <v>0</v>
      </c>
      <c r="M1462" s="16"/>
      <c r="N1462" s="16"/>
      <c r="O1462" s="16"/>
      <c r="P1462" s="16"/>
      <c r="Q1462" s="16"/>
      <c r="R1462" s="17">
        <v>42152</v>
      </c>
      <c r="S1462" s="274" t="s">
        <v>2470</v>
      </c>
      <c r="T1462" s="148" t="s">
        <v>31</v>
      </c>
      <c r="U1462" s="148" t="s">
        <v>31</v>
      </c>
      <c r="V1462" s="148" t="s">
        <v>31</v>
      </c>
      <c r="W1462" s="148" t="s">
        <v>31</v>
      </c>
      <c r="X1462" s="284" t="s">
        <v>3766</v>
      </c>
      <c r="Y1462" s="296"/>
      <c r="Z1462" s="296"/>
      <c r="AA1462" s="296"/>
      <c r="AB1462" s="296"/>
      <c r="AC1462" s="296"/>
      <c r="AD1462" s="296"/>
      <c r="AE1462" s="320"/>
      <c r="AF1462" s="296"/>
      <c r="AG1462" s="129"/>
      <c r="AH1462" s="129"/>
      <c r="AI1462" s="129"/>
      <c r="AJ1462" s="129"/>
      <c r="AK1462" s="129"/>
      <c r="AL1462" s="129"/>
      <c r="AM1462" s="129"/>
      <c r="AN1462" s="129"/>
      <c r="AO1462" s="129"/>
      <c r="AP1462" s="129"/>
    </row>
    <row r="1463" spans="2:44" s="149" customFormat="1" ht="12.75" customHeight="1">
      <c r="B1463" s="10"/>
      <c r="C1463" s="11" t="s">
        <v>40</v>
      </c>
      <c r="D1463" s="12" t="s">
        <v>59</v>
      </c>
      <c r="E1463" s="12" t="s">
        <v>4151</v>
      </c>
      <c r="F1463" s="13" t="s">
        <v>1123</v>
      </c>
      <c r="G1463" s="237" t="s">
        <v>852</v>
      </c>
      <c r="H1463" s="14" t="s">
        <v>131</v>
      </c>
      <c r="I1463" s="15">
        <v>6</v>
      </c>
      <c r="J1463" s="15">
        <v>0</v>
      </c>
      <c r="K1463" s="26">
        <v>0.05</v>
      </c>
      <c r="L1463" s="26">
        <v>0</v>
      </c>
      <c r="M1463" s="16">
        <f>SUM(I1463:I1465)</f>
        <v>18</v>
      </c>
      <c r="N1463" s="16">
        <f t="shared" ref="N1463:P1463" si="85">SUM(J1463:J1465)</f>
        <v>0</v>
      </c>
      <c r="O1463" s="16">
        <f t="shared" si="85"/>
        <v>0.15000000000000002</v>
      </c>
      <c r="P1463" s="16">
        <f t="shared" si="85"/>
        <v>0</v>
      </c>
      <c r="Q1463" s="16"/>
      <c r="R1463" s="17">
        <v>42152</v>
      </c>
      <c r="S1463" s="274" t="s">
        <v>2470</v>
      </c>
      <c r="T1463" s="148" t="s">
        <v>31</v>
      </c>
      <c r="U1463" s="148" t="s">
        <v>31</v>
      </c>
      <c r="V1463" s="148" t="s">
        <v>31</v>
      </c>
      <c r="W1463" s="148" t="s">
        <v>31</v>
      </c>
      <c r="X1463" s="284" t="s">
        <v>3766</v>
      </c>
      <c r="Y1463" s="296"/>
      <c r="Z1463" s="296"/>
      <c r="AA1463" s="296"/>
      <c r="AB1463" s="296"/>
      <c r="AC1463" s="296"/>
      <c r="AD1463" s="296"/>
      <c r="AE1463" s="320"/>
      <c r="AF1463" s="296"/>
      <c r="AG1463" s="129"/>
      <c r="AH1463" s="129"/>
      <c r="AI1463" s="129"/>
      <c r="AJ1463" s="129"/>
      <c r="AK1463" s="129"/>
      <c r="AL1463" s="129"/>
      <c r="AM1463" s="129"/>
      <c r="AN1463" s="129"/>
      <c r="AO1463" s="129"/>
      <c r="AP1463" s="129"/>
      <c r="AQ1463" s="327"/>
      <c r="AR1463" s="327"/>
    </row>
    <row r="1464" spans="2:44" s="149" customFormat="1" ht="12.75" customHeight="1">
      <c r="B1464" s="10"/>
      <c r="C1464" s="11"/>
      <c r="D1464" s="12"/>
      <c r="E1464" s="12"/>
      <c r="F1464" s="13"/>
      <c r="G1464" s="237" t="s">
        <v>853</v>
      </c>
      <c r="H1464" s="14" t="s">
        <v>131</v>
      </c>
      <c r="I1464" s="15">
        <v>6</v>
      </c>
      <c r="J1464" s="15">
        <v>0</v>
      </c>
      <c r="K1464" s="26">
        <v>0.05</v>
      </c>
      <c r="L1464" s="26">
        <v>0</v>
      </c>
      <c r="M1464" s="16"/>
      <c r="N1464" s="16"/>
      <c r="O1464" s="16"/>
      <c r="P1464" s="16"/>
      <c r="Q1464" s="16"/>
      <c r="R1464" s="17">
        <v>42152</v>
      </c>
      <c r="S1464" s="274" t="s">
        <v>2470</v>
      </c>
      <c r="T1464" s="148" t="s">
        <v>31</v>
      </c>
      <c r="U1464" s="148" t="s">
        <v>31</v>
      </c>
      <c r="V1464" s="148" t="s">
        <v>31</v>
      </c>
      <c r="W1464" s="148" t="s">
        <v>31</v>
      </c>
      <c r="X1464" s="284" t="s">
        <v>3766</v>
      </c>
      <c r="Y1464" s="296"/>
      <c r="Z1464" s="296"/>
      <c r="AA1464" s="296"/>
      <c r="AB1464" s="296"/>
      <c r="AC1464" s="296"/>
      <c r="AD1464" s="296"/>
      <c r="AE1464" s="320"/>
      <c r="AF1464" s="296"/>
      <c r="AG1464" s="129"/>
      <c r="AH1464" s="129"/>
      <c r="AI1464" s="129"/>
      <c r="AJ1464" s="129"/>
      <c r="AK1464" s="129"/>
      <c r="AL1464" s="129"/>
      <c r="AM1464" s="129"/>
      <c r="AN1464" s="129"/>
      <c r="AO1464" s="129"/>
      <c r="AP1464" s="129"/>
    </row>
    <row r="1465" spans="2:44" s="149" customFormat="1" ht="12.75" customHeight="1">
      <c r="B1465" s="10"/>
      <c r="C1465" s="11"/>
      <c r="D1465" s="12"/>
      <c r="E1465" s="12"/>
      <c r="F1465" s="13"/>
      <c r="G1465" s="237" t="s">
        <v>854</v>
      </c>
      <c r="H1465" s="14" t="s">
        <v>131</v>
      </c>
      <c r="I1465" s="15">
        <v>6</v>
      </c>
      <c r="J1465" s="15">
        <v>0</v>
      </c>
      <c r="K1465" s="26">
        <v>0.05</v>
      </c>
      <c r="L1465" s="26">
        <v>0</v>
      </c>
      <c r="M1465" s="16"/>
      <c r="N1465" s="16"/>
      <c r="O1465" s="16"/>
      <c r="P1465" s="16"/>
      <c r="Q1465" s="16"/>
      <c r="R1465" s="17">
        <v>42152</v>
      </c>
      <c r="S1465" s="274" t="s">
        <v>2470</v>
      </c>
      <c r="T1465" s="148" t="s">
        <v>31</v>
      </c>
      <c r="U1465" s="148" t="s">
        <v>31</v>
      </c>
      <c r="V1465" s="148" t="s">
        <v>31</v>
      </c>
      <c r="W1465" s="148" t="s">
        <v>31</v>
      </c>
      <c r="X1465" s="284" t="s">
        <v>3766</v>
      </c>
      <c r="Y1465" s="296"/>
      <c r="Z1465" s="296"/>
      <c r="AA1465" s="296"/>
      <c r="AB1465" s="296"/>
      <c r="AC1465" s="296"/>
      <c r="AD1465" s="296"/>
      <c r="AE1465" s="320"/>
      <c r="AF1465" s="296"/>
      <c r="AG1465" s="129"/>
      <c r="AH1465" s="129"/>
      <c r="AI1465" s="129"/>
      <c r="AJ1465" s="129"/>
      <c r="AK1465" s="129"/>
      <c r="AL1465" s="129"/>
      <c r="AM1465" s="129"/>
      <c r="AN1465" s="129"/>
      <c r="AO1465" s="129"/>
      <c r="AP1465" s="129"/>
    </row>
    <row r="1466" spans="2:44" s="149" customFormat="1" ht="12.75" customHeight="1">
      <c r="B1466" s="10"/>
      <c r="C1466" s="11" t="s">
        <v>40</v>
      </c>
      <c r="D1466" s="12" t="s">
        <v>59</v>
      </c>
      <c r="E1466" s="12" t="s">
        <v>4151</v>
      </c>
      <c r="F1466" s="13" t="s">
        <v>1124</v>
      </c>
      <c r="G1466" s="237" t="s">
        <v>128</v>
      </c>
      <c r="H1466" s="14" t="s">
        <v>131</v>
      </c>
      <c r="I1466" s="15">
        <v>12</v>
      </c>
      <c r="J1466" s="15">
        <v>0</v>
      </c>
      <c r="K1466" s="26">
        <v>0.2</v>
      </c>
      <c r="L1466" s="26">
        <v>0</v>
      </c>
      <c r="M1466" s="16">
        <f>SUM(I1466:I1467)</f>
        <v>24</v>
      </c>
      <c r="N1466" s="16">
        <f t="shared" ref="N1466:P1466" si="86">SUM(J1466:J1467)</f>
        <v>0</v>
      </c>
      <c r="O1466" s="16">
        <f t="shared" si="86"/>
        <v>0.4</v>
      </c>
      <c r="P1466" s="16">
        <f t="shared" si="86"/>
        <v>0</v>
      </c>
      <c r="Q1466" s="16"/>
      <c r="R1466" s="17">
        <v>42152</v>
      </c>
      <c r="S1466" s="274" t="s">
        <v>2470</v>
      </c>
      <c r="T1466" s="148" t="s">
        <v>31</v>
      </c>
      <c r="U1466" s="148" t="s">
        <v>31</v>
      </c>
      <c r="V1466" s="148" t="s">
        <v>31</v>
      </c>
      <c r="W1466" s="148" t="s">
        <v>31</v>
      </c>
      <c r="X1466" s="284" t="s">
        <v>3766</v>
      </c>
      <c r="Y1466" s="296"/>
      <c r="Z1466" s="296"/>
      <c r="AA1466" s="296"/>
      <c r="AB1466" s="296"/>
      <c r="AC1466" s="296"/>
      <c r="AD1466" s="296"/>
      <c r="AE1466" s="320"/>
      <c r="AF1466" s="296"/>
      <c r="AG1466" s="129"/>
      <c r="AH1466" s="129"/>
      <c r="AI1466" s="129"/>
      <c r="AJ1466" s="129"/>
      <c r="AK1466" s="129"/>
      <c r="AL1466" s="129"/>
      <c r="AM1466" s="129"/>
      <c r="AN1466" s="129"/>
      <c r="AO1466" s="129"/>
      <c r="AP1466" s="129"/>
      <c r="AQ1466" s="327"/>
      <c r="AR1466" s="327"/>
    </row>
    <row r="1467" spans="2:44" s="149" customFormat="1" ht="12.75" customHeight="1">
      <c r="B1467" s="10"/>
      <c r="C1467" s="11"/>
      <c r="D1467" s="12"/>
      <c r="E1467" s="12"/>
      <c r="F1467" s="13"/>
      <c r="G1467" s="237" t="s">
        <v>855</v>
      </c>
      <c r="H1467" s="14" t="s">
        <v>131</v>
      </c>
      <c r="I1467" s="15">
        <v>12</v>
      </c>
      <c r="J1467" s="15">
        <v>0</v>
      </c>
      <c r="K1467" s="26">
        <v>0.2</v>
      </c>
      <c r="L1467" s="26">
        <v>0</v>
      </c>
      <c r="M1467" s="16"/>
      <c r="N1467" s="16"/>
      <c r="O1467" s="16"/>
      <c r="P1467" s="16"/>
      <c r="Q1467" s="16"/>
      <c r="R1467" s="17">
        <v>42152</v>
      </c>
      <c r="S1467" s="274" t="s">
        <v>2470</v>
      </c>
      <c r="T1467" s="148" t="s">
        <v>31</v>
      </c>
      <c r="U1467" s="148" t="s">
        <v>31</v>
      </c>
      <c r="V1467" s="148" t="s">
        <v>31</v>
      </c>
      <c r="W1467" s="148" t="s">
        <v>31</v>
      </c>
      <c r="X1467" s="284" t="s">
        <v>3766</v>
      </c>
      <c r="Y1467" s="296"/>
      <c r="Z1467" s="296"/>
      <c r="AA1467" s="296"/>
      <c r="AB1467" s="296"/>
      <c r="AC1467" s="296"/>
      <c r="AD1467" s="296"/>
      <c r="AE1467" s="320"/>
      <c r="AF1467" s="296"/>
      <c r="AG1467" s="129"/>
      <c r="AH1467" s="129"/>
      <c r="AI1467" s="129"/>
      <c r="AJ1467" s="129"/>
      <c r="AK1467" s="129"/>
      <c r="AL1467" s="129"/>
      <c r="AM1467" s="129"/>
      <c r="AN1467" s="129"/>
      <c r="AO1467" s="129"/>
      <c r="AP1467" s="129"/>
    </row>
    <row r="1468" spans="2:44" s="149" customFormat="1" ht="12.75" customHeight="1">
      <c r="B1468" s="10"/>
      <c r="C1468" s="11" t="s">
        <v>40</v>
      </c>
      <c r="D1468" s="12" t="s">
        <v>59</v>
      </c>
      <c r="E1468" s="12" t="s">
        <v>4151</v>
      </c>
      <c r="F1468" s="13" t="s">
        <v>1125</v>
      </c>
      <c r="G1468" s="237" t="s">
        <v>856</v>
      </c>
      <c r="H1468" s="14" t="s">
        <v>131</v>
      </c>
      <c r="I1468" s="15">
        <v>6</v>
      </c>
      <c r="J1468" s="15">
        <v>0</v>
      </c>
      <c r="K1468" s="26">
        <v>0.1</v>
      </c>
      <c r="L1468" s="26">
        <v>0</v>
      </c>
      <c r="M1468" s="16">
        <f t="shared" ref="M1468:P1468" si="87">SUM(I1468:I1469)</f>
        <v>12</v>
      </c>
      <c r="N1468" s="16">
        <f t="shared" si="87"/>
        <v>0</v>
      </c>
      <c r="O1468" s="16">
        <f t="shared" si="87"/>
        <v>0.15000000000000002</v>
      </c>
      <c r="P1468" s="16">
        <f t="shared" si="87"/>
        <v>0</v>
      </c>
      <c r="Q1468" s="16"/>
      <c r="R1468" s="17">
        <v>42152</v>
      </c>
      <c r="S1468" s="274" t="s">
        <v>2470</v>
      </c>
      <c r="T1468" s="148" t="s">
        <v>31</v>
      </c>
      <c r="U1468" s="148" t="s">
        <v>31</v>
      </c>
      <c r="V1468" s="148" t="s">
        <v>31</v>
      </c>
      <c r="W1468" s="148" t="s">
        <v>31</v>
      </c>
      <c r="X1468" s="284" t="s">
        <v>3766</v>
      </c>
      <c r="Y1468" s="296"/>
      <c r="Z1468" s="296"/>
      <c r="AA1468" s="296"/>
      <c r="AB1468" s="296"/>
      <c r="AC1468" s="296"/>
      <c r="AD1468" s="296"/>
      <c r="AE1468" s="320"/>
      <c r="AF1468" s="296"/>
      <c r="AG1468" s="129"/>
      <c r="AH1468" s="129"/>
      <c r="AI1468" s="129"/>
      <c r="AJ1468" s="129"/>
      <c r="AK1468" s="129"/>
      <c r="AL1468" s="129"/>
      <c r="AM1468" s="129"/>
      <c r="AN1468" s="129"/>
      <c r="AO1468" s="129"/>
      <c r="AP1468" s="129"/>
      <c r="AQ1468" s="327"/>
      <c r="AR1468" s="327"/>
    </row>
    <row r="1469" spans="2:44" s="149" customFormat="1" ht="12.75" customHeight="1">
      <c r="B1469" s="10"/>
      <c r="C1469" s="11"/>
      <c r="D1469" s="12"/>
      <c r="E1469" s="12"/>
      <c r="F1469" s="13"/>
      <c r="G1469" s="237" t="s">
        <v>857</v>
      </c>
      <c r="H1469" s="14" t="s">
        <v>131</v>
      </c>
      <c r="I1469" s="15">
        <v>6</v>
      </c>
      <c r="J1469" s="15">
        <v>0</v>
      </c>
      <c r="K1469" s="26">
        <v>0.05</v>
      </c>
      <c r="L1469" s="26">
        <v>0</v>
      </c>
      <c r="M1469" s="16"/>
      <c r="N1469" s="16"/>
      <c r="O1469" s="16"/>
      <c r="P1469" s="16"/>
      <c r="Q1469" s="16"/>
      <c r="R1469" s="17">
        <v>42152</v>
      </c>
      <c r="S1469" s="274" t="s">
        <v>2470</v>
      </c>
      <c r="T1469" s="148" t="s">
        <v>31</v>
      </c>
      <c r="U1469" s="148" t="s">
        <v>31</v>
      </c>
      <c r="V1469" s="148" t="s">
        <v>31</v>
      </c>
      <c r="W1469" s="148" t="s">
        <v>31</v>
      </c>
      <c r="X1469" s="284" t="s">
        <v>3766</v>
      </c>
      <c r="Y1469" s="296"/>
      <c r="Z1469" s="296"/>
      <c r="AA1469" s="296"/>
      <c r="AB1469" s="296"/>
      <c r="AC1469" s="296"/>
      <c r="AD1469" s="296"/>
      <c r="AE1469" s="320"/>
      <c r="AF1469" s="296"/>
      <c r="AG1469" s="129"/>
      <c r="AH1469" s="129"/>
      <c r="AI1469" s="129"/>
      <c r="AJ1469" s="129"/>
      <c r="AK1469" s="129"/>
      <c r="AL1469" s="129"/>
      <c r="AM1469" s="129"/>
      <c r="AN1469" s="129"/>
      <c r="AO1469" s="129"/>
      <c r="AP1469" s="129"/>
    </row>
    <row r="1470" spans="2:44" s="149" customFormat="1" ht="12.75" customHeight="1">
      <c r="B1470" s="10"/>
      <c r="C1470" s="11" t="s">
        <v>40</v>
      </c>
      <c r="D1470" s="12" t="s">
        <v>59</v>
      </c>
      <c r="E1470" s="12" t="s">
        <v>4151</v>
      </c>
      <c r="F1470" s="13" t="s">
        <v>1126</v>
      </c>
      <c r="G1470" s="237" t="s">
        <v>129</v>
      </c>
      <c r="H1470" s="14" t="s">
        <v>131</v>
      </c>
      <c r="I1470" s="15">
        <v>6</v>
      </c>
      <c r="J1470" s="15">
        <v>0</v>
      </c>
      <c r="K1470" s="26">
        <v>0.1</v>
      </c>
      <c r="L1470" s="26">
        <v>0</v>
      </c>
      <c r="M1470" s="16">
        <f>SUM(I1470)</f>
        <v>6</v>
      </c>
      <c r="N1470" s="16">
        <f t="shared" ref="N1470:P1472" si="88">SUM(J1470)</f>
        <v>0</v>
      </c>
      <c r="O1470" s="16">
        <f t="shared" si="88"/>
        <v>0.1</v>
      </c>
      <c r="P1470" s="16">
        <f t="shared" si="88"/>
        <v>0</v>
      </c>
      <c r="Q1470" s="16"/>
      <c r="R1470" s="17">
        <v>42152</v>
      </c>
      <c r="S1470" s="274" t="s">
        <v>2470</v>
      </c>
      <c r="T1470" s="148" t="s">
        <v>31</v>
      </c>
      <c r="U1470" s="148" t="s">
        <v>31</v>
      </c>
      <c r="V1470" s="148" t="s">
        <v>31</v>
      </c>
      <c r="W1470" s="148" t="s">
        <v>31</v>
      </c>
      <c r="X1470" s="284" t="s">
        <v>3766</v>
      </c>
      <c r="Y1470" s="296"/>
      <c r="Z1470" s="296"/>
      <c r="AA1470" s="296"/>
      <c r="AB1470" s="296"/>
      <c r="AC1470" s="296"/>
      <c r="AD1470" s="296"/>
      <c r="AE1470" s="320"/>
      <c r="AF1470" s="296"/>
      <c r="AG1470" s="129"/>
      <c r="AH1470" s="129"/>
      <c r="AI1470" s="129"/>
      <c r="AJ1470" s="129"/>
      <c r="AK1470" s="129"/>
      <c r="AL1470" s="129"/>
      <c r="AM1470" s="129"/>
      <c r="AN1470" s="129"/>
      <c r="AO1470" s="129"/>
      <c r="AP1470" s="129"/>
      <c r="AQ1470" s="327"/>
      <c r="AR1470" s="327"/>
    </row>
    <row r="1471" spans="2:44" s="149" customFormat="1" ht="12.75" customHeight="1">
      <c r="B1471" s="10"/>
      <c r="C1471" s="11" t="s">
        <v>40</v>
      </c>
      <c r="D1471" s="12" t="s">
        <v>59</v>
      </c>
      <c r="E1471" s="12" t="s">
        <v>4151</v>
      </c>
      <c r="F1471" s="13" t="s">
        <v>1127</v>
      </c>
      <c r="G1471" s="237" t="s">
        <v>130</v>
      </c>
      <c r="H1471" s="14" t="s">
        <v>131</v>
      </c>
      <c r="I1471" s="15">
        <v>48</v>
      </c>
      <c r="J1471" s="15">
        <v>0</v>
      </c>
      <c r="K1471" s="26">
        <v>0.8</v>
      </c>
      <c r="L1471" s="26">
        <v>0</v>
      </c>
      <c r="M1471" s="16">
        <f t="shared" ref="M1471:M1472" si="89">SUM(I1471)</f>
        <v>48</v>
      </c>
      <c r="N1471" s="16">
        <f t="shared" si="88"/>
        <v>0</v>
      </c>
      <c r="O1471" s="16">
        <f t="shared" si="88"/>
        <v>0.8</v>
      </c>
      <c r="P1471" s="16">
        <f t="shared" si="88"/>
        <v>0</v>
      </c>
      <c r="Q1471" s="16"/>
      <c r="R1471" s="17">
        <v>42152</v>
      </c>
      <c r="S1471" s="274" t="s">
        <v>2470</v>
      </c>
      <c r="T1471" s="148" t="s">
        <v>31</v>
      </c>
      <c r="U1471" s="148" t="s">
        <v>31</v>
      </c>
      <c r="V1471" s="148" t="s">
        <v>31</v>
      </c>
      <c r="W1471" s="148" t="s">
        <v>31</v>
      </c>
      <c r="X1471" s="284" t="s">
        <v>3766</v>
      </c>
      <c r="Y1471" s="296"/>
      <c r="Z1471" s="296"/>
      <c r="AA1471" s="296"/>
      <c r="AB1471" s="296"/>
      <c r="AC1471" s="296"/>
      <c r="AD1471" s="296"/>
      <c r="AE1471" s="320"/>
      <c r="AF1471" s="296"/>
      <c r="AG1471" s="129"/>
      <c r="AH1471" s="129"/>
      <c r="AI1471" s="129"/>
      <c r="AJ1471" s="129"/>
      <c r="AK1471" s="129"/>
      <c r="AL1471" s="129"/>
      <c r="AM1471" s="129"/>
      <c r="AN1471" s="129"/>
      <c r="AO1471" s="129"/>
      <c r="AP1471" s="129"/>
      <c r="AQ1471" s="327"/>
      <c r="AR1471" s="327"/>
    </row>
    <row r="1472" spans="2:44" s="149" customFormat="1" ht="12.75" customHeight="1">
      <c r="B1472" s="10"/>
      <c r="C1472" s="11" t="s">
        <v>40</v>
      </c>
      <c r="D1472" s="12" t="s">
        <v>59</v>
      </c>
      <c r="E1472" s="12" t="s">
        <v>4151</v>
      </c>
      <c r="F1472" s="13" t="s">
        <v>1128</v>
      </c>
      <c r="G1472" s="237" t="s">
        <v>132</v>
      </c>
      <c r="H1472" s="14" t="s">
        <v>131</v>
      </c>
      <c r="I1472" s="15">
        <v>9</v>
      </c>
      <c r="J1472" s="15">
        <v>0</v>
      </c>
      <c r="K1472" s="26">
        <v>0.15</v>
      </c>
      <c r="L1472" s="26">
        <v>0</v>
      </c>
      <c r="M1472" s="16">
        <f t="shared" si="89"/>
        <v>9</v>
      </c>
      <c r="N1472" s="16">
        <f t="shared" si="88"/>
        <v>0</v>
      </c>
      <c r="O1472" s="16">
        <f t="shared" si="88"/>
        <v>0.15</v>
      </c>
      <c r="P1472" s="16">
        <f t="shared" si="88"/>
        <v>0</v>
      </c>
      <c r="Q1472" s="16"/>
      <c r="R1472" s="17">
        <v>42152</v>
      </c>
      <c r="S1472" s="274" t="s">
        <v>2470</v>
      </c>
      <c r="T1472" s="148" t="s">
        <v>31</v>
      </c>
      <c r="U1472" s="148" t="s">
        <v>31</v>
      </c>
      <c r="V1472" s="148" t="s">
        <v>31</v>
      </c>
      <c r="W1472" s="148" t="s">
        <v>31</v>
      </c>
      <c r="X1472" s="284" t="s">
        <v>3766</v>
      </c>
      <c r="Y1472" s="296"/>
      <c r="Z1472" s="296"/>
      <c r="AA1472" s="296"/>
      <c r="AB1472" s="296"/>
      <c r="AC1472" s="296"/>
      <c r="AD1472" s="296"/>
      <c r="AE1472" s="320"/>
      <c r="AF1472" s="296"/>
      <c r="AG1472" s="129"/>
      <c r="AH1472" s="129"/>
      <c r="AI1472" s="129"/>
      <c r="AJ1472" s="129"/>
      <c r="AK1472" s="129"/>
      <c r="AL1472" s="129"/>
      <c r="AM1472" s="129"/>
      <c r="AN1472" s="129"/>
      <c r="AO1472" s="129"/>
      <c r="AP1472" s="129"/>
      <c r="AQ1472" s="327"/>
      <c r="AR1472" s="327"/>
    </row>
    <row r="1473" spans="2:44" s="149" customFormat="1" ht="12.75" customHeight="1">
      <c r="B1473" s="10"/>
      <c r="C1473" s="11" t="s">
        <v>40</v>
      </c>
      <c r="D1473" s="12" t="s">
        <v>59</v>
      </c>
      <c r="E1473" s="12" t="s">
        <v>4151</v>
      </c>
      <c r="F1473" s="13" t="s">
        <v>1129</v>
      </c>
      <c r="G1473" s="237" t="s">
        <v>133</v>
      </c>
      <c r="H1473" s="14" t="s">
        <v>131</v>
      </c>
      <c r="I1473" s="15">
        <v>21</v>
      </c>
      <c r="J1473" s="15">
        <v>0</v>
      </c>
      <c r="K1473" s="26">
        <v>0.35</v>
      </c>
      <c r="L1473" s="26">
        <v>0</v>
      </c>
      <c r="M1473" s="16">
        <f>SUM(I1473:I1475)</f>
        <v>39</v>
      </c>
      <c r="N1473" s="16">
        <f t="shared" ref="N1473:P1473" si="90">SUM(J1473:J1475)</f>
        <v>0</v>
      </c>
      <c r="O1473" s="16">
        <f t="shared" si="90"/>
        <v>0.64999999999999991</v>
      </c>
      <c r="P1473" s="16">
        <f t="shared" si="90"/>
        <v>0</v>
      </c>
      <c r="Q1473" s="16"/>
      <c r="R1473" s="17">
        <v>41995</v>
      </c>
      <c r="S1473" s="274" t="s">
        <v>2470</v>
      </c>
      <c r="T1473" s="148" t="s">
        <v>31</v>
      </c>
      <c r="U1473" s="148" t="s">
        <v>31</v>
      </c>
      <c r="V1473" s="148" t="s">
        <v>31</v>
      </c>
      <c r="W1473" s="148" t="s">
        <v>31</v>
      </c>
      <c r="X1473" s="284" t="s">
        <v>3766</v>
      </c>
      <c r="Y1473" s="296"/>
      <c r="Z1473" s="296"/>
      <c r="AA1473" s="296"/>
      <c r="AB1473" s="296"/>
      <c r="AC1473" s="296"/>
      <c r="AD1473" s="296"/>
      <c r="AE1473" s="320"/>
      <c r="AF1473" s="296"/>
      <c r="AG1473" s="129"/>
      <c r="AH1473" s="129"/>
      <c r="AI1473" s="129"/>
      <c r="AJ1473" s="129"/>
      <c r="AK1473" s="129"/>
      <c r="AL1473" s="129"/>
      <c r="AM1473" s="129"/>
      <c r="AN1473" s="129"/>
      <c r="AO1473" s="129"/>
      <c r="AP1473" s="129"/>
      <c r="AQ1473" s="327"/>
      <c r="AR1473" s="327"/>
    </row>
    <row r="1474" spans="2:44" s="149" customFormat="1" ht="12.75" customHeight="1">
      <c r="B1474" s="10"/>
      <c r="C1474" s="11"/>
      <c r="D1474" s="12"/>
      <c r="E1474" s="12"/>
      <c r="F1474" s="13"/>
      <c r="G1474" s="237" t="s">
        <v>134</v>
      </c>
      <c r="H1474" s="14" t="s">
        <v>131</v>
      </c>
      <c r="I1474" s="15">
        <v>3</v>
      </c>
      <c r="J1474" s="15">
        <v>0</v>
      </c>
      <c r="K1474" s="26">
        <v>0.05</v>
      </c>
      <c r="L1474" s="26">
        <v>0</v>
      </c>
      <c r="M1474" s="16"/>
      <c r="N1474" s="16"/>
      <c r="O1474" s="16"/>
      <c r="P1474" s="16"/>
      <c r="Q1474" s="16"/>
      <c r="R1474" s="17">
        <v>41995</v>
      </c>
      <c r="S1474" s="274" t="s">
        <v>2470</v>
      </c>
      <c r="T1474" s="148" t="s">
        <v>31</v>
      </c>
      <c r="U1474" s="148" t="s">
        <v>31</v>
      </c>
      <c r="V1474" s="148" t="s">
        <v>31</v>
      </c>
      <c r="W1474" s="148" t="s">
        <v>31</v>
      </c>
      <c r="X1474" s="284" t="s">
        <v>3766</v>
      </c>
      <c r="Y1474" s="296"/>
      <c r="Z1474" s="296"/>
      <c r="AA1474" s="296"/>
      <c r="AB1474" s="296"/>
      <c r="AC1474" s="296"/>
      <c r="AD1474" s="296"/>
      <c r="AE1474" s="320"/>
      <c r="AF1474" s="296"/>
      <c r="AG1474" s="129"/>
      <c r="AH1474" s="129"/>
      <c r="AI1474" s="129"/>
      <c r="AJ1474" s="129"/>
      <c r="AK1474" s="129"/>
      <c r="AL1474" s="129"/>
      <c r="AM1474" s="129"/>
      <c r="AN1474" s="129"/>
      <c r="AO1474" s="129"/>
      <c r="AP1474" s="129"/>
    </row>
    <row r="1475" spans="2:44" s="149" customFormat="1" ht="12.75" customHeight="1">
      <c r="B1475" s="10"/>
      <c r="C1475" s="11"/>
      <c r="D1475" s="12"/>
      <c r="E1475" s="12"/>
      <c r="F1475" s="13"/>
      <c r="G1475" s="237" t="s">
        <v>135</v>
      </c>
      <c r="H1475" s="14" t="s">
        <v>131</v>
      </c>
      <c r="I1475" s="15">
        <v>15</v>
      </c>
      <c r="J1475" s="15">
        <v>0</v>
      </c>
      <c r="K1475" s="26">
        <v>0.25</v>
      </c>
      <c r="L1475" s="26">
        <v>0</v>
      </c>
      <c r="M1475" s="16"/>
      <c r="N1475" s="16"/>
      <c r="O1475" s="16"/>
      <c r="P1475" s="16"/>
      <c r="Q1475" s="16"/>
      <c r="R1475" s="17">
        <v>41995</v>
      </c>
      <c r="S1475" s="274" t="s">
        <v>2470</v>
      </c>
      <c r="T1475" s="148" t="s">
        <v>31</v>
      </c>
      <c r="U1475" s="148" t="s">
        <v>31</v>
      </c>
      <c r="V1475" s="148" t="s">
        <v>31</v>
      </c>
      <c r="W1475" s="148" t="s">
        <v>31</v>
      </c>
      <c r="X1475" s="284" t="s">
        <v>3766</v>
      </c>
      <c r="Y1475" s="296"/>
      <c r="Z1475" s="296"/>
      <c r="AA1475" s="296"/>
      <c r="AB1475" s="296"/>
      <c r="AC1475" s="296"/>
      <c r="AD1475" s="296"/>
      <c r="AE1475" s="320"/>
      <c r="AF1475" s="296"/>
      <c r="AG1475" s="129"/>
      <c r="AH1475" s="129"/>
      <c r="AI1475" s="129"/>
      <c r="AJ1475" s="129"/>
      <c r="AK1475" s="129"/>
      <c r="AL1475" s="129"/>
      <c r="AM1475" s="129"/>
      <c r="AN1475" s="129"/>
      <c r="AO1475" s="129"/>
      <c r="AP1475" s="129"/>
    </row>
    <row r="1476" spans="2:44" s="149" customFormat="1" ht="12.75" customHeight="1">
      <c r="B1476" s="10"/>
      <c r="C1476" s="11" t="s">
        <v>40</v>
      </c>
      <c r="D1476" s="12" t="s">
        <v>59</v>
      </c>
      <c r="E1476" s="12" t="s">
        <v>4151</v>
      </c>
      <c r="F1476" s="13" t="s">
        <v>3754</v>
      </c>
      <c r="G1476" s="237" t="s">
        <v>858</v>
      </c>
      <c r="H1476" s="14" t="s">
        <v>131</v>
      </c>
      <c r="I1476" s="15">
        <v>60</v>
      </c>
      <c r="J1476" s="15">
        <v>0</v>
      </c>
      <c r="K1476" s="26">
        <v>1</v>
      </c>
      <c r="L1476" s="26">
        <v>0</v>
      </c>
      <c r="M1476" s="16">
        <f>SUM(I1476)</f>
        <v>60</v>
      </c>
      <c r="N1476" s="16">
        <f t="shared" ref="N1476:P1478" si="91">SUM(J1476)</f>
        <v>0</v>
      </c>
      <c r="O1476" s="16">
        <f t="shared" si="91"/>
        <v>1</v>
      </c>
      <c r="P1476" s="16">
        <f t="shared" si="91"/>
        <v>0</v>
      </c>
      <c r="Q1476" s="16"/>
      <c r="R1476" s="17">
        <v>41995</v>
      </c>
      <c r="S1476" s="274" t="s">
        <v>2470</v>
      </c>
      <c r="T1476" s="148" t="s">
        <v>31</v>
      </c>
      <c r="U1476" s="148" t="s">
        <v>31</v>
      </c>
      <c r="V1476" s="148" t="s">
        <v>31</v>
      </c>
      <c r="W1476" s="148" t="s">
        <v>31</v>
      </c>
      <c r="X1476" s="284" t="s">
        <v>3766</v>
      </c>
      <c r="Y1476" s="296"/>
      <c r="Z1476" s="296"/>
      <c r="AA1476" s="296"/>
      <c r="AB1476" s="296"/>
      <c r="AC1476" s="296"/>
      <c r="AD1476" s="296"/>
      <c r="AE1476" s="320"/>
      <c r="AF1476" s="296"/>
      <c r="AG1476" s="129"/>
      <c r="AH1476" s="129"/>
      <c r="AI1476" s="129"/>
      <c r="AJ1476" s="129"/>
      <c r="AK1476" s="129"/>
      <c r="AL1476" s="129"/>
      <c r="AM1476" s="129"/>
      <c r="AN1476" s="129"/>
      <c r="AO1476" s="129"/>
      <c r="AP1476" s="129"/>
      <c r="AQ1476" s="327"/>
      <c r="AR1476" s="327"/>
    </row>
    <row r="1477" spans="2:44" s="149" customFormat="1" ht="12.75" customHeight="1">
      <c r="B1477" s="10"/>
      <c r="C1477" s="11" t="s">
        <v>40</v>
      </c>
      <c r="D1477" s="12" t="s">
        <v>59</v>
      </c>
      <c r="E1477" s="12" t="s">
        <v>4151</v>
      </c>
      <c r="F1477" s="13" t="s">
        <v>1130</v>
      </c>
      <c r="G1477" s="237" t="s">
        <v>859</v>
      </c>
      <c r="H1477" s="14" t="s">
        <v>131</v>
      </c>
      <c r="I1477" s="15">
        <v>24</v>
      </c>
      <c r="J1477" s="15">
        <v>0</v>
      </c>
      <c r="K1477" s="26">
        <v>0.4</v>
      </c>
      <c r="L1477" s="26">
        <v>0</v>
      </c>
      <c r="M1477" s="16">
        <f t="shared" ref="M1477:M1478" si="92">SUM(I1477)</f>
        <v>24</v>
      </c>
      <c r="N1477" s="16">
        <f t="shared" si="91"/>
        <v>0</v>
      </c>
      <c r="O1477" s="16">
        <f t="shared" si="91"/>
        <v>0.4</v>
      </c>
      <c r="P1477" s="16">
        <f t="shared" si="91"/>
        <v>0</v>
      </c>
      <c r="Q1477" s="16"/>
      <c r="R1477" s="17">
        <v>41995</v>
      </c>
      <c r="S1477" s="274" t="s">
        <v>2470</v>
      </c>
      <c r="T1477" s="148" t="s">
        <v>31</v>
      </c>
      <c r="U1477" s="148" t="s">
        <v>31</v>
      </c>
      <c r="V1477" s="148" t="s">
        <v>31</v>
      </c>
      <c r="W1477" s="148" t="s">
        <v>31</v>
      </c>
      <c r="X1477" s="284" t="s">
        <v>3766</v>
      </c>
      <c r="Y1477" s="296"/>
      <c r="Z1477" s="296"/>
      <c r="AA1477" s="296"/>
      <c r="AB1477" s="296"/>
      <c r="AC1477" s="296"/>
      <c r="AD1477" s="296"/>
      <c r="AE1477" s="320"/>
      <c r="AF1477" s="296"/>
      <c r="AG1477" s="129"/>
      <c r="AH1477" s="129"/>
      <c r="AI1477" s="129"/>
      <c r="AJ1477" s="129"/>
      <c r="AK1477" s="129"/>
      <c r="AL1477" s="129"/>
      <c r="AM1477" s="129"/>
      <c r="AN1477" s="129"/>
      <c r="AO1477" s="129"/>
      <c r="AP1477" s="129"/>
      <c r="AQ1477" s="327"/>
      <c r="AR1477" s="327"/>
    </row>
    <row r="1478" spans="2:44" s="149" customFormat="1" ht="12.75" customHeight="1">
      <c r="B1478" s="10"/>
      <c r="C1478" s="11" t="s">
        <v>40</v>
      </c>
      <c r="D1478" s="12" t="s">
        <v>59</v>
      </c>
      <c r="E1478" s="12" t="s">
        <v>4151</v>
      </c>
      <c r="F1478" s="13" t="s">
        <v>1131</v>
      </c>
      <c r="G1478" s="237" t="s">
        <v>860</v>
      </c>
      <c r="H1478" s="14" t="s">
        <v>131</v>
      </c>
      <c r="I1478" s="15">
        <v>24</v>
      </c>
      <c r="J1478" s="15">
        <v>0</v>
      </c>
      <c r="K1478" s="26">
        <v>0.4</v>
      </c>
      <c r="L1478" s="26">
        <v>0.1</v>
      </c>
      <c r="M1478" s="16">
        <f t="shared" si="92"/>
        <v>24</v>
      </c>
      <c r="N1478" s="16">
        <f t="shared" si="91"/>
        <v>0</v>
      </c>
      <c r="O1478" s="16">
        <f t="shared" si="91"/>
        <v>0.4</v>
      </c>
      <c r="P1478" s="16">
        <f t="shared" si="91"/>
        <v>0.1</v>
      </c>
      <c r="Q1478" s="16"/>
      <c r="R1478" s="17">
        <v>41995</v>
      </c>
      <c r="S1478" s="274" t="s">
        <v>2470</v>
      </c>
      <c r="T1478" s="148" t="s">
        <v>31</v>
      </c>
      <c r="U1478" s="148" t="s">
        <v>31</v>
      </c>
      <c r="V1478" s="148" t="s">
        <v>31</v>
      </c>
      <c r="W1478" s="148" t="s">
        <v>31</v>
      </c>
      <c r="X1478" s="284" t="s">
        <v>3766</v>
      </c>
      <c r="Y1478" s="296"/>
      <c r="Z1478" s="296"/>
      <c r="AA1478" s="296"/>
      <c r="AB1478" s="296"/>
      <c r="AC1478" s="296"/>
      <c r="AD1478" s="296"/>
      <c r="AE1478" s="320"/>
      <c r="AF1478" s="296"/>
      <c r="AG1478" s="129"/>
      <c r="AH1478" s="129"/>
      <c r="AI1478" s="129"/>
      <c r="AJ1478" s="129"/>
      <c r="AK1478" s="129"/>
      <c r="AL1478" s="129"/>
      <c r="AM1478" s="129"/>
      <c r="AN1478" s="129"/>
      <c r="AO1478" s="129"/>
      <c r="AP1478" s="129"/>
      <c r="AQ1478" s="327"/>
      <c r="AR1478" s="327"/>
    </row>
    <row r="1479" spans="2:44" s="149" customFormat="1" ht="12.75" customHeight="1">
      <c r="B1479" s="10"/>
      <c r="C1479" s="11" t="s">
        <v>40</v>
      </c>
      <c r="D1479" s="12" t="s">
        <v>136</v>
      </c>
      <c r="E1479" s="12" t="s">
        <v>137</v>
      </c>
      <c r="F1479" s="13" t="s">
        <v>1132</v>
      </c>
      <c r="G1479" s="237" t="s">
        <v>138</v>
      </c>
      <c r="H1479" s="14" t="s">
        <v>131</v>
      </c>
      <c r="I1479" s="15">
        <v>6</v>
      </c>
      <c r="J1479" s="15">
        <v>6</v>
      </c>
      <c r="K1479" s="26">
        <v>0.1</v>
      </c>
      <c r="L1479" s="26">
        <v>0.1</v>
      </c>
      <c r="M1479" s="16">
        <f>SUM(I1479:I1483)</f>
        <v>111</v>
      </c>
      <c r="N1479" s="16">
        <f t="shared" ref="N1479:P1479" si="93">SUM(J1479:J1483)</f>
        <v>12</v>
      </c>
      <c r="O1479" s="16">
        <f t="shared" si="93"/>
        <v>1.8499999999999999</v>
      </c>
      <c r="P1479" s="16">
        <f t="shared" si="93"/>
        <v>0.2</v>
      </c>
      <c r="Q1479" s="16"/>
      <c r="R1479" s="17">
        <v>41995</v>
      </c>
      <c r="S1479" s="274" t="s">
        <v>2470</v>
      </c>
      <c r="T1479" s="148" t="s">
        <v>31</v>
      </c>
      <c r="U1479" s="148" t="s">
        <v>31</v>
      </c>
      <c r="V1479" s="148" t="s">
        <v>31</v>
      </c>
      <c r="W1479" s="148" t="s">
        <v>31</v>
      </c>
      <c r="X1479" s="284" t="s">
        <v>3766</v>
      </c>
      <c r="Y1479" s="296"/>
      <c r="Z1479" s="296"/>
      <c r="AA1479" s="296"/>
      <c r="AB1479" s="296"/>
      <c r="AC1479" s="296"/>
      <c r="AD1479" s="296"/>
      <c r="AE1479" s="320"/>
      <c r="AF1479" s="296"/>
      <c r="AG1479" s="129"/>
      <c r="AH1479" s="129"/>
      <c r="AI1479" s="129"/>
      <c r="AJ1479" s="129"/>
      <c r="AK1479" s="129"/>
      <c r="AL1479" s="129"/>
      <c r="AM1479" s="129"/>
      <c r="AN1479" s="129"/>
      <c r="AO1479" s="129"/>
      <c r="AP1479" s="129"/>
      <c r="AQ1479" s="327"/>
      <c r="AR1479" s="327"/>
    </row>
    <row r="1480" spans="2:44" s="149" customFormat="1" ht="12.75" customHeight="1">
      <c r="B1480" s="10"/>
      <c r="C1480" s="11"/>
      <c r="D1480" s="12"/>
      <c r="E1480" s="12"/>
      <c r="F1480" s="13"/>
      <c r="G1480" s="237" t="s">
        <v>139</v>
      </c>
      <c r="H1480" s="14" t="s">
        <v>131</v>
      </c>
      <c r="I1480" s="15">
        <v>18</v>
      </c>
      <c r="J1480" s="15">
        <v>0</v>
      </c>
      <c r="K1480" s="26">
        <v>0.3</v>
      </c>
      <c r="L1480" s="26">
        <v>0</v>
      </c>
      <c r="M1480" s="16"/>
      <c r="N1480" s="16"/>
      <c r="O1480" s="16"/>
      <c r="P1480" s="16"/>
      <c r="Q1480" s="16"/>
      <c r="R1480" s="17">
        <v>42131</v>
      </c>
      <c r="S1480" s="274" t="s">
        <v>2470</v>
      </c>
      <c r="T1480" s="148" t="s">
        <v>31</v>
      </c>
      <c r="U1480" s="148" t="s">
        <v>31</v>
      </c>
      <c r="V1480" s="148" t="s">
        <v>31</v>
      </c>
      <c r="W1480" s="148" t="s">
        <v>31</v>
      </c>
      <c r="X1480" s="284" t="s">
        <v>3766</v>
      </c>
      <c r="Y1480" s="296"/>
      <c r="Z1480" s="296"/>
      <c r="AA1480" s="296"/>
      <c r="AB1480" s="296"/>
      <c r="AC1480" s="296"/>
      <c r="AD1480" s="296"/>
      <c r="AE1480" s="320"/>
      <c r="AF1480" s="296"/>
      <c r="AG1480" s="129"/>
      <c r="AH1480" s="129"/>
      <c r="AI1480" s="129"/>
      <c r="AJ1480" s="129"/>
      <c r="AK1480" s="129"/>
      <c r="AL1480" s="129"/>
      <c r="AM1480" s="129"/>
      <c r="AN1480" s="129"/>
      <c r="AO1480" s="129"/>
      <c r="AP1480" s="129"/>
    </row>
    <row r="1481" spans="2:44" s="149" customFormat="1" ht="12.75" customHeight="1">
      <c r="B1481" s="10"/>
      <c r="C1481" s="11"/>
      <c r="D1481" s="12"/>
      <c r="E1481" s="12"/>
      <c r="F1481" s="13"/>
      <c r="G1481" s="237" t="s">
        <v>140</v>
      </c>
      <c r="H1481" s="14" t="s">
        <v>131</v>
      </c>
      <c r="I1481" s="15">
        <v>30</v>
      </c>
      <c r="J1481" s="15">
        <v>0</v>
      </c>
      <c r="K1481" s="26">
        <v>0.5</v>
      </c>
      <c r="L1481" s="26">
        <v>0</v>
      </c>
      <c r="M1481" s="16"/>
      <c r="N1481" s="16"/>
      <c r="O1481" s="16"/>
      <c r="P1481" s="16"/>
      <c r="Q1481" s="16"/>
      <c r="R1481" s="17">
        <v>42129</v>
      </c>
      <c r="S1481" s="274" t="s">
        <v>2470</v>
      </c>
      <c r="T1481" s="148" t="s">
        <v>31</v>
      </c>
      <c r="U1481" s="148" t="s">
        <v>31</v>
      </c>
      <c r="V1481" s="148" t="s">
        <v>31</v>
      </c>
      <c r="W1481" s="148" t="s">
        <v>31</v>
      </c>
      <c r="X1481" s="284" t="s">
        <v>3766</v>
      </c>
      <c r="Y1481" s="296"/>
      <c r="Z1481" s="296"/>
      <c r="AA1481" s="296"/>
      <c r="AB1481" s="296"/>
      <c r="AC1481" s="296"/>
      <c r="AD1481" s="296"/>
      <c r="AE1481" s="320"/>
      <c r="AF1481" s="296"/>
      <c r="AG1481" s="129"/>
      <c r="AH1481" s="129"/>
      <c r="AI1481" s="129"/>
      <c r="AJ1481" s="129"/>
      <c r="AK1481" s="129"/>
      <c r="AL1481" s="129"/>
      <c r="AM1481" s="129"/>
      <c r="AN1481" s="129"/>
      <c r="AO1481" s="129"/>
      <c r="AP1481" s="129"/>
    </row>
    <row r="1482" spans="2:44" s="149" customFormat="1" ht="12.75" customHeight="1">
      <c r="B1482" s="10"/>
      <c r="C1482" s="11"/>
      <c r="D1482" s="12"/>
      <c r="E1482" s="12"/>
      <c r="F1482" s="13"/>
      <c r="G1482" s="237" t="s">
        <v>141</v>
      </c>
      <c r="H1482" s="14" t="s">
        <v>131</v>
      </c>
      <c r="I1482" s="15">
        <v>30</v>
      </c>
      <c r="J1482" s="15">
        <v>6</v>
      </c>
      <c r="K1482" s="26">
        <v>0.5</v>
      </c>
      <c r="L1482" s="26">
        <v>0.1</v>
      </c>
      <c r="M1482" s="16"/>
      <c r="N1482" s="16"/>
      <c r="O1482" s="16"/>
      <c r="P1482" s="16"/>
      <c r="Q1482" s="16"/>
      <c r="R1482" s="17">
        <v>42129</v>
      </c>
      <c r="S1482" s="274" t="s">
        <v>2470</v>
      </c>
      <c r="T1482" s="148" t="s">
        <v>31</v>
      </c>
      <c r="U1482" s="148" t="s">
        <v>31</v>
      </c>
      <c r="V1482" s="148" t="s">
        <v>31</v>
      </c>
      <c r="W1482" s="148" t="s">
        <v>31</v>
      </c>
      <c r="X1482" s="284" t="s">
        <v>3766</v>
      </c>
      <c r="Y1482" s="296"/>
      <c r="Z1482" s="296"/>
      <c r="AA1482" s="296"/>
      <c r="AB1482" s="296"/>
      <c r="AC1482" s="296"/>
      <c r="AD1482" s="296"/>
      <c r="AE1482" s="320"/>
      <c r="AF1482" s="296"/>
      <c r="AG1482" s="129"/>
      <c r="AH1482" s="129"/>
      <c r="AI1482" s="129"/>
      <c r="AJ1482" s="129"/>
      <c r="AK1482" s="129"/>
      <c r="AL1482" s="129"/>
      <c r="AM1482" s="129"/>
      <c r="AN1482" s="129"/>
      <c r="AO1482" s="129"/>
      <c r="AP1482" s="129"/>
    </row>
    <row r="1483" spans="2:44" s="149" customFormat="1" ht="12.75" customHeight="1">
      <c r="B1483" s="10"/>
      <c r="C1483" s="11"/>
      <c r="D1483" s="12"/>
      <c r="E1483" s="12"/>
      <c r="F1483" s="13"/>
      <c r="G1483" s="237" t="s">
        <v>142</v>
      </c>
      <c r="H1483" s="14" t="s">
        <v>131</v>
      </c>
      <c r="I1483" s="15">
        <v>27</v>
      </c>
      <c r="J1483" s="15">
        <v>0</v>
      </c>
      <c r="K1483" s="26">
        <v>0.45</v>
      </c>
      <c r="L1483" s="26">
        <v>0</v>
      </c>
      <c r="M1483" s="16"/>
      <c r="N1483" s="16"/>
      <c r="O1483" s="16"/>
      <c r="P1483" s="16"/>
      <c r="Q1483" s="16"/>
      <c r="R1483" s="17">
        <v>42129</v>
      </c>
      <c r="S1483" s="274" t="s">
        <v>2470</v>
      </c>
      <c r="T1483" s="148" t="s">
        <v>31</v>
      </c>
      <c r="U1483" s="148" t="s">
        <v>31</v>
      </c>
      <c r="V1483" s="148" t="s">
        <v>31</v>
      </c>
      <c r="W1483" s="148" t="s">
        <v>31</v>
      </c>
      <c r="X1483" s="284" t="s">
        <v>3766</v>
      </c>
      <c r="Y1483" s="296"/>
      <c r="Z1483" s="296"/>
      <c r="AA1483" s="296"/>
      <c r="AB1483" s="296"/>
      <c r="AC1483" s="296"/>
      <c r="AD1483" s="296"/>
      <c r="AE1483" s="320"/>
      <c r="AF1483" s="296"/>
      <c r="AG1483" s="129"/>
      <c r="AH1483" s="129"/>
      <c r="AI1483" s="129"/>
      <c r="AJ1483" s="129"/>
      <c r="AK1483" s="129"/>
      <c r="AL1483" s="129"/>
      <c r="AM1483" s="129"/>
      <c r="AN1483" s="129"/>
      <c r="AO1483" s="129"/>
      <c r="AP1483" s="129"/>
    </row>
    <row r="1484" spans="2:44" s="149" customFormat="1" ht="12.75" customHeight="1">
      <c r="B1484" s="10"/>
      <c r="C1484" s="11" t="s">
        <v>40</v>
      </c>
      <c r="D1484" s="12" t="s">
        <v>136</v>
      </c>
      <c r="E1484" s="12" t="s">
        <v>137</v>
      </c>
      <c r="F1484" s="13" t="s">
        <v>1133</v>
      </c>
      <c r="G1484" s="237" t="s">
        <v>143</v>
      </c>
      <c r="H1484" s="14" t="s">
        <v>131</v>
      </c>
      <c r="I1484" s="15">
        <v>6</v>
      </c>
      <c r="J1484" s="15">
        <v>0</v>
      </c>
      <c r="K1484" s="465">
        <v>0.01</v>
      </c>
      <c r="L1484" s="465">
        <v>0</v>
      </c>
      <c r="M1484" s="16">
        <f>SUM(I1484:I1493)</f>
        <v>108</v>
      </c>
      <c r="N1484" s="16">
        <f t="shared" ref="N1484:P1484" si="94">SUM(J1484:J1493)</f>
        <v>9</v>
      </c>
      <c r="O1484" s="16">
        <f t="shared" si="94"/>
        <v>1.57</v>
      </c>
      <c r="P1484" s="16">
        <f t="shared" si="94"/>
        <v>0</v>
      </c>
      <c r="Q1484" s="16"/>
      <c r="R1484" s="17" t="s">
        <v>1082</v>
      </c>
      <c r="S1484" s="274" t="s">
        <v>2470</v>
      </c>
      <c r="T1484" s="148" t="s">
        <v>31</v>
      </c>
      <c r="U1484" s="148" t="s">
        <v>31</v>
      </c>
      <c r="V1484" s="148" t="s">
        <v>31</v>
      </c>
      <c r="W1484" s="148" t="s">
        <v>31</v>
      </c>
      <c r="X1484" s="284" t="s">
        <v>3766</v>
      </c>
      <c r="Y1484" s="296"/>
      <c r="Z1484" s="296"/>
      <c r="AA1484" s="296"/>
      <c r="AB1484" s="296"/>
      <c r="AC1484" s="296"/>
      <c r="AD1484" s="296"/>
      <c r="AE1484" s="320"/>
      <c r="AF1484" s="296"/>
      <c r="AG1484" s="129"/>
      <c r="AH1484" s="129"/>
      <c r="AI1484" s="129"/>
      <c r="AJ1484" s="129"/>
      <c r="AK1484" s="129"/>
      <c r="AL1484" s="129"/>
      <c r="AM1484" s="129"/>
      <c r="AN1484" s="129"/>
      <c r="AO1484" s="129"/>
      <c r="AP1484" s="129"/>
      <c r="AQ1484" s="327"/>
      <c r="AR1484" s="327"/>
    </row>
    <row r="1485" spans="2:44" s="149" customFormat="1" ht="12.75" customHeight="1">
      <c r="B1485" s="10"/>
      <c r="C1485" s="11"/>
      <c r="D1485" s="12"/>
      <c r="E1485" s="12"/>
      <c r="F1485" s="13"/>
      <c r="G1485" s="237" t="s">
        <v>144</v>
      </c>
      <c r="H1485" s="14" t="s">
        <v>131</v>
      </c>
      <c r="I1485" s="15">
        <v>9</v>
      </c>
      <c r="J1485" s="15">
        <v>0</v>
      </c>
      <c r="K1485" s="465">
        <v>0.15</v>
      </c>
      <c r="L1485" s="465">
        <v>0</v>
      </c>
      <c r="M1485" s="16"/>
      <c r="N1485" s="16"/>
      <c r="O1485" s="16"/>
      <c r="P1485" s="16"/>
      <c r="Q1485" s="16"/>
      <c r="R1485" s="17" t="s">
        <v>1082</v>
      </c>
      <c r="S1485" s="274" t="s">
        <v>2470</v>
      </c>
      <c r="T1485" s="148" t="s">
        <v>31</v>
      </c>
      <c r="U1485" s="148" t="s">
        <v>31</v>
      </c>
      <c r="V1485" s="148" t="s">
        <v>31</v>
      </c>
      <c r="W1485" s="148" t="s">
        <v>31</v>
      </c>
      <c r="X1485" s="284" t="s">
        <v>3766</v>
      </c>
      <c r="Y1485" s="296"/>
      <c r="Z1485" s="296"/>
      <c r="AA1485" s="296"/>
      <c r="AB1485" s="296"/>
      <c r="AC1485" s="296"/>
      <c r="AD1485" s="296"/>
      <c r="AE1485" s="320"/>
      <c r="AF1485" s="296"/>
      <c r="AG1485" s="129"/>
      <c r="AH1485" s="129"/>
      <c r="AI1485" s="129"/>
      <c r="AJ1485" s="129"/>
      <c r="AK1485" s="129"/>
      <c r="AL1485" s="129"/>
      <c r="AM1485" s="129"/>
      <c r="AN1485" s="129"/>
      <c r="AO1485" s="129"/>
      <c r="AP1485" s="129"/>
    </row>
    <row r="1486" spans="2:44" s="149" customFormat="1" ht="12.75" customHeight="1">
      <c r="B1486" s="10"/>
      <c r="C1486" s="11"/>
      <c r="D1486" s="12"/>
      <c r="E1486" s="12"/>
      <c r="F1486" s="13"/>
      <c r="G1486" s="237" t="s">
        <v>145</v>
      </c>
      <c r="H1486" s="14" t="s">
        <v>131</v>
      </c>
      <c r="I1486" s="15">
        <v>9</v>
      </c>
      <c r="J1486" s="15">
        <v>9</v>
      </c>
      <c r="K1486" s="465">
        <v>0.15</v>
      </c>
      <c r="L1486" s="465">
        <v>0</v>
      </c>
      <c r="M1486" s="16"/>
      <c r="N1486" s="16"/>
      <c r="O1486" s="16"/>
      <c r="P1486" s="16"/>
      <c r="Q1486" s="16"/>
      <c r="R1486" s="17" t="s">
        <v>1082</v>
      </c>
      <c r="S1486" s="274" t="s">
        <v>2470</v>
      </c>
      <c r="T1486" s="148" t="s">
        <v>31</v>
      </c>
      <c r="U1486" s="148" t="s">
        <v>31</v>
      </c>
      <c r="V1486" s="148" t="s">
        <v>31</v>
      </c>
      <c r="W1486" s="148" t="s">
        <v>31</v>
      </c>
      <c r="X1486" s="284" t="s">
        <v>3766</v>
      </c>
      <c r="Y1486" s="296"/>
      <c r="Z1486" s="296"/>
      <c r="AA1486" s="296"/>
      <c r="AB1486" s="296"/>
      <c r="AC1486" s="296"/>
      <c r="AD1486" s="296"/>
      <c r="AE1486" s="320"/>
      <c r="AF1486" s="296"/>
      <c r="AG1486" s="129"/>
      <c r="AH1486" s="129"/>
      <c r="AI1486" s="129"/>
      <c r="AJ1486" s="129"/>
      <c r="AK1486" s="129"/>
      <c r="AL1486" s="129"/>
      <c r="AM1486" s="129"/>
      <c r="AN1486" s="129"/>
      <c r="AO1486" s="129"/>
      <c r="AP1486" s="129"/>
    </row>
    <row r="1487" spans="2:44" s="149" customFormat="1" ht="12.75" customHeight="1">
      <c r="B1487" s="10"/>
      <c r="C1487" s="11"/>
      <c r="D1487" s="12"/>
      <c r="E1487" s="12"/>
      <c r="F1487" s="13"/>
      <c r="G1487" s="237" t="s">
        <v>146</v>
      </c>
      <c r="H1487" s="14" t="s">
        <v>131</v>
      </c>
      <c r="I1487" s="15">
        <v>9</v>
      </c>
      <c r="J1487" s="15">
        <v>0</v>
      </c>
      <c r="K1487" s="465">
        <v>0.15</v>
      </c>
      <c r="L1487" s="465">
        <v>0</v>
      </c>
      <c r="M1487" s="16"/>
      <c r="N1487" s="16"/>
      <c r="O1487" s="16"/>
      <c r="P1487" s="16"/>
      <c r="Q1487" s="16"/>
      <c r="R1487" s="17" t="s">
        <v>1082</v>
      </c>
      <c r="S1487" s="274" t="s">
        <v>2470</v>
      </c>
      <c r="T1487" s="148" t="s">
        <v>31</v>
      </c>
      <c r="U1487" s="148" t="s">
        <v>31</v>
      </c>
      <c r="V1487" s="148" t="s">
        <v>31</v>
      </c>
      <c r="W1487" s="148" t="s">
        <v>31</v>
      </c>
      <c r="X1487" s="284" t="s">
        <v>3766</v>
      </c>
      <c r="Y1487" s="296"/>
      <c r="Z1487" s="296"/>
      <c r="AA1487" s="296"/>
      <c r="AB1487" s="296"/>
      <c r="AC1487" s="296"/>
      <c r="AD1487" s="296"/>
      <c r="AE1487" s="320"/>
      <c r="AF1487" s="296"/>
      <c r="AG1487" s="129"/>
      <c r="AH1487" s="129"/>
      <c r="AI1487" s="129"/>
      <c r="AJ1487" s="129"/>
      <c r="AK1487" s="129"/>
      <c r="AL1487" s="129"/>
      <c r="AM1487" s="129"/>
      <c r="AN1487" s="129"/>
      <c r="AO1487" s="129"/>
      <c r="AP1487" s="129"/>
    </row>
    <row r="1488" spans="2:44" s="149" customFormat="1" ht="12.75" customHeight="1">
      <c r="B1488" s="10"/>
      <c r="C1488" s="11"/>
      <c r="D1488" s="12"/>
      <c r="E1488" s="12"/>
      <c r="F1488" s="13"/>
      <c r="G1488" s="237" t="s">
        <v>147</v>
      </c>
      <c r="H1488" s="14" t="s">
        <v>131</v>
      </c>
      <c r="I1488" s="15">
        <v>6</v>
      </c>
      <c r="J1488" s="15">
        <v>0</v>
      </c>
      <c r="K1488" s="465">
        <v>0.01</v>
      </c>
      <c r="L1488" s="465">
        <v>0</v>
      </c>
      <c r="M1488" s="16"/>
      <c r="N1488" s="16"/>
      <c r="O1488" s="16"/>
      <c r="P1488" s="16"/>
      <c r="Q1488" s="16"/>
      <c r="R1488" s="17" t="s">
        <v>1082</v>
      </c>
      <c r="S1488" s="274" t="s">
        <v>2470</v>
      </c>
      <c r="T1488" s="148" t="s">
        <v>31</v>
      </c>
      <c r="U1488" s="148" t="s">
        <v>31</v>
      </c>
      <c r="V1488" s="148" t="s">
        <v>31</v>
      </c>
      <c r="W1488" s="148" t="s">
        <v>31</v>
      </c>
      <c r="X1488" s="284" t="s">
        <v>3766</v>
      </c>
      <c r="Y1488" s="296"/>
      <c r="Z1488" s="296"/>
      <c r="AA1488" s="296"/>
      <c r="AB1488" s="296"/>
      <c r="AC1488" s="296"/>
      <c r="AD1488" s="296"/>
      <c r="AE1488" s="320"/>
      <c r="AF1488" s="296"/>
      <c r="AG1488" s="129"/>
      <c r="AH1488" s="129"/>
      <c r="AI1488" s="129"/>
      <c r="AJ1488" s="129"/>
      <c r="AK1488" s="129"/>
      <c r="AL1488" s="129"/>
      <c r="AM1488" s="129"/>
      <c r="AN1488" s="129"/>
      <c r="AO1488" s="129"/>
      <c r="AP1488" s="129"/>
    </row>
    <row r="1489" spans="2:44" s="149" customFormat="1" ht="12.75" customHeight="1">
      <c r="B1489" s="10"/>
      <c r="C1489" s="11"/>
      <c r="D1489" s="12"/>
      <c r="E1489" s="12"/>
      <c r="F1489" s="13"/>
      <c r="G1489" s="237" t="s">
        <v>148</v>
      </c>
      <c r="H1489" s="14" t="s">
        <v>131</v>
      </c>
      <c r="I1489" s="15">
        <v>24</v>
      </c>
      <c r="J1489" s="15">
        <v>0</v>
      </c>
      <c r="K1489" s="26">
        <v>0.4</v>
      </c>
      <c r="L1489" s="26">
        <v>0</v>
      </c>
      <c r="M1489" s="16"/>
      <c r="N1489" s="16"/>
      <c r="O1489" s="16"/>
      <c r="P1489" s="16"/>
      <c r="Q1489" s="16"/>
      <c r="R1489" s="17">
        <v>42129</v>
      </c>
      <c r="S1489" s="274" t="s">
        <v>2470</v>
      </c>
      <c r="T1489" s="148" t="s">
        <v>31</v>
      </c>
      <c r="U1489" s="148" t="s">
        <v>31</v>
      </c>
      <c r="V1489" s="148" t="s">
        <v>31</v>
      </c>
      <c r="W1489" s="148" t="s">
        <v>31</v>
      </c>
      <c r="X1489" s="284" t="s">
        <v>3766</v>
      </c>
      <c r="Y1489" s="296"/>
      <c r="Z1489" s="296"/>
      <c r="AA1489" s="296"/>
      <c r="AB1489" s="296"/>
      <c r="AC1489" s="296"/>
      <c r="AD1489" s="296"/>
      <c r="AE1489" s="320"/>
      <c r="AF1489" s="296"/>
      <c r="AG1489" s="129"/>
      <c r="AH1489" s="129"/>
      <c r="AI1489" s="129"/>
      <c r="AJ1489" s="129"/>
      <c r="AK1489" s="129"/>
      <c r="AL1489" s="129"/>
      <c r="AM1489" s="129"/>
      <c r="AN1489" s="129"/>
      <c r="AO1489" s="129"/>
      <c r="AP1489" s="129"/>
    </row>
    <row r="1490" spans="2:44" s="149" customFormat="1" ht="12.75" customHeight="1">
      <c r="B1490" s="10"/>
      <c r="C1490" s="11"/>
      <c r="D1490" s="12"/>
      <c r="E1490" s="12"/>
      <c r="F1490" s="13"/>
      <c r="G1490" s="237" t="s">
        <v>149</v>
      </c>
      <c r="H1490" s="14" t="s">
        <v>131</v>
      </c>
      <c r="I1490" s="15">
        <v>12</v>
      </c>
      <c r="J1490" s="15">
        <v>0</v>
      </c>
      <c r="K1490" s="26">
        <v>0.2</v>
      </c>
      <c r="L1490" s="26">
        <v>0</v>
      </c>
      <c r="M1490" s="16"/>
      <c r="N1490" s="16"/>
      <c r="O1490" s="16"/>
      <c r="P1490" s="16"/>
      <c r="Q1490" s="16"/>
      <c r="R1490" s="17">
        <v>42131</v>
      </c>
      <c r="S1490" s="274" t="s">
        <v>2470</v>
      </c>
      <c r="T1490" s="148" t="s">
        <v>31</v>
      </c>
      <c r="U1490" s="148" t="s">
        <v>31</v>
      </c>
      <c r="V1490" s="148" t="s">
        <v>31</v>
      </c>
      <c r="W1490" s="148" t="s">
        <v>31</v>
      </c>
      <c r="X1490" s="284" t="s">
        <v>3766</v>
      </c>
      <c r="Y1490" s="296"/>
      <c r="Z1490" s="296"/>
      <c r="AA1490" s="296"/>
      <c r="AB1490" s="296"/>
      <c r="AC1490" s="296"/>
      <c r="AD1490" s="296"/>
      <c r="AE1490" s="320"/>
      <c r="AF1490" s="296"/>
      <c r="AG1490" s="129"/>
      <c r="AH1490" s="129"/>
      <c r="AI1490" s="129"/>
      <c r="AJ1490" s="129"/>
      <c r="AK1490" s="129"/>
      <c r="AL1490" s="129"/>
      <c r="AM1490" s="129"/>
      <c r="AN1490" s="129"/>
      <c r="AO1490" s="129"/>
      <c r="AP1490" s="129"/>
    </row>
    <row r="1491" spans="2:44" s="149" customFormat="1" ht="12.75" customHeight="1">
      <c r="B1491" s="10"/>
      <c r="C1491" s="11"/>
      <c r="D1491" s="12"/>
      <c r="E1491" s="12"/>
      <c r="F1491" s="13"/>
      <c r="G1491" s="237" t="s">
        <v>150</v>
      </c>
      <c r="H1491" s="14" t="s">
        <v>131</v>
      </c>
      <c r="I1491" s="15">
        <v>21</v>
      </c>
      <c r="J1491" s="15">
        <v>0</v>
      </c>
      <c r="K1491" s="26">
        <v>0.35</v>
      </c>
      <c r="L1491" s="26">
        <v>0</v>
      </c>
      <c r="M1491" s="16"/>
      <c r="N1491" s="16"/>
      <c r="O1491" s="16"/>
      <c r="P1491" s="16"/>
      <c r="Q1491" s="16"/>
      <c r="R1491" s="17">
        <v>42129</v>
      </c>
      <c r="S1491" s="274" t="s">
        <v>2470</v>
      </c>
      <c r="T1491" s="148" t="s">
        <v>31</v>
      </c>
      <c r="U1491" s="148" t="s">
        <v>31</v>
      </c>
      <c r="V1491" s="148" t="s">
        <v>31</v>
      </c>
      <c r="W1491" s="148" t="s">
        <v>31</v>
      </c>
      <c r="X1491" s="284" t="s">
        <v>3766</v>
      </c>
      <c r="Y1491" s="296"/>
      <c r="Z1491" s="296"/>
      <c r="AA1491" s="296"/>
      <c r="AB1491" s="296"/>
      <c r="AC1491" s="296"/>
      <c r="AD1491" s="296"/>
      <c r="AE1491" s="320"/>
      <c r="AF1491" s="296"/>
      <c r="AG1491" s="129"/>
      <c r="AH1491" s="129"/>
      <c r="AI1491" s="129"/>
      <c r="AJ1491" s="129"/>
      <c r="AK1491" s="129"/>
      <c r="AL1491" s="129"/>
      <c r="AM1491" s="129"/>
      <c r="AN1491" s="129"/>
      <c r="AO1491" s="129"/>
      <c r="AP1491" s="129"/>
    </row>
    <row r="1492" spans="2:44" s="149" customFormat="1" ht="12.75" customHeight="1">
      <c r="B1492" s="10"/>
      <c r="C1492" s="11"/>
      <c r="D1492" s="12"/>
      <c r="E1492" s="12"/>
      <c r="F1492" s="13"/>
      <c r="G1492" s="237" t="s">
        <v>151</v>
      </c>
      <c r="H1492" s="14" t="s">
        <v>131</v>
      </c>
      <c r="I1492" s="15">
        <v>6</v>
      </c>
      <c r="J1492" s="15">
        <v>0</v>
      </c>
      <c r="K1492" s="26">
        <v>0.1</v>
      </c>
      <c r="L1492" s="26">
        <v>0</v>
      </c>
      <c r="M1492" s="16"/>
      <c r="N1492" s="16"/>
      <c r="O1492" s="16"/>
      <c r="P1492" s="16"/>
      <c r="Q1492" s="16"/>
      <c r="R1492" s="17">
        <v>42131</v>
      </c>
      <c r="S1492" s="274" t="s">
        <v>2470</v>
      </c>
      <c r="T1492" s="148" t="s">
        <v>31</v>
      </c>
      <c r="U1492" s="148" t="s">
        <v>31</v>
      </c>
      <c r="V1492" s="148" t="s">
        <v>31</v>
      </c>
      <c r="W1492" s="148" t="s">
        <v>31</v>
      </c>
      <c r="X1492" s="284" t="s">
        <v>3766</v>
      </c>
      <c r="Y1492" s="296"/>
      <c r="Z1492" s="296"/>
      <c r="AA1492" s="296"/>
      <c r="AB1492" s="296"/>
      <c r="AC1492" s="296"/>
      <c r="AD1492" s="296"/>
      <c r="AE1492" s="320"/>
      <c r="AF1492" s="296"/>
      <c r="AG1492" s="129"/>
      <c r="AH1492" s="129"/>
      <c r="AI1492" s="129"/>
      <c r="AJ1492" s="129"/>
      <c r="AK1492" s="129"/>
      <c r="AL1492" s="129"/>
      <c r="AM1492" s="129"/>
      <c r="AN1492" s="129"/>
      <c r="AO1492" s="129"/>
      <c r="AP1492" s="129"/>
    </row>
    <row r="1493" spans="2:44" s="149" customFormat="1" ht="12.75" customHeight="1">
      <c r="B1493" s="10"/>
      <c r="C1493" s="11"/>
      <c r="D1493" s="12"/>
      <c r="E1493" s="12"/>
      <c r="F1493" s="13"/>
      <c r="G1493" s="237" t="s">
        <v>152</v>
      </c>
      <c r="H1493" s="14" t="s">
        <v>131</v>
      </c>
      <c r="I1493" s="15">
        <v>6</v>
      </c>
      <c r="J1493" s="15">
        <v>0</v>
      </c>
      <c r="K1493" s="26">
        <v>0.05</v>
      </c>
      <c r="L1493" s="26">
        <v>0</v>
      </c>
      <c r="M1493" s="16"/>
      <c r="N1493" s="16"/>
      <c r="O1493" s="16"/>
      <c r="P1493" s="16"/>
      <c r="Q1493" s="16"/>
      <c r="R1493" s="17">
        <v>42118</v>
      </c>
      <c r="S1493" s="274" t="s">
        <v>2470</v>
      </c>
      <c r="T1493" s="148" t="s">
        <v>31</v>
      </c>
      <c r="U1493" s="148" t="s">
        <v>31</v>
      </c>
      <c r="V1493" s="148" t="s">
        <v>31</v>
      </c>
      <c r="W1493" s="148" t="s">
        <v>31</v>
      </c>
      <c r="X1493" s="284" t="s">
        <v>3766</v>
      </c>
      <c r="Y1493" s="296"/>
      <c r="Z1493" s="296"/>
      <c r="AA1493" s="296"/>
      <c r="AB1493" s="296"/>
      <c r="AC1493" s="296"/>
      <c r="AD1493" s="296"/>
      <c r="AE1493" s="320"/>
      <c r="AF1493" s="296"/>
      <c r="AG1493" s="129"/>
      <c r="AH1493" s="129"/>
      <c r="AI1493" s="129"/>
      <c r="AJ1493" s="129"/>
      <c r="AK1493" s="129"/>
      <c r="AL1493" s="129"/>
      <c r="AM1493" s="129"/>
      <c r="AN1493" s="129"/>
      <c r="AO1493" s="129"/>
      <c r="AP1493" s="129"/>
    </row>
    <row r="1494" spans="2:44" s="149" customFormat="1" ht="12.75" customHeight="1">
      <c r="B1494" s="10"/>
      <c r="C1494" s="11" t="s">
        <v>40</v>
      </c>
      <c r="D1494" s="12" t="s">
        <v>59</v>
      </c>
      <c r="E1494" s="12" t="s">
        <v>153</v>
      </c>
      <c r="F1494" s="13" t="s">
        <v>1134</v>
      </c>
      <c r="G1494" s="237" t="s">
        <v>154</v>
      </c>
      <c r="H1494" s="14" t="s">
        <v>131</v>
      </c>
      <c r="I1494" s="15">
        <v>6</v>
      </c>
      <c r="J1494" s="15">
        <v>0</v>
      </c>
      <c r="K1494" s="26">
        <v>0</v>
      </c>
      <c r="L1494" s="26">
        <v>0</v>
      </c>
      <c r="M1494" s="16">
        <f>SUM(I1494)</f>
        <v>6</v>
      </c>
      <c r="N1494" s="16">
        <f t="shared" ref="N1494:P1496" si="95">SUM(J1494)</f>
        <v>0</v>
      </c>
      <c r="O1494" s="16">
        <f t="shared" si="95"/>
        <v>0</v>
      </c>
      <c r="P1494" s="16">
        <f t="shared" si="95"/>
        <v>0</v>
      </c>
      <c r="Q1494" s="16"/>
      <c r="R1494" s="17">
        <v>42443</v>
      </c>
      <c r="S1494" s="274" t="s">
        <v>2470</v>
      </c>
      <c r="T1494" s="148" t="s">
        <v>31</v>
      </c>
      <c r="U1494" s="148" t="s">
        <v>31</v>
      </c>
      <c r="V1494" s="148" t="s">
        <v>31</v>
      </c>
      <c r="W1494" s="148" t="s">
        <v>31</v>
      </c>
      <c r="X1494" s="284" t="s">
        <v>3766</v>
      </c>
      <c r="Y1494" s="296"/>
      <c r="Z1494" s="296"/>
      <c r="AA1494" s="296"/>
      <c r="AB1494" s="296"/>
      <c r="AC1494" s="296"/>
      <c r="AD1494" s="296"/>
      <c r="AE1494" s="320"/>
      <c r="AF1494" s="296"/>
      <c r="AG1494" s="129"/>
      <c r="AH1494" s="129"/>
      <c r="AI1494" s="129"/>
      <c r="AJ1494" s="129"/>
      <c r="AK1494" s="129"/>
      <c r="AL1494" s="129"/>
      <c r="AM1494" s="129"/>
      <c r="AN1494" s="129"/>
      <c r="AO1494" s="129"/>
      <c r="AP1494" s="129"/>
      <c r="AQ1494" s="327"/>
      <c r="AR1494" s="327"/>
    </row>
    <row r="1495" spans="2:44" s="149" customFormat="1" ht="12.75" customHeight="1">
      <c r="B1495" s="10"/>
      <c r="C1495" s="11" t="s">
        <v>40</v>
      </c>
      <c r="D1495" s="12" t="s">
        <v>59</v>
      </c>
      <c r="E1495" s="12" t="s">
        <v>155</v>
      </c>
      <c r="F1495" s="13" t="s">
        <v>156</v>
      </c>
      <c r="G1495" s="237" t="s">
        <v>157</v>
      </c>
      <c r="H1495" s="14" t="s">
        <v>131</v>
      </c>
      <c r="I1495" s="15">
        <v>1584</v>
      </c>
      <c r="J1495" s="15">
        <v>0</v>
      </c>
      <c r="K1495" s="466">
        <v>26.4</v>
      </c>
      <c r="L1495" s="467">
        <v>0</v>
      </c>
      <c r="M1495" s="16">
        <f t="shared" ref="M1495:M1496" si="96">SUM(I1495)</f>
        <v>1584</v>
      </c>
      <c r="N1495" s="16">
        <f t="shared" si="95"/>
        <v>0</v>
      </c>
      <c r="O1495" s="16">
        <f t="shared" si="95"/>
        <v>26.4</v>
      </c>
      <c r="P1495" s="16">
        <f t="shared" si="95"/>
        <v>0</v>
      </c>
      <c r="Q1495" s="16"/>
      <c r="R1495" s="17">
        <v>43768</v>
      </c>
      <c r="S1495" s="274" t="s">
        <v>2470</v>
      </c>
      <c r="T1495" s="148" t="s">
        <v>31</v>
      </c>
      <c r="U1495" s="148" t="s">
        <v>31</v>
      </c>
      <c r="V1495" s="148" t="s">
        <v>31</v>
      </c>
      <c r="W1495" s="148" t="s">
        <v>31</v>
      </c>
      <c r="X1495" s="284" t="s">
        <v>3766</v>
      </c>
      <c r="Y1495" s="296"/>
      <c r="Z1495" s="296"/>
      <c r="AA1495" s="296"/>
      <c r="AB1495" s="296"/>
      <c r="AC1495" s="296"/>
      <c r="AD1495" s="296"/>
      <c r="AE1495" s="320"/>
      <c r="AF1495" s="296"/>
      <c r="AG1495" s="129"/>
      <c r="AH1495" s="129"/>
      <c r="AI1495" s="129"/>
      <c r="AJ1495" s="129"/>
      <c r="AK1495" s="129"/>
      <c r="AL1495" s="129"/>
      <c r="AM1495" s="129"/>
      <c r="AN1495" s="129"/>
      <c r="AO1495" s="129"/>
      <c r="AP1495" s="129"/>
      <c r="AQ1495" s="327"/>
      <c r="AR1495" s="327"/>
    </row>
    <row r="1496" spans="2:44" s="149" customFormat="1" ht="12.75" customHeight="1">
      <c r="B1496" s="10"/>
      <c r="C1496" s="11" t="s">
        <v>40</v>
      </c>
      <c r="D1496" s="12" t="s">
        <v>59</v>
      </c>
      <c r="E1496" s="12" t="s">
        <v>158</v>
      </c>
      <c r="F1496" s="13" t="s">
        <v>159</v>
      </c>
      <c r="G1496" s="237" t="s">
        <v>159</v>
      </c>
      <c r="H1496" s="14" t="s">
        <v>131</v>
      </c>
      <c r="I1496" s="15">
        <v>30</v>
      </c>
      <c r="J1496" s="15">
        <v>0</v>
      </c>
      <c r="K1496" s="15">
        <v>0.35</v>
      </c>
      <c r="L1496" s="15">
        <v>0</v>
      </c>
      <c r="M1496" s="16">
        <f t="shared" si="96"/>
        <v>30</v>
      </c>
      <c r="N1496" s="16">
        <f t="shared" si="95"/>
        <v>0</v>
      </c>
      <c r="O1496" s="16">
        <f t="shared" si="95"/>
        <v>0.35</v>
      </c>
      <c r="P1496" s="16">
        <f t="shared" si="95"/>
        <v>0</v>
      </c>
      <c r="Q1496" s="16"/>
      <c r="R1496" s="17">
        <v>43383</v>
      </c>
      <c r="S1496" s="274" t="s">
        <v>2470</v>
      </c>
      <c r="T1496" s="148" t="s">
        <v>31</v>
      </c>
      <c r="U1496" s="148" t="s">
        <v>31</v>
      </c>
      <c r="V1496" s="148" t="s">
        <v>31</v>
      </c>
      <c r="W1496" s="148" t="s">
        <v>31</v>
      </c>
      <c r="X1496" s="284" t="s">
        <v>3766</v>
      </c>
      <c r="Y1496" s="296"/>
      <c r="Z1496" s="296"/>
      <c r="AA1496" s="296"/>
      <c r="AB1496" s="296"/>
      <c r="AC1496" s="296"/>
      <c r="AD1496" s="296"/>
      <c r="AE1496" s="320"/>
      <c r="AF1496" s="296"/>
      <c r="AG1496" s="129"/>
      <c r="AH1496" s="129"/>
      <c r="AI1496" s="129"/>
      <c r="AJ1496" s="129"/>
      <c r="AK1496" s="129"/>
      <c r="AL1496" s="129"/>
      <c r="AM1496" s="129"/>
      <c r="AN1496" s="129"/>
      <c r="AO1496" s="129"/>
      <c r="AP1496" s="129"/>
      <c r="AQ1496" s="327"/>
      <c r="AR1496" s="327"/>
    </row>
    <row r="1497" spans="2:44" s="149" customFormat="1" ht="12.75" customHeight="1">
      <c r="B1497" s="10"/>
      <c r="C1497" s="11" t="s">
        <v>40</v>
      </c>
      <c r="D1497" s="12" t="s">
        <v>160</v>
      </c>
      <c r="E1497" s="12" t="s">
        <v>161</v>
      </c>
      <c r="F1497" s="13" t="s">
        <v>1135</v>
      </c>
      <c r="G1497" s="237" t="s">
        <v>162</v>
      </c>
      <c r="H1497" s="14" t="s">
        <v>131</v>
      </c>
      <c r="I1497" s="15">
        <v>6</v>
      </c>
      <c r="J1497" s="15">
        <v>0</v>
      </c>
      <c r="K1497" s="26">
        <v>0.1</v>
      </c>
      <c r="L1497" s="26">
        <v>0</v>
      </c>
      <c r="M1497" s="16">
        <f>SUM(I1497:I1499)</f>
        <v>18</v>
      </c>
      <c r="N1497" s="16">
        <f t="shared" ref="N1497:P1497" si="97">SUM(J1497:J1499)</f>
        <v>0</v>
      </c>
      <c r="O1497" s="16">
        <f t="shared" si="97"/>
        <v>0.30000000000000004</v>
      </c>
      <c r="P1497" s="16">
        <f t="shared" si="97"/>
        <v>0</v>
      </c>
      <c r="Q1497" s="16"/>
      <c r="R1497" s="17">
        <v>42816</v>
      </c>
      <c r="S1497" s="274" t="s">
        <v>2470</v>
      </c>
      <c r="T1497" s="148" t="s">
        <v>31</v>
      </c>
      <c r="U1497" s="148" t="s">
        <v>31</v>
      </c>
      <c r="V1497" s="148" t="s">
        <v>31</v>
      </c>
      <c r="W1497" s="148" t="s">
        <v>31</v>
      </c>
      <c r="X1497" s="284" t="s">
        <v>3766</v>
      </c>
      <c r="Y1497" s="296"/>
      <c r="Z1497" s="296"/>
      <c r="AA1497" s="296"/>
      <c r="AB1497" s="296"/>
      <c r="AC1497" s="296"/>
      <c r="AD1497" s="296"/>
      <c r="AE1497" s="320"/>
      <c r="AF1497" s="296"/>
      <c r="AG1497" s="129"/>
      <c r="AH1497" s="129"/>
      <c r="AI1497" s="129"/>
      <c r="AJ1497" s="129"/>
      <c r="AK1497" s="129"/>
      <c r="AL1497" s="129"/>
      <c r="AM1497" s="129"/>
      <c r="AN1497" s="129"/>
      <c r="AO1497" s="129"/>
      <c r="AP1497" s="129"/>
      <c r="AQ1497" s="327"/>
      <c r="AR1497" s="327"/>
    </row>
    <row r="1498" spans="2:44" s="149" customFormat="1" ht="12.75" customHeight="1">
      <c r="B1498" s="10"/>
      <c r="C1498" s="11"/>
      <c r="D1498" s="12"/>
      <c r="E1498" s="12"/>
      <c r="F1498" s="13"/>
      <c r="G1498" s="237" t="s">
        <v>163</v>
      </c>
      <c r="H1498" s="14" t="s">
        <v>131</v>
      </c>
      <c r="I1498" s="15">
        <v>6</v>
      </c>
      <c r="J1498" s="15">
        <v>0</v>
      </c>
      <c r="K1498" s="26">
        <v>0.1</v>
      </c>
      <c r="L1498" s="26">
        <v>0</v>
      </c>
      <c r="M1498" s="16"/>
      <c r="N1498" s="16"/>
      <c r="O1498" s="16"/>
      <c r="P1498" s="16"/>
      <c r="Q1498" s="16"/>
      <c r="R1498" s="17">
        <v>42816</v>
      </c>
      <c r="S1498" s="274" t="s">
        <v>2470</v>
      </c>
      <c r="T1498" s="148" t="s">
        <v>31</v>
      </c>
      <c r="U1498" s="148" t="s">
        <v>31</v>
      </c>
      <c r="V1498" s="148" t="s">
        <v>31</v>
      </c>
      <c r="W1498" s="148" t="s">
        <v>31</v>
      </c>
      <c r="X1498" s="284" t="s">
        <v>3766</v>
      </c>
      <c r="Y1498" s="296"/>
      <c r="Z1498" s="296"/>
      <c r="AA1498" s="296"/>
      <c r="AB1498" s="296"/>
      <c r="AC1498" s="296"/>
      <c r="AD1498" s="296"/>
      <c r="AE1498" s="320"/>
      <c r="AF1498" s="296"/>
      <c r="AG1498" s="129"/>
      <c r="AH1498" s="129"/>
      <c r="AI1498" s="129"/>
      <c r="AJ1498" s="129"/>
      <c r="AK1498" s="129"/>
      <c r="AL1498" s="129"/>
      <c r="AM1498" s="129"/>
      <c r="AN1498" s="129"/>
      <c r="AO1498" s="129"/>
      <c r="AP1498" s="129"/>
    </row>
    <row r="1499" spans="2:44" s="149" customFormat="1" ht="12.75" customHeight="1">
      <c r="B1499" s="10"/>
      <c r="C1499" s="11"/>
      <c r="D1499" s="12"/>
      <c r="E1499" s="12"/>
      <c r="F1499" s="13"/>
      <c r="G1499" s="237" t="s">
        <v>164</v>
      </c>
      <c r="H1499" s="14" t="s">
        <v>131</v>
      </c>
      <c r="I1499" s="15">
        <v>6</v>
      </c>
      <c r="J1499" s="15">
        <v>0</v>
      </c>
      <c r="K1499" s="26">
        <v>0.1</v>
      </c>
      <c r="L1499" s="26">
        <v>0</v>
      </c>
      <c r="M1499" s="16"/>
      <c r="N1499" s="16"/>
      <c r="O1499" s="16"/>
      <c r="P1499" s="16"/>
      <c r="Q1499" s="16"/>
      <c r="R1499" s="17">
        <v>42816</v>
      </c>
      <c r="S1499" s="274" t="s">
        <v>2470</v>
      </c>
      <c r="T1499" s="148" t="s">
        <v>31</v>
      </c>
      <c r="U1499" s="148" t="s">
        <v>31</v>
      </c>
      <c r="V1499" s="148" t="s">
        <v>31</v>
      </c>
      <c r="W1499" s="148" t="s">
        <v>31</v>
      </c>
      <c r="X1499" s="284" t="s">
        <v>3766</v>
      </c>
      <c r="Y1499" s="296"/>
      <c r="Z1499" s="296"/>
      <c r="AA1499" s="296"/>
      <c r="AB1499" s="296"/>
      <c r="AC1499" s="296"/>
      <c r="AD1499" s="296"/>
      <c r="AE1499" s="320"/>
      <c r="AF1499" s="296"/>
      <c r="AG1499" s="129"/>
      <c r="AH1499" s="129"/>
      <c r="AI1499" s="129"/>
      <c r="AJ1499" s="129"/>
      <c r="AK1499" s="129"/>
      <c r="AL1499" s="129"/>
      <c r="AM1499" s="129"/>
      <c r="AN1499" s="129"/>
      <c r="AO1499" s="129"/>
      <c r="AP1499" s="129"/>
    </row>
    <row r="1500" spans="2:44" s="149" customFormat="1" ht="12.75" customHeight="1">
      <c r="B1500" s="10"/>
      <c r="C1500" s="11" t="s">
        <v>40</v>
      </c>
      <c r="D1500" s="12" t="s">
        <v>160</v>
      </c>
      <c r="E1500" s="12" t="s">
        <v>161</v>
      </c>
      <c r="F1500" s="13" t="s">
        <v>760</v>
      </c>
      <c r="G1500" s="237" t="s">
        <v>861</v>
      </c>
      <c r="H1500" s="14" t="s">
        <v>131</v>
      </c>
      <c r="I1500" s="15">
        <v>180</v>
      </c>
      <c r="J1500" s="15">
        <v>0</v>
      </c>
      <c r="K1500" s="26">
        <v>3</v>
      </c>
      <c r="L1500" s="26">
        <v>0</v>
      </c>
      <c r="M1500" s="16">
        <f>SUM(I1500)</f>
        <v>180</v>
      </c>
      <c r="N1500" s="16">
        <f t="shared" ref="N1500:P1500" si="98">SUM(J1500)</f>
        <v>0</v>
      </c>
      <c r="O1500" s="16">
        <f t="shared" si="98"/>
        <v>3</v>
      </c>
      <c r="P1500" s="16">
        <f t="shared" si="98"/>
        <v>0</v>
      </c>
      <c r="Q1500" s="16"/>
      <c r="R1500" s="17" t="s">
        <v>165</v>
      </c>
      <c r="S1500" s="274" t="s">
        <v>2470</v>
      </c>
      <c r="T1500" s="148" t="s">
        <v>31</v>
      </c>
      <c r="U1500" s="148" t="s">
        <v>31</v>
      </c>
      <c r="V1500" s="148" t="s">
        <v>31</v>
      </c>
      <c r="W1500" s="148" t="s">
        <v>31</v>
      </c>
      <c r="X1500" s="284" t="s">
        <v>3766</v>
      </c>
      <c r="Y1500" s="296"/>
      <c r="Z1500" s="296"/>
      <c r="AA1500" s="296"/>
      <c r="AB1500" s="296"/>
      <c r="AC1500" s="296"/>
      <c r="AD1500" s="296"/>
      <c r="AE1500" s="320"/>
      <c r="AF1500" s="296"/>
      <c r="AG1500" s="129"/>
      <c r="AH1500" s="129"/>
      <c r="AI1500" s="129"/>
      <c r="AJ1500" s="129"/>
      <c r="AK1500" s="129"/>
      <c r="AL1500" s="129"/>
      <c r="AM1500" s="129"/>
      <c r="AN1500" s="129"/>
      <c r="AO1500" s="129"/>
      <c r="AP1500" s="129"/>
      <c r="AQ1500" s="327"/>
      <c r="AR1500" s="327"/>
    </row>
    <row r="1501" spans="2:44" s="149" customFormat="1" ht="12.75" customHeight="1">
      <c r="B1501" s="10"/>
      <c r="C1501" s="11" t="s">
        <v>40</v>
      </c>
      <c r="D1501" s="12" t="s">
        <v>160</v>
      </c>
      <c r="E1501" s="12" t="s">
        <v>161</v>
      </c>
      <c r="F1501" s="13" t="s">
        <v>1136</v>
      </c>
      <c r="G1501" s="237" t="s">
        <v>166</v>
      </c>
      <c r="H1501" s="14" t="s">
        <v>131</v>
      </c>
      <c r="I1501" s="15">
        <v>42</v>
      </c>
      <c r="J1501" s="15">
        <v>0</v>
      </c>
      <c r="K1501" s="26">
        <v>0.7</v>
      </c>
      <c r="L1501" s="26">
        <v>0</v>
      </c>
      <c r="M1501" s="16">
        <f>SUM(I1501:I1502)</f>
        <v>84</v>
      </c>
      <c r="N1501" s="16">
        <f t="shared" ref="N1501:P1501" si="99">SUM(J1501:J1502)</f>
        <v>0</v>
      </c>
      <c r="O1501" s="16">
        <f t="shared" si="99"/>
        <v>1.4</v>
      </c>
      <c r="P1501" s="16">
        <f t="shared" si="99"/>
        <v>0</v>
      </c>
      <c r="Q1501" s="16"/>
      <c r="R1501" s="17">
        <v>42816</v>
      </c>
      <c r="S1501" s="274" t="s">
        <v>2470</v>
      </c>
      <c r="T1501" s="148" t="s">
        <v>31</v>
      </c>
      <c r="U1501" s="148" t="s">
        <v>31</v>
      </c>
      <c r="V1501" s="148" t="s">
        <v>31</v>
      </c>
      <c r="W1501" s="148" t="s">
        <v>31</v>
      </c>
      <c r="X1501" s="284" t="s">
        <v>3766</v>
      </c>
      <c r="Y1501" s="296"/>
      <c r="Z1501" s="296"/>
      <c r="AA1501" s="296"/>
      <c r="AB1501" s="296"/>
      <c r="AC1501" s="296"/>
      <c r="AD1501" s="296"/>
      <c r="AE1501" s="320"/>
      <c r="AF1501" s="296"/>
      <c r="AG1501" s="129"/>
      <c r="AH1501" s="129"/>
      <c r="AI1501" s="129"/>
      <c r="AJ1501" s="129"/>
      <c r="AK1501" s="129"/>
      <c r="AL1501" s="129"/>
      <c r="AM1501" s="129"/>
      <c r="AN1501" s="129"/>
      <c r="AO1501" s="129"/>
      <c r="AP1501" s="129"/>
      <c r="AQ1501" s="327"/>
      <c r="AR1501" s="327"/>
    </row>
    <row r="1502" spans="2:44" s="149" customFormat="1" ht="12.75" customHeight="1">
      <c r="B1502" s="10"/>
      <c r="C1502" s="11"/>
      <c r="D1502" s="12"/>
      <c r="E1502" s="12"/>
      <c r="F1502" s="13"/>
      <c r="G1502" s="237" t="s">
        <v>167</v>
      </c>
      <c r="H1502" s="14" t="s">
        <v>131</v>
      </c>
      <c r="I1502" s="15">
        <v>42</v>
      </c>
      <c r="J1502" s="15">
        <v>0</v>
      </c>
      <c r="K1502" s="26">
        <v>0.7</v>
      </c>
      <c r="L1502" s="26">
        <v>0</v>
      </c>
      <c r="M1502" s="16"/>
      <c r="N1502" s="16"/>
      <c r="O1502" s="16"/>
      <c r="P1502" s="16"/>
      <c r="Q1502" s="16"/>
      <c r="R1502" s="17">
        <v>42816</v>
      </c>
      <c r="S1502" s="274" t="s">
        <v>2470</v>
      </c>
      <c r="T1502" s="148" t="s">
        <v>31</v>
      </c>
      <c r="U1502" s="148" t="s">
        <v>31</v>
      </c>
      <c r="V1502" s="148" t="s">
        <v>31</v>
      </c>
      <c r="W1502" s="148" t="s">
        <v>31</v>
      </c>
      <c r="X1502" s="284" t="s">
        <v>3766</v>
      </c>
      <c r="Y1502" s="296"/>
      <c r="Z1502" s="296"/>
      <c r="AA1502" s="296"/>
      <c r="AB1502" s="296"/>
      <c r="AC1502" s="296"/>
      <c r="AD1502" s="296"/>
      <c r="AE1502" s="320"/>
      <c r="AF1502" s="296"/>
      <c r="AG1502" s="129"/>
      <c r="AH1502" s="129"/>
      <c r="AI1502" s="129"/>
      <c r="AJ1502" s="129"/>
      <c r="AK1502" s="129"/>
      <c r="AL1502" s="129"/>
      <c r="AM1502" s="129"/>
      <c r="AN1502" s="129"/>
      <c r="AO1502" s="129"/>
      <c r="AP1502" s="129"/>
    </row>
    <row r="1503" spans="2:44" s="149" customFormat="1" ht="12.75" customHeight="1">
      <c r="B1503" s="10"/>
      <c r="C1503" s="11" t="s">
        <v>40</v>
      </c>
      <c r="D1503" s="12" t="s">
        <v>160</v>
      </c>
      <c r="E1503" s="12" t="s">
        <v>161</v>
      </c>
      <c r="F1503" s="13" t="s">
        <v>1137</v>
      </c>
      <c r="G1503" s="237" t="s">
        <v>168</v>
      </c>
      <c r="H1503" s="14" t="s">
        <v>131</v>
      </c>
      <c r="I1503" s="15">
        <v>6</v>
      </c>
      <c r="J1503" s="15">
        <v>0</v>
      </c>
      <c r="K1503" s="26">
        <v>0.1</v>
      </c>
      <c r="L1503" s="26">
        <v>0</v>
      </c>
      <c r="M1503" s="16">
        <f>SUM(I1503:I1504)</f>
        <v>12</v>
      </c>
      <c r="N1503" s="16">
        <f t="shared" ref="N1503:P1503" si="100">SUM(J1503:J1504)</f>
        <v>0</v>
      </c>
      <c r="O1503" s="16">
        <f t="shared" si="100"/>
        <v>0.2</v>
      </c>
      <c r="P1503" s="16">
        <f t="shared" si="100"/>
        <v>0</v>
      </c>
      <c r="Q1503" s="16"/>
      <c r="R1503" s="17">
        <v>42816</v>
      </c>
      <c r="S1503" s="274" t="s">
        <v>2470</v>
      </c>
      <c r="T1503" s="148" t="s">
        <v>31</v>
      </c>
      <c r="U1503" s="148" t="s">
        <v>31</v>
      </c>
      <c r="V1503" s="148" t="s">
        <v>31</v>
      </c>
      <c r="W1503" s="148" t="s">
        <v>31</v>
      </c>
      <c r="X1503" s="284" t="s">
        <v>3766</v>
      </c>
      <c r="Y1503" s="296"/>
      <c r="Z1503" s="296"/>
      <c r="AA1503" s="296"/>
      <c r="AB1503" s="296"/>
      <c r="AC1503" s="296"/>
      <c r="AD1503" s="296"/>
      <c r="AE1503" s="320"/>
      <c r="AF1503" s="296"/>
      <c r="AG1503" s="129"/>
      <c r="AH1503" s="129"/>
      <c r="AI1503" s="129"/>
      <c r="AJ1503" s="129"/>
      <c r="AK1503" s="129"/>
      <c r="AL1503" s="129"/>
      <c r="AM1503" s="129"/>
      <c r="AN1503" s="129"/>
      <c r="AO1503" s="129"/>
      <c r="AP1503" s="129"/>
      <c r="AQ1503" s="327"/>
      <c r="AR1503" s="327"/>
    </row>
    <row r="1504" spans="2:44" s="149" customFormat="1" ht="12.75" customHeight="1">
      <c r="B1504" s="10"/>
      <c r="C1504" s="11"/>
      <c r="D1504" s="12"/>
      <c r="E1504" s="12"/>
      <c r="F1504" s="13"/>
      <c r="G1504" s="237" t="s">
        <v>169</v>
      </c>
      <c r="H1504" s="14" t="s">
        <v>131</v>
      </c>
      <c r="I1504" s="15">
        <v>6</v>
      </c>
      <c r="J1504" s="15">
        <v>0</v>
      </c>
      <c r="K1504" s="26">
        <v>0.1</v>
      </c>
      <c r="L1504" s="26">
        <v>0</v>
      </c>
      <c r="M1504" s="16"/>
      <c r="N1504" s="16"/>
      <c r="O1504" s="16"/>
      <c r="P1504" s="16"/>
      <c r="Q1504" s="16"/>
      <c r="R1504" s="17">
        <v>42816</v>
      </c>
      <c r="S1504" s="274" t="s">
        <v>2470</v>
      </c>
      <c r="T1504" s="148" t="s">
        <v>31</v>
      </c>
      <c r="U1504" s="148" t="s">
        <v>31</v>
      </c>
      <c r="V1504" s="148" t="s">
        <v>31</v>
      </c>
      <c r="W1504" s="148" t="s">
        <v>31</v>
      </c>
      <c r="X1504" s="284" t="s">
        <v>3766</v>
      </c>
      <c r="Y1504" s="296"/>
      <c r="Z1504" s="296"/>
      <c r="AA1504" s="296"/>
      <c r="AB1504" s="296"/>
      <c r="AC1504" s="296"/>
      <c r="AD1504" s="296"/>
      <c r="AE1504" s="320"/>
      <c r="AF1504" s="296"/>
      <c r="AG1504" s="129"/>
      <c r="AH1504" s="129"/>
      <c r="AI1504" s="129"/>
      <c r="AJ1504" s="129"/>
      <c r="AK1504" s="129"/>
      <c r="AL1504" s="129"/>
      <c r="AM1504" s="129"/>
      <c r="AN1504" s="129"/>
      <c r="AO1504" s="129"/>
      <c r="AP1504" s="129"/>
    </row>
    <row r="1505" spans="2:44" s="149" customFormat="1" ht="12.75" customHeight="1">
      <c r="B1505" s="10"/>
      <c r="C1505" s="11" t="s">
        <v>40</v>
      </c>
      <c r="D1505" s="12" t="s">
        <v>160</v>
      </c>
      <c r="E1505" s="12" t="s">
        <v>161</v>
      </c>
      <c r="F1505" s="13" t="s">
        <v>1138</v>
      </c>
      <c r="G1505" s="237" t="s">
        <v>168</v>
      </c>
      <c r="H1505" s="14" t="s">
        <v>131</v>
      </c>
      <c r="I1505" s="15">
        <v>6</v>
      </c>
      <c r="J1505" s="15">
        <v>0</v>
      </c>
      <c r="K1505" s="26">
        <v>0.1</v>
      </c>
      <c r="L1505" s="26">
        <v>0</v>
      </c>
      <c r="M1505" s="16">
        <f t="shared" ref="M1505:P1505" si="101">SUM(I1505:I1506)</f>
        <v>12</v>
      </c>
      <c r="N1505" s="16">
        <f t="shared" si="101"/>
        <v>0</v>
      </c>
      <c r="O1505" s="16">
        <f t="shared" si="101"/>
        <v>0.2</v>
      </c>
      <c r="P1505" s="16">
        <f t="shared" si="101"/>
        <v>0</v>
      </c>
      <c r="Q1505" s="16"/>
      <c r="R1505" s="17">
        <v>42816</v>
      </c>
      <c r="S1505" s="274" t="s">
        <v>2470</v>
      </c>
      <c r="T1505" s="148" t="s">
        <v>31</v>
      </c>
      <c r="U1505" s="148" t="s">
        <v>31</v>
      </c>
      <c r="V1505" s="148" t="s">
        <v>31</v>
      </c>
      <c r="W1505" s="148" t="s">
        <v>31</v>
      </c>
      <c r="X1505" s="284" t="s">
        <v>3766</v>
      </c>
      <c r="Y1505" s="296"/>
      <c r="Z1505" s="296"/>
      <c r="AA1505" s="296"/>
      <c r="AB1505" s="296"/>
      <c r="AC1505" s="296"/>
      <c r="AD1505" s="296"/>
      <c r="AE1505" s="320"/>
      <c r="AF1505" s="296"/>
      <c r="AG1505" s="129"/>
      <c r="AH1505" s="129"/>
      <c r="AI1505" s="129"/>
      <c r="AJ1505" s="129"/>
      <c r="AK1505" s="129"/>
      <c r="AL1505" s="129"/>
      <c r="AM1505" s="129"/>
      <c r="AN1505" s="129"/>
      <c r="AO1505" s="129"/>
      <c r="AP1505" s="129"/>
      <c r="AQ1505" s="327"/>
      <c r="AR1505" s="327"/>
    </row>
    <row r="1506" spans="2:44" s="149" customFormat="1" ht="12.75" customHeight="1">
      <c r="B1506" s="10"/>
      <c r="C1506" s="11"/>
      <c r="D1506" s="12"/>
      <c r="E1506" s="12"/>
      <c r="F1506" s="13"/>
      <c r="G1506" s="237" t="s">
        <v>169</v>
      </c>
      <c r="H1506" s="14" t="s">
        <v>131</v>
      </c>
      <c r="I1506" s="15">
        <v>6</v>
      </c>
      <c r="J1506" s="15">
        <v>0</v>
      </c>
      <c r="K1506" s="26">
        <v>0.1</v>
      </c>
      <c r="L1506" s="26">
        <v>0</v>
      </c>
      <c r="M1506" s="16"/>
      <c r="N1506" s="16"/>
      <c r="O1506" s="16"/>
      <c r="P1506" s="16"/>
      <c r="Q1506" s="16"/>
      <c r="R1506" s="17">
        <v>42816</v>
      </c>
      <c r="S1506" s="274" t="s">
        <v>2470</v>
      </c>
      <c r="T1506" s="148" t="s">
        <v>31</v>
      </c>
      <c r="U1506" s="148" t="s">
        <v>31</v>
      </c>
      <c r="V1506" s="148" t="s">
        <v>31</v>
      </c>
      <c r="W1506" s="148" t="s">
        <v>31</v>
      </c>
      <c r="X1506" s="284" t="s">
        <v>3766</v>
      </c>
      <c r="Y1506" s="296"/>
      <c r="Z1506" s="296"/>
      <c r="AA1506" s="296"/>
      <c r="AB1506" s="296"/>
      <c r="AC1506" s="296"/>
      <c r="AD1506" s="296"/>
      <c r="AE1506" s="320"/>
      <c r="AF1506" s="296"/>
      <c r="AG1506" s="129"/>
      <c r="AH1506" s="129"/>
      <c r="AI1506" s="129"/>
      <c r="AJ1506" s="129"/>
      <c r="AK1506" s="129"/>
      <c r="AL1506" s="129"/>
      <c r="AM1506" s="129"/>
      <c r="AN1506" s="129"/>
      <c r="AO1506" s="129"/>
      <c r="AP1506" s="129"/>
    </row>
    <row r="1507" spans="2:44" s="149" customFormat="1" ht="12.75" customHeight="1">
      <c r="B1507" s="10"/>
      <c r="C1507" s="11" t="s">
        <v>40</v>
      </c>
      <c r="D1507" s="12" t="s">
        <v>160</v>
      </c>
      <c r="E1507" s="12" t="s">
        <v>161</v>
      </c>
      <c r="F1507" s="13" t="s">
        <v>508</v>
      </c>
      <c r="G1507" s="237" t="s">
        <v>171</v>
      </c>
      <c r="H1507" s="14" t="s">
        <v>131</v>
      </c>
      <c r="I1507" s="15">
        <v>12</v>
      </c>
      <c r="J1507" s="15">
        <v>0</v>
      </c>
      <c r="K1507" s="26">
        <v>0.2</v>
      </c>
      <c r="L1507" s="26">
        <v>0</v>
      </c>
      <c r="M1507" s="16">
        <f>SUM(I1507:I1510)</f>
        <v>186</v>
      </c>
      <c r="N1507" s="16">
        <f t="shared" ref="N1507:P1507" si="102">SUM(J1507:J1510)</f>
        <v>0</v>
      </c>
      <c r="O1507" s="16">
        <f t="shared" si="102"/>
        <v>3.0999999999999996</v>
      </c>
      <c r="P1507" s="16">
        <f t="shared" si="102"/>
        <v>0</v>
      </c>
      <c r="Q1507" s="16"/>
      <c r="R1507" s="17">
        <v>42816</v>
      </c>
      <c r="S1507" s="274" t="s">
        <v>2470</v>
      </c>
      <c r="T1507" s="148" t="s">
        <v>31</v>
      </c>
      <c r="U1507" s="148" t="s">
        <v>31</v>
      </c>
      <c r="V1507" s="148" t="s">
        <v>31</v>
      </c>
      <c r="W1507" s="148" t="s">
        <v>31</v>
      </c>
      <c r="X1507" s="284" t="s">
        <v>3766</v>
      </c>
      <c r="Y1507" s="296"/>
      <c r="Z1507" s="296"/>
      <c r="AA1507" s="296"/>
      <c r="AB1507" s="296"/>
      <c r="AC1507" s="296"/>
      <c r="AD1507" s="296"/>
      <c r="AE1507" s="320"/>
      <c r="AF1507" s="296"/>
      <c r="AG1507" s="129"/>
      <c r="AH1507" s="129"/>
      <c r="AI1507" s="129"/>
      <c r="AJ1507" s="129"/>
      <c r="AK1507" s="129"/>
      <c r="AL1507" s="129"/>
      <c r="AM1507" s="129"/>
      <c r="AN1507" s="129"/>
      <c r="AO1507" s="129"/>
      <c r="AP1507" s="129"/>
      <c r="AQ1507" s="327"/>
      <c r="AR1507" s="327"/>
    </row>
    <row r="1508" spans="2:44" s="149" customFormat="1" ht="12.75" customHeight="1">
      <c r="B1508" s="10"/>
      <c r="C1508" s="11"/>
      <c r="D1508" s="12"/>
      <c r="E1508" s="12"/>
      <c r="F1508" s="13"/>
      <c r="G1508" s="237" t="s">
        <v>172</v>
      </c>
      <c r="H1508" s="14" t="s">
        <v>131</v>
      </c>
      <c r="I1508" s="15">
        <v>90</v>
      </c>
      <c r="J1508" s="15">
        <v>0</v>
      </c>
      <c r="K1508" s="26">
        <v>1.5</v>
      </c>
      <c r="L1508" s="26">
        <v>0</v>
      </c>
      <c r="M1508" s="16"/>
      <c r="N1508" s="16"/>
      <c r="O1508" s="16"/>
      <c r="P1508" s="16"/>
      <c r="Q1508" s="16"/>
      <c r="R1508" s="17">
        <v>42816</v>
      </c>
      <c r="S1508" s="274" t="s">
        <v>2470</v>
      </c>
      <c r="T1508" s="148" t="s">
        <v>31</v>
      </c>
      <c r="U1508" s="148" t="s">
        <v>31</v>
      </c>
      <c r="V1508" s="148" t="s">
        <v>31</v>
      </c>
      <c r="W1508" s="148" t="s">
        <v>31</v>
      </c>
      <c r="X1508" s="284" t="s">
        <v>3766</v>
      </c>
      <c r="Y1508" s="296"/>
      <c r="Z1508" s="296"/>
      <c r="AA1508" s="296"/>
      <c r="AB1508" s="296"/>
      <c r="AC1508" s="296"/>
      <c r="AD1508" s="296"/>
      <c r="AE1508" s="320"/>
      <c r="AF1508" s="296"/>
      <c r="AG1508" s="129"/>
      <c r="AH1508" s="129"/>
      <c r="AI1508" s="129"/>
      <c r="AJ1508" s="129"/>
      <c r="AK1508" s="129"/>
      <c r="AL1508" s="129"/>
      <c r="AM1508" s="129"/>
      <c r="AN1508" s="129"/>
      <c r="AO1508" s="129"/>
      <c r="AP1508" s="129"/>
    </row>
    <row r="1509" spans="2:44" s="149" customFormat="1" ht="12.75" customHeight="1">
      <c r="B1509" s="10"/>
      <c r="C1509" s="11"/>
      <c r="D1509" s="12"/>
      <c r="E1509" s="12"/>
      <c r="F1509" s="13"/>
      <c r="G1509" s="237" t="s">
        <v>173</v>
      </c>
      <c r="H1509" s="14" t="s">
        <v>131</v>
      </c>
      <c r="I1509" s="15">
        <v>42</v>
      </c>
      <c r="J1509" s="15">
        <v>0</v>
      </c>
      <c r="K1509" s="26">
        <v>0.7</v>
      </c>
      <c r="L1509" s="26">
        <v>0</v>
      </c>
      <c r="M1509" s="16"/>
      <c r="N1509" s="16"/>
      <c r="O1509" s="16"/>
      <c r="P1509" s="16"/>
      <c r="Q1509" s="16"/>
      <c r="R1509" s="17">
        <v>42816</v>
      </c>
      <c r="S1509" s="274" t="s">
        <v>2470</v>
      </c>
      <c r="T1509" s="148" t="s">
        <v>31</v>
      </c>
      <c r="U1509" s="148" t="s">
        <v>31</v>
      </c>
      <c r="V1509" s="148" t="s">
        <v>31</v>
      </c>
      <c r="W1509" s="148" t="s">
        <v>31</v>
      </c>
      <c r="X1509" s="284" t="s">
        <v>3766</v>
      </c>
      <c r="Y1509" s="296"/>
      <c r="Z1509" s="296"/>
      <c r="AA1509" s="296"/>
      <c r="AB1509" s="296"/>
      <c r="AC1509" s="296"/>
      <c r="AD1509" s="296"/>
      <c r="AE1509" s="320"/>
      <c r="AF1509" s="296"/>
      <c r="AG1509" s="129"/>
      <c r="AH1509" s="129"/>
      <c r="AI1509" s="129"/>
      <c r="AJ1509" s="129"/>
      <c r="AK1509" s="129"/>
      <c r="AL1509" s="129"/>
      <c r="AM1509" s="129"/>
      <c r="AN1509" s="129"/>
      <c r="AO1509" s="129"/>
      <c r="AP1509" s="129"/>
    </row>
    <row r="1510" spans="2:44" s="149" customFormat="1" ht="12.75" customHeight="1">
      <c r="B1510" s="10"/>
      <c r="C1510" s="11"/>
      <c r="D1510" s="12"/>
      <c r="E1510" s="12"/>
      <c r="F1510" s="13"/>
      <c r="G1510" s="237" t="s">
        <v>173</v>
      </c>
      <c r="H1510" s="14" t="s">
        <v>131</v>
      </c>
      <c r="I1510" s="15">
        <v>42</v>
      </c>
      <c r="J1510" s="15">
        <v>0</v>
      </c>
      <c r="K1510" s="26">
        <v>0.7</v>
      </c>
      <c r="L1510" s="26">
        <v>0</v>
      </c>
      <c r="M1510" s="16"/>
      <c r="N1510" s="16"/>
      <c r="O1510" s="16"/>
      <c r="P1510" s="16"/>
      <c r="Q1510" s="16"/>
      <c r="R1510" s="17">
        <v>42816</v>
      </c>
      <c r="S1510" s="274" t="s">
        <v>2470</v>
      </c>
      <c r="T1510" s="148" t="s">
        <v>31</v>
      </c>
      <c r="U1510" s="148" t="s">
        <v>31</v>
      </c>
      <c r="V1510" s="148" t="s">
        <v>31</v>
      </c>
      <c r="W1510" s="148" t="s">
        <v>31</v>
      </c>
      <c r="X1510" s="284" t="s">
        <v>3766</v>
      </c>
      <c r="Y1510" s="296"/>
      <c r="Z1510" s="296"/>
      <c r="AA1510" s="296"/>
      <c r="AB1510" s="296"/>
      <c r="AC1510" s="296"/>
      <c r="AD1510" s="296"/>
      <c r="AE1510" s="320"/>
      <c r="AF1510" s="296"/>
      <c r="AG1510" s="129"/>
      <c r="AH1510" s="129"/>
      <c r="AI1510" s="129"/>
      <c r="AJ1510" s="129"/>
      <c r="AK1510" s="129"/>
      <c r="AL1510" s="129"/>
      <c r="AM1510" s="129"/>
      <c r="AN1510" s="129"/>
      <c r="AO1510" s="129"/>
      <c r="AP1510" s="129"/>
    </row>
    <row r="1511" spans="2:44" s="149" customFormat="1" ht="12.75" customHeight="1">
      <c r="B1511" s="10"/>
      <c r="C1511" s="11" t="s">
        <v>40</v>
      </c>
      <c r="D1511" s="12" t="s">
        <v>160</v>
      </c>
      <c r="E1511" s="12" t="s">
        <v>174</v>
      </c>
      <c r="F1511" s="13" t="s">
        <v>1139</v>
      </c>
      <c r="G1511" s="237" t="s">
        <v>175</v>
      </c>
      <c r="H1511" s="14" t="s">
        <v>131</v>
      </c>
      <c r="I1511" s="15">
        <v>3</v>
      </c>
      <c r="J1511" s="15">
        <v>0</v>
      </c>
      <c r="K1511" s="460">
        <v>0.05</v>
      </c>
      <c r="L1511" s="461">
        <v>0</v>
      </c>
      <c r="M1511" s="16">
        <f>SUM(I1511)</f>
        <v>3</v>
      </c>
      <c r="N1511" s="16">
        <f t="shared" ref="N1511:P1517" si="103">SUM(J1511)</f>
        <v>0</v>
      </c>
      <c r="O1511" s="16">
        <f t="shared" si="103"/>
        <v>0.05</v>
      </c>
      <c r="P1511" s="16">
        <f t="shared" si="103"/>
        <v>0</v>
      </c>
      <c r="Q1511" s="16"/>
      <c r="R1511" s="17">
        <v>42816</v>
      </c>
      <c r="S1511" s="274" t="s">
        <v>2470</v>
      </c>
      <c r="T1511" s="148" t="s">
        <v>31</v>
      </c>
      <c r="U1511" s="148" t="s">
        <v>31</v>
      </c>
      <c r="V1511" s="148" t="s">
        <v>31</v>
      </c>
      <c r="W1511" s="148" t="s">
        <v>31</v>
      </c>
      <c r="X1511" s="284" t="s">
        <v>3766</v>
      </c>
      <c r="Y1511" s="296"/>
      <c r="Z1511" s="296"/>
      <c r="AA1511" s="296"/>
      <c r="AB1511" s="296"/>
      <c r="AC1511" s="296"/>
      <c r="AD1511" s="296"/>
      <c r="AE1511" s="320"/>
      <c r="AF1511" s="296"/>
      <c r="AG1511" s="129"/>
      <c r="AH1511" s="129"/>
      <c r="AI1511" s="129"/>
      <c r="AJ1511" s="129"/>
      <c r="AK1511" s="129"/>
      <c r="AL1511" s="129"/>
      <c r="AM1511" s="129"/>
      <c r="AN1511" s="129"/>
      <c r="AO1511" s="129"/>
      <c r="AP1511" s="129"/>
      <c r="AQ1511" s="327"/>
      <c r="AR1511" s="327"/>
    </row>
    <row r="1512" spans="2:44" s="149" customFormat="1" ht="12.75" customHeight="1">
      <c r="B1512" s="10"/>
      <c r="C1512" s="11" t="s">
        <v>40</v>
      </c>
      <c r="D1512" s="12" t="s">
        <v>160</v>
      </c>
      <c r="E1512" s="12" t="s">
        <v>174</v>
      </c>
      <c r="F1512" s="13" t="s">
        <v>176</v>
      </c>
      <c r="G1512" s="237" t="s">
        <v>176</v>
      </c>
      <c r="H1512" s="14" t="s">
        <v>131</v>
      </c>
      <c r="I1512" s="15">
        <v>12</v>
      </c>
      <c r="J1512" s="15">
        <v>0</v>
      </c>
      <c r="K1512" s="468">
        <v>0.2</v>
      </c>
      <c r="L1512" s="461">
        <v>0</v>
      </c>
      <c r="M1512" s="16">
        <f t="shared" ref="M1512:M1517" si="104">SUM(I1512)</f>
        <v>12</v>
      </c>
      <c r="N1512" s="16">
        <f t="shared" si="103"/>
        <v>0</v>
      </c>
      <c r="O1512" s="16">
        <f t="shared" si="103"/>
        <v>0.2</v>
      </c>
      <c r="P1512" s="16">
        <f t="shared" si="103"/>
        <v>0</v>
      </c>
      <c r="Q1512" s="16"/>
      <c r="R1512" s="17">
        <v>42816</v>
      </c>
      <c r="S1512" s="274" t="s">
        <v>2470</v>
      </c>
      <c r="T1512" s="148" t="s">
        <v>31</v>
      </c>
      <c r="U1512" s="148" t="s">
        <v>31</v>
      </c>
      <c r="V1512" s="148" t="s">
        <v>31</v>
      </c>
      <c r="W1512" s="148" t="s">
        <v>31</v>
      </c>
      <c r="X1512" s="284" t="s">
        <v>3766</v>
      </c>
      <c r="Y1512" s="296"/>
      <c r="Z1512" s="296"/>
      <c r="AA1512" s="296"/>
      <c r="AB1512" s="296"/>
      <c r="AC1512" s="296"/>
      <c r="AD1512" s="296"/>
      <c r="AE1512" s="320"/>
      <c r="AF1512" s="296"/>
      <c r="AG1512" s="129"/>
      <c r="AH1512" s="129"/>
      <c r="AI1512" s="129"/>
      <c r="AJ1512" s="129"/>
      <c r="AK1512" s="129"/>
      <c r="AL1512" s="129"/>
      <c r="AM1512" s="129"/>
      <c r="AN1512" s="129"/>
      <c r="AO1512" s="129"/>
      <c r="AP1512" s="129"/>
      <c r="AQ1512" s="327"/>
      <c r="AR1512" s="327"/>
    </row>
    <row r="1513" spans="2:44" s="149" customFormat="1" ht="12.75" customHeight="1">
      <c r="B1513" s="10"/>
      <c r="C1513" s="11" t="s">
        <v>40</v>
      </c>
      <c r="D1513" s="12" t="s">
        <v>160</v>
      </c>
      <c r="E1513" s="12" t="s">
        <v>174</v>
      </c>
      <c r="F1513" s="13" t="s">
        <v>1140</v>
      </c>
      <c r="G1513" s="237" t="s">
        <v>177</v>
      </c>
      <c r="H1513" s="14" t="s">
        <v>131</v>
      </c>
      <c r="I1513" s="15">
        <v>18</v>
      </c>
      <c r="J1513" s="15">
        <v>0</v>
      </c>
      <c r="K1513" s="468">
        <v>0.3</v>
      </c>
      <c r="L1513" s="461">
        <v>0</v>
      </c>
      <c r="M1513" s="16">
        <f t="shared" si="104"/>
        <v>18</v>
      </c>
      <c r="N1513" s="16">
        <f t="shared" si="103"/>
        <v>0</v>
      </c>
      <c r="O1513" s="16">
        <f t="shared" si="103"/>
        <v>0.3</v>
      </c>
      <c r="P1513" s="16">
        <f t="shared" si="103"/>
        <v>0</v>
      </c>
      <c r="Q1513" s="16"/>
      <c r="R1513" s="17">
        <v>42816</v>
      </c>
      <c r="S1513" s="274" t="s">
        <v>2470</v>
      </c>
      <c r="T1513" s="148" t="s">
        <v>31</v>
      </c>
      <c r="U1513" s="148" t="s">
        <v>31</v>
      </c>
      <c r="V1513" s="148" t="s">
        <v>31</v>
      </c>
      <c r="W1513" s="148" t="s">
        <v>31</v>
      </c>
      <c r="X1513" s="284" t="s">
        <v>3766</v>
      </c>
      <c r="Y1513" s="296"/>
      <c r="Z1513" s="296"/>
      <c r="AA1513" s="296"/>
      <c r="AB1513" s="296"/>
      <c r="AC1513" s="296"/>
      <c r="AD1513" s="296"/>
      <c r="AE1513" s="320"/>
      <c r="AF1513" s="296"/>
      <c r="AG1513" s="129"/>
      <c r="AH1513" s="129"/>
      <c r="AI1513" s="129"/>
      <c r="AJ1513" s="129"/>
      <c r="AK1513" s="129"/>
      <c r="AL1513" s="129"/>
      <c r="AM1513" s="129"/>
      <c r="AN1513" s="129"/>
      <c r="AO1513" s="129"/>
      <c r="AP1513" s="129"/>
      <c r="AQ1513" s="327"/>
      <c r="AR1513" s="327"/>
    </row>
    <row r="1514" spans="2:44" s="149" customFormat="1" ht="12.75" customHeight="1">
      <c r="B1514" s="10"/>
      <c r="C1514" s="11" t="s">
        <v>40</v>
      </c>
      <c r="D1514" s="12" t="s">
        <v>160</v>
      </c>
      <c r="E1514" s="12" t="s">
        <v>174</v>
      </c>
      <c r="F1514" s="13" t="s">
        <v>1141</v>
      </c>
      <c r="G1514" s="237" t="s">
        <v>178</v>
      </c>
      <c r="H1514" s="14" t="s">
        <v>131</v>
      </c>
      <c r="I1514" s="15">
        <v>18</v>
      </c>
      <c r="J1514" s="15">
        <v>0</v>
      </c>
      <c r="K1514" s="468">
        <v>0.3</v>
      </c>
      <c r="L1514" s="461">
        <v>0</v>
      </c>
      <c r="M1514" s="16">
        <f t="shared" si="104"/>
        <v>18</v>
      </c>
      <c r="N1514" s="16">
        <f t="shared" si="103"/>
        <v>0</v>
      </c>
      <c r="O1514" s="16">
        <f t="shared" si="103"/>
        <v>0.3</v>
      </c>
      <c r="P1514" s="16">
        <f t="shared" si="103"/>
        <v>0</v>
      </c>
      <c r="Q1514" s="16"/>
      <c r="R1514" s="17">
        <v>42816</v>
      </c>
      <c r="S1514" s="274" t="s">
        <v>2470</v>
      </c>
      <c r="T1514" s="148" t="s">
        <v>31</v>
      </c>
      <c r="U1514" s="148" t="s">
        <v>31</v>
      </c>
      <c r="V1514" s="148" t="s">
        <v>31</v>
      </c>
      <c r="W1514" s="148" t="s">
        <v>31</v>
      </c>
      <c r="X1514" s="284" t="s">
        <v>3766</v>
      </c>
      <c r="Y1514" s="296"/>
      <c r="Z1514" s="296"/>
      <c r="AA1514" s="296"/>
      <c r="AB1514" s="296"/>
      <c r="AC1514" s="296"/>
      <c r="AD1514" s="296"/>
      <c r="AE1514" s="320"/>
      <c r="AF1514" s="296"/>
      <c r="AG1514" s="129"/>
      <c r="AH1514" s="129"/>
      <c r="AI1514" s="129"/>
      <c r="AJ1514" s="129"/>
      <c r="AK1514" s="129"/>
      <c r="AL1514" s="129"/>
      <c r="AM1514" s="129"/>
      <c r="AN1514" s="129"/>
      <c r="AO1514" s="129"/>
      <c r="AP1514" s="129"/>
      <c r="AQ1514" s="327"/>
      <c r="AR1514" s="327"/>
    </row>
    <row r="1515" spans="2:44" s="149" customFormat="1" ht="12.75" customHeight="1">
      <c r="B1515" s="10"/>
      <c r="C1515" s="11" t="s">
        <v>40</v>
      </c>
      <c r="D1515" s="12" t="s">
        <v>160</v>
      </c>
      <c r="E1515" s="12" t="s">
        <v>174</v>
      </c>
      <c r="F1515" s="13" t="s">
        <v>1142</v>
      </c>
      <c r="G1515" s="237" t="s">
        <v>179</v>
      </c>
      <c r="H1515" s="14" t="s">
        <v>131</v>
      </c>
      <c r="I1515" s="15">
        <v>6</v>
      </c>
      <c r="J1515" s="15">
        <v>0</v>
      </c>
      <c r="K1515" s="468">
        <v>0.1</v>
      </c>
      <c r="L1515" s="461">
        <v>0</v>
      </c>
      <c r="M1515" s="16">
        <f t="shared" si="104"/>
        <v>6</v>
      </c>
      <c r="N1515" s="16">
        <f t="shared" si="103"/>
        <v>0</v>
      </c>
      <c r="O1515" s="16">
        <f t="shared" si="103"/>
        <v>0.1</v>
      </c>
      <c r="P1515" s="16">
        <f t="shared" si="103"/>
        <v>0</v>
      </c>
      <c r="Q1515" s="16"/>
      <c r="R1515" s="17">
        <v>42816</v>
      </c>
      <c r="S1515" s="274" t="s">
        <v>2470</v>
      </c>
      <c r="T1515" s="148" t="s">
        <v>31</v>
      </c>
      <c r="U1515" s="148" t="s">
        <v>31</v>
      </c>
      <c r="V1515" s="148" t="s">
        <v>31</v>
      </c>
      <c r="W1515" s="148" t="s">
        <v>31</v>
      </c>
      <c r="X1515" s="284" t="s">
        <v>3766</v>
      </c>
      <c r="Y1515" s="296"/>
      <c r="Z1515" s="296"/>
      <c r="AA1515" s="296"/>
      <c r="AB1515" s="296"/>
      <c r="AC1515" s="296"/>
      <c r="AD1515" s="296"/>
      <c r="AE1515" s="320"/>
      <c r="AF1515" s="296"/>
      <c r="AG1515" s="129"/>
      <c r="AH1515" s="129"/>
      <c r="AI1515" s="129"/>
      <c r="AJ1515" s="129"/>
      <c r="AK1515" s="129"/>
      <c r="AL1515" s="129"/>
      <c r="AM1515" s="129"/>
      <c r="AN1515" s="129"/>
      <c r="AO1515" s="129"/>
      <c r="AP1515" s="129"/>
      <c r="AQ1515" s="327"/>
      <c r="AR1515" s="327"/>
    </row>
    <row r="1516" spans="2:44" s="149" customFormat="1" ht="12.75" customHeight="1">
      <c r="B1516" s="10"/>
      <c r="C1516" s="11" t="s">
        <v>40</v>
      </c>
      <c r="D1516" s="12" t="s">
        <v>160</v>
      </c>
      <c r="E1516" s="12" t="s">
        <v>174</v>
      </c>
      <c r="F1516" s="13" t="s">
        <v>1143</v>
      </c>
      <c r="G1516" s="237" t="s">
        <v>180</v>
      </c>
      <c r="H1516" s="14" t="s">
        <v>131</v>
      </c>
      <c r="I1516" s="15">
        <v>6</v>
      </c>
      <c r="J1516" s="15">
        <v>2160</v>
      </c>
      <c r="K1516" s="468">
        <v>0.1</v>
      </c>
      <c r="L1516" s="469">
        <v>36</v>
      </c>
      <c r="M1516" s="16">
        <f t="shared" si="104"/>
        <v>6</v>
      </c>
      <c r="N1516" s="16">
        <f t="shared" si="103"/>
        <v>2160</v>
      </c>
      <c r="O1516" s="16">
        <f t="shared" si="103"/>
        <v>0.1</v>
      </c>
      <c r="P1516" s="16">
        <f t="shared" si="103"/>
        <v>36</v>
      </c>
      <c r="Q1516" s="16"/>
      <c r="R1516" s="17">
        <v>42816</v>
      </c>
      <c r="S1516" s="274" t="s">
        <v>2470</v>
      </c>
      <c r="T1516" s="148" t="s">
        <v>31</v>
      </c>
      <c r="U1516" s="148" t="s">
        <v>31</v>
      </c>
      <c r="V1516" s="148" t="s">
        <v>31</v>
      </c>
      <c r="W1516" s="148" t="s">
        <v>31</v>
      </c>
      <c r="X1516" s="284" t="s">
        <v>3766</v>
      </c>
      <c r="Y1516" s="296"/>
      <c r="Z1516" s="296"/>
      <c r="AA1516" s="296"/>
      <c r="AB1516" s="296"/>
      <c r="AC1516" s="296"/>
      <c r="AD1516" s="296"/>
      <c r="AE1516" s="320"/>
      <c r="AF1516" s="296"/>
      <c r="AG1516" s="129"/>
      <c r="AH1516" s="129"/>
      <c r="AI1516" s="129"/>
      <c r="AJ1516" s="129"/>
      <c r="AK1516" s="129"/>
      <c r="AL1516" s="129"/>
      <c r="AM1516" s="129"/>
      <c r="AN1516" s="129"/>
      <c r="AO1516" s="129"/>
      <c r="AP1516" s="129"/>
      <c r="AQ1516" s="327"/>
      <c r="AR1516" s="327"/>
    </row>
    <row r="1517" spans="2:44" s="149" customFormat="1" ht="12.75" customHeight="1">
      <c r="B1517" s="10"/>
      <c r="C1517" s="11" t="s">
        <v>40</v>
      </c>
      <c r="D1517" s="12" t="s">
        <v>181</v>
      </c>
      <c r="E1517" s="12" t="s">
        <v>182</v>
      </c>
      <c r="F1517" s="13" t="s">
        <v>1144</v>
      </c>
      <c r="G1517" s="237" t="s">
        <v>183</v>
      </c>
      <c r="H1517" s="14" t="s">
        <v>43</v>
      </c>
      <c r="I1517" s="15">
        <v>18</v>
      </c>
      <c r="J1517" s="15">
        <v>0</v>
      </c>
      <c r="K1517" s="459">
        <v>0.3</v>
      </c>
      <c r="L1517" s="459">
        <v>0</v>
      </c>
      <c r="M1517" s="16">
        <f t="shared" si="104"/>
        <v>18</v>
      </c>
      <c r="N1517" s="16">
        <f t="shared" si="103"/>
        <v>0</v>
      </c>
      <c r="O1517" s="16">
        <f t="shared" si="103"/>
        <v>0.3</v>
      </c>
      <c r="P1517" s="16">
        <f t="shared" si="103"/>
        <v>0</v>
      </c>
      <c r="Q1517" s="16"/>
      <c r="R1517" s="17">
        <v>42150</v>
      </c>
      <c r="S1517" s="274" t="s">
        <v>2470</v>
      </c>
      <c r="T1517" s="148" t="s">
        <v>31</v>
      </c>
      <c r="U1517" s="148" t="s">
        <v>31</v>
      </c>
      <c r="V1517" s="148" t="s">
        <v>31</v>
      </c>
      <c r="W1517" s="148" t="s">
        <v>31</v>
      </c>
      <c r="X1517" s="284" t="s">
        <v>3768</v>
      </c>
      <c r="Y1517" s="296"/>
      <c r="Z1517" s="296"/>
      <c r="AA1517" s="296"/>
      <c r="AB1517" s="296"/>
      <c r="AC1517" s="296"/>
      <c r="AD1517" s="296"/>
      <c r="AE1517" s="320"/>
      <c r="AF1517" s="296"/>
      <c r="AG1517" s="129"/>
      <c r="AH1517" s="129"/>
      <c r="AI1517" s="129"/>
      <c r="AJ1517" s="129"/>
      <c r="AK1517" s="129"/>
      <c r="AL1517" s="129"/>
      <c r="AM1517" s="129"/>
      <c r="AN1517" s="129"/>
      <c r="AO1517" s="129"/>
      <c r="AP1517" s="129"/>
      <c r="AQ1517" s="327"/>
      <c r="AR1517" s="327"/>
    </row>
    <row r="1518" spans="2:44" s="149" customFormat="1" ht="12.75" customHeight="1">
      <c r="B1518" s="10"/>
      <c r="C1518" s="11"/>
      <c r="D1518" s="12"/>
      <c r="E1518" s="12"/>
      <c r="F1518" s="13"/>
      <c r="G1518" s="237" t="s">
        <v>184</v>
      </c>
      <c r="H1518" s="14" t="s">
        <v>43</v>
      </c>
      <c r="I1518" s="15">
        <v>30</v>
      </c>
      <c r="J1518" s="15">
        <v>0</v>
      </c>
      <c r="K1518" s="459">
        <v>0.5</v>
      </c>
      <c r="L1518" s="459">
        <v>0</v>
      </c>
      <c r="M1518" s="16">
        <f>SUM(I1517:I1522)</f>
        <v>120</v>
      </c>
      <c r="N1518" s="16">
        <f t="shared" ref="N1518:P1518" si="105">SUM(J1517:J1522)</f>
        <v>0</v>
      </c>
      <c r="O1518" s="16">
        <f t="shared" si="105"/>
        <v>2</v>
      </c>
      <c r="P1518" s="16">
        <f t="shared" si="105"/>
        <v>0</v>
      </c>
      <c r="Q1518" s="16"/>
      <c r="R1518" s="17">
        <v>41995</v>
      </c>
      <c r="S1518" s="274" t="s">
        <v>2470</v>
      </c>
      <c r="T1518" s="148" t="s">
        <v>31</v>
      </c>
      <c r="U1518" s="148" t="s">
        <v>31</v>
      </c>
      <c r="V1518" s="148" t="s">
        <v>31</v>
      </c>
      <c r="W1518" s="148" t="s">
        <v>31</v>
      </c>
      <c r="X1518" s="284" t="s">
        <v>3768</v>
      </c>
      <c r="Y1518" s="296"/>
      <c r="Z1518" s="296"/>
      <c r="AA1518" s="296"/>
      <c r="AB1518" s="296"/>
      <c r="AC1518" s="296"/>
      <c r="AD1518" s="296"/>
      <c r="AE1518" s="320"/>
      <c r="AF1518" s="296"/>
      <c r="AG1518" s="129"/>
      <c r="AH1518" s="129"/>
      <c r="AI1518" s="129"/>
      <c r="AJ1518" s="129"/>
      <c r="AK1518" s="129"/>
      <c r="AL1518" s="129"/>
      <c r="AM1518" s="129"/>
      <c r="AN1518" s="129"/>
      <c r="AO1518" s="129"/>
      <c r="AP1518" s="129"/>
    </row>
    <row r="1519" spans="2:44" s="149" customFormat="1" ht="12.75" customHeight="1">
      <c r="B1519" s="10"/>
      <c r="C1519" s="11"/>
      <c r="D1519" s="12"/>
      <c r="E1519" s="12"/>
      <c r="F1519" s="13"/>
      <c r="G1519" s="237" t="s">
        <v>185</v>
      </c>
      <c r="H1519" s="14" t="s">
        <v>43</v>
      </c>
      <c r="I1519" s="15">
        <v>18</v>
      </c>
      <c r="J1519" s="15">
        <v>0</v>
      </c>
      <c r="K1519" s="459">
        <v>0.3</v>
      </c>
      <c r="L1519" s="459">
        <v>0</v>
      </c>
      <c r="M1519" s="16"/>
      <c r="N1519" s="16"/>
      <c r="O1519" s="16"/>
      <c r="P1519" s="16"/>
      <c r="Q1519" s="16"/>
      <c r="R1519" s="17">
        <v>41995</v>
      </c>
      <c r="S1519" s="274" t="s">
        <v>2470</v>
      </c>
      <c r="T1519" s="148" t="s">
        <v>31</v>
      </c>
      <c r="U1519" s="148" t="s">
        <v>31</v>
      </c>
      <c r="V1519" s="148" t="s">
        <v>31</v>
      </c>
      <c r="W1519" s="148" t="s">
        <v>31</v>
      </c>
      <c r="X1519" s="284" t="s">
        <v>3768</v>
      </c>
      <c r="Y1519" s="296"/>
      <c r="Z1519" s="296"/>
      <c r="AA1519" s="296"/>
      <c r="AB1519" s="296"/>
      <c r="AC1519" s="296"/>
      <c r="AD1519" s="296"/>
      <c r="AE1519" s="320"/>
      <c r="AF1519" s="296"/>
      <c r="AG1519" s="129"/>
      <c r="AH1519" s="129"/>
      <c r="AI1519" s="129"/>
      <c r="AJ1519" s="129"/>
      <c r="AK1519" s="129"/>
      <c r="AL1519" s="129"/>
      <c r="AM1519" s="129"/>
      <c r="AN1519" s="129"/>
      <c r="AO1519" s="129"/>
      <c r="AP1519" s="129"/>
    </row>
    <row r="1520" spans="2:44" s="149" customFormat="1" ht="12.75" customHeight="1">
      <c r="B1520" s="10"/>
      <c r="C1520" s="11"/>
      <c r="D1520" s="12"/>
      <c r="E1520" s="12"/>
      <c r="F1520" s="13"/>
      <c r="G1520" s="237" t="s">
        <v>186</v>
      </c>
      <c r="H1520" s="14" t="s">
        <v>43</v>
      </c>
      <c r="I1520" s="15">
        <v>30</v>
      </c>
      <c r="J1520" s="15">
        <v>0</v>
      </c>
      <c r="K1520" s="459">
        <v>0.5</v>
      </c>
      <c r="L1520" s="459">
        <v>0</v>
      </c>
      <c r="M1520" s="16"/>
      <c r="N1520" s="16"/>
      <c r="O1520" s="16"/>
      <c r="P1520" s="16"/>
      <c r="Q1520" s="16"/>
      <c r="R1520" s="17">
        <v>42150</v>
      </c>
      <c r="S1520" s="274" t="s">
        <v>2470</v>
      </c>
      <c r="T1520" s="148" t="s">
        <v>31</v>
      </c>
      <c r="U1520" s="148" t="s">
        <v>31</v>
      </c>
      <c r="V1520" s="148" t="s">
        <v>31</v>
      </c>
      <c r="W1520" s="148" t="s">
        <v>31</v>
      </c>
      <c r="X1520" s="284" t="s">
        <v>3768</v>
      </c>
      <c r="Y1520" s="296"/>
      <c r="Z1520" s="296"/>
      <c r="AA1520" s="296"/>
      <c r="AB1520" s="296"/>
      <c r="AC1520" s="296"/>
      <c r="AD1520" s="296"/>
      <c r="AE1520" s="320"/>
      <c r="AF1520" s="296"/>
      <c r="AG1520" s="129"/>
      <c r="AH1520" s="129"/>
      <c r="AI1520" s="129"/>
      <c r="AJ1520" s="129"/>
      <c r="AK1520" s="129"/>
      <c r="AL1520" s="129"/>
      <c r="AM1520" s="129"/>
      <c r="AN1520" s="129"/>
      <c r="AO1520" s="129"/>
      <c r="AP1520" s="129"/>
    </row>
    <row r="1521" spans="2:44" s="149" customFormat="1" ht="12.75" customHeight="1">
      <c r="B1521" s="10"/>
      <c r="C1521" s="11"/>
      <c r="D1521" s="12"/>
      <c r="E1521" s="12"/>
      <c r="F1521" s="13"/>
      <c r="G1521" s="237" t="s">
        <v>187</v>
      </c>
      <c r="H1521" s="14" t="s">
        <v>43</v>
      </c>
      <c r="I1521" s="15">
        <v>12</v>
      </c>
      <c r="J1521" s="15">
        <v>0</v>
      </c>
      <c r="K1521" s="459">
        <v>0.2</v>
      </c>
      <c r="L1521" s="459">
        <v>0</v>
      </c>
      <c r="M1521" s="16"/>
      <c r="N1521" s="16"/>
      <c r="O1521" s="16"/>
      <c r="P1521" s="16"/>
      <c r="Q1521" s="16"/>
      <c r="R1521" s="297">
        <v>42150</v>
      </c>
      <c r="S1521" s="274" t="s">
        <v>2470</v>
      </c>
      <c r="T1521" s="148" t="s">
        <v>31</v>
      </c>
      <c r="U1521" s="148" t="s">
        <v>31</v>
      </c>
      <c r="V1521" s="148" t="s">
        <v>31</v>
      </c>
      <c r="W1521" s="148" t="s">
        <v>31</v>
      </c>
      <c r="X1521" s="284" t="s">
        <v>3768</v>
      </c>
      <c r="Y1521" s="296"/>
      <c r="Z1521" s="296"/>
      <c r="AA1521" s="296"/>
      <c r="AB1521" s="296"/>
      <c r="AC1521" s="296"/>
      <c r="AD1521" s="296"/>
      <c r="AE1521" s="320"/>
      <c r="AF1521" s="296"/>
      <c r="AG1521" s="129"/>
      <c r="AH1521" s="129"/>
      <c r="AI1521" s="129"/>
      <c r="AJ1521" s="129"/>
      <c r="AK1521" s="129"/>
      <c r="AL1521" s="129"/>
      <c r="AM1521" s="129"/>
      <c r="AN1521" s="129"/>
      <c r="AO1521" s="129"/>
      <c r="AP1521" s="129"/>
    </row>
    <row r="1522" spans="2:44" s="149" customFormat="1" ht="12.75" customHeight="1">
      <c r="B1522" s="10"/>
      <c r="C1522" s="11"/>
      <c r="D1522" s="12"/>
      <c r="E1522" s="12"/>
      <c r="F1522" s="13"/>
      <c r="G1522" s="237" t="s">
        <v>188</v>
      </c>
      <c r="H1522" s="14" t="s">
        <v>43</v>
      </c>
      <c r="I1522" s="15">
        <v>12</v>
      </c>
      <c r="J1522" s="15">
        <v>0</v>
      </c>
      <c r="K1522" s="459">
        <v>0.2</v>
      </c>
      <c r="L1522" s="459">
        <v>0</v>
      </c>
      <c r="M1522" s="16"/>
      <c r="N1522" s="16"/>
      <c r="O1522" s="16"/>
      <c r="P1522" s="16"/>
      <c r="Q1522" s="16"/>
      <c r="R1522" s="17">
        <v>41995</v>
      </c>
      <c r="S1522" s="274" t="s">
        <v>2470</v>
      </c>
      <c r="T1522" s="148" t="s">
        <v>31</v>
      </c>
      <c r="U1522" s="148" t="s">
        <v>31</v>
      </c>
      <c r="V1522" s="148" t="s">
        <v>31</v>
      </c>
      <c r="W1522" s="148" t="s">
        <v>31</v>
      </c>
      <c r="X1522" s="284" t="s">
        <v>3768</v>
      </c>
      <c r="Y1522" s="296"/>
      <c r="Z1522" s="296"/>
      <c r="AA1522" s="296"/>
      <c r="AB1522" s="296"/>
      <c r="AC1522" s="296"/>
      <c r="AD1522" s="296"/>
      <c r="AE1522" s="320"/>
      <c r="AF1522" s="296"/>
      <c r="AG1522" s="129"/>
      <c r="AH1522" s="129"/>
      <c r="AI1522" s="129"/>
      <c r="AJ1522" s="129"/>
      <c r="AK1522" s="129"/>
      <c r="AL1522" s="129"/>
      <c r="AM1522" s="129"/>
      <c r="AN1522" s="129"/>
      <c r="AO1522" s="129"/>
      <c r="AP1522" s="129"/>
    </row>
    <row r="1523" spans="2:44" s="149" customFormat="1" ht="12.75" customHeight="1">
      <c r="B1523" s="10"/>
      <c r="C1523" s="11" t="s">
        <v>40</v>
      </c>
      <c r="D1523" s="12" t="s">
        <v>181</v>
      </c>
      <c r="E1523" s="12" t="s">
        <v>182</v>
      </c>
      <c r="F1523" s="13" t="s">
        <v>175</v>
      </c>
      <c r="G1523" s="237" t="s">
        <v>862</v>
      </c>
      <c r="H1523" s="14" t="s">
        <v>43</v>
      </c>
      <c r="I1523" s="15">
        <v>42</v>
      </c>
      <c r="J1523" s="15">
        <v>0</v>
      </c>
      <c r="K1523" s="15">
        <v>0.7</v>
      </c>
      <c r="L1523" s="15">
        <v>0</v>
      </c>
      <c r="M1523" s="16">
        <f>SUM(I1523:I1540)</f>
        <v>504</v>
      </c>
      <c r="N1523" s="16">
        <f t="shared" ref="N1523:P1523" si="106">SUM(J1523:J1540)</f>
        <v>0</v>
      </c>
      <c r="O1523" s="16">
        <f t="shared" si="106"/>
        <v>6.9000000000000012</v>
      </c>
      <c r="P1523" s="16">
        <f t="shared" si="106"/>
        <v>0</v>
      </c>
      <c r="Q1523" s="16"/>
      <c r="R1523" s="17">
        <v>43472</v>
      </c>
      <c r="S1523" s="274" t="s">
        <v>2470</v>
      </c>
      <c r="T1523" s="148" t="s">
        <v>31</v>
      </c>
      <c r="U1523" s="148" t="s">
        <v>31</v>
      </c>
      <c r="V1523" s="148" t="s">
        <v>31</v>
      </c>
      <c r="W1523" s="148" t="s">
        <v>31</v>
      </c>
      <c r="X1523" s="284" t="s">
        <v>3768</v>
      </c>
      <c r="Y1523" s="296"/>
      <c r="Z1523" s="296"/>
      <c r="AA1523" s="296"/>
      <c r="AB1523" s="296"/>
      <c r="AC1523" s="296"/>
      <c r="AD1523" s="296"/>
      <c r="AE1523" s="320"/>
      <c r="AF1523" s="296"/>
      <c r="AG1523" s="129"/>
      <c r="AH1523" s="129"/>
      <c r="AI1523" s="129"/>
      <c r="AJ1523" s="129"/>
      <c r="AK1523" s="129"/>
      <c r="AL1523" s="129"/>
      <c r="AM1523" s="129"/>
      <c r="AN1523" s="129"/>
      <c r="AO1523" s="129"/>
      <c r="AP1523" s="129"/>
      <c r="AQ1523" s="327"/>
      <c r="AR1523" s="327"/>
    </row>
    <row r="1524" spans="2:44" s="149" customFormat="1" ht="12.75" customHeight="1">
      <c r="B1524" s="10"/>
      <c r="C1524" s="11"/>
      <c r="D1524" s="12"/>
      <c r="E1524" s="12"/>
      <c r="F1524" s="13"/>
      <c r="G1524" s="237" t="s">
        <v>863</v>
      </c>
      <c r="H1524" s="14" t="s">
        <v>43</v>
      </c>
      <c r="I1524" s="15">
        <v>6</v>
      </c>
      <c r="J1524" s="15">
        <v>0</v>
      </c>
      <c r="K1524" s="15">
        <v>0.1</v>
      </c>
      <c r="L1524" s="15">
        <v>0</v>
      </c>
      <c r="M1524" s="16"/>
      <c r="N1524" s="16"/>
      <c r="O1524" s="16"/>
      <c r="P1524" s="16"/>
      <c r="Q1524" s="16"/>
      <c r="R1524" s="17">
        <v>41995</v>
      </c>
      <c r="S1524" s="274" t="s">
        <v>2470</v>
      </c>
      <c r="T1524" s="148" t="s">
        <v>31</v>
      </c>
      <c r="U1524" s="148" t="s">
        <v>31</v>
      </c>
      <c r="V1524" s="148" t="s">
        <v>31</v>
      </c>
      <c r="W1524" s="148" t="s">
        <v>31</v>
      </c>
      <c r="X1524" s="284" t="s">
        <v>3768</v>
      </c>
      <c r="Y1524" s="296"/>
      <c r="Z1524" s="296"/>
      <c r="AA1524" s="296"/>
      <c r="AB1524" s="296"/>
      <c r="AC1524" s="296"/>
      <c r="AD1524" s="296"/>
      <c r="AE1524" s="320"/>
      <c r="AF1524" s="296"/>
      <c r="AG1524" s="129"/>
      <c r="AH1524" s="129"/>
      <c r="AI1524" s="129"/>
      <c r="AJ1524" s="129"/>
      <c r="AK1524" s="129"/>
      <c r="AL1524" s="129"/>
      <c r="AM1524" s="129"/>
      <c r="AN1524" s="129"/>
      <c r="AO1524" s="129"/>
      <c r="AP1524" s="129"/>
    </row>
    <row r="1525" spans="2:44" s="149" customFormat="1" ht="12.75" customHeight="1">
      <c r="B1525" s="10"/>
      <c r="C1525" s="11"/>
      <c r="D1525" s="12"/>
      <c r="E1525" s="12"/>
      <c r="F1525" s="13"/>
      <c r="G1525" s="237" t="s">
        <v>864</v>
      </c>
      <c r="H1525" s="14" t="s">
        <v>43</v>
      </c>
      <c r="I1525" s="15">
        <v>12</v>
      </c>
      <c r="J1525" s="15">
        <v>0</v>
      </c>
      <c r="K1525" s="15">
        <v>0.2</v>
      </c>
      <c r="L1525" s="15">
        <v>0</v>
      </c>
      <c r="M1525" s="16"/>
      <c r="N1525" s="16"/>
      <c r="O1525" s="16"/>
      <c r="P1525" s="16"/>
      <c r="Q1525" s="16"/>
      <c r="R1525" s="17">
        <v>43472</v>
      </c>
      <c r="S1525" s="274" t="s">
        <v>2470</v>
      </c>
      <c r="T1525" s="148" t="s">
        <v>31</v>
      </c>
      <c r="U1525" s="148" t="s">
        <v>31</v>
      </c>
      <c r="V1525" s="148" t="s">
        <v>31</v>
      </c>
      <c r="W1525" s="148" t="s">
        <v>31</v>
      </c>
      <c r="X1525" s="284" t="s">
        <v>3768</v>
      </c>
      <c r="Y1525" s="296"/>
      <c r="Z1525" s="296"/>
      <c r="AA1525" s="296"/>
      <c r="AB1525" s="296"/>
      <c r="AC1525" s="296"/>
      <c r="AD1525" s="296"/>
      <c r="AE1525" s="320"/>
      <c r="AF1525" s="296"/>
      <c r="AG1525" s="129"/>
      <c r="AH1525" s="129"/>
      <c r="AI1525" s="129"/>
      <c r="AJ1525" s="129"/>
      <c r="AK1525" s="129"/>
      <c r="AL1525" s="129"/>
      <c r="AM1525" s="129"/>
      <c r="AN1525" s="129"/>
      <c r="AO1525" s="129"/>
      <c r="AP1525" s="129"/>
    </row>
    <row r="1526" spans="2:44" s="149" customFormat="1" ht="12.75" customHeight="1">
      <c r="B1526" s="10"/>
      <c r="C1526" s="11"/>
      <c r="D1526" s="12"/>
      <c r="E1526" s="12"/>
      <c r="F1526" s="13"/>
      <c r="G1526" s="237" t="s">
        <v>865</v>
      </c>
      <c r="H1526" s="14" t="s">
        <v>43</v>
      </c>
      <c r="I1526" s="15">
        <v>90</v>
      </c>
      <c r="J1526" s="15">
        <v>0</v>
      </c>
      <c r="K1526" s="15">
        <v>1.2</v>
      </c>
      <c r="L1526" s="15">
        <v>0</v>
      </c>
      <c r="M1526" s="16"/>
      <c r="N1526" s="16"/>
      <c r="O1526" s="16"/>
      <c r="P1526" s="16"/>
      <c r="Q1526" s="16"/>
      <c r="R1526" s="17">
        <v>42150</v>
      </c>
      <c r="S1526" s="274" t="s">
        <v>2470</v>
      </c>
      <c r="T1526" s="148" t="s">
        <v>31</v>
      </c>
      <c r="U1526" s="148" t="s">
        <v>31</v>
      </c>
      <c r="V1526" s="148" t="s">
        <v>31</v>
      </c>
      <c r="W1526" s="148" t="s">
        <v>31</v>
      </c>
      <c r="X1526" s="284" t="s">
        <v>3768</v>
      </c>
      <c r="Y1526" s="296"/>
      <c r="Z1526" s="296"/>
      <c r="AA1526" s="296"/>
      <c r="AB1526" s="296"/>
      <c r="AC1526" s="296"/>
      <c r="AD1526" s="296"/>
      <c r="AE1526" s="320"/>
      <c r="AF1526" s="296"/>
      <c r="AG1526" s="129"/>
      <c r="AH1526" s="129"/>
      <c r="AI1526" s="129"/>
      <c r="AJ1526" s="129"/>
      <c r="AK1526" s="129"/>
      <c r="AL1526" s="129"/>
      <c r="AM1526" s="129"/>
      <c r="AN1526" s="129"/>
      <c r="AO1526" s="129"/>
      <c r="AP1526" s="129"/>
    </row>
    <row r="1527" spans="2:44" s="149" customFormat="1" ht="12.75" customHeight="1">
      <c r="B1527" s="10"/>
      <c r="C1527" s="11"/>
      <c r="D1527" s="12"/>
      <c r="E1527" s="12"/>
      <c r="F1527" s="13"/>
      <c r="G1527" s="237" t="s">
        <v>3169</v>
      </c>
      <c r="H1527" s="14" t="s">
        <v>43</v>
      </c>
      <c r="I1527" s="15">
        <v>6</v>
      </c>
      <c r="J1527" s="15">
        <v>0</v>
      </c>
      <c r="K1527" s="15">
        <v>0.1</v>
      </c>
      <c r="L1527" s="15">
        <v>0</v>
      </c>
      <c r="M1527" s="16"/>
      <c r="N1527" s="16"/>
      <c r="O1527" s="16"/>
      <c r="P1527" s="16"/>
      <c r="Q1527" s="16"/>
      <c r="R1527" s="17">
        <v>43472</v>
      </c>
      <c r="S1527" s="274" t="s">
        <v>2470</v>
      </c>
      <c r="T1527" s="148" t="s">
        <v>31</v>
      </c>
      <c r="U1527" s="148" t="s">
        <v>31</v>
      </c>
      <c r="V1527" s="148" t="s">
        <v>31</v>
      </c>
      <c r="W1527" s="148" t="s">
        <v>31</v>
      </c>
      <c r="X1527" s="284" t="s">
        <v>3768</v>
      </c>
      <c r="Y1527" s="296"/>
      <c r="Z1527" s="296"/>
      <c r="AA1527" s="296"/>
      <c r="AB1527" s="296"/>
      <c r="AC1527" s="296"/>
      <c r="AD1527" s="296"/>
      <c r="AE1527" s="320"/>
      <c r="AF1527" s="296"/>
      <c r="AG1527" s="129"/>
      <c r="AH1527" s="129"/>
      <c r="AI1527" s="129"/>
      <c r="AJ1527" s="129"/>
      <c r="AK1527" s="129"/>
      <c r="AL1527" s="129"/>
      <c r="AM1527" s="129"/>
      <c r="AN1527" s="129"/>
      <c r="AO1527" s="129"/>
      <c r="AP1527" s="129"/>
    </row>
    <row r="1528" spans="2:44" s="149" customFormat="1" ht="12.75" customHeight="1">
      <c r="B1528" s="10"/>
      <c r="C1528" s="11"/>
      <c r="D1528" s="12"/>
      <c r="E1528" s="12"/>
      <c r="F1528" s="13"/>
      <c r="G1528" s="237" t="s">
        <v>189</v>
      </c>
      <c r="H1528" s="14" t="s">
        <v>43</v>
      </c>
      <c r="I1528" s="15">
        <v>6</v>
      </c>
      <c r="J1528" s="15">
        <v>0</v>
      </c>
      <c r="K1528" s="15">
        <v>0.1</v>
      </c>
      <c r="L1528" s="15">
        <v>0</v>
      </c>
      <c r="M1528" s="16"/>
      <c r="N1528" s="16"/>
      <c r="O1528" s="16"/>
      <c r="P1528" s="16"/>
      <c r="Q1528" s="16"/>
      <c r="R1528" s="17">
        <v>43710</v>
      </c>
      <c r="S1528" s="274" t="s">
        <v>2470</v>
      </c>
      <c r="T1528" s="148" t="s">
        <v>31</v>
      </c>
      <c r="U1528" s="148" t="s">
        <v>31</v>
      </c>
      <c r="V1528" s="148" t="s">
        <v>31</v>
      </c>
      <c r="W1528" s="148" t="s">
        <v>31</v>
      </c>
      <c r="X1528" s="284" t="s">
        <v>3768</v>
      </c>
      <c r="Y1528" s="296"/>
      <c r="Z1528" s="296"/>
      <c r="AA1528" s="296"/>
      <c r="AB1528" s="296"/>
      <c r="AC1528" s="296"/>
      <c r="AD1528" s="296"/>
      <c r="AE1528" s="320"/>
      <c r="AF1528" s="296"/>
      <c r="AG1528" s="129"/>
      <c r="AH1528" s="129"/>
      <c r="AI1528" s="129"/>
      <c r="AJ1528" s="129"/>
      <c r="AK1528" s="129"/>
      <c r="AL1528" s="129"/>
      <c r="AM1528" s="129"/>
      <c r="AN1528" s="129"/>
      <c r="AO1528" s="129"/>
      <c r="AP1528" s="129"/>
    </row>
    <row r="1529" spans="2:44" s="149" customFormat="1" ht="12.75" customHeight="1">
      <c r="B1529" s="10"/>
      <c r="C1529" s="11"/>
      <c r="D1529" s="12"/>
      <c r="E1529" s="12"/>
      <c r="F1529" s="13"/>
      <c r="G1529" s="237" t="s">
        <v>866</v>
      </c>
      <c r="H1529" s="14" t="s">
        <v>43</v>
      </c>
      <c r="I1529" s="15">
        <v>42</v>
      </c>
      <c r="J1529" s="15">
        <v>0</v>
      </c>
      <c r="K1529" s="15">
        <v>0.7</v>
      </c>
      <c r="L1529" s="15">
        <v>0</v>
      </c>
      <c r="M1529" s="16"/>
      <c r="N1529" s="16"/>
      <c r="O1529" s="16"/>
      <c r="P1529" s="16"/>
      <c r="Q1529" s="16"/>
      <c r="R1529" s="17">
        <v>43710</v>
      </c>
      <c r="S1529" s="274" t="s">
        <v>2470</v>
      </c>
      <c r="T1529" s="148" t="s">
        <v>31</v>
      </c>
      <c r="U1529" s="148" t="s">
        <v>31</v>
      </c>
      <c r="V1529" s="148" t="s">
        <v>31</v>
      </c>
      <c r="W1529" s="148" t="s">
        <v>31</v>
      </c>
      <c r="X1529" s="284" t="s">
        <v>3768</v>
      </c>
      <c r="Y1529" s="296"/>
      <c r="Z1529" s="296"/>
      <c r="AA1529" s="296"/>
      <c r="AB1529" s="296"/>
      <c r="AC1529" s="296"/>
      <c r="AD1529" s="296"/>
      <c r="AE1529" s="320"/>
      <c r="AF1529" s="296"/>
      <c r="AG1529" s="129"/>
      <c r="AH1529" s="129"/>
      <c r="AI1529" s="129"/>
      <c r="AJ1529" s="129"/>
      <c r="AK1529" s="129"/>
      <c r="AL1529" s="129"/>
      <c r="AM1529" s="129"/>
      <c r="AN1529" s="129"/>
      <c r="AO1529" s="129"/>
      <c r="AP1529" s="129"/>
    </row>
    <row r="1530" spans="2:44" s="149" customFormat="1" ht="12.75" customHeight="1">
      <c r="B1530" s="10"/>
      <c r="C1530" s="11"/>
      <c r="D1530" s="12"/>
      <c r="E1530" s="12"/>
      <c r="F1530" s="13"/>
      <c r="G1530" s="237" t="s">
        <v>867</v>
      </c>
      <c r="H1530" s="14" t="s">
        <v>43</v>
      </c>
      <c r="I1530" s="15">
        <v>12</v>
      </c>
      <c r="J1530" s="15">
        <v>0</v>
      </c>
      <c r="K1530" s="15">
        <v>0.2</v>
      </c>
      <c r="L1530" s="15">
        <v>0</v>
      </c>
      <c r="M1530" s="16"/>
      <c r="N1530" s="16"/>
      <c r="O1530" s="16"/>
      <c r="P1530" s="16"/>
      <c r="Q1530" s="16"/>
      <c r="R1530" s="17">
        <v>42381</v>
      </c>
      <c r="S1530" s="274" t="s">
        <v>2470</v>
      </c>
      <c r="T1530" s="148" t="s">
        <v>31</v>
      </c>
      <c r="U1530" s="148" t="s">
        <v>31</v>
      </c>
      <c r="V1530" s="148" t="s">
        <v>31</v>
      </c>
      <c r="W1530" s="148" t="s">
        <v>31</v>
      </c>
      <c r="X1530" s="284" t="s">
        <v>3768</v>
      </c>
      <c r="Y1530" s="296"/>
      <c r="Z1530" s="296"/>
      <c r="AA1530" s="296"/>
      <c r="AB1530" s="296"/>
      <c r="AC1530" s="296"/>
      <c r="AD1530" s="296"/>
      <c r="AE1530" s="320"/>
      <c r="AF1530" s="296"/>
      <c r="AG1530" s="129"/>
      <c r="AH1530" s="129"/>
      <c r="AI1530" s="129"/>
      <c r="AJ1530" s="129"/>
      <c r="AK1530" s="129"/>
      <c r="AL1530" s="129"/>
      <c r="AM1530" s="129"/>
      <c r="AN1530" s="129"/>
      <c r="AO1530" s="129"/>
      <c r="AP1530" s="129"/>
    </row>
    <row r="1531" spans="2:44" s="149" customFormat="1" ht="12.75" customHeight="1">
      <c r="B1531" s="10"/>
      <c r="C1531" s="11"/>
      <c r="D1531" s="12"/>
      <c r="E1531" s="12"/>
      <c r="F1531" s="13"/>
      <c r="G1531" s="237" t="s">
        <v>3170</v>
      </c>
      <c r="H1531" s="14" t="s">
        <v>43</v>
      </c>
      <c r="I1531" s="15">
        <v>30</v>
      </c>
      <c r="J1531" s="15">
        <v>0</v>
      </c>
      <c r="K1531" s="15">
        <v>0.5</v>
      </c>
      <c r="L1531" s="15">
        <v>0</v>
      </c>
      <c r="M1531" s="16"/>
      <c r="N1531" s="16"/>
      <c r="O1531" s="16"/>
      <c r="P1531" s="16"/>
      <c r="Q1531" s="16"/>
      <c r="R1531" s="17">
        <v>43710</v>
      </c>
      <c r="S1531" s="274" t="s">
        <v>2470</v>
      </c>
      <c r="T1531" s="148" t="s">
        <v>31</v>
      </c>
      <c r="U1531" s="148" t="s">
        <v>31</v>
      </c>
      <c r="V1531" s="148" t="s">
        <v>31</v>
      </c>
      <c r="W1531" s="148" t="s">
        <v>31</v>
      </c>
      <c r="X1531" s="284" t="s">
        <v>3768</v>
      </c>
      <c r="Y1531" s="296"/>
      <c r="Z1531" s="296"/>
      <c r="AA1531" s="296"/>
      <c r="AB1531" s="296"/>
      <c r="AC1531" s="296"/>
      <c r="AD1531" s="296"/>
      <c r="AE1531" s="320"/>
      <c r="AF1531" s="296"/>
      <c r="AG1531" s="129"/>
      <c r="AH1531" s="129"/>
      <c r="AI1531" s="129"/>
      <c r="AJ1531" s="129"/>
      <c r="AK1531" s="129"/>
      <c r="AL1531" s="129"/>
      <c r="AM1531" s="129"/>
      <c r="AN1531" s="129"/>
      <c r="AO1531" s="129"/>
      <c r="AP1531" s="129"/>
    </row>
    <row r="1532" spans="2:44" s="149" customFormat="1" ht="12.75" customHeight="1">
      <c r="B1532" s="10"/>
      <c r="C1532" s="11"/>
      <c r="D1532" s="12"/>
      <c r="E1532" s="12"/>
      <c r="F1532" s="13"/>
      <c r="G1532" s="237" t="s">
        <v>868</v>
      </c>
      <c r="H1532" s="14" t="s">
        <v>43</v>
      </c>
      <c r="I1532" s="15">
        <v>6</v>
      </c>
      <c r="J1532" s="15">
        <v>0</v>
      </c>
      <c r="K1532" s="459">
        <v>0.1</v>
      </c>
      <c r="L1532" s="459">
        <v>0</v>
      </c>
      <c r="M1532" s="16"/>
      <c r="N1532" s="16"/>
      <c r="O1532" s="16"/>
      <c r="P1532" s="16"/>
      <c r="Q1532" s="16"/>
      <c r="R1532" s="17" t="s">
        <v>1083</v>
      </c>
      <c r="S1532" s="274" t="s">
        <v>2470</v>
      </c>
      <c r="T1532" s="148" t="s">
        <v>31</v>
      </c>
      <c r="U1532" s="148" t="s">
        <v>31</v>
      </c>
      <c r="V1532" s="148" t="s">
        <v>31</v>
      </c>
      <c r="W1532" s="148" t="s">
        <v>31</v>
      </c>
      <c r="X1532" s="284" t="s">
        <v>3768</v>
      </c>
      <c r="Y1532" s="296"/>
      <c r="Z1532" s="296"/>
      <c r="AA1532" s="296"/>
      <c r="AB1532" s="296"/>
      <c r="AC1532" s="296"/>
      <c r="AD1532" s="296"/>
      <c r="AE1532" s="320"/>
      <c r="AF1532" s="296"/>
      <c r="AG1532" s="129"/>
      <c r="AH1532" s="129"/>
      <c r="AI1532" s="129"/>
      <c r="AJ1532" s="129"/>
      <c r="AK1532" s="129"/>
      <c r="AL1532" s="129"/>
      <c r="AM1532" s="129"/>
      <c r="AN1532" s="129"/>
      <c r="AO1532" s="129"/>
      <c r="AP1532" s="129"/>
    </row>
    <row r="1533" spans="2:44" s="149" customFormat="1" ht="12.75" customHeight="1">
      <c r="B1533" s="10"/>
      <c r="C1533" s="11"/>
      <c r="D1533" s="12"/>
      <c r="E1533" s="12"/>
      <c r="F1533" s="13"/>
      <c r="G1533" s="237" t="s">
        <v>869</v>
      </c>
      <c r="H1533" s="14" t="s">
        <v>43</v>
      </c>
      <c r="I1533" s="15">
        <v>12</v>
      </c>
      <c r="J1533" s="15">
        <v>0</v>
      </c>
      <c r="K1533" s="459">
        <v>0.2</v>
      </c>
      <c r="L1533" s="459">
        <v>0</v>
      </c>
      <c r="M1533" s="16"/>
      <c r="N1533" s="16"/>
      <c r="O1533" s="16"/>
      <c r="P1533" s="16"/>
      <c r="Q1533" s="16"/>
      <c r="R1533" s="17">
        <v>42150</v>
      </c>
      <c r="S1533" s="274" t="s">
        <v>2470</v>
      </c>
      <c r="T1533" s="148" t="s">
        <v>31</v>
      </c>
      <c r="U1533" s="148" t="s">
        <v>31</v>
      </c>
      <c r="V1533" s="148" t="s">
        <v>31</v>
      </c>
      <c r="W1533" s="148" t="s">
        <v>31</v>
      </c>
      <c r="X1533" s="284" t="s">
        <v>3768</v>
      </c>
      <c r="Y1533" s="296"/>
      <c r="Z1533" s="296"/>
      <c r="AA1533" s="296"/>
      <c r="AB1533" s="296"/>
      <c r="AC1533" s="296"/>
      <c r="AD1533" s="296"/>
      <c r="AE1533" s="320"/>
      <c r="AF1533" s="296"/>
      <c r="AG1533" s="129"/>
      <c r="AH1533" s="129"/>
      <c r="AI1533" s="129"/>
      <c r="AJ1533" s="129"/>
      <c r="AK1533" s="129"/>
      <c r="AL1533" s="129"/>
      <c r="AM1533" s="129"/>
      <c r="AN1533" s="129"/>
      <c r="AO1533" s="129"/>
      <c r="AP1533" s="129"/>
    </row>
    <row r="1534" spans="2:44" s="149" customFormat="1" ht="12.75" customHeight="1">
      <c r="B1534" s="10"/>
      <c r="C1534" s="11"/>
      <c r="D1534" s="12"/>
      <c r="E1534" s="12"/>
      <c r="F1534" s="13"/>
      <c r="G1534" s="237" t="s">
        <v>870</v>
      </c>
      <c r="H1534" s="14" t="s">
        <v>43</v>
      </c>
      <c r="I1534" s="15">
        <v>12</v>
      </c>
      <c r="J1534" s="15">
        <v>0</v>
      </c>
      <c r="K1534" s="459">
        <v>0.2</v>
      </c>
      <c r="L1534" s="459">
        <v>0</v>
      </c>
      <c r="M1534" s="16"/>
      <c r="N1534" s="16"/>
      <c r="O1534" s="16"/>
      <c r="P1534" s="16"/>
      <c r="Q1534" s="16"/>
      <c r="R1534" s="17">
        <v>42102</v>
      </c>
      <c r="S1534" s="274" t="s">
        <v>2470</v>
      </c>
      <c r="T1534" s="148" t="s">
        <v>31</v>
      </c>
      <c r="U1534" s="148" t="s">
        <v>31</v>
      </c>
      <c r="V1534" s="148" t="s">
        <v>31</v>
      </c>
      <c r="W1534" s="148" t="s">
        <v>31</v>
      </c>
      <c r="X1534" s="284" t="s">
        <v>3768</v>
      </c>
      <c r="Y1534" s="296"/>
      <c r="Z1534" s="296"/>
      <c r="AA1534" s="296"/>
      <c r="AB1534" s="296"/>
      <c r="AC1534" s="296"/>
      <c r="AD1534" s="296"/>
      <c r="AE1534" s="320"/>
      <c r="AF1534" s="296"/>
      <c r="AG1534" s="129"/>
      <c r="AH1534" s="129"/>
      <c r="AI1534" s="129"/>
      <c r="AJ1534" s="129"/>
      <c r="AK1534" s="129"/>
      <c r="AL1534" s="129"/>
      <c r="AM1534" s="129"/>
      <c r="AN1534" s="129"/>
      <c r="AO1534" s="129"/>
      <c r="AP1534" s="129"/>
    </row>
    <row r="1535" spans="2:44" s="149" customFormat="1" ht="12.75" customHeight="1">
      <c r="B1535" s="10"/>
      <c r="C1535" s="11"/>
      <c r="D1535" s="12"/>
      <c r="E1535" s="12"/>
      <c r="F1535" s="13"/>
      <c r="G1535" s="237" t="s">
        <v>871</v>
      </c>
      <c r="H1535" s="14" t="s">
        <v>43</v>
      </c>
      <c r="I1535" s="15">
        <v>12</v>
      </c>
      <c r="J1535" s="15">
        <v>0</v>
      </c>
      <c r="K1535" s="459">
        <v>0.2</v>
      </c>
      <c r="L1535" s="459">
        <v>0</v>
      </c>
      <c r="M1535" s="16"/>
      <c r="N1535" s="16"/>
      <c r="O1535" s="16"/>
      <c r="P1535" s="16"/>
      <c r="Q1535" s="16"/>
      <c r="R1535" s="17" t="s">
        <v>1085</v>
      </c>
      <c r="S1535" s="274" t="s">
        <v>2470</v>
      </c>
      <c r="T1535" s="148" t="s">
        <v>31</v>
      </c>
      <c r="U1535" s="148" t="s">
        <v>31</v>
      </c>
      <c r="V1535" s="148" t="s">
        <v>31</v>
      </c>
      <c r="W1535" s="148" t="s">
        <v>31</v>
      </c>
      <c r="X1535" s="284" t="s">
        <v>3768</v>
      </c>
      <c r="Y1535" s="296"/>
      <c r="Z1535" s="296"/>
      <c r="AA1535" s="296"/>
      <c r="AB1535" s="296"/>
      <c r="AC1535" s="296"/>
      <c r="AD1535" s="296"/>
      <c r="AE1535" s="320"/>
      <c r="AF1535" s="296"/>
      <c r="AG1535" s="129"/>
      <c r="AH1535" s="129"/>
      <c r="AI1535" s="129"/>
      <c r="AJ1535" s="129"/>
      <c r="AK1535" s="129"/>
      <c r="AL1535" s="129"/>
      <c r="AM1535" s="129"/>
      <c r="AN1535" s="129"/>
      <c r="AO1535" s="129"/>
      <c r="AP1535" s="129"/>
    </row>
    <row r="1536" spans="2:44" s="149" customFormat="1" ht="12.75" customHeight="1">
      <c r="B1536" s="10"/>
      <c r="C1536" s="11"/>
      <c r="D1536" s="12"/>
      <c r="E1536" s="12"/>
      <c r="F1536" s="13"/>
      <c r="G1536" s="237" t="s">
        <v>872</v>
      </c>
      <c r="H1536" s="14" t="s">
        <v>43</v>
      </c>
      <c r="I1536" s="15">
        <v>12</v>
      </c>
      <c r="J1536" s="15">
        <v>0</v>
      </c>
      <c r="K1536" s="459">
        <v>0.2</v>
      </c>
      <c r="L1536" s="459">
        <v>0</v>
      </c>
      <c r="M1536" s="16"/>
      <c r="N1536" s="16"/>
      <c r="O1536" s="16"/>
      <c r="P1536" s="16"/>
      <c r="Q1536" s="16"/>
      <c r="R1536" s="17">
        <v>43710</v>
      </c>
      <c r="S1536" s="274" t="s">
        <v>2470</v>
      </c>
      <c r="T1536" s="148" t="s">
        <v>31</v>
      </c>
      <c r="U1536" s="148" t="s">
        <v>31</v>
      </c>
      <c r="V1536" s="148" t="s">
        <v>31</v>
      </c>
      <c r="W1536" s="148" t="s">
        <v>31</v>
      </c>
      <c r="X1536" s="284" t="s">
        <v>3768</v>
      </c>
      <c r="Y1536" s="296"/>
      <c r="Z1536" s="296"/>
      <c r="AA1536" s="296"/>
      <c r="AB1536" s="296"/>
      <c r="AC1536" s="296"/>
      <c r="AD1536" s="296"/>
      <c r="AE1536" s="320"/>
      <c r="AF1536" s="296"/>
      <c r="AG1536" s="129"/>
      <c r="AH1536" s="129"/>
      <c r="AI1536" s="129"/>
      <c r="AJ1536" s="129"/>
      <c r="AK1536" s="129"/>
      <c r="AL1536" s="129"/>
      <c r="AM1536" s="129"/>
      <c r="AN1536" s="129"/>
      <c r="AO1536" s="129"/>
      <c r="AP1536" s="129"/>
    </row>
    <row r="1537" spans="2:44" s="149" customFormat="1" ht="12.75" customHeight="1">
      <c r="B1537" s="10"/>
      <c r="C1537" s="11"/>
      <c r="D1537" s="12"/>
      <c r="E1537" s="12"/>
      <c r="F1537" s="13"/>
      <c r="G1537" s="237" t="s">
        <v>873</v>
      </c>
      <c r="H1537" s="14" t="s">
        <v>43</v>
      </c>
      <c r="I1537" s="15">
        <v>24</v>
      </c>
      <c r="J1537" s="15">
        <v>0</v>
      </c>
      <c r="K1537" s="459">
        <v>0.4</v>
      </c>
      <c r="L1537" s="459">
        <v>0</v>
      </c>
      <c r="M1537" s="16"/>
      <c r="N1537" s="16"/>
      <c r="O1537" s="16"/>
      <c r="P1537" s="16"/>
      <c r="Q1537" s="16"/>
      <c r="R1537" s="17">
        <v>43651</v>
      </c>
      <c r="S1537" s="274" t="s">
        <v>2470</v>
      </c>
      <c r="T1537" s="148" t="s">
        <v>31</v>
      </c>
      <c r="U1537" s="148" t="s">
        <v>31</v>
      </c>
      <c r="V1537" s="148" t="s">
        <v>31</v>
      </c>
      <c r="W1537" s="148" t="s">
        <v>31</v>
      </c>
      <c r="X1537" s="284" t="s">
        <v>3768</v>
      </c>
      <c r="Y1537" s="296"/>
      <c r="Z1537" s="296"/>
      <c r="AA1537" s="296"/>
      <c r="AB1537" s="296"/>
      <c r="AC1537" s="296"/>
      <c r="AD1537" s="296"/>
      <c r="AE1537" s="320"/>
      <c r="AF1537" s="296"/>
      <c r="AG1537" s="129"/>
      <c r="AH1537" s="129"/>
      <c r="AI1537" s="129"/>
      <c r="AJ1537" s="129"/>
      <c r="AK1537" s="129"/>
      <c r="AL1537" s="129"/>
      <c r="AM1537" s="129"/>
      <c r="AN1537" s="129"/>
      <c r="AO1537" s="129"/>
      <c r="AP1537" s="129"/>
    </row>
    <row r="1538" spans="2:44" s="149" customFormat="1" ht="12.75" customHeight="1">
      <c r="B1538" s="10"/>
      <c r="C1538" s="11"/>
      <c r="D1538" s="12"/>
      <c r="E1538" s="12"/>
      <c r="F1538" s="13"/>
      <c r="G1538" s="237" t="s">
        <v>874</v>
      </c>
      <c r="H1538" s="14" t="s">
        <v>43</v>
      </c>
      <c r="I1538" s="15">
        <v>30</v>
      </c>
      <c r="J1538" s="15">
        <v>0</v>
      </c>
      <c r="K1538" s="459">
        <v>0.5</v>
      </c>
      <c r="L1538" s="459">
        <v>0</v>
      </c>
      <c r="M1538" s="16"/>
      <c r="N1538" s="16"/>
      <c r="O1538" s="16"/>
      <c r="P1538" s="16"/>
      <c r="Q1538" s="16"/>
      <c r="R1538" s="17" t="s">
        <v>1084</v>
      </c>
      <c r="S1538" s="274" t="s">
        <v>2470</v>
      </c>
      <c r="T1538" s="148" t="s">
        <v>31</v>
      </c>
      <c r="U1538" s="148" t="s">
        <v>31</v>
      </c>
      <c r="V1538" s="148" t="s">
        <v>31</v>
      </c>
      <c r="W1538" s="148" t="s">
        <v>31</v>
      </c>
      <c r="X1538" s="284" t="s">
        <v>3768</v>
      </c>
      <c r="Y1538" s="296"/>
      <c r="Z1538" s="296"/>
      <c r="AA1538" s="296"/>
      <c r="AB1538" s="296"/>
      <c r="AC1538" s="296"/>
      <c r="AD1538" s="296"/>
      <c r="AE1538" s="320"/>
      <c r="AF1538" s="296"/>
      <c r="AG1538" s="129"/>
      <c r="AH1538" s="129"/>
      <c r="AI1538" s="129"/>
      <c r="AJ1538" s="129"/>
      <c r="AK1538" s="129"/>
      <c r="AL1538" s="129"/>
      <c r="AM1538" s="129"/>
      <c r="AN1538" s="129"/>
      <c r="AO1538" s="129"/>
      <c r="AP1538" s="129"/>
    </row>
    <row r="1539" spans="2:44" s="149" customFormat="1" ht="12.75" customHeight="1">
      <c r="B1539" s="10"/>
      <c r="C1539" s="11"/>
      <c r="D1539" s="12"/>
      <c r="E1539" s="12"/>
      <c r="F1539" s="13"/>
      <c r="G1539" s="237" t="s">
        <v>875</v>
      </c>
      <c r="H1539" s="14" t="s">
        <v>43</v>
      </c>
      <c r="I1539" s="15">
        <v>30</v>
      </c>
      <c r="J1539" s="15">
        <v>0</v>
      </c>
      <c r="K1539" s="459">
        <v>0.5</v>
      </c>
      <c r="L1539" s="459">
        <v>0</v>
      </c>
      <c r="M1539" s="16"/>
      <c r="N1539" s="16"/>
      <c r="O1539" s="16"/>
      <c r="P1539" s="16"/>
      <c r="Q1539" s="16"/>
      <c r="R1539" s="17">
        <v>43690</v>
      </c>
      <c r="S1539" s="274" t="s">
        <v>2470</v>
      </c>
      <c r="T1539" s="148" t="s">
        <v>31</v>
      </c>
      <c r="U1539" s="148" t="s">
        <v>31</v>
      </c>
      <c r="V1539" s="148" t="s">
        <v>31</v>
      </c>
      <c r="W1539" s="148" t="s">
        <v>31</v>
      </c>
      <c r="X1539" s="284" t="s">
        <v>3768</v>
      </c>
      <c r="Y1539" s="296"/>
      <c r="Z1539" s="296"/>
      <c r="AA1539" s="296"/>
      <c r="AB1539" s="296"/>
      <c r="AC1539" s="296"/>
      <c r="AD1539" s="296"/>
      <c r="AE1539" s="320"/>
      <c r="AF1539" s="296"/>
      <c r="AG1539" s="129"/>
      <c r="AH1539" s="129"/>
      <c r="AI1539" s="129"/>
      <c r="AJ1539" s="129"/>
      <c r="AK1539" s="129"/>
      <c r="AL1539" s="129"/>
      <c r="AM1539" s="129"/>
      <c r="AN1539" s="129"/>
      <c r="AO1539" s="129"/>
      <c r="AP1539" s="129"/>
    </row>
    <row r="1540" spans="2:44" s="149" customFormat="1" ht="12.75" customHeight="1">
      <c r="B1540" s="10"/>
      <c r="C1540" s="11"/>
      <c r="D1540" s="12"/>
      <c r="E1540" s="12"/>
      <c r="F1540" s="13"/>
      <c r="G1540" s="237" t="s">
        <v>190</v>
      </c>
      <c r="H1540" s="14" t="s">
        <v>43</v>
      </c>
      <c r="I1540" s="15">
        <v>120</v>
      </c>
      <c r="J1540" s="15">
        <v>0</v>
      </c>
      <c r="K1540" s="459">
        <v>0.8</v>
      </c>
      <c r="L1540" s="459">
        <v>0</v>
      </c>
      <c r="M1540" s="16"/>
      <c r="N1540" s="16"/>
      <c r="O1540" s="16"/>
      <c r="P1540" s="16"/>
      <c r="Q1540" s="16"/>
      <c r="R1540" s="17">
        <v>43003</v>
      </c>
      <c r="S1540" s="274" t="s">
        <v>2470</v>
      </c>
      <c r="T1540" s="148" t="s">
        <v>31</v>
      </c>
      <c r="U1540" s="148" t="s">
        <v>31</v>
      </c>
      <c r="V1540" s="148" t="s">
        <v>31</v>
      </c>
      <c r="W1540" s="148" t="s">
        <v>31</v>
      </c>
      <c r="X1540" s="284" t="s">
        <v>3768</v>
      </c>
      <c r="Y1540" s="296"/>
      <c r="Z1540" s="296"/>
      <c r="AA1540" s="296"/>
      <c r="AB1540" s="296"/>
      <c r="AC1540" s="296"/>
      <c r="AD1540" s="296"/>
      <c r="AE1540" s="320"/>
      <c r="AF1540" s="296"/>
      <c r="AG1540" s="129"/>
      <c r="AH1540" s="129"/>
      <c r="AI1540" s="129"/>
      <c r="AJ1540" s="129"/>
      <c r="AK1540" s="129"/>
      <c r="AL1540" s="129"/>
      <c r="AM1540" s="129"/>
      <c r="AN1540" s="129"/>
      <c r="AO1540" s="129"/>
      <c r="AP1540" s="129"/>
    </row>
    <row r="1541" spans="2:44" s="149" customFormat="1" ht="12.75" customHeight="1">
      <c r="B1541" s="10"/>
      <c r="C1541" s="11" t="s">
        <v>40</v>
      </c>
      <c r="D1541" s="12" t="s">
        <v>181</v>
      </c>
      <c r="E1541" s="12" t="s">
        <v>182</v>
      </c>
      <c r="F1541" s="13" t="s">
        <v>1145</v>
      </c>
      <c r="G1541" s="237" t="s">
        <v>191</v>
      </c>
      <c r="H1541" s="14" t="s">
        <v>43</v>
      </c>
      <c r="I1541" s="15">
        <v>6</v>
      </c>
      <c r="J1541" s="15">
        <v>0</v>
      </c>
      <c r="K1541" s="459">
        <v>0.1</v>
      </c>
      <c r="L1541" s="459">
        <v>0</v>
      </c>
      <c r="M1541" s="16">
        <f>SUM(I1541:I1542)</f>
        <v>96</v>
      </c>
      <c r="N1541" s="16">
        <f t="shared" ref="N1541:P1541" si="107">SUM(J1541:J1542)</f>
        <v>0</v>
      </c>
      <c r="O1541" s="16">
        <f t="shared" si="107"/>
        <v>1.4000000000000001</v>
      </c>
      <c r="P1541" s="16">
        <f t="shared" si="107"/>
        <v>0</v>
      </c>
      <c r="Q1541" s="16"/>
      <c r="R1541" s="17">
        <v>41995</v>
      </c>
      <c r="S1541" s="274" t="s">
        <v>2470</v>
      </c>
      <c r="T1541" s="148" t="s">
        <v>31</v>
      </c>
      <c r="U1541" s="148" t="s">
        <v>31</v>
      </c>
      <c r="V1541" s="148" t="s">
        <v>31</v>
      </c>
      <c r="W1541" s="148" t="s">
        <v>31</v>
      </c>
      <c r="X1541" s="284" t="s">
        <v>3768</v>
      </c>
      <c r="Y1541" s="296"/>
      <c r="Z1541" s="296"/>
      <c r="AA1541" s="296"/>
      <c r="AB1541" s="296"/>
      <c r="AC1541" s="296"/>
      <c r="AD1541" s="296"/>
      <c r="AE1541" s="320"/>
      <c r="AF1541" s="296"/>
      <c r="AG1541" s="129"/>
      <c r="AH1541" s="129"/>
      <c r="AI1541" s="129"/>
      <c r="AJ1541" s="129"/>
      <c r="AK1541" s="129"/>
      <c r="AL1541" s="129"/>
      <c r="AM1541" s="129"/>
      <c r="AN1541" s="129"/>
      <c r="AO1541" s="129"/>
      <c r="AP1541" s="129"/>
      <c r="AQ1541" s="327"/>
      <c r="AR1541" s="327"/>
    </row>
    <row r="1542" spans="2:44" s="149" customFormat="1" ht="12.75" customHeight="1">
      <c r="B1542" s="10"/>
      <c r="C1542" s="11"/>
      <c r="D1542" s="12"/>
      <c r="E1542" s="12"/>
      <c r="F1542" s="13"/>
      <c r="G1542" s="237" t="s">
        <v>192</v>
      </c>
      <c r="H1542" s="14" t="s">
        <v>43</v>
      </c>
      <c r="I1542" s="15">
        <v>90</v>
      </c>
      <c r="J1542" s="15">
        <v>0</v>
      </c>
      <c r="K1542" s="459">
        <v>1.3</v>
      </c>
      <c r="L1542" s="459">
        <v>0</v>
      </c>
      <c r="M1542" s="16"/>
      <c r="N1542" s="16"/>
      <c r="O1542" s="16"/>
      <c r="P1542" s="16"/>
      <c r="Q1542" s="16"/>
      <c r="R1542" s="17">
        <v>42150</v>
      </c>
      <c r="S1542" s="274" t="s">
        <v>2470</v>
      </c>
      <c r="T1542" s="148" t="s">
        <v>31</v>
      </c>
      <c r="U1542" s="148" t="s">
        <v>31</v>
      </c>
      <c r="V1542" s="148" t="s">
        <v>31</v>
      </c>
      <c r="W1542" s="148" t="s">
        <v>31</v>
      </c>
      <c r="X1542" s="284" t="s">
        <v>3768</v>
      </c>
      <c r="Y1542" s="296"/>
      <c r="Z1542" s="296"/>
      <c r="AA1542" s="296"/>
      <c r="AB1542" s="296"/>
      <c r="AC1542" s="296"/>
      <c r="AD1542" s="296"/>
      <c r="AE1542" s="320"/>
      <c r="AF1542" s="296"/>
      <c r="AG1542" s="129"/>
      <c r="AH1542" s="129"/>
      <c r="AI1542" s="129"/>
      <c r="AJ1542" s="129"/>
      <c r="AK1542" s="129"/>
      <c r="AL1542" s="129"/>
      <c r="AM1542" s="129"/>
      <c r="AN1542" s="129"/>
      <c r="AO1542" s="129"/>
      <c r="AP1542" s="129"/>
    </row>
    <row r="1543" spans="2:44" s="149" customFormat="1" ht="12.75" customHeight="1">
      <c r="B1543" s="10"/>
      <c r="C1543" s="11" t="s">
        <v>40</v>
      </c>
      <c r="D1543" s="12" t="s">
        <v>181</v>
      </c>
      <c r="E1543" s="12" t="s">
        <v>182</v>
      </c>
      <c r="F1543" s="13" t="s">
        <v>1146</v>
      </c>
      <c r="G1543" s="237" t="s">
        <v>876</v>
      </c>
      <c r="H1543" s="14" t="s">
        <v>43</v>
      </c>
      <c r="I1543" s="15">
        <v>18</v>
      </c>
      <c r="J1543" s="15">
        <v>0</v>
      </c>
      <c r="K1543" s="459">
        <v>0.3</v>
      </c>
      <c r="L1543" s="459">
        <v>0</v>
      </c>
      <c r="M1543" s="16">
        <f>SUM(I1543:I1549)</f>
        <v>108</v>
      </c>
      <c r="N1543" s="16">
        <f t="shared" ref="N1543:P1543" si="108">SUM(J1543:J1549)</f>
        <v>492</v>
      </c>
      <c r="O1543" s="16">
        <f t="shared" si="108"/>
        <v>1.8</v>
      </c>
      <c r="P1543" s="16">
        <f t="shared" si="108"/>
        <v>8.1999999999999993</v>
      </c>
      <c r="Q1543" s="16"/>
      <c r="R1543" s="17">
        <v>42150</v>
      </c>
      <c r="S1543" s="274" t="s">
        <v>2470</v>
      </c>
      <c r="T1543" s="148" t="s">
        <v>31</v>
      </c>
      <c r="U1543" s="148" t="s">
        <v>31</v>
      </c>
      <c r="V1543" s="148" t="s">
        <v>31</v>
      </c>
      <c r="W1543" s="148" t="s">
        <v>31</v>
      </c>
      <c r="X1543" s="284" t="s">
        <v>3768</v>
      </c>
      <c r="Y1543" s="296"/>
      <c r="Z1543" s="296"/>
      <c r="AA1543" s="296"/>
      <c r="AB1543" s="296"/>
      <c r="AC1543" s="296"/>
      <c r="AD1543" s="296"/>
      <c r="AE1543" s="320"/>
      <c r="AF1543" s="296"/>
      <c r="AG1543" s="129"/>
      <c r="AH1543" s="129"/>
      <c r="AI1543" s="129"/>
      <c r="AJ1543" s="129"/>
      <c r="AK1543" s="129"/>
      <c r="AL1543" s="129"/>
      <c r="AM1543" s="129"/>
      <c r="AN1543" s="129"/>
      <c r="AO1543" s="129"/>
      <c r="AP1543" s="129"/>
      <c r="AQ1543" s="327"/>
      <c r="AR1543" s="327"/>
    </row>
    <row r="1544" spans="2:44" s="149" customFormat="1" ht="12.75" customHeight="1">
      <c r="B1544" s="10"/>
      <c r="C1544" s="11"/>
      <c r="D1544" s="12"/>
      <c r="E1544" s="12"/>
      <c r="F1544" s="13"/>
      <c r="G1544" s="237" t="s">
        <v>877</v>
      </c>
      <c r="H1544" s="14" t="s">
        <v>43</v>
      </c>
      <c r="I1544" s="15">
        <v>12</v>
      </c>
      <c r="J1544" s="15">
        <v>0</v>
      </c>
      <c r="K1544" s="459">
        <v>0.2</v>
      </c>
      <c r="L1544" s="459">
        <v>0</v>
      </c>
      <c r="M1544" s="16"/>
      <c r="N1544" s="16"/>
      <c r="O1544" s="16"/>
      <c r="P1544" s="16"/>
      <c r="Q1544" s="16"/>
      <c r="R1544" s="17">
        <v>42150</v>
      </c>
      <c r="S1544" s="274" t="s">
        <v>2470</v>
      </c>
      <c r="T1544" s="148" t="s">
        <v>31</v>
      </c>
      <c r="U1544" s="148" t="s">
        <v>31</v>
      </c>
      <c r="V1544" s="148" t="s">
        <v>31</v>
      </c>
      <c r="W1544" s="148" t="s">
        <v>31</v>
      </c>
      <c r="X1544" s="284" t="s">
        <v>3768</v>
      </c>
      <c r="Y1544" s="296"/>
      <c r="Z1544" s="296"/>
      <c r="AA1544" s="296"/>
      <c r="AB1544" s="296"/>
      <c r="AC1544" s="296"/>
      <c r="AD1544" s="296"/>
      <c r="AE1544" s="320"/>
      <c r="AF1544" s="296"/>
      <c r="AG1544" s="129"/>
      <c r="AH1544" s="129"/>
      <c r="AI1544" s="129"/>
      <c r="AJ1544" s="129"/>
      <c r="AK1544" s="129"/>
      <c r="AL1544" s="129"/>
      <c r="AM1544" s="129"/>
      <c r="AN1544" s="129"/>
      <c r="AO1544" s="129"/>
      <c r="AP1544" s="129"/>
    </row>
    <row r="1545" spans="2:44" s="149" customFormat="1" ht="12.75" customHeight="1">
      <c r="B1545" s="10"/>
      <c r="C1545" s="11"/>
      <c r="D1545" s="12"/>
      <c r="E1545" s="12"/>
      <c r="F1545" s="13"/>
      <c r="G1545" s="237" t="s">
        <v>878</v>
      </c>
      <c r="H1545" s="14" t="s">
        <v>43</v>
      </c>
      <c r="I1545" s="15">
        <v>6</v>
      </c>
      <c r="J1545" s="15">
        <v>480</v>
      </c>
      <c r="K1545" s="459">
        <v>0.1</v>
      </c>
      <c r="L1545" s="459">
        <v>8</v>
      </c>
      <c r="M1545" s="16"/>
      <c r="N1545" s="16"/>
      <c r="O1545" s="16"/>
      <c r="P1545" s="16"/>
      <c r="Q1545" s="16"/>
      <c r="R1545" s="17">
        <v>41995</v>
      </c>
      <c r="S1545" s="274" t="s">
        <v>2470</v>
      </c>
      <c r="T1545" s="148" t="s">
        <v>31</v>
      </c>
      <c r="U1545" s="148" t="s">
        <v>31</v>
      </c>
      <c r="V1545" s="148" t="s">
        <v>31</v>
      </c>
      <c r="W1545" s="148" t="s">
        <v>31</v>
      </c>
      <c r="X1545" s="284" t="s">
        <v>3768</v>
      </c>
      <c r="Y1545" s="296"/>
      <c r="Z1545" s="296"/>
      <c r="AA1545" s="296"/>
      <c r="AB1545" s="296"/>
      <c r="AC1545" s="296"/>
      <c r="AD1545" s="296"/>
      <c r="AE1545" s="320"/>
      <c r="AF1545" s="296"/>
      <c r="AG1545" s="129"/>
      <c r="AH1545" s="129"/>
      <c r="AI1545" s="129"/>
      <c r="AJ1545" s="129"/>
      <c r="AK1545" s="129"/>
      <c r="AL1545" s="129"/>
      <c r="AM1545" s="129"/>
      <c r="AN1545" s="129"/>
      <c r="AO1545" s="129"/>
      <c r="AP1545" s="129"/>
    </row>
    <row r="1546" spans="2:44" s="149" customFormat="1" ht="12.75" customHeight="1">
      <c r="B1546" s="10"/>
      <c r="C1546" s="11"/>
      <c r="D1546" s="12"/>
      <c r="E1546" s="12"/>
      <c r="F1546" s="13"/>
      <c r="G1546" s="237" t="s">
        <v>193</v>
      </c>
      <c r="H1546" s="14" t="s">
        <v>43</v>
      </c>
      <c r="I1546" s="15">
        <v>12</v>
      </c>
      <c r="J1546" s="15">
        <v>0</v>
      </c>
      <c r="K1546" s="459">
        <v>0.2</v>
      </c>
      <c r="L1546" s="459">
        <v>0</v>
      </c>
      <c r="M1546" s="16"/>
      <c r="N1546" s="16"/>
      <c r="O1546" s="16"/>
      <c r="P1546" s="16"/>
      <c r="Q1546" s="16"/>
      <c r="R1546" s="17">
        <v>42150</v>
      </c>
      <c r="S1546" s="274" t="s">
        <v>2470</v>
      </c>
      <c r="T1546" s="148" t="s">
        <v>31</v>
      </c>
      <c r="U1546" s="148" t="s">
        <v>31</v>
      </c>
      <c r="V1546" s="148" t="s">
        <v>31</v>
      </c>
      <c r="W1546" s="148" t="s">
        <v>31</v>
      </c>
      <c r="X1546" s="284" t="s">
        <v>3768</v>
      </c>
      <c r="Y1546" s="296"/>
      <c r="Z1546" s="296"/>
      <c r="AA1546" s="296"/>
      <c r="AB1546" s="296"/>
      <c r="AC1546" s="296"/>
      <c r="AD1546" s="296"/>
      <c r="AE1546" s="320"/>
      <c r="AF1546" s="296"/>
      <c r="AG1546" s="129"/>
      <c r="AH1546" s="129"/>
      <c r="AI1546" s="129"/>
      <c r="AJ1546" s="129"/>
      <c r="AK1546" s="129"/>
      <c r="AL1546" s="129"/>
      <c r="AM1546" s="129"/>
      <c r="AN1546" s="129"/>
      <c r="AO1546" s="129"/>
      <c r="AP1546" s="129"/>
    </row>
    <row r="1547" spans="2:44" s="149" customFormat="1" ht="12.75" customHeight="1">
      <c r="B1547" s="10"/>
      <c r="C1547" s="11"/>
      <c r="D1547" s="12"/>
      <c r="E1547" s="12"/>
      <c r="F1547" s="13"/>
      <c r="G1547" s="237" t="s">
        <v>194</v>
      </c>
      <c r="H1547" s="14" t="s">
        <v>43</v>
      </c>
      <c r="I1547" s="15">
        <v>12</v>
      </c>
      <c r="J1547" s="15">
        <v>0</v>
      </c>
      <c r="K1547" s="459">
        <v>0.2</v>
      </c>
      <c r="L1547" s="459">
        <v>0</v>
      </c>
      <c r="M1547" s="16"/>
      <c r="N1547" s="16"/>
      <c r="O1547" s="16"/>
      <c r="P1547" s="16"/>
      <c r="Q1547" s="16"/>
      <c r="R1547" s="17">
        <v>42150</v>
      </c>
      <c r="S1547" s="274" t="s">
        <v>2470</v>
      </c>
      <c r="T1547" s="148" t="s">
        <v>31</v>
      </c>
      <c r="U1547" s="148" t="s">
        <v>31</v>
      </c>
      <c r="V1547" s="148" t="s">
        <v>31</v>
      </c>
      <c r="W1547" s="148" t="s">
        <v>31</v>
      </c>
      <c r="X1547" s="284" t="s">
        <v>3768</v>
      </c>
      <c r="Y1547" s="296"/>
      <c r="Z1547" s="296"/>
      <c r="AA1547" s="296"/>
      <c r="AB1547" s="296"/>
      <c r="AC1547" s="296"/>
      <c r="AD1547" s="296"/>
      <c r="AE1547" s="320"/>
      <c r="AF1547" s="296"/>
      <c r="AG1547" s="129"/>
      <c r="AH1547" s="129"/>
      <c r="AI1547" s="129"/>
      <c r="AJ1547" s="129"/>
      <c r="AK1547" s="129"/>
      <c r="AL1547" s="129"/>
      <c r="AM1547" s="129"/>
      <c r="AN1547" s="129"/>
      <c r="AO1547" s="129"/>
      <c r="AP1547" s="129"/>
    </row>
    <row r="1548" spans="2:44" s="149" customFormat="1" ht="12.75" customHeight="1">
      <c r="B1548" s="10"/>
      <c r="C1548" s="11"/>
      <c r="D1548" s="12"/>
      <c r="E1548" s="12"/>
      <c r="F1548" s="13"/>
      <c r="G1548" s="237" t="s">
        <v>195</v>
      </c>
      <c r="H1548" s="14" t="s">
        <v>43</v>
      </c>
      <c r="I1548" s="15">
        <v>30</v>
      </c>
      <c r="J1548" s="15">
        <v>12</v>
      </c>
      <c r="K1548" s="459">
        <v>0.5</v>
      </c>
      <c r="L1548" s="459">
        <v>0.2</v>
      </c>
      <c r="M1548" s="16"/>
      <c r="N1548" s="16"/>
      <c r="O1548" s="16"/>
      <c r="P1548" s="16"/>
      <c r="Q1548" s="16"/>
      <c r="R1548" s="17">
        <v>43763</v>
      </c>
      <c r="S1548" s="274" t="s">
        <v>2470</v>
      </c>
      <c r="T1548" s="148" t="s">
        <v>31</v>
      </c>
      <c r="U1548" s="148" t="s">
        <v>31</v>
      </c>
      <c r="V1548" s="148" t="s">
        <v>31</v>
      </c>
      <c r="W1548" s="148" t="s">
        <v>31</v>
      </c>
      <c r="X1548" s="284" t="s">
        <v>3768</v>
      </c>
      <c r="Y1548" s="296"/>
      <c r="Z1548" s="296"/>
      <c r="AA1548" s="296"/>
      <c r="AB1548" s="296"/>
      <c r="AC1548" s="296"/>
      <c r="AD1548" s="296"/>
      <c r="AE1548" s="320"/>
      <c r="AF1548" s="296"/>
      <c r="AG1548" s="129"/>
      <c r="AH1548" s="129"/>
      <c r="AI1548" s="129"/>
      <c r="AJ1548" s="129"/>
      <c r="AK1548" s="129"/>
      <c r="AL1548" s="129"/>
      <c r="AM1548" s="129"/>
      <c r="AN1548" s="129"/>
      <c r="AO1548" s="129"/>
      <c r="AP1548" s="129"/>
    </row>
    <row r="1549" spans="2:44" s="149" customFormat="1" ht="12.75" customHeight="1">
      <c r="B1549" s="10"/>
      <c r="C1549" s="11"/>
      <c r="D1549" s="12"/>
      <c r="E1549" s="12"/>
      <c r="F1549" s="13"/>
      <c r="G1549" s="237" t="s">
        <v>196</v>
      </c>
      <c r="H1549" s="14" t="s">
        <v>43</v>
      </c>
      <c r="I1549" s="15">
        <v>18</v>
      </c>
      <c r="J1549" s="15">
        <v>0</v>
      </c>
      <c r="K1549" s="459">
        <v>0.3</v>
      </c>
      <c r="L1549" s="459">
        <v>0</v>
      </c>
      <c r="M1549" s="16"/>
      <c r="N1549" s="16"/>
      <c r="O1549" s="16"/>
      <c r="P1549" s="16"/>
      <c r="Q1549" s="16"/>
      <c r="R1549" s="17">
        <v>41995</v>
      </c>
      <c r="S1549" s="274" t="s">
        <v>2470</v>
      </c>
      <c r="T1549" s="148" t="s">
        <v>31</v>
      </c>
      <c r="U1549" s="148" t="s">
        <v>31</v>
      </c>
      <c r="V1549" s="148" t="s">
        <v>31</v>
      </c>
      <c r="W1549" s="148" t="s">
        <v>31</v>
      </c>
      <c r="X1549" s="284" t="s">
        <v>3768</v>
      </c>
      <c r="Y1549" s="296"/>
      <c r="Z1549" s="296"/>
      <c r="AA1549" s="296"/>
      <c r="AB1549" s="296"/>
      <c r="AC1549" s="296"/>
      <c r="AD1549" s="296"/>
      <c r="AE1549" s="320"/>
      <c r="AF1549" s="296"/>
      <c r="AG1549" s="129"/>
      <c r="AH1549" s="129"/>
      <c r="AI1549" s="129"/>
      <c r="AJ1549" s="129"/>
      <c r="AK1549" s="129"/>
      <c r="AL1549" s="129"/>
      <c r="AM1549" s="129"/>
      <c r="AN1549" s="129"/>
      <c r="AO1549" s="129"/>
      <c r="AP1549" s="129"/>
    </row>
    <row r="1550" spans="2:44" s="149" customFormat="1" ht="12.75" customHeight="1">
      <c r="B1550" s="10"/>
      <c r="C1550" s="11" t="s">
        <v>40</v>
      </c>
      <c r="D1550" s="12" t="s">
        <v>181</v>
      </c>
      <c r="E1550" s="12" t="s">
        <v>182</v>
      </c>
      <c r="F1550" s="13" t="s">
        <v>1147</v>
      </c>
      <c r="G1550" s="237" t="s">
        <v>197</v>
      </c>
      <c r="H1550" s="14" t="s">
        <v>43</v>
      </c>
      <c r="I1550" s="15">
        <v>18</v>
      </c>
      <c r="J1550" s="15">
        <v>0</v>
      </c>
      <c r="K1550" s="459">
        <v>0.3</v>
      </c>
      <c r="L1550" s="459">
        <v>0</v>
      </c>
      <c r="M1550" s="16">
        <f>SUM(I1550:I1554)</f>
        <v>90</v>
      </c>
      <c r="N1550" s="16">
        <f t="shared" ref="N1550:P1550" si="109">SUM(J1550:J1554)</f>
        <v>0</v>
      </c>
      <c r="O1550" s="16">
        <f t="shared" si="109"/>
        <v>1.5</v>
      </c>
      <c r="P1550" s="16">
        <f t="shared" si="109"/>
        <v>0</v>
      </c>
      <c r="Q1550" s="16"/>
      <c r="R1550" s="17">
        <v>41995</v>
      </c>
      <c r="S1550" s="274" t="s">
        <v>2470</v>
      </c>
      <c r="T1550" s="148" t="s">
        <v>31</v>
      </c>
      <c r="U1550" s="148" t="s">
        <v>31</v>
      </c>
      <c r="V1550" s="148" t="s">
        <v>31</v>
      </c>
      <c r="W1550" s="148" t="s">
        <v>31</v>
      </c>
      <c r="X1550" s="284" t="s">
        <v>3768</v>
      </c>
      <c r="Y1550" s="296"/>
      <c r="Z1550" s="296"/>
      <c r="AA1550" s="296"/>
      <c r="AB1550" s="296"/>
      <c r="AC1550" s="296"/>
      <c r="AD1550" s="296"/>
      <c r="AE1550" s="320"/>
      <c r="AF1550" s="296"/>
      <c r="AG1550" s="129"/>
      <c r="AH1550" s="129"/>
      <c r="AI1550" s="129"/>
      <c r="AJ1550" s="129"/>
      <c r="AK1550" s="129"/>
      <c r="AL1550" s="129"/>
      <c r="AM1550" s="129"/>
      <c r="AN1550" s="129"/>
      <c r="AO1550" s="129"/>
      <c r="AP1550" s="129"/>
      <c r="AQ1550" s="327"/>
      <c r="AR1550" s="327"/>
    </row>
    <row r="1551" spans="2:44" s="149" customFormat="1" ht="12.75" customHeight="1">
      <c r="B1551" s="10"/>
      <c r="C1551" s="11"/>
      <c r="D1551" s="12"/>
      <c r="E1551" s="12"/>
      <c r="F1551" s="13"/>
      <c r="G1551" s="237" t="s">
        <v>198</v>
      </c>
      <c r="H1551" s="14" t="s">
        <v>43</v>
      </c>
      <c r="I1551" s="15">
        <v>18</v>
      </c>
      <c r="J1551" s="15">
        <v>0</v>
      </c>
      <c r="K1551" s="459">
        <v>0.3</v>
      </c>
      <c r="L1551" s="459">
        <v>0</v>
      </c>
      <c r="M1551" s="16"/>
      <c r="N1551" s="16"/>
      <c r="O1551" s="16"/>
      <c r="P1551" s="16"/>
      <c r="Q1551" s="16"/>
      <c r="R1551" s="17">
        <v>41995</v>
      </c>
      <c r="S1551" s="274" t="s">
        <v>2470</v>
      </c>
      <c r="T1551" s="148" t="s">
        <v>31</v>
      </c>
      <c r="U1551" s="148" t="s">
        <v>31</v>
      </c>
      <c r="V1551" s="148" t="s">
        <v>31</v>
      </c>
      <c r="W1551" s="148" t="s">
        <v>31</v>
      </c>
      <c r="X1551" s="284" t="s">
        <v>3768</v>
      </c>
      <c r="Y1551" s="296"/>
      <c r="Z1551" s="296"/>
      <c r="AA1551" s="296"/>
      <c r="AB1551" s="296"/>
      <c r="AC1551" s="296"/>
      <c r="AD1551" s="296"/>
      <c r="AE1551" s="320"/>
      <c r="AF1551" s="296"/>
      <c r="AG1551" s="129"/>
      <c r="AH1551" s="129"/>
      <c r="AI1551" s="129"/>
      <c r="AJ1551" s="129"/>
      <c r="AK1551" s="129"/>
      <c r="AL1551" s="129"/>
      <c r="AM1551" s="129"/>
      <c r="AN1551" s="129"/>
      <c r="AO1551" s="129"/>
      <c r="AP1551" s="129"/>
    </row>
    <row r="1552" spans="2:44" s="149" customFormat="1" ht="12.75" customHeight="1">
      <c r="B1552" s="10"/>
      <c r="C1552" s="11"/>
      <c r="D1552" s="12"/>
      <c r="E1552" s="12"/>
      <c r="F1552" s="13"/>
      <c r="G1552" s="237" t="s">
        <v>199</v>
      </c>
      <c r="H1552" s="14" t="s">
        <v>43</v>
      </c>
      <c r="I1552" s="15">
        <v>18</v>
      </c>
      <c r="J1552" s="15">
        <v>0</v>
      </c>
      <c r="K1552" s="459">
        <v>0.3</v>
      </c>
      <c r="L1552" s="459">
        <v>0</v>
      </c>
      <c r="M1552" s="16"/>
      <c r="N1552" s="16"/>
      <c r="O1552" s="16"/>
      <c r="P1552" s="16"/>
      <c r="Q1552" s="16"/>
      <c r="R1552" s="17">
        <v>41995</v>
      </c>
      <c r="S1552" s="274" t="s">
        <v>2470</v>
      </c>
      <c r="T1552" s="148" t="s">
        <v>31</v>
      </c>
      <c r="U1552" s="148" t="s">
        <v>31</v>
      </c>
      <c r="V1552" s="148" t="s">
        <v>31</v>
      </c>
      <c r="W1552" s="148" t="s">
        <v>31</v>
      </c>
      <c r="X1552" s="284" t="s">
        <v>3768</v>
      </c>
      <c r="Y1552" s="296"/>
      <c r="Z1552" s="296"/>
      <c r="AA1552" s="296"/>
      <c r="AB1552" s="296"/>
      <c r="AC1552" s="296"/>
      <c r="AD1552" s="296"/>
      <c r="AE1552" s="320"/>
      <c r="AF1552" s="296"/>
      <c r="AG1552" s="129"/>
      <c r="AH1552" s="129"/>
      <c r="AI1552" s="129"/>
      <c r="AJ1552" s="129"/>
      <c r="AK1552" s="129"/>
      <c r="AL1552" s="129"/>
      <c r="AM1552" s="129"/>
      <c r="AN1552" s="129"/>
      <c r="AO1552" s="129"/>
      <c r="AP1552" s="129"/>
    </row>
    <row r="1553" spans="2:44" s="149" customFormat="1" ht="12.75" customHeight="1">
      <c r="B1553" s="10"/>
      <c r="C1553" s="11"/>
      <c r="D1553" s="12"/>
      <c r="E1553" s="12"/>
      <c r="F1553" s="13"/>
      <c r="G1553" s="237" t="s">
        <v>200</v>
      </c>
      <c r="H1553" s="14" t="s">
        <v>43</v>
      </c>
      <c r="I1553" s="15">
        <v>18</v>
      </c>
      <c r="J1553" s="15">
        <v>0</v>
      </c>
      <c r="K1553" s="459">
        <v>0.3</v>
      </c>
      <c r="L1553" s="459">
        <v>0</v>
      </c>
      <c r="M1553" s="16"/>
      <c r="N1553" s="16"/>
      <c r="O1553" s="16"/>
      <c r="P1553" s="16"/>
      <c r="Q1553" s="16"/>
      <c r="R1553" s="17">
        <v>41995</v>
      </c>
      <c r="S1553" s="274" t="s">
        <v>2470</v>
      </c>
      <c r="T1553" s="148" t="s">
        <v>31</v>
      </c>
      <c r="U1553" s="148" t="s">
        <v>31</v>
      </c>
      <c r="V1553" s="148" t="s">
        <v>31</v>
      </c>
      <c r="W1553" s="148" t="s">
        <v>31</v>
      </c>
      <c r="X1553" s="284" t="s">
        <v>3768</v>
      </c>
      <c r="Y1553" s="296"/>
      <c r="Z1553" s="296"/>
      <c r="AA1553" s="296"/>
      <c r="AB1553" s="296"/>
      <c r="AC1553" s="296"/>
      <c r="AD1553" s="296"/>
      <c r="AE1553" s="320"/>
      <c r="AF1553" s="296"/>
      <c r="AG1553" s="129"/>
      <c r="AH1553" s="129"/>
      <c r="AI1553" s="129"/>
      <c r="AJ1553" s="129"/>
      <c r="AK1553" s="129"/>
      <c r="AL1553" s="129"/>
      <c r="AM1553" s="129"/>
      <c r="AN1553" s="129"/>
      <c r="AO1553" s="129"/>
      <c r="AP1553" s="129"/>
    </row>
    <row r="1554" spans="2:44" s="149" customFormat="1" ht="12.75" customHeight="1">
      <c r="B1554" s="10"/>
      <c r="C1554" s="11"/>
      <c r="D1554" s="12"/>
      <c r="E1554" s="12"/>
      <c r="F1554" s="13"/>
      <c r="G1554" s="237" t="s">
        <v>201</v>
      </c>
      <c r="H1554" s="14" t="s">
        <v>43</v>
      </c>
      <c r="I1554" s="15">
        <v>18</v>
      </c>
      <c r="J1554" s="15">
        <v>0</v>
      </c>
      <c r="K1554" s="459">
        <v>0.3</v>
      </c>
      <c r="L1554" s="459">
        <v>0</v>
      </c>
      <c r="M1554" s="16"/>
      <c r="N1554" s="16"/>
      <c r="O1554" s="16"/>
      <c r="P1554" s="16"/>
      <c r="Q1554" s="16"/>
      <c r="R1554" s="17">
        <v>41995</v>
      </c>
      <c r="S1554" s="274" t="s">
        <v>2470</v>
      </c>
      <c r="T1554" s="148" t="s">
        <v>31</v>
      </c>
      <c r="U1554" s="148" t="s">
        <v>31</v>
      </c>
      <c r="V1554" s="148" t="s">
        <v>31</v>
      </c>
      <c r="W1554" s="148" t="s">
        <v>31</v>
      </c>
      <c r="X1554" s="284" t="s">
        <v>3768</v>
      </c>
      <c r="Y1554" s="296"/>
      <c r="Z1554" s="296"/>
      <c r="AA1554" s="296"/>
      <c r="AB1554" s="296"/>
      <c r="AC1554" s="296"/>
      <c r="AD1554" s="296"/>
      <c r="AE1554" s="320"/>
      <c r="AF1554" s="296"/>
      <c r="AG1554" s="129"/>
      <c r="AH1554" s="129"/>
      <c r="AI1554" s="129"/>
      <c r="AJ1554" s="129"/>
      <c r="AK1554" s="129"/>
      <c r="AL1554" s="129"/>
      <c r="AM1554" s="129"/>
      <c r="AN1554" s="129"/>
      <c r="AO1554" s="129"/>
      <c r="AP1554" s="129"/>
    </row>
    <row r="1555" spans="2:44" s="149" customFormat="1" ht="12.75" customHeight="1">
      <c r="B1555" s="10"/>
      <c r="C1555" s="11" t="s">
        <v>40</v>
      </c>
      <c r="D1555" s="12" t="s">
        <v>181</v>
      </c>
      <c r="E1555" s="12" t="s">
        <v>202</v>
      </c>
      <c r="F1555" s="13" t="s">
        <v>203</v>
      </c>
      <c r="G1555" s="237" t="s">
        <v>204</v>
      </c>
      <c r="H1555" s="14" t="s">
        <v>43</v>
      </c>
      <c r="I1555" s="15">
        <v>18</v>
      </c>
      <c r="J1555" s="15">
        <v>0</v>
      </c>
      <c r="K1555" s="459">
        <v>0.3</v>
      </c>
      <c r="L1555" s="459">
        <v>0</v>
      </c>
      <c r="M1555" s="16">
        <f>SUM(I1555:I1557)</f>
        <v>66</v>
      </c>
      <c r="N1555" s="16">
        <f t="shared" ref="N1555:P1555" si="110">SUM(J1555:J1557)</f>
        <v>0</v>
      </c>
      <c r="O1555" s="16">
        <f t="shared" si="110"/>
        <v>1.1000000000000001</v>
      </c>
      <c r="P1555" s="16">
        <f t="shared" si="110"/>
        <v>0</v>
      </c>
      <c r="Q1555" s="16"/>
      <c r="R1555" s="17">
        <v>42080</v>
      </c>
      <c r="S1555" s="274" t="s">
        <v>2470</v>
      </c>
      <c r="T1555" s="148" t="s">
        <v>31</v>
      </c>
      <c r="U1555" s="148" t="s">
        <v>31</v>
      </c>
      <c r="V1555" s="148" t="s">
        <v>31</v>
      </c>
      <c r="W1555" s="148" t="s">
        <v>31</v>
      </c>
      <c r="X1555" s="284" t="s">
        <v>3768</v>
      </c>
      <c r="Y1555" s="296"/>
      <c r="Z1555" s="296"/>
      <c r="AA1555" s="296"/>
      <c r="AB1555" s="296"/>
      <c r="AC1555" s="296"/>
      <c r="AD1555" s="296"/>
      <c r="AE1555" s="320"/>
      <c r="AF1555" s="296"/>
      <c r="AG1555" s="129"/>
      <c r="AH1555" s="129"/>
      <c r="AI1555" s="129"/>
      <c r="AJ1555" s="129"/>
      <c r="AK1555" s="129"/>
      <c r="AL1555" s="129"/>
      <c r="AM1555" s="129"/>
      <c r="AN1555" s="129"/>
      <c r="AO1555" s="129"/>
      <c r="AP1555" s="129"/>
      <c r="AQ1555" s="327"/>
      <c r="AR1555" s="327"/>
    </row>
    <row r="1556" spans="2:44" s="149" customFormat="1" ht="12.75" customHeight="1">
      <c r="B1556" s="10"/>
      <c r="C1556" s="11"/>
      <c r="D1556" s="12"/>
      <c r="E1556" s="12"/>
      <c r="F1556" s="13"/>
      <c r="G1556" s="237" t="s">
        <v>205</v>
      </c>
      <c r="H1556" s="14" t="s">
        <v>43</v>
      </c>
      <c r="I1556" s="15">
        <v>18</v>
      </c>
      <c r="J1556" s="15">
        <v>0</v>
      </c>
      <c r="K1556" s="459">
        <v>0.3</v>
      </c>
      <c r="L1556" s="459">
        <v>0</v>
      </c>
      <c r="M1556" s="16"/>
      <c r="N1556" s="16"/>
      <c r="O1556" s="16"/>
      <c r="P1556" s="16"/>
      <c r="Q1556" s="16"/>
      <c r="R1556" s="17">
        <v>42080</v>
      </c>
      <c r="S1556" s="274" t="s">
        <v>2470</v>
      </c>
      <c r="T1556" s="148" t="s">
        <v>31</v>
      </c>
      <c r="U1556" s="148" t="s">
        <v>31</v>
      </c>
      <c r="V1556" s="148" t="s">
        <v>31</v>
      </c>
      <c r="W1556" s="148" t="s">
        <v>31</v>
      </c>
      <c r="X1556" s="284" t="s">
        <v>3768</v>
      </c>
      <c r="Y1556" s="296"/>
      <c r="Z1556" s="296"/>
      <c r="AA1556" s="296"/>
      <c r="AB1556" s="296"/>
      <c r="AC1556" s="296"/>
      <c r="AD1556" s="296"/>
      <c r="AE1556" s="320"/>
      <c r="AF1556" s="296"/>
      <c r="AG1556" s="129"/>
      <c r="AH1556" s="129"/>
      <c r="AI1556" s="129"/>
      <c r="AJ1556" s="129"/>
      <c r="AK1556" s="129"/>
      <c r="AL1556" s="129"/>
      <c r="AM1556" s="129"/>
      <c r="AN1556" s="129"/>
      <c r="AO1556" s="129"/>
      <c r="AP1556" s="129"/>
    </row>
    <row r="1557" spans="2:44" s="149" customFormat="1" ht="12.75" customHeight="1">
      <c r="B1557" s="10"/>
      <c r="C1557" s="11"/>
      <c r="D1557" s="12"/>
      <c r="E1557" s="12"/>
      <c r="F1557" s="13"/>
      <c r="G1557" s="237" t="s">
        <v>206</v>
      </c>
      <c r="H1557" s="14" t="s">
        <v>43</v>
      </c>
      <c r="I1557" s="15">
        <v>30</v>
      </c>
      <c r="J1557" s="15">
        <v>0</v>
      </c>
      <c r="K1557" s="459">
        <v>0.5</v>
      </c>
      <c r="L1557" s="459">
        <v>0</v>
      </c>
      <c r="M1557" s="16"/>
      <c r="N1557" s="16"/>
      <c r="O1557" s="16"/>
      <c r="P1557" s="16"/>
      <c r="Q1557" s="16"/>
      <c r="R1557" s="17">
        <v>42929</v>
      </c>
      <c r="S1557" s="274" t="s">
        <v>2470</v>
      </c>
      <c r="T1557" s="148" t="s">
        <v>31</v>
      </c>
      <c r="U1557" s="148" t="s">
        <v>31</v>
      </c>
      <c r="V1557" s="148" t="s">
        <v>31</v>
      </c>
      <c r="W1557" s="148" t="s">
        <v>31</v>
      </c>
      <c r="X1557" s="284" t="s">
        <v>3768</v>
      </c>
      <c r="Y1557" s="296"/>
      <c r="Z1557" s="296"/>
      <c r="AA1557" s="296"/>
      <c r="AB1557" s="296"/>
      <c r="AC1557" s="296"/>
      <c r="AD1557" s="296"/>
      <c r="AE1557" s="320"/>
      <c r="AF1557" s="296"/>
      <c r="AG1557" s="129"/>
      <c r="AH1557" s="129"/>
      <c r="AI1557" s="129"/>
      <c r="AJ1557" s="129"/>
      <c r="AK1557" s="129"/>
      <c r="AL1557" s="129"/>
      <c r="AM1557" s="129"/>
      <c r="AN1557" s="129"/>
      <c r="AO1557" s="129"/>
      <c r="AP1557" s="129"/>
    </row>
    <row r="1558" spans="2:44" s="149" customFormat="1" ht="12.75" customHeight="1">
      <c r="B1558" s="10"/>
      <c r="C1558" s="11" t="s">
        <v>40</v>
      </c>
      <c r="D1558" s="12" t="s">
        <v>181</v>
      </c>
      <c r="E1558" s="12" t="s">
        <v>207</v>
      </c>
      <c r="F1558" s="13" t="s">
        <v>208</v>
      </c>
      <c r="G1558" s="237" t="s">
        <v>209</v>
      </c>
      <c r="H1558" s="14" t="s">
        <v>43</v>
      </c>
      <c r="I1558" s="15">
        <v>18</v>
      </c>
      <c r="J1558" s="15">
        <v>6</v>
      </c>
      <c r="K1558" s="459">
        <v>0.3</v>
      </c>
      <c r="L1558" s="459">
        <v>0.1</v>
      </c>
      <c r="M1558" s="16">
        <f>SUM(I1558)</f>
        <v>18</v>
      </c>
      <c r="N1558" s="16">
        <f t="shared" ref="N1558:P1558" si="111">SUM(J1558)</f>
        <v>6</v>
      </c>
      <c r="O1558" s="16">
        <f t="shared" si="111"/>
        <v>0.3</v>
      </c>
      <c r="P1558" s="16">
        <f t="shared" si="111"/>
        <v>0.1</v>
      </c>
      <c r="Q1558" s="16"/>
      <c r="R1558" s="17" t="s">
        <v>210</v>
      </c>
      <c r="S1558" s="274" t="s">
        <v>2470</v>
      </c>
      <c r="T1558" s="148" t="s">
        <v>31</v>
      </c>
      <c r="U1558" s="148" t="s">
        <v>31</v>
      </c>
      <c r="V1558" s="148" t="s">
        <v>31</v>
      </c>
      <c r="W1558" s="148" t="s">
        <v>31</v>
      </c>
      <c r="X1558" s="284" t="s">
        <v>3768</v>
      </c>
      <c r="Y1558" s="296"/>
      <c r="Z1558" s="296"/>
      <c r="AA1558" s="296"/>
      <c r="AB1558" s="296"/>
      <c r="AC1558" s="296"/>
      <c r="AD1558" s="296"/>
      <c r="AE1558" s="320"/>
      <c r="AF1558" s="296"/>
      <c r="AG1558" s="129"/>
      <c r="AH1558" s="129"/>
      <c r="AI1558" s="129"/>
      <c r="AJ1558" s="129"/>
      <c r="AK1558" s="129"/>
      <c r="AL1558" s="129"/>
      <c r="AM1558" s="129"/>
      <c r="AN1558" s="129"/>
      <c r="AO1558" s="129"/>
      <c r="AP1558" s="129"/>
      <c r="AQ1558" s="327"/>
      <c r="AR1558" s="327"/>
    </row>
    <row r="1559" spans="2:44" s="149" customFormat="1" ht="12.75" customHeight="1">
      <c r="B1559" s="10"/>
      <c r="C1559" s="11" t="s">
        <v>40</v>
      </c>
      <c r="D1559" s="12"/>
      <c r="E1559" s="12"/>
      <c r="F1559" s="13" t="s">
        <v>211</v>
      </c>
      <c r="G1559" s="237" t="s">
        <v>212</v>
      </c>
      <c r="H1559" s="14" t="s">
        <v>43</v>
      </c>
      <c r="I1559" s="15">
        <v>30</v>
      </c>
      <c r="J1559" s="15">
        <v>6</v>
      </c>
      <c r="K1559" s="15">
        <v>0.5</v>
      </c>
      <c r="L1559" s="15">
        <v>0.1</v>
      </c>
      <c r="M1559" s="16">
        <f>SUM(I1559:I1560)</f>
        <v>60</v>
      </c>
      <c r="N1559" s="16">
        <f t="shared" ref="N1559:P1559" si="112">SUM(J1559:J1560)</f>
        <v>18</v>
      </c>
      <c r="O1559" s="16">
        <f t="shared" si="112"/>
        <v>1</v>
      </c>
      <c r="P1559" s="16">
        <f t="shared" si="112"/>
        <v>0.30000000000000004</v>
      </c>
      <c r="Q1559" s="16"/>
      <c r="R1559" s="17">
        <v>42929</v>
      </c>
      <c r="S1559" s="274" t="s">
        <v>2470</v>
      </c>
      <c r="T1559" s="148" t="s">
        <v>31</v>
      </c>
      <c r="U1559" s="148" t="s">
        <v>31</v>
      </c>
      <c r="V1559" s="148" t="s">
        <v>31</v>
      </c>
      <c r="W1559" s="148" t="s">
        <v>31</v>
      </c>
      <c r="X1559" s="284" t="s">
        <v>3768</v>
      </c>
      <c r="Y1559" s="296"/>
      <c r="Z1559" s="296"/>
      <c r="AA1559" s="296"/>
      <c r="AB1559" s="296"/>
      <c r="AC1559" s="296"/>
      <c r="AD1559" s="296"/>
      <c r="AE1559" s="320"/>
      <c r="AF1559" s="296"/>
      <c r="AG1559" s="129"/>
      <c r="AH1559" s="129"/>
      <c r="AI1559" s="129"/>
      <c r="AJ1559" s="129"/>
      <c r="AK1559" s="129"/>
      <c r="AL1559" s="129"/>
      <c r="AM1559" s="129"/>
      <c r="AN1559" s="129"/>
      <c r="AO1559" s="129"/>
      <c r="AP1559" s="129"/>
      <c r="AQ1559" s="327"/>
      <c r="AR1559" s="327"/>
    </row>
    <row r="1560" spans="2:44" s="149" customFormat="1" ht="12.75" customHeight="1">
      <c r="B1560" s="10"/>
      <c r="C1560" s="11"/>
      <c r="D1560" s="12"/>
      <c r="E1560" s="12"/>
      <c r="F1560" s="13"/>
      <c r="G1560" s="237" t="s">
        <v>213</v>
      </c>
      <c r="H1560" s="14" t="s">
        <v>43</v>
      </c>
      <c r="I1560" s="15">
        <v>30</v>
      </c>
      <c r="J1560" s="15">
        <v>12</v>
      </c>
      <c r="K1560" s="15">
        <v>0.5</v>
      </c>
      <c r="L1560" s="15">
        <v>0.2</v>
      </c>
      <c r="M1560" s="16"/>
      <c r="N1560" s="16"/>
      <c r="O1560" s="16"/>
      <c r="P1560" s="16"/>
      <c r="Q1560" s="16"/>
      <c r="R1560" s="17" t="s">
        <v>1088</v>
      </c>
      <c r="S1560" s="274" t="s">
        <v>2470</v>
      </c>
      <c r="T1560" s="148" t="s">
        <v>31</v>
      </c>
      <c r="U1560" s="148" t="s">
        <v>31</v>
      </c>
      <c r="V1560" s="148" t="s">
        <v>31</v>
      </c>
      <c r="W1560" s="148" t="s">
        <v>31</v>
      </c>
      <c r="X1560" s="284" t="s">
        <v>3768</v>
      </c>
      <c r="Y1560" s="296"/>
      <c r="Z1560" s="296"/>
      <c r="AA1560" s="296"/>
      <c r="AB1560" s="296"/>
      <c r="AC1560" s="296"/>
      <c r="AD1560" s="296"/>
      <c r="AE1560" s="320"/>
      <c r="AF1560" s="296"/>
      <c r="AG1560" s="129"/>
      <c r="AH1560" s="129"/>
      <c r="AI1560" s="129"/>
      <c r="AJ1560" s="129"/>
      <c r="AK1560" s="129"/>
      <c r="AL1560" s="129"/>
      <c r="AM1560" s="129"/>
      <c r="AN1560" s="129"/>
      <c r="AO1560" s="129"/>
      <c r="AP1560" s="129"/>
    </row>
    <row r="1561" spans="2:44" s="149" customFormat="1" ht="12.75" customHeight="1">
      <c r="B1561" s="10"/>
      <c r="C1561" s="11" t="s">
        <v>40</v>
      </c>
      <c r="D1561" s="12"/>
      <c r="E1561" s="12"/>
      <c r="F1561" s="13" t="s">
        <v>214</v>
      </c>
      <c r="G1561" s="237" t="s">
        <v>214</v>
      </c>
      <c r="H1561" s="14" t="s">
        <v>43</v>
      </c>
      <c r="I1561" s="15">
        <v>30</v>
      </c>
      <c r="J1561" s="15">
        <v>30</v>
      </c>
      <c r="K1561" s="26">
        <v>0.5</v>
      </c>
      <c r="L1561" s="26">
        <v>0.5</v>
      </c>
      <c r="M1561" s="16">
        <f>SUM(I1561)</f>
        <v>30</v>
      </c>
      <c r="N1561" s="16">
        <f t="shared" ref="N1561:P1561" si="113">SUM(J1561)</f>
        <v>30</v>
      </c>
      <c r="O1561" s="16">
        <f t="shared" si="113"/>
        <v>0.5</v>
      </c>
      <c r="P1561" s="16">
        <f t="shared" si="113"/>
        <v>0.5</v>
      </c>
      <c r="Q1561" s="16"/>
      <c r="R1561" s="17">
        <v>43047</v>
      </c>
      <c r="S1561" s="274" t="s">
        <v>2470</v>
      </c>
      <c r="T1561" s="148" t="s">
        <v>31</v>
      </c>
      <c r="U1561" s="148" t="s">
        <v>31</v>
      </c>
      <c r="V1561" s="148" t="s">
        <v>31</v>
      </c>
      <c r="W1561" s="148" t="s">
        <v>31</v>
      </c>
      <c r="X1561" s="284" t="s">
        <v>3768</v>
      </c>
      <c r="Y1561" s="296"/>
      <c r="Z1561" s="296"/>
      <c r="AA1561" s="296"/>
      <c r="AB1561" s="296"/>
      <c r="AC1561" s="296"/>
      <c r="AD1561" s="296"/>
      <c r="AE1561" s="320"/>
      <c r="AF1561" s="296"/>
      <c r="AG1561" s="129"/>
      <c r="AH1561" s="129"/>
      <c r="AI1561" s="129"/>
      <c r="AJ1561" s="129"/>
      <c r="AK1561" s="129"/>
      <c r="AL1561" s="129"/>
      <c r="AM1561" s="129"/>
      <c r="AN1561" s="129"/>
      <c r="AO1561" s="129"/>
      <c r="AP1561" s="129"/>
      <c r="AQ1561" s="327"/>
      <c r="AR1561" s="327"/>
    </row>
    <row r="1562" spans="2:44" s="149" customFormat="1" ht="12.75" customHeight="1">
      <c r="B1562" s="10"/>
      <c r="C1562" s="11" t="s">
        <v>40</v>
      </c>
      <c r="D1562" s="12" t="s">
        <v>215</v>
      </c>
      <c r="E1562" s="12" t="s">
        <v>216</v>
      </c>
      <c r="F1562" s="13" t="s">
        <v>879</v>
      </c>
      <c r="G1562" s="237" t="s">
        <v>217</v>
      </c>
      <c r="H1562" s="14" t="s">
        <v>43</v>
      </c>
      <c r="I1562" s="15">
        <v>6</v>
      </c>
      <c r="J1562" s="15">
        <v>0</v>
      </c>
      <c r="K1562" s="15">
        <v>0.1</v>
      </c>
      <c r="L1562" s="15">
        <v>0</v>
      </c>
      <c r="M1562" s="16">
        <f>SUM(I1562:I1567)</f>
        <v>51</v>
      </c>
      <c r="N1562" s="16">
        <f t="shared" ref="N1562:P1562" si="114">SUM(J1562:J1567)</f>
        <v>0</v>
      </c>
      <c r="O1562" s="16">
        <f t="shared" si="114"/>
        <v>0.72</v>
      </c>
      <c r="P1562" s="16">
        <f t="shared" si="114"/>
        <v>0</v>
      </c>
      <c r="Q1562" s="16"/>
      <c r="R1562" s="17">
        <v>43643</v>
      </c>
      <c r="S1562" s="274" t="s">
        <v>2470</v>
      </c>
      <c r="T1562" s="148" t="s">
        <v>31</v>
      </c>
      <c r="U1562" s="148" t="s">
        <v>31</v>
      </c>
      <c r="V1562" s="148" t="s">
        <v>31</v>
      </c>
      <c r="W1562" s="148" t="s">
        <v>31</v>
      </c>
      <c r="X1562" s="117" t="s">
        <v>3769</v>
      </c>
      <c r="Y1562" s="296"/>
      <c r="Z1562" s="296"/>
      <c r="AA1562" s="296"/>
      <c r="AB1562" s="296"/>
      <c r="AC1562" s="296"/>
      <c r="AD1562" s="296"/>
      <c r="AE1562" s="320"/>
      <c r="AF1562" s="296"/>
      <c r="AG1562" s="129"/>
      <c r="AH1562" s="129"/>
      <c r="AI1562" s="129"/>
      <c r="AJ1562" s="129"/>
      <c r="AK1562" s="129"/>
      <c r="AL1562" s="129"/>
      <c r="AM1562" s="129"/>
      <c r="AN1562" s="129"/>
      <c r="AO1562" s="129"/>
      <c r="AP1562" s="129"/>
      <c r="AQ1562" s="327"/>
      <c r="AR1562" s="327"/>
    </row>
    <row r="1563" spans="2:44" s="149" customFormat="1" ht="12.75" customHeight="1">
      <c r="B1563" s="10"/>
      <c r="C1563" s="11"/>
      <c r="D1563" s="12"/>
      <c r="E1563" s="12"/>
      <c r="F1563" s="13"/>
      <c r="G1563" s="237" t="s">
        <v>218</v>
      </c>
      <c r="H1563" s="14" t="s">
        <v>43</v>
      </c>
      <c r="I1563" s="15">
        <v>6</v>
      </c>
      <c r="J1563" s="15">
        <v>0</v>
      </c>
      <c r="K1563" s="15">
        <v>0.1</v>
      </c>
      <c r="L1563" s="15">
        <v>0</v>
      </c>
      <c r="M1563" s="16"/>
      <c r="N1563" s="16"/>
      <c r="O1563" s="16"/>
      <c r="P1563" s="16"/>
      <c r="Q1563" s="16"/>
      <c r="R1563" s="17">
        <v>42314</v>
      </c>
      <c r="S1563" s="274" t="s">
        <v>2470</v>
      </c>
      <c r="T1563" s="148" t="s">
        <v>31</v>
      </c>
      <c r="U1563" s="148" t="s">
        <v>31</v>
      </c>
      <c r="V1563" s="148" t="s">
        <v>31</v>
      </c>
      <c r="W1563" s="148" t="s">
        <v>31</v>
      </c>
      <c r="X1563" s="117" t="s">
        <v>3769</v>
      </c>
      <c r="Y1563" s="296"/>
      <c r="Z1563" s="296"/>
      <c r="AA1563" s="296"/>
      <c r="AB1563" s="296"/>
      <c r="AC1563" s="296"/>
      <c r="AD1563" s="296"/>
      <c r="AE1563" s="320"/>
      <c r="AF1563" s="296"/>
      <c r="AG1563" s="129"/>
      <c r="AH1563" s="129"/>
      <c r="AI1563" s="129"/>
      <c r="AJ1563" s="129"/>
      <c r="AK1563" s="129"/>
      <c r="AL1563" s="129"/>
      <c r="AM1563" s="129"/>
      <c r="AN1563" s="129"/>
      <c r="AO1563" s="129"/>
      <c r="AP1563" s="129"/>
    </row>
    <row r="1564" spans="2:44" s="149" customFormat="1" ht="12.75" customHeight="1">
      <c r="B1564" s="10"/>
      <c r="C1564" s="11"/>
      <c r="D1564" s="12"/>
      <c r="E1564" s="12"/>
      <c r="F1564" s="13"/>
      <c r="G1564" s="237" t="s">
        <v>219</v>
      </c>
      <c r="H1564" s="14" t="s">
        <v>43</v>
      </c>
      <c r="I1564" s="15">
        <v>6</v>
      </c>
      <c r="J1564" s="15">
        <v>0</v>
      </c>
      <c r="K1564" s="15">
        <v>0.1</v>
      </c>
      <c r="L1564" s="15">
        <v>0</v>
      </c>
      <c r="M1564" s="16"/>
      <c r="N1564" s="16"/>
      <c r="O1564" s="16"/>
      <c r="P1564" s="16"/>
      <c r="Q1564" s="16"/>
      <c r="R1564" s="17" t="s">
        <v>220</v>
      </c>
      <c r="S1564" s="274" t="s">
        <v>2470</v>
      </c>
      <c r="T1564" s="148" t="s">
        <v>31</v>
      </c>
      <c r="U1564" s="148" t="s">
        <v>31</v>
      </c>
      <c r="V1564" s="148" t="s">
        <v>31</v>
      </c>
      <c r="W1564" s="148" t="s">
        <v>31</v>
      </c>
      <c r="X1564" s="117" t="s">
        <v>3769</v>
      </c>
      <c r="Y1564" s="296"/>
      <c r="Z1564" s="296"/>
      <c r="AA1564" s="296"/>
      <c r="AB1564" s="296"/>
      <c r="AC1564" s="296"/>
      <c r="AD1564" s="296"/>
      <c r="AE1564" s="320"/>
      <c r="AF1564" s="296"/>
      <c r="AG1564" s="129"/>
      <c r="AH1564" s="129"/>
      <c r="AI1564" s="129"/>
      <c r="AJ1564" s="129"/>
      <c r="AK1564" s="129"/>
      <c r="AL1564" s="129"/>
      <c r="AM1564" s="129"/>
      <c r="AN1564" s="129"/>
      <c r="AO1564" s="129"/>
      <c r="AP1564" s="129"/>
    </row>
    <row r="1565" spans="2:44" s="149" customFormat="1" ht="12.75" customHeight="1">
      <c r="B1565" s="10"/>
      <c r="C1565" s="11"/>
      <c r="D1565" s="12"/>
      <c r="E1565" s="12"/>
      <c r="F1565" s="13"/>
      <c r="G1565" s="237" t="s">
        <v>221</v>
      </c>
      <c r="H1565" s="14" t="s">
        <v>43</v>
      </c>
      <c r="I1565" s="15">
        <v>9</v>
      </c>
      <c r="J1565" s="15">
        <v>0</v>
      </c>
      <c r="K1565" s="15">
        <v>0.12</v>
      </c>
      <c r="L1565" s="15">
        <v>0</v>
      </c>
      <c r="M1565" s="16"/>
      <c r="N1565" s="16"/>
      <c r="O1565" s="16"/>
      <c r="P1565" s="16"/>
      <c r="Q1565" s="16"/>
      <c r="R1565" s="17">
        <v>43670</v>
      </c>
      <c r="S1565" s="274" t="s">
        <v>2470</v>
      </c>
      <c r="T1565" s="148" t="s">
        <v>31</v>
      </c>
      <c r="U1565" s="148" t="s">
        <v>31</v>
      </c>
      <c r="V1565" s="148" t="s">
        <v>31</v>
      </c>
      <c r="W1565" s="148" t="s">
        <v>31</v>
      </c>
      <c r="X1565" s="117" t="s">
        <v>3769</v>
      </c>
      <c r="Y1565" s="296"/>
      <c r="Z1565" s="296"/>
      <c r="AA1565" s="296"/>
      <c r="AB1565" s="296"/>
      <c r="AC1565" s="296"/>
      <c r="AD1565" s="296"/>
      <c r="AE1565" s="320"/>
      <c r="AF1565" s="296"/>
      <c r="AG1565" s="129"/>
      <c r="AH1565" s="129"/>
      <c r="AI1565" s="129"/>
      <c r="AJ1565" s="129"/>
      <c r="AK1565" s="129"/>
      <c r="AL1565" s="129"/>
      <c r="AM1565" s="129"/>
      <c r="AN1565" s="129"/>
      <c r="AO1565" s="129"/>
      <c r="AP1565" s="129"/>
    </row>
    <row r="1566" spans="2:44" s="149" customFormat="1" ht="12.75" customHeight="1">
      <c r="B1566" s="10"/>
      <c r="C1566" s="11"/>
      <c r="D1566" s="12"/>
      <c r="E1566" s="12"/>
      <c r="F1566" s="13"/>
      <c r="G1566" s="237" t="s">
        <v>222</v>
      </c>
      <c r="H1566" s="14" t="s">
        <v>43</v>
      </c>
      <c r="I1566" s="15">
        <v>12</v>
      </c>
      <c r="J1566" s="15">
        <v>0</v>
      </c>
      <c r="K1566" s="15">
        <v>0.1</v>
      </c>
      <c r="L1566" s="15">
        <v>0</v>
      </c>
      <c r="M1566" s="16"/>
      <c r="N1566" s="16"/>
      <c r="O1566" s="16"/>
      <c r="P1566" s="16"/>
      <c r="Q1566" s="16"/>
      <c r="R1566" s="17">
        <v>43643</v>
      </c>
      <c r="S1566" s="274" t="s">
        <v>2470</v>
      </c>
      <c r="T1566" s="148" t="s">
        <v>31</v>
      </c>
      <c r="U1566" s="148" t="s">
        <v>31</v>
      </c>
      <c r="V1566" s="148" t="s">
        <v>31</v>
      </c>
      <c r="W1566" s="148" t="s">
        <v>31</v>
      </c>
      <c r="X1566" s="117" t="s">
        <v>3769</v>
      </c>
      <c r="Y1566" s="296"/>
      <c r="Z1566" s="296"/>
      <c r="AA1566" s="296"/>
      <c r="AB1566" s="296"/>
      <c r="AC1566" s="296"/>
      <c r="AD1566" s="296"/>
      <c r="AE1566" s="320"/>
      <c r="AF1566" s="296"/>
      <c r="AG1566" s="129"/>
      <c r="AH1566" s="129"/>
      <c r="AI1566" s="129"/>
      <c r="AJ1566" s="129"/>
      <c r="AK1566" s="129"/>
      <c r="AL1566" s="129"/>
      <c r="AM1566" s="129"/>
      <c r="AN1566" s="129"/>
      <c r="AO1566" s="129"/>
      <c r="AP1566" s="129"/>
    </row>
    <row r="1567" spans="2:44" s="149" customFormat="1" ht="12.75" customHeight="1">
      <c r="B1567" s="10"/>
      <c r="C1567" s="11"/>
      <c r="D1567" s="12"/>
      <c r="E1567" s="12"/>
      <c r="F1567" s="13"/>
      <c r="G1567" s="237" t="s">
        <v>223</v>
      </c>
      <c r="H1567" s="14" t="s">
        <v>43</v>
      </c>
      <c r="I1567" s="15">
        <v>12</v>
      </c>
      <c r="J1567" s="15">
        <v>0</v>
      </c>
      <c r="K1567" s="15">
        <v>0.2</v>
      </c>
      <c r="L1567" s="15">
        <v>0</v>
      </c>
      <c r="M1567" s="16"/>
      <c r="N1567" s="16"/>
      <c r="O1567" s="16"/>
      <c r="P1567" s="16"/>
      <c r="Q1567" s="16"/>
      <c r="R1567" s="17">
        <v>42242</v>
      </c>
      <c r="S1567" s="274" t="s">
        <v>2470</v>
      </c>
      <c r="T1567" s="148" t="s">
        <v>31</v>
      </c>
      <c r="U1567" s="148" t="s">
        <v>31</v>
      </c>
      <c r="V1567" s="148" t="s">
        <v>31</v>
      </c>
      <c r="W1567" s="148" t="s">
        <v>31</v>
      </c>
      <c r="X1567" s="117" t="s">
        <v>3769</v>
      </c>
      <c r="Y1567" s="296"/>
      <c r="Z1567" s="296"/>
      <c r="AA1567" s="296"/>
      <c r="AB1567" s="296"/>
      <c r="AC1567" s="296"/>
      <c r="AD1567" s="296"/>
      <c r="AE1567" s="320"/>
      <c r="AF1567" s="296"/>
      <c r="AG1567" s="129"/>
      <c r="AH1567" s="129"/>
      <c r="AI1567" s="129"/>
      <c r="AJ1567" s="129"/>
      <c r="AK1567" s="129"/>
      <c r="AL1567" s="129"/>
      <c r="AM1567" s="129"/>
      <c r="AN1567" s="129"/>
      <c r="AO1567" s="129"/>
      <c r="AP1567" s="129"/>
    </row>
    <row r="1568" spans="2:44" s="149" customFormat="1" ht="12.75" customHeight="1">
      <c r="B1568" s="10"/>
      <c r="C1568" s="11" t="s">
        <v>40</v>
      </c>
      <c r="D1568" s="12" t="s">
        <v>215</v>
      </c>
      <c r="E1568" s="12" t="s">
        <v>216</v>
      </c>
      <c r="F1568" s="13" t="s">
        <v>1148</v>
      </c>
      <c r="G1568" s="237" t="s">
        <v>224</v>
      </c>
      <c r="H1568" s="14" t="s">
        <v>43</v>
      </c>
      <c r="I1568" s="15">
        <v>6</v>
      </c>
      <c r="J1568" s="15">
        <v>0</v>
      </c>
      <c r="K1568" s="459">
        <v>0.1</v>
      </c>
      <c r="L1568" s="459">
        <v>0</v>
      </c>
      <c r="M1568" s="16">
        <f>SUM(I1568:I1569)</f>
        <v>12</v>
      </c>
      <c r="N1568" s="16">
        <f t="shared" ref="N1568:P1568" si="115">SUM(J1568:J1569)</f>
        <v>0</v>
      </c>
      <c r="O1568" s="16">
        <f t="shared" si="115"/>
        <v>0.2</v>
      </c>
      <c r="P1568" s="16">
        <f t="shared" si="115"/>
        <v>0</v>
      </c>
      <c r="Q1568" s="16"/>
      <c r="R1568" s="17" t="s">
        <v>1086</v>
      </c>
      <c r="S1568" s="274" t="s">
        <v>2470</v>
      </c>
      <c r="T1568" s="148" t="s">
        <v>31</v>
      </c>
      <c r="U1568" s="148" t="s">
        <v>31</v>
      </c>
      <c r="V1568" s="148" t="s">
        <v>31</v>
      </c>
      <c r="W1568" s="148" t="s">
        <v>31</v>
      </c>
      <c r="X1568" s="117" t="s">
        <v>3769</v>
      </c>
      <c r="Y1568" s="296"/>
      <c r="Z1568" s="296"/>
      <c r="AA1568" s="296"/>
      <c r="AB1568" s="296"/>
      <c r="AC1568" s="296"/>
      <c r="AD1568" s="296"/>
      <c r="AE1568" s="320"/>
      <c r="AF1568" s="296"/>
      <c r="AG1568" s="129"/>
      <c r="AH1568" s="129"/>
      <c r="AI1568" s="129"/>
      <c r="AJ1568" s="129"/>
      <c r="AK1568" s="129"/>
      <c r="AL1568" s="129"/>
      <c r="AM1568" s="129"/>
      <c r="AN1568" s="129"/>
      <c r="AO1568" s="129"/>
      <c r="AP1568" s="129"/>
      <c r="AQ1568" s="327"/>
      <c r="AR1568" s="327"/>
    </row>
    <row r="1569" spans="2:44" s="149" customFormat="1" ht="12.75" customHeight="1">
      <c r="B1569" s="10"/>
      <c r="C1569" s="11"/>
      <c r="D1569" s="12"/>
      <c r="E1569" s="12"/>
      <c r="F1569" s="13"/>
      <c r="G1569" s="237" t="s">
        <v>225</v>
      </c>
      <c r="H1569" s="14" t="s">
        <v>43</v>
      </c>
      <c r="I1569" s="15">
        <v>6</v>
      </c>
      <c r="J1569" s="15">
        <v>0</v>
      </c>
      <c r="K1569" s="459">
        <v>0.1</v>
      </c>
      <c r="L1569" s="459">
        <v>0</v>
      </c>
      <c r="M1569" s="16"/>
      <c r="N1569" s="16"/>
      <c r="O1569" s="16"/>
      <c r="P1569" s="16"/>
      <c r="Q1569" s="16"/>
      <c r="R1569" s="17">
        <v>43703</v>
      </c>
      <c r="S1569" s="274" t="s">
        <v>2470</v>
      </c>
      <c r="T1569" s="148" t="s">
        <v>31</v>
      </c>
      <c r="U1569" s="148" t="s">
        <v>31</v>
      </c>
      <c r="V1569" s="148" t="s">
        <v>31</v>
      </c>
      <c r="W1569" s="148" t="s">
        <v>31</v>
      </c>
      <c r="X1569" s="117" t="s">
        <v>3769</v>
      </c>
      <c r="Y1569" s="296"/>
      <c r="Z1569" s="296"/>
      <c r="AA1569" s="296"/>
      <c r="AB1569" s="296"/>
      <c r="AC1569" s="296"/>
      <c r="AD1569" s="296"/>
      <c r="AE1569" s="320"/>
      <c r="AF1569" s="296"/>
      <c r="AG1569" s="129"/>
      <c r="AH1569" s="129"/>
      <c r="AI1569" s="129"/>
      <c r="AJ1569" s="129"/>
      <c r="AK1569" s="129"/>
      <c r="AL1569" s="129"/>
      <c r="AM1569" s="129"/>
      <c r="AN1569" s="129"/>
      <c r="AO1569" s="129"/>
      <c r="AP1569" s="129"/>
    </row>
    <row r="1570" spans="2:44" s="149" customFormat="1" ht="12.75" customHeight="1">
      <c r="B1570" s="10"/>
      <c r="C1570" s="11" t="s">
        <v>40</v>
      </c>
      <c r="D1570" s="12" t="s">
        <v>215</v>
      </c>
      <c r="E1570" s="12" t="s">
        <v>216</v>
      </c>
      <c r="F1570" s="13" t="s">
        <v>1149</v>
      </c>
      <c r="G1570" s="237" t="s">
        <v>226</v>
      </c>
      <c r="H1570" s="14" t="s">
        <v>43</v>
      </c>
      <c r="I1570" s="15">
        <v>6</v>
      </c>
      <c r="J1570" s="15">
        <v>0</v>
      </c>
      <c r="K1570" s="459">
        <v>0.1</v>
      </c>
      <c r="L1570" s="459">
        <v>0</v>
      </c>
      <c r="M1570" s="16">
        <f t="shared" ref="M1570:P1570" si="116">SUM(I1570:I1571)</f>
        <v>12</v>
      </c>
      <c r="N1570" s="16">
        <f t="shared" si="116"/>
        <v>0</v>
      </c>
      <c r="O1570" s="16">
        <f t="shared" si="116"/>
        <v>0.2</v>
      </c>
      <c r="P1570" s="16">
        <f t="shared" si="116"/>
        <v>0</v>
      </c>
      <c r="Q1570" s="16"/>
      <c r="R1570" s="17">
        <v>43649</v>
      </c>
      <c r="S1570" s="274" t="s">
        <v>2470</v>
      </c>
      <c r="T1570" s="148" t="s">
        <v>31</v>
      </c>
      <c r="U1570" s="148" t="s">
        <v>31</v>
      </c>
      <c r="V1570" s="148" t="s">
        <v>31</v>
      </c>
      <c r="W1570" s="148" t="s">
        <v>31</v>
      </c>
      <c r="X1570" s="117" t="s">
        <v>3769</v>
      </c>
      <c r="Y1570" s="296"/>
      <c r="Z1570" s="296"/>
      <c r="AA1570" s="296"/>
      <c r="AB1570" s="296"/>
      <c r="AC1570" s="296"/>
      <c r="AD1570" s="296"/>
      <c r="AE1570" s="320"/>
      <c r="AF1570" s="296"/>
      <c r="AG1570" s="129"/>
      <c r="AH1570" s="129"/>
      <c r="AI1570" s="129"/>
      <c r="AJ1570" s="129"/>
      <c r="AK1570" s="129"/>
      <c r="AL1570" s="129"/>
      <c r="AM1570" s="129"/>
      <c r="AN1570" s="129"/>
      <c r="AO1570" s="129"/>
      <c r="AP1570" s="129"/>
      <c r="AQ1570" s="327"/>
      <c r="AR1570" s="327"/>
    </row>
    <row r="1571" spans="2:44" s="149" customFormat="1" ht="12.75" customHeight="1">
      <c r="B1571" s="10"/>
      <c r="C1571" s="11"/>
      <c r="D1571" s="12"/>
      <c r="E1571" s="12"/>
      <c r="F1571" s="13"/>
      <c r="G1571" s="237" t="s">
        <v>227</v>
      </c>
      <c r="H1571" s="14" t="s">
        <v>43</v>
      </c>
      <c r="I1571" s="15">
        <v>6</v>
      </c>
      <c r="J1571" s="15">
        <v>0</v>
      </c>
      <c r="K1571" s="459">
        <v>0.1</v>
      </c>
      <c r="L1571" s="459">
        <v>0</v>
      </c>
      <c r="M1571" s="16"/>
      <c r="N1571" s="16"/>
      <c r="O1571" s="16"/>
      <c r="P1571" s="16"/>
      <c r="Q1571" s="16"/>
      <c r="R1571" s="17">
        <v>42314</v>
      </c>
      <c r="S1571" s="274" t="s">
        <v>2470</v>
      </c>
      <c r="T1571" s="148" t="s">
        <v>31</v>
      </c>
      <c r="U1571" s="148" t="s">
        <v>31</v>
      </c>
      <c r="V1571" s="148" t="s">
        <v>31</v>
      </c>
      <c r="W1571" s="148" t="s">
        <v>31</v>
      </c>
      <c r="X1571" s="117" t="s">
        <v>3769</v>
      </c>
      <c r="Y1571" s="296"/>
      <c r="Z1571" s="296"/>
      <c r="AA1571" s="296"/>
      <c r="AB1571" s="296"/>
      <c r="AC1571" s="296"/>
      <c r="AD1571" s="296"/>
      <c r="AE1571" s="320"/>
      <c r="AF1571" s="296"/>
      <c r="AG1571" s="129"/>
      <c r="AH1571" s="129"/>
      <c r="AI1571" s="129"/>
      <c r="AJ1571" s="129"/>
      <c r="AK1571" s="129"/>
      <c r="AL1571" s="129"/>
      <c r="AM1571" s="129"/>
      <c r="AN1571" s="129"/>
      <c r="AO1571" s="129"/>
      <c r="AP1571" s="129"/>
    </row>
    <row r="1572" spans="2:44" s="149" customFormat="1" ht="12.75" customHeight="1">
      <c r="B1572" s="10"/>
      <c r="C1572" s="11" t="s">
        <v>40</v>
      </c>
      <c r="D1572" s="12" t="s">
        <v>215</v>
      </c>
      <c r="E1572" s="12" t="s">
        <v>216</v>
      </c>
      <c r="F1572" s="13" t="s">
        <v>228</v>
      </c>
      <c r="G1572" s="237" t="s">
        <v>3171</v>
      </c>
      <c r="H1572" s="14" t="s">
        <v>43</v>
      </c>
      <c r="I1572" s="15">
        <v>18</v>
      </c>
      <c r="J1572" s="15">
        <v>0</v>
      </c>
      <c r="K1572" s="470">
        <v>0.3</v>
      </c>
      <c r="L1572" s="470">
        <v>0</v>
      </c>
      <c r="M1572" s="16">
        <f>SUM(I1572)</f>
        <v>18</v>
      </c>
      <c r="N1572" s="16">
        <f t="shared" ref="N1572:P1573" si="117">SUM(J1572)</f>
        <v>0</v>
      </c>
      <c r="O1572" s="16">
        <f t="shared" si="117"/>
        <v>0.3</v>
      </c>
      <c r="P1572" s="16">
        <f t="shared" si="117"/>
        <v>0</v>
      </c>
      <c r="Q1572" s="16"/>
      <c r="R1572" s="17">
        <v>43178</v>
      </c>
      <c r="S1572" s="274" t="s">
        <v>2470</v>
      </c>
      <c r="T1572" s="148" t="s">
        <v>31</v>
      </c>
      <c r="U1572" s="148" t="s">
        <v>31</v>
      </c>
      <c r="V1572" s="148" t="s">
        <v>31</v>
      </c>
      <c r="W1572" s="148" t="s">
        <v>31</v>
      </c>
      <c r="X1572" s="117" t="s">
        <v>3769</v>
      </c>
      <c r="Y1572" s="296"/>
      <c r="Z1572" s="296"/>
      <c r="AA1572" s="296"/>
      <c r="AB1572" s="296"/>
      <c r="AC1572" s="296"/>
      <c r="AD1572" s="296"/>
      <c r="AE1572" s="320"/>
      <c r="AF1572" s="296"/>
      <c r="AG1572" s="129"/>
      <c r="AH1572" s="129"/>
      <c r="AI1572" s="129"/>
      <c r="AJ1572" s="129"/>
      <c r="AK1572" s="129"/>
      <c r="AL1572" s="129"/>
      <c r="AM1572" s="129"/>
      <c r="AN1572" s="129"/>
      <c r="AO1572" s="129"/>
      <c r="AP1572" s="129"/>
      <c r="AQ1572" s="327"/>
      <c r="AR1572" s="327"/>
    </row>
    <row r="1573" spans="2:44" s="149" customFormat="1" ht="12.75" customHeight="1">
      <c r="B1573" s="10"/>
      <c r="C1573" s="11" t="s">
        <v>40</v>
      </c>
      <c r="D1573" s="12" t="s">
        <v>215</v>
      </c>
      <c r="E1573" s="12" t="s">
        <v>216</v>
      </c>
      <c r="F1573" s="13" t="s">
        <v>1150</v>
      </c>
      <c r="G1573" s="237" t="s">
        <v>3172</v>
      </c>
      <c r="H1573" s="14" t="s">
        <v>43</v>
      </c>
      <c r="I1573" s="15">
        <v>36</v>
      </c>
      <c r="J1573" s="15">
        <v>0</v>
      </c>
      <c r="K1573" s="470">
        <v>0.6</v>
      </c>
      <c r="L1573" s="470">
        <v>0</v>
      </c>
      <c r="M1573" s="16">
        <f t="shared" ref="M1573" si="118">SUM(I1573)</f>
        <v>36</v>
      </c>
      <c r="N1573" s="16">
        <f t="shared" si="117"/>
        <v>0</v>
      </c>
      <c r="O1573" s="16">
        <f t="shared" si="117"/>
        <v>0.6</v>
      </c>
      <c r="P1573" s="16">
        <f t="shared" si="117"/>
        <v>0</v>
      </c>
      <c r="Q1573" s="16"/>
      <c r="R1573" s="17">
        <v>42802</v>
      </c>
      <c r="S1573" s="274" t="s">
        <v>2470</v>
      </c>
      <c r="T1573" s="148" t="s">
        <v>31</v>
      </c>
      <c r="U1573" s="148" t="s">
        <v>31</v>
      </c>
      <c r="V1573" s="148" t="s">
        <v>31</v>
      </c>
      <c r="W1573" s="148" t="s">
        <v>31</v>
      </c>
      <c r="X1573" s="117" t="s">
        <v>3769</v>
      </c>
      <c r="Y1573" s="296"/>
      <c r="Z1573" s="296"/>
      <c r="AA1573" s="296"/>
      <c r="AB1573" s="296"/>
      <c r="AC1573" s="296"/>
      <c r="AD1573" s="296"/>
      <c r="AE1573" s="320"/>
      <c r="AF1573" s="296"/>
      <c r="AG1573" s="129"/>
      <c r="AH1573" s="129"/>
      <c r="AI1573" s="129"/>
      <c r="AJ1573" s="129"/>
      <c r="AK1573" s="129"/>
      <c r="AL1573" s="129"/>
      <c r="AM1573" s="129"/>
      <c r="AN1573" s="129"/>
      <c r="AO1573" s="129"/>
      <c r="AP1573" s="129"/>
      <c r="AQ1573" s="327"/>
      <c r="AR1573" s="327"/>
    </row>
    <row r="1574" spans="2:44" s="149" customFormat="1" ht="12.75" customHeight="1">
      <c r="B1574" s="10"/>
      <c r="C1574" s="11" t="s">
        <v>40</v>
      </c>
      <c r="D1574" s="12" t="s">
        <v>215</v>
      </c>
      <c r="E1574" s="12" t="s">
        <v>216</v>
      </c>
      <c r="F1574" s="13" t="s">
        <v>1151</v>
      </c>
      <c r="G1574" s="237" t="s">
        <v>229</v>
      </c>
      <c r="H1574" s="14" t="s">
        <v>43</v>
      </c>
      <c r="I1574" s="15">
        <v>60</v>
      </c>
      <c r="J1574" s="15">
        <v>0</v>
      </c>
      <c r="K1574" s="15">
        <v>0.1</v>
      </c>
      <c r="L1574" s="15">
        <v>0</v>
      </c>
      <c r="M1574" s="16">
        <f t="shared" ref="M1574:P1574" si="119">SUM(I1574:I1575)</f>
        <v>90</v>
      </c>
      <c r="N1574" s="16">
        <f t="shared" si="119"/>
        <v>0</v>
      </c>
      <c r="O1574" s="16">
        <f t="shared" si="119"/>
        <v>0.6</v>
      </c>
      <c r="P1574" s="16">
        <f t="shared" si="119"/>
        <v>0</v>
      </c>
      <c r="Q1574" s="16"/>
      <c r="R1574" s="17">
        <v>43052</v>
      </c>
      <c r="S1574" s="274" t="s">
        <v>2470</v>
      </c>
      <c r="T1574" s="148" t="s">
        <v>31</v>
      </c>
      <c r="U1574" s="148" t="s">
        <v>31</v>
      </c>
      <c r="V1574" s="148" t="s">
        <v>31</v>
      </c>
      <c r="W1574" s="148" t="s">
        <v>31</v>
      </c>
      <c r="X1574" s="117" t="s">
        <v>3769</v>
      </c>
      <c r="Y1574" s="296"/>
      <c r="Z1574" s="296"/>
      <c r="AA1574" s="296"/>
      <c r="AB1574" s="296"/>
      <c r="AC1574" s="296"/>
      <c r="AD1574" s="296"/>
      <c r="AE1574" s="320"/>
      <c r="AF1574" s="296"/>
      <c r="AG1574" s="129"/>
      <c r="AH1574" s="129"/>
      <c r="AI1574" s="129"/>
      <c r="AJ1574" s="129"/>
      <c r="AK1574" s="129"/>
      <c r="AL1574" s="129"/>
      <c r="AM1574" s="129"/>
      <c r="AN1574" s="129"/>
      <c r="AO1574" s="129"/>
      <c r="AP1574" s="129"/>
      <c r="AQ1574" s="327"/>
      <c r="AR1574" s="327"/>
    </row>
    <row r="1575" spans="2:44" s="149" customFormat="1" ht="12.75" customHeight="1">
      <c r="B1575" s="10"/>
      <c r="C1575" s="11"/>
      <c r="D1575" s="12"/>
      <c r="E1575" s="12"/>
      <c r="F1575" s="13"/>
      <c r="G1575" s="237" t="s">
        <v>880</v>
      </c>
      <c r="H1575" s="14" t="s">
        <v>43</v>
      </c>
      <c r="I1575" s="15">
        <v>30</v>
      </c>
      <c r="J1575" s="15">
        <v>0</v>
      </c>
      <c r="K1575" s="15">
        <v>0.5</v>
      </c>
      <c r="L1575" s="15">
        <v>0</v>
      </c>
      <c r="M1575" s="16"/>
      <c r="N1575" s="16"/>
      <c r="O1575" s="16"/>
      <c r="P1575" s="16"/>
      <c r="Q1575" s="16"/>
      <c r="R1575" s="17">
        <v>42221</v>
      </c>
      <c r="S1575" s="274" t="s">
        <v>2470</v>
      </c>
      <c r="T1575" s="148" t="s">
        <v>31</v>
      </c>
      <c r="U1575" s="148" t="s">
        <v>31</v>
      </c>
      <c r="V1575" s="148" t="s">
        <v>31</v>
      </c>
      <c r="W1575" s="148" t="s">
        <v>31</v>
      </c>
      <c r="X1575" s="117" t="s">
        <v>3769</v>
      </c>
      <c r="Y1575" s="296"/>
      <c r="Z1575" s="296"/>
      <c r="AA1575" s="296"/>
      <c r="AB1575" s="296"/>
      <c r="AC1575" s="296"/>
      <c r="AD1575" s="296"/>
      <c r="AE1575" s="320"/>
      <c r="AF1575" s="296"/>
      <c r="AG1575" s="129"/>
      <c r="AH1575" s="129"/>
      <c r="AI1575" s="129"/>
      <c r="AJ1575" s="129"/>
      <c r="AK1575" s="129"/>
      <c r="AL1575" s="129"/>
      <c r="AM1575" s="129"/>
      <c r="AN1575" s="129"/>
      <c r="AO1575" s="129"/>
      <c r="AP1575" s="129"/>
    </row>
    <row r="1576" spans="2:44" s="149" customFormat="1" ht="12.75" customHeight="1">
      <c r="B1576" s="10"/>
      <c r="C1576" s="11" t="s">
        <v>40</v>
      </c>
      <c r="D1576" s="12" t="s">
        <v>215</v>
      </c>
      <c r="E1576" s="12" t="s">
        <v>216</v>
      </c>
      <c r="F1576" s="13" t="s">
        <v>1152</v>
      </c>
      <c r="G1576" s="237" t="s">
        <v>881</v>
      </c>
      <c r="H1576" s="14" t="s">
        <v>43</v>
      </c>
      <c r="I1576" s="15">
        <v>42</v>
      </c>
      <c r="J1576" s="15">
        <v>0</v>
      </c>
      <c r="K1576" s="459">
        <v>0.7</v>
      </c>
      <c r="L1576" s="459">
        <v>0</v>
      </c>
      <c r="M1576" s="16">
        <f t="shared" ref="M1576:M1580" si="120">SUM(I1576)</f>
        <v>42</v>
      </c>
      <c r="N1576" s="16">
        <f t="shared" ref="N1576:P1580" si="121">SUM(J1576)</f>
        <v>0</v>
      </c>
      <c r="O1576" s="16">
        <f t="shared" si="121"/>
        <v>0.7</v>
      </c>
      <c r="P1576" s="16">
        <f t="shared" si="121"/>
        <v>0</v>
      </c>
      <c r="Q1576" s="16"/>
      <c r="R1576" s="17">
        <v>43052</v>
      </c>
      <c r="S1576" s="274" t="s">
        <v>2470</v>
      </c>
      <c r="T1576" s="148" t="s">
        <v>31</v>
      </c>
      <c r="U1576" s="148" t="s">
        <v>31</v>
      </c>
      <c r="V1576" s="148" t="s">
        <v>31</v>
      </c>
      <c r="W1576" s="148" t="s">
        <v>31</v>
      </c>
      <c r="X1576" s="117" t="s">
        <v>3769</v>
      </c>
      <c r="Y1576" s="296"/>
      <c r="Z1576" s="296"/>
      <c r="AA1576" s="296"/>
      <c r="AB1576" s="296"/>
      <c r="AC1576" s="296"/>
      <c r="AD1576" s="296"/>
      <c r="AE1576" s="320"/>
      <c r="AF1576" s="296"/>
      <c r="AG1576" s="129"/>
      <c r="AH1576" s="129"/>
      <c r="AI1576" s="129"/>
      <c r="AJ1576" s="129"/>
      <c r="AK1576" s="129"/>
      <c r="AL1576" s="129"/>
      <c r="AM1576" s="129"/>
      <c r="AN1576" s="129"/>
      <c r="AO1576" s="129"/>
      <c r="AP1576" s="129"/>
      <c r="AQ1576" s="327"/>
      <c r="AR1576" s="327"/>
    </row>
    <row r="1577" spans="2:44" s="149" customFormat="1" ht="12.75" customHeight="1">
      <c r="B1577" s="10"/>
      <c r="C1577" s="11" t="s">
        <v>40</v>
      </c>
      <c r="D1577" s="12" t="s">
        <v>230</v>
      </c>
      <c r="E1577" s="12" t="s">
        <v>231</v>
      </c>
      <c r="F1577" s="13" t="s">
        <v>232</v>
      </c>
      <c r="G1577" s="237" t="s">
        <v>232</v>
      </c>
      <c r="H1577" s="14" t="s">
        <v>43</v>
      </c>
      <c r="I1577" s="15">
        <v>12</v>
      </c>
      <c r="J1577" s="15">
        <v>0</v>
      </c>
      <c r="K1577" s="459">
        <v>0.2</v>
      </c>
      <c r="L1577" s="459">
        <v>0</v>
      </c>
      <c r="M1577" s="16">
        <f t="shared" si="120"/>
        <v>12</v>
      </c>
      <c r="N1577" s="16">
        <f t="shared" si="121"/>
        <v>0</v>
      </c>
      <c r="O1577" s="16">
        <f t="shared" si="121"/>
        <v>0.2</v>
      </c>
      <c r="P1577" s="16">
        <f t="shared" si="121"/>
        <v>0</v>
      </c>
      <c r="Q1577" s="16"/>
      <c r="R1577" s="17">
        <v>42751</v>
      </c>
      <c r="S1577" s="274" t="s">
        <v>2470</v>
      </c>
      <c r="T1577" s="148" t="s">
        <v>31</v>
      </c>
      <c r="U1577" s="148" t="s">
        <v>31</v>
      </c>
      <c r="V1577" s="148" t="s">
        <v>31</v>
      </c>
      <c r="W1577" s="148" t="s">
        <v>31</v>
      </c>
      <c r="X1577" s="117" t="s">
        <v>3769</v>
      </c>
      <c r="Y1577" s="296"/>
      <c r="Z1577" s="296"/>
      <c r="AA1577" s="296"/>
      <c r="AB1577" s="296"/>
      <c r="AC1577" s="296"/>
      <c r="AD1577" s="296"/>
      <c r="AE1577" s="320"/>
      <c r="AF1577" s="296"/>
      <c r="AG1577" s="129"/>
      <c r="AH1577" s="129"/>
      <c r="AI1577" s="129"/>
      <c r="AJ1577" s="129"/>
      <c r="AK1577" s="129"/>
      <c r="AL1577" s="129"/>
      <c r="AM1577" s="129"/>
      <c r="AN1577" s="129"/>
      <c r="AO1577" s="129"/>
      <c r="AP1577" s="129"/>
      <c r="AQ1577" s="327"/>
      <c r="AR1577" s="327"/>
    </row>
    <row r="1578" spans="2:44" s="149" customFormat="1" ht="12.75" customHeight="1">
      <c r="B1578" s="10"/>
      <c r="C1578" s="11" t="s">
        <v>40</v>
      </c>
      <c r="D1578" s="12" t="s">
        <v>230</v>
      </c>
      <c r="E1578" s="12" t="s">
        <v>231</v>
      </c>
      <c r="F1578" s="13" t="s">
        <v>233</v>
      </c>
      <c r="G1578" s="237" t="s">
        <v>233</v>
      </c>
      <c r="H1578" s="14" t="s">
        <v>43</v>
      </c>
      <c r="I1578" s="15">
        <v>12</v>
      </c>
      <c r="J1578" s="15">
        <v>0</v>
      </c>
      <c r="K1578" s="459">
        <v>0.2</v>
      </c>
      <c r="L1578" s="459">
        <v>0</v>
      </c>
      <c r="M1578" s="16">
        <f t="shared" si="120"/>
        <v>12</v>
      </c>
      <c r="N1578" s="16">
        <f t="shared" si="121"/>
        <v>0</v>
      </c>
      <c r="O1578" s="16">
        <f t="shared" si="121"/>
        <v>0.2</v>
      </c>
      <c r="P1578" s="16">
        <f t="shared" si="121"/>
        <v>0</v>
      </c>
      <c r="Q1578" s="16"/>
      <c r="R1578" s="17">
        <v>42751</v>
      </c>
      <c r="S1578" s="274" t="s">
        <v>2470</v>
      </c>
      <c r="T1578" s="148" t="s">
        <v>31</v>
      </c>
      <c r="U1578" s="148" t="s">
        <v>31</v>
      </c>
      <c r="V1578" s="148" t="s">
        <v>31</v>
      </c>
      <c r="W1578" s="148" t="s">
        <v>31</v>
      </c>
      <c r="X1578" s="117" t="s">
        <v>3769</v>
      </c>
      <c r="Y1578" s="296"/>
      <c r="Z1578" s="296"/>
      <c r="AA1578" s="296"/>
      <c r="AB1578" s="296"/>
      <c r="AC1578" s="296"/>
      <c r="AD1578" s="296"/>
      <c r="AE1578" s="320"/>
      <c r="AF1578" s="296"/>
      <c r="AG1578" s="129"/>
      <c r="AH1578" s="129"/>
      <c r="AI1578" s="129"/>
      <c r="AJ1578" s="129"/>
      <c r="AK1578" s="129"/>
      <c r="AL1578" s="129"/>
      <c r="AM1578" s="129"/>
      <c r="AN1578" s="129"/>
      <c r="AO1578" s="129"/>
      <c r="AP1578" s="129"/>
      <c r="AQ1578" s="327"/>
      <c r="AR1578" s="327"/>
    </row>
    <row r="1579" spans="2:44" s="149" customFormat="1" ht="12.75" customHeight="1">
      <c r="B1579" s="10"/>
      <c r="C1579" s="11" t="s">
        <v>40</v>
      </c>
      <c r="D1579" s="12" t="s">
        <v>230</v>
      </c>
      <c r="E1579" s="12" t="s">
        <v>234</v>
      </c>
      <c r="F1579" s="13" t="s">
        <v>1153</v>
      </c>
      <c r="G1579" s="237" t="s">
        <v>235</v>
      </c>
      <c r="H1579" s="14" t="s">
        <v>43</v>
      </c>
      <c r="I1579" s="15">
        <v>12</v>
      </c>
      <c r="J1579" s="15">
        <v>0</v>
      </c>
      <c r="K1579" s="459">
        <v>0.2</v>
      </c>
      <c r="L1579" s="459">
        <v>0</v>
      </c>
      <c r="M1579" s="16">
        <f t="shared" si="120"/>
        <v>12</v>
      </c>
      <c r="N1579" s="16">
        <f t="shared" si="121"/>
        <v>0</v>
      </c>
      <c r="O1579" s="16">
        <f t="shared" si="121"/>
        <v>0.2</v>
      </c>
      <c r="P1579" s="16">
        <f t="shared" si="121"/>
        <v>0</v>
      </c>
      <c r="Q1579" s="16"/>
      <c r="R1579" s="17">
        <v>42751</v>
      </c>
      <c r="S1579" s="274" t="s">
        <v>2470</v>
      </c>
      <c r="T1579" s="148" t="s">
        <v>31</v>
      </c>
      <c r="U1579" s="148" t="s">
        <v>31</v>
      </c>
      <c r="V1579" s="148" t="s">
        <v>31</v>
      </c>
      <c r="W1579" s="148" t="s">
        <v>31</v>
      </c>
      <c r="X1579" s="117" t="s">
        <v>3769</v>
      </c>
      <c r="Y1579" s="296"/>
      <c r="Z1579" s="296"/>
      <c r="AA1579" s="296"/>
      <c r="AB1579" s="296"/>
      <c r="AC1579" s="296"/>
      <c r="AD1579" s="296"/>
      <c r="AE1579" s="320"/>
      <c r="AF1579" s="296"/>
      <c r="AG1579" s="129"/>
      <c r="AH1579" s="129"/>
      <c r="AI1579" s="129"/>
      <c r="AJ1579" s="129"/>
      <c r="AK1579" s="129"/>
      <c r="AL1579" s="129"/>
      <c r="AM1579" s="129"/>
      <c r="AN1579" s="129"/>
      <c r="AO1579" s="129"/>
      <c r="AP1579" s="129"/>
      <c r="AQ1579" s="327"/>
      <c r="AR1579" s="327"/>
    </row>
    <row r="1580" spans="2:44" s="149" customFormat="1" ht="12.75" customHeight="1">
      <c r="B1580" s="10"/>
      <c r="C1580" s="11" t="s">
        <v>40</v>
      </c>
      <c r="D1580" s="12" t="s">
        <v>230</v>
      </c>
      <c r="E1580" s="12" t="s">
        <v>234</v>
      </c>
      <c r="F1580" s="13" t="s">
        <v>1151</v>
      </c>
      <c r="G1580" s="237" t="s">
        <v>229</v>
      </c>
      <c r="H1580" s="14" t="s">
        <v>43</v>
      </c>
      <c r="I1580" s="15">
        <v>30</v>
      </c>
      <c r="J1580" s="15">
        <v>0</v>
      </c>
      <c r="K1580" s="459">
        <v>0.5</v>
      </c>
      <c r="L1580" s="459">
        <v>0</v>
      </c>
      <c r="M1580" s="16">
        <f t="shared" si="120"/>
        <v>30</v>
      </c>
      <c r="N1580" s="16">
        <f t="shared" si="121"/>
        <v>0</v>
      </c>
      <c r="O1580" s="16">
        <f t="shared" si="121"/>
        <v>0.5</v>
      </c>
      <c r="P1580" s="16">
        <f t="shared" si="121"/>
        <v>0</v>
      </c>
      <c r="Q1580" s="16"/>
      <c r="R1580" s="17">
        <v>42751</v>
      </c>
      <c r="S1580" s="274" t="s">
        <v>2470</v>
      </c>
      <c r="T1580" s="148" t="s">
        <v>31</v>
      </c>
      <c r="U1580" s="148" t="s">
        <v>31</v>
      </c>
      <c r="V1580" s="148" t="s">
        <v>31</v>
      </c>
      <c r="W1580" s="148" t="s">
        <v>31</v>
      </c>
      <c r="X1580" s="117" t="s">
        <v>3769</v>
      </c>
      <c r="Y1580" s="296"/>
      <c r="Z1580" s="296"/>
      <c r="AA1580" s="296"/>
      <c r="AB1580" s="296"/>
      <c r="AC1580" s="296"/>
      <c r="AD1580" s="296"/>
      <c r="AE1580" s="320"/>
      <c r="AF1580" s="296"/>
      <c r="AG1580" s="129"/>
      <c r="AH1580" s="129"/>
      <c r="AI1580" s="129"/>
      <c r="AJ1580" s="129"/>
      <c r="AK1580" s="129"/>
      <c r="AL1580" s="129"/>
      <c r="AM1580" s="129"/>
      <c r="AN1580" s="129"/>
      <c r="AO1580" s="129"/>
      <c r="AP1580" s="129"/>
      <c r="AQ1580" s="327"/>
      <c r="AR1580" s="327"/>
    </row>
    <row r="1581" spans="2:44" s="149" customFormat="1" ht="12.75" customHeight="1">
      <c r="B1581" s="10"/>
      <c r="C1581" s="11" t="s">
        <v>40</v>
      </c>
      <c r="D1581" s="12" t="s">
        <v>215</v>
      </c>
      <c r="E1581" s="12" t="s">
        <v>236</v>
      </c>
      <c r="F1581" s="13" t="s">
        <v>271</v>
      </c>
      <c r="G1581" s="237" t="s">
        <v>3173</v>
      </c>
      <c r="H1581" s="14" t="s">
        <v>43</v>
      </c>
      <c r="I1581" s="15">
        <v>48</v>
      </c>
      <c r="J1581" s="15">
        <v>0</v>
      </c>
      <c r="K1581" s="471">
        <v>0.8</v>
      </c>
      <c r="L1581" s="461">
        <v>0</v>
      </c>
      <c r="M1581" s="16">
        <f>SUM(I1581:I1583)</f>
        <v>144</v>
      </c>
      <c r="N1581" s="16">
        <f t="shared" ref="N1581:P1581" si="122">SUM(J1581:J1583)</f>
        <v>0</v>
      </c>
      <c r="O1581" s="16">
        <f t="shared" si="122"/>
        <v>2.4</v>
      </c>
      <c r="P1581" s="16">
        <f t="shared" si="122"/>
        <v>0</v>
      </c>
      <c r="Q1581" s="16"/>
      <c r="R1581" s="17">
        <v>43052</v>
      </c>
      <c r="S1581" s="274" t="s">
        <v>2470</v>
      </c>
      <c r="T1581" s="148" t="s">
        <v>31</v>
      </c>
      <c r="U1581" s="148" t="s">
        <v>31</v>
      </c>
      <c r="V1581" s="148" t="s">
        <v>31</v>
      </c>
      <c r="W1581" s="148" t="s">
        <v>31</v>
      </c>
      <c r="X1581" s="117" t="s">
        <v>3769</v>
      </c>
      <c r="Y1581" s="296"/>
      <c r="Z1581" s="296"/>
      <c r="AA1581" s="296"/>
      <c r="AB1581" s="296"/>
      <c r="AC1581" s="296"/>
      <c r="AD1581" s="296"/>
      <c r="AE1581" s="320"/>
      <c r="AF1581" s="296"/>
      <c r="AG1581" s="129"/>
      <c r="AH1581" s="129"/>
      <c r="AI1581" s="129"/>
      <c r="AJ1581" s="129"/>
      <c r="AK1581" s="129"/>
      <c r="AL1581" s="129"/>
      <c r="AM1581" s="129"/>
      <c r="AN1581" s="129"/>
      <c r="AO1581" s="129"/>
      <c r="AP1581" s="129"/>
      <c r="AQ1581" s="327"/>
      <c r="AR1581" s="327"/>
    </row>
    <row r="1582" spans="2:44" s="149" customFormat="1" ht="12.75" customHeight="1">
      <c r="B1582" s="10"/>
      <c r="C1582" s="11"/>
      <c r="D1582" s="12"/>
      <c r="E1582" s="12"/>
      <c r="F1582" s="13"/>
      <c r="G1582" s="237" t="s">
        <v>3193</v>
      </c>
      <c r="H1582" s="14" t="s">
        <v>43</v>
      </c>
      <c r="I1582" s="15">
        <v>60</v>
      </c>
      <c r="J1582" s="15">
        <v>0</v>
      </c>
      <c r="K1582" s="471">
        <v>1</v>
      </c>
      <c r="L1582" s="461">
        <v>0</v>
      </c>
      <c r="M1582" s="16"/>
      <c r="N1582" s="16"/>
      <c r="O1582" s="16"/>
      <c r="P1582" s="16"/>
      <c r="Q1582" s="16"/>
      <c r="R1582" s="17">
        <v>42632</v>
      </c>
      <c r="S1582" s="274" t="s">
        <v>2470</v>
      </c>
      <c r="T1582" s="148" t="s">
        <v>31</v>
      </c>
      <c r="U1582" s="148" t="s">
        <v>31</v>
      </c>
      <c r="V1582" s="148" t="s">
        <v>31</v>
      </c>
      <c r="W1582" s="148" t="s">
        <v>31</v>
      </c>
      <c r="X1582" s="117" t="s">
        <v>3769</v>
      </c>
      <c r="Y1582" s="296"/>
      <c r="Z1582" s="296"/>
      <c r="AA1582" s="296"/>
      <c r="AB1582" s="296"/>
      <c r="AC1582" s="296"/>
      <c r="AD1582" s="296"/>
      <c r="AE1582" s="320"/>
      <c r="AF1582" s="296"/>
      <c r="AG1582" s="129"/>
      <c r="AH1582" s="129"/>
      <c r="AI1582" s="129"/>
      <c r="AJ1582" s="129"/>
      <c r="AK1582" s="129"/>
      <c r="AL1582" s="129"/>
      <c r="AM1582" s="129"/>
      <c r="AN1582" s="129"/>
      <c r="AO1582" s="129"/>
      <c r="AP1582" s="129"/>
    </row>
    <row r="1583" spans="2:44" s="149" customFormat="1" ht="12.75" customHeight="1">
      <c r="B1583" s="10"/>
      <c r="C1583" s="11"/>
      <c r="D1583" s="12"/>
      <c r="E1583" s="12"/>
      <c r="F1583" s="13"/>
      <c r="G1583" s="237" t="s">
        <v>3174</v>
      </c>
      <c r="H1583" s="14" t="s">
        <v>43</v>
      </c>
      <c r="I1583" s="15">
        <v>36</v>
      </c>
      <c r="J1583" s="15">
        <v>0</v>
      </c>
      <c r="K1583" s="489">
        <v>0.6</v>
      </c>
      <c r="L1583" s="463">
        <v>0</v>
      </c>
      <c r="M1583" s="16"/>
      <c r="N1583" s="16"/>
      <c r="O1583" s="16"/>
      <c r="P1583" s="16"/>
      <c r="Q1583" s="16"/>
      <c r="R1583" s="17">
        <v>42733</v>
      </c>
      <c r="S1583" s="274" t="s">
        <v>2470</v>
      </c>
      <c r="T1583" s="148" t="s">
        <v>31</v>
      </c>
      <c r="U1583" s="148" t="s">
        <v>31</v>
      </c>
      <c r="V1583" s="148" t="s">
        <v>31</v>
      </c>
      <c r="W1583" s="148" t="s">
        <v>31</v>
      </c>
      <c r="X1583" s="117" t="s">
        <v>3769</v>
      </c>
      <c r="Y1583" s="296"/>
      <c r="Z1583" s="296"/>
      <c r="AA1583" s="296"/>
      <c r="AB1583" s="296"/>
      <c r="AC1583" s="296"/>
      <c r="AD1583" s="296"/>
      <c r="AE1583" s="320"/>
      <c r="AF1583" s="296"/>
      <c r="AG1583" s="129"/>
      <c r="AH1583" s="129"/>
      <c r="AI1583" s="129"/>
      <c r="AJ1583" s="129"/>
      <c r="AK1583" s="129"/>
      <c r="AL1583" s="129"/>
      <c r="AM1583" s="129"/>
      <c r="AN1583" s="129"/>
      <c r="AO1583" s="129"/>
      <c r="AP1583" s="129"/>
    </row>
    <row r="1584" spans="2:44" s="149" customFormat="1" ht="12.75" customHeight="1">
      <c r="B1584" s="10"/>
      <c r="C1584" s="11" t="s">
        <v>40</v>
      </c>
      <c r="D1584" s="12" t="s">
        <v>230</v>
      </c>
      <c r="E1584" s="12" t="s">
        <v>237</v>
      </c>
      <c r="F1584" s="13" t="s">
        <v>238</v>
      </c>
      <c r="G1584" s="237" t="s">
        <v>239</v>
      </c>
      <c r="H1584" s="14" t="s">
        <v>131</v>
      </c>
      <c r="I1584" s="15">
        <v>30</v>
      </c>
      <c r="J1584" s="15">
        <v>0</v>
      </c>
      <c r="K1584" s="15">
        <v>0.2</v>
      </c>
      <c r="L1584" s="15">
        <v>0</v>
      </c>
      <c r="M1584" s="16">
        <f>SUM(I1584:I1589)</f>
        <v>120</v>
      </c>
      <c r="N1584" s="16">
        <f t="shared" ref="N1584:P1584" si="123">SUM(J1584:J1589)</f>
        <v>0</v>
      </c>
      <c r="O1584" s="16">
        <f t="shared" si="123"/>
        <v>1</v>
      </c>
      <c r="P1584" s="16">
        <f t="shared" si="123"/>
        <v>0</v>
      </c>
      <c r="Q1584" s="16"/>
      <c r="R1584" s="17">
        <v>43347</v>
      </c>
      <c r="S1584" s="274" t="s">
        <v>2470</v>
      </c>
      <c r="T1584" s="148" t="s">
        <v>31</v>
      </c>
      <c r="U1584" s="148" t="s">
        <v>31</v>
      </c>
      <c r="V1584" s="148" t="s">
        <v>31</v>
      </c>
      <c r="W1584" s="148" t="s">
        <v>31</v>
      </c>
      <c r="X1584" s="117" t="s">
        <v>3769</v>
      </c>
      <c r="Y1584" s="296"/>
      <c r="Z1584" s="296"/>
      <c r="AA1584" s="296"/>
      <c r="AB1584" s="296"/>
      <c r="AC1584" s="296"/>
      <c r="AD1584" s="296"/>
      <c r="AE1584" s="320"/>
      <c r="AF1584" s="296"/>
      <c r="AG1584" s="129"/>
      <c r="AH1584" s="129"/>
      <c r="AI1584" s="129"/>
      <c r="AJ1584" s="129"/>
      <c r="AK1584" s="129"/>
      <c r="AL1584" s="129"/>
      <c r="AM1584" s="129"/>
      <c r="AN1584" s="129"/>
      <c r="AO1584" s="129"/>
      <c r="AP1584" s="129"/>
      <c r="AQ1584" s="327"/>
      <c r="AR1584" s="327"/>
    </row>
    <row r="1585" spans="2:44" s="149" customFormat="1" ht="12.75" customHeight="1">
      <c r="B1585" s="10"/>
      <c r="C1585" s="11"/>
      <c r="D1585" s="12"/>
      <c r="E1585" s="12"/>
      <c r="F1585" s="13"/>
      <c r="G1585" s="237" t="s">
        <v>240</v>
      </c>
      <c r="H1585" s="14" t="s">
        <v>131</v>
      </c>
      <c r="I1585" s="15">
        <v>6</v>
      </c>
      <c r="J1585" s="15">
        <v>0</v>
      </c>
      <c r="K1585" s="15">
        <v>0.1</v>
      </c>
      <c r="L1585" s="15">
        <v>0</v>
      </c>
      <c r="M1585" s="16"/>
      <c r="N1585" s="16"/>
      <c r="O1585" s="16"/>
      <c r="P1585" s="16"/>
      <c r="Q1585" s="16"/>
      <c r="R1585" s="17" t="s">
        <v>241</v>
      </c>
      <c r="S1585" s="274" t="s">
        <v>2470</v>
      </c>
      <c r="T1585" s="148" t="s">
        <v>31</v>
      </c>
      <c r="U1585" s="148" t="s">
        <v>31</v>
      </c>
      <c r="V1585" s="148" t="s">
        <v>31</v>
      </c>
      <c r="W1585" s="148" t="s">
        <v>31</v>
      </c>
      <c r="X1585" s="117" t="s">
        <v>3769</v>
      </c>
      <c r="Y1585" s="296"/>
      <c r="Z1585" s="296"/>
      <c r="AA1585" s="296"/>
      <c r="AB1585" s="296"/>
      <c r="AC1585" s="296"/>
      <c r="AD1585" s="296"/>
      <c r="AE1585" s="320"/>
      <c r="AF1585" s="296"/>
      <c r="AG1585" s="129"/>
      <c r="AH1585" s="129"/>
      <c r="AI1585" s="129"/>
      <c r="AJ1585" s="129"/>
      <c r="AK1585" s="129"/>
      <c r="AL1585" s="129"/>
      <c r="AM1585" s="129"/>
      <c r="AN1585" s="129"/>
      <c r="AO1585" s="129"/>
      <c r="AP1585" s="129"/>
    </row>
    <row r="1586" spans="2:44" s="149" customFormat="1" ht="12.75" customHeight="1">
      <c r="B1586" s="10"/>
      <c r="C1586" s="11"/>
      <c r="D1586" s="12"/>
      <c r="E1586" s="12"/>
      <c r="F1586" s="13"/>
      <c r="G1586" s="237" t="s">
        <v>242</v>
      </c>
      <c r="H1586" s="14" t="s">
        <v>131</v>
      </c>
      <c r="I1586" s="15">
        <v>6</v>
      </c>
      <c r="J1586" s="15">
        <v>0</v>
      </c>
      <c r="K1586" s="15">
        <v>0.1</v>
      </c>
      <c r="L1586" s="15">
        <v>0</v>
      </c>
      <c r="M1586" s="16"/>
      <c r="N1586" s="16"/>
      <c r="O1586" s="16"/>
      <c r="P1586" s="16"/>
      <c r="Q1586" s="16"/>
      <c r="R1586" s="17" t="s">
        <v>243</v>
      </c>
      <c r="S1586" s="274" t="s">
        <v>2470</v>
      </c>
      <c r="T1586" s="148" t="s">
        <v>31</v>
      </c>
      <c r="U1586" s="148" t="s">
        <v>31</v>
      </c>
      <c r="V1586" s="148" t="s">
        <v>31</v>
      </c>
      <c r="W1586" s="148" t="s">
        <v>31</v>
      </c>
      <c r="X1586" s="117" t="s">
        <v>3769</v>
      </c>
      <c r="Y1586" s="296"/>
      <c r="Z1586" s="296"/>
      <c r="AA1586" s="296"/>
      <c r="AB1586" s="296"/>
      <c r="AC1586" s="296"/>
      <c r="AD1586" s="296"/>
      <c r="AE1586" s="320"/>
      <c r="AF1586" s="296"/>
      <c r="AG1586" s="129"/>
      <c r="AH1586" s="129"/>
      <c r="AI1586" s="129"/>
      <c r="AJ1586" s="129"/>
      <c r="AK1586" s="129"/>
      <c r="AL1586" s="129"/>
      <c r="AM1586" s="129"/>
      <c r="AN1586" s="129"/>
      <c r="AO1586" s="129"/>
      <c r="AP1586" s="129"/>
    </row>
    <row r="1587" spans="2:44" s="149" customFormat="1" ht="12.75" customHeight="1">
      <c r="B1587" s="10"/>
      <c r="C1587" s="11"/>
      <c r="D1587" s="12"/>
      <c r="E1587" s="12"/>
      <c r="F1587" s="13"/>
      <c r="G1587" s="237" t="s">
        <v>244</v>
      </c>
      <c r="H1587" s="14" t="s">
        <v>131</v>
      </c>
      <c r="I1587" s="15">
        <v>6</v>
      </c>
      <c r="J1587" s="15">
        <v>0</v>
      </c>
      <c r="K1587" s="15">
        <v>0.1</v>
      </c>
      <c r="L1587" s="15">
        <v>0</v>
      </c>
      <c r="M1587" s="16"/>
      <c r="N1587" s="16"/>
      <c r="O1587" s="16"/>
      <c r="P1587" s="16"/>
      <c r="Q1587" s="16"/>
      <c r="R1587" s="17">
        <v>43347</v>
      </c>
      <c r="S1587" s="274" t="s">
        <v>2470</v>
      </c>
      <c r="T1587" s="148" t="s">
        <v>31</v>
      </c>
      <c r="U1587" s="148" t="s">
        <v>31</v>
      </c>
      <c r="V1587" s="148" t="s">
        <v>31</v>
      </c>
      <c r="W1587" s="148" t="s">
        <v>31</v>
      </c>
      <c r="X1587" s="117" t="s">
        <v>3769</v>
      </c>
      <c r="Y1587" s="296"/>
      <c r="Z1587" s="296"/>
      <c r="AA1587" s="296"/>
      <c r="AB1587" s="296"/>
      <c r="AC1587" s="296"/>
      <c r="AD1587" s="296"/>
      <c r="AE1587" s="320"/>
      <c r="AF1587" s="296"/>
      <c r="AG1587" s="129"/>
      <c r="AH1587" s="129"/>
      <c r="AI1587" s="129"/>
      <c r="AJ1587" s="129"/>
      <c r="AK1587" s="129"/>
      <c r="AL1587" s="129"/>
      <c r="AM1587" s="129"/>
      <c r="AN1587" s="129"/>
      <c r="AO1587" s="129"/>
      <c r="AP1587" s="129"/>
    </row>
    <row r="1588" spans="2:44" s="149" customFormat="1" ht="12.75" customHeight="1">
      <c r="B1588" s="10"/>
      <c r="C1588" s="11"/>
      <c r="D1588" s="12"/>
      <c r="E1588" s="12"/>
      <c r="F1588" s="13"/>
      <c r="G1588" s="237" t="s">
        <v>245</v>
      </c>
      <c r="H1588" s="14" t="s">
        <v>131</v>
      </c>
      <c r="I1588" s="15">
        <v>12</v>
      </c>
      <c r="J1588" s="15">
        <v>0</v>
      </c>
      <c r="K1588" s="15">
        <v>0.2</v>
      </c>
      <c r="L1588" s="15">
        <v>0</v>
      </c>
      <c r="M1588" s="16"/>
      <c r="N1588" s="16"/>
      <c r="O1588" s="16"/>
      <c r="P1588" s="16"/>
      <c r="Q1588" s="16"/>
      <c r="R1588" s="17">
        <v>43347</v>
      </c>
      <c r="S1588" s="274" t="s">
        <v>2470</v>
      </c>
      <c r="T1588" s="148" t="s">
        <v>31</v>
      </c>
      <c r="U1588" s="148" t="s">
        <v>31</v>
      </c>
      <c r="V1588" s="148" t="s">
        <v>31</v>
      </c>
      <c r="W1588" s="148" t="s">
        <v>31</v>
      </c>
      <c r="X1588" s="117" t="s">
        <v>3769</v>
      </c>
      <c r="Y1588" s="296"/>
      <c r="Z1588" s="296"/>
      <c r="AA1588" s="296"/>
      <c r="AB1588" s="296"/>
      <c r="AC1588" s="296"/>
      <c r="AD1588" s="296"/>
      <c r="AE1588" s="320"/>
      <c r="AF1588" s="296"/>
      <c r="AG1588" s="129"/>
      <c r="AH1588" s="129"/>
      <c r="AI1588" s="129"/>
      <c r="AJ1588" s="129"/>
      <c r="AK1588" s="129"/>
      <c r="AL1588" s="129"/>
      <c r="AM1588" s="129"/>
      <c r="AN1588" s="129"/>
      <c r="AO1588" s="129"/>
      <c r="AP1588" s="129"/>
    </row>
    <row r="1589" spans="2:44" s="149" customFormat="1" ht="12.75" customHeight="1">
      <c r="B1589" s="10"/>
      <c r="C1589" s="11"/>
      <c r="D1589" s="12"/>
      <c r="E1589" s="12"/>
      <c r="F1589" s="13"/>
      <c r="G1589" s="237" t="s">
        <v>246</v>
      </c>
      <c r="H1589" s="14" t="s">
        <v>131</v>
      </c>
      <c r="I1589" s="15">
        <v>60</v>
      </c>
      <c r="J1589" s="15">
        <v>0</v>
      </c>
      <c r="K1589" s="15">
        <v>0.3</v>
      </c>
      <c r="L1589" s="15">
        <v>0</v>
      </c>
      <c r="M1589" s="16"/>
      <c r="N1589" s="16"/>
      <c r="O1589" s="16"/>
      <c r="P1589" s="16"/>
      <c r="Q1589" s="16"/>
      <c r="R1589" s="17">
        <v>43577</v>
      </c>
      <c r="S1589" s="274" t="s">
        <v>2470</v>
      </c>
      <c r="T1589" s="148" t="s">
        <v>31</v>
      </c>
      <c r="U1589" s="148" t="s">
        <v>31</v>
      </c>
      <c r="V1589" s="148" t="s">
        <v>31</v>
      </c>
      <c r="W1589" s="148" t="s">
        <v>31</v>
      </c>
      <c r="X1589" s="117" t="s">
        <v>3769</v>
      </c>
      <c r="Y1589" s="296"/>
      <c r="Z1589" s="296"/>
      <c r="AA1589" s="296"/>
      <c r="AB1589" s="296"/>
      <c r="AC1589" s="296"/>
      <c r="AD1589" s="296"/>
      <c r="AE1589" s="320"/>
      <c r="AF1589" s="296"/>
      <c r="AG1589" s="129"/>
      <c r="AH1589" s="129"/>
      <c r="AI1589" s="129"/>
      <c r="AJ1589" s="129"/>
      <c r="AK1589" s="129"/>
      <c r="AL1589" s="129"/>
      <c r="AM1589" s="129"/>
      <c r="AN1589" s="129"/>
      <c r="AO1589" s="129"/>
      <c r="AP1589" s="129"/>
    </row>
    <row r="1590" spans="2:44" s="149" customFormat="1" ht="12.75" customHeight="1">
      <c r="B1590" s="10"/>
      <c r="C1590" s="11" t="s">
        <v>40</v>
      </c>
      <c r="D1590" s="12" t="s">
        <v>247</v>
      </c>
      <c r="E1590" s="12" t="s">
        <v>248</v>
      </c>
      <c r="F1590" s="13" t="s">
        <v>249</v>
      </c>
      <c r="G1590" s="237" t="s">
        <v>250</v>
      </c>
      <c r="H1590" s="14" t="s">
        <v>131</v>
      </c>
      <c r="I1590" s="15">
        <v>12</v>
      </c>
      <c r="J1590" s="15">
        <v>0</v>
      </c>
      <c r="K1590" s="459">
        <v>0.2</v>
      </c>
      <c r="L1590" s="459">
        <v>0</v>
      </c>
      <c r="M1590" s="16">
        <f>SUM(I1590:I1594)</f>
        <v>195</v>
      </c>
      <c r="N1590" s="16">
        <f t="shared" ref="N1590:P1590" si="124">SUM(J1590:J1594)</f>
        <v>0</v>
      </c>
      <c r="O1590" s="16">
        <f t="shared" si="124"/>
        <v>3.25</v>
      </c>
      <c r="P1590" s="16">
        <f t="shared" si="124"/>
        <v>0</v>
      </c>
      <c r="Q1590" s="16"/>
      <c r="R1590" s="17">
        <v>42094</v>
      </c>
      <c r="S1590" s="274" t="s">
        <v>2470</v>
      </c>
      <c r="T1590" s="148" t="s">
        <v>31</v>
      </c>
      <c r="U1590" s="148" t="s">
        <v>31</v>
      </c>
      <c r="V1590" s="148" t="s">
        <v>31</v>
      </c>
      <c r="W1590" s="148" t="s">
        <v>31</v>
      </c>
      <c r="X1590" s="332" t="s">
        <v>3770</v>
      </c>
      <c r="Y1590" s="296"/>
      <c r="Z1590" s="296"/>
      <c r="AA1590" s="296"/>
      <c r="AB1590" s="296"/>
      <c r="AC1590" s="296"/>
      <c r="AD1590" s="296"/>
      <c r="AE1590" s="320"/>
      <c r="AF1590" s="296"/>
      <c r="AG1590" s="129"/>
      <c r="AH1590" s="129"/>
      <c r="AI1590" s="129"/>
      <c r="AJ1590" s="129"/>
      <c r="AK1590" s="129"/>
      <c r="AL1590" s="129"/>
      <c r="AM1590" s="129"/>
      <c r="AN1590" s="129"/>
      <c r="AO1590" s="129"/>
      <c r="AP1590" s="129"/>
      <c r="AQ1590" s="327"/>
      <c r="AR1590" s="327"/>
    </row>
    <row r="1591" spans="2:44" s="149" customFormat="1" ht="12.75" customHeight="1">
      <c r="B1591" s="10"/>
      <c r="C1591" s="11"/>
      <c r="D1591" s="12"/>
      <c r="E1591" s="12"/>
      <c r="F1591" s="13"/>
      <c r="G1591" s="237" t="s">
        <v>251</v>
      </c>
      <c r="H1591" s="14" t="s">
        <v>131</v>
      </c>
      <c r="I1591" s="15">
        <v>15</v>
      </c>
      <c r="J1591" s="15">
        <v>0</v>
      </c>
      <c r="K1591" s="459">
        <v>0.25</v>
      </c>
      <c r="L1591" s="459">
        <v>0</v>
      </c>
      <c r="M1591" s="16"/>
      <c r="N1591" s="16"/>
      <c r="O1591" s="16"/>
      <c r="P1591" s="16"/>
      <c r="Q1591" s="16"/>
      <c r="R1591" s="17">
        <v>42094</v>
      </c>
      <c r="S1591" s="274" t="s">
        <v>2470</v>
      </c>
      <c r="T1591" s="148" t="s">
        <v>31</v>
      </c>
      <c r="U1591" s="148" t="s">
        <v>31</v>
      </c>
      <c r="V1591" s="148" t="s">
        <v>31</v>
      </c>
      <c r="W1591" s="148" t="s">
        <v>31</v>
      </c>
      <c r="X1591" s="332" t="s">
        <v>3770</v>
      </c>
      <c r="Y1591" s="296"/>
      <c r="Z1591" s="296"/>
      <c r="AA1591" s="296"/>
      <c r="AB1591" s="296"/>
      <c r="AC1591" s="296"/>
      <c r="AD1591" s="296"/>
      <c r="AE1591" s="320"/>
      <c r="AF1591" s="296"/>
      <c r="AG1591" s="129"/>
      <c r="AH1591" s="129"/>
      <c r="AI1591" s="129"/>
      <c r="AJ1591" s="129"/>
      <c r="AK1591" s="129"/>
      <c r="AL1591" s="129"/>
      <c r="AM1591" s="129"/>
      <c r="AN1591" s="129"/>
      <c r="AO1591" s="129"/>
      <c r="AP1591" s="129"/>
    </row>
    <row r="1592" spans="2:44" s="149" customFormat="1" ht="12.75" customHeight="1">
      <c r="B1592" s="10"/>
      <c r="C1592" s="11"/>
      <c r="D1592" s="12"/>
      <c r="E1592" s="12"/>
      <c r="F1592" s="13"/>
      <c r="G1592" s="237" t="s">
        <v>252</v>
      </c>
      <c r="H1592" s="14" t="s">
        <v>131</v>
      </c>
      <c r="I1592" s="15">
        <v>90</v>
      </c>
      <c r="J1592" s="15">
        <v>0</v>
      </c>
      <c r="K1592" s="459">
        <v>1.5</v>
      </c>
      <c r="L1592" s="459">
        <v>0</v>
      </c>
      <c r="M1592" s="16"/>
      <c r="N1592" s="16"/>
      <c r="O1592" s="16"/>
      <c r="P1592" s="16"/>
      <c r="Q1592" s="16"/>
      <c r="R1592" s="17">
        <v>42094</v>
      </c>
      <c r="S1592" s="274" t="s">
        <v>2470</v>
      </c>
      <c r="T1592" s="148" t="s">
        <v>31</v>
      </c>
      <c r="U1592" s="148" t="s">
        <v>31</v>
      </c>
      <c r="V1592" s="148" t="s">
        <v>31</v>
      </c>
      <c r="W1592" s="148" t="s">
        <v>31</v>
      </c>
      <c r="X1592" s="332" t="s">
        <v>3770</v>
      </c>
      <c r="Y1592" s="296"/>
      <c r="Z1592" s="296"/>
      <c r="AA1592" s="296"/>
      <c r="AB1592" s="296"/>
      <c r="AC1592" s="296"/>
      <c r="AD1592" s="296"/>
      <c r="AE1592" s="320"/>
      <c r="AF1592" s="296"/>
      <c r="AG1592" s="129"/>
      <c r="AH1592" s="129"/>
      <c r="AI1592" s="129"/>
      <c r="AJ1592" s="129"/>
      <c r="AK1592" s="129"/>
      <c r="AL1592" s="129"/>
      <c r="AM1592" s="129"/>
      <c r="AN1592" s="129"/>
      <c r="AO1592" s="129"/>
      <c r="AP1592" s="129"/>
    </row>
    <row r="1593" spans="2:44" s="149" customFormat="1" ht="12.75" customHeight="1">
      <c r="B1593" s="10"/>
      <c r="C1593" s="11"/>
      <c r="D1593" s="12"/>
      <c r="E1593" s="12"/>
      <c r="F1593" s="13"/>
      <c r="G1593" s="237" t="s">
        <v>253</v>
      </c>
      <c r="H1593" s="14" t="s">
        <v>131</v>
      </c>
      <c r="I1593" s="15">
        <v>30</v>
      </c>
      <c r="J1593" s="15">
        <v>0</v>
      </c>
      <c r="K1593" s="459">
        <v>0.5</v>
      </c>
      <c r="L1593" s="459">
        <v>0</v>
      </c>
      <c r="M1593" s="16"/>
      <c r="N1593" s="16"/>
      <c r="O1593" s="16"/>
      <c r="P1593" s="16"/>
      <c r="Q1593" s="16"/>
      <c r="R1593" s="17" t="s">
        <v>1087</v>
      </c>
      <c r="S1593" s="274" t="s">
        <v>2470</v>
      </c>
      <c r="T1593" s="148" t="s">
        <v>31</v>
      </c>
      <c r="U1593" s="148" t="s">
        <v>31</v>
      </c>
      <c r="V1593" s="148" t="s">
        <v>31</v>
      </c>
      <c r="W1593" s="148" t="s">
        <v>31</v>
      </c>
      <c r="X1593" s="332" t="s">
        <v>3770</v>
      </c>
      <c r="Y1593" s="296"/>
      <c r="Z1593" s="296"/>
      <c r="AA1593" s="296"/>
      <c r="AB1593" s="296"/>
      <c r="AC1593" s="296"/>
      <c r="AD1593" s="296"/>
      <c r="AE1593" s="320"/>
      <c r="AF1593" s="296"/>
      <c r="AG1593" s="129"/>
      <c r="AH1593" s="129"/>
      <c r="AI1593" s="129"/>
      <c r="AJ1593" s="129"/>
      <c r="AK1593" s="129"/>
      <c r="AL1593" s="129"/>
      <c r="AM1593" s="129"/>
      <c r="AN1593" s="129"/>
      <c r="AO1593" s="129"/>
      <c r="AP1593" s="129"/>
    </row>
    <row r="1594" spans="2:44" s="149" customFormat="1" ht="12.75" customHeight="1">
      <c r="B1594" s="10"/>
      <c r="C1594" s="11"/>
      <c r="D1594" s="12"/>
      <c r="E1594" s="12"/>
      <c r="F1594" s="13"/>
      <c r="G1594" s="237" t="s">
        <v>254</v>
      </c>
      <c r="H1594" s="14" t="s">
        <v>131</v>
      </c>
      <c r="I1594" s="15">
        <v>48</v>
      </c>
      <c r="J1594" s="15">
        <v>0</v>
      </c>
      <c r="K1594" s="459">
        <v>0.8</v>
      </c>
      <c r="L1594" s="459">
        <v>0</v>
      </c>
      <c r="M1594" s="16"/>
      <c r="N1594" s="16"/>
      <c r="O1594" s="16"/>
      <c r="P1594" s="16"/>
      <c r="Q1594" s="16"/>
      <c r="R1594" s="17">
        <v>42094</v>
      </c>
      <c r="S1594" s="274" t="s">
        <v>2470</v>
      </c>
      <c r="T1594" s="148" t="s">
        <v>31</v>
      </c>
      <c r="U1594" s="148" t="s">
        <v>31</v>
      </c>
      <c r="V1594" s="148" t="s">
        <v>31</v>
      </c>
      <c r="W1594" s="148" t="s">
        <v>31</v>
      </c>
      <c r="X1594" s="332" t="s">
        <v>3770</v>
      </c>
      <c r="Y1594" s="296"/>
      <c r="Z1594" s="296"/>
      <c r="AA1594" s="296"/>
      <c r="AB1594" s="296"/>
      <c r="AC1594" s="296"/>
      <c r="AD1594" s="296"/>
      <c r="AE1594" s="320"/>
      <c r="AF1594" s="296"/>
      <c r="AG1594" s="129"/>
      <c r="AH1594" s="129"/>
      <c r="AI1594" s="129"/>
      <c r="AJ1594" s="129"/>
      <c r="AK1594" s="129"/>
      <c r="AL1594" s="129"/>
      <c r="AM1594" s="129"/>
      <c r="AN1594" s="129"/>
      <c r="AO1594" s="129"/>
      <c r="AP1594" s="129"/>
    </row>
    <row r="1595" spans="2:44" s="149" customFormat="1" ht="12.75" customHeight="1">
      <c r="B1595" s="10"/>
      <c r="C1595" s="11" t="s">
        <v>40</v>
      </c>
      <c r="D1595" s="12" t="s">
        <v>255</v>
      </c>
      <c r="E1595" s="12" t="s">
        <v>256</v>
      </c>
      <c r="F1595" s="13" t="s">
        <v>882</v>
      </c>
      <c r="G1595" s="237" t="s">
        <v>3175</v>
      </c>
      <c r="H1595" s="14" t="s">
        <v>131</v>
      </c>
      <c r="I1595" s="15">
        <v>18</v>
      </c>
      <c r="J1595" s="15">
        <v>30</v>
      </c>
      <c r="K1595" s="459">
        <v>0.3</v>
      </c>
      <c r="L1595" s="459">
        <v>0.5</v>
      </c>
      <c r="M1595" s="16">
        <f>SUM(I1595)</f>
        <v>18</v>
      </c>
      <c r="N1595" s="16">
        <f t="shared" ref="N1595:P1595" si="125">SUM(J1595)</f>
        <v>30</v>
      </c>
      <c r="O1595" s="16">
        <f t="shared" si="125"/>
        <v>0.3</v>
      </c>
      <c r="P1595" s="16">
        <f t="shared" si="125"/>
        <v>0.5</v>
      </c>
      <c r="Q1595" s="16"/>
      <c r="R1595" s="17">
        <v>42816</v>
      </c>
      <c r="S1595" s="274" t="s">
        <v>2470</v>
      </c>
      <c r="T1595" s="148" t="s">
        <v>31</v>
      </c>
      <c r="U1595" s="148" t="s">
        <v>31</v>
      </c>
      <c r="V1595" s="148" t="s">
        <v>31</v>
      </c>
      <c r="W1595" s="148" t="s">
        <v>31</v>
      </c>
      <c r="X1595" s="284" t="s">
        <v>3766</v>
      </c>
      <c r="Y1595" s="296"/>
      <c r="Z1595" s="296"/>
      <c r="AA1595" s="296"/>
      <c r="AB1595" s="296"/>
      <c r="AC1595" s="296"/>
      <c r="AD1595" s="296"/>
      <c r="AE1595" s="320"/>
      <c r="AF1595" s="296"/>
      <c r="AG1595" s="129"/>
      <c r="AH1595" s="129"/>
      <c r="AI1595" s="129"/>
      <c r="AJ1595" s="129"/>
      <c r="AK1595" s="129"/>
      <c r="AL1595" s="129"/>
      <c r="AM1595" s="129"/>
      <c r="AN1595" s="129"/>
      <c r="AO1595" s="129"/>
      <c r="AP1595" s="129"/>
      <c r="AQ1595" s="327"/>
      <c r="AR1595" s="327"/>
    </row>
    <row r="1596" spans="2:44" s="149" customFormat="1" ht="12.75" customHeight="1">
      <c r="B1596" s="10"/>
      <c r="C1596" s="11" t="s">
        <v>40</v>
      </c>
      <c r="D1596" s="12" t="s">
        <v>255</v>
      </c>
      <c r="E1596" s="12" t="s">
        <v>256</v>
      </c>
      <c r="F1596" s="13" t="s">
        <v>883</v>
      </c>
      <c r="G1596" s="237" t="s">
        <v>3035</v>
      </c>
      <c r="H1596" s="14" t="s">
        <v>131</v>
      </c>
      <c r="I1596" s="15">
        <v>12</v>
      </c>
      <c r="J1596" s="15">
        <v>30</v>
      </c>
      <c r="K1596" s="472">
        <v>0.2</v>
      </c>
      <c r="L1596" s="459">
        <v>0.5</v>
      </c>
      <c r="M1596" s="16">
        <f>SUM(I1596:I1597)</f>
        <v>72</v>
      </c>
      <c r="N1596" s="16">
        <f t="shared" ref="N1596:P1596" si="126">SUM(J1596:J1597)</f>
        <v>210</v>
      </c>
      <c r="O1596" s="16">
        <f t="shared" si="126"/>
        <v>1.2</v>
      </c>
      <c r="P1596" s="16">
        <f t="shared" si="126"/>
        <v>3.5</v>
      </c>
      <c r="Q1596" s="16"/>
      <c r="R1596" s="17">
        <v>42816</v>
      </c>
      <c r="S1596" s="274" t="s">
        <v>2470</v>
      </c>
      <c r="T1596" s="148" t="s">
        <v>31</v>
      </c>
      <c r="U1596" s="148" t="s">
        <v>31</v>
      </c>
      <c r="V1596" s="148" t="s">
        <v>31</v>
      </c>
      <c r="W1596" s="148" t="s">
        <v>31</v>
      </c>
      <c r="X1596" s="284" t="s">
        <v>3766</v>
      </c>
      <c r="Y1596" s="296"/>
      <c r="Z1596" s="296"/>
      <c r="AA1596" s="296"/>
      <c r="AB1596" s="296"/>
      <c r="AC1596" s="296"/>
      <c r="AD1596" s="296"/>
      <c r="AE1596" s="320"/>
      <c r="AF1596" s="296"/>
      <c r="AG1596" s="129"/>
      <c r="AH1596" s="129"/>
      <c r="AI1596" s="129"/>
      <c r="AJ1596" s="129"/>
      <c r="AK1596" s="129"/>
      <c r="AL1596" s="129"/>
      <c r="AM1596" s="129"/>
      <c r="AN1596" s="129"/>
      <c r="AO1596" s="129"/>
      <c r="AP1596" s="129"/>
      <c r="AQ1596" s="327"/>
      <c r="AR1596" s="327"/>
    </row>
    <row r="1597" spans="2:44" s="149" customFormat="1" ht="12.75" customHeight="1">
      <c r="B1597" s="10"/>
      <c r="C1597" s="11"/>
      <c r="D1597" s="12"/>
      <c r="E1597" s="12"/>
      <c r="F1597" s="13"/>
      <c r="G1597" s="237" t="s">
        <v>3176</v>
      </c>
      <c r="H1597" s="14" t="s">
        <v>131</v>
      </c>
      <c r="I1597" s="15">
        <v>60</v>
      </c>
      <c r="J1597" s="15">
        <v>180</v>
      </c>
      <c r="K1597" s="472">
        <v>1</v>
      </c>
      <c r="L1597" s="459">
        <v>3</v>
      </c>
      <c r="M1597" s="16"/>
      <c r="N1597" s="16"/>
      <c r="O1597" s="16"/>
      <c r="P1597" s="16"/>
      <c r="Q1597" s="16"/>
      <c r="R1597" s="17" t="s">
        <v>257</v>
      </c>
      <c r="S1597" s="274" t="s">
        <v>2470</v>
      </c>
      <c r="T1597" s="148" t="s">
        <v>31</v>
      </c>
      <c r="U1597" s="148" t="s">
        <v>31</v>
      </c>
      <c r="V1597" s="148" t="s">
        <v>31</v>
      </c>
      <c r="W1597" s="148" t="s">
        <v>31</v>
      </c>
      <c r="X1597" s="284" t="s">
        <v>3766</v>
      </c>
      <c r="Y1597" s="296"/>
      <c r="Z1597" s="296"/>
      <c r="AA1597" s="296"/>
      <c r="AB1597" s="296"/>
      <c r="AC1597" s="296"/>
      <c r="AD1597" s="296"/>
      <c r="AE1597" s="320"/>
      <c r="AF1597" s="296"/>
      <c r="AG1597" s="129"/>
      <c r="AH1597" s="129"/>
      <c r="AI1597" s="129"/>
      <c r="AJ1597" s="129"/>
      <c r="AK1597" s="129"/>
      <c r="AL1597" s="129"/>
      <c r="AM1597" s="129"/>
      <c r="AN1597" s="129"/>
      <c r="AO1597" s="129"/>
      <c r="AP1597" s="129"/>
    </row>
    <row r="1598" spans="2:44" s="149" customFormat="1" ht="12.75" customHeight="1">
      <c r="B1598" s="10"/>
      <c r="C1598" s="11" t="s">
        <v>40</v>
      </c>
      <c r="D1598" s="12" t="s">
        <v>255</v>
      </c>
      <c r="E1598" s="12" t="s">
        <v>256</v>
      </c>
      <c r="F1598" s="13" t="s">
        <v>884</v>
      </c>
      <c r="G1598" s="237" t="s">
        <v>3036</v>
      </c>
      <c r="H1598" s="14" t="s">
        <v>131</v>
      </c>
      <c r="I1598" s="15">
        <v>12</v>
      </c>
      <c r="J1598" s="15">
        <v>0</v>
      </c>
      <c r="K1598" s="472">
        <v>0.2</v>
      </c>
      <c r="L1598" s="459">
        <v>0</v>
      </c>
      <c r="M1598" s="16">
        <f>SUM(I1598)</f>
        <v>12</v>
      </c>
      <c r="N1598" s="16">
        <f t="shared" ref="N1598:P1601" si="127">SUM(J1598)</f>
        <v>0</v>
      </c>
      <c r="O1598" s="16">
        <f t="shared" si="127"/>
        <v>0.2</v>
      </c>
      <c r="P1598" s="16">
        <f t="shared" si="127"/>
        <v>0</v>
      </c>
      <c r="Q1598" s="16"/>
      <c r="R1598" s="17">
        <v>42816</v>
      </c>
      <c r="S1598" s="274" t="s">
        <v>2470</v>
      </c>
      <c r="T1598" s="148" t="s">
        <v>31</v>
      </c>
      <c r="U1598" s="148" t="s">
        <v>31</v>
      </c>
      <c r="V1598" s="148" t="s">
        <v>31</v>
      </c>
      <c r="W1598" s="148" t="s">
        <v>31</v>
      </c>
      <c r="X1598" s="284" t="s">
        <v>3766</v>
      </c>
      <c r="Y1598" s="296"/>
      <c r="Z1598" s="296"/>
      <c r="AA1598" s="296"/>
      <c r="AB1598" s="296"/>
      <c r="AC1598" s="296"/>
      <c r="AD1598" s="296"/>
      <c r="AE1598" s="320"/>
      <c r="AF1598" s="296"/>
      <c r="AG1598" s="129"/>
      <c r="AH1598" s="129"/>
      <c r="AI1598" s="129"/>
      <c r="AJ1598" s="129"/>
      <c r="AK1598" s="129"/>
      <c r="AL1598" s="129"/>
      <c r="AM1598" s="129"/>
      <c r="AN1598" s="129"/>
      <c r="AO1598" s="129"/>
      <c r="AP1598" s="129"/>
      <c r="AQ1598" s="327"/>
      <c r="AR1598" s="327"/>
    </row>
    <row r="1599" spans="2:44" s="149" customFormat="1" ht="12.75" customHeight="1">
      <c r="B1599" s="10"/>
      <c r="C1599" s="11" t="s">
        <v>40</v>
      </c>
      <c r="D1599" s="12" t="s">
        <v>255</v>
      </c>
      <c r="E1599" s="12" t="s">
        <v>256</v>
      </c>
      <c r="F1599" s="13" t="s">
        <v>884</v>
      </c>
      <c r="G1599" s="237" t="s">
        <v>3177</v>
      </c>
      <c r="H1599" s="14" t="s">
        <v>131</v>
      </c>
      <c r="I1599" s="15">
        <v>18</v>
      </c>
      <c r="J1599" s="15">
        <v>0</v>
      </c>
      <c r="K1599" s="472">
        <v>0.3</v>
      </c>
      <c r="L1599" s="459">
        <v>0</v>
      </c>
      <c r="M1599" s="16">
        <f>SUM(I1599)</f>
        <v>18</v>
      </c>
      <c r="N1599" s="16">
        <f t="shared" si="127"/>
        <v>0</v>
      </c>
      <c r="O1599" s="16">
        <f t="shared" si="127"/>
        <v>0.3</v>
      </c>
      <c r="P1599" s="16">
        <f t="shared" si="127"/>
        <v>0</v>
      </c>
      <c r="Q1599" s="16"/>
      <c r="R1599" s="17">
        <v>42816</v>
      </c>
      <c r="S1599" s="274" t="s">
        <v>2470</v>
      </c>
      <c r="T1599" s="148" t="s">
        <v>31</v>
      </c>
      <c r="U1599" s="148" t="s">
        <v>31</v>
      </c>
      <c r="V1599" s="148" t="s">
        <v>31</v>
      </c>
      <c r="W1599" s="148" t="s">
        <v>31</v>
      </c>
      <c r="X1599" s="284" t="s">
        <v>3766</v>
      </c>
      <c r="Y1599" s="296"/>
      <c r="Z1599" s="296"/>
      <c r="AA1599" s="296"/>
      <c r="AB1599" s="296"/>
      <c r="AC1599" s="296"/>
      <c r="AD1599" s="296"/>
      <c r="AE1599" s="320"/>
      <c r="AF1599" s="296"/>
      <c r="AG1599" s="129"/>
      <c r="AH1599" s="129"/>
      <c r="AI1599" s="129"/>
      <c r="AJ1599" s="129"/>
      <c r="AK1599" s="129"/>
      <c r="AL1599" s="129"/>
      <c r="AM1599" s="129"/>
      <c r="AN1599" s="129"/>
      <c r="AO1599" s="129"/>
      <c r="AP1599" s="129"/>
      <c r="AQ1599" s="327"/>
      <c r="AR1599" s="327"/>
    </row>
    <row r="1600" spans="2:44" s="149" customFormat="1" ht="12.75" customHeight="1">
      <c r="B1600" s="10"/>
      <c r="C1600" s="11" t="s">
        <v>40</v>
      </c>
      <c r="D1600" s="12" t="s">
        <v>255</v>
      </c>
      <c r="E1600" s="12" t="s">
        <v>256</v>
      </c>
      <c r="F1600" s="13" t="s">
        <v>885</v>
      </c>
      <c r="G1600" s="237" t="s">
        <v>3037</v>
      </c>
      <c r="H1600" s="14" t="s">
        <v>131</v>
      </c>
      <c r="I1600" s="15">
        <v>30</v>
      </c>
      <c r="J1600" s="15">
        <v>0</v>
      </c>
      <c r="K1600" s="472">
        <v>0.5</v>
      </c>
      <c r="L1600" s="459">
        <v>0</v>
      </c>
      <c r="M1600" s="16">
        <f>SUM(I1600)</f>
        <v>30</v>
      </c>
      <c r="N1600" s="16">
        <f t="shared" si="127"/>
        <v>0</v>
      </c>
      <c r="O1600" s="16">
        <f t="shared" si="127"/>
        <v>0.5</v>
      </c>
      <c r="P1600" s="16">
        <f t="shared" si="127"/>
        <v>0</v>
      </c>
      <c r="Q1600" s="16"/>
      <c r="R1600" s="17">
        <v>42816</v>
      </c>
      <c r="S1600" s="274" t="s">
        <v>2470</v>
      </c>
      <c r="T1600" s="148" t="s">
        <v>31</v>
      </c>
      <c r="U1600" s="148" t="s">
        <v>31</v>
      </c>
      <c r="V1600" s="148" t="s">
        <v>31</v>
      </c>
      <c r="W1600" s="148" t="s">
        <v>31</v>
      </c>
      <c r="X1600" s="284" t="s">
        <v>3766</v>
      </c>
      <c r="Y1600" s="296"/>
      <c r="Z1600" s="296"/>
      <c r="AA1600" s="296"/>
      <c r="AB1600" s="296"/>
      <c r="AC1600" s="296"/>
      <c r="AD1600" s="296"/>
      <c r="AE1600" s="320"/>
      <c r="AF1600" s="296"/>
      <c r="AG1600" s="129"/>
      <c r="AH1600" s="129"/>
      <c r="AI1600" s="129"/>
      <c r="AJ1600" s="129"/>
      <c r="AK1600" s="129"/>
      <c r="AL1600" s="129"/>
      <c r="AM1600" s="129"/>
      <c r="AN1600" s="129"/>
      <c r="AO1600" s="129"/>
      <c r="AP1600" s="129"/>
      <c r="AQ1600" s="327"/>
      <c r="AR1600" s="327"/>
    </row>
    <row r="1601" spans="2:44" s="149" customFormat="1" ht="12.75" customHeight="1">
      <c r="B1601" s="10"/>
      <c r="C1601" s="11" t="s">
        <v>40</v>
      </c>
      <c r="D1601" s="12" t="s">
        <v>255</v>
      </c>
      <c r="E1601" s="12" t="s">
        <v>256</v>
      </c>
      <c r="F1601" s="13" t="s">
        <v>817</v>
      </c>
      <c r="G1601" s="237" t="s">
        <v>258</v>
      </c>
      <c r="H1601" s="14" t="s">
        <v>131</v>
      </c>
      <c r="I1601" s="15">
        <v>6</v>
      </c>
      <c r="J1601" s="15">
        <v>240</v>
      </c>
      <c r="K1601" s="472">
        <v>0.1</v>
      </c>
      <c r="L1601" s="459">
        <v>4</v>
      </c>
      <c r="M1601" s="16">
        <f>SUM(I1601)</f>
        <v>6</v>
      </c>
      <c r="N1601" s="16">
        <f t="shared" si="127"/>
        <v>240</v>
      </c>
      <c r="O1601" s="16">
        <f t="shared" si="127"/>
        <v>0.1</v>
      </c>
      <c r="P1601" s="16">
        <f t="shared" si="127"/>
        <v>4</v>
      </c>
      <c r="Q1601" s="16"/>
      <c r="R1601" s="17">
        <v>42816</v>
      </c>
      <c r="S1601" s="274" t="s">
        <v>2470</v>
      </c>
      <c r="T1601" s="148" t="s">
        <v>31</v>
      </c>
      <c r="U1601" s="148" t="s">
        <v>31</v>
      </c>
      <c r="V1601" s="148" t="s">
        <v>31</v>
      </c>
      <c r="W1601" s="148" t="s">
        <v>31</v>
      </c>
      <c r="X1601" s="284" t="s">
        <v>3766</v>
      </c>
      <c r="Y1601" s="296"/>
      <c r="Z1601" s="296"/>
      <c r="AA1601" s="296"/>
      <c r="AB1601" s="296"/>
      <c r="AC1601" s="296"/>
      <c r="AD1601" s="296"/>
      <c r="AE1601" s="320"/>
      <c r="AF1601" s="296"/>
      <c r="AG1601" s="129"/>
      <c r="AH1601" s="129"/>
      <c r="AI1601" s="129"/>
      <c r="AJ1601" s="129"/>
      <c r="AK1601" s="129"/>
      <c r="AL1601" s="129"/>
      <c r="AM1601" s="129"/>
      <c r="AN1601" s="129"/>
      <c r="AO1601" s="129"/>
      <c r="AP1601" s="129"/>
      <c r="AQ1601" s="327"/>
      <c r="AR1601" s="327"/>
    </row>
    <row r="1602" spans="2:44" s="149" customFormat="1" ht="12.75" customHeight="1">
      <c r="B1602" s="21"/>
      <c r="C1602" s="22" t="s">
        <v>24</v>
      </c>
      <c r="D1602" s="22" t="s">
        <v>259</v>
      </c>
      <c r="E1602" s="22" t="s">
        <v>260</v>
      </c>
      <c r="F1602" s="23" t="s">
        <v>1154</v>
      </c>
      <c r="G1602" s="239" t="s">
        <v>261</v>
      </c>
      <c r="H1602" s="14" t="s">
        <v>262</v>
      </c>
      <c r="I1602" s="25">
        <v>6</v>
      </c>
      <c r="J1602" s="26">
        <v>0</v>
      </c>
      <c r="K1602" s="473">
        <v>0.1</v>
      </c>
      <c r="L1602" s="473">
        <v>0</v>
      </c>
      <c r="M1602" s="16">
        <f>SUM(I1602:I1605)</f>
        <v>24</v>
      </c>
      <c r="N1602" s="16">
        <f t="shared" ref="N1602:P1602" si="128">SUM(J1602:J1605)</f>
        <v>0</v>
      </c>
      <c r="O1602" s="16">
        <f t="shared" si="128"/>
        <v>0.4</v>
      </c>
      <c r="P1602" s="16">
        <f t="shared" si="128"/>
        <v>0</v>
      </c>
      <c r="Q1602" s="27"/>
      <c r="R1602" s="28">
        <v>42984</v>
      </c>
      <c r="S1602" s="274" t="s">
        <v>2470</v>
      </c>
      <c r="T1602" s="148" t="s">
        <v>31</v>
      </c>
      <c r="U1602" s="148" t="s">
        <v>31</v>
      </c>
      <c r="V1602" s="148" t="s">
        <v>31</v>
      </c>
      <c r="W1602" s="148" t="s">
        <v>31</v>
      </c>
      <c r="X1602" s="333" t="s">
        <v>3771</v>
      </c>
      <c r="Y1602" s="121"/>
      <c r="Z1602" s="121"/>
      <c r="AA1602" s="121"/>
      <c r="AB1602" s="121"/>
      <c r="AC1602" s="121"/>
      <c r="AD1602" s="121"/>
      <c r="AE1602" s="321"/>
      <c r="AF1602" s="121"/>
      <c r="AG1602" s="129"/>
      <c r="AH1602" s="129"/>
      <c r="AI1602" s="129"/>
      <c r="AJ1602" s="129"/>
      <c r="AK1602" s="129"/>
      <c r="AL1602" s="129"/>
      <c r="AM1602" s="129"/>
      <c r="AN1602" s="129"/>
      <c r="AO1602" s="129"/>
      <c r="AP1602" s="129"/>
      <c r="AQ1602" s="327"/>
      <c r="AR1602" s="327"/>
    </row>
    <row r="1603" spans="2:44" s="149" customFormat="1" ht="12.75" customHeight="1">
      <c r="B1603" s="21"/>
      <c r="C1603" s="29"/>
      <c r="D1603" s="30"/>
      <c r="E1603" s="30"/>
      <c r="F1603" s="31"/>
      <c r="G1603" s="239" t="s">
        <v>263</v>
      </c>
      <c r="H1603" s="14" t="s">
        <v>262</v>
      </c>
      <c r="I1603" s="25">
        <v>6</v>
      </c>
      <c r="J1603" s="26">
        <v>0</v>
      </c>
      <c r="K1603" s="473">
        <v>0.1</v>
      </c>
      <c r="L1603" s="473">
        <v>0</v>
      </c>
      <c r="M1603" s="27"/>
      <c r="N1603" s="27"/>
      <c r="O1603" s="27"/>
      <c r="P1603" s="27"/>
      <c r="Q1603" s="27"/>
      <c r="R1603" s="28">
        <v>42023</v>
      </c>
      <c r="S1603" s="274" t="s">
        <v>2470</v>
      </c>
      <c r="T1603" s="148" t="s">
        <v>31</v>
      </c>
      <c r="U1603" s="148" t="s">
        <v>31</v>
      </c>
      <c r="V1603" s="148" t="s">
        <v>31</v>
      </c>
      <c r="W1603" s="148" t="s">
        <v>31</v>
      </c>
      <c r="X1603" s="333" t="s">
        <v>3771</v>
      </c>
      <c r="Y1603" s="121"/>
      <c r="Z1603" s="121"/>
      <c r="AA1603" s="121"/>
      <c r="AB1603" s="121"/>
      <c r="AC1603" s="121"/>
      <c r="AD1603" s="121"/>
      <c r="AE1603" s="321"/>
      <c r="AF1603" s="121"/>
      <c r="AG1603" s="129"/>
      <c r="AH1603" s="129"/>
      <c r="AI1603" s="129"/>
      <c r="AJ1603" s="129"/>
      <c r="AK1603" s="129"/>
      <c r="AL1603" s="129"/>
      <c r="AM1603" s="129"/>
      <c r="AN1603" s="129"/>
      <c r="AO1603" s="129"/>
      <c r="AP1603" s="129"/>
    </row>
    <row r="1604" spans="2:44" s="149" customFormat="1" ht="12.75" customHeight="1">
      <c r="B1604" s="21"/>
      <c r="C1604" s="29"/>
      <c r="D1604" s="30"/>
      <c r="E1604" s="30"/>
      <c r="F1604" s="31"/>
      <c r="G1604" s="239" t="s">
        <v>264</v>
      </c>
      <c r="H1604" s="14" t="s">
        <v>262</v>
      </c>
      <c r="I1604" s="25">
        <v>6</v>
      </c>
      <c r="J1604" s="26">
        <v>0</v>
      </c>
      <c r="K1604" s="473">
        <v>0.1</v>
      </c>
      <c r="L1604" s="473">
        <v>0</v>
      </c>
      <c r="M1604" s="27"/>
      <c r="N1604" s="27"/>
      <c r="O1604" s="27"/>
      <c r="P1604" s="27"/>
      <c r="Q1604" s="27"/>
      <c r="R1604" s="28">
        <v>42156</v>
      </c>
      <c r="S1604" s="274" t="s">
        <v>2470</v>
      </c>
      <c r="T1604" s="148" t="s">
        <v>31</v>
      </c>
      <c r="U1604" s="148" t="s">
        <v>31</v>
      </c>
      <c r="V1604" s="148" t="s">
        <v>31</v>
      </c>
      <c r="W1604" s="148" t="s">
        <v>31</v>
      </c>
      <c r="X1604" s="333" t="s">
        <v>3771</v>
      </c>
      <c r="Y1604" s="121"/>
      <c r="Z1604" s="121"/>
      <c r="AA1604" s="121"/>
      <c r="AB1604" s="121"/>
      <c r="AC1604" s="121"/>
      <c r="AD1604" s="121"/>
      <c r="AE1604" s="321"/>
      <c r="AF1604" s="121"/>
      <c r="AG1604" s="129"/>
      <c r="AH1604" s="129"/>
      <c r="AI1604" s="129"/>
      <c r="AJ1604" s="129"/>
      <c r="AK1604" s="129"/>
      <c r="AL1604" s="129"/>
      <c r="AM1604" s="129"/>
      <c r="AN1604" s="129"/>
      <c r="AO1604" s="129"/>
      <c r="AP1604" s="129"/>
    </row>
    <row r="1605" spans="2:44" s="149" customFormat="1" ht="12.75" customHeight="1">
      <c r="B1605" s="21"/>
      <c r="C1605" s="29"/>
      <c r="D1605" s="30"/>
      <c r="E1605" s="30"/>
      <c r="F1605" s="31"/>
      <c r="G1605" s="239" t="s">
        <v>188</v>
      </c>
      <c r="H1605" s="14" t="s">
        <v>262</v>
      </c>
      <c r="I1605" s="25">
        <v>6</v>
      </c>
      <c r="J1605" s="26">
        <v>0</v>
      </c>
      <c r="K1605" s="473">
        <v>0.1</v>
      </c>
      <c r="L1605" s="473">
        <v>0</v>
      </c>
      <c r="M1605" s="27"/>
      <c r="N1605" s="27"/>
      <c r="O1605" s="27"/>
      <c r="P1605" s="27"/>
      <c r="Q1605" s="27"/>
      <c r="R1605" s="28">
        <v>42985</v>
      </c>
      <c r="S1605" s="274" t="s">
        <v>2470</v>
      </c>
      <c r="T1605" s="148" t="s">
        <v>31</v>
      </c>
      <c r="U1605" s="148" t="s">
        <v>31</v>
      </c>
      <c r="V1605" s="148" t="s">
        <v>31</v>
      </c>
      <c r="W1605" s="148" t="s">
        <v>31</v>
      </c>
      <c r="X1605" s="333" t="s">
        <v>3771</v>
      </c>
      <c r="Y1605" s="121"/>
      <c r="Z1605" s="121"/>
      <c r="AA1605" s="121"/>
      <c r="AB1605" s="121"/>
      <c r="AC1605" s="121"/>
      <c r="AD1605" s="121"/>
      <c r="AE1605" s="321"/>
      <c r="AF1605" s="121"/>
      <c r="AG1605" s="129"/>
      <c r="AH1605" s="129"/>
      <c r="AI1605" s="129"/>
      <c r="AJ1605" s="129"/>
      <c r="AK1605" s="129"/>
      <c r="AL1605" s="129"/>
      <c r="AM1605" s="129"/>
      <c r="AN1605" s="129"/>
      <c r="AO1605" s="129"/>
      <c r="AP1605" s="129"/>
    </row>
    <row r="1606" spans="2:44" s="149" customFormat="1" ht="12.75" customHeight="1">
      <c r="B1606" s="21"/>
      <c r="C1606" s="22" t="s">
        <v>24</v>
      </c>
      <c r="D1606" s="22" t="s">
        <v>259</v>
      </c>
      <c r="E1606" s="22" t="s">
        <v>265</v>
      </c>
      <c r="F1606" s="23" t="s">
        <v>1155</v>
      </c>
      <c r="G1606" s="239" t="s">
        <v>266</v>
      </c>
      <c r="H1606" s="14" t="s">
        <v>262</v>
      </c>
      <c r="I1606" s="26">
        <v>24</v>
      </c>
      <c r="J1606" s="26">
        <v>0</v>
      </c>
      <c r="K1606" s="473">
        <v>0.4</v>
      </c>
      <c r="L1606" s="474">
        <v>0</v>
      </c>
      <c r="M1606" s="16">
        <f>SUM(I1606)</f>
        <v>24</v>
      </c>
      <c r="N1606" s="16">
        <f t="shared" ref="N1606:P1606" si="129">SUM(J1606)</f>
        <v>0</v>
      </c>
      <c r="O1606" s="16">
        <f t="shared" si="129"/>
        <v>0.4</v>
      </c>
      <c r="P1606" s="16">
        <f t="shared" si="129"/>
        <v>0</v>
      </c>
      <c r="Q1606" s="27"/>
      <c r="R1606" s="28">
        <v>43299</v>
      </c>
      <c r="S1606" s="274" t="s">
        <v>2470</v>
      </c>
      <c r="T1606" s="148" t="s">
        <v>31</v>
      </c>
      <c r="U1606" s="148" t="s">
        <v>31</v>
      </c>
      <c r="V1606" s="148" t="s">
        <v>31</v>
      </c>
      <c r="W1606" s="148" t="s">
        <v>31</v>
      </c>
      <c r="X1606" s="333" t="s">
        <v>3771</v>
      </c>
      <c r="Y1606" s="121"/>
      <c r="Z1606" s="121"/>
      <c r="AA1606" s="121"/>
      <c r="AB1606" s="121"/>
      <c r="AC1606" s="121"/>
      <c r="AD1606" s="121"/>
      <c r="AE1606" s="321"/>
      <c r="AF1606" s="121"/>
      <c r="AG1606" s="129"/>
      <c r="AH1606" s="129"/>
      <c r="AI1606" s="129"/>
      <c r="AJ1606" s="129"/>
      <c r="AK1606" s="129"/>
      <c r="AL1606" s="129"/>
      <c r="AM1606" s="129"/>
      <c r="AN1606" s="129"/>
      <c r="AO1606" s="129"/>
      <c r="AP1606" s="129"/>
      <c r="AQ1606" s="327"/>
      <c r="AR1606" s="327"/>
    </row>
    <row r="1607" spans="2:44" s="149" customFormat="1" ht="12.75" customHeight="1">
      <c r="B1607" s="21"/>
      <c r="C1607" s="22" t="s">
        <v>24</v>
      </c>
      <c r="D1607" s="22" t="s">
        <v>259</v>
      </c>
      <c r="E1607" s="22" t="s">
        <v>265</v>
      </c>
      <c r="F1607" s="23" t="s">
        <v>520</v>
      </c>
      <c r="G1607" s="239" t="s">
        <v>267</v>
      </c>
      <c r="H1607" s="14" t="s">
        <v>262</v>
      </c>
      <c r="I1607" s="25">
        <v>12</v>
      </c>
      <c r="J1607" s="26">
        <v>720</v>
      </c>
      <c r="K1607" s="473">
        <v>0.2</v>
      </c>
      <c r="L1607" s="474">
        <v>12</v>
      </c>
      <c r="M1607" s="27">
        <f>SUM(I1607:I1609)</f>
        <v>78</v>
      </c>
      <c r="N1607" s="27">
        <f t="shared" ref="N1607:P1607" si="130">SUM(J1607:J1609)</f>
        <v>2880</v>
      </c>
      <c r="O1607" s="27">
        <f t="shared" si="130"/>
        <v>1.3</v>
      </c>
      <c r="P1607" s="27">
        <f t="shared" si="130"/>
        <v>48</v>
      </c>
      <c r="Q1607" s="27"/>
      <c r="R1607" s="28">
        <v>42471</v>
      </c>
      <c r="S1607" s="274" t="s">
        <v>2470</v>
      </c>
      <c r="T1607" s="148" t="s">
        <v>31</v>
      </c>
      <c r="U1607" s="148" t="s">
        <v>31</v>
      </c>
      <c r="V1607" s="148" t="s">
        <v>31</v>
      </c>
      <c r="W1607" s="148" t="s">
        <v>31</v>
      </c>
      <c r="X1607" s="333" t="s">
        <v>3771</v>
      </c>
      <c r="Y1607" s="121"/>
      <c r="Z1607" s="121"/>
      <c r="AA1607" s="121"/>
      <c r="AB1607" s="121"/>
      <c r="AC1607" s="121"/>
      <c r="AD1607" s="121"/>
      <c r="AE1607" s="321"/>
      <c r="AF1607" s="121"/>
      <c r="AG1607" s="129"/>
      <c r="AH1607" s="129"/>
      <c r="AI1607" s="129"/>
      <c r="AJ1607" s="129"/>
      <c r="AK1607" s="129"/>
      <c r="AL1607" s="129"/>
      <c r="AM1607" s="129"/>
      <c r="AN1607" s="129"/>
      <c r="AO1607" s="129"/>
      <c r="AP1607" s="129"/>
      <c r="AQ1607" s="327"/>
      <c r="AR1607" s="327"/>
    </row>
    <row r="1608" spans="2:44" s="149" customFormat="1" ht="12.75" customHeight="1">
      <c r="B1608" s="21"/>
      <c r="C1608" s="29"/>
      <c r="D1608" s="30"/>
      <c r="E1608" s="30"/>
      <c r="F1608" s="31"/>
      <c r="G1608" s="240" t="s">
        <v>268</v>
      </c>
      <c r="H1608" s="14" t="s">
        <v>262</v>
      </c>
      <c r="I1608" s="25">
        <v>36</v>
      </c>
      <c r="J1608" s="26">
        <v>1440</v>
      </c>
      <c r="K1608" s="473">
        <v>0.6</v>
      </c>
      <c r="L1608" s="474">
        <v>24</v>
      </c>
      <c r="M1608" s="27"/>
      <c r="N1608" s="27"/>
      <c r="O1608" s="27"/>
      <c r="P1608" s="27"/>
      <c r="Q1608" s="27"/>
      <c r="R1608" s="28">
        <v>43712</v>
      </c>
      <c r="S1608" s="274" t="s">
        <v>2470</v>
      </c>
      <c r="T1608" s="148" t="s">
        <v>31</v>
      </c>
      <c r="U1608" s="148" t="s">
        <v>31</v>
      </c>
      <c r="V1608" s="148" t="s">
        <v>31</v>
      </c>
      <c r="W1608" s="148" t="s">
        <v>31</v>
      </c>
      <c r="X1608" s="333" t="s">
        <v>3771</v>
      </c>
      <c r="Y1608" s="121"/>
      <c r="Z1608" s="121"/>
      <c r="AA1608" s="121"/>
      <c r="AB1608" s="121"/>
      <c r="AC1608" s="121"/>
      <c r="AD1608" s="121"/>
      <c r="AE1608" s="321"/>
      <c r="AF1608" s="121"/>
      <c r="AG1608" s="129"/>
      <c r="AH1608" s="129"/>
      <c r="AI1608" s="129"/>
      <c r="AJ1608" s="129"/>
      <c r="AK1608" s="129"/>
      <c r="AL1608" s="129"/>
      <c r="AM1608" s="129"/>
      <c r="AN1608" s="129"/>
      <c r="AO1608" s="129"/>
      <c r="AP1608" s="129"/>
    </row>
    <row r="1609" spans="2:44" s="149" customFormat="1" ht="12.75" customHeight="1">
      <c r="B1609" s="21"/>
      <c r="C1609" s="29"/>
      <c r="D1609" s="30"/>
      <c r="E1609" s="30"/>
      <c r="F1609" s="31"/>
      <c r="G1609" s="239" t="s">
        <v>269</v>
      </c>
      <c r="H1609" s="14" t="s">
        <v>262</v>
      </c>
      <c r="I1609" s="25">
        <v>30</v>
      </c>
      <c r="J1609" s="26">
        <v>720</v>
      </c>
      <c r="K1609" s="473">
        <v>0.5</v>
      </c>
      <c r="L1609" s="474">
        <v>12</v>
      </c>
      <c r="M1609" s="27"/>
      <c r="N1609" s="27"/>
      <c r="O1609" s="27"/>
      <c r="P1609" s="27"/>
      <c r="Q1609" s="27"/>
      <c r="R1609" s="28">
        <v>42984</v>
      </c>
      <c r="S1609" s="274" t="s">
        <v>2470</v>
      </c>
      <c r="T1609" s="148" t="s">
        <v>31</v>
      </c>
      <c r="U1609" s="148" t="s">
        <v>31</v>
      </c>
      <c r="V1609" s="148" t="s">
        <v>31</v>
      </c>
      <c r="W1609" s="148" t="s">
        <v>31</v>
      </c>
      <c r="X1609" s="333" t="s">
        <v>3771</v>
      </c>
      <c r="Y1609" s="121"/>
      <c r="Z1609" s="121"/>
      <c r="AA1609" s="121"/>
      <c r="AB1609" s="121"/>
      <c r="AC1609" s="121"/>
      <c r="AD1609" s="121"/>
      <c r="AE1609" s="321"/>
      <c r="AF1609" s="121"/>
      <c r="AG1609" s="129"/>
      <c r="AH1609" s="129"/>
      <c r="AI1609" s="129"/>
      <c r="AJ1609" s="129"/>
      <c r="AK1609" s="129"/>
      <c r="AL1609" s="129"/>
      <c r="AM1609" s="129"/>
      <c r="AN1609" s="129"/>
      <c r="AO1609" s="129"/>
      <c r="AP1609" s="129"/>
    </row>
    <row r="1610" spans="2:44" s="149" customFormat="1" ht="12.75" customHeight="1">
      <c r="B1610" s="21"/>
      <c r="C1610" s="22" t="s">
        <v>24</v>
      </c>
      <c r="D1610" s="22" t="s">
        <v>259</v>
      </c>
      <c r="E1610" s="33" t="s">
        <v>270</v>
      </c>
      <c r="F1610" s="23" t="s">
        <v>1156</v>
      </c>
      <c r="G1610" s="241" t="s">
        <v>886</v>
      </c>
      <c r="H1610" s="14" t="s">
        <v>262</v>
      </c>
      <c r="I1610" s="25">
        <v>12</v>
      </c>
      <c r="J1610" s="26">
        <v>0</v>
      </c>
      <c r="K1610" s="475">
        <v>0.2</v>
      </c>
      <c r="L1610" s="475">
        <v>0</v>
      </c>
      <c r="M1610" s="27">
        <f>SUM(I1610:I1614)</f>
        <v>60</v>
      </c>
      <c r="N1610" s="27">
        <f t="shared" ref="N1610:P1610" si="131">SUM(J1610:J1614)</f>
        <v>0</v>
      </c>
      <c r="O1610" s="27">
        <f t="shared" si="131"/>
        <v>0.8</v>
      </c>
      <c r="P1610" s="27">
        <f t="shared" si="131"/>
        <v>0</v>
      </c>
      <c r="Q1610" s="27"/>
      <c r="R1610" s="34">
        <v>43000</v>
      </c>
      <c r="S1610" s="274" t="s">
        <v>2470</v>
      </c>
      <c r="T1610" s="148" t="s">
        <v>31</v>
      </c>
      <c r="U1610" s="148" t="s">
        <v>31</v>
      </c>
      <c r="V1610" s="148" t="s">
        <v>31</v>
      </c>
      <c r="W1610" s="148" t="s">
        <v>31</v>
      </c>
      <c r="X1610" s="333" t="s">
        <v>3771</v>
      </c>
      <c r="Y1610" s="121"/>
      <c r="Z1610" s="121"/>
      <c r="AA1610" s="121"/>
      <c r="AB1610" s="121"/>
      <c r="AC1610" s="121"/>
      <c r="AD1610" s="121"/>
      <c r="AE1610" s="321"/>
      <c r="AF1610" s="121"/>
      <c r="AG1610" s="129"/>
      <c r="AH1610" s="129"/>
      <c r="AI1610" s="129"/>
      <c r="AJ1610" s="129"/>
      <c r="AK1610" s="129"/>
      <c r="AL1610" s="129"/>
      <c r="AM1610" s="129"/>
      <c r="AN1610" s="129"/>
      <c r="AO1610" s="129"/>
      <c r="AP1610" s="129"/>
      <c r="AQ1610" s="327"/>
      <c r="AR1610" s="327"/>
    </row>
    <row r="1611" spans="2:44" s="149" customFormat="1" ht="12.75" customHeight="1">
      <c r="B1611" s="21"/>
      <c r="C1611" s="29"/>
      <c r="D1611" s="30"/>
      <c r="E1611" s="30"/>
      <c r="F1611" s="31"/>
      <c r="G1611" s="241" t="s">
        <v>887</v>
      </c>
      <c r="H1611" s="14" t="s">
        <v>262</v>
      </c>
      <c r="I1611" s="25">
        <v>6</v>
      </c>
      <c r="J1611" s="26">
        <v>0</v>
      </c>
      <c r="K1611" s="475">
        <v>0.1</v>
      </c>
      <c r="L1611" s="475">
        <v>0</v>
      </c>
      <c r="M1611" s="27"/>
      <c r="N1611" s="27"/>
      <c r="O1611" s="27"/>
      <c r="P1611" s="27"/>
      <c r="Q1611" s="27"/>
      <c r="R1611" s="34">
        <v>43000</v>
      </c>
      <c r="S1611" s="274" t="s">
        <v>2470</v>
      </c>
      <c r="T1611" s="148" t="s">
        <v>31</v>
      </c>
      <c r="U1611" s="148" t="s">
        <v>31</v>
      </c>
      <c r="V1611" s="148" t="s">
        <v>31</v>
      </c>
      <c r="W1611" s="148" t="s">
        <v>31</v>
      </c>
      <c r="X1611" s="333" t="s">
        <v>3771</v>
      </c>
      <c r="Y1611" s="121"/>
      <c r="Z1611" s="121"/>
      <c r="AA1611" s="121"/>
      <c r="AB1611" s="121"/>
      <c r="AC1611" s="121"/>
      <c r="AD1611" s="121"/>
      <c r="AE1611" s="321"/>
      <c r="AF1611" s="121"/>
      <c r="AG1611" s="129"/>
      <c r="AH1611" s="129"/>
      <c r="AI1611" s="129"/>
      <c r="AJ1611" s="129"/>
      <c r="AK1611" s="129"/>
      <c r="AL1611" s="129"/>
      <c r="AM1611" s="129"/>
      <c r="AN1611" s="129"/>
      <c r="AO1611" s="129"/>
      <c r="AP1611" s="129"/>
    </row>
    <row r="1612" spans="2:44" s="149" customFormat="1" ht="12.75" customHeight="1">
      <c r="B1612" s="21"/>
      <c r="C1612" s="29"/>
      <c r="D1612" s="30"/>
      <c r="E1612" s="30"/>
      <c r="F1612" s="31"/>
      <c r="G1612" s="241" t="s">
        <v>888</v>
      </c>
      <c r="H1612" s="14" t="s">
        <v>262</v>
      </c>
      <c r="I1612" s="25">
        <v>18</v>
      </c>
      <c r="J1612" s="26">
        <v>0</v>
      </c>
      <c r="K1612" s="475">
        <v>0.1</v>
      </c>
      <c r="L1612" s="475">
        <v>0</v>
      </c>
      <c r="M1612" s="27"/>
      <c r="N1612" s="27"/>
      <c r="O1612" s="27"/>
      <c r="P1612" s="27"/>
      <c r="Q1612" s="27"/>
      <c r="R1612" s="34">
        <v>43299</v>
      </c>
      <c r="S1612" s="274" t="s">
        <v>2470</v>
      </c>
      <c r="T1612" s="148" t="s">
        <v>31</v>
      </c>
      <c r="U1612" s="148" t="s">
        <v>31</v>
      </c>
      <c r="V1612" s="148" t="s">
        <v>31</v>
      </c>
      <c r="W1612" s="148" t="s">
        <v>31</v>
      </c>
      <c r="X1612" s="333" t="s">
        <v>3771</v>
      </c>
      <c r="Y1612" s="121"/>
      <c r="Z1612" s="121"/>
      <c r="AA1612" s="121"/>
      <c r="AB1612" s="121"/>
      <c r="AC1612" s="121"/>
      <c r="AD1612" s="121"/>
      <c r="AE1612" s="321"/>
      <c r="AF1612" s="121"/>
      <c r="AG1612" s="129"/>
      <c r="AH1612" s="129"/>
      <c r="AI1612" s="129"/>
      <c r="AJ1612" s="129"/>
      <c r="AK1612" s="129"/>
      <c r="AL1612" s="129"/>
      <c r="AM1612" s="129"/>
      <c r="AN1612" s="129"/>
      <c r="AO1612" s="129"/>
      <c r="AP1612" s="129"/>
    </row>
    <row r="1613" spans="2:44" s="149" customFormat="1" ht="12.75" customHeight="1">
      <c r="B1613" s="21"/>
      <c r="C1613" s="29"/>
      <c r="D1613" s="30"/>
      <c r="E1613" s="30"/>
      <c r="F1613" s="31"/>
      <c r="G1613" s="241" t="s">
        <v>889</v>
      </c>
      <c r="H1613" s="14" t="s">
        <v>262</v>
      </c>
      <c r="I1613" s="25">
        <v>12</v>
      </c>
      <c r="J1613" s="26">
        <v>0</v>
      </c>
      <c r="K1613" s="475">
        <v>0.2</v>
      </c>
      <c r="L1613" s="475">
        <v>0</v>
      </c>
      <c r="M1613" s="27"/>
      <c r="N1613" s="27"/>
      <c r="O1613" s="27"/>
      <c r="P1613" s="27"/>
      <c r="Q1613" s="27"/>
      <c r="R1613" s="34">
        <v>43712</v>
      </c>
      <c r="S1613" s="274" t="s">
        <v>2470</v>
      </c>
      <c r="T1613" s="148" t="s">
        <v>31</v>
      </c>
      <c r="U1613" s="148" t="s">
        <v>31</v>
      </c>
      <c r="V1613" s="148" t="s">
        <v>31</v>
      </c>
      <c r="W1613" s="148" t="s">
        <v>31</v>
      </c>
      <c r="X1613" s="333" t="s">
        <v>3771</v>
      </c>
      <c r="Y1613" s="121"/>
      <c r="Z1613" s="121"/>
      <c r="AA1613" s="121"/>
      <c r="AB1613" s="121"/>
      <c r="AC1613" s="121"/>
      <c r="AD1613" s="121"/>
      <c r="AE1613" s="321"/>
      <c r="AF1613" s="121"/>
      <c r="AG1613" s="129"/>
      <c r="AH1613" s="129"/>
      <c r="AI1613" s="129"/>
      <c r="AJ1613" s="129"/>
      <c r="AK1613" s="129"/>
      <c r="AL1613" s="129"/>
      <c r="AM1613" s="129"/>
      <c r="AN1613" s="129"/>
      <c r="AO1613" s="129"/>
      <c r="AP1613" s="129"/>
    </row>
    <row r="1614" spans="2:44" s="149" customFormat="1" ht="12.75" customHeight="1">
      <c r="B1614" s="21"/>
      <c r="C1614" s="29"/>
      <c r="D1614" s="30"/>
      <c r="E1614" s="30"/>
      <c r="F1614" s="31"/>
      <c r="G1614" s="241" t="s">
        <v>890</v>
      </c>
      <c r="H1614" s="14" t="s">
        <v>262</v>
      </c>
      <c r="I1614" s="25">
        <v>12</v>
      </c>
      <c r="J1614" s="26">
        <v>0</v>
      </c>
      <c r="K1614" s="475">
        <v>0.2</v>
      </c>
      <c r="L1614" s="475">
        <v>0</v>
      </c>
      <c r="M1614" s="27"/>
      <c r="N1614" s="27"/>
      <c r="O1614" s="27"/>
      <c r="P1614" s="27"/>
      <c r="Q1614" s="27"/>
      <c r="R1614" s="34">
        <v>43000</v>
      </c>
      <c r="S1614" s="274" t="s">
        <v>2470</v>
      </c>
      <c r="T1614" s="148" t="s">
        <v>31</v>
      </c>
      <c r="U1614" s="148" t="s">
        <v>31</v>
      </c>
      <c r="V1614" s="148" t="s">
        <v>31</v>
      </c>
      <c r="W1614" s="148" t="s">
        <v>31</v>
      </c>
      <c r="X1614" s="333" t="s">
        <v>3771</v>
      </c>
      <c r="Y1614" s="121"/>
      <c r="Z1614" s="121"/>
      <c r="AA1614" s="121"/>
      <c r="AB1614" s="121"/>
      <c r="AC1614" s="121"/>
      <c r="AD1614" s="121"/>
      <c r="AE1614" s="321"/>
      <c r="AF1614" s="121"/>
      <c r="AG1614" s="129"/>
      <c r="AH1614" s="129"/>
      <c r="AI1614" s="129"/>
      <c r="AJ1614" s="129"/>
      <c r="AK1614" s="129"/>
      <c r="AL1614" s="129"/>
      <c r="AM1614" s="129"/>
      <c r="AN1614" s="129"/>
      <c r="AO1614" s="129"/>
      <c r="AP1614" s="129"/>
    </row>
    <row r="1615" spans="2:44" s="149" customFormat="1" ht="12.75" customHeight="1">
      <c r="B1615" s="21"/>
      <c r="C1615" s="22" t="s">
        <v>24</v>
      </c>
      <c r="D1615" s="22" t="s">
        <v>259</v>
      </c>
      <c r="E1615" s="33" t="s">
        <v>270</v>
      </c>
      <c r="F1615" s="23" t="s">
        <v>1157</v>
      </c>
      <c r="G1615" s="241" t="s">
        <v>891</v>
      </c>
      <c r="H1615" s="14" t="s">
        <v>262</v>
      </c>
      <c r="I1615" s="25">
        <v>6</v>
      </c>
      <c r="J1615" s="26">
        <v>0</v>
      </c>
      <c r="K1615" s="475">
        <v>0.1</v>
      </c>
      <c r="L1615" s="475">
        <v>0</v>
      </c>
      <c r="M1615" s="27">
        <f>SUM(I1615:I1619)</f>
        <v>48</v>
      </c>
      <c r="N1615" s="27">
        <f t="shared" ref="N1615:O1615" si="132">SUM(J1615:J1619)</f>
        <v>0</v>
      </c>
      <c r="O1615" s="27">
        <f t="shared" si="132"/>
        <v>0.7</v>
      </c>
      <c r="P1615" s="27">
        <f>SUM(L1615:L1619)</f>
        <v>0</v>
      </c>
      <c r="Q1615" s="27"/>
      <c r="R1615" s="34">
        <v>43641</v>
      </c>
      <c r="S1615" s="274" t="s">
        <v>2470</v>
      </c>
      <c r="T1615" s="148" t="s">
        <v>31</v>
      </c>
      <c r="U1615" s="148" t="s">
        <v>31</v>
      </c>
      <c r="V1615" s="148" t="s">
        <v>31</v>
      </c>
      <c r="W1615" s="148" t="s">
        <v>31</v>
      </c>
      <c r="X1615" s="333" t="s">
        <v>3771</v>
      </c>
      <c r="Y1615" s="121"/>
      <c r="Z1615" s="121"/>
      <c r="AA1615" s="121"/>
      <c r="AB1615" s="121"/>
      <c r="AC1615" s="121"/>
      <c r="AD1615" s="121"/>
      <c r="AE1615" s="321"/>
      <c r="AF1615" s="121"/>
      <c r="AG1615" s="129"/>
      <c r="AH1615" s="129"/>
      <c r="AI1615" s="129"/>
      <c r="AJ1615" s="129"/>
      <c r="AK1615" s="129"/>
      <c r="AL1615" s="129"/>
      <c r="AM1615" s="129"/>
      <c r="AN1615" s="129"/>
      <c r="AO1615" s="129"/>
      <c r="AP1615" s="129"/>
      <c r="AQ1615" s="327"/>
      <c r="AR1615" s="327"/>
    </row>
    <row r="1616" spans="2:44" s="149" customFormat="1" ht="12.75" customHeight="1">
      <c r="B1616" s="21"/>
      <c r="C1616" s="29"/>
      <c r="D1616" s="30"/>
      <c r="E1616" s="30"/>
      <c r="F1616" s="31"/>
      <c r="G1616" s="241" t="s">
        <v>887</v>
      </c>
      <c r="H1616" s="14" t="s">
        <v>262</v>
      </c>
      <c r="I1616" s="25">
        <v>12</v>
      </c>
      <c r="J1616" s="26">
        <v>0</v>
      </c>
      <c r="K1616" s="475">
        <v>0.1</v>
      </c>
      <c r="L1616" s="475">
        <v>0</v>
      </c>
      <c r="M1616" s="27"/>
      <c r="N1616" s="27"/>
      <c r="O1616" s="27"/>
      <c r="P1616" s="27"/>
      <c r="Q1616" s="27"/>
      <c r="R1616" s="34">
        <v>43299</v>
      </c>
      <c r="S1616" s="274" t="s">
        <v>2470</v>
      </c>
      <c r="T1616" s="148" t="s">
        <v>31</v>
      </c>
      <c r="U1616" s="148" t="s">
        <v>31</v>
      </c>
      <c r="V1616" s="148" t="s">
        <v>31</v>
      </c>
      <c r="W1616" s="148" t="s">
        <v>31</v>
      </c>
      <c r="X1616" s="333" t="s">
        <v>3771</v>
      </c>
      <c r="Y1616" s="121"/>
      <c r="Z1616" s="121"/>
      <c r="AA1616" s="121"/>
      <c r="AB1616" s="121"/>
      <c r="AC1616" s="121"/>
      <c r="AD1616" s="121"/>
      <c r="AE1616" s="321"/>
      <c r="AF1616" s="121"/>
      <c r="AG1616" s="129"/>
      <c r="AH1616" s="129"/>
      <c r="AI1616" s="129"/>
      <c r="AJ1616" s="129"/>
      <c r="AK1616" s="129"/>
      <c r="AL1616" s="129"/>
      <c r="AM1616" s="129"/>
      <c r="AN1616" s="129"/>
      <c r="AO1616" s="129"/>
      <c r="AP1616" s="129"/>
    </row>
    <row r="1617" spans="2:44" s="149" customFormat="1" ht="12.75" customHeight="1">
      <c r="B1617" s="21"/>
      <c r="C1617" s="29"/>
      <c r="D1617" s="30"/>
      <c r="E1617" s="30"/>
      <c r="F1617" s="31"/>
      <c r="G1617" s="241" t="s">
        <v>888</v>
      </c>
      <c r="H1617" s="14" t="s">
        <v>262</v>
      </c>
      <c r="I1617" s="25">
        <v>12</v>
      </c>
      <c r="J1617" s="26">
        <v>0</v>
      </c>
      <c r="K1617" s="475">
        <v>0.2</v>
      </c>
      <c r="L1617" s="475">
        <v>0</v>
      </c>
      <c r="M1617" s="27"/>
      <c r="N1617" s="27"/>
      <c r="O1617" s="27"/>
      <c r="P1617" s="27"/>
      <c r="Q1617" s="27"/>
      <c r="R1617" s="34">
        <v>43299</v>
      </c>
      <c r="S1617" s="274" t="s">
        <v>2470</v>
      </c>
      <c r="T1617" s="148" t="s">
        <v>31</v>
      </c>
      <c r="U1617" s="148" t="s">
        <v>31</v>
      </c>
      <c r="V1617" s="148" t="s">
        <v>31</v>
      </c>
      <c r="W1617" s="148" t="s">
        <v>31</v>
      </c>
      <c r="X1617" s="333" t="s">
        <v>3771</v>
      </c>
      <c r="Y1617" s="121"/>
      <c r="Z1617" s="121"/>
      <c r="AA1617" s="121"/>
      <c r="AB1617" s="121"/>
      <c r="AC1617" s="121"/>
      <c r="AD1617" s="121"/>
      <c r="AE1617" s="321"/>
      <c r="AF1617" s="121"/>
      <c r="AG1617" s="129"/>
      <c r="AH1617" s="129"/>
      <c r="AI1617" s="129"/>
      <c r="AJ1617" s="129"/>
      <c r="AK1617" s="129"/>
      <c r="AL1617" s="129"/>
      <c r="AM1617" s="129"/>
      <c r="AN1617" s="129"/>
      <c r="AO1617" s="129"/>
      <c r="AP1617" s="129"/>
    </row>
    <row r="1618" spans="2:44" s="149" customFormat="1" ht="12.75" customHeight="1">
      <c r="B1618" s="21"/>
      <c r="C1618" s="29"/>
      <c r="D1618" s="30"/>
      <c r="E1618" s="30"/>
      <c r="F1618" s="31"/>
      <c r="G1618" s="241" t="s">
        <v>892</v>
      </c>
      <c r="H1618" s="14" t="s">
        <v>262</v>
      </c>
      <c r="I1618" s="25">
        <v>6</v>
      </c>
      <c r="J1618" s="26">
        <v>0</v>
      </c>
      <c r="K1618" s="475">
        <v>0.1</v>
      </c>
      <c r="L1618" s="475">
        <v>0</v>
      </c>
      <c r="M1618" s="27"/>
      <c r="N1618" s="27"/>
      <c r="O1618" s="27"/>
      <c r="P1618" s="27"/>
      <c r="Q1618" s="27"/>
      <c r="R1618" s="34">
        <v>43712</v>
      </c>
      <c r="S1618" s="274" t="s">
        <v>2470</v>
      </c>
      <c r="T1618" s="148" t="s">
        <v>31</v>
      </c>
      <c r="U1618" s="148" t="s">
        <v>31</v>
      </c>
      <c r="V1618" s="148" t="s">
        <v>31</v>
      </c>
      <c r="W1618" s="148" t="s">
        <v>31</v>
      </c>
      <c r="X1618" s="333" t="s">
        <v>3771</v>
      </c>
      <c r="Y1618" s="121"/>
      <c r="Z1618" s="121"/>
      <c r="AA1618" s="121"/>
      <c r="AB1618" s="121"/>
      <c r="AC1618" s="121"/>
      <c r="AD1618" s="121"/>
      <c r="AE1618" s="321"/>
      <c r="AF1618" s="121"/>
      <c r="AG1618" s="129"/>
      <c r="AH1618" s="129"/>
      <c r="AI1618" s="129"/>
      <c r="AJ1618" s="129"/>
      <c r="AK1618" s="129"/>
      <c r="AL1618" s="129"/>
      <c r="AM1618" s="129"/>
      <c r="AN1618" s="129"/>
      <c r="AO1618" s="129"/>
      <c r="AP1618" s="129"/>
    </row>
    <row r="1619" spans="2:44" s="149" customFormat="1" ht="12.75" customHeight="1">
      <c r="B1619" s="21"/>
      <c r="C1619" s="29"/>
      <c r="D1619" s="30"/>
      <c r="E1619" s="30"/>
      <c r="F1619" s="31"/>
      <c r="G1619" s="241" t="s">
        <v>890</v>
      </c>
      <c r="H1619" s="14" t="s">
        <v>262</v>
      </c>
      <c r="I1619" s="25">
        <v>12</v>
      </c>
      <c r="J1619" s="26">
        <v>0</v>
      </c>
      <c r="K1619" s="475">
        <v>0.2</v>
      </c>
      <c r="L1619" s="475">
        <v>0</v>
      </c>
      <c r="M1619" s="27"/>
      <c r="N1619" s="27"/>
      <c r="O1619" s="27"/>
      <c r="P1619" s="27"/>
      <c r="Q1619" s="27"/>
      <c r="R1619" s="34">
        <v>42984</v>
      </c>
      <c r="S1619" s="274" t="s">
        <v>2470</v>
      </c>
      <c r="T1619" s="148" t="s">
        <v>31</v>
      </c>
      <c r="U1619" s="148" t="s">
        <v>31</v>
      </c>
      <c r="V1619" s="148" t="s">
        <v>31</v>
      </c>
      <c r="W1619" s="148" t="s">
        <v>31</v>
      </c>
      <c r="X1619" s="333" t="s">
        <v>3771</v>
      </c>
      <c r="Y1619" s="121"/>
      <c r="Z1619" s="121"/>
      <c r="AA1619" s="121"/>
      <c r="AB1619" s="121"/>
      <c r="AC1619" s="121"/>
      <c r="AD1619" s="121"/>
      <c r="AE1619" s="321"/>
      <c r="AF1619" s="121"/>
      <c r="AG1619" s="129"/>
      <c r="AH1619" s="129"/>
      <c r="AI1619" s="129"/>
      <c r="AJ1619" s="129"/>
      <c r="AK1619" s="129"/>
      <c r="AL1619" s="129"/>
      <c r="AM1619" s="129"/>
      <c r="AN1619" s="129"/>
      <c r="AO1619" s="129"/>
      <c r="AP1619" s="129"/>
    </row>
    <row r="1620" spans="2:44" s="149" customFormat="1" ht="12.75" customHeight="1">
      <c r="B1620" s="21"/>
      <c r="C1620" s="22" t="s">
        <v>24</v>
      </c>
      <c r="D1620" s="22" t="s">
        <v>259</v>
      </c>
      <c r="E1620" s="33" t="s">
        <v>270</v>
      </c>
      <c r="F1620" s="23" t="s">
        <v>1158</v>
      </c>
      <c r="G1620" s="239" t="s">
        <v>893</v>
      </c>
      <c r="H1620" s="14" t="s">
        <v>262</v>
      </c>
      <c r="I1620" s="25">
        <v>6</v>
      </c>
      <c r="J1620" s="26">
        <v>0</v>
      </c>
      <c r="K1620" s="476">
        <v>0.1</v>
      </c>
      <c r="L1620" s="476">
        <v>0</v>
      </c>
      <c r="M1620" s="27">
        <f>SUM(I1620:I1624)</f>
        <v>48</v>
      </c>
      <c r="N1620" s="27">
        <f t="shared" ref="N1620:P1620" si="133">SUM(J1620:J1624)</f>
        <v>0</v>
      </c>
      <c r="O1620" s="27">
        <f t="shared" si="133"/>
        <v>0.5</v>
      </c>
      <c r="P1620" s="27">
        <f t="shared" si="133"/>
        <v>0</v>
      </c>
      <c r="Q1620" s="27"/>
      <c r="R1620" s="28">
        <v>43000</v>
      </c>
      <c r="S1620" s="274" t="s">
        <v>2470</v>
      </c>
      <c r="T1620" s="148" t="s">
        <v>31</v>
      </c>
      <c r="U1620" s="148" t="s">
        <v>31</v>
      </c>
      <c r="V1620" s="148" t="s">
        <v>31</v>
      </c>
      <c r="W1620" s="148" t="s">
        <v>31</v>
      </c>
      <c r="X1620" s="333" t="s">
        <v>3771</v>
      </c>
      <c r="Y1620" s="121"/>
      <c r="Z1620" s="121"/>
      <c r="AA1620" s="121"/>
      <c r="AB1620" s="121"/>
      <c r="AC1620" s="121"/>
      <c r="AD1620" s="121"/>
      <c r="AE1620" s="321"/>
      <c r="AF1620" s="121"/>
      <c r="AG1620" s="129"/>
      <c r="AH1620" s="129"/>
      <c r="AI1620" s="129"/>
      <c r="AJ1620" s="129"/>
      <c r="AK1620" s="129"/>
      <c r="AL1620" s="129"/>
      <c r="AM1620" s="129"/>
      <c r="AN1620" s="129"/>
      <c r="AO1620" s="129"/>
      <c r="AP1620" s="129"/>
      <c r="AQ1620" s="327"/>
      <c r="AR1620" s="327"/>
    </row>
    <row r="1621" spans="2:44" s="149" customFormat="1" ht="12.75" customHeight="1">
      <c r="B1621" s="21"/>
      <c r="C1621" s="29"/>
      <c r="D1621" s="30"/>
      <c r="E1621" s="30"/>
      <c r="F1621" s="31"/>
      <c r="G1621" s="239" t="s">
        <v>894</v>
      </c>
      <c r="H1621" s="14" t="s">
        <v>262</v>
      </c>
      <c r="I1621" s="25">
        <v>6</v>
      </c>
      <c r="J1621" s="26">
        <v>0</v>
      </c>
      <c r="K1621" s="476">
        <v>0.1</v>
      </c>
      <c r="L1621" s="476">
        <v>0</v>
      </c>
      <c r="M1621" s="27"/>
      <c r="N1621" s="27"/>
      <c r="O1621" s="27"/>
      <c r="P1621" s="27"/>
      <c r="Q1621" s="27"/>
      <c r="R1621" s="28">
        <v>41995</v>
      </c>
      <c r="S1621" s="274" t="s">
        <v>2470</v>
      </c>
      <c r="T1621" s="148" t="s">
        <v>31</v>
      </c>
      <c r="U1621" s="148" t="s">
        <v>31</v>
      </c>
      <c r="V1621" s="148" t="s">
        <v>31</v>
      </c>
      <c r="W1621" s="148" t="s">
        <v>31</v>
      </c>
      <c r="X1621" s="333" t="s">
        <v>3771</v>
      </c>
      <c r="Y1621" s="121"/>
      <c r="Z1621" s="121"/>
      <c r="AA1621" s="121"/>
      <c r="AB1621" s="121"/>
      <c r="AC1621" s="121"/>
      <c r="AD1621" s="121"/>
      <c r="AE1621" s="321"/>
      <c r="AF1621" s="121"/>
      <c r="AG1621" s="129"/>
      <c r="AH1621" s="129"/>
      <c r="AI1621" s="129"/>
      <c r="AJ1621" s="129"/>
      <c r="AK1621" s="129"/>
      <c r="AL1621" s="129"/>
      <c r="AM1621" s="129"/>
      <c r="AN1621" s="129"/>
      <c r="AO1621" s="129"/>
      <c r="AP1621" s="129"/>
    </row>
    <row r="1622" spans="2:44" s="149" customFormat="1" ht="12.75" customHeight="1">
      <c r="B1622" s="21"/>
      <c r="C1622" s="29"/>
      <c r="D1622" s="30"/>
      <c r="E1622" s="30"/>
      <c r="F1622" s="31"/>
      <c r="G1622" s="239" t="s">
        <v>892</v>
      </c>
      <c r="H1622" s="14" t="s">
        <v>262</v>
      </c>
      <c r="I1622" s="25">
        <v>12</v>
      </c>
      <c r="J1622" s="26">
        <v>0</v>
      </c>
      <c r="K1622" s="476">
        <v>0.1</v>
      </c>
      <c r="L1622" s="476">
        <v>0</v>
      </c>
      <c r="M1622" s="27"/>
      <c r="N1622" s="27"/>
      <c r="O1622" s="27"/>
      <c r="P1622" s="27"/>
      <c r="Q1622" s="27"/>
      <c r="R1622" s="28">
        <v>43712</v>
      </c>
      <c r="S1622" s="274" t="s">
        <v>2470</v>
      </c>
      <c r="T1622" s="148" t="s">
        <v>31</v>
      </c>
      <c r="U1622" s="148" t="s">
        <v>31</v>
      </c>
      <c r="V1622" s="148" t="s">
        <v>31</v>
      </c>
      <c r="W1622" s="148" t="s">
        <v>31</v>
      </c>
      <c r="X1622" s="333" t="s">
        <v>3771</v>
      </c>
      <c r="Y1622" s="121"/>
      <c r="Z1622" s="121"/>
      <c r="AA1622" s="121"/>
      <c r="AB1622" s="121"/>
      <c r="AC1622" s="121"/>
      <c r="AD1622" s="121"/>
      <c r="AE1622" s="321"/>
      <c r="AF1622" s="121"/>
      <c r="AG1622" s="129"/>
      <c r="AH1622" s="129"/>
      <c r="AI1622" s="129"/>
      <c r="AJ1622" s="129"/>
      <c r="AK1622" s="129"/>
      <c r="AL1622" s="129"/>
      <c r="AM1622" s="129"/>
      <c r="AN1622" s="129"/>
      <c r="AO1622" s="129"/>
      <c r="AP1622" s="129"/>
    </row>
    <row r="1623" spans="2:44" s="149" customFormat="1" ht="12.75" customHeight="1">
      <c r="B1623" s="21"/>
      <c r="C1623" s="29"/>
      <c r="D1623" s="30"/>
      <c r="E1623" s="30"/>
      <c r="F1623" s="31"/>
      <c r="G1623" s="239" t="s">
        <v>895</v>
      </c>
      <c r="H1623" s="14" t="s">
        <v>262</v>
      </c>
      <c r="I1623" s="25">
        <v>12</v>
      </c>
      <c r="J1623" s="26">
        <v>0</v>
      </c>
      <c r="K1623" s="476">
        <v>0.1</v>
      </c>
      <c r="L1623" s="476">
        <v>0</v>
      </c>
      <c r="M1623" s="27"/>
      <c r="N1623" s="27"/>
      <c r="O1623" s="27"/>
      <c r="P1623" s="27"/>
      <c r="Q1623" s="27"/>
      <c r="R1623" s="28">
        <v>41995</v>
      </c>
      <c r="S1623" s="274" t="s">
        <v>2470</v>
      </c>
      <c r="T1623" s="148" t="s">
        <v>31</v>
      </c>
      <c r="U1623" s="148" t="s">
        <v>31</v>
      </c>
      <c r="V1623" s="148" t="s">
        <v>31</v>
      </c>
      <c r="W1623" s="148" t="s">
        <v>31</v>
      </c>
      <c r="X1623" s="333" t="s">
        <v>3771</v>
      </c>
      <c r="Y1623" s="121"/>
      <c r="Z1623" s="121"/>
      <c r="AA1623" s="121"/>
      <c r="AB1623" s="121"/>
      <c r="AC1623" s="121"/>
      <c r="AD1623" s="121"/>
      <c r="AE1623" s="321"/>
      <c r="AF1623" s="121"/>
      <c r="AG1623" s="129"/>
      <c r="AH1623" s="129"/>
      <c r="AI1623" s="129"/>
      <c r="AJ1623" s="129"/>
      <c r="AK1623" s="129"/>
      <c r="AL1623" s="129"/>
      <c r="AM1623" s="129"/>
      <c r="AN1623" s="129"/>
      <c r="AO1623" s="129"/>
      <c r="AP1623" s="129"/>
    </row>
    <row r="1624" spans="2:44" s="149" customFormat="1" ht="12.75" customHeight="1">
      <c r="B1624" s="21"/>
      <c r="C1624" s="29"/>
      <c r="D1624" s="30"/>
      <c r="E1624" s="30"/>
      <c r="F1624" s="31"/>
      <c r="G1624" s="239" t="s">
        <v>896</v>
      </c>
      <c r="H1624" s="14" t="s">
        <v>262</v>
      </c>
      <c r="I1624" s="25">
        <v>12</v>
      </c>
      <c r="J1624" s="26">
        <v>0</v>
      </c>
      <c r="K1624" s="476">
        <v>0.1</v>
      </c>
      <c r="L1624" s="476">
        <v>0</v>
      </c>
      <c r="M1624" s="27"/>
      <c r="N1624" s="27"/>
      <c r="O1624" s="27"/>
      <c r="P1624" s="27"/>
      <c r="Q1624" s="27"/>
      <c r="R1624" s="28">
        <v>42234</v>
      </c>
      <c r="S1624" s="274" t="s">
        <v>2470</v>
      </c>
      <c r="T1624" s="148" t="s">
        <v>31</v>
      </c>
      <c r="U1624" s="148" t="s">
        <v>31</v>
      </c>
      <c r="V1624" s="148" t="s">
        <v>31</v>
      </c>
      <c r="W1624" s="148" t="s">
        <v>31</v>
      </c>
      <c r="X1624" s="333" t="s">
        <v>3771</v>
      </c>
      <c r="Y1624" s="121"/>
      <c r="Z1624" s="121"/>
      <c r="AA1624" s="121"/>
      <c r="AB1624" s="121"/>
      <c r="AC1624" s="121"/>
      <c r="AD1624" s="121"/>
      <c r="AE1624" s="321"/>
      <c r="AF1624" s="121"/>
      <c r="AG1624" s="129"/>
      <c r="AH1624" s="129"/>
      <c r="AI1624" s="129"/>
      <c r="AJ1624" s="129"/>
      <c r="AK1624" s="129"/>
      <c r="AL1624" s="129"/>
      <c r="AM1624" s="129"/>
      <c r="AN1624" s="129"/>
      <c r="AO1624" s="129"/>
      <c r="AP1624" s="129"/>
    </row>
    <row r="1625" spans="2:44" s="149" customFormat="1" ht="12.75" customHeight="1">
      <c r="B1625" s="21"/>
      <c r="C1625" s="22" t="s">
        <v>24</v>
      </c>
      <c r="D1625" s="22" t="s">
        <v>259</v>
      </c>
      <c r="E1625" s="33" t="s">
        <v>270</v>
      </c>
      <c r="F1625" s="23" t="s">
        <v>1159</v>
      </c>
      <c r="G1625" s="239" t="s">
        <v>893</v>
      </c>
      <c r="H1625" s="14" t="s">
        <v>262</v>
      </c>
      <c r="I1625" s="25">
        <v>12</v>
      </c>
      <c r="J1625" s="26">
        <v>6</v>
      </c>
      <c r="K1625" s="26">
        <v>0.1</v>
      </c>
      <c r="L1625" s="26">
        <v>0.1</v>
      </c>
      <c r="M1625" s="27">
        <f>SUM(I1625:I1629)</f>
        <v>48</v>
      </c>
      <c r="N1625" s="27">
        <f t="shared" ref="N1625:P1625" si="134">SUM(J1625:J1629)</f>
        <v>42</v>
      </c>
      <c r="O1625" s="27">
        <f t="shared" si="134"/>
        <v>0.7</v>
      </c>
      <c r="P1625" s="27">
        <f t="shared" si="134"/>
        <v>0.7</v>
      </c>
      <c r="Q1625" s="27"/>
      <c r="R1625" s="28">
        <v>43788</v>
      </c>
      <c r="S1625" s="274" t="s">
        <v>2470</v>
      </c>
      <c r="T1625" s="148" t="s">
        <v>31</v>
      </c>
      <c r="U1625" s="148" t="s">
        <v>31</v>
      </c>
      <c r="V1625" s="148" t="s">
        <v>31</v>
      </c>
      <c r="W1625" s="148" t="s">
        <v>31</v>
      </c>
      <c r="X1625" s="333" t="s">
        <v>3771</v>
      </c>
      <c r="Y1625" s="121"/>
      <c r="Z1625" s="121"/>
      <c r="AA1625" s="121"/>
      <c r="AB1625" s="121"/>
      <c r="AC1625" s="121"/>
      <c r="AD1625" s="121"/>
      <c r="AE1625" s="321"/>
      <c r="AF1625" s="121"/>
      <c r="AG1625" s="129"/>
      <c r="AH1625" s="129"/>
      <c r="AI1625" s="129"/>
      <c r="AJ1625" s="129"/>
      <c r="AK1625" s="129"/>
      <c r="AL1625" s="129"/>
      <c r="AM1625" s="129"/>
      <c r="AN1625" s="129"/>
      <c r="AO1625" s="129"/>
      <c r="AP1625" s="129"/>
      <c r="AQ1625" s="327"/>
      <c r="AR1625" s="327"/>
    </row>
    <row r="1626" spans="2:44" s="149" customFormat="1" ht="12.75" customHeight="1">
      <c r="B1626" s="21"/>
      <c r="C1626" s="29"/>
      <c r="D1626" s="30"/>
      <c r="E1626" s="30"/>
      <c r="F1626" s="31"/>
      <c r="G1626" s="239" t="s">
        <v>894</v>
      </c>
      <c r="H1626" s="14" t="s">
        <v>262</v>
      </c>
      <c r="I1626" s="25">
        <v>6</v>
      </c>
      <c r="J1626" s="26">
        <v>6</v>
      </c>
      <c r="K1626" s="26">
        <v>0.1</v>
      </c>
      <c r="L1626" s="26">
        <v>0.1</v>
      </c>
      <c r="M1626" s="27"/>
      <c r="N1626" s="27"/>
      <c r="O1626" s="27"/>
      <c r="P1626" s="27"/>
      <c r="Q1626" s="27"/>
      <c r="R1626" s="28">
        <v>41995</v>
      </c>
      <c r="S1626" s="274" t="s">
        <v>2470</v>
      </c>
      <c r="T1626" s="148" t="s">
        <v>31</v>
      </c>
      <c r="U1626" s="148" t="s">
        <v>31</v>
      </c>
      <c r="V1626" s="148" t="s">
        <v>31</v>
      </c>
      <c r="W1626" s="148" t="s">
        <v>31</v>
      </c>
      <c r="X1626" s="333" t="s">
        <v>3771</v>
      </c>
      <c r="Y1626" s="121"/>
      <c r="Z1626" s="121"/>
      <c r="AA1626" s="121"/>
      <c r="AB1626" s="121"/>
      <c r="AC1626" s="121"/>
      <c r="AD1626" s="121"/>
      <c r="AE1626" s="321"/>
      <c r="AF1626" s="121"/>
      <c r="AG1626" s="129"/>
      <c r="AH1626" s="129"/>
      <c r="AI1626" s="129"/>
      <c r="AJ1626" s="129"/>
      <c r="AK1626" s="129"/>
      <c r="AL1626" s="129"/>
      <c r="AM1626" s="129"/>
      <c r="AN1626" s="129"/>
      <c r="AO1626" s="129"/>
      <c r="AP1626" s="129"/>
    </row>
    <row r="1627" spans="2:44" s="149" customFormat="1" ht="12.75" customHeight="1">
      <c r="B1627" s="21"/>
      <c r="C1627" s="29"/>
      <c r="D1627" s="30"/>
      <c r="E1627" s="30"/>
      <c r="F1627" s="31"/>
      <c r="G1627" s="239" t="s">
        <v>895</v>
      </c>
      <c r="H1627" s="14" t="s">
        <v>262</v>
      </c>
      <c r="I1627" s="25">
        <v>12</v>
      </c>
      <c r="J1627" s="26">
        <v>12</v>
      </c>
      <c r="K1627" s="26">
        <v>0.2</v>
      </c>
      <c r="L1627" s="26">
        <v>0.2</v>
      </c>
      <c r="M1627" s="27"/>
      <c r="N1627" s="27"/>
      <c r="O1627" s="27"/>
      <c r="P1627" s="27"/>
      <c r="Q1627" s="27"/>
      <c r="R1627" s="28">
        <v>41995</v>
      </c>
      <c r="S1627" s="274" t="s">
        <v>2470</v>
      </c>
      <c r="T1627" s="148" t="s">
        <v>31</v>
      </c>
      <c r="U1627" s="148" t="s">
        <v>31</v>
      </c>
      <c r="V1627" s="148" t="s">
        <v>31</v>
      </c>
      <c r="W1627" s="148" t="s">
        <v>31</v>
      </c>
      <c r="X1627" s="333" t="s">
        <v>3771</v>
      </c>
      <c r="Y1627" s="121"/>
      <c r="Z1627" s="121"/>
      <c r="AA1627" s="121"/>
      <c r="AB1627" s="121"/>
      <c r="AC1627" s="121"/>
      <c r="AD1627" s="121"/>
      <c r="AE1627" s="321"/>
      <c r="AF1627" s="121"/>
      <c r="AG1627" s="129"/>
      <c r="AH1627" s="129"/>
      <c r="AI1627" s="129"/>
      <c r="AJ1627" s="129"/>
      <c r="AK1627" s="129"/>
      <c r="AL1627" s="129"/>
      <c r="AM1627" s="129"/>
      <c r="AN1627" s="129"/>
      <c r="AO1627" s="129"/>
      <c r="AP1627" s="129"/>
    </row>
    <row r="1628" spans="2:44" s="149" customFormat="1" ht="12.75" customHeight="1">
      <c r="B1628" s="21"/>
      <c r="C1628" s="29"/>
      <c r="D1628" s="30"/>
      <c r="E1628" s="30"/>
      <c r="F1628" s="31"/>
      <c r="G1628" s="240" t="s">
        <v>892</v>
      </c>
      <c r="H1628" s="14" t="s">
        <v>262</v>
      </c>
      <c r="I1628" s="25">
        <v>6</v>
      </c>
      <c r="J1628" s="26">
        <v>6</v>
      </c>
      <c r="K1628" s="26">
        <v>0.1</v>
      </c>
      <c r="L1628" s="26">
        <v>0.1</v>
      </c>
      <c r="M1628" s="27"/>
      <c r="N1628" s="27"/>
      <c r="O1628" s="27"/>
      <c r="P1628" s="27"/>
      <c r="Q1628" s="27"/>
      <c r="R1628" s="35">
        <v>43712</v>
      </c>
      <c r="S1628" s="274" t="s">
        <v>2470</v>
      </c>
      <c r="T1628" s="148" t="s">
        <v>31</v>
      </c>
      <c r="U1628" s="148" t="s">
        <v>31</v>
      </c>
      <c r="V1628" s="148" t="s">
        <v>31</v>
      </c>
      <c r="W1628" s="148" t="s">
        <v>31</v>
      </c>
      <c r="X1628" s="333" t="s">
        <v>3771</v>
      </c>
      <c r="Y1628" s="121"/>
      <c r="Z1628" s="121"/>
      <c r="AA1628" s="121"/>
      <c r="AB1628" s="121"/>
      <c r="AC1628" s="121"/>
      <c r="AD1628" s="121"/>
      <c r="AE1628" s="321"/>
      <c r="AF1628" s="121"/>
      <c r="AG1628" s="129"/>
      <c r="AH1628" s="129"/>
      <c r="AI1628" s="129"/>
      <c r="AJ1628" s="129"/>
      <c r="AK1628" s="129"/>
      <c r="AL1628" s="129"/>
      <c r="AM1628" s="129"/>
      <c r="AN1628" s="129"/>
      <c r="AO1628" s="129"/>
      <c r="AP1628" s="129"/>
    </row>
    <row r="1629" spans="2:44" s="149" customFormat="1" ht="12.75" customHeight="1">
      <c r="B1629" s="21"/>
      <c r="C1629" s="29"/>
      <c r="D1629" s="30"/>
      <c r="E1629" s="30"/>
      <c r="F1629" s="31"/>
      <c r="G1629" s="239" t="s">
        <v>897</v>
      </c>
      <c r="H1629" s="14" t="s">
        <v>262</v>
      </c>
      <c r="I1629" s="25">
        <v>12</v>
      </c>
      <c r="J1629" s="26">
        <v>12</v>
      </c>
      <c r="K1629" s="26">
        <v>0.2</v>
      </c>
      <c r="L1629" s="26">
        <v>0.2</v>
      </c>
      <c r="M1629" s="27"/>
      <c r="N1629" s="27"/>
      <c r="O1629" s="27"/>
      <c r="P1629" s="27"/>
      <c r="Q1629" s="27"/>
      <c r="R1629" s="28">
        <v>43000</v>
      </c>
      <c r="S1629" s="274" t="s">
        <v>2470</v>
      </c>
      <c r="T1629" s="148" t="s">
        <v>31</v>
      </c>
      <c r="U1629" s="148" t="s">
        <v>31</v>
      </c>
      <c r="V1629" s="148" t="s">
        <v>31</v>
      </c>
      <c r="W1629" s="148" t="s">
        <v>31</v>
      </c>
      <c r="X1629" s="333" t="s">
        <v>3771</v>
      </c>
      <c r="Y1629" s="121"/>
      <c r="Z1629" s="121"/>
      <c r="AA1629" s="121"/>
      <c r="AB1629" s="121"/>
      <c r="AC1629" s="121"/>
      <c r="AD1629" s="121"/>
      <c r="AE1629" s="321"/>
      <c r="AF1629" s="121"/>
      <c r="AG1629" s="129"/>
      <c r="AH1629" s="129"/>
      <c r="AI1629" s="129"/>
      <c r="AJ1629" s="129"/>
      <c r="AK1629" s="129"/>
      <c r="AL1629" s="129"/>
      <c r="AM1629" s="129"/>
      <c r="AN1629" s="129"/>
      <c r="AO1629" s="129"/>
      <c r="AP1629" s="129"/>
    </row>
    <row r="1630" spans="2:44" s="149" customFormat="1" ht="12.75" customHeight="1">
      <c r="B1630" s="21"/>
      <c r="C1630" s="22" t="s">
        <v>24</v>
      </c>
      <c r="D1630" s="22" t="s">
        <v>259</v>
      </c>
      <c r="E1630" s="33" t="s">
        <v>270</v>
      </c>
      <c r="F1630" s="23" t="s">
        <v>1160</v>
      </c>
      <c r="G1630" s="239" t="s">
        <v>893</v>
      </c>
      <c r="H1630" s="14" t="s">
        <v>262</v>
      </c>
      <c r="I1630" s="25">
        <v>6</v>
      </c>
      <c r="J1630" s="26">
        <v>0</v>
      </c>
      <c r="K1630" s="25">
        <v>0.1</v>
      </c>
      <c r="L1630" s="26">
        <v>0</v>
      </c>
      <c r="M1630" s="27">
        <f>SUM(I1630:I1634)</f>
        <v>30</v>
      </c>
      <c r="N1630" s="27">
        <f t="shared" ref="N1630:P1630" si="135">SUM(J1630:J1634)</f>
        <v>18</v>
      </c>
      <c r="O1630" s="27">
        <f t="shared" si="135"/>
        <v>0.5</v>
      </c>
      <c r="P1630" s="27">
        <f t="shared" si="135"/>
        <v>0.30000000000000004</v>
      </c>
      <c r="Q1630" s="27"/>
      <c r="R1630" s="28">
        <v>43712</v>
      </c>
      <c r="S1630" s="274" t="s">
        <v>2470</v>
      </c>
      <c r="T1630" s="148" t="s">
        <v>31</v>
      </c>
      <c r="U1630" s="148" t="s">
        <v>31</v>
      </c>
      <c r="V1630" s="148" t="s">
        <v>31</v>
      </c>
      <c r="W1630" s="148" t="s">
        <v>31</v>
      </c>
      <c r="X1630" s="333" t="s">
        <v>3771</v>
      </c>
      <c r="Y1630" s="121"/>
      <c r="Z1630" s="121"/>
      <c r="AA1630" s="121"/>
      <c r="AB1630" s="121"/>
      <c r="AC1630" s="121"/>
      <c r="AD1630" s="121"/>
      <c r="AE1630" s="321"/>
      <c r="AF1630" s="121"/>
      <c r="AG1630" s="129"/>
      <c r="AH1630" s="129"/>
      <c r="AI1630" s="129"/>
      <c r="AJ1630" s="129"/>
      <c r="AK1630" s="129"/>
      <c r="AL1630" s="129"/>
      <c r="AM1630" s="129"/>
      <c r="AN1630" s="129"/>
      <c r="AO1630" s="129"/>
      <c r="AP1630" s="129"/>
      <c r="AQ1630" s="327"/>
      <c r="AR1630" s="327"/>
    </row>
    <row r="1631" spans="2:44" s="149" customFormat="1" ht="12.75" customHeight="1">
      <c r="B1631" s="21"/>
      <c r="C1631" s="29"/>
      <c r="D1631" s="30"/>
      <c r="E1631" s="30"/>
      <c r="F1631" s="31"/>
      <c r="G1631" s="239" t="s">
        <v>894</v>
      </c>
      <c r="H1631" s="14" t="s">
        <v>262</v>
      </c>
      <c r="I1631" s="25">
        <v>6</v>
      </c>
      <c r="J1631" s="26">
        <v>0</v>
      </c>
      <c r="K1631" s="25">
        <v>0.1</v>
      </c>
      <c r="L1631" s="26">
        <v>0</v>
      </c>
      <c r="M1631" s="27"/>
      <c r="N1631" s="27"/>
      <c r="O1631" s="27"/>
      <c r="P1631" s="27"/>
      <c r="Q1631" s="27"/>
      <c r="R1631" s="28">
        <v>41995</v>
      </c>
      <c r="S1631" s="274" t="s">
        <v>2470</v>
      </c>
      <c r="T1631" s="148" t="s">
        <v>31</v>
      </c>
      <c r="U1631" s="148" t="s">
        <v>31</v>
      </c>
      <c r="V1631" s="148" t="s">
        <v>31</v>
      </c>
      <c r="W1631" s="148" t="s">
        <v>31</v>
      </c>
      <c r="X1631" s="333" t="s">
        <v>3771</v>
      </c>
      <c r="Y1631" s="121"/>
      <c r="Z1631" s="121"/>
      <c r="AA1631" s="121"/>
      <c r="AB1631" s="121"/>
      <c r="AC1631" s="121"/>
      <c r="AD1631" s="121"/>
      <c r="AE1631" s="321"/>
      <c r="AF1631" s="121"/>
      <c r="AG1631" s="129"/>
      <c r="AH1631" s="129"/>
      <c r="AI1631" s="129"/>
      <c r="AJ1631" s="129"/>
      <c r="AK1631" s="129"/>
      <c r="AL1631" s="129"/>
      <c r="AM1631" s="129"/>
      <c r="AN1631" s="129"/>
      <c r="AO1631" s="129"/>
      <c r="AP1631" s="129"/>
    </row>
    <row r="1632" spans="2:44" s="149" customFormat="1" ht="12.75" customHeight="1">
      <c r="B1632" s="21"/>
      <c r="C1632" s="29"/>
      <c r="D1632" s="30"/>
      <c r="E1632" s="30"/>
      <c r="F1632" s="31"/>
      <c r="G1632" s="239" t="s">
        <v>895</v>
      </c>
      <c r="H1632" s="14" t="s">
        <v>262</v>
      </c>
      <c r="I1632" s="25">
        <v>6</v>
      </c>
      <c r="J1632" s="26">
        <v>6</v>
      </c>
      <c r="K1632" s="25">
        <v>0.1</v>
      </c>
      <c r="L1632" s="26">
        <v>0.1</v>
      </c>
      <c r="M1632" s="27"/>
      <c r="N1632" s="27"/>
      <c r="O1632" s="27"/>
      <c r="P1632" s="27"/>
      <c r="Q1632" s="27"/>
      <c r="R1632" s="28">
        <v>41995</v>
      </c>
      <c r="S1632" s="274" t="s">
        <v>2470</v>
      </c>
      <c r="T1632" s="148" t="s">
        <v>31</v>
      </c>
      <c r="U1632" s="148" t="s">
        <v>31</v>
      </c>
      <c r="V1632" s="148" t="s">
        <v>31</v>
      </c>
      <c r="W1632" s="148" t="s">
        <v>31</v>
      </c>
      <c r="X1632" s="333" t="s">
        <v>3771</v>
      </c>
      <c r="Y1632" s="121"/>
      <c r="Z1632" s="121"/>
      <c r="AA1632" s="121"/>
      <c r="AB1632" s="121"/>
      <c r="AC1632" s="121"/>
      <c r="AD1632" s="121"/>
      <c r="AE1632" s="321"/>
      <c r="AF1632" s="121"/>
      <c r="AG1632" s="129"/>
      <c r="AH1632" s="129"/>
      <c r="AI1632" s="129"/>
      <c r="AJ1632" s="129"/>
      <c r="AK1632" s="129"/>
      <c r="AL1632" s="129"/>
      <c r="AM1632" s="129"/>
      <c r="AN1632" s="129"/>
      <c r="AO1632" s="129"/>
      <c r="AP1632" s="129"/>
    </row>
    <row r="1633" spans="2:44" s="149" customFormat="1" ht="12.75" customHeight="1">
      <c r="B1633" s="21"/>
      <c r="C1633" s="29"/>
      <c r="D1633" s="30"/>
      <c r="E1633" s="30"/>
      <c r="F1633" s="31"/>
      <c r="G1633" s="239" t="s">
        <v>3038</v>
      </c>
      <c r="H1633" s="14" t="s">
        <v>262</v>
      </c>
      <c r="I1633" s="25">
        <v>6</v>
      </c>
      <c r="J1633" s="26">
        <v>6</v>
      </c>
      <c r="K1633" s="25">
        <v>0.1</v>
      </c>
      <c r="L1633" s="26">
        <v>0.1</v>
      </c>
      <c r="M1633" s="27"/>
      <c r="N1633" s="27"/>
      <c r="O1633" s="27"/>
      <c r="P1633" s="27"/>
      <c r="Q1633" s="27"/>
      <c r="R1633" s="28">
        <v>43712</v>
      </c>
      <c r="S1633" s="274" t="s">
        <v>2470</v>
      </c>
      <c r="T1633" s="148" t="s">
        <v>31</v>
      </c>
      <c r="U1633" s="148" t="s">
        <v>31</v>
      </c>
      <c r="V1633" s="148" t="s">
        <v>31</v>
      </c>
      <c r="W1633" s="148" t="s">
        <v>31</v>
      </c>
      <c r="X1633" s="333" t="s">
        <v>3771</v>
      </c>
      <c r="Y1633" s="121"/>
      <c r="Z1633" s="121"/>
      <c r="AA1633" s="121"/>
      <c r="AB1633" s="121"/>
      <c r="AC1633" s="121"/>
      <c r="AD1633" s="121"/>
      <c r="AE1633" s="321"/>
      <c r="AF1633" s="121"/>
      <c r="AG1633" s="129"/>
      <c r="AH1633" s="129"/>
      <c r="AI1633" s="129"/>
      <c r="AJ1633" s="129"/>
      <c r="AK1633" s="129"/>
      <c r="AL1633" s="129"/>
      <c r="AM1633" s="129"/>
      <c r="AN1633" s="129"/>
      <c r="AO1633" s="129"/>
      <c r="AP1633" s="129"/>
    </row>
    <row r="1634" spans="2:44" s="149" customFormat="1" ht="12.75" customHeight="1">
      <c r="B1634" s="21"/>
      <c r="C1634" s="29"/>
      <c r="D1634" s="30"/>
      <c r="E1634" s="30"/>
      <c r="F1634" s="31"/>
      <c r="G1634" s="239" t="s">
        <v>3039</v>
      </c>
      <c r="H1634" s="14" t="s">
        <v>262</v>
      </c>
      <c r="I1634" s="25">
        <v>6</v>
      </c>
      <c r="J1634" s="26">
        <v>6</v>
      </c>
      <c r="K1634" s="25">
        <v>0.1</v>
      </c>
      <c r="L1634" s="26">
        <v>0.1</v>
      </c>
      <c r="M1634" s="27"/>
      <c r="N1634" s="27"/>
      <c r="O1634" s="27"/>
      <c r="P1634" s="27"/>
      <c r="Q1634" s="27"/>
      <c r="R1634" s="28">
        <v>43000</v>
      </c>
      <c r="S1634" s="274" t="s">
        <v>2470</v>
      </c>
      <c r="T1634" s="148" t="s">
        <v>31</v>
      </c>
      <c r="U1634" s="148" t="s">
        <v>31</v>
      </c>
      <c r="V1634" s="148" t="s">
        <v>31</v>
      </c>
      <c r="W1634" s="148" t="s">
        <v>31</v>
      </c>
      <c r="X1634" s="333" t="s">
        <v>3771</v>
      </c>
      <c r="Y1634" s="121"/>
      <c r="Z1634" s="121"/>
      <c r="AA1634" s="121"/>
      <c r="AB1634" s="121"/>
      <c r="AC1634" s="121"/>
      <c r="AD1634" s="121"/>
      <c r="AE1634" s="321"/>
      <c r="AF1634" s="121"/>
      <c r="AG1634" s="129"/>
      <c r="AH1634" s="129"/>
      <c r="AI1634" s="129"/>
      <c r="AJ1634" s="129"/>
      <c r="AK1634" s="129"/>
      <c r="AL1634" s="129"/>
      <c r="AM1634" s="129"/>
      <c r="AN1634" s="129"/>
      <c r="AO1634" s="129"/>
      <c r="AP1634" s="129"/>
    </row>
    <row r="1635" spans="2:44" s="149" customFormat="1" ht="12.75" customHeight="1">
      <c r="B1635" s="21"/>
      <c r="C1635" s="22" t="s">
        <v>24</v>
      </c>
      <c r="D1635" s="22" t="s">
        <v>259</v>
      </c>
      <c r="E1635" s="33" t="s">
        <v>270</v>
      </c>
      <c r="F1635" s="23" t="s">
        <v>1161</v>
      </c>
      <c r="G1635" s="239" t="s">
        <v>893</v>
      </c>
      <c r="H1635" s="14" t="s">
        <v>262</v>
      </c>
      <c r="I1635" s="25">
        <v>6</v>
      </c>
      <c r="J1635" s="26">
        <v>0</v>
      </c>
      <c r="K1635" s="476">
        <v>0.1</v>
      </c>
      <c r="L1635" s="476">
        <v>0</v>
      </c>
      <c r="M1635" s="27">
        <f>SUM(I1635:I1638)</f>
        <v>42</v>
      </c>
      <c r="N1635" s="27">
        <f t="shared" ref="N1635:P1635" si="136">SUM(J1635:J1638)</f>
        <v>18</v>
      </c>
      <c r="O1635" s="27">
        <f t="shared" si="136"/>
        <v>0.7</v>
      </c>
      <c r="P1635" s="27">
        <f t="shared" si="136"/>
        <v>0.30000000000000004</v>
      </c>
      <c r="Q1635" s="27"/>
      <c r="R1635" s="28">
        <v>43712</v>
      </c>
      <c r="S1635" s="274" t="s">
        <v>2470</v>
      </c>
      <c r="T1635" s="148" t="s">
        <v>31</v>
      </c>
      <c r="U1635" s="148" t="s">
        <v>31</v>
      </c>
      <c r="V1635" s="148" t="s">
        <v>31</v>
      </c>
      <c r="W1635" s="148" t="s">
        <v>31</v>
      </c>
      <c r="X1635" s="333" t="s">
        <v>3771</v>
      </c>
      <c r="Y1635" s="121"/>
      <c r="Z1635" s="121"/>
      <c r="AA1635" s="121"/>
      <c r="AB1635" s="121"/>
      <c r="AC1635" s="121"/>
      <c r="AD1635" s="121"/>
      <c r="AE1635" s="321"/>
      <c r="AF1635" s="121"/>
      <c r="AG1635" s="129"/>
      <c r="AH1635" s="129"/>
      <c r="AI1635" s="129"/>
      <c r="AJ1635" s="129"/>
      <c r="AK1635" s="129"/>
      <c r="AL1635" s="129"/>
      <c r="AM1635" s="129"/>
      <c r="AN1635" s="129"/>
      <c r="AO1635" s="129"/>
      <c r="AP1635" s="129"/>
      <c r="AQ1635" s="327"/>
      <c r="AR1635" s="327"/>
    </row>
    <row r="1636" spans="2:44" s="149" customFormat="1" ht="12.75" customHeight="1">
      <c r="B1636" s="21"/>
      <c r="C1636" s="29"/>
      <c r="D1636" s="30"/>
      <c r="E1636" s="30"/>
      <c r="F1636" s="31"/>
      <c r="G1636" s="239" t="s">
        <v>895</v>
      </c>
      <c r="H1636" s="14" t="s">
        <v>262</v>
      </c>
      <c r="I1636" s="25">
        <v>24</v>
      </c>
      <c r="J1636" s="26">
        <v>6</v>
      </c>
      <c r="K1636" s="476">
        <v>0.4</v>
      </c>
      <c r="L1636" s="476">
        <v>0.1</v>
      </c>
      <c r="M1636" s="27"/>
      <c r="N1636" s="27"/>
      <c r="O1636" s="27"/>
      <c r="P1636" s="27"/>
      <c r="Q1636" s="27"/>
      <c r="R1636" s="28">
        <v>43298</v>
      </c>
      <c r="S1636" s="274" t="s">
        <v>2470</v>
      </c>
      <c r="T1636" s="148" t="s">
        <v>31</v>
      </c>
      <c r="U1636" s="148" t="s">
        <v>31</v>
      </c>
      <c r="V1636" s="148" t="s">
        <v>31</v>
      </c>
      <c r="W1636" s="148" t="s">
        <v>31</v>
      </c>
      <c r="X1636" s="333" t="s">
        <v>3771</v>
      </c>
      <c r="Y1636" s="121"/>
      <c r="Z1636" s="121"/>
      <c r="AA1636" s="121"/>
      <c r="AB1636" s="121"/>
      <c r="AC1636" s="121"/>
      <c r="AD1636" s="121"/>
      <c r="AE1636" s="321"/>
      <c r="AF1636" s="121"/>
      <c r="AG1636" s="129"/>
      <c r="AH1636" s="129"/>
      <c r="AI1636" s="129"/>
      <c r="AJ1636" s="129"/>
      <c r="AK1636" s="129"/>
      <c r="AL1636" s="129"/>
      <c r="AM1636" s="129"/>
      <c r="AN1636" s="129"/>
      <c r="AO1636" s="129"/>
      <c r="AP1636" s="129"/>
    </row>
    <row r="1637" spans="2:44" s="149" customFormat="1" ht="12.75" customHeight="1">
      <c r="B1637" s="21"/>
      <c r="C1637" s="29"/>
      <c r="D1637" s="30"/>
      <c r="E1637" s="30"/>
      <c r="F1637" s="31"/>
      <c r="G1637" s="239" t="s">
        <v>898</v>
      </c>
      <c r="H1637" s="14" t="s">
        <v>262</v>
      </c>
      <c r="I1637" s="25">
        <v>6</v>
      </c>
      <c r="J1637" s="26">
        <v>6</v>
      </c>
      <c r="K1637" s="476">
        <v>0.1</v>
      </c>
      <c r="L1637" s="476">
        <v>0.1</v>
      </c>
      <c r="M1637" s="27"/>
      <c r="N1637" s="27"/>
      <c r="O1637" s="27"/>
      <c r="P1637" s="27"/>
      <c r="Q1637" s="27"/>
      <c r="R1637" s="28">
        <v>42232</v>
      </c>
      <c r="S1637" s="274" t="s">
        <v>2470</v>
      </c>
      <c r="T1637" s="148" t="s">
        <v>31</v>
      </c>
      <c r="U1637" s="148" t="s">
        <v>31</v>
      </c>
      <c r="V1637" s="148" t="s">
        <v>31</v>
      </c>
      <c r="W1637" s="148" t="s">
        <v>31</v>
      </c>
      <c r="X1637" s="333" t="s">
        <v>3771</v>
      </c>
      <c r="Y1637" s="121"/>
      <c r="Z1637" s="121"/>
      <c r="AA1637" s="121"/>
      <c r="AB1637" s="121"/>
      <c r="AC1637" s="121"/>
      <c r="AD1637" s="121"/>
      <c r="AE1637" s="321"/>
      <c r="AF1637" s="121"/>
      <c r="AG1637" s="129"/>
      <c r="AH1637" s="129"/>
      <c r="AI1637" s="129"/>
      <c r="AJ1637" s="129"/>
      <c r="AK1637" s="129"/>
      <c r="AL1637" s="129"/>
      <c r="AM1637" s="129"/>
      <c r="AN1637" s="129"/>
      <c r="AO1637" s="129"/>
      <c r="AP1637" s="129"/>
    </row>
    <row r="1638" spans="2:44" s="149" customFormat="1" ht="12.75" customHeight="1">
      <c r="B1638" s="21"/>
      <c r="C1638" s="29"/>
      <c r="D1638" s="30"/>
      <c r="E1638" s="30"/>
      <c r="F1638" s="31"/>
      <c r="G1638" s="239" t="s">
        <v>896</v>
      </c>
      <c r="H1638" s="14" t="s">
        <v>262</v>
      </c>
      <c r="I1638" s="25">
        <v>6</v>
      </c>
      <c r="J1638" s="26">
        <v>6</v>
      </c>
      <c r="K1638" s="476">
        <v>0.1</v>
      </c>
      <c r="L1638" s="476">
        <v>0.1</v>
      </c>
      <c r="M1638" s="27"/>
      <c r="N1638" s="27"/>
      <c r="O1638" s="27"/>
      <c r="P1638" s="27"/>
      <c r="Q1638" s="27"/>
      <c r="R1638" s="28">
        <v>43000</v>
      </c>
      <c r="S1638" s="274" t="s">
        <v>2470</v>
      </c>
      <c r="T1638" s="148" t="s">
        <v>31</v>
      </c>
      <c r="U1638" s="148" t="s">
        <v>31</v>
      </c>
      <c r="V1638" s="148" t="s">
        <v>31</v>
      </c>
      <c r="W1638" s="148" t="s">
        <v>31</v>
      </c>
      <c r="X1638" s="333" t="s">
        <v>3771</v>
      </c>
      <c r="Y1638" s="121"/>
      <c r="Z1638" s="121"/>
      <c r="AA1638" s="121"/>
      <c r="AB1638" s="121"/>
      <c r="AC1638" s="121"/>
      <c r="AD1638" s="121"/>
      <c r="AE1638" s="321"/>
      <c r="AF1638" s="121"/>
      <c r="AG1638" s="129"/>
      <c r="AH1638" s="129"/>
      <c r="AI1638" s="129"/>
      <c r="AJ1638" s="129"/>
      <c r="AK1638" s="129"/>
      <c r="AL1638" s="129"/>
      <c r="AM1638" s="129"/>
      <c r="AN1638" s="129"/>
      <c r="AO1638" s="129"/>
      <c r="AP1638" s="129"/>
    </row>
    <row r="1639" spans="2:44" s="149" customFormat="1" ht="12.75" customHeight="1">
      <c r="B1639" s="21"/>
      <c r="C1639" s="22" t="s">
        <v>24</v>
      </c>
      <c r="D1639" s="22" t="s">
        <v>259</v>
      </c>
      <c r="E1639" s="33" t="s">
        <v>270</v>
      </c>
      <c r="F1639" s="23" t="s">
        <v>1162</v>
      </c>
      <c r="G1639" s="239" t="s">
        <v>893</v>
      </c>
      <c r="H1639" s="14" t="s">
        <v>262</v>
      </c>
      <c r="I1639" s="25">
        <v>12</v>
      </c>
      <c r="J1639" s="26">
        <v>6</v>
      </c>
      <c r="K1639" s="476">
        <v>0.1</v>
      </c>
      <c r="L1639" s="476">
        <v>0.1</v>
      </c>
      <c r="M1639" s="27">
        <f t="shared" ref="M1639:P1639" si="137">SUM(I1639:I1642)</f>
        <v>48</v>
      </c>
      <c r="N1639" s="27">
        <f t="shared" si="137"/>
        <v>36</v>
      </c>
      <c r="O1639" s="27">
        <f t="shared" si="137"/>
        <v>0.60000000000000009</v>
      </c>
      <c r="P1639" s="27">
        <f t="shared" si="137"/>
        <v>0.60000000000000009</v>
      </c>
      <c r="Q1639" s="27"/>
      <c r="R1639" s="28">
        <v>43000</v>
      </c>
      <c r="S1639" s="274" t="s">
        <v>2470</v>
      </c>
      <c r="T1639" s="148" t="s">
        <v>31</v>
      </c>
      <c r="U1639" s="148" t="s">
        <v>31</v>
      </c>
      <c r="V1639" s="148" t="s">
        <v>31</v>
      </c>
      <c r="W1639" s="148" t="s">
        <v>31</v>
      </c>
      <c r="X1639" s="333" t="s">
        <v>3771</v>
      </c>
      <c r="Y1639" s="121"/>
      <c r="Z1639" s="121"/>
      <c r="AA1639" s="121"/>
      <c r="AB1639" s="121"/>
      <c r="AC1639" s="121"/>
      <c r="AD1639" s="121"/>
      <c r="AE1639" s="321"/>
      <c r="AF1639" s="121"/>
      <c r="AG1639" s="129"/>
      <c r="AH1639" s="129"/>
      <c r="AI1639" s="129"/>
      <c r="AJ1639" s="129"/>
      <c r="AK1639" s="129"/>
      <c r="AL1639" s="129"/>
      <c r="AM1639" s="129"/>
      <c r="AN1639" s="129"/>
      <c r="AO1639" s="129"/>
      <c r="AP1639" s="129"/>
      <c r="AQ1639" s="327"/>
      <c r="AR1639" s="327"/>
    </row>
    <row r="1640" spans="2:44" s="149" customFormat="1" ht="12.75" customHeight="1">
      <c r="B1640" s="21"/>
      <c r="C1640" s="29"/>
      <c r="D1640" s="30"/>
      <c r="E1640" s="30"/>
      <c r="F1640" s="31"/>
      <c r="G1640" s="239" t="s">
        <v>895</v>
      </c>
      <c r="H1640" s="14" t="s">
        <v>262</v>
      </c>
      <c r="I1640" s="25">
        <v>12</v>
      </c>
      <c r="J1640" s="26">
        <v>6</v>
      </c>
      <c r="K1640" s="476">
        <v>0.1</v>
      </c>
      <c r="L1640" s="476">
        <v>0.1</v>
      </c>
      <c r="M1640" s="27"/>
      <c r="N1640" s="27"/>
      <c r="O1640" s="27"/>
      <c r="P1640" s="27"/>
      <c r="Q1640" s="27"/>
      <c r="R1640" s="28">
        <v>41995</v>
      </c>
      <c r="S1640" s="274" t="s">
        <v>2470</v>
      </c>
      <c r="T1640" s="148" t="s">
        <v>31</v>
      </c>
      <c r="U1640" s="148" t="s">
        <v>31</v>
      </c>
      <c r="V1640" s="148" t="s">
        <v>31</v>
      </c>
      <c r="W1640" s="148" t="s">
        <v>31</v>
      </c>
      <c r="X1640" s="333" t="s">
        <v>3771</v>
      </c>
      <c r="Y1640" s="121"/>
      <c r="Z1640" s="121"/>
      <c r="AA1640" s="121"/>
      <c r="AB1640" s="121"/>
      <c r="AC1640" s="121"/>
      <c r="AD1640" s="121"/>
      <c r="AE1640" s="321"/>
      <c r="AF1640" s="121"/>
      <c r="AG1640" s="129"/>
      <c r="AH1640" s="129"/>
      <c r="AI1640" s="129"/>
      <c r="AJ1640" s="129"/>
      <c r="AK1640" s="129"/>
      <c r="AL1640" s="129"/>
      <c r="AM1640" s="129"/>
      <c r="AN1640" s="129"/>
      <c r="AO1640" s="129"/>
      <c r="AP1640" s="129"/>
    </row>
    <row r="1641" spans="2:44" s="149" customFormat="1" ht="12.75" customHeight="1">
      <c r="B1641" s="21"/>
      <c r="C1641" s="29"/>
      <c r="D1641" s="30"/>
      <c r="E1641" s="30"/>
      <c r="F1641" s="31"/>
      <c r="G1641" s="239" t="s">
        <v>3194</v>
      </c>
      <c r="H1641" s="14" t="s">
        <v>262</v>
      </c>
      <c r="I1641" s="25">
        <v>12</v>
      </c>
      <c r="J1641" s="26">
        <v>12</v>
      </c>
      <c r="K1641" s="476">
        <v>0.2</v>
      </c>
      <c r="L1641" s="476">
        <v>0.2</v>
      </c>
      <c r="M1641" s="27"/>
      <c r="N1641" s="27"/>
      <c r="O1641" s="27"/>
      <c r="P1641" s="27"/>
      <c r="Q1641" s="27"/>
      <c r="R1641" s="28">
        <v>43712</v>
      </c>
      <c r="S1641" s="274" t="s">
        <v>2470</v>
      </c>
      <c r="T1641" s="148" t="s">
        <v>31</v>
      </c>
      <c r="U1641" s="148" t="s">
        <v>31</v>
      </c>
      <c r="V1641" s="148" t="s">
        <v>31</v>
      </c>
      <c r="W1641" s="148" t="s">
        <v>31</v>
      </c>
      <c r="X1641" s="333" t="s">
        <v>3771</v>
      </c>
      <c r="Y1641" s="121"/>
      <c r="Z1641" s="121"/>
      <c r="AA1641" s="121"/>
      <c r="AB1641" s="121"/>
      <c r="AC1641" s="121"/>
      <c r="AD1641" s="121"/>
      <c r="AE1641" s="321"/>
      <c r="AF1641" s="121"/>
      <c r="AG1641" s="129"/>
      <c r="AH1641" s="129"/>
      <c r="AI1641" s="129"/>
      <c r="AJ1641" s="129"/>
      <c r="AK1641" s="129"/>
      <c r="AL1641" s="129"/>
      <c r="AM1641" s="129"/>
      <c r="AN1641" s="129"/>
      <c r="AO1641" s="129"/>
      <c r="AP1641" s="129"/>
    </row>
    <row r="1642" spans="2:44" s="149" customFormat="1" ht="12.75" customHeight="1">
      <c r="B1642" s="21"/>
      <c r="C1642" s="29"/>
      <c r="D1642" s="30"/>
      <c r="E1642" s="30"/>
      <c r="F1642" s="31"/>
      <c r="G1642" s="239" t="s">
        <v>3039</v>
      </c>
      <c r="H1642" s="14" t="s">
        <v>262</v>
      </c>
      <c r="I1642" s="25">
        <v>12</v>
      </c>
      <c r="J1642" s="26">
        <v>12</v>
      </c>
      <c r="K1642" s="476">
        <v>0.2</v>
      </c>
      <c r="L1642" s="476">
        <v>0.2</v>
      </c>
      <c r="M1642" s="27"/>
      <c r="N1642" s="27"/>
      <c r="O1642" s="27"/>
      <c r="P1642" s="27"/>
      <c r="Q1642" s="27"/>
      <c r="R1642" s="28">
        <v>43000</v>
      </c>
      <c r="S1642" s="274" t="s">
        <v>2470</v>
      </c>
      <c r="T1642" s="148" t="s">
        <v>31</v>
      </c>
      <c r="U1642" s="148" t="s">
        <v>31</v>
      </c>
      <c r="V1642" s="148" t="s">
        <v>31</v>
      </c>
      <c r="W1642" s="148" t="s">
        <v>31</v>
      </c>
      <c r="X1642" s="333" t="s">
        <v>3771</v>
      </c>
      <c r="Y1642" s="121"/>
      <c r="Z1642" s="121"/>
      <c r="AA1642" s="121"/>
      <c r="AB1642" s="121"/>
      <c r="AC1642" s="121"/>
      <c r="AD1642" s="121"/>
      <c r="AE1642" s="321"/>
      <c r="AF1642" s="121"/>
      <c r="AG1642" s="129"/>
      <c r="AH1642" s="129"/>
      <c r="AI1642" s="129"/>
      <c r="AJ1642" s="129"/>
      <c r="AK1642" s="129"/>
      <c r="AL1642" s="129"/>
      <c r="AM1642" s="129"/>
      <c r="AN1642" s="129"/>
      <c r="AO1642" s="129"/>
      <c r="AP1642" s="129"/>
    </row>
    <row r="1643" spans="2:44" s="149" customFormat="1" ht="12.75" customHeight="1">
      <c r="B1643" s="21"/>
      <c r="C1643" s="22" t="s">
        <v>24</v>
      </c>
      <c r="D1643" s="22" t="s">
        <v>259</v>
      </c>
      <c r="E1643" s="33" t="s">
        <v>270</v>
      </c>
      <c r="F1643" s="23" t="s">
        <v>1163</v>
      </c>
      <c r="G1643" s="239" t="s">
        <v>893</v>
      </c>
      <c r="H1643" s="14" t="s">
        <v>262</v>
      </c>
      <c r="I1643" s="25">
        <v>12</v>
      </c>
      <c r="J1643" s="26">
        <v>0</v>
      </c>
      <c r="K1643" s="476">
        <v>0.1</v>
      </c>
      <c r="L1643" s="476">
        <v>0</v>
      </c>
      <c r="M1643" s="27">
        <f>SUM(I1643:I1648)</f>
        <v>84</v>
      </c>
      <c r="N1643" s="27">
        <f t="shared" ref="N1643:P1643" si="138">SUM(J1643:J1648)</f>
        <v>6</v>
      </c>
      <c r="O1643" s="27">
        <f t="shared" si="138"/>
        <v>0.7</v>
      </c>
      <c r="P1643" s="27">
        <f t="shared" si="138"/>
        <v>0.1</v>
      </c>
      <c r="Q1643" s="27"/>
      <c r="R1643" s="28">
        <v>43341</v>
      </c>
      <c r="S1643" s="274" t="s">
        <v>2470</v>
      </c>
      <c r="T1643" s="148" t="s">
        <v>31</v>
      </c>
      <c r="U1643" s="148" t="s">
        <v>31</v>
      </c>
      <c r="V1643" s="148" t="s">
        <v>31</v>
      </c>
      <c r="W1643" s="148" t="s">
        <v>31</v>
      </c>
      <c r="X1643" s="333" t="s">
        <v>3771</v>
      </c>
      <c r="Y1643" s="121"/>
      <c r="Z1643" s="121"/>
      <c r="AA1643" s="121"/>
      <c r="AB1643" s="121"/>
      <c r="AC1643" s="121"/>
      <c r="AD1643" s="121"/>
      <c r="AE1643" s="321"/>
      <c r="AF1643" s="121"/>
      <c r="AG1643" s="129"/>
      <c r="AH1643" s="129"/>
      <c r="AI1643" s="129"/>
      <c r="AJ1643" s="129"/>
      <c r="AK1643" s="129"/>
      <c r="AL1643" s="129"/>
      <c r="AM1643" s="129"/>
      <c r="AN1643" s="129"/>
      <c r="AO1643" s="129"/>
      <c r="AP1643" s="129"/>
      <c r="AQ1643" s="327"/>
      <c r="AR1643" s="327"/>
    </row>
    <row r="1644" spans="2:44" s="149" customFormat="1" ht="12.75" customHeight="1">
      <c r="B1644" s="21"/>
      <c r="C1644" s="29"/>
      <c r="D1644" s="30"/>
      <c r="E1644" s="30"/>
      <c r="F1644" s="31"/>
      <c r="G1644" s="239" t="s">
        <v>899</v>
      </c>
      <c r="H1644" s="14" t="s">
        <v>262</v>
      </c>
      <c r="I1644" s="25">
        <v>12</v>
      </c>
      <c r="J1644" s="26">
        <v>0</v>
      </c>
      <c r="K1644" s="476">
        <v>0.1</v>
      </c>
      <c r="L1644" s="476">
        <v>0</v>
      </c>
      <c r="M1644" s="27"/>
      <c r="N1644" s="27"/>
      <c r="O1644" s="27"/>
      <c r="P1644" s="27"/>
      <c r="Q1644" s="27"/>
      <c r="R1644" s="28">
        <v>41995</v>
      </c>
      <c r="S1644" s="274" t="s">
        <v>2470</v>
      </c>
      <c r="T1644" s="148" t="s">
        <v>31</v>
      </c>
      <c r="U1644" s="148" t="s">
        <v>31</v>
      </c>
      <c r="V1644" s="148" t="s">
        <v>31</v>
      </c>
      <c r="W1644" s="148" t="s">
        <v>31</v>
      </c>
      <c r="X1644" s="333" t="s">
        <v>3771</v>
      </c>
      <c r="Y1644" s="121"/>
      <c r="Z1644" s="121"/>
      <c r="AA1644" s="121"/>
      <c r="AB1644" s="121"/>
      <c r="AC1644" s="121"/>
      <c r="AD1644" s="121"/>
      <c r="AE1644" s="321"/>
      <c r="AF1644" s="121"/>
      <c r="AG1644" s="129"/>
      <c r="AH1644" s="129"/>
      <c r="AI1644" s="129"/>
      <c r="AJ1644" s="129"/>
      <c r="AK1644" s="129"/>
      <c r="AL1644" s="129"/>
      <c r="AM1644" s="129"/>
      <c r="AN1644" s="129"/>
      <c r="AO1644" s="129"/>
      <c r="AP1644" s="129"/>
    </row>
    <row r="1645" spans="2:44" s="149" customFormat="1" ht="12.75" customHeight="1">
      <c r="B1645" s="21"/>
      <c r="C1645" s="29"/>
      <c r="D1645" s="30"/>
      <c r="E1645" s="30"/>
      <c r="F1645" s="31"/>
      <c r="G1645" s="239" t="s">
        <v>900</v>
      </c>
      <c r="H1645" s="14" t="s">
        <v>262</v>
      </c>
      <c r="I1645" s="25">
        <v>12</v>
      </c>
      <c r="J1645" s="26">
        <v>0</v>
      </c>
      <c r="K1645" s="476">
        <v>0.1</v>
      </c>
      <c r="L1645" s="476">
        <v>0</v>
      </c>
      <c r="M1645" s="27"/>
      <c r="N1645" s="27"/>
      <c r="O1645" s="27"/>
      <c r="P1645" s="27"/>
      <c r="Q1645" s="27"/>
      <c r="R1645" s="28">
        <v>41995</v>
      </c>
      <c r="S1645" s="274" t="s">
        <v>2470</v>
      </c>
      <c r="T1645" s="148" t="s">
        <v>31</v>
      </c>
      <c r="U1645" s="148" t="s">
        <v>31</v>
      </c>
      <c r="V1645" s="148" t="s">
        <v>31</v>
      </c>
      <c r="W1645" s="148" t="s">
        <v>31</v>
      </c>
      <c r="X1645" s="333" t="s">
        <v>3771</v>
      </c>
      <c r="Y1645" s="121"/>
      <c r="Z1645" s="121"/>
      <c r="AA1645" s="121"/>
      <c r="AB1645" s="121"/>
      <c r="AC1645" s="121"/>
      <c r="AD1645" s="121"/>
      <c r="AE1645" s="321"/>
      <c r="AF1645" s="121"/>
      <c r="AG1645" s="129"/>
      <c r="AH1645" s="129"/>
      <c r="AI1645" s="129"/>
      <c r="AJ1645" s="129"/>
      <c r="AK1645" s="129"/>
      <c r="AL1645" s="129"/>
      <c r="AM1645" s="129"/>
      <c r="AN1645" s="129"/>
      <c r="AO1645" s="129"/>
      <c r="AP1645" s="129"/>
    </row>
    <row r="1646" spans="2:44" s="149" customFormat="1" ht="12.75" customHeight="1">
      <c r="B1646" s="21"/>
      <c r="C1646" s="29"/>
      <c r="D1646" s="30"/>
      <c r="E1646" s="30"/>
      <c r="F1646" s="31"/>
      <c r="G1646" s="239" t="s">
        <v>901</v>
      </c>
      <c r="H1646" s="14" t="s">
        <v>262</v>
      </c>
      <c r="I1646" s="25">
        <v>12</v>
      </c>
      <c r="J1646" s="26">
        <v>0</v>
      </c>
      <c r="K1646" s="476">
        <v>0.1</v>
      </c>
      <c r="L1646" s="476">
        <v>0</v>
      </c>
      <c r="M1646" s="27"/>
      <c r="N1646" s="27"/>
      <c r="O1646" s="27"/>
      <c r="P1646" s="27"/>
      <c r="Q1646" s="27"/>
      <c r="R1646" s="28">
        <v>41995</v>
      </c>
      <c r="S1646" s="274" t="s">
        <v>2470</v>
      </c>
      <c r="T1646" s="148" t="s">
        <v>31</v>
      </c>
      <c r="U1646" s="148" t="s">
        <v>31</v>
      </c>
      <c r="V1646" s="148" t="s">
        <v>31</v>
      </c>
      <c r="W1646" s="148" t="s">
        <v>31</v>
      </c>
      <c r="X1646" s="333" t="s">
        <v>3771</v>
      </c>
      <c r="Y1646" s="121"/>
      <c r="Z1646" s="121"/>
      <c r="AA1646" s="121"/>
      <c r="AB1646" s="121"/>
      <c r="AC1646" s="121"/>
      <c r="AD1646" s="121"/>
      <c r="AE1646" s="321"/>
      <c r="AF1646" s="121"/>
      <c r="AG1646" s="129"/>
      <c r="AH1646" s="129"/>
      <c r="AI1646" s="129"/>
      <c r="AJ1646" s="129"/>
      <c r="AK1646" s="129"/>
      <c r="AL1646" s="129"/>
      <c r="AM1646" s="129"/>
      <c r="AN1646" s="129"/>
      <c r="AO1646" s="129"/>
      <c r="AP1646" s="129"/>
    </row>
    <row r="1647" spans="2:44" s="149" customFormat="1" ht="12.75" customHeight="1">
      <c r="B1647" s="21"/>
      <c r="C1647" s="29"/>
      <c r="D1647" s="30"/>
      <c r="E1647" s="30"/>
      <c r="F1647" s="31"/>
      <c r="G1647" s="239" t="s">
        <v>902</v>
      </c>
      <c r="H1647" s="14" t="s">
        <v>262</v>
      </c>
      <c r="I1647" s="25">
        <v>12</v>
      </c>
      <c r="J1647" s="26">
        <v>0</v>
      </c>
      <c r="K1647" s="476">
        <v>0.1</v>
      </c>
      <c r="L1647" s="476">
        <v>0</v>
      </c>
      <c r="M1647" s="27"/>
      <c r="N1647" s="27"/>
      <c r="O1647" s="27"/>
      <c r="P1647" s="27"/>
      <c r="Q1647" s="27"/>
      <c r="R1647" s="28">
        <v>43712</v>
      </c>
      <c r="S1647" s="274" t="s">
        <v>2470</v>
      </c>
      <c r="T1647" s="148" t="s">
        <v>31</v>
      </c>
      <c r="U1647" s="148" t="s">
        <v>31</v>
      </c>
      <c r="V1647" s="148" t="s">
        <v>31</v>
      </c>
      <c r="W1647" s="148" t="s">
        <v>31</v>
      </c>
      <c r="X1647" s="333" t="s">
        <v>3771</v>
      </c>
      <c r="Y1647" s="121"/>
      <c r="Z1647" s="121"/>
      <c r="AA1647" s="121"/>
      <c r="AB1647" s="121"/>
      <c r="AC1647" s="121"/>
      <c r="AD1647" s="121"/>
      <c r="AE1647" s="321"/>
      <c r="AF1647" s="121"/>
      <c r="AG1647" s="129"/>
      <c r="AH1647" s="129"/>
      <c r="AI1647" s="129"/>
      <c r="AJ1647" s="129"/>
      <c r="AK1647" s="129"/>
      <c r="AL1647" s="129"/>
      <c r="AM1647" s="129"/>
      <c r="AN1647" s="129"/>
      <c r="AO1647" s="129"/>
      <c r="AP1647" s="129"/>
    </row>
    <row r="1648" spans="2:44" s="149" customFormat="1" ht="12.75" customHeight="1">
      <c r="B1648" s="21"/>
      <c r="C1648" s="29"/>
      <c r="D1648" s="30"/>
      <c r="E1648" s="30"/>
      <c r="F1648" s="31"/>
      <c r="G1648" s="239" t="s">
        <v>903</v>
      </c>
      <c r="H1648" s="14" t="s">
        <v>262</v>
      </c>
      <c r="I1648" s="25">
        <v>24</v>
      </c>
      <c r="J1648" s="26">
        <v>6</v>
      </c>
      <c r="K1648" s="476">
        <v>0.2</v>
      </c>
      <c r="L1648" s="476">
        <v>0.1</v>
      </c>
      <c r="M1648" s="27"/>
      <c r="N1648" s="27"/>
      <c r="O1648" s="27"/>
      <c r="P1648" s="27"/>
      <c r="Q1648" s="27"/>
      <c r="R1648" s="28">
        <v>43000</v>
      </c>
      <c r="S1648" s="274" t="s">
        <v>2470</v>
      </c>
      <c r="T1648" s="148" t="s">
        <v>31</v>
      </c>
      <c r="U1648" s="148" t="s">
        <v>31</v>
      </c>
      <c r="V1648" s="148" t="s">
        <v>31</v>
      </c>
      <c r="W1648" s="148" t="s">
        <v>31</v>
      </c>
      <c r="X1648" s="333" t="s">
        <v>3771</v>
      </c>
      <c r="Y1648" s="121"/>
      <c r="Z1648" s="121"/>
      <c r="AA1648" s="121"/>
      <c r="AB1648" s="121"/>
      <c r="AC1648" s="121"/>
      <c r="AD1648" s="121"/>
      <c r="AE1648" s="321"/>
      <c r="AF1648" s="121"/>
      <c r="AG1648" s="129"/>
      <c r="AH1648" s="129"/>
      <c r="AI1648" s="129"/>
      <c r="AJ1648" s="129"/>
      <c r="AK1648" s="129"/>
      <c r="AL1648" s="129"/>
      <c r="AM1648" s="129"/>
      <c r="AN1648" s="129"/>
      <c r="AO1648" s="129"/>
      <c r="AP1648" s="129"/>
    </row>
    <row r="1649" spans="2:44" s="149" customFormat="1" ht="12.75" customHeight="1">
      <c r="B1649" s="21"/>
      <c r="C1649" s="22" t="s">
        <v>24</v>
      </c>
      <c r="D1649" s="22" t="s">
        <v>259</v>
      </c>
      <c r="E1649" s="33" t="s">
        <v>270</v>
      </c>
      <c r="F1649" s="23" t="s">
        <v>763</v>
      </c>
      <c r="G1649" s="239" t="s">
        <v>904</v>
      </c>
      <c r="H1649" s="14" t="s">
        <v>262</v>
      </c>
      <c r="I1649" s="25">
        <v>24</v>
      </c>
      <c r="J1649" s="26">
        <v>12</v>
      </c>
      <c r="K1649" s="476">
        <v>0.2</v>
      </c>
      <c r="L1649" s="476">
        <v>0.2</v>
      </c>
      <c r="M1649" s="27">
        <f>SUM(I1649)</f>
        <v>24</v>
      </c>
      <c r="N1649" s="27">
        <f t="shared" ref="N1649:P1649" si="139">SUM(J1649)</f>
        <v>12</v>
      </c>
      <c r="O1649" s="27">
        <f t="shared" si="139"/>
        <v>0.2</v>
      </c>
      <c r="P1649" s="27">
        <f t="shared" si="139"/>
        <v>0.2</v>
      </c>
      <c r="Q1649" s="27"/>
      <c r="R1649" s="28">
        <v>43000</v>
      </c>
      <c r="S1649" s="274" t="s">
        <v>2470</v>
      </c>
      <c r="T1649" s="148" t="s">
        <v>31</v>
      </c>
      <c r="U1649" s="148" t="s">
        <v>31</v>
      </c>
      <c r="V1649" s="148" t="s">
        <v>31</v>
      </c>
      <c r="W1649" s="148" t="s">
        <v>31</v>
      </c>
      <c r="X1649" s="333" t="s">
        <v>3771</v>
      </c>
      <c r="Y1649" s="121"/>
      <c r="Z1649" s="121"/>
      <c r="AA1649" s="121"/>
      <c r="AB1649" s="121"/>
      <c r="AC1649" s="121"/>
      <c r="AD1649" s="121"/>
      <c r="AE1649" s="321"/>
      <c r="AF1649" s="121"/>
      <c r="AG1649" s="129"/>
      <c r="AH1649" s="129"/>
      <c r="AI1649" s="129"/>
      <c r="AJ1649" s="129"/>
      <c r="AK1649" s="129"/>
      <c r="AL1649" s="129"/>
      <c r="AM1649" s="129"/>
      <c r="AN1649" s="129"/>
      <c r="AO1649" s="129"/>
      <c r="AP1649" s="129"/>
      <c r="AQ1649" s="327"/>
      <c r="AR1649" s="327"/>
    </row>
    <row r="1650" spans="2:44" s="149" customFormat="1" ht="12.75" customHeight="1">
      <c r="B1650" s="21"/>
      <c r="C1650" s="22" t="s">
        <v>24</v>
      </c>
      <c r="D1650" s="22" t="s">
        <v>259</v>
      </c>
      <c r="E1650" s="36" t="s">
        <v>271</v>
      </c>
      <c r="F1650" s="36" t="s">
        <v>271</v>
      </c>
      <c r="G1650" s="241" t="s">
        <v>905</v>
      </c>
      <c r="H1650" s="14" t="s">
        <v>262</v>
      </c>
      <c r="I1650" s="25">
        <v>18</v>
      </c>
      <c r="J1650" s="26">
        <v>18</v>
      </c>
      <c r="K1650" s="477">
        <v>0.3</v>
      </c>
      <c r="L1650" s="477">
        <v>0.3</v>
      </c>
      <c r="M1650" s="27">
        <f t="shared" ref="M1650:P1650" si="140">SUM(I1650:I1653)</f>
        <v>96</v>
      </c>
      <c r="N1650" s="27">
        <f t="shared" si="140"/>
        <v>96</v>
      </c>
      <c r="O1650" s="27">
        <f t="shared" si="140"/>
        <v>1.6</v>
      </c>
      <c r="P1650" s="27">
        <f t="shared" si="140"/>
        <v>1.6</v>
      </c>
      <c r="Q1650" s="27"/>
      <c r="R1650" s="34">
        <v>43712</v>
      </c>
      <c r="S1650" s="274" t="s">
        <v>2470</v>
      </c>
      <c r="T1650" s="148" t="s">
        <v>31</v>
      </c>
      <c r="U1650" s="148" t="s">
        <v>31</v>
      </c>
      <c r="V1650" s="148" t="s">
        <v>31</v>
      </c>
      <c r="W1650" s="148" t="s">
        <v>31</v>
      </c>
      <c r="X1650" s="333" t="s">
        <v>3771</v>
      </c>
      <c r="Y1650" s="121"/>
      <c r="Z1650" s="121"/>
      <c r="AA1650" s="121"/>
      <c r="AB1650" s="121"/>
      <c r="AC1650" s="121"/>
      <c r="AD1650" s="121"/>
      <c r="AE1650" s="321"/>
      <c r="AF1650" s="121"/>
      <c r="AG1650" s="129"/>
      <c r="AH1650" s="129"/>
      <c r="AI1650" s="129"/>
      <c r="AJ1650" s="129"/>
      <c r="AK1650" s="129"/>
      <c r="AL1650" s="129"/>
      <c r="AM1650" s="129"/>
      <c r="AN1650" s="129"/>
      <c r="AO1650" s="129"/>
      <c r="AP1650" s="129"/>
      <c r="AQ1650" s="327"/>
      <c r="AR1650" s="327"/>
    </row>
    <row r="1651" spans="2:44" s="149" customFormat="1" ht="12.75" customHeight="1">
      <c r="B1651" s="21"/>
      <c r="C1651" s="29"/>
      <c r="D1651" s="30"/>
      <c r="E1651" s="30"/>
      <c r="F1651" s="31"/>
      <c r="G1651" s="241" t="s">
        <v>906</v>
      </c>
      <c r="H1651" s="14" t="s">
        <v>262</v>
      </c>
      <c r="I1651" s="25">
        <v>18</v>
      </c>
      <c r="J1651" s="26">
        <v>18</v>
      </c>
      <c r="K1651" s="477">
        <v>0.3</v>
      </c>
      <c r="L1651" s="477">
        <v>0.3</v>
      </c>
      <c r="M1651" s="27"/>
      <c r="N1651" s="27"/>
      <c r="O1651" s="27"/>
      <c r="P1651" s="27"/>
      <c r="Q1651" s="27"/>
      <c r="R1651" s="34">
        <v>43712</v>
      </c>
      <c r="S1651" s="274" t="s">
        <v>2470</v>
      </c>
      <c r="T1651" s="148" t="s">
        <v>31</v>
      </c>
      <c r="U1651" s="148" t="s">
        <v>31</v>
      </c>
      <c r="V1651" s="148" t="s">
        <v>31</v>
      </c>
      <c r="W1651" s="148" t="s">
        <v>31</v>
      </c>
      <c r="X1651" s="333" t="s">
        <v>3771</v>
      </c>
      <c r="Y1651" s="121"/>
      <c r="Z1651" s="121"/>
      <c r="AA1651" s="121"/>
      <c r="AB1651" s="121"/>
      <c r="AC1651" s="121"/>
      <c r="AD1651" s="121"/>
      <c r="AE1651" s="321"/>
      <c r="AF1651" s="121"/>
      <c r="AG1651" s="129"/>
      <c r="AH1651" s="129"/>
      <c r="AI1651" s="129"/>
      <c r="AJ1651" s="129"/>
      <c r="AK1651" s="129"/>
      <c r="AL1651" s="129"/>
      <c r="AM1651" s="129"/>
      <c r="AN1651" s="129"/>
      <c r="AO1651" s="129"/>
      <c r="AP1651" s="129"/>
    </row>
    <row r="1652" spans="2:44" s="149" customFormat="1" ht="12.75" customHeight="1">
      <c r="B1652" s="21"/>
      <c r="C1652" s="29"/>
      <c r="D1652" s="30"/>
      <c r="E1652" s="30"/>
      <c r="F1652" s="31"/>
      <c r="G1652" s="241" t="s">
        <v>907</v>
      </c>
      <c r="H1652" s="14" t="s">
        <v>262</v>
      </c>
      <c r="I1652" s="25">
        <v>30</v>
      </c>
      <c r="J1652" s="26">
        <v>30</v>
      </c>
      <c r="K1652" s="477">
        <v>0.5</v>
      </c>
      <c r="L1652" s="477">
        <v>0.5</v>
      </c>
      <c r="M1652" s="27"/>
      <c r="N1652" s="27"/>
      <c r="O1652" s="27"/>
      <c r="P1652" s="27"/>
      <c r="Q1652" s="27"/>
      <c r="R1652" s="34">
        <v>43712</v>
      </c>
      <c r="S1652" s="274" t="s">
        <v>2470</v>
      </c>
      <c r="T1652" s="148" t="s">
        <v>31</v>
      </c>
      <c r="U1652" s="148" t="s">
        <v>31</v>
      </c>
      <c r="V1652" s="148" t="s">
        <v>31</v>
      </c>
      <c r="W1652" s="148" t="s">
        <v>31</v>
      </c>
      <c r="X1652" s="333" t="s">
        <v>3771</v>
      </c>
      <c r="Y1652" s="121"/>
      <c r="Z1652" s="121"/>
      <c r="AA1652" s="121"/>
      <c r="AB1652" s="121"/>
      <c r="AC1652" s="121"/>
      <c r="AD1652" s="121"/>
      <c r="AE1652" s="321"/>
      <c r="AF1652" s="121"/>
      <c r="AG1652" s="129"/>
      <c r="AH1652" s="129"/>
      <c r="AI1652" s="129"/>
      <c r="AJ1652" s="129"/>
      <c r="AK1652" s="129"/>
      <c r="AL1652" s="129"/>
      <c r="AM1652" s="129"/>
      <c r="AN1652" s="129"/>
      <c r="AO1652" s="129"/>
      <c r="AP1652" s="129"/>
    </row>
    <row r="1653" spans="2:44" s="149" customFormat="1" ht="12.75" customHeight="1">
      <c r="B1653" s="21"/>
      <c r="C1653" s="29"/>
      <c r="D1653" s="30"/>
      <c r="E1653" s="30"/>
      <c r="F1653" s="31"/>
      <c r="G1653" s="241" t="s">
        <v>908</v>
      </c>
      <c r="H1653" s="14" t="s">
        <v>262</v>
      </c>
      <c r="I1653" s="25">
        <v>30</v>
      </c>
      <c r="J1653" s="26">
        <v>30</v>
      </c>
      <c r="K1653" s="477">
        <v>0.5</v>
      </c>
      <c r="L1653" s="477">
        <v>0.5</v>
      </c>
      <c r="M1653" s="27"/>
      <c r="N1653" s="27"/>
      <c r="O1653" s="27"/>
      <c r="P1653" s="27"/>
      <c r="Q1653" s="27"/>
      <c r="R1653" s="34">
        <v>43712</v>
      </c>
      <c r="S1653" s="274" t="s">
        <v>2470</v>
      </c>
      <c r="T1653" s="148" t="s">
        <v>31</v>
      </c>
      <c r="U1653" s="148" t="s">
        <v>31</v>
      </c>
      <c r="V1653" s="148" t="s">
        <v>31</v>
      </c>
      <c r="W1653" s="148" t="s">
        <v>31</v>
      </c>
      <c r="X1653" s="333" t="s">
        <v>3771</v>
      </c>
      <c r="Y1653" s="121"/>
      <c r="Z1653" s="121"/>
      <c r="AA1653" s="121"/>
      <c r="AB1653" s="121"/>
      <c r="AC1653" s="121"/>
      <c r="AD1653" s="121"/>
      <c r="AE1653" s="321"/>
      <c r="AF1653" s="121"/>
      <c r="AG1653" s="129"/>
      <c r="AH1653" s="129"/>
      <c r="AI1653" s="129"/>
      <c r="AJ1653" s="129"/>
      <c r="AK1653" s="129"/>
      <c r="AL1653" s="129"/>
      <c r="AM1653" s="129"/>
      <c r="AN1653" s="129"/>
      <c r="AO1653" s="129"/>
      <c r="AP1653" s="129"/>
    </row>
    <row r="1654" spans="2:44" s="149" customFormat="1" ht="12.75" customHeight="1">
      <c r="B1654" s="21"/>
      <c r="C1654" s="22" t="s">
        <v>24</v>
      </c>
      <c r="D1654" s="22" t="s">
        <v>259</v>
      </c>
      <c r="E1654" s="33" t="s">
        <v>272</v>
      </c>
      <c r="F1654" s="33" t="s">
        <v>272</v>
      </c>
      <c r="G1654" s="241" t="s">
        <v>273</v>
      </c>
      <c r="H1654" s="14" t="s">
        <v>274</v>
      </c>
      <c r="I1654" s="25">
        <v>12</v>
      </c>
      <c r="J1654" s="26">
        <v>0</v>
      </c>
      <c r="K1654" s="477">
        <v>0.2</v>
      </c>
      <c r="L1654" s="477">
        <v>0</v>
      </c>
      <c r="M1654" s="27">
        <f>SUM(I1654:I1659)</f>
        <v>138</v>
      </c>
      <c r="N1654" s="27">
        <f t="shared" ref="N1654:P1654" si="141">SUM(J1654:J1659)</f>
        <v>1716</v>
      </c>
      <c r="O1654" s="27">
        <f t="shared" si="141"/>
        <v>2.3000000000000003</v>
      </c>
      <c r="P1654" s="27">
        <f t="shared" si="141"/>
        <v>28.6</v>
      </c>
      <c r="Q1654" s="27"/>
      <c r="R1654" s="34">
        <v>43299</v>
      </c>
      <c r="S1654" s="274" t="s">
        <v>2470</v>
      </c>
      <c r="T1654" s="148" t="s">
        <v>31</v>
      </c>
      <c r="U1654" s="148" t="s">
        <v>31</v>
      </c>
      <c r="V1654" s="148" t="s">
        <v>31</v>
      </c>
      <c r="W1654" s="148" t="s">
        <v>31</v>
      </c>
      <c r="X1654" s="333" t="s">
        <v>3771</v>
      </c>
      <c r="Y1654" s="121"/>
      <c r="Z1654" s="121"/>
      <c r="AA1654" s="121"/>
      <c r="AB1654" s="121"/>
      <c r="AC1654" s="121"/>
      <c r="AD1654" s="121"/>
      <c r="AE1654" s="321"/>
      <c r="AF1654" s="121"/>
      <c r="AG1654" s="129"/>
      <c r="AH1654" s="129"/>
      <c r="AI1654" s="129"/>
      <c r="AJ1654" s="129"/>
      <c r="AK1654" s="129"/>
      <c r="AL1654" s="129"/>
      <c r="AM1654" s="129"/>
      <c r="AN1654" s="129"/>
      <c r="AO1654" s="129"/>
      <c r="AP1654" s="129"/>
      <c r="AQ1654" s="327"/>
      <c r="AR1654" s="327"/>
    </row>
    <row r="1655" spans="2:44" s="149" customFormat="1" ht="12.75" customHeight="1">
      <c r="B1655" s="21"/>
      <c r="C1655" s="29"/>
      <c r="D1655" s="30"/>
      <c r="E1655" s="30"/>
      <c r="F1655" s="31"/>
      <c r="G1655" s="242" t="s">
        <v>275</v>
      </c>
      <c r="H1655" s="14" t="s">
        <v>274</v>
      </c>
      <c r="I1655" s="25">
        <v>48</v>
      </c>
      <c r="J1655" s="26">
        <v>0</v>
      </c>
      <c r="K1655" s="25">
        <v>0.8</v>
      </c>
      <c r="L1655" s="26">
        <v>0</v>
      </c>
      <c r="M1655" s="27"/>
      <c r="N1655" s="27"/>
      <c r="O1655" s="27"/>
      <c r="P1655" s="27"/>
      <c r="Q1655" s="27"/>
      <c r="R1655" s="28">
        <v>43571</v>
      </c>
      <c r="S1655" s="274" t="s">
        <v>2470</v>
      </c>
      <c r="T1655" s="148" t="s">
        <v>31</v>
      </c>
      <c r="U1655" s="148" t="s">
        <v>31</v>
      </c>
      <c r="V1655" s="148" t="s">
        <v>31</v>
      </c>
      <c r="W1655" s="148" t="s">
        <v>31</v>
      </c>
      <c r="X1655" s="333" t="s">
        <v>3771</v>
      </c>
      <c r="Y1655" s="121"/>
      <c r="Z1655" s="121"/>
      <c r="AA1655" s="121"/>
      <c r="AB1655" s="121"/>
      <c r="AC1655" s="121"/>
      <c r="AD1655" s="121"/>
      <c r="AE1655" s="321"/>
      <c r="AF1655" s="121"/>
      <c r="AG1655" s="129"/>
      <c r="AH1655" s="129"/>
      <c r="AI1655" s="129"/>
      <c r="AJ1655" s="129"/>
      <c r="AK1655" s="129"/>
      <c r="AL1655" s="129"/>
      <c r="AM1655" s="129"/>
      <c r="AN1655" s="129"/>
      <c r="AO1655" s="129"/>
      <c r="AP1655" s="129"/>
    </row>
    <row r="1656" spans="2:44" s="149" customFormat="1" ht="12.75" customHeight="1">
      <c r="B1656" s="21"/>
      <c r="C1656" s="29"/>
      <c r="D1656" s="30"/>
      <c r="E1656" s="30"/>
      <c r="F1656" s="31"/>
      <c r="G1656" s="242" t="s">
        <v>276</v>
      </c>
      <c r="H1656" s="14" t="s">
        <v>274</v>
      </c>
      <c r="I1656" s="25">
        <v>36</v>
      </c>
      <c r="J1656" s="26">
        <v>36</v>
      </c>
      <c r="K1656" s="25">
        <v>0.6</v>
      </c>
      <c r="L1656" s="26">
        <v>0.6</v>
      </c>
      <c r="M1656" s="27"/>
      <c r="N1656" s="27"/>
      <c r="O1656" s="27"/>
      <c r="P1656" s="27"/>
      <c r="Q1656" s="27"/>
      <c r="R1656" s="28">
        <v>43350</v>
      </c>
      <c r="S1656" s="274" t="s">
        <v>2470</v>
      </c>
      <c r="T1656" s="148" t="s">
        <v>31</v>
      </c>
      <c r="U1656" s="148" t="s">
        <v>31</v>
      </c>
      <c r="V1656" s="148" t="s">
        <v>31</v>
      </c>
      <c r="W1656" s="148" t="s">
        <v>31</v>
      </c>
      <c r="X1656" s="333" t="s">
        <v>3771</v>
      </c>
      <c r="Y1656" s="121"/>
      <c r="Z1656" s="121"/>
      <c r="AA1656" s="121"/>
      <c r="AB1656" s="121"/>
      <c r="AC1656" s="121"/>
      <c r="AD1656" s="121"/>
      <c r="AE1656" s="321"/>
      <c r="AF1656" s="121"/>
      <c r="AG1656" s="129"/>
      <c r="AH1656" s="129"/>
      <c r="AI1656" s="129"/>
      <c r="AJ1656" s="129"/>
      <c r="AK1656" s="129"/>
      <c r="AL1656" s="129"/>
      <c r="AM1656" s="129"/>
      <c r="AN1656" s="129"/>
      <c r="AO1656" s="129"/>
      <c r="AP1656" s="129"/>
    </row>
    <row r="1657" spans="2:44" s="149" customFormat="1" ht="12.75" customHeight="1">
      <c r="B1657" s="21"/>
      <c r="C1657" s="29"/>
      <c r="D1657" s="30"/>
      <c r="E1657" s="30"/>
      <c r="F1657" s="31"/>
      <c r="G1657" s="242" t="s">
        <v>277</v>
      </c>
      <c r="H1657" s="14" t="s">
        <v>274</v>
      </c>
      <c r="I1657" s="25">
        <v>18</v>
      </c>
      <c r="J1657" s="26">
        <v>240</v>
      </c>
      <c r="K1657" s="26">
        <v>0.3</v>
      </c>
      <c r="L1657" s="26">
        <v>4</v>
      </c>
      <c r="M1657" s="27"/>
      <c r="N1657" s="27"/>
      <c r="O1657" s="27"/>
      <c r="P1657" s="27"/>
      <c r="Q1657" s="27"/>
      <c r="R1657" s="37">
        <v>43350</v>
      </c>
      <c r="S1657" s="274" t="s">
        <v>2470</v>
      </c>
      <c r="T1657" s="148" t="s">
        <v>31</v>
      </c>
      <c r="U1657" s="148" t="s">
        <v>31</v>
      </c>
      <c r="V1657" s="148" t="s">
        <v>31</v>
      </c>
      <c r="W1657" s="148" t="s">
        <v>31</v>
      </c>
      <c r="X1657" s="333" t="s">
        <v>3771</v>
      </c>
      <c r="Y1657" s="121"/>
      <c r="Z1657" s="121"/>
      <c r="AA1657" s="121"/>
      <c r="AB1657" s="121"/>
      <c r="AC1657" s="121"/>
      <c r="AD1657" s="121"/>
      <c r="AE1657" s="321"/>
      <c r="AF1657" s="121"/>
      <c r="AG1657" s="129"/>
      <c r="AH1657" s="129"/>
      <c r="AI1657" s="129"/>
      <c r="AJ1657" s="129"/>
      <c r="AK1657" s="129"/>
      <c r="AL1657" s="129"/>
      <c r="AM1657" s="129"/>
      <c r="AN1657" s="129"/>
      <c r="AO1657" s="129"/>
      <c r="AP1657" s="129"/>
    </row>
    <row r="1658" spans="2:44" s="149" customFormat="1" ht="12.75" customHeight="1">
      <c r="B1658" s="21"/>
      <c r="C1658" s="29"/>
      <c r="D1658" s="30"/>
      <c r="E1658" s="30"/>
      <c r="F1658" s="31"/>
      <c r="G1658" s="242" t="s">
        <v>278</v>
      </c>
      <c r="H1658" s="14" t="s">
        <v>274</v>
      </c>
      <c r="I1658" s="25">
        <v>12</v>
      </c>
      <c r="J1658" s="26">
        <v>720</v>
      </c>
      <c r="K1658" s="25">
        <v>0.2</v>
      </c>
      <c r="L1658" s="26">
        <v>12</v>
      </c>
      <c r="M1658" s="27"/>
      <c r="N1658" s="27"/>
      <c r="O1658" s="27"/>
      <c r="P1658" s="27"/>
      <c r="Q1658" s="27"/>
      <c r="R1658" s="28">
        <v>43350</v>
      </c>
      <c r="S1658" s="274" t="s">
        <v>2470</v>
      </c>
      <c r="T1658" s="148" t="s">
        <v>31</v>
      </c>
      <c r="U1658" s="148" t="s">
        <v>31</v>
      </c>
      <c r="V1658" s="148" t="s">
        <v>31</v>
      </c>
      <c r="W1658" s="148" t="s">
        <v>31</v>
      </c>
      <c r="X1658" s="333" t="s">
        <v>3771</v>
      </c>
      <c r="Y1658" s="121"/>
      <c r="Z1658" s="121"/>
      <c r="AA1658" s="121"/>
      <c r="AB1658" s="121"/>
      <c r="AC1658" s="121"/>
      <c r="AD1658" s="121"/>
      <c r="AE1658" s="321"/>
      <c r="AF1658" s="121"/>
      <c r="AG1658" s="129"/>
      <c r="AH1658" s="129"/>
      <c r="AI1658" s="129"/>
      <c r="AJ1658" s="129"/>
      <c r="AK1658" s="129"/>
      <c r="AL1658" s="129"/>
      <c r="AM1658" s="129"/>
      <c r="AN1658" s="129"/>
      <c r="AO1658" s="129"/>
      <c r="AP1658" s="129"/>
    </row>
    <row r="1659" spans="2:44" s="149" customFormat="1" ht="12.75" customHeight="1">
      <c r="B1659" s="21"/>
      <c r="C1659" s="29"/>
      <c r="D1659" s="30"/>
      <c r="E1659" s="30"/>
      <c r="F1659" s="31"/>
      <c r="G1659" s="242" t="s">
        <v>269</v>
      </c>
      <c r="H1659" s="14" t="s">
        <v>274</v>
      </c>
      <c r="I1659" s="25">
        <v>12</v>
      </c>
      <c r="J1659" s="26">
        <v>720</v>
      </c>
      <c r="K1659" s="25">
        <v>0.2</v>
      </c>
      <c r="L1659" s="26">
        <v>12</v>
      </c>
      <c r="M1659" s="27"/>
      <c r="N1659" s="27"/>
      <c r="O1659" s="27"/>
      <c r="P1659" s="27"/>
      <c r="Q1659" s="27"/>
      <c r="R1659" s="28">
        <v>43350</v>
      </c>
      <c r="S1659" s="274" t="s">
        <v>2470</v>
      </c>
      <c r="T1659" s="148" t="s">
        <v>31</v>
      </c>
      <c r="U1659" s="148" t="s">
        <v>31</v>
      </c>
      <c r="V1659" s="148" t="s">
        <v>31</v>
      </c>
      <c r="W1659" s="148" t="s">
        <v>31</v>
      </c>
      <c r="X1659" s="333" t="s">
        <v>3771</v>
      </c>
      <c r="Y1659" s="121"/>
      <c r="Z1659" s="121"/>
      <c r="AA1659" s="121"/>
      <c r="AB1659" s="121"/>
      <c r="AC1659" s="121"/>
      <c r="AD1659" s="121"/>
      <c r="AE1659" s="321"/>
      <c r="AF1659" s="121"/>
      <c r="AG1659" s="129"/>
      <c r="AH1659" s="129"/>
      <c r="AI1659" s="129"/>
      <c r="AJ1659" s="129"/>
      <c r="AK1659" s="129"/>
      <c r="AL1659" s="129"/>
      <c r="AM1659" s="129"/>
      <c r="AN1659" s="129"/>
      <c r="AO1659" s="129"/>
      <c r="AP1659" s="129"/>
    </row>
    <row r="1660" spans="2:44" s="149" customFormat="1" ht="12.75" customHeight="1">
      <c r="B1660" s="21"/>
      <c r="C1660" s="22" t="s">
        <v>24</v>
      </c>
      <c r="D1660" s="22" t="s">
        <v>259</v>
      </c>
      <c r="E1660" s="33" t="s">
        <v>279</v>
      </c>
      <c r="F1660" s="23" t="s">
        <v>280</v>
      </c>
      <c r="G1660" s="239" t="s">
        <v>281</v>
      </c>
      <c r="H1660" s="14" t="s">
        <v>262</v>
      </c>
      <c r="I1660" s="25">
        <v>30</v>
      </c>
      <c r="J1660" s="26">
        <v>0</v>
      </c>
      <c r="K1660" s="25">
        <v>0.5</v>
      </c>
      <c r="L1660" s="26">
        <v>0</v>
      </c>
      <c r="M1660" s="27">
        <f>SUM(I1660:I1666)</f>
        <v>264</v>
      </c>
      <c r="N1660" s="27">
        <f t="shared" ref="N1660:P1660" si="142">SUM(J1660:J1666)</f>
        <v>1440</v>
      </c>
      <c r="O1660" s="27">
        <f t="shared" si="142"/>
        <v>4.4000000000000004</v>
      </c>
      <c r="P1660" s="27">
        <f t="shared" si="142"/>
        <v>24</v>
      </c>
      <c r="Q1660" s="27"/>
      <c r="R1660" s="34">
        <v>42985</v>
      </c>
      <c r="S1660" s="274" t="s">
        <v>2470</v>
      </c>
      <c r="T1660" s="148" t="s">
        <v>31</v>
      </c>
      <c r="U1660" s="148" t="s">
        <v>31</v>
      </c>
      <c r="V1660" s="148" t="s">
        <v>31</v>
      </c>
      <c r="W1660" s="148" t="s">
        <v>31</v>
      </c>
      <c r="X1660" s="333" t="s">
        <v>3772</v>
      </c>
      <c r="Y1660" s="121"/>
      <c r="Z1660" s="121"/>
      <c r="AA1660" s="121"/>
      <c r="AB1660" s="121"/>
      <c r="AC1660" s="121"/>
      <c r="AD1660" s="121"/>
      <c r="AE1660" s="321"/>
      <c r="AF1660" s="121"/>
      <c r="AG1660" s="129"/>
      <c r="AH1660" s="129"/>
      <c r="AI1660" s="129"/>
      <c r="AJ1660" s="129"/>
      <c r="AK1660" s="129"/>
      <c r="AL1660" s="129"/>
      <c r="AM1660" s="129"/>
      <c r="AN1660" s="129"/>
      <c r="AO1660" s="129"/>
      <c r="AP1660" s="129"/>
      <c r="AQ1660" s="327"/>
      <c r="AR1660" s="327"/>
    </row>
    <row r="1661" spans="2:44" s="149" customFormat="1" ht="12.75" customHeight="1">
      <c r="B1661" s="21"/>
      <c r="C1661" s="29"/>
      <c r="D1661" s="30"/>
      <c r="E1661" s="30"/>
      <c r="F1661" s="31"/>
      <c r="G1661" s="239" t="s">
        <v>282</v>
      </c>
      <c r="H1661" s="14" t="s">
        <v>262</v>
      </c>
      <c r="I1661" s="25">
        <v>60</v>
      </c>
      <c r="J1661" s="26">
        <v>0</v>
      </c>
      <c r="K1661" s="25">
        <v>1</v>
      </c>
      <c r="L1661" s="26">
        <v>0</v>
      </c>
      <c r="M1661" s="27"/>
      <c r="N1661" s="27"/>
      <c r="O1661" s="27"/>
      <c r="P1661" s="27"/>
      <c r="Q1661" s="27"/>
      <c r="R1661" s="34">
        <v>42984</v>
      </c>
      <c r="S1661" s="274" t="s">
        <v>2470</v>
      </c>
      <c r="T1661" s="148" t="s">
        <v>31</v>
      </c>
      <c r="U1661" s="148" t="s">
        <v>31</v>
      </c>
      <c r="V1661" s="148" t="s">
        <v>31</v>
      </c>
      <c r="W1661" s="148" t="s">
        <v>31</v>
      </c>
      <c r="X1661" s="333" t="s">
        <v>3772</v>
      </c>
      <c r="Y1661" s="121"/>
      <c r="Z1661" s="121"/>
      <c r="AA1661" s="121"/>
      <c r="AB1661" s="121"/>
      <c r="AC1661" s="121"/>
      <c r="AD1661" s="121"/>
      <c r="AE1661" s="321"/>
      <c r="AF1661" s="121"/>
      <c r="AG1661" s="129"/>
      <c r="AH1661" s="129"/>
      <c r="AI1661" s="129"/>
      <c r="AJ1661" s="129"/>
      <c r="AK1661" s="129"/>
      <c r="AL1661" s="129"/>
      <c r="AM1661" s="129"/>
      <c r="AN1661" s="129"/>
      <c r="AO1661" s="129"/>
      <c r="AP1661" s="129"/>
    </row>
    <row r="1662" spans="2:44" s="149" customFormat="1" ht="12.75" customHeight="1">
      <c r="B1662" s="21"/>
      <c r="C1662" s="29"/>
      <c r="D1662" s="30"/>
      <c r="E1662" s="30"/>
      <c r="F1662" s="31"/>
      <c r="G1662" s="239" t="s">
        <v>283</v>
      </c>
      <c r="H1662" s="14" t="s">
        <v>262</v>
      </c>
      <c r="I1662" s="25">
        <v>60</v>
      </c>
      <c r="J1662" s="26">
        <v>0</v>
      </c>
      <c r="K1662" s="25">
        <v>1</v>
      </c>
      <c r="L1662" s="26">
        <v>0</v>
      </c>
      <c r="M1662" s="27"/>
      <c r="N1662" s="27"/>
      <c r="O1662" s="27"/>
      <c r="P1662" s="27"/>
      <c r="Q1662" s="27"/>
      <c r="R1662" s="34">
        <v>42984</v>
      </c>
      <c r="S1662" s="274" t="s">
        <v>2470</v>
      </c>
      <c r="T1662" s="148" t="s">
        <v>31</v>
      </c>
      <c r="U1662" s="148" t="s">
        <v>31</v>
      </c>
      <c r="V1662" s="148" t="s">
        <v>31</v>
      </c>
      <c r="W1662" s="148" t="s">
        <v>31</v>
      </c>
      <c r="X1662" s="333" t="s">
        <v>3772</v>
      </c>
      <c r="Y1662" s="121"/>
      <c r="Z1662" s="121"/>
      <c r="AA1662" s="121"/>
      <c r="AB1662" s="121"/>
      <c r="AC1662" s="121"/>
      <c r="AD1662" s="121"/>
      <c r="AE1662" s="321"/>
      <c r="AF1662" s="121"/>
      <c r="AG1662" s="129"/>
      <c r="AH1662" s="129"/>
      <c r="AI1662" s="129"/>
      <c r="AJ1662" s="129"/>
      <c r="AK1662" s="129"/>
      <c r="AL1662" s="129"/>
      <c r="AM1662" s="129"/>
      <c r="AN1662" s="129"/>
      <c r="AO1662" s="129"/>
      <c r="AP1662" s="129"/>
    </row>
    <row r="1663" spans="2:44" s="149" customFormat="1" ht="12.75" customHeight="1">
      <c r="B1663" s="21"/>
      <c r="C1663" s="29"/>
      <c r="D1663" s="30"/>
      <c r="E1663" s="30"/>
      <c r="F1663" s="31"/>
      <c r="G1663" s="239" t="s">
        <v>284</v>
      </c>
      <c r="H1663" s="14" t="s">
        <v>262</v>
      </c>
      <c r="I1663" s="25">
        <v>42</v>
      </c>
      <c r="J1663" s="26">
        <v>0</v>
      </c>
      <c r="K1663" s="25">
        <v>0.7</v>
      </c>
      <c r="L1663" s="26">
        <v>0</v>
      </c>
      <c r="M1663" s="27"/>
      <c r="N1663" s="27"/>
      <c r="O1663" s="27"/>
      <c r="P1663" s="27"/>
      <c r="Q1663" s="27"/>
      <c r="R1663" s="34">
        <v>42985</v>
      </c>
      <c r="S1663" s="274" t="s">
        <v>2470</v>
      </c>
      <c r="T1663" s="148" t="s">
        <v>31</v>
      </c>
      <c r="U1663" s="148" t="s">
        <v>31</v>
      </c>
      <c r="V1663" s="148" t="s">
        <v>31</v>
      </c>
      <c r="W1663" s="148" t="s">
        <v>31</v>
      </c>
      <c r="X1663" s="333" t="s">
        <v>3772</v>
      </c>
      <c r="Y1663" s="121"/>
      <c r="Z1663" s="121"/>
      <c r="AA1663" s="121"/>
      <c r="AB1663" s="121"/>
      <c r="AC1663" s="121"/>
      <c r="AD1663" s="121"/>
      <c r="AE1663" s="321"/>
      <c r="AF1663" s="121"/>
      <c r="AG1663" s="129"/>
      <c r="AH1663" s="129"/>
      <c r="AI1663" s="129"/>
      <c r="AJ1663" s="129"/>
      <c r="AK1663" s="129"/>
      <c r="AL1663" s="129"/>
      <c r="AM1663" s="129"/>
      <c r="AN1663" s="129"/>
      <c r="AO1663" s="129"/>
      <c r="AP1663" s="129"/>
    </row>
    <row r="1664" spans="2:44" s="149" customFormat="1" ht="12.75" customHeight="1">
      <c r="B1664" s="21"/>
      <c r="C1664" s="29"/>
      <c r="D1664" s="30"/>
      <c r="E1664" s="30"/>
      <c r="F1664" s="31"/>
      <c r="G1664" s="239" t="s">
        <v>285</v>
      </c>
      <c r="H1664" s="14" t="s">
        <v>262</v>
      </c>
      <c r="I1664" s="25">
        <v>30</v>
      </c>
      <c r="J1664" s="26">
        <v>0</v>
      </c>
      <c r="K1664" s="25">
        <v>0.5</v>
      </c>
      <c r="L1664" s="26">
        <v>0</v>
      </c>
      <c r="M1664" s="27"/>
      <c r="N1664" s="27"/>
      <c r="O1664" s="27"/>
      <c r="P1664" s="27"/>
      <c r="Q1664" s="27"/>
      <c r="R1664" s="34">
        <v>43712</v>
      </c>
      <c r="S1664" s="274" t="s">
        <v>2470</v>
      </c>
      <c r="T1664" s="148" t="s">
        <v>31</v>
      </c>
      <c r="U1664" s="148" t="s">
        <v>31</v>
      </c>
      <c r="V1664" s="148" t="s">
        <v>31</v>
      </c>
      <c r="W1664" s="148" t="s">
        <v>31</v>
      </c>
      <c r="X1664" s="333" t="s">
        <v>3772</v>
      </c>
      <c r="Y1664" s="121"/>
      <c r="Z1664" s="121"/>
      <c r="AA1664" s="121"/>
      <c r="AB1664" s="121"/>
      <c r="AC1664" s="121"/>
      <c r="AD1664" s="121"/>
      <c r="AE1664" s="321"/>
      <c r="AF1664" s="121"/>
      <c r="AG1664" s="129"/>
      <c r="AH1664" s="129"/>
      <c r="AI1664" s="129"/>
      <c r="AJ1664" s="129"/>
      <c r="AK1664" s="129"/>
      <c r="AL1664" s="129"/>
      <c r="AM1664" s="129"/>
      <c r="AN1664" s="129"/>
      <c r="AO1664" s="129"/>
      <c r="AP1664" s="129"/>
    </row>
    <row r="1665" spans="2:44" s="149" customFormat="1" ht="12.75" customHeight="1">
      <c r="B1665" s="21"/>
      <c r="C1665" s="29"/>
      <c r="D1665" s="30"/>
      <c r="E1665" s="30"/>
      <c r="F1665" s="31"/>
      <c r="G1665" s="239" t="s">
        <v>286</v>
      </c>
      <c r="H1665" s="14" t="s">
        <v>262</v>
      </c>
      <c r="I1665" s="25">
        <v>18</v>
      </c>
      <c r="J1665" s="26">
        <v>0</v>
      </c>
      <c r="K1665" s="25">
        <v>0.3</v>
      </c>
      <c r="L1665" s="26">
        <v>0</v>
      </c>
      <c r="M1665" s="27"/>
      <c r="N1665" s="27"/>
      <c r="O1665" s="27"/>
      <c r="P1665" s="27"/>
      <c r="Q1665" s="27"/>
      <c r="R1665" s="34">
        <v>42985</v>
      </c>
      <c r="S1665" s="274" t="s">
        <v>2470</v>
      </c>
      <c r="T1665" s="148" t="s">
        <v>31</v>
      </c>
      <c r="U1665" s="148" t="s">
        <v>31</v>
      </c>
      <c r="V1665" s="148" t="s">
        <v>31</v>
      </c>
      <c r="W1665" s="148" t="s">
        <v>31</v>
      </c>
      <c r="X1665" s="333" t="s">
        <v>3772</v>
      </c>
      <c r="Y1665" s="121"/>
      <c r="Z1665" s="121"/>
      <c r="AA1665" s="121"/>
      <c r="AB1665" s="121"/>
      <c r="AC1665" s="121"/>
      <c r="AD1665" s="121"/>
      <c r="AE1665" s="321"/>
      <c r="AF1665" s="121"/>
      <c r="AG1665" s="129"/>
      <c r="AH1665" s="129"/>
      <c r="AI1665" s="129"/>
      <c r="AJ1665" s="129"/>
      <c r="AK1665" s="129"/>
      <c r="AL1665" s="129"/>
      <c r="AM1665" s="129"/>
      <c r="AN1665" s="129"/>
      <c r="AO1665" s="129"/>
      <c r="AP1665" s="129"/>
    </row>
    <row r="1666" spans="2:44" s="149" customFormat="1" ht="12.75" customHeight="1">
      <c r="B1666" s="21"/>
      <c r="C1666" s="29"/>
      <c r="D1666" s="30"/>
      <c r="E1666" s="30"/>
      <c r="F1666" s="31"/>
      <c r="G1666" s="239" t="s">
        <v>287</v>
      </c>
      <c r="H1666" s="14" t="s">
        <v>262</v>
      </c>
      <c r="I1666" s="25">
        <v>24</v>
      </c>
      <c r="J1666" s="26">
        <v>1440</v>
      </c>
      <c r="K1666" s="26">
        <v>0.4</v>
      </c>
      <c r="L1666" s="26">
        <v>24</v>
      </c>
      <c r="M1666" s="27"/>
      <c r="N1666" s="27"/>
      <c r="O1666" s="27"/>
      <c r="P1666" s="27"/>
      <c r="Q1666" s="27"/>
      <c r="R1666" s="34">
        <v>43767</v>
      </c>
      <c r="S1666" s="274" t="s">
        <v>2470</v>
      </c>
      <c r="T1666" s="148" t="s">
        <v>31</v>
      </c>
      <c r="U1666" s="148" t="s">
        <v>31</v>
      </c>
      <c r="V1666" s="148" t="s">
        <v>31</v>
      </c>
      <c r="W1666" s="148" t="s">
        <v>31</v>
      </c>
      <c r="X1666" s="333" t="s">
        <v>3772</v>
      </c>
      <c r="Y1666" s="121"/>
      <c r="Z1666" s="121"/>
      <c r="AA1666" s="121"/>
      <c r="AB1666" s="121"/>
      <c r="AC1666" s="121"/>
      <c r="AD1666" s="121"/>
      <c r="AE1666" s="321"/>
      <c r="AF1666" s="121"/>
      <c r="AG1666" s="129"/>
      <c r="AH1666" s="129"/>
      <c r="AI1666" s="129"/>
      <c r="AJ1666" s="129"/>
      <c r="AK1666" s="129"/>
      <c r="AL1666" s="129"/>
      <c r="AM1666" s="129"/>
      <c r="AN1666" s="129"/>
      <c r="AO1666" s="129"/>
      <c r="AP1666" s="129"/>
    </row>
    <row r="1667" spans="2:44" s="149" customFormat="1" ht="12.75" customHeight="1">
      <c r="B1667" s="21"/>
      <c r="C1667" s="22" t="s">
        <v>24</v>
      </c>
      <c r="D1667" s="22" t="s">
        <v>259</v>
      </c>
      <c r="E1667" s="33" t="s">
        <v>279</v>
      </c>
      <c r="F1667" s="23" t="s">
        <v>288</v>
      </c>
      <c r="G1667" s="239" t="s">
        <v>289</v>
      </c>
      <c r="H1667" s="14" t="s">
        <v>262</v>
      </c>
      <c r="I1667" s="25">
        <v>60</v>
      </c>
      <c r="J1667" s="26">
        <v>0</v>
      </c>
      <c r="K1667" s="25">
        <v>1</v>
      </c>
      <c r="L1667" s="26">
        <v>0</v>
      </c>
      <c r="M1667" s="27">
        <f>SUM(I1667:I1671)</f>
        <v>162</v>
      </c>
      <c r="N1667" s="27">
        <f t="shared" ref="N1667:P1667" si="143">SUM(J1667:J1671)</f>
        <v>1560</v>
      </c>
      <c r="O1667" s="27">
        <f t="shared" si="143"/>
        <v>2.7</v>
      </c>
      <c r="P1667" s="27">
        <f t="shared" si="143"/>
        <v>26</v>
      </c>
      <c r="Q1667" s="27"/>
      <c r="R1667" s="34">
        <v>42985</v>
      </c>
      <c r="S1667" s="274" t="s">
        <v>2470</v>
      </c>
      <c r="T1667" s="148" t="s">
        <v>31</v>
      </c>
      <c r="U1667" s="148" t="s">
        <v>31</v>
      </c>
      <c r="V1667" s="148" t="s">
        <v>31</v>
      </c>
      <c r="W1667" s="148" t="s">
        <v>31</v>
      </c>
      <c r="X1667" s="333" t="s">
        <v>3772</v>
      </c>
      <c r="Y1667" s="121"/>
      <c r="Z1667" s="121"/>
      <c r="AA1667" s="121"/>
      <c r="AB1667" s="121"/>
      <c r="AC1667" s="121"/>
      <c r="AD1667" s="121"/>
      <c r="AE1667" s="321"/>
      <c r="AF1667" s="121"/>
      <c r="AG1667" s="129"/>
      <c r="AH1667" s="129"/>
      <c r="AI1667" s="129"/>
      <c r="AJ1667" s="129"/>
      <c r="AK1667" s="129"/>
      <c r="AL1667" s="129"/>
      <c r="AM1667" s="129"/>
      <c r="AN1667" s="129"/>
      <c r="AO1667" s="129"/>
      <c r="AP1667" s="129"/>
      <c r="AQ1667" s="327"/>
      <c r="AR1667" s="327"/>
    </row>
    <row r="1668" spans="2:44" s="149" customFormat="1" ht="12.75" customHeight="1">
      <c r="B1668" s="21"/>
      <c r="C1668" s="29"/>
      <c r="D1668" s="30"/>
      <c r="E1668" s="30"/>
      <c r="F1668" s="31"/>
      <c r="G1668" s="239" t="s">
        <v>290</v>
      </c>
      <c r="H1668" s="14" t="s">
        <v>262</v>
      </c>
      <c r="I1668" s="25">
        <v>36</v>
      </c>
      <c r="J1668" s="26">
        <v>0</v>
      </c>
      <c r="K1668" s="25">
        <v>0.6</v>
      </c>
      <c r="L1668" s="26">
        <v>0</v>
      </c>
      <c r="M1668" s="27"/>
      <c r="N1668" s="27"/>
      <c r="O1668" s="27"/>
      <c r="P1668" s="27"/>
      <c r="Q1668" s="27"/>
      <c r="R1668" s="34">
        <v>43712</v>
      </c>
      <c r="S1668" s="274" t="s">
        <v>2470</v>
      </c>
      <c r="T1668" s="148" t="s">
        <v>31</v>
      </c>
      <c r="U1668" s="148" t="s">
        <v>31</v>
      </c>
      <c r="V1668" s="148" t="s">
        <v>31</v>
      </c>
      <c r="W1668" s="148" t="s">
        <v>31</v>
      </c>
      <c r="X1668" s="333" t="s">
        <v>3772</v>
      </c>
      <c r="Y1668" s="121"/>
      <c r="Z1668" s="121"/>
      <c r="AA1668" s="121"/>
      <c r="AB1668" s="121"/>
      <c r="AC1668" s="121"/>
      <c r="AD1668" s="121"/>
      <c r="AE1668" s="321"/>
      <c r="AF1668" s="121"/>
      <c r="AG1668" s="129"/>
      <c r="AH1668" s="129"/>
      <c r="AI1668" s="129"/>
      <c r="AJ1668" s="129"/>
      <c r="AK1668" s="129"/>
      <c r="AL1668" s="129"/>
      <c r="AM1668" s="129"/>
      <c r="AN1668" s="129"/>
      <c r="AO1668" s="129"/>
      <c r="AP1668" s="129"/>
    </row>
    <row r="1669" spans="2:44" s="149" customFormat="1" ht="12.75" customHeight="1">
      <c r="B1669" s="21"/>
      <c r="C1669" s="29"/>
      <c r="D1669" s="30"/>
      <c r="E1669" s="30"/>
      <c r="F1669" s="31"/>
      <c r="G1669" s="239" t="s">
        <v>291</v>
      </c>
      <c r="H1669" s="14" t="s">
        <v>262</v>
      </c>
      <c r="I1669" s="25">
        <v>24</v>
      </c>
      <c r="J1669" s="26">
        <v>0</v>
      </c>
      <c r="K1669" s="25">
        <v>0.4</v>
      </c>
      <c r="L1669" s="26">
        <v>0</v>
      </c>
      <c r="M1669" s="27"/>
      <c r="N1669" s="27"/>
      <c r="O1669" s="27"/>
      <c r="P1669" s="27"/>
      <c r="Q1669" s="27"/>
      <c r="R1669" s="34">
        <v>43712</v>
      </c>
      <c r="S1669" s="274" t="s">
        <v>2470</v>
      </c>
      <c r="T1669" s="148" t="s">
        <v>31</v>
      </c>
      <c r="U1669" s="148" t="s">
        <v>31</v>
      </c>
      <c r="V1669" s="148" t="s">
        <v>31</v>
      </c>
      <c r="W1669" s="148" t="s">
        <v>31</v>
      </c>
      <c r="X1669" s="333" t="s">
        <v>3772</v>
      </c>
      <c r="Y1669" s="121"/>
      <c r="Z1669" s="121"/>
      <c r="AA1669" s="121"/>
      <c r="AB1669" s="121"/>
      <c r="AC1669" s="121"/>
      <c r="AD1669" s="121"/>
      <c r="AE1669" s="321"/>
      <c r="AF1669" s="121"/>
      <c r="AG1669" s="129"/>
      <c r="AH1669" s="129"/>
      <c r="AI1669" s="129"/>
      <c r="AJ1669" s="129"/>
      <c r="AK1669" s="129"/>
      <c r="AL1669" s="129"/>
      <c r="AM1669" s="129"/>
      <c r="AN1669" s="129"/>
      <c r="AO1669" s="129"/>
      <c r="AP1669" s="129"/>
    </row>
    <row r="1670" spans="2:44" s="149" customFormat="1" ht="12.75" customHeight="1">
      <c r="B1670" s="21"/>
      <c r="C1670" s="29"/>
      <c r="D1670" s="30"/>
      <c r="E1670" s="30"/>
      <c r="F1670" s="31"/>
      <c r="G1670" s="239" t="s">
        <v>292</v>
      </c>
      <c r="H1670" s="14" t="s">
        <v>262</v>
      </c>
      <c r="I1670" s="25">
        <v>6</v>
      </c>
      <c r="J1670" s="26">
        <v>120</v>
      </c>
      <c r="K1670" s="25">
        <v>0.1</v>
      </c>
      <c r="L1670" s="26">
        <v>2</v>
      </c>
      <c r="M1670" s="27"/>
      <c r="N1670" s="27"/>
      <c r="O1670" s="27"/>
      <c r="P1670" s="27"/>
      <c r="Q1670" s="27"/>
      <c r="R1670" s="34">
        <v>42985</v>
      </c>
      <c r="S1670" s="274" t="s">
        <v>2470</v>
      </c>
      <c r="T1670" s="148" t="s">
        <v>31</v>
      </c>
      <c r="U1670" s="148" t="s">
        <v>31</v>
      </c>
      <c r="V1670" s="148" t="s">
        <v>31</v>
      </c>
      <c r="W1670" s="148" t="s">
        <v>31</v>
      </c>
      <c r="X1670" s="333" t="s">
        <v>3772</v>
      </c>
      <c r="Y1670" s="121"/>
      <c r="Z1670" s="121"/>
      <c r="AA1670" s="121"/>
      <c r="AB1670" s="121"/>
      <c r="AC1670" s="121"/>
      <c r="AD1670" s="121"/>
      <c r="AE1670" s="321"/>
      <c r="AF1670" s="121"/>
      <c r="AG1670" s="129"/>
      <c r="AH1670" s="129"/>
      <c r="AI1670" s="129"/>
      <c r="AJ1670" s="129"/>
      <c r="AK1670" s="129"/>
      <c r="AL1670" s="129"/>
      <c r="AM1670" s="129"/>
      <c r="AN1670" s="129"/>
      <c r="AO1670" s="129"/>
      <c r="AP1670" s="129"/>
    </row>
    <row r="1671" spans="2:44" s="149" customFormat="1" ht="12.75" customHeight="1">
      <c r="B1671" s="21"/>
      <c r="C1671" s="29"/>
      <c r="D1671" s="30"/>
      <c r="E1671" s="30"/>
      <c r="F1671" s="31"/>
      <c r="G1671" s="239" t="s">
        <v>287</v>
      </c>
      <c r="H1671" s="14" t="s">
        <v>262</v>
      </c>
      <c r="I1671" s="25">
        <v>36</v>
      </c>
      <c r="J1671" s="26">
        <v>1440</v>
      </c>
      <c r="K1671" s="25">
        <v>0.6</v>
      </c>
      <c r="L1671" s="26">
        <v>24</v>
      </c>
      <c r="M1671" s="27"/>
      <c r="N1671" s="27"/>
      <c r="O1671" s="27"/>
      <c r="P1671" s="27"/>
      <c r="Q1671" s="27"/>
      <c r="R1671" s="34">
        <v>43712</v>
      </c>
      <c r="S1671" s="274" t="s">
        <v>2470</v>
      </c>
      <c r="T1671" s="148" t="s">
        <v>31</v>
      </c>
      <c r="U1671" s="148" t="s">
        <v>31</v>
      </c>
      <c r="V1671" s="148" t="s">
        <v>31</v>
      </c>
      <c r="W1671" s="148" t="s">
        <v>31</v>
      </c>
      <c r="X1671" s="333" t="s">
        <v>3772</v>
      </c>
      <c r="Y1671" s="121"/>
      <c r="Z1671" s="121"/>
      <c r="AA1671" s="121"/>
      <c r="AB1671" s="121"/>
      <c r="AC1671" s="121"/>
      <c r="AD1671" s="121"/>
      <c r="AE1671" s="321"/>
      <c r="AF1671" s="121"/>
      <c r="AG1671" s="129"/>
      <c r="AH1671" s="129"/>
      <c r="AI1671" s="129"/>
      <c r="AJ1671" s="129"/>
      <c r="AK1671" s="129"/>
      <c r="AL1671" s="129"/>
      <c r="AM1671" s="129"/>
      <c r="AN1671" s="129"/>
      <c r="AO1671" s="129"/>
      <c r="AP1671" s="129"/>
    </row>
    <row r="1672" spans="2:44" s="149" customFormat="1" ht="12.75" customHeight="1">
      <c r="B1672" s="21"/>
      <c r="C1672" s="22" t="s">
        <v>24</v>
      </c>
      <c r="D1672" s="22" t="s">
        <v>259</v>
      </c>
      <c r="E1672" s="33" t="s">
        <v>279</v>
      </c>
      <c r="F1672" s="23" t="s">
        <v>293</v>
      </c>
      <c r="G1672" s="241" t="s">
        <v>294</v>
      </c>
      <c r="H1672" s="14" t="s">
        <v>262</v>
      </c>
      <c r="I1672" s="25">
        <v>48</v>
      </c>
      <c r="J1672" s="26">
        <v>0</v>
      </c>
      <c r="K1672" s="25">
        <v>0.8</v>
      </c>
      <c r="L1672" s="26">
        <v>0</v>
      </c>
      <c r="M1672" s="27">
        <f>SUM(I1672:I1675)</f>
        <v>120</v>
      </c>
      <c r="N1672" s="27">
        <f t="shared" ref="N1672:P1672" si="144">SUM(J1672:J1675)</f>
        <v>0</v>
      </c>
      <c r="O1672" s="27">
        <f t="shared" si="144"/>
        <v>2</v>
      </c>
      <c r="P1672" s="27">
        <f t="shared" si="144"/>
        <v>0</v>
      </c>
      <c r="Q1672" s="27"/>
      <c r="R1672" s="34">
        <v>43712</v>
      </c>
      <c r="S1672" s="274" t="s">
        <v>2470</v>
      </c>
      <c r="T1672" s="148" t="s">
        <v>31</v>
      </c>
      <c r="U1672" s="148" t="s">
        <v>31</v>
      </c>
      <c r="V1672" s="148" t="s">
        <v>31</v>
      </c>
      <c r="W1672" s="148" t="s">
        <v>31</v>
      </c>
      <c r="X1672" s="333" t="s">
        <v>3772</v>
      </c>
      <c r="Y1672" s="121"/>
      <c r="Z1672" s="121"/>
      <c r="AA1672" s="121"/>
      <c r="AB1672" s="121"/>
      <c r="AC1672" s="121"/>
      <c r="AD1672" s="121"/>
      <c r="AE1672" s="321"/>
      <c r="AF1672" s="121"/>
      <c r="AG1672" s="129"/>
      <c r="AH1672" s="129"/>
      <c r="AI1672" s="129"/>
      <c r="AJ1672" s="129"/>
      <c r="AK1672" s="129"/>
      <c r="AL1672" s="129"/>
      <c r="AM1672" s="129"/>
      <c r="AN1672" s="129"/>
      <c r="AO1672" s="129"/>
      <c r="AP1672" s="129"/>
      <c r="AQ1672" s="327"/>
      <c r="AR1672" s="327"/>
    </row>
    <row r="1673" spans="2:44" s="149" customFormat="1" ht="12.75" customHeight="1">
      <c r="B1673" s="21"/>
      <c r="C1673" s="29"/>
      <c r="D1673" s="30"/>
      <c r="E1673" s="30"/>
      <c r="F1673" s="31"/>
      <c r="G1673" s="241" t="s">
        <v>295</v>
      </c>
      <c r="H1673" s="14" t="s">
        <v>262</v>
      </c>
      <c r="I1673" s="25">
        <v>24</v>
      </c>
      <c r="J1673" s="26">
        <v>0</v>
      </c>
      <c r="K1673" s="25">
        <v>0.4</v>
      </c>
      <c r="L1673" s="26">
        <v>0</v>
      </c>
      <c r="M1673" s="27"/>
      <c r="N1673" s="27"/>
      <c r="O1673" s="27"/>
      <c r="P1673" s="27"/>
      <c r="Q1673" s="27"/>
      <c r="R1673" s="34">
        <v>42992</v>
      </c>
      <c r="S1673" s="274" t="s">
        <v>2470</v>
      </c>
      <c r="T1673" s="148" t="s">
        <v>31</v>
      </c>
      <c r="U1673" s="148" t="s">
        <v>31</v>
      </c>
      <c r="V1673" s="148" t="s">
        <v>31</v>
      </c>
      <c r="W1673" s="148" t="s">
        <v>31</v>
      </c>
      <c r="X1673" s="333" t="s">
        <v>3772</v>
      </c>
      <c r="Y1673" s="121"/>
      <c r="Z1673" s="121"/>
      <c r="AA1673" s="121"/>
      <c r="AB1673" s="121"/>
      <c r="AC1673" s="121"/>
      <c r="AD1673" s="121"/>
      <c r="AE1673" s="321"/>
      <c r="AF1673" s="121"/>
      <c r="AG1673" s="129"/>
      <c r="AH1673" s="129"/>
      <c r="AI1673" s="129"/>
      <c r="AJ1673" s="129"/>
      <c r="AK1673" s="129"/>
      <c r="AL1673" s="129"/>
      <c r="AM1673" s="129"/>
      <c r="AN1673" s="129"/>
      <c r="AO1673" s="129"/>
      <c r="AP1673" s="129"/>
    </row>
    <row r="1674" spans="2:44" s="149" customFormat="1" ht="12.75" customHeight="1">
      <c r="B1674" s="21"/>
      <c r="C1674" s="29"/>
      <c r="D1674" s="30"/>
      <c r="E1674" s="30"/>
      <c r="F1674" s="31"/>
      <c r="G1674" s="241" t="s">
        <v>296</v>
      </c>
      <c r="H1674" s="14" t="s">
        <v>262</v>
      </c>
      <c r="I1674" s="25">
        <v>24</v>
      </c>
      <c r="J1674" s="26">
        <v>0</v>
      </c>
      <c r="K1674" s="25">
        <v>0.4</v>
      </c>
      <c r="L1674" s="26">
        <v>0</v>
      </c>
      <c r="M1674" s="27"/>
      <c r="N1674" s="27"/>
      <c r="O1674" s="27"/>
      <c r="P1674" s="27"/>
      <c r="Q1674" s="27"/>
      <c r="R1674" s="34">
        <v>42992</v>
      </c>
      <c r="S1674" s="274" t="s">
        <v>2470</v>
      </c>
      <c r="T1674" s="148" t="s">
        <v>31</v>
      </c>
      <c r="U1674" s="148" t="s">
        <v>31</v>
      </c>
      <c r="V1674" s="148" t="s">
        <v>31</v>
      </c>
      <c r="W1674" s="148" t="s">
        <v>31</v>
      </c>
      <c r="X1674" s="333" t="s">
        <v>3772</v>
      </c>
      <c r="Y1674" s="121"/>
      <c r="Z1674" s="121"/>
      <c r="AA1674" s="121"/>
      <c r="AB1674" s="121"/>
      <c r="AC1674" s="121"/>
      <c r="AD1674" s="121"/>
      <c r="AE1674" s="321"/>
      <c r="AF1674" s="121"/>
      <c r="AG1674" s="129"/>
      <c r="AH1674" s="129"/>
      <c r="AI1674" s="129"/>
      <c r="AJ1674" s="129"/>
      <c r="AK1674" s="129"/>
      <c r="AL1674" s="129"/>
      <c r="AM1674" s="129"/>
      <c r="AN1674" s="129"/>
      <c r="AO1674" s="129"/>
      <c r="AP1674" s="129"/>
    </row>
    <row r="1675" spans="2:44" s="149" customFormat="1" ht="12.75" customHeight="1">
      <c r="B1675" s="21"/>
      <c r="C1675" s="29"/>
      <c r="D1675" s="30"/>
      <c r="E1675" s="30"/>
      <c r="F1675" s="31"/>
      <c r="G1675" s="241" t="s">
        <v>297</v>
      </c>
      <c r="H1675" s="14" t="s">
        <v>262</v>
      </c>
      <c r="I1675" s="26">
        <v>24</v>
      </c>
      <c r="J1675" s="26">
        <v>0</v>
      </c>
      <c r="K1675" s="26">
        <v>0.4</v>
      </c>
      <c r="L1675" s="26">
        <v>0</v>
      </c>
      <c r="M1675" s="27"/>
      <c r="N1675" s="27"/>
      <c r="O1675" s="27"/>
      <c r="P1675" s="27"/>
      <c r="Q1675" s="27"/>
      <c r="R1675" s="34">
        <v>43712</v>
      </c>
      <c r="S1675" s="274" t="s">
        <v>2470</v>
      </c>
      <c r="T1675" s="148" t="s">
        <v>31</v>
      </c>
      <c r="U1675" s="148" t="s">
        <v>31</v>
      </c>
      <c r="V1675" s="148" t="s">
        <v>31</v>
      </c>
      <c r="W1675" s="148" t="s">
        <v>31</v>
      </c>
      <c r="X1675" s="333" t="s">
        <v>3772</v>
      </c>
      <c r="Y1675" s="121"/>
      <c r="Z1675" s="121"/>
      <c r="AA1675" s="121"/>
      <c r="AB1675" s="121"/>
      <c r="AC1675" s="121"/>
      <c r="AD1675" s="121"/>
      <c r="AE1675" s="321"/>
      <c r="AF1675" s="121"/>
      <c r="AG1675" s="129"/>
      <c r="AH1675" s="129"/>
      <c r="AI1675" s="129"/>
      <c r="AJ1675" s="129"/>
      <c r="AK1675" s="129"/>
      <c r="AL1675" s="129"/>
      <c r="AM1675" s="129"/>
      <c r="AN1675" s="129"/>
      <c r="AO1675" s="129"/>
      <c r="AP1675" s="129"/>
    </row>
    <row r="1676" spans="2:44" s="149" customFormat="1" ht="12.75" customHeight="1">
      <c r="B1676" s="21"/>
      <c r="C1676" s="22" t="s">
        <v>24</v>
      </c>
      <c r="D1676" s="22" t="s">
        <v>298</v>
      </c>
      <c r="E1676" s="22" t="s">
        <v>299</v>
      </c>
      <c r="F1676" s="23" t="s">
        <v>1164</v>
      </c>
      <c r="G1676" s="239" t="s">
        <v>909</v>
      </c>
      <c r="H1676" s="14" t="s">
        <v>262</v>
      </c>
      <c r="I1676" s="25">
        <v>36</v>
      </c>
      <c r="J1676" s="26">
        <v>0</v>
      </c>
      <c r="K1676" s="476">
        <v>0.6</v>
      </c>
      <c r="L1676" s="476">
        <v>0</v>
      </c>
      <c r="M1676" s="27">
        <f>SUM(I1676:I1677)</f>
        <v>42</v>
      </c>
      <c r="N1676" s="27">
        <f t="shared" ref="N1676:P1676" si="145">SUM(J1676:J1677)</f>
        <v>0</v>
      </c>
      <c r="O1676" s="27">
        <f t="shared" si="145"/>
        <v>0.7</v>
      </c>
      <c r="P1676" s="27">
        <f t="shared" si="145"/>
        <v>0</v>
      </c>
      <c r="Q1676" s="27"/>
      <c r="R1676" s="28">
        <v>43713</v>
      </c>
      <c r="S1676" s="274" t="s">
        <v>2470</v>
      </c>
      <c r="T1676" s="148" t="s">
        <v>31</v>
      </c>
      <c r="U1676" s="148" t="s">
        <v>31</v>
      </c>
      <c r="V1676" s="148" t="s">
        <v>31</v>
      </c>
      <c r="W1676" s="148" t="s">
        <v>31</v>
      </c>
      <c r="X1676" s="333" t="s">
        <v>3773</v>
      </c>
      <c r="Y1676" s="121"/>
      <c r="Z1676" s="121"/>
      <c r="AA1676" s="121"/>
      <c r="AB1676" s="121"/>
      <c r="AC1676" s="121"/>
      <c r="AD1676" s="121"/>
      <c r="AE1676" s="321"/>
      <c r="AF1676" s="121"/>
      <c r="AG1676" s="129"/>
      <c r="AH1676" s="129"/>
      <c r="AI1676" s="129"/>
      <c r="AJ1676" s="129"/>
      <c r="AK1676" s="129"/>
      <c r="AL1676" s="129"/>
      <c r="AM1676" s="129"/>
      <c r="AN1676" s="129"/>
      <c r="AO1676" s="129"/>
      <c r="AP1676" s="129"/>
      <c r="AQ1676" s="327"/>
      <c r="AR1676" s="327"/>
    </row>
    <row r="1677" spans="2:44" s="149" customFormat="1" ht="12.75" customHeight="1">
      <c r="B1677" s="21"/>
      <c r="C1677" s="29"/>
      <c r="D1677" s="30"/>
      <c r="E1677" s="30"/>
      <c r="F1677" s="31"/>
      <c r="G1677" s="239" t="s">
        <v>910</v>
      </c>
      <c r="H1677" s="14" t="s">
        <v>262</v>
      </c>
      <c r="I1677" s="25">
        <v>6</v>
      </c>
      <c r="J1677" s="26">
        <v>0</v>
      </c>
      <c r="K1677" s="476">
        <v>0.1</v>
      </c>
      <c r="L1677" s="476">
        <v>0</v>
      </c>
      <c r="M1677" s="27"/>
      <c r="N1677" s="27"/>
      <c r="O1677" s="27"/>
      <c r="P1677" s="27"/>
      <c r="Q1677" s="27"/>
      <c r="R1677" s="28">
        <v>42473</v>
      </c>
      <c r="S1677" s="274" t="s">
        <v>2470</v>
      </c>
      <c r="T1677" s="148" t="s">
        <v>31</v>
      </c>
      <c r="U1677" s="148" t="s">
        <v>31</v>
      </c>
      <c r="V1677" s="148" t="s">
        <v>31</v>
      </c>
      <c r="W1677" s="148" t="s">
        <v>31</v>
      </c>
      <c r="X1677" s="333" t="s">
        <v>3773</v>
      </c>
      <c r="Y1677" s="121"/>
      <c r="Z1677" s="121"/>
      <c r="AA1677" s="121"/>
      <c r="AB1677" s="121"/>
      <c r="AC1677" s="121"/>
      <c r="AD1677" s="121"/>
      <c r="AE1677" s="321"/>
      <c r="AF1677" s="121"/>
      <c r="AG1677" s="129"/>
      <c r="AH1677" s="129"/>
      <c r="AI1677" s="129"/>
      <c r="AJ1677" s="129"/>
      <c r="AK1677" s="129"/>
      <c r="AL1677" s="129"/>
      <c r="AM1677" s="129"/>
      <c r="AN1677" s="129"/>
      <c r="AO1677" s="129"/>
      <c r="AP1677" s="129"/>
    </row>
    <row r="1678" spans="2:44" s="149" customFormat="1" ht="12.75" customHeight="1">
      <c r="B1678" s="21"/>
      <c r="C1678" s="22" t="s">
        <v>24</v>
      </c>
      <c r="D1678" s="22" t="s">
        <v>298</v>
      </c>
      <c r="E1678" s="22" t="s">
        <v>299</v>
      </c>
      <c r="F1678" s="23" t="s">
        <v>1165</v>
      </c>
      <c r="G1678" s="239" t="s">
        <v>300</v>
      </c>
      <c r="H1678" s="14" t="s">
        <v>262</v>
      </c>
      <c r="I1678" s="25">
        <v>6</v>
      </c>
      <c r="J1678" s="26">
        <v>0</v>
      </c>
      <c r="K1678" s="476">
        <v>0.05</v>
      </c>
      <c r="L1678" s="476">
        <v>0</v>
      </c>
      <c r="M1678" s="27">
        <f>SUM(I1678:I1682)</f>
        <v>30</v>
      </c>
      <c r="N1678" s="27">
        <f t="shared" ref="N1678:P1678" si="146">SUM(J1678:J1682)</f>
        <v>0</v>
      </c>
      <c r="O1678" s="27">
        <f t="shared" si="146"/>
        <v>0.35000000000000003</v>
      </c>
      <c r="P1678" s="27">
        <f t="shared" si="146"/>
        <v>0</v>
      </c>
      <c r="Q1678" s="27"/>
      <c r="R1678" s="28">
        <v>42334</v>
      </c>
      <c r="S1678" s="274" t="s">
        <v>2470</v>
      </c>
      <c r="T1678" s="148" t="s">
        <v>31</v>
      </c>
      <c r="U1678" s="148" t="s">
        <v>31</v>
      </c>
      <c r="V1678" s="148" t="s">
        <v>31</v>
      </c>
      <c r="W1678" s="148" t="s">
        <v>31</v>
      </c>
      <c r="X1678" s="333" t="s">
        <v>3773</v>
      </c>
      <c r="Y1678" s="121"/>
      <c r="Z1678" s="121"/>
      <c r="AA1678" s="121"/>
      <c r="AB1678" s="121"/>
      <c r="AC1678" s="121"/>
      <c r="AD1678" s="121"/>
      <c r="AE1678" s="321"/>
      <c r="AF1678" s="121"/>
      <c r="AG1678" s="129"/>
      <c r="AH1678" s="129"/>
      <c r="AI1678" s="129"/>
      <c r="AJ1678" s="129"/>
      <c r="AK1678" s="129"/>
      <c r="AL1678" s="129"/>
      <c r="AM1678" s="129"/>
      <c r="AN1678" s="129"/>
      <c r="AO1678" s="129"/>
      <c r="AP1678" s="129"/>
      <c r="AQ1678" s="327"/>
      <c r="AR1678" s="327"/>
    </row>
    <row r="1679" spans="2:44" s="149" customFormat="1" ht="12.75" customHeight="1">
      <c r="B1679" s="21"/>
      <c r="C1679" s="29"/>
      <c r="D1679" s="30"/>
      <c r="E1679" s="30"/>
      <c r="F1679" s="31"/>
      <c r="G1679" s="239" t="s">
        <v>301</v>
      </c>
      <c r="H1679" s="14" t="s">
        <v>262</v>
      </c>
      <c r="I1679" s="25">
        <v>6</v>
      </c>
      <c r="J1679" s="26">
        <v>0</v>
      </c>
      <c r="K1679" s="476">
        <v>0.1</v>
      </c>
      <c r="L1679" s="476">
        <v>0</v>
      </c>
      <c r="M1679" s="27"/>
      <c r="N1679" s="27"/>
      <c r="O1679" s="27"/>
      <c r="P1679" s="27"/>
      <c r="Q1679" s="27"/>
      <c r="R1679" s="28">
        <v>42334</v>
      </c>
      <c r="S1679" s="274" t="s">
        <v>2470</v>
      </c>
      <c r="T1679" s="148" t="s">
        <v>31</v>
      </c>
      <c r="U1679" s="148" t="s">
        <v>31</v>
      </c>
      <c r="V1679" s="148" t="s">
        <v>31</v>
      </c>
      <c r="W1679" s="148" t="s">
        <v>31</v>
      </c>
      <c r="X1679" s="333" t="s">
        <v>3773</v>
      </c>
      <c r="Y1679" s="121"/>
      <c r="Z1679" s="121"/>
      <c r="AA1679" s="121"/>
      <c r="AB1679" s="121"/>
      <c r="AC1679" s="121"/>
      <c r="AD1679" s="121"/>
      <c r="AE1679" s="321"/>
      <c r="AF1679" s="121"/>
      <c r="AG1679" s="129"/>
      <c r="AH1679" s="129"/>
      <c r="AI1679" s="129"/>
      <c r="AJ1679" s="129"/>
      <c r="AK1679" s="129"/>
      <c r="AL1679" s="129"/>
      <c r="AM1679" s="129"/>
      <c r="AN1679" s="129"/>
      <c r="AO1679" s="129"/>
      <c r="AP1679" s="129"/>
    </row>
    <row r="1680" spans="2:44" s="149" customFormat="1" ht="12.75" customHeight="1">
      <c r="B1680" s="21"/>
      <c r="C1680" s="29"/>
      <c r="D1680" s="30"/>
      <c r="E1680" s="30"/>
      <c r="F1680" s="31"/>
      <c r="G1680" s="239" t="s">
        <v>302</v>
      </c>
      <c r="H1680" s="14" t="s">
        <v>262</v>
      </c>
      <c r="I1680" s="25">
        <v>6</v>
      </c>
      <c r="J1680" s="26">
        <v>0</v>
      </c>
      <c r="K1680" s="476">
        <v>0.05</v>
      </c>
      <c r="L1680" s="476">
        <v>0</v>
      </c>
      <c r="M1680" s="27"/>
      <c r="N1680" s="27"/>
      <c r="O1680" s="27"/>
      <c r="P1680" s="27"/>
      <c r="Q1680" s="27"/>
      <c r="R1680" s="28">
        <v>42334</v>
      </c>
      <c r="S1680" s="274" t="s">
        <v>2470</v>
      </c>
      <c r="T1680" s="148" t="s">
        <v>31</v>
      </c>
      <c r="U1680" s="148" t="s">
        <v>31</v>
      </c>
      <c r="V1680" s="148" t="s">
        <v>31</v>
      </c>
      <c r="W1680" s="148" t="s">
        <v>31</v>
      </c>
      <c r="X1680" s="333" t="s">
        <v>3773</v>
      </c>
      <c r="Y1680" s="121"/>
      <c r="Z1680" s="121"/>
      <c r="AA1680" s="121"/>
      <c r="AB1680" s="121"/>
      <c r="AC1680" s="121"/>
      <c r="AD1680" s="121"/>
      <c r="AE1680" s="321"/>
      <c r="AF1680" s="121"/>
      <c r="AG1680" s="129"/>
      <c r="AH1680" s="129"/>
      <c r="AI1680" s="129"/>
      <c r="AJ1680" s="129"/>
      <c r="AK1680" s="129"/>
      <c r="AL1680" s="129"/>
      <c r="AM1680" s="129"/>
      <c r="AN1680" s="129"/>
      <c r="AO1680" s="129"/>
      <c r="AP1680" s="129"/>
    </row>
    <row r="1681" spans="2:44" s="149" customFormat="1" ht="12.75" customHeight="1">
      <c r="B1681" s="21"/>
      <c r="C1681" s="29"/>
      <c r="D1681" s="30"/>
      <c r="E1681" s="30"/>
      <c r="F1681" s="31"/>
      <c r="G1681" s="239" t="s">
        <v>303</v>
      </c>
      <c r="H1681" s="14" t="s">
        <v>262</v>
      </c>
      <c r="I1681" s="25">
        <v>6</v>
      </c>
      <c r="J1681" s="26">
        <v>0</v>
      </c>
      <c r="K1681" s="476">
        <v>0.1</v>
      </c>
      <c r="L1681" s="476">
        <v>0</v>
      </c>
      <c r="M1681" s="27"/>
      <c r="N1681" s="27"/>
      <c r="O1681" s="27"/>
      <c r="P1681" s="27"/>
      <c r="Q1681" s="27"/>
      <c r="R1681" s="28">
        <v>42334</v>
      </c>
      <c r="S1681" s="274" t="s">
        <v>2470</v>
      </c>
      <c r="T1681" s="148" t="s">
        <v>31</v>
      </c>
      <c r="U1681" s="148" t="s">
        <v>31</v>
      </c>
      <c r="V1681" s="148" t="s">
        <v>31</v>
      </c>
      <c r="W1681" s="148" t="s">
        <v>31</v>
      </c>
      <c r="X1681" s="333" t="s">
        <v>3773</v>
      </c>
      <c r="Y1681" s="121"/>
      <c r="Z1681" s="121"/>
      <c r="AA1681" s="121"/>
      <c r="AB1681" s="121"/>
      <c r="AC1681" s="121"/>
      <c r="AD1681" s="121"/>
      <c r="AE1681" s="321"/>
      <c r="AF1681" s="121"/>
      <c r="AG1681" s="129"/>
      <c r="AH1681" s="129"/>
      <c r="AI1681" s="129"/>
      <c r="AJ1681" s="129"/>
      <c r="AK1681" s="129"/>
      <c r="AL1681" s="129"/>
      <c r="AM1681" s="129"/>
      <c r="AN1681" s="129"/>
      <c r="AO1681" s="129"/>
      <c r="AP1681" s="129"/>
    </row>
    <row r="1682" spans="2:44" s="149" customFormat="1" ht="12.75" customHeight="1">
      <c r="B1682" s="21"/>
      <c r="C1682" s="29"/>
      <c r="D1682" s="30"/>
      <c r="E1682" s="30"/>
      <c r="F1682" s="31"/>
      <c r="G1682" s="239" t="s">
        <v>304</v>
      </c>
      <c r="H1682" s="14" t="s">
        <v>262</v>
      </c>
      <c r="I1682" s="25">
        <v>6</v>
      </c>
      <c r="J1682" s="26">
        <v>0</v>
      </c>
      <c r="K1682" s="476">
        <v>0.05</v>
      </c>
      <c r="L1682" s="476">
        <v>0</v>
      </c>
      <c r="M1682" s="27"/>
      <c r="N1682" s="27"/>
      <c r="O1682" s="27"/>
      <c r="P1682" s="27"/>
      <c r="Q1682" s="27"/>
      <c r="R1682" s="28">
        <v>42162</v>
      </c>
      <c r="S1682" s="274" t="s">
        <v>2470</v>
      </c>
      <c r="T1682" s="148" t="s">
        <v>31</v>
      </c>
      <c r="U1682" s="148" t="s">
        <v>31</v>
      </c>
      <c r="V1682" s="148" t="s">
        <v>31</v>
      </c>
      <c r="W1682" s="148" t="s">
        <v>31</v>
      </c>
      <c r="X1682" s="333" t="s">
        <v>3773</v>
      </c>
      <c r="Y1682" s="121"/>
      <c r="Z1682" s="121"/>
      <c r="AA1682" s="121"/>
      <c r="AB1682" s="121"/>
      <c r="AC1682" s="121"/>
      <c r="AD1682" s="121"/>
      <c r="AE1682" s="321"/>
      <c r="AF1682" s="121"/>
      <c r="AG1682" s="129"/>
      <c r="AH1682" s="129"/>
      <c r="AI1682" s="129"/>
      <c r="AJ1682" s="129"/>
      <c r="AK1682" s="129"/>
      <c r="AL1682" s="129"/>
      <c r="AM1682" s="129"/>
      <c r="AN1682" s="129"/>
      <c r="AO1682" s="129"/>
      <c r="AP1682" s="129"/>
    </row>
    <row r="1683" spans="2:44" s="149" customFormat="1" ht="12.75" customHeight="1">
      <c r="B1683" s="21"/>
      <c r="C1683" s="22" t="s">
        <v>24</v>
      </c>
      <c r="D1683" s="22" t="s">
        <v>298</v>
      </c>
      <c r="E1683" s="22" t="s">
        <v>299</v>
      </c>
      <c r="F1683" s="23" t="s">
        <v>1166</v>
      </c>
      <c r="G1683" s="241" t="s">
        <v>305</v>
      </c>
      <c r="H1683" s="14" t="s">
        <v>262</v>
      </c>
      <c r="I1683" s="25">
        <v>18</v>
      </c>
      <c r="J1683" s="26">
        <v>180</v>
      </c>
      <c r="K1683" s="477">
        <v>0.3</v>
      </c>
      <c r="L1683" s="477">
        <v>3</v>
      </c>
      <c r="M1683" s="27">
        <f>SUM(I1683)</f>
        <v>18</v>
      </c>
      <c r="N1683" s="27">
        <f t="shared" ref="N1683:P1684" si="147">SUM(J1683)</f>
        <v>180</v>
      </c>
      <c r="O1683" s="27">
        <f t="shared" si="147"/>
        <v>0.3</v>
      </c>
      <c r="P1683" s="27">
        <f t="shared" si="147"/>
        <v>3</v>
      </c>
      <c r="Q1683" s="27"/>
      <c r="R1683" s="34">
        <v>42983</v>
      </c>
      <c r="S1683" s="274" t="s">
        <v>2470</v>
      </c>
      <c r="T1683" s="148" t="s">
        <v>31</v>
      </c>
      <c r="U1683" s="148" t="s">
        <v>31</v>
      </c>
      <c r="V1683" s="148" t="s">
        <v>31</v>
      </c>
      <c r="W1683" s="148" t="s">
        <v>31</v>
      </c>
      <c r="X1683" s="333" t="s">
        <v>3773</v>
      </c>
      <c r="Y1683" s="121"/>
      <c r="Z1683" s="121"/>
      <c r="AA1683" s="121"/>
      <c r="AB1683" s="121"/>
      <c r="AC1683" s="121"/>
      <c r="AD1683" s="121"/>
      <c r="AE1683" s="321"/>
      <c r="AF1683" s="121"/>
      <c r="AG1683" s="129"/>
      <c r="AH1683" s="129"/>
      <c r="AI1683" s="129"/>
      <c r="AJ1683" s="129"/>
      <c r="AK1683" s="129"/>
      <c r="AL1683" s="129"/>
      <c r="AM1683" s="129"/>
      <c r="AN1683" s="129"/>
      <c r="AO1683" s="129"/>
      <c r="AP1683" s="129"/>
      <c r="AQ1683" s="327"/>
      <c r="AR1683" s="327"/>
    </row>
    <row r="1684" spans="2:44" s="149" customFormat="1" ht="12.75" customHeight="1">
      <c r="B1684" s="21"/>
      <c r="C1684" s="22" t="s">
        <v>24</v>
      </c>
      <c r="D1684" s="22" t="s">
        <v>298</v>
      </c>
      <c r="E1684" s="22" t="s">
        <v>299</v>
      </c>
      <c r="F1684" s="23" t="s">
        <v>1167</v>
      </c>
      <c r="G1684" s="239" t="s">
        <v>306</v>
      </c>
      <c r="H1684" s="14" t="s">
        <v>262</v>
      </c>
      <c r="I1684" s="25">
        <v>42</v>
      </c>
      <c r="J1684" s="26">
        <v>0</v>
      </c>
      <c r="K1684" s="476">
        <v>0.7</v>
      </c>
      <c r="L1684" s="476">
        <v>0</v>
      </c>
      <c r="M1684" s="27">
        <f>SUM(I1684)</f>
        <v>42</v>
      </c>
      <c r="N1684" s="27">
        <f t="shared" si="147"/>
        <v>0</v>
      </c>
      <c r="O1684" s="27">
        <f t="shared" si="147"/>
        <v>0.7</v>
      </c>
      <c r="P1684" s="27">
        <f t="shared" si="147"/>
        <v>0</v>
      </c>
      <c r="Q1684" s="27"/>
      <c r="R1684" s="28">
        <v>43766</v>
      </c>
      <c r="S1684" s="274" t="s">
        <v>2470</v>
      </c>
      <c r="T1684" s="148" t="s">
        <v>31</v>
      </c>
      <c r="U1684" s="148" t="s">
        <v>31</v>
      </c>
      <c r="V1684" s="148" t="s">
        <v>31</v>
      </c>
      <c r="W1684" s="148" t="s">
        <v>31</v>
      </c>
      <c r="X1684" s="333" t="s">
        <v>3773</v>
      </c>
      <c r="Y1684" s="121"/>
      <c r="Z1684" s="121"/>
      <c r="AA1684" s="121"/>
      <c r="AB1684" s="121"/>
      <c r="AC1684" s="121"/>
      <c r="AD1684" s="121"/>
      <c r="AE1684" s="321"/>
      <c r="AF1684" s="121"/>
      <c r="AG1684" s="129"/>
      <c r="AH1684" s="129"/>
      <c r="AI1684" s="129"/>
      <c r="AJ1684" s="129"/>
      <c r="AK1684" s="129"/>
      <c r="AL1684" s="129"/>
      <c r="AM1684" s="129"/>
      <c r="AN1684" s="129"/>
      <c r="AO1684" s="129"/>
      <c r="AP1684" s="129"/>
      <c r="AQ1684" s="327"/>
      <c r="AR1684" s="327"/>
    </row>
    <row r="1685" spans="2:44" s="149" customFormat="1" ht="12.75" customHeight="1">
      <c r="B1685" s="21"/>
      <c r="C1685" s="22" t="s">
        <v>24</v>
      </c>
      <c r="D1685" s="22" t="s">
        <v>298</v>
      </c>
      <c r="E1685" s="22" t="s">
        <v>299</v>
      </c>
      <c r="F1685" s="23" t="s">
        <v>307</v>
      </c>
      <c r="G1685" s="239" t="s">
        <v>308</v>
      </c>
      <c r="H1685" s="14" t="s">
        <v>262</v>
      </c>
      <c r="I1685" s="25">
        <v>12</v>
      </c>
      <c r="J1685" s="26">
        <v>1440</v>
      </c>
      <c r="K1685" s="476">
        <v>0.2</v>
      </c>
      <c r="L1685" s="476">
        <v>24</v>
      </c>
      <c r="M1685" s="27">
        <f>SUM(I1685:I1686)</f>
        <v>24</v>
      </c>
      <c r="N1685" s="27">
        <f t="shared" ref="N1685:P1685" si="148">SUM(J1685:J1686)</f>
        <v>2160</v>
      </c>
      <c r="O1685" s="27">
        <f t="shared" si="148"/>
        <v>0.4</v>
      </c>
      <c r="P1685" s="27">
        <f t="shared" si="148"/>
        <v>36</v>
      </c>
      <c r="Q1685" s="27"/>
      <c r="R1685" s="28">
        <v>43713</v>
      </c>
      <c r="S1685" s="274" t="s">
        <v>2470</v>
      </c>
      <c r="T1685" s="148" t="s">
        <v>31</v>
      </c>
      <c r="U1685" s="148" t="s">
        <v>31</v>
      </c>
      <c r="V1685" s="148" t="s">
        <v>31</v>
      </c>
      <c r="W1685" s="148" t="s">
        <v>31</v>
      </c>
      <c r="X1685" s="333" t="s">
        <v>3773</v>
      </c>
      <c r="Y1685" s="121"/>
      <c r="Z1685" s="121"/>
      <c r="AA1685" s="121"/>
      <c r="AB1685" s="121"/>
      <c r="AC1685" s="121"/>
      <c r="AD1685" s="121"/>
      <c r="AE1685" s="321"/>
      <c r="AF1685" s="121"/>
      <c r="AG1685" s="129"/>
      <c r="AH1685" s="129"/>
      <c r="AI1685" s="129"/>
      <c r="AJ1685" s="129"/>
      <c r="AK1685" s="129"/>
      <c r="AL1685" s="129"/>
      <c r="AM1685" s="129"/>
      <c r="AN1685" s="129"/>
      <c r="AO1685" s="129"/>
      <c r="AP1685" s="129"/>
      <c r="AQ1685" s="327"/>
      <c r="AR1685" s="327"/>
    </row>
    <row r="1686" spans="2:44" s="149" customFormat="1" ht="12.75" customHeight="1">
      <c r="B1686" s="21"/>
      <c r="C1686" s="29"/>
      <c r="D1686" s="30"/>
      <c r="E1686" s="30"/>
      <c r="F1686" s="31"/>
      <c r="G1686" s="239" t="s">
        <v>309</v>
      </c>
      <c r="H1686" s="14" t="s">
        <v>262</v>
      </c>
      <c r="I1686" s="25">
        <v>12</v>
      </c>
      <c r="J1686" s="26">
        <v>720</v>
      </c>
      <c r="K1686" s="476">
        <v>0.2</v>
      </c>
      <c r="L1686" s="476">
        <v>12</v>
      </c>
      <c r="M1686" s="27"/>
      <c r="N1686" s="27"/>
      <c r="O1686" s="27"/>
      <c r="P1686" s="27"/>
      <c r="Q1686" s="27"/>
      <c r="R1686" s="28">
        <v>42632</v>
      </c>
      <c r="S1686" s="274" t="s">
        <v>2470</v>
      </c>
      <c r="T1686" s="148" t="s">
        <v>31</v>
      </c>
      <c r="U1686" s="148" t="s">
        <v>31</v>
      </c>
      <c r="V1686" s="148" t="s">
        <v>31</v>
      </c>
      <c r="W1686" s="148" t="s">
        <v>31</v>
      </c>
      <c r="X1686" s="333" t="s">
        <v>3773</v>
      </c>
      <c r="Y1686" s="121"/>
      <c r="Z1686" s="121"/>
      <c r="AA1686" s="121"/>
      <c r="AB1686" s="121"/>
      <c r="AC1686" s="121"/>
      <c r="AD1686" s="121"/>
      <c r="AE1686" s="321"/>
      <c r="AF1686" s="121"/>
      <c r="AG1686" s="129"/>
      <c r="AH1686" s="129"/>
      <c r="AI1686" s="129"/>
      <c r="AJ1686" s="129"/>
      <c r="AK1686" s="129"/>
      <c r="AL1686" s="129"/>
      <c r="AM1686" s="129"/>
      <c r="AN1686" s="129"/>
      <c r="AO1686" s="129"/>
      <c r="AP1686" s="129"/>
    </row>
    <row r="1687" spans="2:44" s="149" customFormat="1" ht="12.75" customHeight="1">
      <c r="B1687" s="21"/>
      <c r="C1687" s="22" t="s">
        <v>24</v>
      </c>
      <c r="D1687" s="22" t="s">
        <v>298</v>
      </c>
      <c r="E1687" s="38" t="s">
        <v>310</v>
      </c>
      <c r="F1687" s="23" t="s">
        <v>1168</v>
      </c>
      <c r="G1687" s="239" t="s">
        <v>311</v>
      </c>
      <c r="H1687" s="14" t="s">
        <v>262</v>
      </c>
      <c r="I1687" s="25">
        <v>60</v>
      </c>
      <c r="J1687" s="26">
        <v>0</v>
      </c>
      <c r="K1687" s="476">
        <v>1</v>
      </c>
      <c r="L1687" s="476">
        <v>0</v>
      </c>
      <c r="M1687" s="27">
        <f t="shared" ref="M1687:P1688" si="149">SUM(I1687)</f>
        <v>60</v>
      </c>
      <c r="N1687" s="27">
        <f t="shared" si="149"/>
        <v>0</v>
      </c>
      <c r="O1687" s="27">
        <f t="shared" si="149"/>
        <v>1</v>
      </c>
      <c r="P1687" s="27">
        <f t="shared" si="149"/>
        <v>0</v>
      </c>
      <c r="Q1687" s="27"/>
      <c r="R1687" s="28">
        <v>42983</v>
      </c>
      <c r="S1687" s="274" t="s">
        <v>2470</v>
      </c>
      <c r="T1687" s="148" t="s">
        <v>31</v>
      </c>
      <c r="U1687" s="148" t="s">
        <v>31</v>
      </c>
      <c r="V1687" s="148" t="s">
        <v>31</v>
      </c>
      <c r="W1687" s="148" t="s">
        <v>31</v>
      </c>
      <c r="X1687" s="333" t="s">
        <v>3774</v>
      </c>
      <c r="Y1687" s="121"/>
      <c r="Z1687" s="121"/>
      <c r="AA1687" s="121"/>
      <c r="AB1687" s="121"/>
      <c r="AC1687" s="121"/>
      <c r="AD1687" s="121"/>
      <c r="AE1687" s="321"/>
      <c r="AF1687" s="121"/>
      <c r="AG1687" s="129"/>
      <c r="AH1687" s="129"/>
      <c r="AI1687" s="129"/>
      <c r="AJ1687" s="129"/>
      <c r="AK1687" s="129"/>
      <c r="AL1687" s="129"/>
      <c r="AM1687" s="129"/>
      <c r="AN1687" s="129"/>
      <c r="AO1687" s="129"/>
      <c r="AP1687" s="129"/>
      <c r="AQ1687" s="327"/>
      <c r="AR1687" s="327"/>
    </row>
    <row r="1688" spans="2:44" s="149" customFormat="1" ht="12.75" customHeight="1">
      <c r="B1688" s="21"/>
      <c r="C1688" s="22" t="s">
        <v>24</v>
      </c>
      <c r="D1688" s="22" t="s">
        <v>298</v>
      </c>
      <c r="E1688" s="38" t="s">
        <v>310</v>
      </c>
      <c r="F1688" s="23" t="s">
        <v>1169</v>
      </c>
      <c r="G1688" s="239" t="s">
        <v>312</v>
      </c>
      <c r="H1688" s="14" t="s">
        <v>262</v>
      </c>
      <c r="I1688" s="25">
        <v>18</v>
      </c>
      <c r="J1688" s="26">
        <v>0</v>
      </c>
      <c r="K1688" s="476">
        <v>0.3</v>
      </c>
      <c r="L1688" s="476">
        <v>0</v>
      </c>
      <c r="M1688" s="27">
        <f t="shared" si="149"/>
        <v>18</v>
      </c>
      <c r="N1688" s="27">
        <f t="shared" si="149"/>
        <v>0</v>
      </c>
      <c r="O1688" s="27">
        <f t="shared" si="149"/>
        <v>0.3</v>
      </c>
      <c r="P1688" s="27">
        <f t="shared" si="149"/>
        <v>0</v>
      </c>
      <c r="Q1688" s="27"/>
      <c r="R1688" s="28">
        <v>43789</v>
      </c>
      <c r="S1688" s="274" t="s">
        <v>2470</v>
      </c>
      <c r="T1688" s="148" t="s">
        <v>31</v>
      </c>
      <c r="U1688" s="148" t="s">
        <v>31</v>
      </c>
      <c r="V1688" s="148" t="s">
        <v>31</v>
      </c>
      <c r="W1688" s="148" t="s">
        <v>31</v>
      </c>
      <c r="X1688" s="333" t="s">
        <v>3774</v>
      </c>
      <c r="Y1688" s="121"/>
      <c r="Z1688" s="121"/>
      <c r="AA1688" s="121"/>
      <c r="AB1688" s="121"/>
      <c r="AC1688" s="121"/>
      <c r="AD1688" s="121"/>
      <c r="AE1688" s="321"/>
      <c r="AF1688" s="121"/>
      <c r="AG1688" s="129"/>
      <c r="AH1688" s="129"/>
      <c r="AI1688" s="129"/>
      <c r="AJ1688" s="129"/>
      <c r="AK1688" s="129"/>
      <c r="AL1688" s="129"/>
      <c r="AM1688" s="129"/>
      <c r="AN1688" s="129"/>
      <c r="AO1688" s="129"/>
      <c r="AP1688" s="129"/>
      <c r="AQ1688" s="327"/>
      <c r="AR1688" s="327"/>
    </row>
    <row r="1689" spans="2:44" s="149" customFormat="1" ht="12.75" customHeight="1">
      <c r="B1689" s="21"/>
      <c r="C1689" s="22" t="s">
        <v>24</v>
      </c>
      <c r="D1689" s="39" t="s">
        <v>298</v>
      </c>
      <c r="E1689" s="40" t="s">
        <v>3775</v>
      </c>
      <c r="F1689" s="32" t="s">
        <v>313</v>
      </c>
      <c r="G1689" s="240" t="s">
        <v>314</v>
      </c>
      <c r="H1689" s="14" t="s">
        <v>262</v>
      </c>
      <c r="I1689" s="25">
        <v>18</v>
      </c>
      <c r="J1689" s="26">
        <v>0</v>
      </c>
      <c r="K1689" s="25">
        <v>0.3</v>
      </c>
      <c r="L1689" s="26">
        <v>0</v>
      </c>
      <c r="M1689" s="27">
        <f>SUM(I1689:I1692)</f>
        <v>36</v>
      </c>
      <c r="N1689" s="27">
        <f t="shared" ref="N1689:P1689" si="150">SUM(J1689:J1692)</f>
        <v>0</v>
      </c>
      <c r="O1689" s="27">
        <f t="shared" si="150"/>
        <v>0.6</v>
      </c>
      <c r="P1689" s="27">
        <f t="shared" si="150"/>
        <v>0</v>
      </c>
      <c r="Q1689" s="27"/>
      <c r="R1689" s="35">
        <v>43340</v>
      </c>
      <c r="S1689" s="274" t="s">
        <v>2470</v>
      </c>
      <c r="T1689" s="148" t="s">
        <v>31</v>
      </c>
      <c r="U1689" s="148" t="s">
        <v>31</v>
      </c>
      <c r="V1689" s="148" t="s">
        <v>31</v>
      </c>
      <c r="W1689" s="148" t="s">
        <v>31</v>
      </c>
      <c r="X1689" s="333" t="s">
        <v>3774</v>
      </c>
      <c r="Y1689" s="121"/>
      <c r="Z1689" s="121"/>
      <c r="AA1689" s="121"/>
      <c r="AB1689" s="121"/>
      <c r="AC1689" s="121"/>
      <c r="AD1689" s="121"/>
      <c r="AE1689" s="321"/>
      <c r="AF1689" s="121"/>
      <c r="AG1689" s="129"/>
      <c r="AH1689" s="129"/>
      <c r="AI1689" s="129"/>
      <c r="AJ1689" s="129"/>
      <c r="AK1689" s="129"/>
      <c r="AL1689" s="129"/>
      <c r="AM1689" s="129"/>
      <c r="AN1689" s="129"/>
      <c r="AO1689" s="129"/>
      <c r="AP1689" s="129"/>
      <c r="AQ1689" s="327"/>
      <c r="AR1689" s="327"/>
    </row>
    <row r="1690" spans="2:44" s="149" customFormat="1" ht="12.75" customHeight="1">
      <c r="B1690" s="21"/>
      <c r="C1690" s="29"/>
      <c r="D1690" s="30"/>
      <c r="E1690" s="30"/>
      <c r="F1690" s="31"/>
      <c r="G1690" s="240" t="s">
        <v>315</v>
      </c>
      <c r="H1690" s="14" t="s">
        <v>262</v>
      </c>
      <c r="I1690" s="25">
        <v>6</v>
      </c>
      <c r="J1690" s="26">
        <v>0</v>
      </c>
      <c r="K1690" s="25">
        <v>0.1</v>
      </c>
      <c r="L1690" s="26">
        <v>0</v>
      </c>
      <c r="M1690" s="27"/>
      <c r="N1690" s="27"/>
      <c r="O1690" s="27"/>
      <c r="P1690" s="27"/>
      <c r="Q1690" s="27"/>
      <c r="R1690" s="35">
        <v>43340</v>
      </c>
      <c r="S1690" s="274" t="s">
        <v>2470</v>
      </c>
      <c r="T1690" s="148" t="s">
        <v>31</v>
      </c>
      <c r="U1690" s="148" t="s">
        <v>31</v>
      </c>
      <c r="V1690" s="148" t="s">
        <v>31</v>
      </c>
      <c r="W1690" s="148" t="s">
        <v>31</v>
      </c>
      <c r="X1690" s="333" t="s">
        <v>3774</v>
      </c>
      <c r="Y1690" s="121"/>
      <c r="Z1690" s="121"/>
      <c r="AA1690" s="121"/>
      <c r="AB1690" s="121"/>
      <c r="AC1690" s="121"/>
      <c r="AD1690" s="121"/>
      <c r="AE1690" s="321"/>
      <c r="AF1690" s="121"/>
      <c r="AG1690" s="129"/>
      <c r="AH1690" s="129"/>
      <c r="AI1690" s="129"/>
      <c r="AJ1690" s="129"/>
      <c r="AK1690" s="129"/>
      <c r="AL1690" s="129"/>
      <c r="AM1690" s="129"/>
      <c r="AN1690" s="129"/>
      <c r="AO1690" s="129"/>
      <c r="AP1690" s="129"/>
    </row>
    <row r="1691" spans="2:44" s="149" customFormat="1" ht="12.75" customHeight="1">
      <c r="B1691" s="21"/>
      <c r="C1691" s="29"/>
      <c r="D1691" s="30"/>
      <c r="E1691" s="30"/>
      <c r="F1691" s="31"/>
      <c r="G1691" s="240" t="s">
        <v>218</v>
      </c>
      <c r="H1691" s="14" t="s">
        <v>262</v>
      </c>
      <c r="I1691" s="25">
        <v>6</v>
      </c>
      <c r="J1691" s="26">
        <v>0</v>
      </c>
      <c r="K1691" s="25">
        <v>0.1</v>
      </c>
      <c r="L1691" s="26">
        <v>0</v>
      </c>
      <c r="M1691" s="27"/>
      <c r="N1691" s="27"/>
      <c r="O1691" s="27"/>
      <c r="P1691" s="27"/>
      <c r="Q1691" s="27"/>
      <c r="R1691" s="35">
        <v>43340</v>
      </c>
      <c r="S1691" s="274" t="s">
        <v>2470</v>
      </c>
      <c r="T1691" s="148" t="s">
        <v>31</v>
      </c>
      <c r="U1691" s="148" t="s">
        <v>31</v>
      </c>
      <c r="V1691" s="148" t="s">
        <v>31</v>
      </c>
      <c r="W1691" s="148" t="s">
        <v>31</v>
      </c>
      <c r="X1691" s="333" t="s">
        <v>3774</v>
      </c>
      <c r="Y1691" s="121"/>
      <c r="Z1691" s="121"/>
      <c r="AA1691" s="121"/>
      <c r="AB1691" s="121"/>
      <c r="AC1691" s="121"/>
      <c r="AD1691" s="121"/>
      <c r="AE1691" s="321"/>
      <c r="AF1691" s="121"/>
      <c r="AG1691" s="129"/>
      <c r="AH1691" s="129"/>
      <c r="AI1691" s="129"/>
      <c r="AJ1691" s="129"/>
      <c r="AK1691" s="129"/>
      <c r="AL1691" s="129"/>
      <c r="AM1691" s="129"/>
      <c r="AN1691" s="129"/>
      <c r="AO1691" s="129"/>
      <c r="AP1691" s="129"/>
    </row>
    <row r="1692" spans="2:44" s="149" customFormat="1" ht="12.75" customHeight="1">
      <c r="B1692" s="21"/>
      <c r="C1692" s="29"/>
      <c r="D1692" s="30"/>
      <c r="E1692" s="30"/>
      <c r="F1692" s="31"/>
      <c r="G1692" s="240" t="s">
        <v>316</v>
      </c>
      <c r="H1692" s="14" t="s">
        <v>262</v>
      </c>
      <c r="I1692" s="25">
        <v>6</v>
      </c>
      <c r="J1692" s="26">
        <v>0</v>
      </c>
      <c r="K1692" s="25">
        <v>0.1</v>
      </c>
      <c r="L1692" s="26">
        <v>0</v>
      </c>
      <c r="M1692" s="27"/>
      <c r="N1692" s="27"/>
      <c r="O1692" s="27"/>
      <c r="P1692" s="27"/>
      <c r="Q1692" s="27"/>
      <c r="R1692" s="35">
        <v>43340</v>
      </c>
      <c r="S1692" s="274" t="s">
        <v>2470</v>
      </c>
      <c r="T1692" s="148" t="s">
        <v>31</v>
      </c>
      <c r="U1692" s="148" t="s">
        <v>31</v>
      </c>
      <c r="V1692" s="148" t="s">
        <v>31</v>
      </c>
      <c r="W1692" s="148" t="s">
        <v>31</v>
      </c>
      <c r="X1692" s="333" t="s">
        <v>3774</v>
      </c>
      <c r="Y1692" s="121"/>
      <c r="Z1692" s="121"/>
      <c r="AA1692" s="121"/>
      <c r="AB1692" s="121"/>
      <c r="AC1692" s="121"/>
      <c r="AD1692" s="121"/>
      <c r="AE1692" s="321"/>
      <c r="AF1692" s="121"/>
      <c r="AG1692" s="129"/>
      <c r="AH1692" s="129"/>
      <c r="AI1692" s="129"/>
      <c r="AJ1692" s="129"/>
      <c r="AK1692" s="129"/>
      <c r="AL1692" s="129"/>
      <c r="AM1692" s="129"/>
      <c r="AN1692" s="129"/>
      <c r="AO1692" s="129"/>
      <c r="AP1692" s="129"/>
    </row>
    <row r="1693" spans="2:44" s="149" customFormat="1" ht="12.75" customHeight="1">
      <c r="B1693" s="21"/>
      <c r="C1693" s="22" t="s">
        <v>24</v>
      </c>
      <c r="D1693" s="39" t="s">
        <v>298</v>
      </c>
      <c r="E1693" s="40" t="s">
        <v>3775</v>
      </c>
      <c r="F1693" s="32" t="s">
        <v>317</v>
      </c>
      <c r="G1693" s="240" t="s">
        <v>318</v>
      </c>
      <c r="H1693" s="14" t="s">
        <v>262</v>
      </c>
      <c r="I1693" s="26">
        <v>12</v>
      </c>
      <c r="J1693" s="26">
        <v>0</v>
      </c>
      <c r="K1693" s="26">
        <v>0.2</v>
      </c>
      <c r="L1693" s="26">
        <v>0</v>
      </c>
      <c r="M1693" s="27">
        <f>SUM(I1693:I1694)</f>
        <v>18</v>
      </c>
      <c r="N1693" s="27">
        <f t="shared" ref="N1693:P1693" si="151">SUM(J1693:J1694)</f>
        <v>180</v>
      </c>
      <c r="O1693" s="27">
        <f t="shared" si="151"/>
        <v>0.30000000000000004</v>
      </c>
      <c r="P1693" s="27">
        <f t="shared" si="151"/>
        <v>3</v>
      </c>
      <c r="Q1693" s="27"/>
      <c r="R1693" s="35">
        <v>43340</v>
      </c>
      <c r="S1693" s="274" t="s">
        <v>2470</v>
      </c>
      <c r="T1693" s="148" t="s">
        <v>31</v>
      </c>
      <c r="U1693" s="148" t="s">
        <v>31</v>
      </c>
      <c r="V1693" s="148" t="s">
        <v>31</v>
      </c>
      <c r="W1693" s="148" t="s">
        <v>31</v>
      </c>
      <c r="X1693" s="333" t="s">
        <v>3774</v>
      </c>
      <c r="Y1693" s="121"/>
      <c r="Z1693" s="121"/>
      <c r="AA1693" s="121"/>
      <c r="AB1693" s="121"/>
      <c r="AC1693" s="121"/>
      <c r="AD1693" s="121"/>
      <c r="AE1693" s="321"/>
      <c r="AF1693" s="121"/>
      <c r="AG1693" s="129"/>
      <c r="AH1693" s="129"/>
      <c r="AI1693" s="129"/>
      <c r="AJ1693" s="129"/>
      <c r="AK1693" s="129"/>
      <c r="AL1693" s="129"/>
      <c r="AM1693" s="129"/>
      <c r="AN1693" s="129"/>
      <c r="AO1693" s="129"/>
      <c r="AP1693" s="129"/>
      <c r="AQ1693" s="327"/>
      <c r="AR1693" s="327"/>
    </row>
    <row r="1694" spans="2:44" s="149" customFormat="1" ht="12.75" customHeight="1">
      <c r="B1694" s="21"/>
      <c r="C1694" s="29"/>
      <c r="D1694" s="30"/>
      <c r="E1694" s="30"/>
      <c r="F1694" s="31"/>
      <c r="G1694" s="240" t="s">
        <v>319</v>
      </c>
      <c r="H1694" s="14" t="s">
        <v>262</v>
      </c>
      <c r="I1694" s="25">
        <v>6</v>
      </c>
      <c r="J1694" s="26">
        <v>180</v>
      </c>
      <c r="K1694" s="25">
        <v>0.1</v>
      </c>
      <c r="L1694" s="26">
        <v>3</v>
      </c>
      <c r="M1694" s="27"/>
      <c r="N1694" s="27"/>
      <c r="O1694" s="27"/>
      <c r="P1694" s="27"/>
      <c r="Q1694" s="27"/>
      <c r="R1694" s="35">
        <v>43340</v>
      </c>
      <c r="S1694" s="274" t="s">
        <v>2470</v>
      </c>
      <c r="T1694" s="148" t="s">
        <v>31</v>
      </c>
      <c r="U1694" s="148" t="s">
        <v>31</v>
      </c>
      <c r="V1694" s="148" t="s">
        <v>31</v>
      </c>
      <c r="W1694" s="148" t="s">
        <v>31</v>
      </c>
      <c r="X1694" s="333" t="s">
        <v>3774</v>
      </c>
      <c r="Y1694" s="121"/>
      <c r="Z1694" s="121"/>
      <c r="AA1694" s="121"/>
      <c r="AB1694" s="121"/>
      <c r="AC1694" s="121"/>
      <c r="AD1694" s="121"/>
      <c r="AE1694" s="321"/>
      <c r="AF1694" s="121"/>
      <c r="AG1694" s="129"/>
      <c r="AH1694" s="129"/>
      <c r="AI1694" s="129"/>
      <c r="AJ1694" s="129"/>
      <c r="AK1694" s="129"/>
      <c r="AL1694" s="129"/>
      <c r="AM1694" s="129"/>
      <c r="AN1694" s="129"/>
      <c r="AO1694" s="129"/>
      <c r="AP1694" s="129"/>
    </row>
    <row r="1695" spans="2:44" s="149" customFormat="1" ht="12.75" customHeight="1">
      <c r="B1695" s="21"/>
      <c r="C1695" s="22" t="s">
        <v>24</v>
      </c>
      <c r="D1695" s="39" t="s">
        <v>298</v>
      </c>
      <c r="E1695" s="41" t="s">
        <v>320</v>
      </c>
      <c r="F1695" s="42" t="s">
        <v>321</v>
      </c>
      <c r="G1695" s="243" t="s">
        <v>322</v>
      </c>
      <c r="H1695" s="43" t="s">
        <v>262</v>
      </c>
      <c r="I1695" s="44">
        <v>6</v>
      </c>
      <c r="J1695" s="45">
        <v>0</v>
      </c>
      <c r="K1695" s="44">
        <v>0.1</v>
      </c>
      <c r="L1695" s="45">
        <v>0</v>
      </c>
      <c r="M1695" s="27">
        <f t="shared" ref="M1695" si="152">SUM(I1695)</f>
        <v>6</v>
      </c>
      <c r="N1695" s="27">
        <f t="shared" ref="N1695:P1695" si="153">SUM(J1695)</f>
        <v>0</v>
      </c>
      <c r="O1695" s="27">
        <f t="shared" si="153"/>
        <v>0.1</v>
      </c>
      <c r="P1695" s="27">
        <f t="shared" si="153"/>
        <v>0</v>
      </c>
      <c r="Q1695" s="19"/>
      <c r="R1695" s="46">
        <v>43789</v>
      </c>
      <c r="S1695" s="274" t="s">
        <v>2470</v>
      </c>
      <c r="T1695" s="148" t="s">
        <v>31</v>
      </c>
      <c r="U1695" s="148" t="s">
        <v>31</v>
      </c>
      <c r="V1695" s="148" t="s">
        <v>31</v>
      </c>
      <c r="W1695" s="148" t="s">
        <v>31</v>
      </c>
      <c r="X1695" s="333" t="s">
        <v>3774</v>
      </c>
      <c r="Y1695" s="121"/>
      <c r="Z1695" s="121"/>
      <c r="AA1695" s="121"/>
      <c r="AB1695" s="121"/>
      <c r="AC1695" s="121"/>
      <c r="AD1695" s="121"/>
      <c r="AE1695" s="321"/>
      <c r="AF1695" s="121"/>
      <c r="AG1695" s="129"/>
      <c r="AH1695" s="129"/>
      <c r="AI1695" s="129"/>
      <c r="AJ1695" s="129"/>
      <c r="AK1695" s="129"/>
      <c r="AL1695" s="129"/>
      <c r="AM1695" s="129"/>
      <c r="AN1695" s="129"/>
      <c r="AO1695" s="129"/>
      <c r="AP1695" s="129"/>
      <c r="AQ1695" s="327"/>
      <c r="AR1695" s="327"/>
    </row>
    <row r="1696" spans="2:44" s="149" customFormat="1" ht="12.75" customHeight="1">
      <c r="B1696" s="21"/>
      <c r="C1696" s="22" t="s">
        <v>24</v>
      </c>
      <c r="D1696" s="39" t="s">
        <v>298</v>
      </c>
      <c r="E1696" s="41" t="s">
        <v>320</v>
      </c>
      <c r="F1696" s="42" t="s">
        <v>323</v>
      </c>
      <c r="G1696" s="243" t="s">
        <v>324</v>
      </c>
      <c r="H1696" s="43" t="s">
        <v>262</v>
      </c>
      <c r="I1696" s="44">
        <v>6</v>
      </c>
      <c r="J1696" s="45">
        <v>0</v>
      </c>
      <c r="K1696" s="44">
        <v>0.1</v>
      </c>
      <c r="L1696" s="45">
        <v>0</v>
      </c>
      <c r="M1696" s="19">
        <f>SUM(I1696:I1698)</f>
        <v>18</v>
      </c>
      <c r="N1696" s="19">
        <f t="shared" ref="N1696:P1696" si="154">SUM(J1696:J1698)</f>
        <v>0</v>
      </c>
      <c r="O1696" s="19">
        <f t="shared" si="154"/>
        <v>0.30000000000000004</v>
      </c>
      <c r="P1696" s="19">
        <f t="shared" si="154"/>
        <v>0</v>
      </c>
      <c r="Q1696" s="19"/>
      <c r="R1696" s="46">
        <v>43789</v>
      </c>
      <c r="S1696" s="274" t="s">
        <v>2470</v>
      </c>
      <c r="T1696" s="148" t="s">
        <v>31</v>
      </c>
      <c r="U1696" s="148" t="s">
        <v>31</v>
      </c>
      <c r="V1696" s="148" t="s">
        <v>31</v>
      </c>
      <c r="W1696" s="148" t="s">
        <v>31</v>
      </c>
      <c r="X1696" s="333" t="s">
        <v>3774</v>
      </c>
      <c r="Y1696" s="121"/>
      <c r="Z1696" s="121"/>
      <c r="AA1696" s="121"/>
      <c r="AB1696" s="121"/>
      <c r="AC1696" s="121"/>
      <c r="AD1696" s="121"/>
      <c r="AE1696" s="321"/>
      <c r="AF1696" s="121"/>
      <c r="AG1696" s="129"/>
      <c r="AH1696" s="129"/>
      <c r="AI1696" s="129"/>
      <c r="AJ1696" s="129"/>
      <c r="AK1696" s="129"/>
      <c r="AL1696" s="129"/>
      <c r="AM1696" s="129"/>
      <c r="AN1696" s="129"/>
      <c r="AO1696" s="129"/>
      <c r="AP1696" s="129"/>
      <c r="AQ1696" s="327"/>
      <c r="AR1696" s="327"/>
    </row>
    <row r="1697" spans="2:44" s="149" customFormat="1" ht="12.75" customHeight="1">
      <c r="B1697" s="21"/>
      <c r="C1697" s="29"/>
      <c r="D1697" s="30"/>
      <c r="E1697" s="47"/>
      <c r="F1697" s="48"/>
      <c r="G1697" s="243" t="s">
        <v>325</v>
      </c>
      <c r="H1697" s="43" t="s">
        <v>262</v>
      </c>
      <c r="I1697" s="44">
        <v>6</v>
      </c>
      <c r="J1697" s="45">
        <v>0</v>
      </c>
      <c r="K1697" s="44">
        <v>0.1</v>
      </c>
      <c r="L1697" s="45">
        <v>0</v>
      </c>
      <c r="M1697" s="19"/>
      <c r="N1697" s="19"/>
      <c r="O1697" s="19"/>
      <c r="P1697" s="19"/>
      <c r="Q1697" s="19"/>
      <c r="R1697" s="46">
        <v>43789</v>
      </c>
      <c r="S1697" s="274" t="s">
        <v>2470</v>
      </c>
      <c r="T1697" s="148" t="s">
        <v>31</v>
      </c>
      <c r="U1697" s="148" t="s">
        <v>31</v>
      </c>
      <c r="V1697" s="148" t="s">
        <v>31</v>
      </c>
      <c r="W1697" s="148" t="s">
        <v>31</v>
      </c>
      <c r="X1697" s="333" t="s">
        <v>3774</v>
      </c>
      <c r="Y1697" s="121"/>
      <c r="Z1697" s="121"/>
      <c r="AA1697" s="121"/>
      <c r="AB1697" s="121"/>
      <c r="AC1697" s="121"/>
      <c r="AD1697" s="121"/>
      <c r="AE1697" s="321"/>
      <c r="AF1697" s="121"/>
      <c r="AG1697" s="129"/>
      <c r="AH1697" s="129"/>
      <c r="AI1697" s="129"/>
      <c r="AJ1697" s="129"/>
      <c r="AK1697" s="129"/>
      <c r="AL1697" s="129"/>
      <c r="AM1697" s="129"/>
      <c r="AN1697" s="129"/>
      <c r="AO1697" s="129"/>
      <c r="AP1697" s="129"/>
    </row>
    <row r="1698" spans="2:44" s="149" customFormat="1" ht="12.75" customHeight="1">
      <c r="B1698" s="21"/>
      <c r="C1698" s="29"/>
      <c r="D1698" s="30"/>
      <c r="E1698" s="47"/>
      <c r="F1698" s="48"/>
      <c r="G1698" s="243" t="s">
        <v>326</v>
      </c>
      <c r="H1698" s="43" t="s">
        <v>262</v>
      </c>
      <c r="I1698" s="44">
        <v>6</v>
      </c>
      <c r="J1698" s="45">
        <v>0</v>
      </c>
      <c r="K1698" s="44">
        <v>0.1</v>
      </c>
      <c r="L1698" s="45">
        <v>0</v>
      </c>
      <c r="M1698" s="19"/>
      <c r="N1698" s="19"/>
      <c r="O1698" s="19"/>
      <c r="P1698" s="19"/>
      <c r="Q1698" s="19"/>
      <c r="R1698" s="46">
        <v>43789</v>
      </c>
      <c r="S1698" s="274" t="s">
        <v>2470</v>
      </c>
      <c r="T1698" s="148" t="s">
        <v>31</v>
      </c>
      <c r="U1698" s="148" t="s">
        <v>31</v>
      </c>
      <c r="V1698" s="148" t="s">
        <v>31</v>
      </c>
      <c r="W1698" s="148" t="s">
        <v>31</v>
      </c>
      <c r="X1698" s="333" t="s">
        <v>3774</v>
      </c>
      <c r="Y1698" s="121"/>
      <c r="Z1698" s="121"/>
      <c r="AA1698" s="121"/>
      <c r="AB1698" s="121"/>
      <c r="AC1698" s="121"/>
      <c r="AD1698" s="121"/>
      <c r="AE1698" s="321"/>
      <c r="AF1698" s="121"/>
      <c r="AG1698" s="129"/>
      <c r="AH1698" s="129"/>
      <c r="AI1698" s="129"/>
      <c r="AJ1698" s="129"/>
      <c r="AK1698" s="129"/>
      <c r="AL1698" s="129"/>
      <c r="AM1698" s="129"/>
      <c r="AN1698" s="129"/>
      <c r="AO1698" s="129"/>
      <c r="AP1698" s="129"/>
    </row>
    <row r="1699" spans="2:44" s="149" customFormat="1" ht="12.75" customHeight="1">
      <c r="B1699" s="21"/>
      <c r="C1699" s="22" t="s">
        <v>24</v>
      </c>
      <c r="D1699" s="22" t="s">
        <v>298</v>
      </c>
      <c r="E1699" s="38" t="s">
        <v>327</v>
      </c>
      <c r="F1699" s="23" t="s">
        <v>1170</v>
      </c>
      <c r="G1699" s="239" t="s">
        <v>328</v>
      </c>
      <c r="H1699" s="14" t="s">
        <v>262</v>
      </c>
      <c r="I1699" s="25">
        <v>6</v>
      </c>
      <c r="J1699" s="26">
        <v>0</v>
      </c>
      <c r="K1699" s="476">
        <v>0.1</v>
      </c>
      <c r="L1699" s="476">
        <v>0</v>
      </c>
      <c r="M1699" s="27">
        <f>SUM(I1699:I1705)</f>
        <v>66</v>
      </c>
      <c r="N1699" s="27">
        <f t="shared" ref="N1699:P1699" si="155">SUM(J1699:J1705)</f>
        <v>366</v>
      </c>
      <c r="O1699" s="27">
        <f t="shared" si="155"/>
        <v>1.1000000000000001</v>
      </c>
      <c r="P1699" s="27">
        <f t="shared" si="155"/>
        <v>6.1</v>
      </c>
      <c r="Q1699" s="27"/>
      <c r="R1699" s="28">
        <v>42984</v>
      </c>
      <c r="S1699" s="274" t="s">
        <v>2470</v>
      </c>
      <c r="T1699" s="148" t="s">
        <v>31</v>
      </c>
      <c r="U1699" s="148" t="s">
        <v>31</v>
      </c>
      <c r="V1699" s="148" t="s">
        <v>31</v>
      </c>
      <c r="W1699" s="148" t="s">
        <v>31</v>
      </c>
      <c r="X1699" s="333" t="s">
        <v>3774</v>
      </c>
      <c r="Y1699" s="121"/>
      <c r="Z1699" s="121"/>
      <c r="AA1699" s="121"/>
      <c r="AB1699" s="121"/>
      <c r="AC1699" s="121"/>
      <c r="AD1699" s="121"/>
      <c r="AE1699" s="321"/>
      <c r="AF1699" s="121"/>
      <c r="AG1699" s="129"/>
      <c r="AH1699" s="129"/>
      <c r="AI1699" s="129"/>
      <c r="AJ1699" s="129"/>
      <c r="AK1699" s="129"/>
      <c r="AL1699" s="129"/>
      <c r="AM1699" s="129"/>
      <c r="AN1699" s="129"/>
      <c r="AO1699" s="129"/>
      <c r="AP1699" s="129"/>
      <c r="AQ1699" s="327"/>
      <c r="AR1699" s="327"/>
    </row>
    <row r="1700" spans="2:44" s="149" customFormat="1" ht="12.75" customHeight="1">
      <c r="B1700" s="21"/>
      <c r="C1700" s="29"/>
      <c r="D1700" s="30"/>
      <c r="E1700" s="30"/>
      <c r="F1700" s="31"/>
      <c r="G1700" s="239" t="s">
        <v>276</v>
      </c>
      <c r="H1700" s="14" t="s">
        <v>262</v>
      </c>
      <c r="I1700" s="25">
        <v>12</v>
      </c>
      <c r="J1700" s="26">
        <v>6</v>
      </c>
      <c r="K1700" s="476">
        <v>0.2</v>
      </c>
      <c r="L1700" s="476">
        <v>0.1</v>
      </c>
      <c r="M1700" s="27"/>
      <c r="N1700" s="27"/>
      <c r="O1700" s="27"/>
      <c r="P1700" s="27"/>
      <c r="Q1700" s="27"/>
      <c r="R1700" s="28">
        <v>43713</v>
      </c>
      <c r="S1700" s="274" t="s">
        <v>2470</v>
      </c>
      <c r="T1700" s="148" t="s">
        <v>31</v>
      </c>
      <c r="U1700" s="148" t="s">
        <v>31</v>
      </c>
      <c r="V1700" s="148" t="s">
        <v>31</v>
      </c>
      <c r="W1700" s="148" t="s">
        <v>31</v>
      </c>
      <c r="X1700" s="333" t="s">
        <v>3774</v>
      </c>
      <c r="Y1700" s="121"/>
      <c r="Z1700" s="121"/>
      <c r="AA1700" s="121"/>
      <c r="AB1700" s="121"/>
      <c r="AC1700" s="121"/>
      <c r="AD1700" s="121"/>
      <c r="AE1700" s="321"/>
      <c r="AF1700" s="121"/>
      <c r="AG1700" s="129"/>
      <c r="AH1700" s="129"/>
      <c r="AI1700" s="129"/>
      <c r="AJ1700" s="129"/>
      <c r="AK1700" s="129"/>
      <c r="AL1700" s="129"/>
      <c r="AM1700" s="129"/>
      <c r="AN1700" s="129"/>
      <c r="AO1700" s="129"/>
      <c r="AP1700" s="129"/>
    </row>
    <row r="1701" spans="2:44" s="149" customFormat="1" ht="12.75" customHeight="1">
      <c r="B1701" s="21"/>
      <c r="C1701" s="29"/>
      <c r="D1701" s="30"/>
      <c r="E1701" s="30"/>
      <c r="F1701" s="31"/>
      <c r="G1701" s="239" t="s">
        <v>329</v>
      </c>
      <c r="H1701" s="14" t="s">
        <v>262</v>
      </c>
      <c r="I1701" s="25">
        <v>6</v>
      </c>
      <c r="J1701" s="26">
        <v>360</v>
      </c>
      <c r="K1701" s="476">
        <v>0.1</v>
      </c>
      <c r="L1701" s="476">
        <v>6</v>
      </c>
      <c r="M1701" s="27"/>
      <c r="N1701" s="27"/>
      <c r="O1701" s="27"/>
      <c r="P1701" s="27"/>
      <c r="Q1701" s="27"/>
      <c r="R1701" s="28">
        <v>42984</v>
      </c>
      <c r="S1701" s="274" t="s">
        <v>2470</v>
      </c>
      <c r="T1701" s="148" t="s">
        <v>31</v>
      </c>
      <c r="U1701" s="148" t="s">
        <v>31</v>
      </c>
      <c r="V1701" s="148" t="s">
        <v>31</v>
      </c>
      <c r="W1701" s="148" t="s">
        <v>31</v>
      </c>
      <c r="X1701" s="333" t="s">
        <v>3774</v>
      </c>
      <c r="Y1701" s="121"/>
      <c r="Z1701" s="121"/>
      <c r="AA1701" s="121"/>
      <c r="AB1701" s="121"/>
      <c r="AC1701" s="121"/>
      <c r="AD1701" s="121"/>
      <c r="AE1701" s="321"/>
      <c r="AF1701" s="121"/>
      <c r="AG1701" s="129"/>
      <c r="AH1701" s="129"/>
      <c r="AI1701" s="129"/>
      <c r="AJ1701" s="129"/>
      <c r="AK1701" s="129"/>
      <c r="AL1701" s="129"/>
      <c r="AM1701" s="129"/>
      <c r="AN1701" s="129"/>
      <c r="AO1701" s="129"/>
      <c r="AP1701" s="129"/>
    </row>
    <row r="1702" spans="2:44" s="149" customFormat="1" ht="12.75" customHeight="1">
      <c r="B1702" s="21"/>
      <c r="C1702" s="29"/>
      <c r="D1702" s="30"/>
      <c r="E1702" s="30"/>
      <c r="F1702" s="31"/>
      <c r="G1702" s="239" t="s">
        <v>330</v>
      </c>
      <c r="H1702" s="14" t="s">
        <v>262</v>
      </c>
      <c r="I1702" s="26">
        <v>12</v>
      </c>
      <c r="J1702" s="26">
        <v>0</v>
      </c>
      <c r="K1702" s="476">
        <v>0.2</v>
      </c>
      <c r="L1702" s="476">
        <v>0</v>
      </c>
      <c r="M1702" s="27"/>
      <c r="N1702" s="27"/>
      <c r="O1702" s="27"/>
      <c r="P1702" s="27"/>
      <c r="Q1702" s="27"/>
      <c r="R1702" s="28">
        <v>42984</v>
      </c>
      <c r="S1702" s="274" t="s">
        <v>2470</v>
      </c>
      <c r="T1702" s="148" t="s">
        <v>31</v>
      </c>
      <c r="U1702" s="148" t="s">
        <v>31</v>
      </c>
      <c r="V1702" s="148" t="s">
        <v>31</v>
      </c>
      <c r="W1702" s="148" t="s">
        <v>31</v>
      </c>
      <c r="X1702" s="333" t="s">
        <v>3774</v>
      </c>
      <c r="Y1702" s="121"/>
      <c r="Z1702" s="121"/>
      <c r="AA1702" s="121"/>
      <c r="AB1702" s="121"/>
      <c r="AC1702" s="121"/>
      <c r="AD1702" s="121"/>
      <c r="AE1702" s="321"/>
      <c r="AF1702" s="121"/>
      <c r="AG1702" s="129"/>
      <c r="AH1702" s="129"/>
      <c r="AI1702" s="129"/>
      <c r="AJ1702" s="129"/>
      <c r="AK1702" s="129"/>
      <c r="AL1702" s="129"/>
      <c r="AM1702" s="129"/>
      <c r="AN1702" s="129"/>
      <c r="AO1702" s="129"/>
      <c r="AP1702" s="129"/>
    </row>
    <row r="1703" spans="2:44" s="149" customFormat="1" ht="12.75" customHeight="1">
      <c r="B1703" s="21"/>
      <c r="C1703" s="29"/>
      <c r="D1703" s="30"/>
      <c r="E1703" s="30"/>
      <c r="F1703" s="31"/>
      <c r="G1703" s="239" t="s">
        <v>331</v>
      </c>
      <c r="H1703" s="14" t="s">
        <v>262</v>
      </c>
      <c r="I1703" s="25">
        <v>6</v>
      </c>
      <c r="J1703" s="26">
        <v>0</v>
      </c>
      <c r="K1703" s="476">
        <v>0.1</v>
      </c>
      <c r="L1703" s="476">
        <v>0</v>
      </c>
      <c r="M1703" s="27"/>
      <c r="N1703" s="27"/>
      <c r="O1703" s="27"/>
      <c r="P1703" s="27"/>
      <c r="Q1703" s="27"/>
      <c r="R1703" s="28">
        <v>42984</v>
      </c>
      <c r="S1703" s="274" t="s">
        <v>2470</v>
      </c>
      <c r="T1703" s="148" t="s">
        <v>31</v>
      </c>
      <c r="U1703" s="148" t="s">
        <v>31</v>
      </c>
      <c r="V1703" s="148" t="s">
        <v>31</v>
      </c>
      <c r="W1703" s="148" t="s">
        <v>31</v>
      </c>
      <c r="X1703" s="333" t="s">
        <v>3774</v>
      </c>
      <c r="Y1703" s="121"/>
      <c r="Z1703" s="121"/>
      <c r="AA1703" s="121"/>
      <c r="AB1703" s="121"/>
      <c r="AC1703" s="121"/>
      <c r="AD1703" s="121"/>
      <c r="AE1703" s="321"/>
      <c r="AF1703" s="121"/>
      <c r="AG1703" s="129"/>
      <c r="AH1703" s="129"/>
      <c r="AI1703" s="129"/>
      <c r="AJ1703" s="129"/>
      <c r="AK1703" s="129"/>
      <c r="AL1703" s="129"/>
      <c r="AM1703" s="129"/>
      <c r="AN1703" s="129"/>
      <c r="AO1703" s="129"/>
      <c r="AP1703" s="129"/>
    </row>
    <row r="1704" spans="2:44" s="149" customFormat="1" ht="12.75" customHeight="1">
      <c r="B1704" s="21"/>
      <c r="C1704" s="29"/>
      <c r="D1704" s="30"/>
      <c r="E1704" s="30"/>
      <c r="F1704" s="31"/>
      <c r="G1704" s="239" t="s">
        <v>332</v>
      </c>
      <c r="H1704" s="14" t="s">
        <v>262</v>
      </c>
      <c r="I1704" s="25">
        <v>6</v>
      </c>
      <c r="J1704" s="26">
        <v>0</v>
      </c>
      <c r="K1704" s="476">
        <v>0.1</v>
      </c>
      <c r="L1704" s="476">
        <v>0</v>
      </c>
      <c r="M1704" s="27"/>
      <c r="N1704" s="27"/>
      <c r="O1704" s="27"/>
      <c r="P1704" s="27"/>
      <c r="Q1704" s="27"/>
      <c r="R1704" s="28">
        <v>42984</v>
      </c>
      <c r="S1704" s="274" t="s">
        <v>2470</v>
      </c>
      <c r="T1704" s="148" t="s">
        <v>31</v>
      </c>
      <c r="U1704" s="148" t="s">
        <v>31</v>
      </c>
      <c r="V1704" s="148" t="s">
        <v>31</v>
      </c>
      <c r="W1704" s="148" t="s">
        <v>31</v>
      </c>
      <c r="X1704" s="333" t="s">
        <v>3774</v>
      </c>
      <c r="Y1704" s="121"/>
      <c r="Z1704" s="121"/>
      <c r="AA1704" s="121"/>
      <c r="AB1704" s="121"/>
      <c r="AC1704" s="121"/>
      <c r="AD1704" s="121"/>
      <c r="AE1704" s="321"/>
      <c r="AF1704" s="121"/>
      <c r="AG1704" s="129"/>
      <c r="AH1704" s="129"/>
      <c r="AI1704" s="129"/>
      <c r="AJ1704" s="129"/>
      <c r="AK1704" s="129"/>
      <c r="AL1704" s="129"/>
      <c r="AM1704" s="129"/>
      <c r="AN1704" s="129"/>
      <c r="AO1704" s="129"/>
      <c r="AP1704" s="129"/>
    </row>
    <row r="1705" spans="2:44" s="149" customFormat="1" ht="12.75" customHeight="1">
      <c r="B1705" s="21"/>
      <c r="C1705" s="29"/>
      <c r="D1705" s="30"/>
      <c r="E1705" s="30"/>
      <c r="F1705" s="31"/>
      <c r="G1705" s="239" t="s">
        <v>333</v>
      </c>
      <c r="H1705" s="14" t="s">
        <v>262</v>
      </c>
      <c r="I1705" s="25">
        <v>18</v>
      </c>
      <c r="J1705" s="26">
        <v>0</v>
      </c>
      <c r="K1705" s="476">
        <v>0.3</v>
      </c>
      <c r="L1705" s="476">
        <v>0</v>
      </c>
      <c r="M1705" s="27"/>
      <c r="N1705" s="27"/>
      <c r="O1705" s="27"/>
      <c r="P1705" s="27"/>
      <c r="Q1705" s="27"/>
      <c r="R1705" s="28">
        <v>42984</v>
      </c>
      <c r="S1705" s="274" t="s">
        <v>2470</v>
      </c>
      <c r="T1705" s="148" t="s">
        <v>31</v>
      </c>
      <c r="U1705" s="148" t="s">
        <v>31</v>
      </c>
      <c r="V1705" s="148" t="s">
        <v>31</v>
      </c>
      <c r="W1705" s="148" t="s">
        <v>31</v>
      </c>
      <c r="X1705" s="333" t="s">
        <v>3774</v>
      </c>
      <c r="Y1705" s="121"/>
      <c r="Z1705" s="121"/>
      <c r="AA1705" s="121"/>
      <c r="AB1705" s="121"/>
      <c r="AC1705" s="121"/>
      <c r="AD1705" s="121"/>
      <c r="AE1705" s="321"/>
      <c r="AF1705" s="121"/>
      <c r="AG1705" s="129"/>
      <c r="AH1705" s="129"/>
      <c r="AI1705" s="129"/>
      <c r="AJ1705" s="129"/>
      <c r="AK1705" s="129"/>
      <c r="AL1705" s="129"/>
      <c r="AM1705" s="129"/>
      <c r="AN1705" s="129"/>
      <c r="AO1705" s="129"/>
      <c r="AP1705" s="129"/>
    </row>
    <row r="1706" spans="2:44" s="149" customFormat="1" ht="12.75" customHeight="1">
      <c r="B1706" s="21"/>
      <c r="C1706" s="22" t="s">
        <v>24</v>
      </c>
      <c r="D1706" s="22" t="s">
        <v>298</v>
      </c>
      <c r="E1706" s="38" t="s">
        <v>334</v>
      </c>
      <c r="F1706" s="23" t="s">
        <v>1171</v>
      </c>
      <c r="G1706" s="239" t="s">
        <v>328</v>
      </c>
      <c r="H1706" s="14" t="s">
        <v>262</v>
      </c>
      <c r="I1706" s="25">
        <v>6</v>
      </c>
      <c r="J1706" s="26">
        <v>0</v>
      </c>
      <c r="K1706" s="476">
        <v>0.1</v>
      </c>
      <c r="L1706" s="476">
        <v>0</v>
      </c>
      <c r="M1706" s="27">
        <f>SUM(I1706:I1711)</f>
        <v>48</v>
      </c>
      <c r="N1706" s="27">
        <f t="shared" ref="N1706:P1706" si="156">SUM(J1706:J1711)</f>
        <v>366</v>
      </c>
      <c r="O1706" s="27">
        <f t="shared" si="156"/>
        <v>0.8</v>
      </c>
      <c r="P1706" s="27">
        <f t="shared" si="156"/>
        <v>6.1</v>
      </c>
      <c r="Q1706" s="27"/>
      <c r="R1706" s="28">
        <v>42984</v>
      </c>
      <c r="S1706" s="274" t="s">
        <v>2470</v>
      </c>
      <c r="T1706" s="148" t="s">
        <v>31</v>
      </c>
      <c r="U1706" s="148" t="s">
        <v>31</v>
      </c>
      <c r="V1706" s="148" t="s">
        <v>31</v>
      </c>
      <c r="W1706" s="148" t="s">
        <v>31</v>
      </c>
      <c r="X1706" s="333" t="s">
        <v>3774</v>
      </c>
      <c r="Y1706" s="121"/>
      <c r="Z1706" s="121"/>
      <c r="AA1706" s="121"/>
      <c r="AB1706" s="121"/>
      <c r="AC1706" s="121"/>
      <c r="AD1706" s="121"/>
      <c r="AE1706" s="321"/>
      <c r="AF1706" s="121"/>
      <c r="AG1706" s="129"/>
      <c r="AH1706" s="129"/>
      <c r="AI1706" s="129"/>
      <c r="AJ1706" s="129"/>
      <c r="AK1706" s="129"/>
      <c r="AL1706" s="129"/>
      <c r="AM1706" s="129"/>
      <c r="AN1706" s="129"/>
      <c r="AO1706" s="129"/>
      <c r="AP1706" s="129"/>
      <c r="AQ1706" s="327"/>
      <c r="AR1706" s="327"/>
    </row>
    <row r="1707" spans="2:44" s="149" customFormat="1" ht="12.75" customHeight="1">
      <c r="B1707" s="21"/>
      <c r="C1707" s="29"/>
      <c r="D1707" s="30"/>
      <c r="E1707" s="30"/>
      <c r="F1707" s="31"/>
      <c r="G1707" s="239" t="s">
        <v>276</v>
      </c>
      <c r="H1707" s="14" t="s">
        <v>262</v>
      </c>
      <c r="I1707" s="25">
        <v>12</v>
      </c>
      <c r="J1707" s="26">
        <v>6</v>
      </c>
      <c r="K1707" s="476">
        <v>0.2</v>
      </c>
      <c r="L1707" s="476">
        <v>0.1</v>
      </c>
      <c r="M1707" s="27"/>
      <c r="N1707" s="27"/>
      <c r="O1707" s="27"/>
      <c r="P1707" s="27"/>
      <c r="Q1707" s="27"/>
      <c r="R1707" s="28">
        <v>43713</v>
      </c>
      <c r="S1707" s="274" t="s">
        <v>2470</v>
      </c>
      <c r="T1707" s="148" t="s">
        <v>31</v>
      </c>
      <c r="U1707" s="148" t="s">
        <v>31</v>
      </c>
      <c r="V1707" s="148" t="s">
        <v>31</v>
      </c>
      <c r="W1707" s="148" t="s">
        <v>31</v>
      </c>
      <c r="X1707" s="333" t="s">
        <v>3774</v>
      </c>
      <c r="Y1707" s="121"/>
      <c r="Z1707" s="121"/>
      <c r="AA1707" s="121"/>
      <c r="AB1707" s="121"/>
      <c r="AC1707" s="121"/>
      <c r="AD1707" s="121"/>
      <c r="AE1707" s="321"/>
      <c r="AF1707" s="121"/>
      <c r="AG1707" s="129"/>
      <c r="AH1707" s="129"/>
      <c r="AI1707" s="129"/>
      <c r="AJ1707" s="129"/>
      <c r="AK1707" s="129"/>
      <c r="AL1707" s="129"/>
      <c r="AM1707" s="129"/>
      <c r="AN1707" s="129"/>
      <c r="AO1707" s="129"/>
      <c r="AP1707" s="129"/>
    </row>
    <row r="1708" spans="2:44" s="149" customFormat="1" ht="12.75" customHeight="1">
      <c r="B1708" s="21"/>
      <c r="C1708" s="29"/>
      <c r="D1708" s="30"/>
      <c r="E1708" s="30"/>
      <c r="F1708" s="31"/>
      <c r="G1708" s="239" t="s">
        <v>329</v>
      </c>
      <c r="H1708" s="14" t="s">
        <v>262</v>
      </c>
      <c r="I1708" s="25">
        <v>6</v>
      </c>
      <c r="J1708" s="26">
        <v>360</v>
      </c>
      <c r="K1708" s="476">
        <v>0.1</v>
      </c>
      <c r="L1708" s="476">
        <v>6</v>
      </c>
      <c r="M1708" s="27"/>
      <c r="N1708" s="27"/>
      <c r="O1708" s="27"/>
      <c r="P1708" s="27"/>
      <c r="Q1708" s="27"/>
      <c r="R1708" s="28">
        <v>42984</v>
      </c>
      <c r="S1708" s="274" t="s">
        <v>2470</v>
      </c>
      <c r="T1708" s="148" t="s">
        <v>31</v>
      </c>
      <c r="U1708" s="148" t="s">
        <v>31</v>
      </c>
      <c r="V1708" s="148" t="s">
        <v>31</v>
      </c>
      <c r="W1708" s="148" t="s">
        <v>31</v>
      </c>
      <c r="X1708" s="333" t="s">
        <v>3774</v>
      </c>
      <c r="Y1708" s="121"/>
      <c r="Z1708" s="121"/>
      <c r="AA1708" s="121"/>
      <c r="AB1708" s="121"/>
      <c r="AC1708" s="121"/>
      <c r="AD1708" s="121"/>
      <c r="AE1708" s="321"/>
      <c r="AF1708" s="121"/>
      <c r="AG1708" s="129"/>
      <c r="AH1708" s="129"/>
      <c r="AI1708" s="129"/>
      <c r="AJ1708" s="129"/>
      <c r="AK1708" s="129"/>
      <c r="AL1708" s="129"/>
      <c r="AM1708" s="129"/>
      <c r="AN1708" s="129"/>
      <c r="AO1708" s="129"/>
      <c r="AP1708" s="129"/>
    </row>
    <row r="1709" spans="2:44" s="149" customFormat="1" ht="12.75" customHeight="1">
      <c r="B1709" s="21"/>
      <c r="C1709" s="29"/>
      <c r="D1709" s="30"/>
      <c r="E1709" s="30"/>
      <c r="F1709" s="31"/>
      <c r="G1709" s="239" t="s">
        <v>330</v>
      </c>
      <c r="H1709" s="14" t="s">
        <v>262</v>
      </c>
      <c r="I1709" s="25">
        <v>12</v>
      </c>
      <c r="J1709" s="26">
        <v>0</v>
      </c>
      <c r="K1709" s="476">
        <v>0.2</v>
      </c>
      <c r="L1709" s="476">
        <v>0</v>
      </c>
      <c r="M1709" s="27"/>
      <c r="N1709" s="27"/>
      <c r="O1709" s="27"/>
      <c r="P1709" s="27"/>
      <c r="Q1709" s="27"/>
      <c r="R1709" s="28">
        <v>42984</v>
      </c>
      <c r="S1709" s="274" t="s">
        <v>2470</v>
      </c>
      <c r="T1709" s="148" t="s">
        <v>31</v>
      </c>
      <c r="U1709" s="148" t="s">
        <v>31</v>
      </c>
      <c r="V1709" s="148" t="s">
        <v>31</v>
      </c>
      <c r="W1709" s="148" t="s">
        <v>31</v>
      </c>
      <c r="X1709" s="333" t="s">
        <v>3774</v>
      </c>
      <c r="Y1709" s="121"/>
      <c r="Z1709" s="121"/>
      <c r="AA1709" s="121"/>
      <c r="AB1709" s="121"/>
      <c r="AC1709" s="121"/>
      <c r="AD1709" s="121"/>
      <c r="AE1709" s="321"/>
      <c r="AF1709" s="121"/>
      <c r="AG1709" s="129"/>
      <c r="AH1709" s="129"/>
      <c r="AI1709" s="129"/>
      <c r="AJ1709" s="129"/>
      <c r="AK1709" s="129"/>
      <c r="AL1709" s="129"/>
      <c r="AM1709" s="129"/>
      <c r="AN1709" s="129"/>
      <c r="AO1709" s="129"/>
      <c r="AP1709" s="129"/>
    </row>
    <row r="1710" spans="2:44" s="149" customFormat="1" ht="12.75" customHeight="1">
      <c r="B1710" s="21"/>
      <c r="C1710" s="29"/>
      <c r="D1710" s="30"/>
      <c r="E1710" s="30"/>
      <c r="F1710" s="31"/>
      <c r="G1710" s="239" t="s">
        <v>331</v>
      </c>
      <c r="H1710" s="14" t="s">
        <v>262</v>
      </c>
      <c r="I1710" s="25">
        <v>6</v>
      </c>
      <c r="J1710" s="26">
        <v>0</v>
      </c>
      <c r="K1710" s="476">
        <v>0.1</v>
      </c>
      <c r="L1710" s="476">
        <v>0</v>
      </c>
      <c r="M1710" s="27"/>
      <c r="N1710" s="27"/>
      <c r="O1710" s="27"/>
      <c r="P1710" s="27"/>
      <c r="Q1710" s="27"/>
      <c r="R1710" s="28">
        <v>42984</v>
      </c>
      <c r="S1710" s="274" t="s">
        <v>2470</v>
      </c>
      <c r="T1710" s="148" t="s">
        <v>31</v>
      </c>
      <c r="U1710" s="148" t="s">
        <v>31</v>
      </c>
      <c r="V1710" s="148" t="s">
        <v>31</v>
      </c>
      <c r="W1710" s="148" t="s">
        <v>31</v>
      </c>
      <c r="X1710" s="333" t="s">
        <v>3774</v>
      </c>
      <c r="Y1710" s="121"/>
      <c r="Z1710" s="121"/>
      <c r="AA1710" s="121"/>
      <c r="AB1710" s="121"/>
      <c r="AC1710" s="121"/>
      <c r="AD1710" s="121"/>
      <c r="AE1710" s="321"/>
      <c r="AF1710" s="121"/>
      <c r="AG1710" s="129"/>
      <c r="AH1710" s="129"/>
      <c r="AI1710" s="129"/>
      <c r="AJ1710" s="129"/>
      <c r="AK1710" s="129"/>
      <c r="AL1710" s="129"/>
      <c r="AM1710" s="129"/>
      <c r="AN1710" s="129"/>
      <c r="AO1710" s="129"/>
      <c r="AP1710" s="129"/>
    </row>
    <row r="1711" spans="2:44" s="149" customFormat="1" ht="12.75" customHeight="1">
      <c r="B1711" s="21"/>
      <c r="C1711" s="29"/>
      <c r="D1711" s="30"/>
      <c r="E1711" s="30"/>
      <c r="F1711" s="31"/>
      <c r="G1711" s="239" t="s">
        <v>332</v>
      </c>
      <c r="H1711" s="14" t="s">
        <v>262</v>
      </c>
      <c r="I1711" s="25">
        <v>6</v>
      </c>
      <c r="J1711" s="26">
        <v>0</v>
      </c>
      <c r="K1711" s="476">
        <v>0.1</v>
      </c>
      <c r="L1711" s="476">
        <v>0</v>
      </c>
      <c r="M1711" s="27"/>
      <c r="N1711" s="27"/>
      <c r="O1711" s="27"/>
      <c r="P1711" s="27"/>
      <c r="Q1711" s="27"/>
      <c r="R1711" s="28">
        <v>43340</v>
      </c>
      <c r="S1711" s="274" t="s">
        <v>2470</v>
      </c>
      <c r="T1711" s="148" t="s">
        <v>31</v>
      </c>
      <c r="U1711" s="148" t="s">
        <v>31</v>
      </c>
      <c r="V1711" s="148" t="s">
        <v>31</v>
      </c>
      <c r="W1711" s="148" t="s">
        <v>31</v>
      </c>
      <c r="X1711" s="333" t="s">
        <v>3774</v>
      </c>
      <c r="Y1711" s="121"/>
      <c r="Z1711" s="121"/>
      <c r="AA1711" s="121"/>
      <c r="AB1711" s="121"/>
      <c r="AC1711" s="121"/>
      <c r="AD1711" s="121"/>
      <c r="AE1711" s="321"/>
      <c r="AF1711" s="121"/>
      <c r="AG1711" s="129"/>
      <c r="AH1711" s="129"/>
      <c r="AI1711" s="129"/>
      <c r="AJ1711" s="129"/>
      <c r="AK1711" s="129"/>
      <c r="AL1711" s="129"/>
      <c r="AM1711" s="129"/>
      <c r="AN1711" s="129"/>
      <c r="AO1711" s="129"/>
      <c r="AP1711" s="129"/>
    </row>
    <row r="1712" spans="2:44" s="149" customFormat="1" ht="12.75" customHeight="1">
      <c r="B1712" s="21"/>
      <c r="C1712" s="22" t="s">
        <v>24</v>
      </c>
      <c r="D1712" s="22" t="s">
        <v>298</v>
      </c>
      <c r="E1712" s="33" t="s">
        <v>335</v>
      </c>
      <c r="F1712" s="23" t="s">
        <v>1172</v>
      </c>
      <c r="G1712" s="239" t="s">
        <v>328</v>
      </c>
      <c r="H1712" s="14" t="s">
        <v>262</v>
      </c>
      <c r="I1712" s="25">
        <v>6</v>
      </c>
      <c r="J1712" s="26">
        <v>0</v>
      </c>
      <c r="K1712" s="476">
        <v>0.1</v>
      </c>
      <c r="L1712" s="476">
        <v>0</v>
      </c>
      <c r="M1712" s="27">
        <f>SUM(I1712:I1717)</f>
        <v>48</v>
      </c>
      <c r="N1712" s="27">
        <f t="shared" ref="N1712:P1712" si="157">SUM(J1712:J1717)</f>
        <v>366</v>
      </c>
      <c r="O1712" s="27">
        <f t="shared" si="157"/>
        <v>0.8</v>
      </c>
      <c r="P1712" s="27">
        <f t="shared" si="157"/>
        <v>6.1</v>
      </c>
      <c r="Q1712" s="27"/>
      <c r="R1712" s="28">
        <v>42984</v>
      </c>
      <c r="S1712" s="274" t="s">
        <v>2470</v>
      </c>
      <c r="T1712" s="148" t="s">
        <v>31</v>
      </c>
      <c r="U1712" s="148" t="s">
        <v>31</v>
      </c>
      <c r="V1712" s="148" t="s">
        <v>31</v>
      </c>
      <c r="W1712" s="148" t="s">
        <v>31</v>
      </c>
      <c r="X1712" s="333" t="s">
        <v>3774</v>
      </c>
      <c r="Y1712" s="121"/>
      <c r="Z1712" s="121"/>
      <c r="AA1712" s="121"/>
      <c r="AB1712" s="121"/>
      <c r="AC1712" s="121"/>
      <c r="AD1712" s="121"/>
      <c r="AE1712" s="321"/>
      <c r="AF1712" s="121"/>
      <c r="AG1712" s="129"/>
      <c r="AH1712" s="129"/>
      <c r="AI1712" s="129"/>
      <c r="AJ1712" s="129"/>
      <c r="AK1712" s="129"/>
      <c r="AL1712" s="129"/>
      <c r="AM1712" s="129"/>
      <c r="AN1712" s="129"/>
      <c r="AO1712" s="129"/>
      <c r="AP1712" s="129"/>
      <c r="AQ1712" s="327"/>
      <c r="AR1712" s="327"/>
    </row>
    <row r="1713" spans="2:44" s="149" customFormat="1" ht="12.75" customHeight="1">
      <c r="B1713" s="21"/>
      <c r="C1713" s="29"/>
      <c r="D1713" s="30"/>
      <c r="E1713" s="30"/>
      <c r="F1713" s="31"/>
      <c r="G1713" s="239" t="s">
        <v>276</v>
      </c>
      <c r="H1713" s="14" t="s">
        <v>262</v>
      </c>
      <c r="I1713" s="25">
        <v>12</v>
      </c>
      <c r="J1713" s="26">
        <v>6</v>
      </c>
      <c r="K1713" s="476">
        <v>0.2</v>
      </c>
      <c r="L1713" s="476">
        <v>0.1</v>
      </c>
      <c r="M1713" s="27"/>
      <c r="N1713" s="27"/>
      <c r="O1713" s="27"/>
      <c r="P1713" s="27"/>
      <c r="Q1713" s="27"/>
      <c r="R1713" s="28">
        <v>43713</v>
      </c>
      <c r="S1713" s="274" t="s">
        <v>2470</v>
      </c>
      <c r="T1713" s="148" t="s">
        <v>31</v>
      </c>
      <c r="U1713" s="148" t="s">
        <v>31</v>
      </c>
      <c r="V1713" s="148" t="s">
        <v>31</v>
      </c>
      <c r="W1713" s="148" t="s">
        <v>31</v>
      </c>
      <c r="X1713" s="333" t="s">
        <v>3774</v>
      </c>
      <c r="Y1713" s="121"/>
      <c r="Z1713" s="121"/>
      <c r="AA1713" s="121"/>
      <c r="AB1713" s="121"/>
      <c r="AC1713" s="121"/>
      <c r="AD1713" s="121"/>
      <c r="AE1713" s="321"/>
      <c r="AF1713" s="121"/>
      <c r="AG1713" s="129"/>
      <c r="AH1713" s="129"/>
      <c r="AI1713" s="129"/>
      <c r="AJ1713" s="129"/>
      <c r="AK1713" s="129"/>
      <c r="AL1713" s="129"/>
      <c r="AM1713" s="129"/>
      <c r="AN1713" s="129"/>
      <c r="AO1713" s="129"/>
      <c r="AP1713" s="129"/>
    </row>
    <row r="1714" spans="2:44" s="149" customFormat="1" ht="12.75" customHeight="1">
      <c r="B1714" s="21"/>
      <c r="C1714" s="29"/>
      <c r="D1714" s="30"/>
      <c r="E1714" s="30"/>
      <c r="F1714" s="31"/>
      <c r="G1714" s="239" t="s">
        <v>329</v>
      </c>
      <c r="H1714" s="14" t="s">
        <v>262</v>
      </c>
      <c r="I1714" s="25">
        <v>6</v>
      </c>
      <c r="J1714" s="26">
        <v>360</v>
      </c>
      <c r="K1714" s="476">
        <v>0.1</v>
      </c>
      <c r="L1714" s="476">
        <v>6</v>
      </c>
      <c r="M1714" s="27"/>
      <c r="N1714" s="27"/>
      <c r="O1714" s="27"/>
      <c r="P1714" s="27"/>
      <c r="Q1714" s="27"/>
      <c r="R1714" s="28">
        <v>42984</v>
      </c>
      <c r="S1714" s="274" t="s">
        <v>2470</v>
      </c>
      <c r="T1714" s="148" t="s">
        <v>31</v>
      </c>
      <c r="U1714" s="148" t="s">
        <v>31</v>
      </c>
      <c r="V1714" s="148" t="s">
        <v>31</v>
      </c>
      <c r="W1714" s="148" t="s">
        <v>31</v>
      </c>
      <c r="X1714" s="333" t="s">
        <v>3774</v>
      </c>
      <c r="Y1714" s="121"/>
      <c r="Z1714" s="121"/>
      <c r="AA1714" s="121"/>
      <c r="AB1714" s="121"/>
      <c r="AC1714" s="121"/>
      <c r="AD1714" s="121"/>
      <c r="AE1714" s="321"/>
      <c r="AF1714" s="121"/>
      <c r="AG1714" s="129"/>
      <c r="AH1714" s="129"/>
      <c r="AI1714" s="129"/>
      <c r="AJ1714" s="129"/>
      <c r="AK1714" s="129"/>
      <c r="AL1714" s="129"/>
      <c r="AM1714" s="129"/>
      <c r="AN1714" s="129"/>
      <c r="AO1714" s="129"/>
      <c r="AP1714" s="129"/>
    </row>
    <row r="1715" spans="2:44" s="149" customFormat="1" ht="12.75" customHeight="1">
      <c r="B1715" s="21"/>
      <c r="C1715" s="29"/>
      <c r="D1715" s="30"/>
      <c r="E1715" s="30"/>
      <c r="F1715" s="31"/>
      <c r="G1715" s="239" t="s">
        <v>330</v>
      </c>
      <c r="H1715" s="14" t="s">
        <v>262</v>
      </c>
      <c r="I1715" s="25">
        <v>12</v>
      </c>
      <c r="J1715" s="26">
        <v>0</v>
      </c>
      <c r="K1715" s="476">
        <v>0.2</v>
      </c>
      <c r="L1715" s="476">
        <v>0</v>
      </c>
      <c r="M1715" s="27"/>
      <c r="N1715" s="27"/>
      <c r="O1715" s="27"/>
      <c r="P1715" s="27"/>
      <c r="Q1715" s="27"/>
      <c r="R1715" s="28">
        <v>42984</v>
      </c>
      <c r="S1715" s="274" t="s">
        <v>2470</v>
      </c>
      <c r="T1715" s="148" t="s">
        <v>31</v>
      </c>
      <c r="U1715" s="148" t="s">
        <v>31</v>
      </c>
      <c r="V1715" s="148" t="s">
        <v>31</v>
      </c>
      <c r="W1715" s="148" t="s">
        <v>31</v>
      </c>
      <c r="X1715" s="333" t="s">
        <v>3774</v>
      </c>
      <c r="Y1715" s="121"/>
      <c r="Z1715" s="121"/>
      <c r="AA1715" s="121"/>
      <c r="AB1715" s="121"/>
      <c r="AC1715" s="121"/>
      <c r="AD1715" s="121"/>
      <c r="AE1715" s="321"/>
      <c r="AF1715" s="121"/>
      <c r="AG1715" s="129"/>
      <c r="AH1715" s="129"/>
      <c r="AI1715" s="129"/>
      <c r="AJ1715" s="129"/>
      <c r="AK1715" s="129"/>
      <c r="AL1715" s="129"/>
      <c r="AM1715" s="129"/>
      <c r="AN1715" s="129"/>
      <c r="AO1715" s="129"/>
      <c r="AP1715" s="129"/>
    </row>
    <row r="1716" spans="2:44" s="149" customFormat="1" ht="12.75" customHeight="1">
      <c r="B1716" s="21"/>
      <c r="C1716" s="29"/>
      <c r="D1716" s="30"/>
      <c r="E1716" s="30"/>
      <c r="F1716" s="31"/>
      <c r="G1716" s="239" t="s">
        <v>331</v>
      </c>
      <c r="H1716" s="14" t="s">
        <v>262</v>
      </c>
      <c r="I1716" s="25">
        <v>6</v>
      </c>
      <c r="J1716" s="26">
        <v>0</v>
      </c>
      <c r="K1716" s="476">
        <v>0.1</v>
      </c>
      <c r="L1716" s="476">
        <v>0</v>
      </c>
      <c r="M1716" s="27"/>
      <c r="N1716" s="27"/>
      <c r="O1716" s="27"/>
      <c r="P1716" s="27"/>
      <c r="Q1716" s="27"/>
      <c r="R1716" s="28">
        <v>42984</v>
      </c>
      <c r="S1716" s="274" t="s">
        <v>2470</v>
      </c>
      <c r="T1716" s="148" t="s">
        <v>31</v>
      </c>
      <c r="U1716" s="148" t="s">
        <v>31</v>
      </c>
      <c r="V1716" s="148" t="s">
        <v>31</v>
      </c>
      <c r="W1716" s="148" t="s">
        <v>31</v>
      </c>
      <c r="X1716" s="333" t="s">
        <v>3774</v>
      </c>
      <c r="Y1716" s="121"/>
      <c r="Z1716" s="121"/>
      <c r="AA1716" s="121"/>
      <c r="AB1716" s="121"/>
      <c r="AC1716" s="121"/>
      <c r="AD1716" s="121"/>
      <c r="AE1716" s="321"/>
      <c r="AF1716" s="121"/>
      <c r="AG1716" s="129"/>
      <c r="AH1716" s="129"/>
      <c r="AI1716" s="129"/>
      <c r="AJ1716" s="129"/>
      <c r="AK1716" s="129"/>
      <c r="AL1716" s="129"/>
      <c r="AM1716" s="129"/>
      <c r="AN1716" s="129"/>
      <c r="AO1716" s="129"/>
      <c r="AP1716" s="129"/>
    </row>
    <row r="1717" spans="2:44" s="149" customFormat="1" ht="12.75" customHeight="1">
      <c r="B1717" s="21"/>
      <c r="C1717" s="29"/>
      <c r="D1717" s="30"/>
      <c r="E1717" s="30"/>
      <c r="F1717" s="31"/>
      <c r="G1717" s="239" t="s">
        <v>332</v>
      </c>
      <c r="H1717" s="14" t="s">
        <v>262</v>
      </c>
      <c r="I1717" s="25">
        <v>6</v>
      </c>
      <c r="J1717" s="26">
        <v>0</v>
      </c>
      <c r="K1717" s="476">
        <v>0.1</v>
      </c>
      <c r="L1717" s="476">
        <v>0</v>
      </c>
      <c r="M1717" s="27"/>
      <c r="N1717" s="27"/>
      <c r="O1717" s="27"/>
      <c r="P1717" s="27"/>
      <c r="Q1717" s="27"/>
      <c r="R1717" s="28">
        <v>43340</v>
      </c>
      <c r="S1717" s="274" t="s">
        <v>2470</v>
      </c>
      <c r="T1717" s="148" t="s">
        <v>31</v>
      </c>
      <c r="U1717" s="148" t="s">
        <v>31</v>
      </c>
      <c r="V1717" s="148" t="s">
        <v>31</v>
      </c>
      <c r="W1717" s="148" t="s">
        <v>31</v>
      </c>
      <c r="X1717" s="333" t="s">
        <v>3774</v>
      </c>
      <c r="Y1717" s="121"/>
      <c r="Z1717" s="121"/>
      <c r="AA1717" s="121"/>
      <c r="AB1717" s="121"/>
      <c r="AC1717" s="121"/>
      <c r="AD1717" s="121"/>
      <c r="AE1717" s="321"/>
      <c r="AF1717" s="121"/>
      <c r="AG1717" s="129"/>
      <c r="AH1717" s="129"/>
      <c r="AI1717" s="129"/>
      <c r="AJ1717" s="129"/>
      <c r="AK1717" s="129"/>
      <c r="AL1717" s="129"/>
      <c r="AM1717" s="129"/>
      <c r="AN1717" s="129"/>
      <c r="AO1717" s="129"/>
      <c r="AP1717" s="129"/>
    </row>
    <row r="1718" spans="2:44" s="149" customFormat="1" ht="12.75" customHeight="1">
      <c r="B1718" s="21"/>
      <c r="C1718" s="22" t="s">
        <v>24</v>
      </c>
      <c r="D1718" s="22" t="s">
        <v>298</v>
      </c>
      <c r="E1718" s="38" t="s">
        <v>336</v>
      </c>
      <c r="F1718" s="23" t="s">
        <v>1089</v>
      </c>
      <c r="G1718" s="239" t="s">
        <v>328</v>
      </c>
      <c r="H1718" s="14" t="s">
        <v>262</v>
      </c>
      <c r="I1718" s="25">
        <v>6</v>
      </c>
      <c r="J1718" s="26">
        <v>0</v>
      </c>
      <c r="K1718" s="476">
        <v>0.1</v>
      </c>
      <c r="L1718" s="476">
        <v>0</v>
      </c>
      <c r="M1718" s="27">
        <f>SUM(I1718:I1723)</f>
        <v>48</v>
      </c>
      <c r="N1718" s="27">
        <f t="shared" ref="N1718:P1718" si="158">SUM(J1718:J1723)</f>
        <v>366</v>
      </c>
      <c r="O1718" s="27">
        <f t="shared" si="158"/>
        <v>0.8</v>
      </c>
      <c r="P1718" s="27">
        <f t="shared" si="158"/>
        <v>6.1</v>
      </c>
      <c r="Q1718" s="27"/>
      <c r="R1718" s="28">
        <v>42984</v>
      </c>
      <c r="S1718" s="274" t="s">
        <v>2470</v>
      </c>
      <c r="T1718" s="148" t="s">
        <v>31</v>
      </c>
      <c r="U1718" s="148" t="s">
        <v>31</v>
      </c>
      <c r="V1718" s="148" t="s">
        <v>31</v>
      </c>
      <c r="W1718" s="148" t="s">
        <v>31</v>
      </c>
      <c r="X1718" s="333" t="s">
        <v>3774</v>
      </c>
      <c r="Y1718" s="121"/>
      <c r="Z1718" s="121"/>
      <c r="AA1718" s="121"/>
      <c r="AB1718" s="121"/>
      <c r="AC1718" s="121"/>
      <c r="AD1718" s="121"/>
      <c r="AE1718" s="321"/>
      <c r="AF1718" s="121"/>
      <c r="AG1718" s="129"/>
      <c r="AH1718" s="129"/>
      <c r="AI1718" s="129"/>
      <c r="AJ1718" s="129"/>
      <c r="AK1718" s="129"/>
      <c r="AL1718" s="129"/>
      <c r="AM1718" s="129"/>
      <c r="AN1718" s="129"/>
      <c r="AO1718" s="129"/>
      <c r="AP1718" s="129"/>
      <c r="AQ1718" s="327"/>
      <c r="AR1718" s="327"/>
    </row>
    <row r="1719" spans="2:44" s="149" customFormat="1" ht="12.75" customHeight="1">
      <c r="B1719" s="21"/>
      <c r="C1719" s="29"/>
      <c r="D1719" s="30"/>
      <c r="E1719" s="30"/>
      <c r="F1719" s="31"/>
      <c r="G1719" s="239" t="s">
        <v>276</v>
      </c>
      <c r="H1719" s="14" t="s">
        <v>262</v>
      </c>
      <c r="I1719" s="25">
        <v>12</v>
      </c>
      <c r="J1719" s="26">
        <v>6</v>
      </c>
      <c r="K1719" s="476">
        <v>0.2</v>
      </c>
      <c r="L1719" s="476">
        <v>0.1</v>
      </c>
      <c r="M1719" s="27"/>
      <c r="N1719" s="27"/>
      <c r="O1719" s="27"/>
      <c r="P1719" s="27"/>
      <c r="Q1719" s="27"/>
      <c r="R1719" s="28">
        <v>43713</v>
      </c>
      <c r="S1719" s="274" t="s">
        <v>2470</v>
      </c>
      <c r="T1719" s="148" t="s">
        <v>31</v>
      </c>
      <c r="U1719" s="148" t="s">
        <v>31</v>
      </c>
      <c r="V1719" s="148" t="s">
        <v>31</v>
      </c>
      <c r="W1719" s="148" t="s">
        <v>31</v>
      </c>
      <c r="X1719" s="333" t="s">
        <v>3774</v>
      </c>
      <c r="Y1719" s="121"/>
      <c r="Z1719" s="121"/>
      <c r="AA1719" s="121"/>
      <c r="AB1719" s="121"/>
      <c r="AC1719" s="121"/>
      <c r="AD1719" s="121"/>
      <c r="AE1719" s="321"/>
      <c r="AF1719" s="121"/>
      <c r="AG1719" s="129"/>
      <c r="AH1719" s="129"/>
      <c r="AI1719" s="129"/>
      <c r="AJ1719" s="129"/>
      <c r="AK1719" s="129"/>
      <c r="AL1719" s="129"/>
      <c r="AM1719" s="129"/>
      <c r="AN1719" s="129"/>
      <c r="AO1719" s="129"/>
      <c r="AP1719" s="129"/>
    </row>
    <row r="1720" spans="2:44" s="149" customFormat="1" ht="12.75" customHeight="1">
      <c r="B1720" s="21"/>
      <c r="C1720" s="29"/>
      <c r="D1720" s="30"/>
      <c r="E1720" s="30"/>
      <c r="F1720" s="31"/>
      <c r="G1720" s="239" t="s">
        <v>329</v>
      </c>
      <c r="H1720" s="14" t="s">
        <v>262</v>
      </c>
      <c r="I1720" s="26">
        <v>6</v>
      </c>
      <c r="J1720" s="26">
        <v>360</v>
      </c>
      <c r="K1720" s="476">
        <v>0.1</v>
      </c>
      <c r="L1720" s="476">
        <v>6</v>
      </c>
      <c r="M1720" s="27"/>
      <c r="N1720" s="27"/>
      <c r="O1720" s="27"/>
      <c r="P1720" s="27"/>
      <c r="Q1720" s="27"/>
      <c r="R1720" s="28">
        <v>42984</v>
      </c>
      <c r="S1720" s="274" t="s">
        <v>2470</v>
      </c>
      <c r="T1720" s="148" t="s">
        <v>31</v>
      </c>
      <c r="U1720" s="148" t="s">
        <v>31</v>
      </c>
      <c r="V1720" s="148" t="s">
        <v>31</v>
      </c>
      <c r="W1720" s="148" t="s">
        <v>31</v>
      </c>
      <c r="X1720" s="333" t="s">
        <v>3774</v>
      </c>
      <c r="Y1720" s="121"/>
      <c r="Z1720" s="121"/>
      <c r="AA1720" s="121"/>
      <c r="AB1720" s="121"/>
      <c r="AC1720" s="121"/>
      <c r="AD1720" s="121"/>
      <c r="AE1720" s="321"/>
      <c r="AF1720" s="121"/>
      <c r="AG1720" s="129"/>
      <c r="AH1720" s="129"/>
      <c r="AI1720" s="129"/>
      <c r="AJ1720" s="129"/>
      <c r="AK1720" s="129"/>
      <c r="AL1720" s="129"/>
      <c r="AM1720" s="129"/>
      <c r="AN1720" s="129"/>
      <c r="AO1720" s="129"/>
      <c r="AP1720" s="129"/>
    </row>
    <row r="1721" spans="2:44" s="149" customFormat="1" ht="12.75" customHeight="1">
      <c r="B1721" s="21"/>
      <c r="C1721" s="29"/>
      <c r="D1721" s="30"/>
      <c r="E1721" s="30"/>
      <c r="F1721" s="31"/>
      <c r="G1721" s="239" t="s">
        <v>330</v>
      </c>
      <c r="H1721" s="14" t="s">
        <v>262</v>
      </c>
      <c r="I1721" s="25">
        <v>12</v>
      </c>
      <c r="J1721" s="26">
        <v>0</v>
      </c>
      <c r="K1721" s="476">
        <v>0.2</v>
      </c>
      <c r="L1721" s="476">
        <v>0</v>
      </c>
      <c r="M1721" s="27"/>
      <c r="N1721" s="27"/>
      <c r="O1721" s="27"/>
      <c r="P1721" s="27"/>
      <c r="Q1721" s="27"/>
      <c r="R1721" s="28">
        <v>42984</v>
      </c>
      <c r="S1721" s="274" t="s">
        <v>2470</v>
      </c>
      <c r="T1721" s="148" t="s">
        <v>31</v>
      </c>
      <c r="U1721" s="148" t="s">
        <v>31</v>
      </c>
      <c r="V1721" s="148" t="s">
        <v>31</v>
      </c>
      <c r="W1721" s="148" t="s">
        <v>31</v>
      </c>
      <c r="X1721" s="333" t="s">
        <v>3774</v>
      </c>
      <c r="Y1721" s="121"/>
      <c r="Z1721" s="121"/>
      <c r="AA1721" s="121"/>
      <c r="AB1721" s="121"/>
      <c r="AC1721" s="121"/>
      <c r="AD1721" s="121"/>
      <c r="AE1721" s="321"/>
      <c r="AF1721" s="121"/>
      <c r="AG1721" s="129"/>
      <c r="AH1721" s="129"/>
      <c r="AI1721" s="129"/>
      <c r="AJ1721" s="129"/>
      <c r="AK1721" s="129"/>
      <c r="AL1721" s="129"/>
      <c r="AM1721" s="129"/>
      <c r="AN1721" s="129"/>
      <c r="AO1721" s="129"/>
      <c r="AP1721" s="129"/>
    </row>
    <row r="1722" spans="2:44" s="149" customFormat="1" ht="12.75" customHeight="1">
      <c r="B1722" s="21"/>
      <c r="C1722" s="29"/>
      <c r="D1722" s="30"/>
      <c r="E1722" s="30"/>
      <c r="F1722" s="31"/>
      <c r="G1722" s="239" t="s">
        <v>331</v>
      </c>
      <c r="H1722" s="14" t="s">
        <v>262</v>
      </c>
      <c r="I1722" s="25">
        <v>6</v>
      </c>
      <c r="J1722" s="26">
        <v>0</v>
      </c>
      <c r="K1722" s="476">
        <v>0.1</v>
      </c>
      <c r="L1722" s="476">
        <v>0</v>
      </c>
      <c r="M1722" s="27"/>
      <c r="N1722" s="27"/>
      <c r="O1722" s="27"/>
      <c r="P1722" s="27"/>
      <c r="Q1722" s="27"/>
      <c r="R1722" s="28">
        <v>42984</v>
      </c>
      <c r="S1722" s="274" t="s">
        <v>2470</v>
      </c>
      <c r="T1722" s="148" t="s">
        <v>31</v>
      </c>
      <c r="U1722" s="148" t="s">
        <v>31</v>
      </c>
      <c r="V1722" s="148" t="s">
        <v>31</v>
      </c>
      <c r="W1722" s="148" t="s">
        <v>31</v>
      </c>
      <c r="X1722" s="333" t="s">
        <v>3774</v>
      </c>
      <c r="Y1722" s="121"/>
      <c r="Z1722" s="121"/>
      <c r="AA1722" s="121"/>
      <c r="AB1722" s="121"/>
      <c r="AC1722" s="121"/>
      <c r="AD1722" s="121"/>
      <c r="AE1722" s="321"/>
      <c r="AF1722" s="121"/>
      <c r="AG1722" s="129"/>
      <c r="AH1722" s="129"/>
      <c r="AI1722" s="129"/>
      <c r="AJ1722" s="129"/>
      <c r="AK1722" s="129"/>
      <c r="AL1722" s="129"/>
      <c r="AM1722" s="129"/>
      <c r="AN1722" s="129"/>
      <c r="AO1722" s="129"/>
      <c r="AP1722" s="129"/>
    </row>
    <row r="1723" spans="2:44" s="149" customFormat="1" ht="12.75" customHeight="1">
      <c r="B1723" s="21"/>
      <c r="C1723" s="29"/>
      <c r="D1723" s="30"/>
      <c r="E1723" s="30"/>
      <c r="F1723" s="31"/>
      <c r="G1723" s="239" t="s">
        <v>332</v>
      </c>
      <c r="H1723" s="14" t="s">
        <v>262</v>
      </c>
      <c r="I1723" s="25">
        <v>6</v>
      </c>
      <c r="J1723" s="26">
        <v>0</v>
      </c>
      <c r="K1723" s="476">
        <v>0.1</v>
      </c>
      <c r="L1723" s="476">
        <v>0</v>
      </c>
      <c r="M1723" s="27"/>
      <c r="N1723" s="27"/>
      <c r="O1723" s="27"/>
      <c r="P1723" s="27"/>
      <c r="Q1723" s="27"/>
      <c r="R1723" s="28">
        <v>43340</v>
      </c>
      <c r="S1723" s="274" t="s">
        <v>2470</v>
      </c>
      <c r="T1723" s="148" t="s">
        <v>31</v>
      </c>
      <c r="U1723" s="148" t="s">
        <v>31</v>
      </c>
      <c r="V1723" s="148" t="s">
        <v>31</v>
      </c>
      <c r="W1723" s="148" t="s">
        <v>31</v>
      </c>
      <c r="X1723" s="333" t="s">
        <v>3774</v>
      </c>
      <c r="Y1723" s="121"/>
      <c r="Z1723" s="121"/>
      <c r="AA1723" s="121"/>
      <c r="AB1723" s="121"/>
      <c r="AC1723" s="121"/>
      <c r="AD1723" s="121"/>
      <c r="AE1723" s="321"/>
      <c r="AF1723" s="121"/>
      <c r="AG1723" s="129"/>
      <c r="AH1723" s="129"/>
      <c r="AI1723" s="129"/>
      <c r="AJ1723" s="129"/>
      <c r="AK1723" s="129"/>
      <c r="AL1723" s="129"/>
      <c r="AM1723" s="129"/>
      <c r="AN1723" s="129"/>
      <c r="AO1723" s="129"/>
      <c r="AP1723" s="129"/>
    </row>
    <row r="1724" spans="2:44" s="149" customFormat="1" ht="12.75" customHeight="1">
      <c r="B1724" s="21"/>
      <c r="C1724" s="22" t="s">
        <v>24</v>
      </c>
      <c r="D1724" s="22" t="s">
        <v>298</v>
      </c>
      <c r="E1724" s="38" t="s">
        <v>337</v>
      </c>
      <c r="F1724" s="23" t="s">
        <v>1173</v>
      </c>
      <c r="G1724" s="239" t="s">
        <v>338</v>
      </c>
      <c r="H1724" s="14" t="s">
        <v>262</v>
      </c>
      <c r="I1724" s="25">
        <v>6</v>
      </c>
      <c r="J1724" s="26">
        <v>0</v>
      </c>
      <c r="K1724" s="476">
        <v>0.1</v>
      </c>
      <c r="L1724" s="476">
        <v>0</v>
      </c>
      <c r="M1724" s="27">
        <f>SUM(I1724)</f>
        <v>6</v>
      </c>
      <c r="N1724" s="27">
        <f t="shared" ref="N1724:P1724" si="159">SUM(J1724)</f>
        <v>0</v>
      </c>
      <c r="O1724" s="27">
        <f t="shared" si="159"/>
        <v>0.1</v>
      </c>
      <c r="P1724" s="27">
        <f t="shared" si="159"/>
        <v>0</v>
      </c>
      <c r="Q1724" s="27"/>
      <c r="R1724" s="28">
        <v>42984</v>
      </c>
      <c r="S1724" s="274" t="s">
        <v>2470</v>
      </c>
      <c r="T1724" s="148" t="s">
        <v>31</v>
      </c>
      <c r="U1724" s="148" t="s">
        <v>31</v>
      </c>
      <c r="V1724" s="148" t="s">
        <v>31</v>
      </c>
      <c r="W1724" s="148" t="s">
        <v>31</v>
      </c>
      <c r="X1724" s="333" t="s">
        <v>3774</v>
      </c>
      <c r="Y1724" s="121"/>
      <c r="Z1724" s="121"/>
      <c r="AA1724" s="121"/>
      <c r="AB1724" s="121"/>
      <c r="AC1724" s="121"/>
      <c r="AD1724" s="121"/>
      <c r="AE1724" s="321"/>
      <c r="AF1724" s="121"/>
      <c r="AG1724" s="129"/>
      <c r="AH1724" s="129"/>
      <c r="AI1724" s="129"/>
      <c r="AJ1724" s="129"/>
      <c r="AK1724" s="129"/>
      <c r="AL1724" s="129"/>
      <c r="AM1724" s="129"/>
      <c r="AN1724" s="129"/>
      <c r="AO1724" s="129"/>
      <c r="AP1724" s="129"/>
      <c r="AQ1724" s="327"/>
      <c r="AR1724" s="327"/>
    </row>
    <row r="1725" spans="2:44" s="149" customFormat="1" ht="12.75" customHeight="1">
      <c r="B1725" s="21"/>
      <c r="C1725" s="22" t="s">
        <v>24</v>
      </c>
      <c r="D1725" s="22" t="s">
        <v>298</v>
      </c>
      <c r="E1725" s="38" t="s">
        <v>339</v>
      </c>
      <c r="F1725" s="23" t="s">
        <v>1174</v>
      </c>
      <c r="G1725" s="239" t="s">
        <v>893</v>
      </c>
      <c r="H1725" s="14" t="s">
        <v>262</v>
      </c>
      <c r="I1725" s="25">
        <v>6</v>
      </c>
      <c r="J1725" s="26">
        <v>6</v>
      </c>
      <c r="K1725" s="476">
        <v>0.1</v>
      </c>
      <c r="L1725" s="476">
        <v>0.1</v>
      </c>
      <c r="M1725" s="27">
        <f>SUM(I1725:I1727)</f>
        <v>24</v>
      </c>
      <c r="N1725" s="27">
        <f t="shared" ref="N1725:P1725" si="160">SUM(J1725:J1727)</f>
        <v>24</v>
      </c>
      <c r="O1725" s="27">
        <f t="shared" si="160"/>
        <v>0.4</v>
      </c>
      <c r="P1725" s="27">
        <f t="shared" si="160"/>
        <v>0.4</v>
      </c>
      <c r="Q1725" s="27"/>
      <c r="R1725" s="28">
        <v>41995</v>
      </c>
      <c r="S1725" s="274" t="s">
        <v>2470</v>
      </c>
      <c r="T1725" s="148" t="s">
        <v>31</v>
      </c>
      <c r="U1725" s="148" t="s">
        <v>31</v>
      </c>
      <c r="V1725" s="148" t="s">
        <v>31</v>
      </c>
      <c r="W1725" s="148" t="s">
        <v>31</v>
      </c>
      <c r="X1725" s="333" t="s">
        <v>3774</v>
      </c>
      <c r="Y1725" s="121"/>
      <c r="Z1725" s="121"/>
      <c r="AA1725" s="121"/>
      <c r="AB1725" s="121"/>
      <c r="AC1725" s="121"/>
      <c r="AD1725" s="121"/>
      <c r="AE1725" s="321"/>
      <c r="AF1725" s="121"/>
      <c r="AG1725" s="129"/>
      <c r="AH1725" s="129"/>
      <c r="AI1725" s="129"/>
      <c r="AJ1725" s="129"/>
      <c r="AK1725" s="129"/>
      <c r="AL1725" s="129"/>
      <c r="AM1725" s="129"/>
      <c r="AN1725" s="129"/>
      <c r="AO1725" s="129"/>
      <c r="AP1725" s="129"/>
      <c r="AQ1725" s="327"/>
      <c r="AR1725" s="327"/>
    </row>
    <row r="1726" spans="2:44" s="149" customFormat="1" ht="12.75" customHeight="1">
      <c r="B1726" s="21"/>
      <c r="C1726" s="29"/>
      <c r="D1726" s="30"/>
      <c r="E1726" s="30"/>
      <c r="F1726" s="31"/>
      <c r="G1726" s="239" t="s">
        <v>911</v>
      </c>
      <c r="H1726" s="14" t="s">
        <v>262</v>
      </c>
      <c r="I1726" s="25">
        <v>12</v>
      </c>
      <c r="J1726" s="26">
        <v>12</v>
      </c>
      <c r="K1726" s="476">
        <v>0.2</v>
      </c>
      <c r="L1726" s="476">
        <v>0.2</v>
      </c>
      <c r="M1726" s="27"/>
      <c r="N1726" s="27"/>
      <c r="O1726" s="27"/>
      <c r="P1726" s="27"/>
      <c r="Q1726" s="27"/>
      <c r="R1726" s="28">
        <v>43781</v>
      </c>
      <c r="S1726" s="274" t="s">
        <v>2470</v>
      </c>
      <c r="T1726" s="148" t="s">
        <v>31</v>
      </c>
      <c r="U1726" s="148" t="s">
        <v>31</v>
      </c>
      <c r="V1726" s="148" t="s">
        <v>31</v>
      </c>
      <c r="W1726" s="148" t="s">
        <v>31</v>
      </c>
      <c r="X1726" s="333" t="s">
        <v>3774</v>
      </c>
      <c r="Y1726" s="121"/>
      <c r="Z1726" s="121"/>
      <c r="AA1726" s="121"/>
      <c r="AB1726" s="121"/>
      <c r="AC1726" s="121"/>
      <c r="AD1726" s="121"/>
      <c r="AE1726" s="321"/>
      <c r="AF1726" s="121"/>
      <c r="AG1726" s="129"/>
      <c r="AH1726" s="129"/>
      <c r="AI1726" s="129"/>
      <c r="AJ1726" s="129"/>
      <c r="AK1726" s="129"/>
      <c r="AL1726" s="129"/>
      <c r="AM1726" s="129"/>
      <c r="AN1726" s="129"/>
      <c r="AO1726" s="129"/>
      <c r="AP1726" s="129"/>
    </row>
    <row r="1727" spans="2:44" s="149" customFormat="1" ht="12.75" customHeight="1">
      <c r="B1727" s="21"/>
      <c r="C1727" s="29"/>
      <c r="D1727" s="30"/>
      <c r="E1727" s="30"/>
      <c r="F1727" s="31"/>
      <c r="G1727" s="239" t="s">
        <v>896</v>
      </c>
      <c r="H1727" s="14" t="s">
        <v>262</v>
      </c>
      <c r="I1727" s="25">
        <v>6</v>
      </c>
      <c r="J1727" s="26">
        <v>6</v>
      </c>
      <c r="K1727" s="476">
        <v>0.1</v>
      </c>
      <c r="L1727" s="476">
        <v>0.1</v>
      </c>
      <c r="M1727" s="27"/>
      <c r="N1727" s="27"/>
      <c r="O1727" s="27"/>
      <c r="P1727" s="27"/>
      <c r="Q1727" s="27"/>
      <c r="R1727" s="28">
        <v>41995</v>
      </c>
      <c r="S1727" s="274" t="s">
        <v>2470</v>
      </c>
      <c r="T1727" s="148" t="s">
        <v>31</v>
      </c>
      <c r="U1727" s="148" t="s">
        <v>31</v>
      </c>
      <c r="V1727" s="148" t="s">
        <v>31</v>
      </c>
      <c r="W1727" s="148" t="s">
        <v>31</v>
      </c>
      <c r="X1727" s="333" t="s">
        <v>3774</v>
      </c>
      <c r="Y1727" s="121"/>
      <c r="Z1727" s="121"/>
      <c r="AA1727" s="121"/>
      <c r="AB1727" s="121"/>
      <c r="AC1727" s="121"/>
      <c r="AD1727" s="121"/>
      <c r="AE1727" s="321"/>
      <c r="AF1727" s="121"/>
      <c r="AG1727" s="129"/>
      <c r="AH1727" s="129"/>
      <c r="AI1727" s="129"/>
      <c r="AJ1727" s="129"/>
      <c r="AK1727" s="129"/>
      <c r="AL1727" s="129"/>
      <c r="AM1727" s="129"/>
      <c r="AN1727" s="129"/>
      <c r="AO1727" s="129"/>
      <c r="AP1727" s="129"/>
    </row>
    <row r="1728" spans="2:44" s="149" customFormat="1" ht="12.75" customHeight="1">
      <c r="B1728" s="21"/>
      <c r="C1728" s="22" t="s">
        <v>24</v>
      </c>
      <c r="D1728" s="22" t="s">
        <v>298</v>
      </c>
      <c r="E1728" s="38" t="s">
        <v>340</v>
      </c>
      <c r="F1728" s="23" t="s">
        <v>340</v>
      </c>
      <c r="G1728" s="239" t="s">
        <v>341</v>
      </c>
      <c r="H1728" s="14" t="s">
        <v>262</v>
      </c>
      <c r="I1728" s="25">
        <v>60</v>
      </c>
      <c r="J1728" s="26">
        <v>0</v>
      </c>
      <c r="K1728" s="25">
        <v>1</v>
      </c>
      <c r="L1728" s="26">
        <v>0</v>
      </c>
      <c r="M1728" s="27">
        <f>SUM(I1728:I1733)</f>
        <v>150</v>
      </c>
      <c r="N1728" s="27">
        <f t="shared" ref="N1728:P1728" si="161">SUM(J1728:J1733)</f>
        <v>1770</v>
      </c>
      <c r="O1728" s="27">
        <f t="shared" si="161"/>
        <v>2.5000000000000004</v>
      </c>
      <c r="P1728" s="27">
        <f t="shared" si="161"/>
        <v>29.5</v>
      </c>
      <c r="Q1728" s="27"/>
      <c r="R1728" s="28">
        <v>43298</v>
      </c>
      <c r="S1728" s="274" t="s">
        <v>2470</v>
      </c>
      <c r="T1728" s="148" t="s">
        <v>31</v>
      </c>
      <c r="U1728" s="148" t="s">
        <v>31</v>
      </c>
      <c r="V1728" s="148" t="s">
        <v>31</v>
      </c>
      <c r="W1728" s="148" t="s">
        <v>31</v>
      </c>
      <c r="X1728" s="333" t="s">
        <v>3776</v>
      </c>
      <c r="Y1728" s="121"/>
      <c r="Z1728" s="121"/>
      <c r="AA1728" s="121"/>
      <c r="AB1728" s="121"/>
      <c r="AC1728" s="121"/>
      <c r="AD1728" s="121"/>
      <c r="AE1728" s="321"/>
      <c r="AF1728" s="121"/>
      <c r="AG1728" s="129"/>
      <c r="AH1728" s="129"/>
      <c r="AI1728" s="129"/>
      <c r="AJ1728" s="129"/>
      <c r="AK1728" s="129"/>
      <c r="AL1728" s="129"/>
      <c r="AM1728" s="129"/>
      <c r="AN1728" s="129"/>
      <c r="AO1728" s="129"/>
      <c r="AP1728" s="129"/>
      <c r="AQ1728" s="327"/>
      <c r="AR1728" s="327"/>
    </row>
    <row r="1729" spans="2:44" s="149" customFormat="1" ht="12.75" customHeight="1">
      <c r="B1729" s="21"/>
      <c r="C1729" s="29"/>
      <c r="D1729" s="30"/>
      <c r="E1729" s="30"/>
      <c r="F1729" s="31"/>
      <c r="G1729" s="239" t="s">
        <v>342</v>
      </c>
      <c r="H1729" s="14" t="s">
        <v>262</v>
      </c>
      <c r="I1729" s="25">
        <v>42</v>
      </c>
      <c r="J1729" s="26">
        <v>30</v>
      </c>
      <c r="K1729" s="26">
        <v>0.7</v>
      </c>
      <c r="L1729" s="26">
        <v>0.5</v>
      </c>
      <c r="M1729" s="27"/>
      <c r="N1729" s="27"/>
      <c r="O1729" s="27"/>
      <c r="P1729" s="27"/>
      <c r="Q1729" s="27"/>
      <c r="R1729" s="37">
        <v>43571</v>
      </c>
      <c r="S1729" s="274" t="s">
        <v>2470</v>
      </c>
      <c r="T1729" s="148" t="s">
        <v>31</v>
      </c>
      <c r="U1729" s="148" t="s">
        <v>31</v>
      </c>
      <c r="V1729" s="148" t="s">
        <v>31</v>
      </c>
      <c r="W1729" s="148" t="s">
        <v>31</v>
      </c>
      <c r="X1729" s="333" t="s">
        <v>3776</v>
      </c>
      <c r="Y1729" s="121"/>
      <c r="Z1729" s="121"/>
      <c r="AA1729" s="121"/>
      <c r="AB1729" s="121"/>
      <c r="AC1729" s="121"/>
      <c r="AD1729" s="121"/>
      <c r="AE1729" s="321"/>
      <c r="AF1729" s="121"/>
      <c r="AG1729" s="129"/>
      <c r="AH1729" s="129"/>
      <c r="AI1729" s="129"/>
      <c r="AJ1729" s="129"/>
      <c r="AK1729" s="129"/>
      <c r="AL1729" s="129"/>
      <c r="AM1729" s="129"/>
      <c r="AN1729" s="129"/>
      <c r="AO1729" s="129"/>
      <c r="AP1729" s="129"/>
    </row>
    <row r="1730" spans="2:44" s="149" customFormat="1" ht="12.75" customHeight="1">
      <c r="B1730" s="21"/>
      <c r="C1730" s="29"/>
      <c r="D1730" s="30"/>
      <c r="E1730" s="30"/>
      <c r="F1730" s="31"/>
      <c r="G1730" s="239" t="s">
        <v>343</v>
      </c>
      <c r="H1730" s="14" t="s">
        <v>262</v>
      </c>
      <c r="I1730" s="25">
        <v>24</v>
      </c>
      <c r="J1730" s="26">
        <v>60</v>
      </c>
      <c r="K1730" s="25">
        <v>0.4</v>
      </c>
      <c r="L1730" s="26">
        <v>1</v>
      </c>
      <c r="M1730" s="27"/>
      <c r="N1730" s="27"/>
      <c r="O1730" s="27"/>
      <c r="P1730" s="27"/>
      <c r="Q1730" s="27"/>
      <c r="R1730" s="28">
        <v>43224</v>
      </c>
      <c r="S1730" s="274" t="s">
        <v>2470</v>
      </c>
      <c r="T1730" s="148" t="s">
        <v>31</v>
      </c>
      <c r="U1730" s="148" t="s">
        <v>31</v>
      </c>
      <c r="V1730" s="148" t="s">
        <v>31</v>
      </c>
      <c r="W1730" s="148" t="s">
        <v>31</v>
      </c>
      <c r="X1730" s="333" t="s">
        <v>3774</v>
      </c>
      <c r="Y1730" s="121"/>
      <c r="Z1730" s="121"/>
      <c r="AA1730" s="121"/>
      <c r="AB1730" s="121"/>
      <c r="AC1730" s="121"/>
      <c r="AD1730" s="121"/>
      <c r="AE1730" s="321"/>
      <c r="AF1730" s="121"/>
      <c r="AG1730" s="129"/>
      <c r="AH1730" s="129"/>
      <c r="AI1730" s="129"/>
      <c r="AJ1730" s="129"/>
      <c r="AK1730" s="129"/>
      <c r="AL1730" s="129"/>
      <c r="AM1730" s="129"/>
      <c r="AN1730" s="129"/>
      <c r="AO1730" s="129"/>
      <c r="AP1730" s="129"/>
    </row>
    <row r="1731" spans="2:44" s="149" customFormat="1" ht="12.75" customHeight="1">
      <c r="B1731" s="21"/>
      <c r="C1731" s="29"/>
      <c r="D1731" s="30"/>
      <c r="E1731" s="30"/>
      <c r="F1731" s="31"/>
      <c r="G1731" s="239" t="s">
        <v>344</v>
      </c>
      <c r="H1731" s="14" t="s">
        <v>262</v>
      </c>
      <c r="I1731" s="25">
        <v>12</v>
      </c>
      <c r="J1731" s="26">
        <v>240</v>
      </c>
      <c r="K1731" s="25">
        <v>0.2</v>
      </c>
      <c r="L1731" s="26">
        <v>4</v>
      </c>
      <c r="M1731" s="27"/>
      <c r="N1731" s="27"/>
      <c r="O1731" s="27"/>
      <c r="P1731" s="27"/>
      <c r="Q1731" s="27"/>
      <c r="R1731" s="28">
        <v>43299</v>
      </c>
      <c r="S1731" s="274" t="s">
        <v>2470</v>
      </c>
      <c r="T1731" s="148" t="s">
        <v>31</v>
      </c>
      <c r="U1731" s="148" t="s">
        <v>31</v>
      </c>
      <c r="V1731" s="148" t="s">
        <v>31</v>
      </c>
      <c r="W1731" s="148" t="s">
        <v>31</v>
      </c>
      <c r="X1731" s="333" t="s">
        <v>3776</v>
      </c>
      <c r="Y1731" s="121"/>
      <c r="Z1731" s="121"/>
      <c r="AA1731" s="121"/>
      <c r="AB1731" s="121"/>
      <c r="AC1731" s="121"/>
      <c r="AD1731" s="121"/>
      <c r="AE1731" s="321"/>
      <c r="AF1731" s="121"/>
      <c r="AG1731" s="129"/>
      <c r="AH1731" s="129"/>
      <c r="AI1731" s="129"/>
      <c r="AJ1731" s="129"/>
      <c r="AK1731" s="129"/>
      <c r="AL1731" s="129"/>
      <c r="AM1731" s="129"/>
      <c r="AN1731" s="129"/>
      <c r="AO1731" s="129"/>
      <c r="AP1731" s="129"/>
    </row>
    <row r="1732" spans="2:44" s="149" customFormat="1" ht="12.75" customHeight="1">
      <c r="B1732" s="21"/>
      <c r="C1732" s="29"/>
      <c r="D1732" s="30"/>
      <c r="E1732" s="30"/>
      <c r="F1732" s="31"/>
      <c r="G1732" s="240" t="s">
        <v>278</v>
      </c>
      <c r="H1732" s="14" t="s">
        <v>262</v>
      </c>
      <c r="I1732" s="25">
        <v>6</v>
      </c>
      <c r="J1732" s="26">
        <v>720</v>
      </c>
      <c r="K1732" s="25">
        <v>0.1</v>
      </c>
      <c r="L1732" s="26">
        <v>12</v>
      </c>
      <c r="M1732" s="27"/>
      <c r="N1732" s="27"/>
      <c r="O1732" s="27"/>
      <c r="P1732" s="27"/>
      <c r="Q1732" s="27"/>
      <c r="R1732" s="28">
        <v>43300</v>
      </c>
      <c r="S1732" s="274" t="s">
        <v>2470</v>
      </c>
      <c r="T1732" s="148" t="s">
        <v>31</v>
      </c>
      <c r="U1732" s="148" t="s">
        <v>31</v>
      </c>
      <c r="V1732" s="148" t="s">
        <v>31</v>
      </c>
      <c r="W1732" s="148" t="s">
        <v>31</v>
      </c>
      <c r="X1732" s="333" t="s">
        <v>3776</v>
      </c>
      <c r="Y1732" s="121"/>
      <c r="Z1732" s="121"/>
      <c r="AA1732" s="121"/>
      <c r="AB1732" s="121"/>
      <c r="AC1732" s="121"/>
      <c r="AD1732" s="121"/>
      <c r="AE1732" s="321"/>
      <c r="AF1732" s="121"/>
      <c r="AG1732" s="129"/>
      <c r="AH1732" s="129"/>
      <c r="AI1732" s="129"/>
      <c r="AJ1732" s="129"/>
      <c r="AK1732" s="129"/>
      <c r="AL1732" s="129"/>
      <c r="AM1732" s="129"/>
      <c r="AN1732" s="129"/>
      <c r="AO1732" s="129"/>
      <c r="AP1732" s="129"/>
    </row>
    <row r="1733" spans="2:44" s="149" customFormat="1" ht="12.75" customHeight="1">
      <c r="B1733" s="21"/>
      <c r="C1733" s="29"/>
      <c r="D1733" s="30"/>
      <c r="E1733" s="30"/>
      <c r="F1733" s="31"/>
      <c r="G1733" s="240" t="s">
        <v>269</v>
      </c>
      <c r="H1733" s="14" t="s">
        <v>262</v>
      </c>
      <c r="I1733" s="25">
        <v>6</v>
      </c>
      <c r="J1733" s="26">
        <v>720</v>
      </c>
      <c r="K1733" s="25">
        <v>0.1</v>
      </c>
      <c r="L1733" s="26">
        <v>12</v>
      </c>
      <c r="M1733" s="27"/>
      <c r="N1733" s="27"/>
      <c r="O1733" s="27"/>
      <c r="P1733" s="27"/>
      <c r="Q1733" s="27"/>
      <c r="R1733" s="28">
        <v>43350</v>
      </c>
      <c r="S1733" s="274" t="s">
        <v>2470</v>
      </c>
      <c r="T1733" s="148" t="s">
        <v>31</v>
      </c>
      <c r="U1733" s="148" t="s">
        <v>31</v>
      </c>
      <c r="V1733" s="148" t="s">
        <v>31</v>
      </c>
      <c r="W1733" s="148" t="s">
        <v>31</v>
      </c>
      <c r="X1733" s="333" t="s">
        <v>3776</v>
      </c>
      <c r="Y1733" s="121"/>
      <c r="Z1733" s="121"/>
      <c r="AA1733" s="121"/>
      <c r="AB1733" s="121"/>
      <c r="AC1733" s="121"/>
      <c r="AD1733" s="121"/>
      <c r="AE1733" s="321"/>
      <c r="AF1733" s="121"/>
      <c r="AG1733" s="129"/>
      <c r="AH1733" s="129"/>
      <c r="AI1733" s="129"/>
      <c r="AJ1733" s="129"/>
      <c r="AK1733" s="129"/>
      <c r="AL1733" s="129"/>
      <c r="AM1733" s="129"/>
      <c r="AN1733" s="129"/>
      <c r="AO1733" s="129"/>
      <c r="AP1733" s="129"/>
    </row>
    <row r="1734" spans="2:44" s="149" customFormat="1" ht="12.75" customHeight="1">
      <c r="B1734" s="21"/>
      <c r="C1734" s="22" t="s">
        <v>24</v>
      </c>
      <c r="D1734" s="22" t="s">
        <v>298</v>
      </c>
      <c r="E1734" s="38" t="s">
        <v>345</v>
      </c>
      <c r="F1734" s="23" t="s">
        <v>346</v>
      </c>
      <c r="G1734" s="239" t="s">
        <v>341</v>
      </c>
      <c r="H1734" s="14" t="s">
        <v>262</v>
      </c>
      <c r="I1734" s="25">
        <v>6</v>
      </c>
      <c r="J1734" s="26">
        <v>54</v>
      </c>
      <c r="K1734" s="476">
        <v>0.1</v>
      </c>
      <c r="L1734" s="476">
        <v>0.9</v>
      </c>
      <c r="M1734" s="27">
        <f>SUM(I1734:I1735)</f>
        <v>12</v>
      </c>
      <c r="N1734" s="27">
        <f t="shared" ref="N1734:P1734" si="162">SUM(J1734:J1735)</f>
        <v>54</v>
      </c>
      <c r="O1734" s="27">
        <f t="shared" si="162"/>
        <v>0.2</v>
      </c>
      <c r="P1734" s="27">
        <f t="shared" si="162"/>
        <v>0.9</v>
      </c>
      <c r="Q1734" s="27"/>
      <c r="R1734" s="28">
        <v>42979</v>
      </c>
      <c r="S1734" s="274" t="s">
        <v>2470</v>
      </c>
      <c r="T1734" s="148" t="s">
        <v>31</v>
      </c>
      <c r="U1734" s="148" t="s">
        <v>31</v>
      </c>
      <c r="V1734" s="148" t="s">
        <v>31</v>
      </c>
      <c r="W1734" s="148" t="s">
        <v>31</v>
      </c>
      <c r="X1734" s="333" t="s">
        <v>3777</v>
      </c>
      <c r="Y1734" s="121"/>
      <c r="Z1734" s="121"/>
      <c r="AA1734" s="121"/>
      <c r="AB1734" s="121"/>
      <c r="AC1734" s="121"/>
      <c r="AD1734" s="121"/>
      <c r="AE1734" s="321"/>
      <c r="AF1734" s="121"/>
      <c r="AG1734" s="129"/>
      <c r="AH1734" s="129"/>
      <c r="AI1734" s="129"/>
      <c r="AJ1734" s="129"/>
      <c r="AK1734" s="129"/>
      <c r="AL1734" s="129"/>
      <c r="AM1734" s="129"/>
      <c r="AN1734" s="129"/>
      <c r="AO1734" s="129"/>
      <c r="AP1734" s="129"/>
      <c r="AQ1734" s="327"/>
      <c r="AR1734" s="327"/>
    </row>
    <row r="1735" spans="2:44" s="149" customFormat="1" ht="12.75" customHeight="1">
      <c r="B1735" s="21"/>
      <c r="C1735" s="29"/>
      <c r="D1735" s="30"/>
      <c r="E1735" s="30"/>
      <c r="F1735" s="31"/>
      <c r="G1735" s="239" t="s">
        <v>347</v>
      </c>
      <c r="H1735" s="14" t="s">
        <v>262</v>
      </c>
      <c r="I1735" s="25">
        <v>6</v>
      </c>
      <c r="J1735" s="26">
        <v>0</v>
      </c>
      <c r="K1735" s="476">
        <v>0.1</v>
      </c>
      <c r="L1735" s="476">
        <v>0</v>
      </c>
      <c r="M1735" s="27"/>
      <c r="N1735" s="27"/>
      <c r="O1735" s="27"/>
      <c r="P1735" s="27"/>
      <c r="Q1735" s="27"/>
      <c r="R1735" s="28">
        <v>42979</v>
      </c>
      <c r="S1735" s="274" t="s">
        <v>2470</v>
      </c>
      <c r="T1735" s="148" t="s">
        <v>31</v>
      </c>
      <c r="U1735" s="148" t="s">
        <v>31</v>
      </c>
      <c r="V1735" s="148" t="s">
        <v>31</v>
      </c>
      <c r="W1735" s="148" t="s">
        <v>31</v>
      </c>
      <c r="X1735" s="333" t="s">
        <v>3777</v>
      </c>
      <c r="Y1735" s="121"/>
      <c r="Z1735" s="121"/>
      <c r="AA1735" s="121"/>
      <c r="AB1735" s="121"/>
      <c r="AC1735" s="121"/>
      <c r="AD1735" s="121"/>
      <c r="AE1735" s="321"/>
      <c r="AF1735" s="121"/>
      <c r="AG1735" s="129"/>
      <c r="AH1735" s="129"/>
      <c r="AI1735" s="129"/>
      <c r="AJ1735" s="129"/>
      <c r="AK1735" s="129"/>
      <c r="AL1735" s="129"/>
      <c r="AM1735" s="129"/>
      <c r="AN1735" s="129"/>
      <c r="AO1735" s="129"/>
      <c r="AP1735" s="129"/>
    </row>
    <row r="1736" spans="2:44" s="149" customFormat="1" ht="12.75" customHeight="1">
      <c r="B1736" s="21"/>
      <c r="C1736" s="22" t="s">
        <v>24</v>
      </c>
      <c r="D1736" s="22" t="s">
        <v>298</v>
      </c>
      <c r="E1736" s="38" t="s">
        <v>345</v>
      </c>
      <c r="F1736" s="23" t="s">
        <v>348</v>
      </c>
      <c r="G1736" s="239" t="s">
        <v>348</v>
      </c>
      <c r="H1736" s="14" t="s">
        <v>262</v>
      </c>
      <c r="I1736" s="25">
        <v>18</v>
      </c>
      <c r="J1736" s="26">
        <v>0</v>
      </c>
      <c r="K1736" s="476">
        <v>0.3</v>
      </c>
      <c r="L1736" s="476">
        <v>0</v>
      </c>
      <c r="M1736" s="27">
        <f>SUM(I1736)</f>
        <v>18</v>
      </c>
      <c r="N1736" s="27">
        <f t="shared" ref="N1736:P1737" si="163">SUM(J1736)</f>
        <v>0</v>
      </c>
      <c r="O1736" s="27">
        <f t="shared" si="163"/>
        <v>0.3</v>
      </c>
      <c r="P1736" s="27">
        <f t="shared" si="163"/>
        <v>0</v>
      </c>
      <c r="Q1736" s="27"/>
      <c r="R1736" s="28">
        <v>43713</v>
      </c>
      <c r="S1736" s="274" t="s">
        <v>2470</v>
      </c>
      <c r="T1736" s="148" t="s">
        <v>31</v>
      </c>
      <c r="U1736" s="148" t="s">
        <v>31</v>
      </c>
      <c r="V1736" s="148" t="s">
        <v>31</v>
      </c>
      <c r="W1736" s="148" t="s">
        <v>31</v>
      </c>
      <c r="X1736" s="333" t="s">
        <v>3777</v>
      </c>
      <c r="Y1736" s="121"/>
      <c r="Z1736" s="121"/>
      <c r="AA1736" s="121"/>
      <c r="AB1736" s="121"/>
      <c r="AC1736" s="121"/>
      <c r="AD1736" s="121"/>
      <c r="AE1736" s="321"/>
      <c r="AF1736" s="121"/>
      <c r="AG1736" s="129"/>
      <c r="AH1736" s="129"/>
      <c r="AI1736" s="129"/>
      <c r="AJ1736" s="129"/>
      <c r="AK1736" s="129"/>
      <c r="AL1736" s="129"/>
      <c r="AM1736" s="129"/>
      <c r="AN1736" s="129"/>
      <c r="AO1736" s="129"/>
      <c r="AP1736" s="129"/>
      <c r="AQ1736" s="327"/>
      <c r="AR1736" s="327"/>
    </row>
    <row r="1737" spans="2:44" s="149" customFormat="1" ht="12.75" customHeight="1">
      <c r="B1737" s="21"/>
      <c r="C1737" s="22" t="s">
        <v>24</v>
      </c>
      <c r="D1737" s="22" t="s">
        <v>298</v>
      </c>
      <c r="E1737" s="38" t="s">
        <v>345</v>
      </c>
      <c r="F1737" s="23" t="s">
        <v>276</v>
      </c>
      <c r="G1737" s="239" t="s">
        <v>276</v>
      </c>
      <c r="H1737" s="14" t="s">
        <v>262</v>
      </c>
      <c r="I1737" s="25">
        <v>6</v>
      </c>
      <c r="J1737" s="26">
        <v>18</v>
      </c>
      <c r="K1737" s="476">
        <v>0.1</v>
      </c>
      <c r="L1737" s="476">
        <v>0.3</v>
      </c>
      <c r="M1737" s="27">
        <f t="shared" ref="M1737" si="164">SUM(I1737)</f>
        <v>6</v>
      </c>
      <c r="N1737" s="27">
        <f t="shared" si="163"/>
        <v>18</v>
      </c>
      <c r="O1737" s="27">
        <f t="shared" si="163"/>
        <v>0.1</v>
      </c>
      <c r="P1737" s="27">
        <f t="shared" si="163"/>
        <v>0.3</v>
      </c>
      <c r="Q1737" s="27"/>
      <c r="R1737" s="28">
        <v>43788</v>
      </c>
      <c r="S1737" s="274" t="s">
        <v>2470</v>
      </c>
      <c r="T1737" s="148" t="s">
        <v>31</v>
      </c>
      <c r="U1737" s="148" t="s">
        <v>31</v>
      </c>
      <c r="V1737" s="148" t="s">
        <v>31</v>
      </c>
      <c r="W1737" s="148" t="s">
        <v>31</v>
      </c>
      <c r="X1737" s="333" t="s">
        <v>3777</v>
      </c>
      <c r="Y1737" s="121"/>
      <c r="Z1737" s="121"/>
      <c r="AA1737" s="121"/>
      <c r="AB1737" s="121"/>
      <c r="AC1737" s="121"/>
      <c r="AD1737" s="121"/>
      <c r="AE1737" s="321"/>
      <c r="AF1737" s="121"/>
      <c r="AG1737" s="129"/>
      <c r="AH1737" s="129"/>
      <c r="AI1737" s="129"/>
      <c r="AJ1737" s="129"/>
      <c r="AK1737" s="129"/>
      <c r="AL1737" s="129"/>
      <c r="AM1737" s="129"/>
      <c r="AN1737" s="129"/>
      <c r="AO1737" s="129"/>
      <c r="AP1737" s="129"/>
      <c r="AQ1737" s="327"/>
      <c r="AR1737" s="327"/>
    </row>
    <row r="1738" spans="2:44" s="149" customFormat="1" ht="12.75" customHeight="1">
      <c r="B1738" s="21"/>
      <c r="C1738" s="22" t="s">
        <v>24</v>
      </c>
      <c r="D1738" s="22" t="s">
        <v>298</v>
      </c>
      <c r="E1738" s="38" t="s">
        <v>345</v>
      </c>
      <c r="F1738" s="23" t="s">
        <v>413</v>
      </c>
      <c r="G1738" s="239" t="s">
        <v>349</v>
      </c>
      <c r="H1738" s="14" t="s">
        <v>262</v>
      </c>
      <c r="I1738" s="25">
        <v>6</v>
      </c>
      <c r="J1738" s="26">
        <v>720</v>
      </c>
      <c r="K1738" s="476">
        <v>0.1</v>
      </c>
      <c r="L1738" s="476">
        <v>12</v>
      </c>
      <c r="M1738" s="27">
        <f>SUM(I1738:I1741)</f>
        <v>24</v>
      </c>
      <c r="N1738" s="27">
        <f t="shared" ref="N1738:P1738" si="165">SUM(J1738:J1741)</f>
        <v>2640</v>
      </c>
      <c r="O1738" s="27">
        <f t="shared" si="165"/>
        <v>0.4</v>
      </c>
      <c r="P1738" s="27">
        <f t="shared" si="165"/>
        <v>44</v>
      </c>
      <c r="Q1738" s="27"/>
      <c r="R1738" s="28">
        <v>43713</v>
      </c>
      <c r="S1738" s="274" t="s">
        <v>2470</v>
      </c>
      <c r="T1738" s="148" t="s">
        <v>31</v>
      </c>
      <c r="U1738" s="148" t="s">
        <v>31</v>
      </c>
      <c r="V1738" s="148" t="s">
        <v>31</v>
      </c>
      <c r="W1738" s="148" t="s">
        <v>31</v>
      </c>
      <c r="X1738" s="333" t="s">
        <v>3777</v>
      </c>
      <c r="Y1738" s="121"/>
      <c r="Z1738" s="121"/>
      <c r="AA1738" s="121"/>
      <c r="AB1738" s="121"/>
      <c r="AC1738" s="121"/>
      <c r="AD1738" s="121"/>
      <c r="AE1738" s="321"/>
      <c r="AF1738" s="121"/>
      <c r="AG1738" s="129"/>
      <c r="AH1738" s="129"/>
      <c r="AI1738" s="129"/>
      <c r="AJ1738" s="129"/>
      <c r="AK1738" s="129"/>
      <c r="AL1738" s="129"/>
      <c r="AM1738" s="129"/>
      <c r="AN1738" s="129"/>
      <c r="AO1738" s="129"/>
      <c r="AP1738" s="129"/>
      <c r="AQ1738" s="327"/>
      <c r="AR1738" s="327"/>
    </row>
    <row r="1739" spans="2:44" s="149" customFormat="1" ht="12.75" customHeight="1">
      <c r="B1739" s="21"/>
      <c r="C1739" s="29"/>
      <c r="D1739" s="30"/>
      <c r="E1739" s="30"/>
      <c r="F1739" s="31"/>
      <c r="G1739" s="241" t="s">
        <v>350</v>
      </c>
      <c r="H1739" s="14" t="s">
        <v>262</v>
      </c>
      <c r="I1739" s="25">
        <v>6</v>
      </c>
      <c r="J1739" s="26">
        <v>720</v>
      </c>
      <c r="K1739" s="476">
        <v>0.1</v>
      </c>
      <c r="L1739" s="476">
        <v>12</v>
      </c>
      <c r="M1739" s="27"/>
      <c r="N1739" s="27"/>
      <c r="O1739" s="27"/>
      <c r="P1739" s="27"/>
      <c r="Q1739" s="27"/>
      <c r="R1739" s="28">
        <v>42979</v>
      </c>
      <c r="S1739" s="274" t="s">
        <v>2470</v>
      </c>
      <c r="T1739" s="148" t="s">
        <v>31</v>
      </c>
      <c r="U1739" s="148" t="s">
        <v>31</v>
      </c>
      <c r="V1739" s="148" t="s">
        <v>31</v>
      </c>
      <c r="W1739" s="148" t="s">
        <v>31</v>
      </c>
      <c r="X1739" s="333" t="s">
        <v>3777</v>
      </c>
      <c r="Y1739" s="121"/>
      <c r="Z1739" s="121"/>
      <c r="AA1739" s="121"/>
      <c r="AB1739" s="121"/>
      <c r="AC1739" s="121"/>
      <c r="AD1739" s="121"/>
      <c r="AE1739" s="321"/>
      <c r="AF1739" s="121"/>
      <c r="AG1739" s="129"/>
      <c r="AH1739" s="129"/>
      <c r="AI1739" s="129"/>
      <c r="AJ1739" s="129"/>
      <c r="AK1739" s="129"/>
      <c r="AL1739" s="129"/>
      <c r="AM1739" s="129"/>
      <c r="AN1739" s="129"/>
      <c r="AO1739" s="129"/>
      <c r="AP1739" s="129"/>
    </row>
    <row r="1740" spans="2:44" s="149" customFormat="1" ht="12.75" customHeight="1">
      <c r="B1740" s="21"/>
      <c r="C1740" s="29"/>
      <c r="D1740" s="30"/>
      <c r="E1740" s="30"/>
      <c r="F1740" s="31"/>
      <c r="G1740" s="239" t="s">
        <v>351</v>
      </c>
      <c r="H1740" s="14" t="s">
        <v>262</v>
      </c>
      <c r="I1740" s="25">
        <v>6</v>
      </c>
      <c r="J1740" s="26">
        <v>720</v>
      </c>
      <c r="K1740" s="476">
        <v>0.1</v>
      </c>
      <c r="L1740" s="476">
        <v>12</v>
      </c>
      <c r="M1740" s="27"/>
      <c r="N1740" s="27"/>
      <c r="O1740" s="27"/>
      <c r="P1740" s="27"/>
      <c r="Q1740" s="27"/>
      <c r="R1740" s="28">
        <v>42979</v>
      </c>
      <c r="S1740" s="274" t="s">
        <v>2470</v>
      </c>
      <c r="T1740" s="148" t="s">
        <v>31</v>
      </c>
      <c r="U1740" s="148" t="s">
        <v>31</v>
      </c>
      <c r="V1740" s="148" t="s">
        <v>31</v>
      </c>
      <c r="W1740" s="148" t="s">
        <v>31</v>
      </c>
      <c r="X1740" s="333" t="s">
        <v>3777</v>
      </c>
      <c r="Y1740" s="121"/>
      <c r="Z1740" s="121"/>
      <c r="AA1740" s="121"/>
      <c r="AB1740" s="121"/>
      <c r="AC1740" s="121"/>
      <c r="AD1740" s="121"/>
      <c r="AE1740" s="321"/>
      <c r="AF1740" s="121"/>
      <c r="AG1740" s="129"/>
      <c r="AH1740" s="129"/>
      <c r="AI1740" s="129"/>
      <c r="AJ1740" s="129"/>
      <c r="AK1740" s="129"/>
      <c r="AL1740" s="129"/>
      <c r="AM1740" s="129"/>
      <c r="AN1740" s="129"/>
      <c r="AO1740" s="129"/>
      <c r="AP1740" s="129"/>
    </row>
    <row r="1741" spans="2:44" s="149" customFormat="1" ht="12.75" customHeight="1">
      <c r="B1741" s="21"/>
      <c r="C1741" s="29"/>
      <c r="D1741" s="30"/>
      <c r="E1741" s="30"/>
      <c r="F1741" s="31"/>
      <c r="G1741" s="239" t="s">
        <v>344</v>
      </c>
      <c r="H1741" s="14" t="s">
        <v>262</v>
      </c>
      <c r="I1741" s="25">
        <v>6</v>
      </c>
      <c r="J1741" s="26">
        <v>480</v>
      </c>
      <c r="K1741" s="476">
        <v>0.1</v>
      </c>
      <c r="L1741" s="476">
        <v>8</v>
      </c>
      <c r="M1741" s="27"/>
      <c r="N1741" s="27"/>
      <c r="O1741" s="27"/>
      <c r="P1741" s="27"/>
      <c r="Q1741" s="27"/>
      <c r="R1741" s="28">
        <v>42979</v>
      </c>
      <c r="S1741" s="274" t="s">
        <v>2470</v>
      </c>
      <c r="T1741" s="148" t="s">
        <v>31</v>
      </c>
      <c r="U1741" s="148" t="s">
        <v>31</v>
      </c>
      <c r="V1741" s="148" t="s">
        <v>31</v>
      </c>
      <c r="W1741" s="148" t="s">
        <v>31</v>
      </c>
      <c r="X1741" s="333" t="s">
        <v>3777</v>
      </c>
      <c r="Y1741" s="121"/>
      <c r="Z1741" s="121"/>
      <c r="AA1741" s="121"/>
      <c r="AB1741" s="121"/>
      <c r="AC1741" s="121"/>
      <c r="AD1741" s="121"/>
      <c r="AE1741" s="321"/>
      <c r="AF1741" s="121"/>
      <c r="AG1741" s="129"/>
      <c r="AH1741" s="129"/>
      <c r="AI1741" s="129"/>
      <c r="AJ1741" s="129"/>
      <c r="AK1741" s="129"/>
      <c r="AL1741" s="129"/>
      <c r="AM1741" s="129"/>
      <c r="AN1741" s="129"/>
      <c r="AO1741" s="129"/>
      <c r="AP1741" s="129"/>
    </row>
    <row r="1742" spans="2:44" s="149" customFormat="1" ht="12.75" customHeight="1">
      <c r="B1742" s="21"/>
      <c r="C1742" s="22" t="s">
        <v>24</v>
      </c>
      <c r="D1742" s="22" t="s">
        <v>298</v>
      </c>
      <c r="E1742" s="38" t="s">
        <v>345</v>
      </c>
      <c r="F1742" s="23" t="s">
        <v>352</v>
      </c>
      <c r="G1742" s="239" t="s">
        <v>353</v>
      </c>
      <c r="H1742" s="14" t="s">
        <v>262</v>
      </c>
      <c r="I1742" s="25">
        <v>6</v>
      </c>
      <c r="J1742" s="26">
        <v>0</v>
      </c>
      <c r="K1742" s="476">
        <v>0.1</v>
      </c>
      <c r="L1742" s="476">
        <v>0</v>
      </c>
      <c r="M1742" s="27">
        <f>SUM(I1742:I1750)</f>
        <v>90</v>
      </c>
      <c r="N1742" s="27">
        <f t="shared" ref="N1742:P1742" si="166">SUM(J1742:J1750)</f>
        <v>1716</v>
      </c>
      <c r="O1742" s="27">
        <f t="shared" si="166"/>
        <v>1.5</v>
      </c>
      <c r="P1742" s="27">
        <f t="shared" si="166"/>
        <v>28.6</v>
      </c>
      <c r="Q1742" s="27"/>
      <c r="R1742" s="28">
        <v>43789</v>
      </c>
      <c r="S1742" s="274" t="s">
        <v>2470</v>
      </c>
      <c r="T1742" s="148" t="s">
        <v>31</v>
      </c>
      <c r="U1742" s="148" t="s">
        <v>31</v>
      </c>
      <c r="V1742" s="148" t="s">
        <v>31</v>
      </c>
      <c r="W1742" s="148" t="s">
        <v>31</v>
      </c>
      <c r="X1742" s="333" t="s">
        <v>3777</v>
      </c>
      <c r="Y1742" s="121"/>
      <c r="Z1742" s="121"/>
      <c r="AA1742" s="121"/>
      <c r="AB1742" s="121"/>
      <c r="AC1742" s="121"/>
      <c r="AD1742" s="121"/>
      <c r="AE1742" s="321"/>
      <c r="AF1742" s="121"/>
      <c r="AG1742" s="129"/>
      <c r="AH1742" s="129"/>
      <c r="AI1742" s="129"/>
      <c r="AJ1742" s="129"/>
      <c r="AK1742" s="129"/>
      <c r="AL1742" s="129"/>
      <c r="AM1742" s="129"/>
      <c r="AN1742" s="129"/>
      <c r="AO1742" s="129"/>
      <c r="AP1742" s="129"/>
      <c r="AQ1742" s="327"/>
      <c r="AR1742" s="327"/>
    </row>
    <row r="1743" spans="2:44" s="149" customFormat="1" ht="12.75" customHeight="1">
      <c r="B1743" s="21"/>
      <c r="C1743" s="29"/>
      <c r="D1743" s="30"/>
      <c r="E1743" s="30"/>
      <c r="F1743" s="31"/>
      <c r="G1743" s="239" t="s">
        <v>341</v>
      </c>
      <c r="H1743" s="14" t="s">
        <v>262</v>
      </c>
      <c r="I1743" s="25">
        <v>24</v>
      </c>
      <c r="J1743" s="26">
        <v>24</v>
      </c>
      <c r="K1743" s="476">
        <v>0.4</v>
      </c>
      <c r="L1743" s="476">
        <v>0.4</v>
      </c>
      <c r="M1743" s="27"/>
      <c r="N1743" s="27"/>
      <c r="O1743" s="27"/>
      <c r="P1743" s="27"/>
      <c r="Q1743" s="27"/>
      <c r="R1743" s="28">
        <v>42979</v>
      </c>
      <c r="S1743" s="274" t="s">
        <v>2470</v>
      </c>
      <c r="T1743" s="148" t="s">
        <v>31</v>
      </c>
      <c r="U1743" s="148" t="s">
        <v>31</v>
      </c>
      <c r="V1743" s="148" t="s">
        <v>31</v>
      </c>
      <c r="W1743" s="148" t="s">
        <v>31</v>
      </c>
      <c r="X1743" s="333" t="s">
        <v>3777</v>
      </c>
      <c r="Y1743" s="121"/>
      <c r="Z1743" s="121"/>
      <c r="AA1743" s="121"/>
      <c r="AB1743" s="121"/>
      <c r="AC1743" s="121"/>
      <c r="AD1743" s="121"/>
      <c r="AE1743" s="321"/>
      <c r="AF1743" s="121"/>
      <c r="AG1743" s="129"/>
      <c r="AH1743" s="129"/>
      <c r="AI1743" s="129"/>
      <c r="AJ1743" s="129"/>
      <c r="AK1743" s="129"/>
      <c r="AL1743" s="129"/>
      <c r="AM1743" s="129"/>
      <c r="AN1743" s="129"/>
      <c r="AO1743" s="129"/>
      <c r="AP1743" s="129"/>
    </row>
    <row r="1744" spans="2:44" s="149" customFormat="1" ht="12.75" customHeight="1">
      <c r="B1744" s="21"/>
      <c r="C1744" s="29"/>
      <c r="D1744" s="30"/>
      <c r="E1744" s="30"/>
      <c r="F1744" s="31"/>
      <c r="G1744" s="239" t="s">
        <v>354</v>
      </c>
      <c r="H1744" s="14" t="s">
        <v>262</v>
      </c>
      <c r="I1744" s="25">
        <v>6</v>
      </c>
      <c r="J1744" s="26">
        <v>0</v>
      </c>
      <c r="K1744" s="476">
        <v>0.1</v>
      </c>
      <c r="L1744" s="476">
        <v>0</v>
      </c>
      <c r="M1744" s="27"/>
      <c r="N1744" s="27"/>
      <c r="O1744" s="27"/>
      <c r="P1744" s="27"/>
      <c r="Q1744" s="27"/>
      <c r="R1744" s="28">
        <v>42979</v>
      </c>
      <c r="S1744" s="274" t="s">
        <v>2470</v>
      </c>
      <c r="T1744" s="148" t="s">
        <v>31</v>
      </c>
      <c r="U1744" s="148" t="s">
        <v>31</v>
      </c>
      <c r="V1744" s="148" t="s">
        <v>31</v>
      </c>
      <c r="W1744" s="148" t="s">
        <v>31</v>
      </c>
      <c r="X1744" s="333" t="s">
        <v>3777</v>
      </c>
      <c r="Y1744" s="121"/>
      <c r="Z1744" s="121"/>
      <c r="AA1744" s="121"/>
      <c r="AB1744" s="121"/>
      <c r="AC1744" s="121"/>
      <c r="AD1744" s="121"/>
      <c r="AE1744" s="321"/>
      <c r="AF1744" s="121"/>
      <c r="AG1744" s="129"/>
      <c r="AH1744" s="129"/>
      <c r="AI1744" s="129"/>
      <c r="AJ1744" s="129"/>
      <c r="AK1744" s="129"/>
      <c r="AL1744" s="129"/>
      <c r="AM1744" s="129"/>
      <c r="AN1744" s="129"/>
      <c r="AO1744" s="129"/>
      <c r="AP1744" s="129"/>
    </row>
    <row r="1745" spans="2:44" s="149" customFormat="1" ht="12.75" customHeight="1">
      <c r="B1745" s="21"/>
      <c r="C1745" s="29"/>
      <c r="D1745" s="30"/>
      <c r="E1745" s="30"/>
      <c r="F1745" s="31"/>
      <c r="G1745" s="239" t="s">
        <v>355</v>
      </c>
      <c r="H1745" s="14" t="s">
        <v>262</v>
      </c>
      <c r="I1745" s="25">
        <v>18</v>
      </c>
      <c r="J1745" s="26">
        <v>0</v>
      </c>
      <c r="K1745" s="476">
        <v>0.3</v>
      </c>
      <c r="L1745" s="476">
        <v>0</v>
      </c>
      <c r="M1745" s="27"/>
      <c r="N1745" s="27"/>
      <c r="O1745" s="27"/>
      <c r="P1745" s="27"/>
      <c r="Q1745" s="27"/>
      <c r="R1745" s="28">
        <v>43713</v>
      </c>
      <c r="S1745" s="274" t="s">
        <v>2470</v>
      </c>
      <c r="T1745" s="148" t="s">
        <v>31</v>
      </c>
      <c r="U1745" s="148" t="s">
        <v>31</v>
      </c>
      <c r="V1745" s="148" t="s">
        <v>31</v>
      </c>
      <c r="W1745" s="148" t="s">
        <v>31</v>
      </c>
      <c r="X1745" s="333" t="s">
        <v>3777</v>
      </c>
      <c r="Y1745" s="121"/>
      <c r="Z1745" s="121"/>
      <c r="AA1745" s="121"/>
      <c r="AB1745" s="121"/>
      <c r="AC1745" s="121"/>
      <c r="AD1745" s="121"/>
      <c r="AE1745" s="321"/>
      <c r="AF1745" s="121"/>
      <c r="AG1745" s="129"/>
      <c r="AH1745" s="129"/>
      <c r="AI1745" s="129"/>
      <c r="AJ1745" s="129"/>
      <c r="AK1745" s="129"/>
      <c r="AL1745" s="129"/>
      <c r="AM1745" s="129"/>
      <c r="AN1745" s="129"/>
      <c r="AO1745" s="129"/>
      <c r="AP1745" s="129"/>
    </row>
    <row r="1746" spans="2:44" s="149" customFormat="1" ht="12.75" customHeight="1">
      <c r="B1746" s="21"/>
      <c r="C1746" s="29"/>
      <c r="D1746" s="30"/>
      <c r="E1746" s="30"/>
      <c r="F1746" s="31"/>
      <c r="G1746" s="239" t="s">
        <v>276</v>
      </c>
      <c r="H1746" s="14" t="s">
        <v>262</v>
      </c>
      <c r="I1746" s="25">
        <v>6</v>
      </c>
      <c r="J1746" s="26">
        <v>12</v>
      </c>
      <c r="K1746" s="476">
        <v>0.1</v>
      </c>
      <c r="L1746" s="476">
        <v>0.2</v>
      </c>
      <c r="M1746" s="27"/>
      <c r="N1746" s="27"/>
      <c r="O1746" s="27"/>
      <c r="P1746" s="27"/>
      <c r="Q1746" s="27"/>
      <c r="R1746" s="28">
        <v>43713</v>
      </c>
      <c r="S1746" s="274" t="s">
        <v>2470</v>
      </c>
      <c r="T1746" s="148" t="s">
        <v>31</v>
      </c>
      <c r="U1746" s="148" t="s">
        <v>31</v>
      </c>
      <c r="V1746" s="148" t="s">
        <v>31</v>
      </c>
      <c r="W1746" s="148" t="s">
        <v>31</v>
      </c>
      <c r="X1746" s="333" t="s">
        <v>3777</v>
      </c>
      <c r="Y1746" s="121"/>
      <c r="Z1746" s="121"/>
      <c r="AA1746" s="121"/>
      <c r="AB1746" s="121"/>
      <c r="AC1746" s="121"/>
      <c r="AD1746" s="121"/>
      <c r="AE1746" s="321"/>
      <c r="AF1746" s="121"/>
      <c r="AG1746" s="129"/>
      <c r="AH1746" s="129"/>
      <c r="AI1746" s="129"/>
      <c r="AJ1746" s="129"/>
      <c r="AK1746" s="129"/>
      <c r="AL1746" s="129"/>
      <c r="AM1746" s="129"/>
      <c r="AN1746" s="129"/>
      <c r="AO1746" s="129"/>
      <c r="AP1746" s="129"/>
    </row>
    <row r="1747" spans="2:44" s="149" customFormat="1" ht="12.75" customHeight="1">
      <c r="B1747" s="21"/>
      <c r="C1747" s="29"/>
      <c r="D1747" s="30"/>
      <c r="E1747" s="30"/>
      <c r="F1747" s="31"/>
      <c r="G1747" s="239" t="s">
        <v>356</v>
      </c>
      <c r="H1747" s="14" t="s">
        <v>262</v>
      </c>
      <c r="I1747" s="25">
        <v>6</v>
      </c>
      <c r="J1747" s="26">
        <v>720</v>
      </c>
      <c r="K1747" s="476">
        <v>0.1</v>
      </c>
      <c r="L1747" s="476">
        <v>12</v>
      </c>
      <c r="M1747" s="27"/>
      <c r="N1747" s="27"/>
      <c r="O1747" s="27"/>
      <c r="P1747" s="27"/>
      <c r="Q1747" s="27"/>
      <c r="R1747" s="28">
        <v>43720</v>
      </c>
      <c r="S1747" s="274" t="s">
        <v>2470</v>
      </c>
      <c r="T1747" s="148" t="s">
        <v>31</v>
      </c>
      <c r="U1747" s="148" t="s">
        <v>31</v>
      </c>
      <c r="V1747" s="148" t="s">
        <v>31</v>
      </c>
      <c r="W1747" s="148" t="s">
        <v>31</v>
      </c>
      <c r="X1747" s="333" t="s">
        <v>3777</v>
      </c>
      <c r="Y1747" s="121"/>
      <c r="Z1747" s="121"/>
      <c r="AA1747" s="121"/>
      <c r="AB1747" s="121"/>
      <c r="AC1747" s="121"/>
      <c r="AD1747" s="121"/>
      <c r="AE1747" s="321"/>
      <c r="AF1747" s="121"/>
      <c r="AG1747" s="129"/>
      <c r="AH1747" s="129"/>
      <c r="AI1747" s="129"/>
      <c r="AJ1747" s="129"/>
      <c r="AK1747" s="129"/>
      <c r="AL1747" s="129"/>
      <c r="AM1747" s="129"/>
      <c r="AN1747" s="129"/>
      <c r="AO1747" s="129"/>
      <c r="AP1747" s="129"/>
    </row>
    <row r="1748" spans="2:44" s="149" customFormat="1" ht="12.75" customHeight="1">
      <c r="B1748" s="21"/>
      <c r="C1748" s="29"/>
      <c r="D1748" s="30"/>
      <c r="E1748" s="30"/>
      <c r="F1748" s="31"/>
      <c r="G1748" s="239" t="s">
        <v>351</v>
      </c>
      <c r="H1748" s="14" t="s">
        <v>262</v>
      </c>
      <c r="I1748" s="25">
        <v>6</v>
      </c>
      <c r="J1748" s="26">
        <v>720</v>
      </c>
      <c r="K1748" s="476">
        <v>0.1</v>
      </c>
      <c r="L1748" s="476">
        <v>12</v>
      </c>
      <c r="M1748" s="27"/>
      <c r="N1748" s="27"/>
      <c r="O1748" s="27"/>
      <c r="P1748" s="27"/>
      <c r="Q1748" s="27"/>
      <c r="R1748" s="28">
        <v>42979</v>
      </c>
      <c r="S1748" s="274" t="s">
        <v>2470</v>
      </c>
      <c r="T1748" s="148" t="s">
        <v>31</v>
      </c>
      <c r="U1748" s="148" t="s">
        <v>31</v>
      </c>
      <c r="V1748" s="148" t="s">
        <v>31</v>
      </c>
      <c r="W1748" s="148" t="s">
        <v>31</v>
      </c>
      <c r="X1748" s="333" t="s">
        <v>3777</v>
      </c>
      <c r="Y1748" s="121"/>
      <c r="Z1748" s="121"/>
      <c r="AA1748" s="121"/>
      <c r="AB1748" s="121"/>
      <c r="AC1748" s="121"/>
      <c r="AD1748" s="121"/>
      <c r="AE1748" s="321"/>
      <c r="AF1748" s="121"/>
      <c r="AG1748" s="129"/>
      <c r="AH1748" s="129"/>
      <c r="AI1748" s="129"/>
      <c r="AJ1748" s="129"/>
      <c r="AK1748" s="129"/>
      <c r="AL1748" s="129"/>
      <c r="AM1748" s="129"/>
      <c r="AN1748" s="129"/>
      <c r="AO1748" s="129"/>
      <c r="AP1748" s="129"/>
    </row>
    <row r="1749" spans="2:44" s="149" customFormat="1" ht="12.75" customHeight="1">
      <c r="B1749" s="21"/>
      <c r="C1749" s="29"/>
      <c r="D1749" s="30"/>
      <c r="E1749" s="30"/>
      <c r="F1749" s="31"/>
      <c r="G1749" s="239" t="s">
        <v>357</v>
      </c>
      <c r="H1749" s="14" t="s">
        <v>262</v>
      </c>
      <c r="I1749" s="25">
        <v>6</v>
      </c>
      <c r="J1749" s="26">
        <v>240</v>
      </c>
      <c r="K1749" s="476">
        <v>0.1</v>
      </c>
      <c r="L1749" s="476">
        <v>4</v>
      </c>
      <c r="M1749" s="27"/>
      <c r="N1749" s="27"/>
      <c r="O1749" s="27"/>
      <c r="P1749" s="27"/>
      <c r="Q1749" s="27"/>
      <c r="R1749" s="28">
        <v>42979</v>
      </c>
      <c r="S1749" s="274" t="s">
        <v>2470</v>
      </c>
      <c r="T1749" s="148" t="s">
        <v>31</v>
      </c>
      <c r="U1749" s="148" t="s">
        <v>31</v>
      </c>
      <c r="V1749" s="148" t="s">
        <v>31</v>
      </c>
      <c r="W1749" s="148" t="s">
        <v>31</v>
      </c>
      <c r="X1749" s="333" t="s">
        <v>3777</v>
      </c>
      <c r="Y1749" s="121"/>
      <c r="Z1749" s="121"/>
      <c r="AA1749" s="121"/>
      <c r="AB1749" s="121"/>
      <c r="AC1749" s="121"/>
      <c r="AD1749" s="121"/>
      <c r="AE1749" s="321"/>
      <c r="AF1749" s="121"/>
      <c r="AG1749" s="129"/>
      <c r="AH1749" s="129"/>
      <c r="AI1749" s="129"/>
      <c r="AJ1749" s="129"/>
      <c r="AK1749" s="129"/>
      <c r="AL1749" s="129"/>
      <c r="AM1749" s="129"/>
      <c r="AN1749" s="129"/>
      <c r="AO1749" s="129"/>
      <c r="AP1749" s="129"/>
    </row>
    <row r="1750" spans="2:44" s="149" customFormat="1" ht="12.75" customHeight="1">
      <c r="B1750" s="21"/>
      <c r="C1750" s="29"/>
      <c r="D1750" s="30"/>
      <c r="E1750" s="30"/>
      <c r="F1750" s="31"/>
      <c r="G1750" s="239" t="s">
        <v>358</v>
      </c>
      <c r="H1750" s="14" t="s">
        <v>262</v>
      </c>
      <c r="I1750" s="25">
        <v>12</v>
      </c>
      <c r="J1750" s="26">
        <v>0</v>
      </c>
      <c r="K1750" s="476">
        <v>0.2</v>
      </c>
      <c r="L1750" s="476">
        <v>0</v>
      </c>
      <c r="M1750" s="27"/>
      <c r="N1750" s="27"/>
      <c r="O1750" s="27"/>
      <c r="P1750" s="27"/>
      <c r="Q1750" s="27"/>
      <c r="R1750" s="28">
        <v>42979</v>
      </c>
      <c r="S1750" s="274" t="s">
        <v>2470</v>
      </c>
      <c r="T1750" s="148" t="s">
        <v>31</v>
      </c>
      <c r="U1750" s="148" t="s">
        <v>31</v>
      </c>
      <c r="V1750" s="148" t="s">
        <v>31</v>
      </c>
      <c r="W1750" s="148" t="s">
        <v>31</v>
      </c>
      <c r="X1750" s="333" t="s">
        <v>3777</v>
      </c>
      <c r="Y1750" s="121"/>
      <c r="Z1750" s="121"/>
      <c r="AA1750" s="121"/>
      <c r="AB1750" s="121"/>
      <c r="AC1750" s="121"/>
      <c r="AD1750" s="121"/>
      <c r="AE1750" s="321"/>
      <c r="AF1750" s="121"/>
      <c r="AG1750" s="129"/>
      <c r="AH1750" s="129"/>
      <c r="AI1750" s="129"/>
      <c r="AJ1750" s="129"/>
      <c r="AK1750" s="129"/>
      <c r="AL1750" s="129"/>
      <c r="AM1750" s="129"/>
      <c r="AN1750" s="129"/>
      <c r="AO1750" s="129"/>
      <c r="AP1750" s="129"/>
    </row>
    <row r="1751" spans="2:44" s="149" customFormat="1" ht="12.75" customHeight="1">
      <c r="B1751" s="21"/>
      <c r="C1751" s="22" t="s">
        <v>24</v>
      </c>
      <c r="D1751" s="22" t="s">
        <v>298</v>
      </c>
      <c r="E1751" s="38" t="s">
        <v>345</v>
      </c>
      <c r="F1751" s="23" t="s">
        <v>359</v>
      </c>
      <c r="G1751" s="239" t="s">
        <v>360</v>
      </c>
      <c r="H1751" s="14" t="s">
        <v>262</v>
      </c>
      <c r="I1751" s="25">
        <v>6</v>
      </c>
      <c r="J1751" s="26">
        <v>1440</v>
      </c>
      <c r="K1751" s="476">
        <v>0.1</v>
      </c>
      <c r="L1751" s="476">
        <v>24</v>
      </c>
      <c r="M1751" s="27">
        <f>SUM(I1751:I1752)</f>
        <v>12</v>
      </c>
      <c r="N1751" s="27">
        <f t="shared" ref="N1751:P1751" si="167">SUM(J1751:J1752)</f>
        <v>1680</v>
      </c>
      <c r="O1751" s="27">
        <f t="shared" si="167"/>
        <v>0.2</v>
      </c>
      <c r="P1751" s="27">
        <f t="shared" si="167"/>
        <v>28</v>
      </c>
      <c r="Q1751" s="27"/>
      <c r="R1751" s="28">
        <v>43720</v>
      </c>
      <c r="S1751" s="274" t="s">
        <v>2470</v>
      </c>
      <c r="T1751" s="148" t="s">
        <v>31</v>
      </c>
      <c r="U1751" s="148" t="s">
        <v>31</v>
      </c>
      <c r="V1751" s="148" t="s">
        <v>31</v>
      </c>
      <c r="W1751" s="148" t="s">
        <v>31</v>
      </c>
      <c r="X1751" s="333" t="s">
        <v>3777</v>
      </c>
      <c r="Y1751" s="121"/>
      <c r="Z1751" s="121"/>
      <c r="AA1751" s="121"/>
      <c r="AB1751" s="121"/>
      <c r="AC1751" s="121"/>
      <c r="AD1751" s="121"/>
      <c r="AE1751" s="321"/>
      <c r="AF1751" s="121"/>
      <c r="AG1751" s="129"/>
      <c r="AH1751" s="129"/>
      <c r="AI1751" s="129"/>
      <c r="AJ1751" s="129"/>
      <c r="AK1751" s="129"/>
      <c r="AL1751" s="129"/>
      <c r="AM1751" s="129"/>
      <c r="AN1751" s="129"/>
      <c r="AO1751" s="129"/>
      <c r="AP1751" s="129"/>
      <c r="AQ1751" s="327"/>
      <c r="AR1751" s="327"/>
    </row>
    <row r="1752" spans="2:44" s="149" customFormat="1" ht="12.75" customHeight="1">
      <c r="B1752" s="21"/>
      <c r="C1752" s="29"/>
      <c r="D1752" s="30"/>
      <c r="E1752" s="30"/>
      <c r="F1752" s="31"/>
      <c r="G1752" s="239" t="s">
        <v>277</v>
      </c>
      <c r="H1752" s="14" t="s">
        <v>262</v>
      </c>
      <c r="I1752" s="25">
        <v>6</v>
      </c>
      <c r="J1752" s="26">
        <v>240</v>
      </c>
      <c r="K1752" s="476">
        <v>0.1</v>
      </c>
      <c r="L1752" s="476">
        <v>4</v>
      </c>
      <c r="M1752" s="27"/>
      <c r="N1752" s="27"/>
      <c r="O1752" s="27"/>
      <c r="P1752" s="27"/>
      <c r="Q1752" s="27"/>
      <c r="R1752" s="28">
        <v>43111</v>
      </c>
      <c r="S1752" s="274" t="s">
        <v>2470</v>
      </c>
      <c r="T1752" s="148" t="s">
        <v>31</v>
      </c>
      <c r="U1752" s="148" t="s">
        <v>31</v>
      </c>
      <c r="V1752" s="148" t="s">
        <v>31</v>
      </c>
      <c r="W1752" s="148" t="s">
        <v>31</v>
      </c>
      <c r="X1752" s="333" t="s">
        <v>3777</v>
      </c>
      <c r="Y1752" s="121"/>
      <c r="Z1752" s="121"/>
      <c r="AA1752" s="121"/>
      <c r="AB1752" s="121"/>
      <c r="AC1752" s="121"/>
      <c r="AD1752" s="121"/>
      <c r="AE1752" s="321"/>
      <c r="AF1752" s="121"/>
      <c r="AG1752" s="129"/>
      <c r="AH1752" s="129"/>
      <c r="AI1752" s="129"/>
      <c r="AJ1752" s="129"/>
      <c r="AK1752" s="129"/>
      <c r="AL1752" s="129"/>
      <c r="AM1752" s="129"/>
      <c r="AN1752" s="129"/>
      <c r="AO1752" s="129"/>
      <c r="AP1752" s="129"/>
    </row>
    <row r="1753" spans="2:44" s="149" customFormat="1" ht="12.75" customHeight="1">
      <c r="B1753" s="21"/>
      <c r="C1753" s="22" t="s">
        <v>24</v>
      </c>
      <c r="D1753" s="22" t="s">
        <v>298</v>
      </c>
      <c r="E1753" s="38" t="s">
        <v>345</v>
      </c>
      <c r="F1753" s="23" t="s">
        <v>361</v>
      </c>
      <c r="G1753" s="239" t="s">
        <v>341</v>
      </c>
      <c r="H1753" s="14" t="s">
        <v>262</v>
      </c>
      <c r="I1753" s="25">
        <v>60</v>
      </c>
      <c r="J1753" s="26">
        <v>0</v>
      </c>
      <c r="K1753" s="25">
        <v>1</v>
      </c>
      <c r="L1753" s="26">
        <v>0</v>
      </c>
      <c r="M1753" s="27">
        <f>SUM(I1753:I1758)</f>
        <v>150</v>
      </c>
      <c r="N1753" s="27">
        <f t="shared" ref="N1753:P1753" si="168">SUM(J1753:J1758)</f>
        <v>1770</v>
      </c>
      <c r="O1753" s="27">
        <f t="shared" si="168"/>
        <v>2.5000000000000004</v>
      </c>
      <c r="P1753" s="27">
        <f t="shared" si="168"/>
        <v>29.5</v>
      </c>
      <c r="Q1753" s="27"/>
      <c r="R1753" s="28">
        <v>43298</v>
      </c>
      <c r="S1753" s="274" t="s">
        <v>2470</v>
      </c>
      <c r="T1753" s="148" t="s">
        <v>31</v>
      </c>
      <c r="U1753" s="148" t="s">
        <v>31</v>
      </c>
      <c r="V1753" s="148" t="s">
        <v>31</v>
      </c>
      <c r="W1753" s="148" t="s">
        <v>31</v>
      </c>
      <c r="X1753" s="333" t="s">
        <v>3777</v>
      </c>
      <c r="Y1753" s="121"/>
      <c r="Z1753" s="121"/>
      <c r="AA1753" s="121"/>
      <c r="AB1753" s="121"/>
      <c r="AC1753" s="121"/>
      <c r="AD1753" s="121"/>
      <c r="AE1753" s="321"/>
      <c r="AF1753" s="121"/>
      <c r="AG1753" s="129"/>
      <c r="AH1753" s="129"/>
      <c r="AI1753" s="129"/>
      <c r="AJ1753" s="129"/>
      <c r="AK1753" s="129"/>
      <c r="AL1753" s="129"/>
      <c r="AM1753" s="129"/>
      <c r="AN1753" s="129"/>
      <c r="AO1753" s="129"/>
      <c r="AP1753" s="129"/>
      <c r="AQ1753" s="327"/>
      <c r="AR1753" s="327"/>
    </row>
    <row r="1754" spans="2:44" s="149" customFormat="1" ht="12.75" customHeight="1">
      <c r="B1754" s="21"/>
      <c r="C1754" s="29"/>
      <c r="D1754" s="30"/>
      <c r="E1754" s="30"/>
      <c r="F1754" s="31"/>
      <c r="G1754" s="239" t="s">
        <v>362</v>
      </c>
      <c r="H1754" s="14" t="s">
        <v>262</v>
      </c>
      <c r="I1754" s="25">
        <v>42</v>
      </c>
      <c r="J1754" s="26">
        <v>30</v>
      </c>
      <c r="K1754" s="25">
        <v>0.7</v>
      </c>
      <c r="L1754" s="26">
        <v>0.5</v>
      </c>
      <c r="M1754" s="27"/>
      <c r="N1754" s="27"/>
      <c r="O1754" s="27"/>
      <c r="P1754" s="27"/>
      <c r="Q1754" s="27"/>
      <c r="R1754" s="28">
        <v>43571</v>
      </c>
      <c r="S1754" s="274" t="s">
        <v>2470</v>
      </c>
      <c r="T1754" s="148" t="s">
        <v>31</v>
      </c>
      <c r="U1754" s="148" t="s">
        <v>31</v>
      </c>
      <c r="V1754" s="148" t="s">
        <v>31</v>
      </c>
      <c r="W1754" s="148" t="s">
        <v>31</v>
      </c>
      <c r="X1754" s="333" t="s">
        <v>3777</v>
      </c>
      <c r="Y1754" s="121"/>
      <c r="Z1754" s="121"/>
      <c r="AA1754" s="121"/>
      <c r="AB1754" s="121"/>
      <c r="AC1754" s="121"/>
      <c r="AD1754" s="121"/>
      <c r="AE1754" s="321"/>
      <c r="AF1754" s="121"/>
      <c r="AG1754" s="129"/>
      <c r="AH1754" s="129"/>
      <c r="AI1754" s="129"/>
      <c r="AJ1754" s="129"/>
      <c r="AK1754" s="129"/>
      <c r="AL1754" s="129"/>
      <c r="AM1754" s="129"/>
      <c r="AN1754" s="129"/>
      <c r="AO1754" s="129"/>
      <c r="AP1754" s="129"/>
    </row>
    <row r="1755" spans="2:44" s="149" customFormat="1" ht="12.75" customHeight="1">
      <c r="B1755" s="21"/>
      <c r="C1755" s="29"/>
      <c r="D1755" s="30"/>
      <c r="E1755" s="30"/>
      <c r="F1755" s="31"/>
      <c r="G1755" s="239" t="s">
        <v>363</v>
      </c>
      <c r="H1755" s="14" t="s">
        <v>262</v>
      </c>
      <c r="I1755" s="25">
        <v>24</v>
      </c>
      <c r="J1755" s="26">
        <v>60</v>
      </c>
      <c r="K1755" s="25">
        <v>0.4</v>
      </c>
      <c r="L1755" s="26">
        <v>1</v>
      </c>
      <c r="M1755" s="27"/>
      <c r="N1755" s="27"/>
      <c r="O1755" s="27"/>
      <c r="P1755" s="27"/>
      <c r="Q1755" s="27"/>
      <c r="R1755" s="28">
        <v>43224</v>
      </c>
      <c r="S1755" s="274" t="s">
        <v>2470</v>
      </c>
      <c r="T1755" s="148" t="s">
        <v>31</v>
      </c>
      <c r="U1755" s="148" t="s">
        <v>31</v>
      </c>
      <c r="V1755" s="148" t="s">
        <v>31</v>
      </c>
      <c r="W1755" s="148" t="s">
        <v>31</v>
      </c>
      <c r="X1755" s="333" t="s">
        <v>3777</v>
      </c>
      <c r="Y1755" s="121"/>
      <c r="Z1755" s="121"/>
      <c r="AA1755" s="121"/>
      <c r="AB1755" s="121"/>
      <c r="AC1755" s="121"/>
      <c r="AD1755" s="121"/>
      <c r="AE1755" s="321"/>
      <c r="AF1755" s="121"/>
      <c r="AG1755" s="129"/>
      <c r="AH1755" s="129"/>
      <c r="AI1755" s="129"/>
      <c r="AJ1755" s="129"/>
      <c r="AK1755" s="129"/>
      <c r="AL1755" s="129"/>
      <c r="AM1755" s="129"/>
      <c r="AN1755" s="129"/>
      <c r="AO1755" s="129"/>
      <c r="AP1755" s="129"/>
    </row>
    <row r="1756" spans="2:44" s="149" customFormat="1" ht="12.75" customHeight="1">
      <c r="B1756" s="21"/>
      <c r="C1756" s="29"/>
      <c r="D1756" s="30"/>
      <c r="E1756" s="30"/>
      <c r="F1756" s="31"/>
      <c r="G1756" s="239" t="s">
        <v>344</v>
      </c>
      <c r="H1756" s="14" t="s">
        <v>262</v>
      </c>
      <c r="I1756" s="25">
        <v>12</v>
      </c>
      <c r="J1756" s="26">
        <v>240</v>
      </c>
      <c r="K1756" s="26">
        <v>0.2</v>
      </c>
      <c r="L1756" s="26">
        <v>4</v>
      </c>
      <c r="M1756" s="27"/>
      <c r="N1756" s="27"/>
      <c r="O1756" s="27"/>
      <c r="P1756" s="27"/>
      <c r="Q1756" s="27"/>
      <c r="R1756" s="37">
        <v>43299</v>
      </c>
      <c r="S1756" s="274" t="s">
        <v>2470</v>
      </c>
      <c r="T1756" s="148" t="s">
        <v>31</v>
      </c>
      <c r="U1756" s="148" t="s">
        <v>31</v>
      </c>
      <c r="V1756" s="148" t="s">
        <v>31</v>
      </c>
      <c r="W1756" s="148" t="s">
        <v>31</v>
      </c>
      <c r="X1756" s="333" t="s">
        <v>3777</v>
      </c>
      <c r="Y1756" s="121"/>
      <c r="Z1756" s="121"/>
      <c r="AA1756" s="121"/>
      <c r="AB1756" s="121"/>
      <c r="AC1756" s="121"/>
      <c r="AD1756" s="121"/>
      <c r="AE1756" s="321"/>
      <c r="AF1756" s="121"/>
      <c r="AG1756" s="129"/>
      <c r="AH1756" s="129"/>
      <c r="AI1756" s="129"/>
      <c r="AJ1756" s="129"/>
      <c r="AK1756" s="129"/>
      <c r="AL1756" s="129"/>
      <c r="AM1756" s="129"/>
      <c r="AN1756" s="129"/>
      <c r="AO1756" s="129"/>
      <c r="AP1756" s="129"/>
    </row>
    <row r="1757" spans="2:44" s="149" customFormat="1" ht="12.75" customHeight="1">
      <c r="B1757" s="21"/>
      <c r="C1757" s="29"/>
      <c r="D1757" s="30"/>
      <c r="E1757" s="30"/>
      <c r="F1757" s="31"/>
      <c r="G1757" s="240" t="s">
        <v>278</v>
      </c>
      <c r="H1757" s="14" t="s">
        <v>262</v>
      </c>
      <c r="I1757" s="25">
        <v>6</v>
      </c>
      <c r="J1757" s="26">
        <v>720</v>
      </c>
      <c r="K1757" s="25">
        <v>0.1</v>
      </c>
      <c r="L1757" s="26">
        <v>12</v>
      </c>
      <c r="M1757" s="27"/>
      <c r="N1757" s="27"/>
      <c r="O1757" s="27"/>
      <c r="P1757" s="27"/>
      <c r="Q1757" s="27"/>
      <c r="R1757" s="28">
        <v>43300</v>
      </c>
      <c r="S1757" s="274" t="s">
        <v>2470</v>
      </c>
      <c r="T1757" s="148" t="s">
        <v>31</v>
      </c>
      <c r="U1757" s="148" t="s">
        <v>31</v>
      </c>
      <c r="V1757" s="148" t="s">
        <v>31</v>
      </c>
      <c r="W1757" s="148" t="s">
        <v>31</v>
      </c>
      <c r="X1757" s="333" t="s">
        <v>3777</v>
      </c>
      <c r="Y1757" s="121"/>
      <c r="Z1757" s="121"/>
      <c r="AA1757" s="121"/>
      <c r="AB1757" s="121"/>
      <c r="AC1757" s="121"/>
      <c r="AD1757" s="121"/>
      <c r="AE1757" s="321"/>
      <c r="AF1757" s="121"/>
      <c r="AG1757" s="129"/>
      <c r="AH1757" s="129"/>
      <c r="AI1757" s="129"/>
      <c r="AJ1757" s="129"/>
      <c r="AK1757" s="129"/>
      <c r="AL1757" s="129"/>
      <c r="AM1757" s="129"/>
      <c r="AN1757" s="129"/>
      <c r="AO1757" s="129"/>
      <c r="AP1757" s="129"/>
    </row>
    <row r="1758" spans="2:44" s="149" customFormat="1" ht="12.75" customHeight="1">
      <c r="B1758" s="21"/>
      <c r="C1758" s="29"/>
      <c r="D1758" s="30"/>
      <c r="E1758" s="30"/>
      <c r="F1758" s="31"/>
      <c r="G1758" s="240" t="s">
        <v>269</v>
      </c>
      <c r="H1758" s="14" t="s">
        <v>262</v>
      </c>
      <c r="I1758" s="25">
        <v>6</v>
      </c>
      <c r="J1758" s="26">
        <v>720</v>
      </c>
      <c r="K1758" s="25">
        <v>0.1</v>
      </c>
      <c r="L1758" s="26">
        <v>12</v>
      </c>
      <c r="M1758" s="27"/>
      <c r="N1758" s="27"/>
      <c r="O1758" s="27"/>
      <c r="P1758" s="27"/>
      <c r="Q1758" s="27"/>
      <c r="R1758" s="28">
        <v>43350</v>
      </c>
      <c r="S1758" s="274" t="s">
        <v>2470</v>
      </c>
      <c r="T1758" s="148" t="s">
        <v>31</v>
      </c>
      <c r="U1758" s="148" t="s">
        <v>31</v>
      </c>
      <c r="V1758" s="148" t="s">
        <v>31</v>
      </c>
      <c r="W1758" s="148" t="s">
        <v>31</v>
      </c>
      <c r="X1758" s="333" t="s">
        <v>3777</v>
      </c>
      <c r="Y1758" s="121"/>
      <c r="Z1758" s="121"/>
      <c r="AA1758" s="121"/>
      <c r="AB1758" s="121"/>
      <c r="AC1758" s="121"/>
      <c r="AD1758" s="121"/>
      <c r="AE1758" s="321"/>
      <c r="AF1758" s="121"/>
      <c r="AG1758" s="129"/>
      <c r="AH1758" s="129"/>
      <c r="AI1758" s="129"/>
      <c r="AJ1758" s="129"/>
      <c r="AK1758" s="129"/>
      <c r="AL1758" s="129"/>
      <c r="AM1758" s="129"/>
      <c r="AN1758" s="129"/>
      <c r="AO1758" s="129"/>
      <c r="AP1758" s="129"/>
    </row>
    <row r="1759" spans="2:44" s="149" customFormat="1" ht="12.75" customHeight="1">
      <c r="B1759" s="21"/>
      <c r="C1759" s="22" t="s">
        <v>24</v>
      </c>
      <c r="D1759" s="22" t="s">
        <v>364</v>
      </c>
      <c r="E1759" s="22" t="s">
        <v>365</v>
      </c>
      <c r="F1759" s="23" t="s">
        <v>1175</v>
      </c>
      <c r="G1759" s="239" t="s">
        <v>366</v>
      </c>
      <c r="H1759" s="14" t="s">
        <v>262</v>
      </c>
      <c r="I1759" s="25">
        <v>36</v>
      </c>
      <c r="J1759" s="26">
        <v>0</v>
      </c>
      <c r="K1759" s="478">
        <v>0.6</v>
      </c>
      <c r="L1759" s="476">
        <v>0</v>
      </c>
      <c r="M1759" s="27">
        <f t="shared" ref="M1759:N1759" si="169">SUM(I1759:I1760)</f>
        <v>72</v>
      </c>
      <c r="N1759" s="27">
        <f t="shared" si="169"/>
        <v>30</v>
      </c>
      <c r="O1759" s="27">
        <f>SUM(K1759:K1760)</f>
        <v>1.2</v>
      </c>
      <c r="P1759" s="27">
        <f>SUM(L1759:L1760)</f>
        <v>0.5</v>
      </c>
      <c r="Q1759" s="27"/>
      <c r="R1759" s="28">
        <v>43713</v>
      </c>
      <c r="S1759" s="274" t="s">
        <v>2470</v>
      </c>
      <c r="T1759" s="148" t="s">
        <v>31</v>
      </c>
      <c r="U1759" s="148" t="s">
        <v>31</v>
      </c>
      <c r="V1759" s="148" t="s">
        <v>31</v>
      </c>
      <c r="W1759" s="148" t="s">
        <v>31</v>
      </c>
      <c r="X1759" s="333" t="s">
        <v>3778</v>
      </c>
      <c r="Y1759" s="121"/>
      <c r="Z1759" s="121"/>
      <c r="AA1759" s="121"/>
      <c r="AB1759" s="121"/>
      <c r="AC1759" s="121"/>
      <c r="AD1759" s="121"/>
      <c r="AE1759" s="321"/>
      <c r="AF1759" s="121"/>
      <c r="AG1759" s="129"/>
      <c r="AH1759" s="129"/>
      <c r="AI1759" s="129"/>
      <c r="AJ1759" s="129"/>
      <c r="AK1759" s="129"/>
      <c r="AL1759" s="129"/>
      <c r="AM1759" s="129"/>
      <c r="AN1759" s="129"/>
      <c r="AO1759" s="129"/>
      <c r="AP1759" s="129"/>
      <c r="AQ1759" s="327"/>
      <c r="AR1759" s="327"/>
    </row>
    <row r="1760" spans="2:44" s="149" customFormat="1" ht="12.75" customHeight="1">
      <c r="B1760" s="21"/>
      <c r="C1760" s="29"/>
      <c r="D1760" s="30"/>
      <c r="E1760" s="30"/>
      <c r="F1760" s="31"/>
      <c r="G1760" s="239" t="s">
        <v>367</v>
      </c>
      <c r="H1760" s="14" t="s">
        <v>262</v>
      </c>
      <c r="I1760" s="25">
        <v>36</v>
      </c>
      <c r="J1760" s="26">
        <v>30</v>
      </c>
      <c r="K1760" s="478">
        <v>0.6</v>
      </c>
      <c r="L1760" s="476">
        <v>0.5</v>
      </c>
      <c r="M1760" s="27"/>
      <c r="N1760" s="27"/>
      <c r="O1760" s="27"/>
      <c r="P1760" s="27"/>
      <c r="Q1760" s="27"/>
      <c r="R1760" s="28">
        <v>43713</v>
      </c>
      <c r="S1760" s="274" t="s">
        <v>2470</v>
      </c>
      <c r="T1760" s="148" t="s">
        <v>31</v>
      </c>
      <c r="U1760" s="148" t="s">
        <v>31</v>
      </c>
      <c r="V1760" s="148" t="s">
        <v>31</v>
      </c>
      <c r="W1760" s="148" t="s">
        <v>31</v>
      </c>
      <c r="X1760" s="333" t="s">
        <v>3778</v>
      </c>
      <c r="Y1760" s="121"/>
      <c r="Z1760" s="121"/>
      <c r="AA1760" s="121"/>
      <c r="AB1760" s="121"/>
      <c r="AC1760" s="121"/>
      <c r="AD1760" s="121"/>
      <c r="AE1760" s="321"/>
      <c r="AF1760" s="121"/>
      <c r="AG1760" s="129"/>
      <c r="AH1760" s="129"/>
      <c r="AI1760" s="129"/>
      <c r="AJ1760" s="129"/>
      <c r="AK1760" s="129"/>
      <c r="AL1760" s="129"/>
      <c r="AM1760" s="129"/>
      <c r="AN1760" s="129"/>
      <c r="AO1760" s="129"/>
      <c r="AP1760" s="129"/>
    </row>
    <row r="1761" spans="2:44" s="149" customFormat="1" ht="12.75" customHeight="1">
      <c r="B1761" s="21"/>
      <c r="C1761" s="22" t="s">
        <v>24</v>
      </c>
      <c r="D1761" s="22" t="s">
        <v>364</v>
      </c>
      <c r="E1761" s="22" t="s">
        <v>368</v>
      </c>
      <c r="F1761" s="22" t="s">
        <v>1176</v>
      </c>
      <c r="G1761" s="239" t="s">
        <v>366</v>
      </c>
      <c r="H1761" s="14" t="s">
        <v>262</v>
      </c>
      <c r="I1761" s="25">
        <v>36</v>
      </c>
      <c r="J1761" s="26">
        <v>0</v>
      </c>
      <c r="K1761" s="25">
        <v>0.6</v>
      </c>
      <c r="L1761" s="26">
        <v>0</v>
      </c>
      <c r="M1761" s="27">
        <f>SUM(I1761:I1764)</f>
        <v>168</v>
      </c>
      <c r="N1761" s="27">
        <f t="shared" ref="N1761:P1761" si="170">SUM(J1761:J1764)</f>
        <v>60</v>
      </c>
      <c r="O1761" s="27">
        <f t="shared" si="170"/>
        <v>2.8</v>
      </c>
      <c r="P1761" s="27">
        <f t="shared" si="170"/>
        <v>1</v>
      </c>
      <c r="Q1761" s="27"/>
      <c r="R1761" s="28">
        <v>43713</v>
      </c>
      <c r="S1761" s="274" t="s">
        <v>2470</v>
      </c>
      <c r="T1761" s="148" t="s">
        <v>31</v>
      </c>
      <c r="U1761" s="148" t="s">
        <v>31</v>
      </c>
      <c r="V1761" s="148" t="s">
        <v>31</v>
      </c>
      <c r="W1761" s="148" t="s">
        <v>31</v>
      </c>
      <c r="X1761" s="333" t="s">
        <v>3778</v>
      </c>
      <c r="Y1761" s="121"/>
      <c r="Z1761" s="121"/>
      <c r="AA1761" s="121"/>
      <c r="AB1761" s="121"/>
      <c r="AC1761" s="121"/>
      <c r="AD1761" s="121"/>
      <c r="AE1761" s="321"/>
      <c r="AF1761" s="121"/>
      <c r="AG1761" s="129"/>
      <c r="AH1761" s="129"/>
      <c r="AI1761" s="129"/>
      <c r="AJ1761" s="129"/>
      <c r="AK1761" s="129"/>
      <c r="AL1761" s="129"/>
      <c r="AM1761" s="129"/>
      <c r="AN1761" s="129"/>
      <c r="AO1761" s="129"/>
      <c r="AP1761" s="129"/>
      <c r="AQ1761" s="327"/>
      <c r="AR1761" s="327"/>
    </row>
    <row r="1762" spans="2:44" s="149" customFormat="1" ht="12.75" customHeight="1">
      <c r="B1762" s="21"/>
      <c r="C1762" s="29"/>
      <c r="D1762" s="30"/>
      <c r="E1762" s="30"/>
      <c r="F1762" s="31"/>
      <c r="G1762" s="239" t="s">
        <v>369</v>
      </c>
      <c r="H1762" s="14" t="s">
        <v>262</v>
      </c>
      <c r="I1762" s="25">
        <v>36</v>
      </c>
      <c r="J1762" s="26">
        <v>0</v>
      </c>
      <c r="K1762" s="25">
        <v>0.6</v>
      </c>
      <c r="L1762" s="26">
        <v>0</v>
      </c>
      <c r="M1762" s="27"/>
      <c r="N1762" s="27"/>
      <c r="O1762" s="27"/>
      <c r="P1762" s="27"/>
      <c r="Q1762" s="27"/>
      <c r="R1762" s="28">
        <v>43713</v>
      </c>
      <c r="S1762" s="274" t="s">
        <v>2470</v>
      </c>
      <c r="T1762" s="148" t="s">
        <v>31</v>
      </c>
      <c r="U1762" s="148" t="s">
        <v>31</v>
      </c>
      <c r="V1762" s="148" t="s">
        <v>31</v>
      </c>
      <c r="W1762" s="148" t="s">
        <v>31</v>
      </c>
      <c r="X1762" s="333" t="s">
        <v>3778</v>
      </c>
      <c r="Y1762" s="121"/>
      <c r="Z1762" s="121"/>
      <c r="AA1762" s="121"/>
      <c r="AB1762" s="121"/>
      <c r="AC1762" s="121"/>
      <c r="AD1762" s="121"/>
      <c r="AE1762" s="321"/>
      <c r="AF1762" s="121"/>
      <c r="AG1762" s="129"/>
      <c r="AH1762" s="129"/>
      <c r="AI1762" s="129"/>
      <c r="AJ1762" s="129"/>
      <c r="AK1762" s="129"/>
      <c r="AL1762" s="129"/>
      <c r="AM1762" s="129"/>
      <c r="AN1762" s="129"/>
      <c r="AO1762" s="129"/>
      <c r="AP1762" s="129"/>
    </row>
    <row r="1763" spans="2:44" s="149" customFormat="1" ht="12.75" customHeight="1">
      <c r="B1763" s="21"/>
      <c r="C1763" s="29"/>
      <c r="D1763" s="30"/>
      <c r="E1763" s="30"/>
      <c r="F1763" s="31"/>
      <c r="G1763" s="239" t="s">
        <v>367</v>
      </c>
      <c r="H1763" s="14" t="s">
        <v>262</v>
      </c>
      <c r="I1763" s="25">
        <v>36</v>
      </c>
      <c r="J1763" s="26">
        <v>30</v>
      </c>
      <c r="K1763" s="25">
        <v>0.6</v>
      </c>
      <c r="L1763" s="26">
        <v>0.5</v>
      </c>
      <c r="M1763" s="27"/>
      <c r="N1763" s="27"/>
      <c r="O1763" s="27"/>
      <c r="P1763" s="27"/>
      <c r="Q1763" s="27"/>
      <c r="R1763" s="28">
        <v>43713</v>
      </c>
      <c r="S1763" s="274" t="s">
        <v>2470</v>
      </c>
      <c r="T1763" s="148" t="s">
        <v>31</v>
      </c>
      <c r="U1763" s="148" t="s">
        <v>31</v>
      </c>
      <c r="V1763" s="148" t="s">
        <v>31</v>
      </c>
      <c r="W1763" s="148" t="s">
        <v>31</v>
      </c>
      <c r="X1763" s="333" t="s">
        <v>3778</v>
      </c>
      <c r="Y1763" s="121"/>
      <c r="Z1763" s="121"/>
      <c r="AA1763" s="121"/>
      <c r="AB1763" s="121"/>
      <c r="AC1763" s="121"/>
      <c r="AD1763" s="121"/>
      <c r="AE1763" s="321"/>
      <c r="AF1763" s="121"/>
      <c r="AG1763" s="129"/>
      <c r="AH1763" s="129"/>
      <c r="AI1763" s="129"/>
      <c r="AJ1763" s="129"/>
      <c r="AK1763" s="129"/>
      <c r="AL1763" s="129"/>
      <c r="AM1763" s="129"/>
      <c r="AN1763" s="129"/>
      <c r="AO1763" s="129"/>
      <c r="AP1763" s="129"/>
    </row>
    <row r="1764" spans="2:44" s="149" customFormat="1" ht="12.75" customHeight="1">
      <c r="B1764" s="21"/>
      <c r="C1764" s="29"/>
      <c r="D1764" s="30"/>
      <c r="E1764" s="30"/>
      <c r="F1764" s="31"/>
      <c r="G1764" s="239" t="s">
        <v>370</v>
      </c>
      <c r="H1764" s="14" t="s">
        <v>262</v>
      </c>
      <c r="I1764" s="25">
        <v>60</v>
      </c>
      <c r="J1764" s="26">
        <v>30</v>
      </c>
      <c r="K1764" s="25">
        <v>1</v>
      </c>
      <c r="L1764" s="26">
        <v>0.5</v>
      </c>
      <c r="M1764" s="27"/>
      <c r="N1764" s="27"/>
      <c r="O1764" s="27"/>
      <c r="P1764" s="27"/>
      <c r="Q1764" s="27"/>
      <c r="R1764" s="28">
        <v>42985</v>
      </c>
      <c r="S1764" s="274" t="s">
        <v>2470</v>
      </c>
      <c r="T1764" s="148" t="s">
        <v>31</v>
      </c>
      <c r="U1764" s="148" t="s">
        <v>31</v>
      </c>
      <c r="V1764" s="148" t="s">
        <v>31</v>
      </c>
      <c r="W1764" s="148" t="s">
        <v>31</v>
      </c>
      <c r="X1764" s="333" t="s">
        <v>3778</v>
      </c>
      <c r="Y1764" s="121"/>
      <c r="Z1764" s="121"/>
      <c r="AA1764" s="121"/>
      <c r="AB1764" s="121"/>
      <c r="AC1764" s="121"/>
      <c r="AD1764" s="121"/>
      <c r="AE1764" s="321"/>
      <c r="AF1764" s="121"/>
      <c r="AG1764" s="129"/>
      <c r="AH1764" s="129"/>
      <c r="AI1764" s="129"/>
      <c r="AJ1764" s="129"/>
      <c r="AK1764" s="129"/>
      <c r="AL1764" s="129"/>
      <c r="AM1764" s="129"/>
      <c r="AN1764" s="129"/>
      <c r="AO1764" s="129"/>
      <c r="AP1764" s="129"/>
    </row>
    <row r="1765" spans="2:44" s="149" customFormat="1" ht="12.75" customHeight="1">
      <c r="B1765" s="21"/>
      <c r="C1765" s="22" t="s">
        <v>24</v>
      </c>
      <c r="D1765" s="22" t="s">
        <v>364</v>
      </c>
      <c r="E1765" s="22" t="s">
        <v>371</v>
      </c>
      <c r="F1765" s="22" t="s">
        <v>372</v>
      </c>
      <c r="G1765" s="239" t="s">
        <v>366</v>
      </c>
      <c r="H1765" s="14" t="s">
        <v>262</v>
      </c>
      <c r="I1765" s="25">
        <v>36</v>
      </c>
      <c r="J1765" s="26">
        <v>0</v>
      </c>
      <c r="K1765" s="25">
        <v>0.6</v>
      </c>
      <c r="L1765" s="26">
        <v>0</v>
      </c>
      <c r="M1765" s="27">
        <f>SUM(I1765:I1768)</f>
        <v>168</v>
      </c>
      <c r="N1765" s="27">
        <f t="shared" ref="N1765:P1765" si="171">SUM(J1765:J1768)</f>
        <v>60</v>
      </c>
      <c r="O1765" s="27">
        <f t="shared" si="171"/>
        <v>2.8</v>
      </c>
      <c r="P1765" s="27">
        <f t="shared" si="171"/>
        <v>1</v>
      </c>
      <c r="Q1765" s="27"/>
      <c r="R1765" s="28">
        <v>43713</v>
      </c>
      <c r="S1765" s="274" t="s">
        <v>2470</v>
      </c>
      <c r="T1765" s="148" t="s">
        <v>31</v>
      </c>
      <c r="U1765" s="148" t="s">
        <v>31</v>
      </c>
      <c r="V1765" s="148" t="s">
        <v>31</v>
      </c>
      <c r="W1765" s="148" t="s">
        <v>31</v>
      </c>
      <c r="X1765" s="333" t="s">
        <v>3778</v>
      </c>
      <c r="Y1765" s="121"/>
      <c r="Z1765" s="121"/>
      <c r="AA1765" s="121"/>
      <c r="AB1765" s="121"/>
      <c r="AC1765" s="121"/>
      <c r="AD1765" s="121"/>
      <c r="AE1765" s="321"/>
      <c r="AF1765" s="121"/>
      <c r="AG1765" s="129"/>
      <c r="AH1765" s="129"/>
      <c r="AI1765" s="129"/>
      <c r="AJ1765" s="129"/>
      <c r="AK1765" s="129"/>
      <c r="AL1765" s="129"/>
      <c r="AM1765" s="129"/>
      <c r="AN1765" s="129"/>
      <c r="AO1765" s="129"/>
      <c r="AP1765" s="129"/>
      <c r="AQ1765" s="327"/>
      <c r="AR1765" s="327"/>
    </row>
    <row r="1766" spans="2:44" s="149" customFormat="1" ht="12.75" customHeight="1">
      <c r="B1766" s="21"/>
      <c r="C1766" s="29"/>
      <c r="D1766" s="30"/>
      <c r="E1766" s="30"/>
      <c r="F1766" s="31"/>
      <c r="G1766" s="239" t="s">
        <v>369</v>
      </c>
      <c r="H1766" s="14" t="s">
        <v>262</v>
      </c>
      <c r="I1766" s="25">
        <v>36</v>
      </c>
      <c r="J1766" s="26">
        <v>0</v>
      </c>
      <c r="K1766" s="25">
        <v>0.6</v>
      </c>
      <c r="L1766" s="26">
        <v>0</v>
      </c>
      <c r="M1766" s="27"/>
      <c r="N1766" s="27"/>
      <c r="O1766" s="27"/>
      <c r="P1766" s="27"/>
      <c r="Q1766" s="27"/>
      <c r="R1766" s="28">
        <v>42985</v>
      </c>
      <c r="S1766" s="274" t="s">
        <v>2470</v>
      </c>
      <c r="T1766" s="148" t="s">
        <v>31</v>
      </c>
      <c r="U1766" s="148" t="s">
        <v>31</v>
      </c>
      <c r="V1766" s="148" t="s">
        <v>31</v>
      </c>
      <c r="W1766" s="148" t="s">
        <v>31</v>
      </c>
      <c r="X1766" s="333" t="s">
        <v>3778</v>
      </c>
      <c r="Y1766" s="121"/>
      <c r="Z1766" s="121"/>
      <c r="AA1766" s="121"/>
      <c r="AB1766" s="121"/>
      <c r="AC1766" s="121"/>
      <c r="AD1766" s="121"/>
      <c r="AE1766" s="321"/>
      <c r="AF1766" s="121"/>
      <c r="AG1766" s="129"/>
      <c r="AH1766" s="129"/>
      <c r="AI1766" s="129"/>
      <c r="AJ1766" s="129"/>
      <c r="AK1766" s="129"/>
      <c r="AL1766" s="129"/>
      <c r="AM1766" s="129"/>
      <c r="AN1766" s="129"/>
      <c r="AO1766" s="129"/>
      <c r="AP1766" s="129"/>
    </row>
    <row r="1767" spans="2:44" s="149" customFormat="1" ht="12.75" customHeight="1">
      <c r="B1767" s="21"/>
      <c r="C1767" s="29"/>
      <c r="D1767" s="30"/>
      <c r="E1767" s="30"/>
      <c r="F1767" s="31"/>
      <c r="G1767" s="239" t="s">
        <v>367</v>
      </c>
      <c r="H1767" s="14" t="s">
        <v>262</v>
      </c>
      <c r="I1767" s="25">
        <v>36</v>
      </c>
      <c r="J1767" s="26">
        <v>30</v>
      </c>
      <c r="K1767" s="25">
        <v>0.6</v>
      </c>
      <c r="L1767" s="26">
        <v>0.5</v>
      </c>
      <c r="M1767" s="27"/>
      <c r="N1767" s="27"/>
      <c r="O1767" s="27"/>
      <c r="P1767" s="27"/>
      <c r="Q1767" s="27"/>
      <c r="R1767" s="28">
        <v>43713</v>
      </c>
      <c r="S1767" s="274" t="s">
        <v>2470</v>
      </c>
      <c r="T1767" s="148" t="s">
        <v>31</v>
      </c>
      <c r="U1767" s="148" t="s">
        <v>31</v>
      </c>
      <c r="V1767" s="148" t="s">
        <v>31</v>
      </c>
      <c r="W1767" s="148" t="s">
        <v>31</v>
      </c>
      <c r="X1767" s="333" t="s">
        <v>3778</v>
      </c>
      <c r="Y1767" s="121"/>
      <c r="Z1767" s="121"/>
      <c r="AA1767" s="121"/>
      <c r="AB1767" s="121"/>
      <c r="AC1767" s="121"/>
      <c r="AD1767" s="121"/>
      <c r="AE1767" s="321"/>
      <c r="AF1767" s="121"/>
      <c r="AG1767" s="129"/>
      <c r="AH1767" s="129"/>
      <c r="AI1767" s="129"/>
      <c r="AJ1767" s="129"/>
      <c r="AK1767" s="129"/>
      <c r="AL1767" s="129"/>
      <c r="AM1767" s="129"/>
      <c r="AN1767" s="129"/>
      <c r="AO1767" s="129"/>
      <c r="AP1767" s="129"/>
    </row>
    <row r="1768" spans="2:44" s="149" customFormat="1" ht="12.75" customHeight="1">
      <c r="B1768" s="21"/>
      <c r="C1768" s="29"/>
      <c r="D1768" s="30"/>
      <c r="E1768" s="30"/>
      <c r="F1768" s="31"/>
      <c r="G1768" s="239" t="s">
        <v>370</v>
      </c>
      <c r="H1768" s="14" t="s">
        <v>262</v>
      </c>
      <c r="I1768" s="25">
        <v>60</v>
      </c>
      <c r="J1768" s="26">
        <v>30</v>
      </c>
      <c r="K1768" s="25">
        <v>1</v>
      </c>
      <c r="L1768" s="26">
        <v>0.5</v>
      </c>
      <c r="M1768" s="27"/>
      <c r="N1768" s="27"/>
      <c r="O1768" s="27"/>
      <c r="P1768" s="27"/>
      <c r="Q1768" s="27"/>
      <c r="R1768" s="28">
        <v>42985</v>
      </c>
      <c r="S1768" s="274" t="s">
        <v>2470</v>
      </c>
      <c r="T1768" s="148" t="s">
        <v>31</v>
      </c>
      <c r="U1768" s="148" t="s">
        <v>31</v>
      </c>
      <c r="V1768" s="148" t="s">
        <v>31</v>
      </c>
      <c r="W1768" s="148" t="s">
        <v>31</v>
      </c>
      <c r="X1768" s="333" t="s">
        <v>3778</v>
      </c>
      <c r="Y1768" s="121"/>
      <c r="Z1768" s="121"/>
      <c r="AA1768" s="121"/>
      <c r="AB1768" s="121"/>
      <c r="AC1768" s="121"/>
      <c r="AD1768" s="121"/>
      <c r="AE1768" s="321"/>
      <c r="AF1768" s="121"/>
      <c r="AG1768" s="129"/>
      <c r="AH1768" s="129"/>
      <c r="AI1768" s="129"/>
      <c r="AJ1768" s="129"/>
      <c r="AK1768" s="129"/>
      <c r="AL1768" s="129"/>
      <c r="AM1768" s="129"/>
      <c r="AN1768" s="129"/>
      <c r="AO1768" s="129"/>
      <c r="AP1768" s="129"/>
    </row>
    <row r="1769" spans="2:44" s="149" customFormat="1" ht="12.75" customHeight="1">
      <c r="B1769" s="21"/>
      <c r="C1769" s="22" t="s">
        <v>24</v>
      </c>
      <c r="D1769" s="22" t="s">
        <v>364</v>
      </c>
      <c r="E1769" s="22" t="s">
        <v>373</v>
      </c>
      <c r="F1769" s="22" t="s">
        <v>1177</v>
      </c>
      <c r="G1769" s="239" t="s">
        <v>366</v>
      </c>
      <c r="H1769" s="14" t="s">
        <v>262</v>
      </c>
      <c r="I1769" s="25">
        <v>36</v>
      </c>
      <c r="J1769" s="26">
        <v>0</v>
      </c>
      <c r="K1769" s="25">
        <v>0.6</v>
      </c>
      <c r="L1769" s="26">
        <v>0</v>
      </c>
      <c r="M1769" s="27">
        <f>SUM(I1769:I1772)</f>
        <v>168</v>
      </c>
      <c r="N1769" s="27">
        <f t="shared" ref="N1769:P1769" si="172">SUM(J1769:J1772)</f>
        <v>60</v>
      </c>
      <c r="O1769" s="27">
        <f t="shared" si="172"/>
        <v>2.8</v>
      </c>
      <c r="P1769" s="27">
        <f t="shared" si="172"/>
        <v>1</v>
      </c>
      <c r="Q1769" s="27"/>
      <c r="R1769" s="28">
        <v>43713</v>
      </c>
      <c r="S1769" s="274" t="s">
        <v>2470</v>
      </c>
      <c r="T1769" s="148" t="s">
        <v>31</v>
      </c>
      <c r="U1769" s="148" t="s">
        <v>31</v>
      </c>
      <c r="V1769" s="148" t="s">
        <v>31</v>
      </c>
      <c r="W1769" s="148" t="s">
        <v>31</v>
      </c>
      <c r="X1769" s="333" t="s">
        <v>3778</v>
      </c>
      <c r="Y1769" s="121"/>
      <c r="Z1769" s="121"/>
      <c r="AA1769" s="121"/>
      <c r="AB1769" s="121"/>
      <c r="AC1769" s="121"/>
      <c r="AD1769" s="121"/>
      <c r="AE1769" s="321"/>
      <c r="AF1769" s="121"/>
      <c r="AG1769" s="129"/>
      <c r="AH1769" s="129"/>
      <c r="AI1769" s="129"/>
      <c r="AJ1769" s="129"/>
      <c r="AK1769" s="129"/>
      <c r="AL1769" s="129"/>
      <c r="AM1769" s="129"/>
      <c r="AN1769" s="129"/>
      <c r="AO1769" s="129"/>
      <c r="AP1769" s="129"/>
      <c r="AQ1769" s="327"/>
      <c r="AR1769" s="327"/>
    </row>
    <row r="1770" spans="2:44" s="149" customFormat="1" ht="12.75" customHeight="1">
      <c r="B1770" s="21"/>
      <c r="C1770" s="29"/>
      <c r="D1770" s="30"/>
      <c r="E1770" s="30"/>
      <c r="F1770" s="31"/>
      <c r="G1770" s="239" t="s">
        <v>369</v>
      </c>
      <c r="H1770" s="14" t="s">
        <v>262</v>
      </c>
      <c r="I1770" s="25">
        <v>36</v>
      </c>
      <c r="J1770" s="26">
        <v>0</v>
      </c>
      <c r="K1770" s="25">
        <v>0.6</v>
      </c>
      <c r="L1770" s="26">
        <v>0</v>
      </c>
      <c r="M1770" s="27"/>
      <c r="N1770" s="27"/>
      <c r="O1770" s="27"/>
      <c r="P1770" s="27"/>
      <c r="Q1770" s="27"/>
      <c r="R1770" s="28">
        <v>43713</v>
      </c>
      <c r="S1770" s="274" t="s">
        <v>2470</v>
      </c>
      <c r="T1770" s="148" t="s">
        <v>31</v>
      </c>
      <c r="U1770" s="148" t="s">
        <v>31</v>
      </c>
      <c r="V1770" s="148" t="s">
        <v>31</v>
      </c>
      <c r="W1770" s="148" t="s">
        <v>31</v>
      </c>
      <c r="X1770" s="333" t="s">
        <v>3778</v>
      </c>
      <c r="Y1770" s="121"/>
      <c r="Z1770" s="121"/>
      <c r="AA1770" s="121"/>
      <c r="AB1770" s="121"/>
      <c r="AC1770" s="121"/>
      <c r="AD1770" s="121"/>
      <c r="AE1770" s="321"/>
      <c r="AF1770" s="121"/>
      <c r="AG1770" s="129"/>
      <c r="AH1770" s="129"/>
      <c r="AI1770" s="129"/>
      <c r="AJ1770" s="129"/>
      <c r="AK1770" s="129"/>
      <c r="AL1770" s="129"/>
      <c r="AM1770" s="129"/>
      <c r="AN1770" s="129"/>
      <c r="AO1770" s="129"/>
      <c r="AP1770" s="129"/>
    </row>
    <row r="1771" spans="2:44" s="149" customFormat="1" ht="12.75" customHeight="1">
      <c r="B1771" s="21"/>
      <c r="C1771" s="29"/>
      <c r="D1771" s="30"/>
      <c r="E1771" s="30"/>
      <c r="F1771" s="31"/>
      <c r="G1771" s="239" t="s">
        <v>367</v>
      </c>
      <c r="H1771" s="14" t="s">
        <v>262</v>
      </c>
      <c r="I1771" s="25">
        <v>36</v>
      </c>
      <c r="J1771" s="26">
        <v>30</v>
      </c>
      <c r="K1771" s="25">
        <v>0.6</v>
      </c>
      <c r="L1771" s="26">
        <v>0.5</v>
      </c>
      <c r="M1771" s="27"/>
      <c r="N1771" s="27"/>
      <c r="O1771" s="27"/>
      <c r="P1771" s="27"/>
      <c r="Q1771" s="27"/>
      <c r="R1771" s="28">
        <v>43713</v>
      </c>
      <c r="S1771" s="274" t="s">
        <v>2470</v>
      </c>
      <c r="T1771" s="148" t="s">
        <v>31</v>
      </c>
      <c r="U1771" s="148" t="s">
        <v>31</v>
      </c>
      <c r="V1771" s="148" t="s">
        <v>31</v>
      </c>
      <c r="W1771" s="148" t="s">
        <v>31</v>
      </c>
      <c r="X1771" s="333" t="s">
        <v>3778</v>
      </c>
      <c r="Y1771" s="121"/>
      <c r="Z1771" s="121"/>
      <c r="AA1771" s="121"/>
      <c r="AB1771" s="121"/>
      <c r="AC1771" s="121"/>
      <c r="AD1771" s="121"/>
      <c r="AE1771" s="321"/>
      <c r="AF1771" s="121"/>
      <c r="AG1771" s="129"/>
      <c r="AH1771" s="129"/>
      <c r="AI1771" s="129"/>
      <c r="AJ1771" s="129"/>
      <c r="AK1771" s="129"/>
      <c r="AL1771" s="129"/>
      <c r="AM1771" s="129"/>
      <c r="AN1771" s="129"/>
      <c r="AO1771" s="129"/>
      <c r="AP1771" s="129"/>
    </row>
    <row r="1772" spans="2:44" s="149" customFormat="1" ht="12.75" customHeight="1">
      <c r="B1772" s="21"/>
      <c r="C1772" s="29"/>
      <c r="D1772" s="30"/>
      <c r="E1772" s="30"/>
      <c r="F1772" s="31"/>
      <c r="G1772" s="239" t="s">
        <v>370</v>
      </c>
      <c r="H1772" s="14" t="s">
        <v>262</v>
      </c>
      <c r="I1772" s="25">
        <v>60</v>
      </c>
      <c r="J1772" s="26">
        <v>30</v>
      </c>
      <c r="K1772" s="25">
        <v>1</v>
      </c>
      <c r="L1772" s="26">
        <v>0.5</v>
      </c>
      <c r="M1772" s="27"/>
      <c r="N1772" s="27"/>
      <c r="O1772" s="27"/>
      <c r="P1772" s="27"/>
      <c r="Q1772" s="27"/>
      <c r="R1772" s="28">
        <v>42985</v>
      </c>
      <c r="S1772" s="274" t="s">
        <v>2470</v>
      </c>
      <c r="T1772" s="148" t="s">
        <v>31</v>
      </c>
      <c r="U1772" s="148" t="s">
        <v>31</v>
      </c>
      <c r="V1772" s="148" t="s">
        <v>31</v>
      </c>
      <c r="W1772" s="148" t="s">
        <v>31</v>
      </c>
      <c r="X1772" s="333" t="s">
        <v>3778</v>
      </c>
      <c r="Y1772" s="121"/>
      <c r="Z1772" s="121"/>
      <c r="AA1772" s="121"/>
      <c r="AB1772" s="121"/>
      <c r="AC1772" s="121"/>
      <c r="AD1772" s="121"/>
      <c r="AE1772" s="321"/>
      <c r="AF1772" s="121"/>
      <c r="AG1772" s="129"/>
      <c r="AH1772" s="129"/>
      <c r="AI1772" s="129"/>
      <c r="AJ1772" s="129"/>
      <c r="AK1772" s="129"/>
      <c r="AL1772" s="129"/>
      <c r="AM1772" s="129"/>
      <c r="AN1772" s="129"/>
      <c r="AO1772" s="129"/>
      <c r="AP1772" s="129"/>
    </row>
    <row r="1773" spans="2:44" s="149" customFormat="1" ht="12.75" customHeight="1">
      <c r="B1773" s="21"/>
      <c r="C1773" s="22" t="s">
        <v>24</v>
      </c>
      <c r="D1773" s="38" t="s">
        <v>374</v>
      </c>
      <c r="E1773" s="38" t="s">
        <v>375</v>
      </c>
      <c r="F1773" s="23" t="s">
        <v>376</v>
      </c>
      <c r="G1773" s="239" t="s">
        <v>377</v>
      </c>
      <c r="H1773" s="14" t="s">
        <v>262</v>
      </c>
      <c r="I1773" s="25">
        <v>30</v>
      </c>
      <c r="J1773" s="26">
        <v>60</v>
      </c>
      <c r="K1773" s="25">
        <v>0.5</v>
      </c>
      <c r="L1773" s="26">
        <v>1</v>
      </c>
      <c r="M1773" s="27">
        <f>SUM(I1773:I1774)</f>
        <v>42</v>
      </c>
      <c r="N1773" s="27">
        <f t="shared" ref="N1773:P1773" si="173">SUM(J1773:J1774)</f>
        <v>780</v>
      </c>
      <c r="O1773" s="27">
        <f t="shared" si="173"/>
        <v>0.7</v>
      </c>
      <c r="P1773" s="27">
        <f t="shared" si="173"/>
        <v>13</v>
      </c>
      <c r="Q1773" s="27"/>
      <c r="R1773" s="28">
        <v>43350</v>
      </c>
      <c r="S1773" s="274" t="s">
        <v>2470</v>
      </c>
      <c r="T1773" s="148" t="s">
        <v>31</v>
      </c>
      <c r="U1773" s="148" t="s">
        <v>31</v>
      </c>
      <c r="V1773" s="148" t="s">
        <v>31</v>
      </c>
      <c r="W1773" s="148" t="s">
        <v>31</v>
      </c>
      <c r="X1773" s="333" t="s">
        <v>3796</v>
      </c>
      <c r="Y1773" s="121"/>
      <c r="Z1773" s="121"/>
      <c r="AA1773" s="121"/>
      <c r="AB1773" s="121"/>
      <c r="AC1773" s="121"/>
      <c r="AD1773" s="121"/>
      <c r="AE1773" s="321"/>
      <c r="AF1773" s="121"/>
      <c r="AG1773" s="129"/>
      <c r="AH1773" s="129"/>
      <c r="AI1773" s="129"/>
      <c r="AJ1773" s="129"/>
      <c r="AK1773" s="129"/>
      <c r="AL1773" s="129"/>
      <c r="AM1773" s="129"/>
      <c r="AN1773" s="129"/>
      <c r="AO1773" s="129"/>
      <c r="AP1773" s="129"/>
      <c r="AQ1773" s="327"/>
      <c r="AR1773" s="327"/>
    </row>
    <row r="1774" spans="2:44" s="149" customFormat="1" ht="12.75" customHeight="1">
      <c r="B1774" s="21"/>
      <c r="C1774" s="29"/>
      <c r="D1774" s="30"/>
      <c r="E1774" s="30"/>
      <c r="F1774" s="31"/>
      <c r="G1774" s="239" t="s">
        <v>378</v>
      </c>
      <c r="H1774" s="14" t="s">
        <v>262</v>
      </c>
      <c r="I1774" s="25">
        <v>12</v>
      </c>
      <c r="J1774" s="26">
        <v>720</v>
      </c>
      <c r="K1774" s="25">
        <v>0.2</v>
      </c>
      <c r="L1774" s="26">
        <v>12</v>
      </c>
      <c r="M1774" s="27"/>
      <c r="N1774" s="27"/>
      <c r="O1774" s="27"/>
      <c r="P1774" s="27"/>
      <c r="Q1774" s="27"/>
      <c r="R1774" s="49">
        <v>43724</v>
      </c>
      <c r="S1774" s="274" t="s">
        <v>2470</v>
      </c>
      <c r="T1774" s="148" t="s">
        <v>31</v>
      </c>
      <c r="U1774" s="148" t="s">
        <v>31</v>
      </c>
      <c r="V1774" s="148" t="s">
        <v>31</v>
      </c>
      <c r="W1774" s="148" t="s">
        <v>31</v>
      </c>
      <c r="X1774" s="333" t="s">
        <v>3796</v>
      </c>
      <c r="Y1774" s="121"/>
      <c r="Z1774" s="121"/>
      <c r="AA1774" s="121"/>
      <c r="AB1774" s="121"/>
      <c r="AC1774" s="121"/>
      <c r="AD1774" s="121"/>
      <c r="AE1774" s="321"/>
      <c r="AF1774" s="121"/>
      <c r="AG1774" s="129"/>
      <c r="AH1774" s="129"/>
      <c r="AI1774" s="129"/>
      <c r="AJ1774" s="129"/>
      <c r="AK1774" s="129"/>
      <c r="AL1774" s="129"/>
      <c r="AM1774" s="129"/>
      <c r="AN1774" s="129"/>
      <c r="AO1774" s="129"/>
      <c r="AP1774" s="129"/>
    </row>
    <row r="1775" spans="2:44" s="149" customFormat="1" ht="12.75" customHeight="1">
      <c r="B1775" s="21"/>
      <c r="C1775" s="22"/>
      <c r="D1775" s="30"/>
      <c r="E1775" s="30"/>
      <c r="F1775" s="24" t="s">
        <v>379</v>
      </c>
      <c r="G1775" s="239" t="s">
        <v>380</v>
      </c>
      <c r="H1775" s="14" t="s">
        <v>262</v>
      </c>
      <c r="I1775" s="25">
        <v>30</v>
      </c>
      <c r="J1775" s="26">
        <v>0</v>
      </c>
      <c r="K1775" s="25">
        <v>0.5</v>
      </c>
      <c r="L1775" s="26">
        <v>0</v>
      </c>
      <c r="M1775" s="27">
        <f>SUM(I1775)</f>
        <v>30</v>
      </c>
      <c r="N1775" s="27">
        <f t="shared" ref="N1775:P1782" si="174">SUM(J1775)</f>
        <v>0</v>
      </c>
      <c r="O1775" s="27">
        <f t="shared" si="174"/>
        <v>0.5</v>
      </c>
      <c r="P1775" s="27">
        <f t="shared" si="174"/>
        <v>0</v>
      </c>
      <c r="Q1775" s="27"/>
      <c r="R1775" s="49">
        <v>43789</v>
      </c>
      <c r="S1775" s="274" t="s">
        <v>2470</v>
      </c>
      <c r="T1775" s="148" t="s">
        <v>31</v>
      </c>
      <c r="U1775" s="148" t="s">
        <v>31</v>
      </c>
      <c r="V1775" s="148" t="s">
        <v>31</v>
      </c>
      <c r="W1775" s="148" t="s">
        <v>31</v>
      </c>
      <c r="X1775" s="333" t="s">
        <v>3796</v>
      </c>
      <c r="Y1775" s="121"/>
      <c r="Z1775" s="121"/>
      <c r="AA1775" s="121"/>
      <c r="AB1775" s="121"/>
      <c r="AC1775" s="121"/>
      <c r="AD1775" s="121"/>
      <c r="AE1775" s="321"/>
      <c r="AF1775" s="121"/>
      <c r="AG1775" s="129"/>
      <c r="AH1775" s="129"/>
      <c r="AI1775" s="129"/>
      <c r="AJ1775" s="129"/>
      <c r="AK1775" s="129"/>
      <c r="AL1775" s="129"/>
      <c r="AM1775" s="129"/>
      <c r="AN1775" s="129"/>
      <c r="AO1775" s="129"/>
      <c r="AP1775" s="129"/>
      <c r="AQ1775" s="327"/>
      <c r="AR1775" s="327"/>
    </row>
    <row r="1776" spans="2:44" s="149" customFormat="1" ht="12.75" customHeight="1">
      <c r="B1776" s="21"/>
      <c r="C1776" s="22"/>
      <c r="D1776" s="30"/>
      <c r="E1776" s="30"/>
      <c r="F1776" s="23" t="s">
        <v>1178</v>
      </c>
      <c r="G1776" s="239" t="s">
        <v>381</v>
      </c>
      <c r="H1776" s="14" t="s">
        <v>262</v>
      </c>
      <c r="I1776" s="25">
        <v>6</v>
      </c>
      <c r="J1776" s="26">
        <v>270</v>
      </c>
      <c r="K1776" s="476">
        <v>0.1</v>
      </c>
      <c r="L1776" s="476">
        <v>4.5</v>
      </c>
      <c r="M1776" s="27">
        <f t="shared" ref="M1776:M1782" si="175">SUM(I1776)</f>
        <v>6</v>
      </c>
      <c r="N1776" s="27">
        <f t="shared" si="174"/>
        <v>270</v>
      </c>
      <c r="O1776" s="27">
        <f t="shared" si="174"/>
        <v>0.1</v>
      </c>
      <c r="P1776" s="27">
        <f t="shared" si="174"/>
        <v>4.5</v>
      </c>
      <c r="Q1776" s="27"/>
      <c r="R1776" s="28">
        <v>43118</v>
      </c>
      <c r="S1776" s="274" t="s">
        <v>2470</v>
      </c>
      <c r="T1776" s="148" t="s">
        <v>31</v>
      </c>
      <c r="U1776" s="148" t="s">
        <v>31</v>
      </c>
      <c r="V1776" s="148" t="s">
        <v>31</v>
      </c>
      <c r="W1776" s="148" t="s">
        <v>31</v>
      </c>
      <c r="X1776" s="333" t="s">
        <v>3796</v>
      </c>
      <c r="Y1776" s="121"/>
      <c r="Z1776" s="121"/>
      <c r="AA1776" s="121"/>
      <c r="AB1776" s="121"/>
      <c r="AC1776" s="121"/>
      <c r="AD1776" s="121"/>
      <c r="AE1776" s="321"/>
      <c r="AF1776" s="121"/>
      <c r="AG1776" s="129"/>
      <c r="AH1776" s="129"/>
      <c r="AI1776" s="129"/>
      <c r="AJ1776" s="129"/>
      <c r="AK1776" s="129"/>
      <c r="AL1776" s="129"/>
      <c r="AM1776" s="129"/>
      <c r="AN1776" s="129"/>
      <c r="AO1776" s="129"/>
      <c r="AP1776" s="129"/>
      <c r="AQ1776" s="327"/>
      <c r="AR1776" s="327"/>
    </row>
    <row r="1777" spans="2:44" s="149" customFormat="1" ht="12.75" customHeight="1">
      <c r="B1777" s="21"/>
      <c r="C1777" s="22"/>
      <c r="D1777" s="30"/>
      <c r="E1777" s="30"/>
      <c r="F1777" s="50" t="s">
        <v>382</v>
      </c>
      <c r="G1777" s="244" t="s">
        <v>383</v>
      </c>
      <c r="H1777" s="14" t="s">
        <v>262</v>
      </c>
      <c r="I1777" s="25">
        <v>210</v>
      </c>
      <c r="J1777" s="26">
        <v>7200</v>
      </c>
      <c r="K1777" s="25">
        <v>3.5</v>
      </c>
      <c r="L1777" s="26">
        <v>120</v>
      </c>
      <c r="M1777" s="27">
        <f t="shared" si="175"/>
        <v>210</v>
      </c>
      <c r="N1777" s="27">
        <f t="shared" si="174"/>
        <v>7200</v>
      </c>
      <c r="O1777" s="27">
        <f t="shared" si="174"/>
        <v>3.5</v>
      </c>
      <c r="P1777" s="27">
        <f t="shared" si="174"/>
        <v>120</v>
      </c>
      <c r="Q1777" s="27"/>
      <c r="R1777" s="28">
        <v>43790</v>
      </c>
      <c r="S1777" s="274" t="s">
        <v>2470</v>
      </c>
      <c r="T1777" s="148" t="s">
        <v>31</v>
      </c>
      <c r="U1777" s="148" t="s">
        <v>31</v>
      </c>
      <c r="V1777" s="148" t="s">
        <v>31</v>
      </c>
      <c r="W1777" s="148" t="s">
        <v>31</v>
      </c>
      <c r="X1777" s="333" t="s">
        <v>3796</v>
      </c>
      <c r="Y1777" s="121"/>
      <c r="Z1777" s="121"/>
      <c r="AA1777" s="121"/>
      <c r="AB1777" s="121"/>
      <c r="AC1777" s="121"/>
      <c r="AD1777" s="121"/>
      <c r="AE1777" s="321"/>
      <c r="AF1777" s="121"/>
      <c r="AG1777" s="129"/>
      <c r="AH1777" s="129"/>
      <c r="AI1777" s="129"/>
      <c r="AJ1777" s="129"/>
      <c r="AK1777" s="129"/>
      <c r="AL1777" s="129"/>
      <c r="AM1777" s="129"/>
      <c r="AN1777" s="129"/>
      <c r="AO1777" s="129"/>
      <c r="AP1777" s="129"/>
      <c r="AQ1777" s="327"/>
      <c r="AR1777" s="327"/>
    </row>
    <row r="1778" spans="2:44" s="149" customFormat="1" ht="12.75" customHeight="1">
      <c r="B1778" s="21"/>
      <c r="C1778" s="22" t="s">
        <v>24</v>
      </c>
      <c r="D1778" s="38" t="s">
        <v>374</v>
      </c>
      <c r="E1778" s="38" t="s">
        <v>384</v>
      </c>
      <c r="F1778" s="23" t="s">
        <v>384</v>
      </c>
      <c r="G1778" s="239" t="s">
        <v>385</v>
      </c>
      <c r="H1778" s="14" t="s">
        <v>262</v>
      </c>
      <c r="I1778" s="25">
        <v>12</v>
      </c>
      <c r="J1778" s="26">
        <v>0</v>
      </c>
      <c r="K1778" s="476">
        <v>0.2</v>
      </c>
      <c r="L1778" s="476">
        <v>0</v>
      </c>
      <c r="M1778" s="27">
        <f t="shared" si="175"/>
        <v>12</v>
      </c>
      <c r="N1778" s="27">
        <f t="shared" si="174"/>
        <v>0</v>
      </c>
      <c r="O1778" s="27">
        <f t="shared" si="174"/>
        <v>0.2</v>
      </c>
      <c r="P1778" s="27">
        <f t="shared" si="174"/>
        <v>0</v>
      </c>
      <c r="Q1778" s="27"/>
      <c r="R1778" s="28">
        <v>43571</v>
      </c>
      <c r="S1778" s="274" t="s">
        <v>2470</v>
      </c>
      <c r="T1778" s="148" t="s">
        <v>31</v>
      </c>
      <c r="U1778" s="148" t="s">
        <v>31</v>
      </c>
      <c r="V1778" s="148" t="s">
        <v>31</v>
      </c>
      <c r="W1778" s="148" t="s">
        <v>31</v>
      </c>
      <c r="X1778" s="333" t="s">
        <v>3796</v>
      </c>
      <c r="Y1778" s="121"/>
      <c r="Z1778" s="121"/>
      <c r="AA1778" s="121"/>
      <c r="AB1778" s="121"/>
      <c r="AC1778" s="121"/>
      <c r="AD1778" s="121"/>
      <c r="AE1778" s="321"/>
      <c r="AF1778" s="121"/>
      <c r="AG1778" s="129"/>
      <c r="AH1778" s="129"/>
      <c r="AI1778" s="129"/>
      <c r="AJ1778" s="129"/>
      <c r="AK1778" s="129"/>
      <c r="AL1778" s="129"/>
      <c r="AM1778" s="129"/>
      <c r="AN1778" s="129"/>
      <c r="AO1778" s="129"/>
      <c r="AP1778" s="129"/>
      <c r="AQ1778" s="327"/>
      <c r="AR1778" s="327"/>
    </row>
    <row r="1779" spans="2:44" s="149" customFormat="1" ht="12.75" customHeight="1">
      <c r="B1779" s="21"/>
      <c r="C1779" s="22" t="s">
        <v>24</v>
      </c>
      <c r="D1779" s="38" t="s">
        <v>386</v>
      </c>
      <c r="E1779" s="38" t="s">
        <v>387</v>
      </c>
      <c r="F1779" s="23" t="s">
        <v>388</v>
      </c>
      <c r="G1779" s="241" t="s">
        <v>389</v>
      </c>
      <c r="H1779" s="14" t="s">
        <v>262</v>
      </c>
      <c r="I1779" s="25">
        <v>12</v>
      </c>
      <c r="J1779" s="26">
        <v>120</v>
      </c>
      <c r="K1779" s="25">
        <v>0.2</v>
      </c>
      <c r="L1779" s="26">
        <v>2</v>
      </c>
      <c r="M1779" s="27">
        <f t="shared" si="175"/>
        <v>12</v>
      </c>
      <c r="N1779" s="27">
        <f t="shared" si="174"/>
        <v>120</v>
      </c>
      <c r="O1779" s="27">
        <f t="shared" si="174"/>
        <v>0.2</v>
      </c>
      <c r="P1779" s="27">
        <f t="shared" si="174"/>
        <v>2</v>
      </c>
      <c r="Q1779" s="27"/>
      <c r="R1779" s="28">
        <v>43224</v>
      </c>
      <c r="S1779" s="274" t="s">
        <v>2470</v>
      </c>
      <c r="T1779" s="148" t="s">
        <v>31</v>
      </c>
      <c r="U1779" s="148" t="s">
        <v>31</v>
      </c>
      <c r="V1779" s="148" t="s">
        <v>31</v>
      </c>
      <c r="W1779" s="148" t="s">
        <v>31</v>
      </c>
      <c r="X1779" s="333" t="s">
        <v>3789</v>
      </c>
      <c r="Y1779" s="121"/>
      <c r="Z1779" s="121"/>
      <c r="AA1779" s="121"/>
      <c r="AB1779" s="121"/>
      <c r="AC1779" s="121"/>
      <c r="AD1779" s="121"/>
      <c r="AE1779" s="321"/>
      <c r="AF1779" s="121"/>
      <c r="AG1779" s="129"/>
      <c r="AH1779" s="129"/>
      <c r="AI1779" s="129"/>
      <c r="AJ1779" s="129"/>
      <c r="AK1779" s="129"/>
      <c r="AL1779" s="129"/>
      <c r="AM1779" s="129"/>
      <c r="AN1779" s="129"/>
      <c r="AO1779" s="129"/>
      <c r="AP1779" s="129"/>
      <c r="AQ1779" s="327"/>
      <c r="AR1779" s="327"/>
    </row>
    <row r="1780" spans="2:44" s="149" customFormat="1" ht="12.75" customHeight="1">
      <c r="B1780" s="21"/>
      <c r="C1780" s="22" t="s">
        <v>24</v>
      </c>
      <c r="D1780" s="38" t="s">
        <v>386</v>
      </c>
      <c r="E1780" s="38" t="s">
        <v>387</v>
      </c>
      <c r="F1780" s="51" t="s">
        <v>390</v>
      </c>
      <c r="G1780" s="245" t="s">
        <v>391</v>
      </c>
      <c r="H1780" s="14" t="s">
        <v>262</v>
      </c>
      <c r="I1780" s="25">
        <v>12</v>
      </c>
      <c r="J1780" s="26">
        <v>240</v>
      </c>
      <c r="K1780" s="25">
        <v>0.2</v>
      </c>
      <c r="L1780" s="26">
        <v>4</v>
      </c>
      <c r="M1780" s="27">
        <f t="shared" si="175"/>
        <v>12</v>
      </c>
      <c r="N1780" s="27">
        <f t="shared" si="174"/>
        <v>240</v>
      </c>
      <c r="O1780" s="27">
        <f t="shared" si="174"/>
        <v>0.2</v>
      </c>
      <c r="P1780" s="27">
        <f t="shared" si="174"/>
        <v>4</v>
      </c>
      <c r="Q1780" s="27"/>
      <c r="R1780" s="52">
        <v>43340</v>
      </c>
      <c r="S1780" s="274" t="s">
        <v>2470</v>
      </c>
      <c r="T1780" s="148" t="s">
        <v>31</v>
      </c>
      <c r="U1780" s="148" t="s">
        <v>31</v>
      </c>
      <c r="V1780" s="148" t="s">
        <v>31</v>
      </c>
      <c r="W1780" s="148" t="s">
        <v>31</v>
      </c>
      <c r="X1780" s="333" t="s">
        <v>3789</v>
      </c>
      <c r="Y1780" s="121"/>
      <c r="Z1780" s="121"/>
      <c r="AA1780" s="121"/>
      <c r="AB1780" s="121"/>
      <c r="AC1780" s="121"/>
      <c r="AD1780" s="121"/>
      <c r="AE1780" s="321"/>
      <c r="AF1780" s="121"/>
      <c r="AG1780" s="129"/>
      <c r="AH1780" s="129"/>
      <c r="AI1780" s="129"/>
      <c r="AJ1780" s="129"/>
      <c r="AK1780" s="129"/>
      <c r="AL1780" s="129"/>
      <c r="AM1780" s="129"/>
      <c r="AN1780" s="129"/>
      <c r="AO1780" s="129"/>
      <c r="AP1780" s="129"/>
      <c r="AQ1780" s="327"/>
      <c r="AR1780" s="327"/>
    </row>
    <row r="1781" spans="2:44" s="149" customFormat="1" ht="12.75" customHeight="1">
      <c r="B1781" s="21"/>
      <c r="C1781" s="22" t="s">
        <v>24</v>
      </c>
      <c r="D1781" s="38" t="s">
        <v>386</v>
      </c>
      <c r="E1781" s="38" t="s">
        <v>3812</v>
      </c>
      <c r="F1781" s="23" t="s">
        <v>1174</v>
      </c>
      <c r="G1781" s="241" t="s">
        <v>912</v>
      </c>
      <c r="H1781" s="14" t="s">
        <v>262</v>
      </c>
      <c r="I1781" s="25">
        <v>48</v>
      </c>
      <c r="J1781" s="26">
        <v>0</v>
      </c>
      <c r="K1781" s="477">
        <v>0.8</v>
      </c>
      <c r="L1781" s="477">
        <v>0</v>
      </c>
      <c r="M1781" s="27">
        <f t="shared" si="175"/>
        <v>48</v>
      </c>
      <c r="N1781" s="27">
        <f t="shared" si="174"/>
        <v>0</v>
      </c>
      <c r="O1781" s="27">
        <f t="shared" si="174"/>
        <v>0.8</v>
      </c>
      <c r="P1781" s="27">
        <f t="shared" si="174"/>
        <v>0</v>
      </c>
      <c r="Q1781" s="27"/>
      <c r="R1781" s="34">
        <v>43724</v>
      </c>
      <c r="S1781" s="274" t="s">
        <v>2470</v>
      </c>
      <c r="T1781" s="148" t="s">
        <v>31</v>
      </c>
      <c r="U1781" s="148" t="s">
        <v>31</v>
      </c>
      <c r="V1781" s="148" t="s">
        <v>31</v>
      </c>
      <c r="W1781" s="148" t="s">
        <v>31</v>
      </c>
      <c r="X1781" s="333" t="s">
        <v>3813</v>
      </c>
      <c r="Y1781" s="121"/>
      <c r="Z1781" s="121"/>
      <c r="AA1781" s="121"/>
      <c r="AB1781" s="121"/>
      <c r="AC1781" s="121"/>
      <c r="AD1781" s="121"/>
      <c r="AE1781" s="321"/>
      <c r="AF1781" s="121"/>
      <c r="AG1781" s="129"/>
      <c r="AH1781" s="129"/>
      <c r="AI1781" s="129"/>
      <c r="AJ1781" s="129"/>
      <c r="AK1781" s="129"/>
      <c r="AL1781" s="129"/>
      <c r="AM1781" s="129"/>
      <c r="AN1781" s="129"/>
      <c r="AO1781" s="129"/>
      <c r="AP1781" s="129"/>
      <c r="AQ1781" s="327"/>
      <c r="AR1781" s="327"/>
    </row>
    <row r="1782" spans="2:44" s="149" customFormat="1" ht="12.75" customHeight="1">
      <c r="B1782" s="21"/>
      <c r="C1782" s="22" t="s">
        <v>24</v>
      </c>
      <c r="D1782" s="38" t="s">
        <v>386</v>
      </c>
      <c r="E1782" s="38" t="s">
        <v>3812</v>
      </c>
      <c r="F1782" s="51" t="s">
        <v>392</v>
      </c>
      <c r="G1782" s="245" t="s">
        <v>393</v>
      </c>
      <c r="H1782" s="14" t="s">
        <v>262</v>
      </c>
      <c r="I1782" s="25">
        <v>12</v>
      </c>
      <c r="J1782" s="26">
        <v>240</v>
      </c>
      <c r="K1782" s="25">
        <v>0.2</v>
      </c>
      <c r="L1782" s="26">
        <v>4</v>
      </c>
      <c r="M1782" s="27">
        <f t="shared" si="175"/>
        <v>12</v>
      </c>
      <c r="N1782" s="27">
        <f t="shared" si="174"/>
        <v>240</v>
      </c>
      <c r="O1782" s="27">
        <f t="shared" si="174"/>
        <v>0.2</v>
      </c>
      <c r="P1782" s="27">
        <f t="shared" si="174"/>
        <v>4</v>
      </c>
      <c r="Q1782" s="27"/>
      <c r="R1782" s="52">
        <v>43340</v>
      </c>
      <c r="S1782" s="274" t="s">
        <v>2470</v>
      </c>
      <c r="T1782" s="148" t="s">
        <v>31</v>
      </c>
      <c r="U1782" s="148" t="s">
        <v>31</v>
      </c>
      <c r="V1782" s="148" t="s">
        <v>31</v>
      </c>
      <c r="W1782" s="148" t="s">
        <v>31</v>
      </c>
      <c r="X1782" s="333" t="s">
        <v>3813</v>
      </c>
      <c r="Y1782" s="121"/>
      <c r="Z1782" s="121"/>
      <c r="AA1782" s="121"/>
      <c r="AB1782" s="121"/>
      <c r="AC1782" s="121"/>
      <c r="AD1782" s="121"/>
      <c r="AE1782" s="321"/>
      <c r="AF1782" s="121"/>
      <c r="AG1782" s="129"/>
      <c r="AH1782" s="129"/>
      <c r="AI1782" s="129"/>
      <c r="AJ1782" s="129"/>
      <c r="AK1782" s="129"/>
      <c r="AL1782" s="129"/>
      <c r="AM1782" s="129"/>
      <c r="AN1782" s="129"/>
      <c r="AO1782" s="129"/>
      <c r="AP1782" s="129"/>
      <c r="AQ1782" s="327"/>
      <c r="AR1782" s="327"/>
    </row>
    <row r="1783" spans="2:44" s="149" customFormat="1" ht="12.75" customHeight="1">
      <c r="B1783" s="21"/>
      <c r="C1783" s="22" t="s">
        <v>24</v>
      </c>
      <c r="D1783" s="38" t="s">
        <v>386</v>
      </c>
      <c r="E1783" s="38" t="s">
        <v>394</v>
      </c>
      <c r="F1783" s="23" t="s">
        <v>1179</v>
      </c>
      <c r="G1783" s="239" t="s">
        <v>395</v>
      </c>
      <c r="H1783" s="14" t="s">
        <v>262</v>
      </c>
      <c r="I1783" s="25">
        <v>12</v>
      </c>
      <c r="J1783" s="26">
        <v>0</v>
      </c>
      <c r="K1783" s="476">
        <v>0.2</v>
      </c>
      <c r="L1783" s="476">
        <v>0</v>
      </c>
      <c r="M1783" s="27">
        <f>SUM(I1783:I1785)</f>
        <v>30</v>
      </c>
      <c r="N1783" s="27">
        <f t="shared" ref="N1783:P1783" si="176">SUM(J1783:J1785)</f>
        <v>0</v>
      </c>
      <c r="O1783" s="27">
        <f t="shared" si="176"/>
        <v>0.5</v>
      </c>
      <c r="P1783" s="27">
        <f t="shared" si="176"/>
        <v>0</v>
      </c>
      <c r="Q1783" s="27"/>
      <c r="R1783" s="28">
        <v>42758</v>
      </c>
      <c r="S1783" s="274" t="s">
        <v>2470</v>
      </c>
      <c r="T1783" s="148" t="s">
        <v>31</v>
      </c>
      <c r="U1783" s="148" t="s">
        <v>31</v>
      </c>
      <c r="V1783" s="148" t="s">
        <v>31</v>
      </c>
      <c r="W1783" s="148" t="s">
        <v>31</v>
      </c>
      <c r="X1783" s="333" t="s">
        <v>3814</v>
      </c>
      <c r="Y1783" s="121"/>
      <c r="Z1783" s="121"/>
      <c r="AA1783" s="121"/>
      <c r="AB1783" s="121"/>
      <c r="AC1783" s="121"/>
      <c r="AD1783" s="121"/>
      <c r="AE1783" s="321"/>
      <c r="AF1783" s="121"/>
      <c r="AG1783" s="129"/>
      <c r="AH1783" s="129"/>
      <c r="AI1783" s="129"/>
      <c r="AJ1783" s="129"/>
      <c r="AK1783" s="129"/>
      <c r="AL1783" s="129"/>
      <c r="AM1783" s="129"/>
      <c r="AN1783" s="129"/>
      <c r="AO1783" s="129"/>
      <c r="AP1783" s="129"/>
      <c r="AQ1783" s="327"/>
      <c r="AR1783" s="327"/>
    </row>
    <row r="1784" spans="2:44" s="149" customFormat="1" ht="12.75" customHeight="1">
      <c r="B1784" s="21"/>
      <c r="C1784" s="29"/>
      <c r="D1784" s="30"/>
      <c r="E1784" s="30"/>
      <c r="F1784" s="31"/>
      <c r="G1784" s="239" t="s">
        <v>396</v>
      </c>
      <c r="H1784" s="14" t="s">
        <v>262</v>
      </c>
      <c r="I1784" s="25">
        <v>12</v>
      </c>
      <c r="J1784" s="26">
        <v>0</v>
      </c>
      <c r="K1784" s="476">
        <v>0.2</v>
      </c>
      <c r="L1784" s="476">
        <v>0</v>
      </c>
      <c r="M1784" s="27"/>
      <c r="N1784" s="27"/>
      <c r="O1784" s="27"/>
      <c r="P1784" s="27"/>
      <c r="Q1784" s="27"/>
      <c r="R1784" s="28">
        <v>43724</v>
      </c>
      <c r="S1784" s="274" t="s">
        <v>2470</v>
      </c>
      <c r="T1784" s="148" t="s">
        <v>31</v>
      </c>
      <c r="U1784" s="148" t="s">
        <v>31</v>
      </c>
      <c r="V1784" s="148" t="s">
        <v>31</v>
      </c>
      <c r="W1784" s="148" t="s">
        <v>31</v>
      </c>
      <c r="X1784" s="333" t="s">
        <v>3814</v>
      </c>
      <c r="Y1784" s="121"/>
      <c r="Z1784" s="121"/>
      <c r="AA1784" s="121"/>
      <c r="AB1784" s="121"/>
      <c r="AC1784" s="121"/>
      <c r="AD1784" s="121"/>
      <c r="AE1784" s="321"/>
      <c r="AF1784" s="121"/>
      <c r="AG1784" s="129"/>
      <c r="AH1784" s="129"/>
      <c r="AI1784" s="129"/>
      <c r="AJ1784" s="129"/>
      <c r="AK1784" s="129"/>
      <c r="AL1784" s="129"/>
      <c r="AM1784" s="129"/>
      <c r="AN1784" s="129"/>
      <c r="AO1784" s="129"/>
      <c r="AP1784" s="129"/>
    </row>
    <row r="1785" spans="2:44" s="149" customFormat="1" ht="12.75" customHeight="1">
      <c r="B1785" s="21"/>
      <c r="C1785" s="29"/>
      <c r="D1785" s="30"/>
      <c r="E1785" s="30"/>
      <c r="F1785" s="31"/>
      <c r="G1785" s="239" t="s">
        <v>397</v>
      </c>
      <c r="H1785" s="14" t="s">
        <v>262</v>
      </c>
      <c r="I1785" s="25">
        <v>6</v>
      </c>
      <c r="J1785" s="26">
        <v>0</v>
      </c>
      <c r="K1785" s="476">
        <v>0.1</v>
      </c>
      <c r="L1785" s="476">
        <v>0</v>
      </c>
      <c r="M1785" s="27"/>
      <c r="N1785" s="27"/>
      <c r="O1785" s="27"/>
      <c r="P1785" s="27"/>
      <c r="Q1785" s="27"/>
      <c r="R1785" s="28">
        <v>43724</v>
      </c>
      <c r="S1785" s="274" t="s">
        <v>2470</v>
      </c>
      <c r="T1785" s="148" t="s">
        <v>31</v>
      </c>
      <c r="U1785" s="148" t="s">
        <v>31</v>
      </c>
      <c r="V1785" s="148" t="s">
        <v>31</v>
      </c>
      <c r="W1785" s="148" t="s">
        <v>31</v>
      </c>
      <c r="X1785" s="333" t="s">
        <v>3814</v>
      </c>
      <c r="Y1785" s="121"/>
      <c r="Z1785" s="121"/>
      <c r="AA1785" s="121"/>
      <c r="AB1785" s="121"/>
      <c r="AC1785" s="121"/>
      <c r="AD1785" s="121"/>
      <c r="AE1785" s="321"/>
      <c r="AF1785" s="121"/>
      <c r="AG1785" s="129"/>
      <c r="AH1785" s="129"/>
      <c r="AI1785" s="129"/>
      <c r="AJ1785" s="129"/>
      <c r="AK1785" s="129"/>
      <c r="AL1785" s="129"/>
      <c r="AM1785" s="129"/>
      <c r="AN1785" s="129"/>
      <c r="AO1785" s="129"/>
      <c r="AP1785" s="129"/>
    </row>
    <row r="1786" spans="2:44" s="149" customFormat="1" ht="12.75" customHeight="1">
      <c r="B1786" s="21"/>
      <c r="C1786" s="22" t="s">
        <v>24</v>
      </c>
      <c r="D1786" s="38" t="s">
        <v>386</v>
      </c>
      <c r="E1786" s="38" t="s">
        <v>394</v>
      </c>
      <c r="F1786" s="23" t="s">
        <v>1180</v>
      </c>
      <c r="G1786" s="239" t="s">
        <v>398</v>
      </c>
      <c r="H1786" s="14" t="s">
        <v>262</v>
      </c>
      <c r="I1786" s="25">
        <v>6</v>
      </c>
      <c r="J1786" s="26">
        <v>120</v>
      </c>
      <c r="K1786" s="476">
        <v>0.1</v>
      </c>
      <c r="L1786" s="476">
        <v>2</v>
      </c>
      <c r="M1786" s="27">
        <f t="shared" ref="M1786" si="177">SUM(I1786)</f>
        <v>6</v>
      </c>
      <c r="N1786" s="27">
        <f t="shared" ref="N1786:P1786" si="178">SUM(J1786)</f>
        <v>120</v>
      </c>
      <c r="O1786" s="27">
        <f t="shared" si="178"/>
        <v>0.1</v>
      </c>
      <c r="P1786" s="27">
        <f t="shared" si="178"/>
        <v>2</v>
      </c>
      <c r="Q1786" s="27"/>
      <c r="R1786" s="28">
        <v>42758</v>
      </c>
      <c r="S1786" s="274" t="s">
        <v>2470</v>
      </c>
      <c r="T1786" s="148" t="s">
        <v>31</v>
      </c>
      <c r="U1786" s="148" t="s">
        <v>31</v>
      </c>
      <c r="V1786" s="148" t="s">
        <v>31</v>
      </c>
      <c r="W1786" s="148" t="s">
        <v>31</v>
      </c>
      <c r="X1786" s="333" t="s">
        <v>3814</v>
      </c>
      <c r="Y1786" s="121"/>
      <c r="Z1786" s="121"/>
      <c r="AA1786" s="121"/>
      <c r="AB1786" s="121"/>
      <c r="AC1786" s="121"/>
      <c r="AD1786" s="121"/>
      <c r="AE1786" s="321"/>
      <c r="AF1786" s="121"/>
      <c r="AG1786" s="129"/>
      <c r="AH1786" s="129"/>
      <c r="AI1786" s="129"/>
      <c r="AJ1786" s="129"/>
      <c r="AK1786" s="129"/>
      <c r="AL1786" s="129"/>
      <c r="AM1786" s="129"/>
      <c r="AN1786" s="129"/>
      <c r="AO1786" s="129"/>
      <c r="AP1786" s="129"/>
      <c r="AQ1786" s="327"/>
      <c r="AR1786" s="327"/>
    </row>
    <row r="1787" spans="2:44" s="149" customFormat="1" ht="12.75" customHeight="1">
      <c r="B1787" s="21"/>
      <c r="C1787" s="22" t="s">
        <v>24</v>
      </c>
      <c r="D1787" s="38" t="s">
        <v>386</v>
      </c>
      <c r="E1787" s="38" t="s">
        <v>399</v>
      </c>
      <c r="F1787" s="23" t="s">
        <v>1181</v>
      </c>
      <c r="G1787" s="239" t="s">
        <v>400</v>
      </c>
      <c r="H1787" s="14" t="s">
        <v>262</v>
      </c>
      <c r="I1787" s="25">
        <v>30</v>
      </c>
      <c r="J1787" s="26">
        <v>0</v>
      </c>
      <c r="K1787" s="476">
        <v>0.5</v>
      </c>
      <c r="L1787" s="476">
        <v>0</v>
      </c>
      <c r="M1787" s="27">
        <f>SUM(I1787:I1788)</f>
        <v>36</v>
      </c>
      <c r="N1787" s="27">
        <f t="shared" ref="N1787:P1787" si="179">SUM(J1787:J1788)</f>
        <v>120</v>
      </c>
      <c r="O1787" s="27">
        <f t="shared" si="179"/>
        <v>0.6</v>
      </c>
      <c r="P1787" s="27">
        <f t="shared" si="179"/>
        <v>2</v>
      </c>
      <c r="Q1787" s="27"/>
      <c r="R1787" s="28">
        <v>42170</v>
      </c>
      <c r="S1787" s="274" t="s">
        <v>2470</v>
      </c>
      <c r="T1787" s="148" t="s">
        <v>31</v>
      </c>
      <c r="U1787" s="148" t="s">
        <v>31</v>
      </c>
      <c r="V1787" s="148" t="s">
        <v>31</v>
      </c>
      <c r="W1787" s="148" t="s">
        <v>31</v>
      </c>
      <c r="X1787" s="333" t="s">
        <v>3797</v>
      </c>
      <c r="Y1787" s="121"/>
      <c r="Z1787" s="121"/>
      <c r="AA1787" s="121"/>
      <c r="AB1787" s="121"/>
      <c r="AC1787" s="121"/>
      <c r="AD1787" s="121"/>
      <c r="AE1787" s="321"/>
      <c r="AF1787" s="121"/>
      <c r="AG1787" s="129"/>
      <c r="AH1787" s="129"/>
      <c r="AI1787" s="129"/>
      <c r="AJ1787" s="129"/>
      <c r="AK1787" s="129"/>
      <c r="AL1787" s="129"/>
      <c r="AM1787" s="129"/>
      <c r="AN1787" s="129"/>
      <c r="AO1787" s="129"/>
      <c r="AP1787" s="129"/>
      <c r="AQ1787" s="327"/>
      <c r="AR1787" s="327"/>
    </row>
    <row r="1788" spans="2:44" s="149" customFormat="1" ht="12.75" customHeight="1">
      <c r="B1788" s="21"/>
      <c r="C1788" s="29"/>
      <c r="D1788" s="30"/>
      <c r="E1788" s="30"/>
      <c r="F1788" s="31"/>
      <c r="G1788" s="239" t="s">
        <v>267</v>
      </c>
      <c r="H1788" s="14" t="s">
        <v>262</v>
      </c>
      <c r="I1788" s="25">
        <v>6</v>
      </c>
      <c r="J1788" s="26">
        <v>120</v>
      </c>
      <c r="K1788" s="476">
        <v>0.1</v>
      </c>
      <c r="L1788" s="476">
        <v>2</v>
      </c>
      <c r="M1788" s="27"/>
      <c r="N1788" s="27"/>
      <c r="O1788" s="27"/>
      <c r="P1788" s="27"/>
      <c r="Q1788" s="27"/>
      <c r="R1788" s="28">
        <v>42170</v>
      </c>
      <c r="S1788" s="274" t="s">
        <v>2470</v>
      </c>
      <c r="T1788" s="148" t="s">
        <v>31</v>
      </c>
      <c r="U1788" s="148" t="s">
        <v>31</v>
      </c>
      <c r="V1788" s="148" t="s">
        <v>31</v>
      </c>
      <c r="W1788" s="148" t="s">
        <v>31</v>
      </c>
      <c r="X1788" s="333" t="s">
        <v>3797</v>
      </c>
      <c r="Y1788" s="121"/>
      <c r="Z1788" s="121"/>
      <c r="AA1788" s="121"/>
      <c r="AB1788" s="121"/>
      <c r="AC1788" s="121"/>
      <c r="AD1788" s="121"/>
      <c r="AE1788" s="321"/>
      <c r="AF1788" s="121"/>
      <c r="AG1788" s="129"/>
      <c r="AH1788" s="129"/>
      <c r="AI1788" s="129"/>
      <c r="AJ1788" s="129"/>
      <c r="AK1788" s="129"/>
      <c r="AL1788" s="129"/>
      <c r="AM1788" s="129"/>
      <c r="AN1788" s="129"/>
      <c r="AO1788" s="129"/>
      <c r="AP1788" s="129"/>
    </row>
    <row r="1789" spans="2:44" s="149" customFormat="1" ht="12.75" customHeight="1">
      <c r="B1789" s="21"/>
      <c r="C1789" s="22" t="s">
        <v>24</v>
      </c>
      <c r="D1789" s="38" t="s">
        <v>386</v>
      </c>
      <c r="E1789" s="38" t="s">
        <v>399</v>
      </c>
      <c r="F1789" s="23" t="s">
        <v>1174</v>
      </c>
      <c r="G1789" s="239" t="s">
        <v>893</v>
      </c>
      <c r="H1789" s="14" t="s">
        <v>262</v>
      </c>
      <c r="I1789" s="25">
        <v>12</v>
      </c>
      <c r="J1789" s="26">
        <v>0</v>
      </c>
      <c r="K1789" s="476">
        <v>0.2</v>
      </c>
      <c r="L1789" s="476">
        <v>0</v>
      </c>
      <c r="M1789" s="27">
        <f>SUM(I1789:I1791)</f>
        <v>36</v>
      </c>
      <c r="N1789" s="27">
        <f t="shared" ref="N1789:P1789" si="180">SUM(J1789:J1791)</f>
        <v>0</v>
      </c>
      <c r="O1789" s="27">
        <f t="shared" si="180"/>
        <v>0.60000000000000009</v>
      </c>
      <c r="P1789" s="27">
        <f t="shared" si="180"/>
        <v>0</v>
      </c>
      <c r="Q1789" s="27"/>
      <c r="R1789" s="28">
        <v>42304</v>
      </c>
      <c r="S1789" s="274" t="s">
        <v>2470</v>
      </c>
      <c r="T1789" s="148" t="s">
        <v>31</v>
      </c>
      <c r="U1789" s="148" t="s">
        <v>31</v>
      </c>
      <c r="V1789" s="148" t="s">
        <v>31</v>
      </c>
      <c r="W1789" s="148" t="s">
        <v>31</v>
      </c>
      <c r="X1789" s="333" t="s">
        <v>3797</v>
      </c>
      <c r="Y1789" s="121"/>
      <c r="Z1789" s="121"/>
      <c r="AA1789" s="121"/>
      <c r="AB1789" s="121"/>
      <c r="AC1789" s="121"/>
      <c r="AD1789" s="121"/>
      <c r="AE1789" s="321"/>
      <c r="AF1789" s="121"/>
      <c r="AG1789" s="129"/>
      <c r="AH1789" s="129"/>
      <c r="AI1789" s="129"/>
      <c r="AJ1789" s="129"/>
      <c r="AK1789" s="129"/>
      <c r="AL1789" s="129"/>
      <c r="AM1789" s="129"/>
      <c r="AN1789" s="129"/>
      <c r="AO1789" s="129"/>
      <c r="AP1789" s="129"/>
      <c r="AQ1789" s="327"/>
      <c r="AR1789" s="327"/>
    </row>
    <row r="1790" spans="2:44" s="149" customFormat="1" ht="12.75" customHeight="1">
      <c r="B1790" s="21"/>
      <c r="C1790" s="29"/>
      <c r="D1790" s="30"/>
      <c r="E1790" s="30"/>
      <c r="F1790" s="31"/>
      <c r="G1790" s="239" t="s">
        <v>898</v>
      </c>
      <c r="H1790" s="14" t="s">
        <v>262</v>
      </c>
      <c r="I1790" s="25">
        <v>12</v>
      </c>
      <c r="J1790" s="26">
        <v>0</v>
      </c>
      <c r="K1790" s="476">
        <v>0.2</v>
      </c>
      <c r="L1790" s="476">
        <v>0</v>
      </c>
      <c r="M1790" s="27"/>
      <c r="N1790" s="27"/>
      <c r="O1790" s="27"/>
      <c r="P1790" s="27"/>
      <c r="Q1790" s="27"/>
      <c r="R1790" s="28">
        <v>42170</v>
      </c>
      <c r="S1790" s="274" t="s">
        <v>2470</v>
      </c>
      <c r="T1790" s="148" t="s">
        <v>31</v>
      </c>
      <c r="U1790" s="148" t="s">
        <v>31</v>
      </c>
      <c r="V1790" s="148" t="s">
        <v>31</v>
      </c>
      <c r="W1790" s="148" t="s">
        <v>31</v>
      </c>
      <c r="X1790" s="333" t="s">
        <v>3797</v>
      </c>
      <c r="Y1790" s="121"/>
      <c r="Z1790" s="121"/>
      <c r="AA1790" s="121"/>
      <c r="AB1790" s="121"/>
      <c r="AC1790" s="121"/>
      <c r="AD1790" s="121"/>
      <c r="AE1790" s="321"/>
      <c r="AF1790" s="121"/>
      <c r="AG1790" s="129"/>
      <c r="AH1790" s="129"/>
      <c r="AI1790" s="129"/>
      <c r="AJ1790" s="129"/>
      <c r="AK1790" s="129"/>
      <c r="AL1790" s="129"/>
      <c r="AM1790" s="129"/>
      <c r="AN1790" s="129"/>
      <c r="AO1790" s="129"/>
      <c r="AP1790" s="129"/>
    </row>
    <row r="1791" spans="2:44" s="149" customFormat="1" ht="12.75" customHeight="1">
      <c r="B1791" s="21"/>
      <c r="C1791" s="29"/>
      <c r="D1791" s="30"/>
      <c r="E1791" s="30"/>
      <c r="F1791" s="31"/>
      <c r="G1791" s="239" t="s">
        <v>896</v>
      </c>
      <c r="H1791" s="14" t="s">
        <v>262</v>
      </c>
      <c r="I1791" s="25">
        <v>12</v>
      </c>
      <c r="J1791" s="26">
        <v>0</v>
      </c>
      <c r="K1791" s="476">
        <v>0.2</v>
      </c>
      <c r="L1791" s="476">
        <v>0</v>
      </c>
      <c r="M1791" s="27"/>
      <c r="N1791" s="27"/>
      <c r="O1791" s="27"/>
      <c r="P1791" s="27"/>
      <c r="Q1791" s="27"/>
      <c r="R1791" s="28">
        <v>42170</v>
      </c>
      <c r="S1791" s="274" t="s">
        <v>2470</v>
      </c>
      <c r="T1791" s="148" t="s">
        <v>31</v>
      </c>
      <c r="U1791" s="148" t="s">
        <v>31</v>
      </c>
      <c r="V1791" s="148" t="s">
        <v>31</v>
      </c>
      <c r="W1791" s="148" t="s">
        <v>31</v>
      </c>
      <c r="X1791" s="333" t="s">
        <v>3797</v>
      </c>
      <c r="Y1791" s="121"/>
      <c r="Z1791" s="121"/>
      <c r="AA1791" s="121"/>
      <c r="AB1791" s="121"/>
      <c r="AC1791" s="121"/>
      <c r="AD1791" s="121"/>
      <c r="AE1791" s="321"/>
      <c r="AF1791" s="121"/>
      <c r="AG1791" s="129"/>
      <c r="AH1791" s="129"/>
      <c r="AI1791" s="129"/>
      <c r="AJ1791" s="129"/>
      <c r="AK1791" s="129"/>
      <c r="AL1791" s="129"/>
      <c r="AM1791" s="129"/>
      <c r="AN1791" s="129"/>
      <c r="AO1791" s="129"/>
      <c r="AP1791" s="129"/>
    </row>
    <row r="1792" spans="2:44" s="149" customFormat="1" ht="12.75" customHeight="1">
      <c r="B1792" s="21"/>
      <c r="C1792" s="22" t="s">
        <v>24</v>
      </c>
      <c r="D1792" s="38" t="s">
        <v>386</v>
      </c>
      <c r="E1792" s="38" t="s">
        <v>401</v>
      </c>
      <c r="F1792" s="23" t="s">
        <v>1182</v>
      </c>
      <c r="G1792" s="239" t="s">
        <v>402</v>
      </c>
      <c r="H1792" s="14" t="s">
        <v>262</v>
      </c>
      <c r="I1792" s="25">
        <v>6</v>
      </c>
      <c r="J1792" s="26">
        <v>0</v>
      </c>
      <c r="K1792" s="476">
        <v>0.1</v>
      </c>
      <c r="L1792" s="476">
        <v>0</v>
      </c>
      <c r="M1792" s="27">
        <f>SUM(I1792:I1793)</f>
        <v>18</v>
      </c>
      <c r="N1792" s="27">
        <f t="shared" ref="N1792:P1792" si="181">SUM(J1792:J1793)</f>
        <v>0</v>
      </c>
      <c r="O1792" s="27">
        <f t="shared" si="181"/>
        <v>0.30000000000000004</v>
      </c>
      <c r="P1792" s="27">
        <f t="shared" si="181"/>
        <v>0</v>
      </c>
      <c r="Q1792" s="27"/>
      <c r="R1792" s="28">
        <v>43347</v>
      </c>
      <c r="S1792" s="274" t="s">
        <v>2470</v>
      </c>
      <c r="T1792" s="148" t="s">
        <v>31</v>
      </c>
      <c r="U1792" s="148" t="s">
        <v>31</v>
      </c>
      <c r="V1792" s="148" t="s">
        <v>31</v>
      </c>
      <c r="W1792" s="148" t="s">
        <v>31</v>
      </c>
      <c r="X1792" s="333" t="s">
        <v>3798</v>
      </c>
      <c r="Y1792" s="121"/>
      <c r="Z1792" s="121"/>
      <c r="AA1792" s="121"/>
      <c r="AB1792" s="121"/>
      <c r="AC1792" s="121"/>
      <c r="AD1792" s="121"/>
      <c r="AE1792" s="321"/>
      <c r="AF1792" s="121"/>
      <c r="AG1792" s="129"/>
      <c r="AH1792" s="129"/>
      <c r="AI1792" s="129"/>
      <c r="AJ1792" s="129"/>
      <c r="AK1792" s="129"/>
      <c r="AL1792" s="129"/>
      <c r="AM1792" s="129"/>
      <c r="AN1792" s="129"/>
      <c r="AO1792" s="129"/>
      <c r="AP1792" s="129"/>
      <c r="AQ1792" s="327"/>
      <c r="AR1792" s="327"/>
    </row>
    <row r="1793" spans="2:44" s="149" customFormat="1" ht="12.75" customHeight="1">
      <c r="B1793" s="21"/>
      <c r="C1793" s="29"/>
      <c r="D1793" s="30"/>
      <c r="E1793" s="30"/>
      <c r="F1793" s="31"/>
      <c r="G1793" s="239" t="s">
        <v>403</v>
      </c>
      <c r="H1793" s="14" t="s">
        <v>262</v>
      </c>
      <c r="I1793" s="25">
        <v>12</v>
      </c>
      <c r="J1793" s="26">
        <v>0</v>
      </c>
      <c r="K1793" s="476">
        <v>0.2</v>
      </c>
      <c r="L1793" s="476">
        <v>0</v>
      </c>
      <c r="M1793" s="27"/>
      <c r="N1793" s="27"/>
      <c r="O1793" s="27"/>
      <c r="P1793" s="27"/>
      <c r="Q1793" s="27"/>
      <c r="R1793" s="28">
        <v>42382</v>
      </c>
      <c r="S1793" s="274" t="s">
        <v>2470</v>
      </c>
      <c r="T1793" s="148" t="s">
        <v>31</v>
      </c>
      <c r="U1793" s="148" t="s">
        <v>31</v>
      </c>
      <c r="V1793" s="148" t="s">
        <v>31</v>
      </c>
      <c r="W1793" s="148" t="s">
        <v>31</v>
      </c>
      <c r="X1793" s="333" t="s">
        <v>3798</v>
      </c>
      <c r="Y1793" s="121"/>
      <c r="Z1793" s="121"/>
      <c r="AA1793" s="121"/>
      <c r="AB1793" s="121"/>
      <c r="AC1793" s="121"/>
      <c r="AD1793" s="121"/>
      <c r="AE1793" s="321"/>
      <c r="AF1793" s="121"/>
      <c r="AG1793" s="129"/>
      <c r="AH1793" s="129"/>
      <c r="AI1793" s="129"/>
      <c r="AJ1793" s="129"/>
      <c r="AK1793" s="129"/>
      <c r="AL1793" s="129"/>
      <c r="AM1793" s="129"/>
      <c r="AN1793" s="129"/>
      <c r="AO1793" s="129"/>
      <c r="AP1793" s="129"/>
    </row>
    <row r="1794" spans="2:44" s="149" customFormat="1" ht="12.75" customHeight="1">
      <c r="B1794" s="21"/>
      <c r="C1794" s="22" t="s">
        <v>24</v>
      </c>
      <c r="D1794" s="38" t="s">
        <v>404</v>
      </c>
      <c r="E1794" s="38" t="s">
        <v>405</v>
      </c>
      <c r="F1794" s="23" t="s">
        <v>409</v>
      </c>
      <c r="G1794" s="239" t="s">
        <v>913</v>
      </c>
      <c r="H1794" s="14" t="s">
        <v>274</v>
      </c>
      <c r="I1794" s="25">
        <v>6</v>
      </c>
      <c r="J1794" s="26">
        <v>0</v>
      </c>
      <c r="K1794" s="476">
        <v>0.1</v>
      </c>
      <c r="L1794" s="476">
        <v>0</v>
      </c>
      <c r="M1794" s="27">
        <f>SUM(I1794:I1795)</f>
        <v>12</v>
      </c>
      <c r="N1794" s="27">
        <f t="shared" ref="N1794:P1794" si="182">SUM(J1794:J1795)</f>
        <v>0</v>
      </c>
      <c r="O1794" s="27">
        <f t="shared" si="182"/>
        <v>0.2</v>
      </c>
      <c r="P1794" s="27">
        <f t="shared" si="182"/>
        <v>0</v>
      </c>
      <c r="Q1794" s="27"/>
      <c r="R1794" s="28">
        <v>43558</v>
      </c>
      <c r="S1794" s="274" t="s">
        <v>2470</v>
      </c>
      <c r="T1794" s="148" t="s">
        <v>31</v>
      </c>
      <c r="U1794" s="148" t="s">
        <v>31</v>
      </c>
      <c r="V1794" s="148" t="s">
        <v>31</v>
      </c>
      <c r="W1794" s="148" t="s">
        <v>31</v>
      </c>
      <c r="X1794" s="333" t="s">
        <v>3800</v>
      </c>
      <c r="Y1794" s="121"/>
      <c r="Z1794" s="121"/>
      <c r="AA1794" s="121"/>
      <c r="AB1794" s="121"/>
      <c r="AC1794" s="121"/>
      <c r="AD1794" s="121"/>
      <c r="AE1794" s="321"/>
      <c r="AF1794" s="121"/>
      <c r="AG1794" s="129"/>
      <c r="AH1794" s="129"/>
      <c r="AI1794" s="129"/>
      <c r="AJ1794" s="129"/>
      <c r="AK1794" s="129"/>
      <c r="AL1794" s="129"/>
      <c r="AM1794" s="129"/>
      <c r="AN1794" s="129"/>
      <c r="AO1794" s="129"/>
      <c r="AP1794" s="129"/>
      <c r="AQ1794" s="327"/>
      <c r="AR1794" s="327"/>
    </row>
    <row r="1795" spans="2:44" s="149" customFormat="1" ht="12.75" customHeight="1">
      <c r="B1795" s="21"/>
      <c r="C1795" s="29"/>
      <c r="D1795" s="30"/>
      <c r="E1795" s="30"/>
      <c r="F1795" s="31"/>
      <c r="G1795" s="239" t="s">
        <v>914</v>
      </c>
      <c r="H1795" s="14" t="s">
        <v>274</v>
      </c>
      <c r="I1795" s="25">
        <v>6</v>
      </c>
      <c r="J1795" s="26">
        <v>0</v>
      </c>
      <c r="K1795" s="476">
        <v>0.1</v>
      </c>
      <c r="L1795" s="476">
        <v>0</v>
      </c>
      <c r="M1795" s="27"/>
      <c r="N1795" s="27"/>
      <c r="O1795" s="27"/>
      <c r="P1795" s="27"/>
      <c r="Q1795" s="27"/>
      <c r="R1795" s="28">
        <v>43514</v>
      </c>
      <c r="S1795" s="274" t="s">
        <v>2470</v>
      </c>
      <c r="T1795" s="148" t="s">
        <v>31</v>
      </c>
      <c r="U1795" s="148" t="s">
        <v>31</v>
      </c>
      <c r="V1795" s="148" t="s">
        <v>31</v>
      </c>
      <c r="W1795" s="148" t="s">
        <v>31</v>
      </c>
      <c r="X1795" s="333" t="s">
        <v>3800</v>
      </c>
      <c r="Y1795" s="121"/>
      <c r="Z1795" s="121"/>
      <c r="AA1795" s="121"/>
      <c r="AB1795" s="121"/>
      <c r="AC1795" s="121"/>
      <c r="AD1795" s="121"/>
      <c r="AE1795" s="321"/>
      <c r="AF1795" s="121"/>
      <c r="AG1795" s="129"/>
      <c r="AH1795" s="129"/>
      <c r="AI1795" s="129"/>
      <c r="AJ1795" s="129"/>
      <c r="AK1795" s="129"/>
      <c r="AL1795" s="129"/>
      <c r="AM1795" s="129"/>
      <c r="AN1795" s="129"/>
      <c r="AO1795" s="129"/>
      <c r="AP1795" s="129"/>
    </row>
    <row r="1796" spans="2:44" s="149" customFormat="1" ht="12.75" customHeight="1">
      <c r="B1796" s="21"/>
      <c r="C1796" s="22" t="s">
        <v>24</v>
      </c>
      <c r="D1796" s="38" t="s">
        <v>404</v>
      </c>
      <c r="E1796" s="38" t="s">
        <v>405</v>
      </c>
      <c r="F1796" s="23" t="s">
        <v>1183</v>
      </c>
      <c r="G1796" s="239" t="s">
        <v>915</v>
      </c>
      <c r="H1796" s="14" t="s">
        <v>274</v>
      </c>
      <c r="I1796" s="25">
        <v>18</v>
      </c>
      <c r="J1796" s="26">
        <v>150</v>
      </c>
      <c r="K1796" s="476">
        <v>0.3</v>
      </c>
      <c r="L1796" s="476">
        <v>2.5</v>
      </c>
      <c r="M1796" s="27">
        <f t="shared" ref="M1796:M1797" si="183">SUM(I1796)</f>
        <v>18</v>
      </c>
      <c r="N1796" s="27">
        <f t="shared" ref="N1796:P1797" si="184">SUM(J1796)</f>
        <v>150</v>
      </c>
      <c r="O1796" s="27">
        <f t="shared" si="184"/>
        <v>0.3</v>
      </c>
      <c r="P1796" s="27">
        <f t="shared" si="184"/>
        <v>2.5</v>
      </c>
      <c r="Q1796" s="27"/>
      <c r="R1796" s="28">
        <v>42969</v>
      </c>
      <c r="S1796" s="274" t="s">
        <v>2470</v>
      </c>
      <c r="T1796" s="148" t="s">
        <v>31</v>
      </c>
      <c r="U1796" s="148" t="s">
        <v>31</v>
      </c>
      <c r="V1796" s="148" t="s">
        <v>31</v>
      </c>
      <c r="W1796" s="148" t="s">
        <v>31</v>
      </c>
      <c r="X1796" s="333" t="s">
        <v>3800</v>
      </c>
      <c r="Y1796" s="121"/>
      <c r="Z1796" s="121"/>
      <c r="AA1796" s="121"/>
      <c r="AB1796" s="121"/>
      <c r="AC1796" s="121"/>
      <c r="AD1796" s="121"/>
      <c r="AE1796" s="321"/>
      <c r="AF1796" s="121"/>
      <c r="AG1796" s="129"/>
      <c r="AH1796" s="129"/>
      <c r="AI1796" s="129"/>
      <c r="AJ1796" s="129"/>
      <c r="AK1796" s="129"/>
      <c r="AL1796" s="129"/>
      <c r="AM1796" s="129"/>
      <c r="AN1796" s="129"/>
      <c r="AO1796" s="129"/>
      <c r="AP1796" s="129"/>
      <c r="AQ1796" s="327"/>
      <c r="AR1796" s="327"/>
    </row>
    <row r="1797" spans="2:44" s="149" customFormat="1" ht="12.75" customHeight="1">
      <c r="B1797" s="21"/>
      <c r="C1797" s="22" t="s">
        <v>24</v>
      </c>
      <c r="D1797" s="38" t="s">
        <v>404</v>
      </c>
      <c r="E1797" s="38" t="s">
        <v>405</v>
      </c>
      <c r="F1797" s="50" t="s">
        <v>406</v>
      </c>
      <c r="G1797" s="244" t="s">
        <v>407</v>
      </c>
      <c r="H1797" s="14" t="s">
        <v>274</v>
      </c>
      <c r="I1797" s="25">
        <v>6</v>
      </c>
      <c r="J1797" s="26">
        <v>15</v>
      </c>
      <c r="K1797" s="25">
        <v>0.1</v>
      </c>
      <c r="L1797" s="26">
        <v>0.25</v>
      </c>
      <c r="M1797" s="27">
        <f t="shared" si="183"/>
        <v>6</v>
      </c>
      <c r="N1797" s="27">
        <f t="shared" si="184"/>
        <v>15</v>
      </c>
      <c r="O1797" s="27">
        <f t="shared" si="184"/>
        <v>0.1</v>
      </c>
      <c r="P1797" s="27">
        <f t="shared" si="184"/>
        <v>0.25</v>
      </c>
      <c r="Q1797" s="27"/>
      <c r="R1797" s="28">
        <v>43713</v>
      </c>
      <c r="S1797" s="274" t="s">
        <v>2470</v>
      </c>
      <c r="T1797" s="148" t="s">
        <v>31</v>
      </c>
      <c r="U1797" s="148" t="s">
        <v>31</v>
      </c>
      <c r="V1797" s="148" t="s">
        <v>31</v>
      </c>
      <c r="W1797" s="148" t="s">
        <v>31</v>
      </c>
      <c r="X1797" s="333" t="s">
        <v>3799</v>
      </c>
      <c r="Y1797" s="121"/>
      <c r="Z1797" s="121"/>
      <c r="AA1797" s="121"/>
      <c r="AB1797" s="121"/>
      <c r="AC1797" s="121"/>
      <c r="AD1797" s="121"/>
      <c r="AE1797" s="321"/>
      <c r="AF1797" s="121"/>
      <c r="AG1797" s="129"/>
      <c r="AH1797" s="129"/>
      <c r="AI1797" s="129"/>
      <c r="AJ1797" s="129"/>
      <c r="AK1797" s="129"/>
      <c r="AL1797" s="129"/>
      <c r="AM1797" s="129"/>
      <c r="AN1797" s="129"/>
      <c r="AO1797" s="129"/>
      <c r="AP1797" s="129"/>
      <c r="AQ1797" s="327"/>
      <c r="AR1797" s="327"/>
    </row>
    <row r="1798" spans="2:44" s="149" customFormat="1" ht="12.75" customHeight="1">
      <c r="B1798" s="21"/>
      <c r="C1798" s="22" t="s">
        <v>24</v>
      </c>
      <c r="D1798" s="38" t="s">
        <v>404</v>
      </c>
      <c r="E1798" s="38" t="s">
        <v>405</v>
      </c>
      <c r="F1798" s="23" t="s">
        <v>1140</v>
      </c>
      <c r="G1798" s="239" t="s">
        <v>916</v>
      </c>
      <c r="H1798" s="14" t="s">
        <v>274</v>
      </c>
      <c r="I1798" s="25">
        <v>18</v>
      </c>
      <c r="J1798" s="26">
        <v>120</v>
      </c>
      <c r="K1798" s="476">
        <v>0.3</v>
      </c>
      <c r="L1798" s="476">
        <v>2</v>
      </c>
      <c r="M1798" s="27">
        <f>SUM(I1798:I1799)</f>
        <v>78</v>
      </c>
      <c r="N1798" s="27">
        <f t="shared" ref="N1798:P1798" si="185">SUM(J1798:J1799)</f>
        <v>120</v>
      </c>
      <c r="O1798" s="27">
        <f t="shared" si="185"/>
        <v>1.3</v>
      </c>
      <c r="P1798" s="27">
        <f t="shared" si="185"/>
        <v>2</v>
      </c>
      <c r="Q1798" s="27"/>
      <c r="R1798" s="28">
        <v>42334</v>
      </c>
      <c r="S1798" s="274" t="s">
        <v>2470</v>
      </c>
      <c r="T1798" s="148" t="s">
        <v>31</v>
      </c>
      <c r="U1798" s="148" t="s">
        <v>31</v>
      </c>
      <c r="V1798" s="148" t="s">
        <v>31</v>
      </c>
      <c r="W1798" s="148" t="s">
        <v>31</v>
      </c>
      <c r="X1798" s="333" t="s">
        <v>3800</v>
      </c>
      <c r="Y1798" s="121"/>
      <c r="Z1798" s="121"/>
      <c r="AA1798" s="121"/>
      <c r="AB1798" s="121"/>
      <c r="AC1798" s="121"/>
      <c r="AD1798" s="121"/>
      <c r="AE1798" s="321"/>
      <c r="AF1798" s="121"/>
      <c r="AG1798" s="129"/>
      <c r="AH1798" s="129"/>
      <c r="AI1798" s="129"/>
      <c r="AJ1798" s="129"/>
      <c r="AK1798" s="129"/>
      <c r="AL1798" s="129"/>
      <c r="AM1798" s="129"/>
      <c r="AN1798" s="129"/>
      <c r="AO1798" s="129"/>
      <c r="AP1798" s="129"/>
      <c r="AQ1798" s="327"/>
      <c r="AR1798" s="327"/>
    </row>
    <row r="1799" spans="2:44" s="149" customFormat="1" ht="12.75" customHeight="1">
      <c r="B1799" s="21"/>
      <c r="C1799" s="29"/>
      <c r="D1799" s="30"/>
      <c r="E1799" s="30"/>
      <c r="F1799" s="31"/>
      <c r="G1799" s="239" t="s">
        <v>917</v>
      </c>
      <c r="H1799" s="14" t="s">
        <v>274</v>
      </c>
      <c r="I1799" s="25">
        <v>60</v>
      </c>
      <c r="J1799" s="26">
        <v>0</v>
      </c>
      <c r="K1799" s="476">
        <v>1</v>
      </c>
      <c r="L1799" s="476">
        <v>0</v>
      </c>
      <c r="M1799" s="27"/>
      <c r="N1799" s="27"/>
      <c r="O1799" s="27"/>
      <c r="P1799" s="27"/>
      <c r="Q1799" s="27"/>
      <c r="R1799" s="28">
        <v>43728</v>
      </c>
      <c r="S1799" s="274" t="s">
        <v>2470</v>
      </c>
      <c r="T1799" s="148" t="s">
        <v>31</v>
      </c>
      <c r="U1799" s="148" t="s">
        <v>31</v>
      </c>
      <c r="V1799" s="148" t="s">
        <v>31</v>
      </c>
      <c r="W1799" s="148" t="s">
        <v>31</v>
      </c>
      <c r="X1799" s="333" t="s">
        <v>3800</v>
      </c>
      <c r="Y1799" s="121"/>
      <c r="Z1799" s="121"/>
      <c r="AA1799" s="121"/>
      <c r="AB1799" s="121"/>
      <c r="AC1799" s="121"/>
      <c r="AD1799" s="121"/>
      <c r="AE1799" s="321"/>
      <c r="AF1799" s="121"/>
      <c r="AG1799" s="129"/>
      <c r="AH1799" s="129"/>
      <c r="AI1799" s="129"/>
      <c r="AJ1799" s="129"/>
      <c r="AK1799" s="129"/>
      <c r="AL1799" s="129"/>
      <c r="AM1799" s="129"/>
      <c r="AN1799" s="129"/>
      <c r="AO1799" s="129"/>
      <c r="AP1799" s="129"/>
    </row>
    <row r="1800" spans="2:44" s="149" customFormat="1" ht="12.75" customHeight="1">
      <c r="B1800" s="21"/>
      <c r="C1800" s="22" t="s">
        <v>24</v>
      </c>
      <c r="D1800" s="38" t="s">
        <v>404</v>
      </c>
      <c r="E1800" s="38" t="s">
        <v>405</v>
      </c>
      <c r="F1800" s="50" t="s">
        <v>408</v>
      </c>
      <c r="G1800" s="244" t="s">
        <v>409</v>
      </c>
      <c r="H1800" s="14" t="s">
        <v>274</v>
      </c>
      <c r="I1800" s="25">
        <v>6</v>
      </c>
      <c r="J1800" s="26">
        <v>0</v>
      </c>
      <c r="K1800" s="25">
        <v>0.1</v>
      </c>
      <c r="L1800" s="26">
        <v>0</v>
      </c>
      <c r="M1800" s="27">
        <f>SUM(I1800:I1804)</f>
        <v>60</v>
      </c>
      <c r="N1800" s="27">
        <f t="shared" ref="N1800:P1800" si="186">SUM(J1800:J1804)</f>
        <v>15</v>
      </c>
      <c r="O1800" s="27">
        <f t="shared" si="186"/>
        <v>1</v>
      </c>
      <c r="P1800" s="27">
        <f t="shared" si="186"/>
        <v>0</v>
      </c>
      <c r="Q1800" s="27"/>
      <c r="R1800" s="28">
        <v>43347</v>
      </c>
      <c r="S1800" s="274" t="s">
        <v>2470</v>
      </c>
      <c r="T1800" s="148" t="s">
        <v>31</v>
      </c>
      <c r="U1800" s="148" t="s">
        <v>31</v>
      </c>
      <c r="V1800" s="148" t="s">
        <v>31</v>
      </c>
      <c r="W1800" s="148" t="s">
        <v>31</v>
      </c>
      <c r="X1800" s="333" t="s">
        <v>3800</v>
      </c>
      <c r="Y1800" s="121"/>
      <c r="Z1800" s="121"/>
      <c r="AA1800" s="121"/>
      <c r="AB1800" s="121"/>
      <c r="AC1800" s="121"/>
      <c r="AD1800" s="121"/>
      <c r="AE1800" s="321"/>
      <c r="AF1800" s="121"/>
      <c r="AG1800" s="129"/>
      <c r="AH1800" s="129"/>
      <c r="AI1800" s="129"/>
      <c r="AJ1800" s="129"/>
      <c r="AK1800" s="129"/>
      <c r="AL1800" s="129"/>
      <c r="AM1800" s="129"/>
      <c r="AN1800" s="129"/>
      <c r="AO1800" s="129"/>
      <c r="AP1800" s="129"/>
      <c r="AQ1800" s="327"/>
      <c r="AR1800" s="327"/>
    </row>
    <row r="1801" spans="2:44" s="149" customFormat="1" ht="12.75" customHeight="1">
      <c r="B1801" s="21"/>
      <c r="C1801" s="29"/>
      <c r="D1801" s="30"/>
      <c r="E1801" s="30"/>
      <c r="F1801" s="31"/>
      <c r="G1801" s="244" t="s">
        <v>410</v>
      </c>
      <c r="H1801" s="14" t="s">
        <v>274</v>
      </c>
      <c r="I1801" s="25">
        <v>12</v>
      </c>
      <c r="J1801" s="26">
        <v>0</v>
      </c>
      <c r="K1801" s="26">
        <v>0.2</v>
      </c>
      <c r="L1801" s="26">
        <v>0</v>
      </c>
      <c r="M1801" s="27"/>
      <c r="N1801" s="27"/>
      <c r="O1801" s="27"/>
      <c r="P1801" s="27"/>
      <c r="Q1801" s="27"/>
      <c r="R1801" s="37">
        <v>43347</v>
      </c>
      <c r="S1801" s="274" t="s">
        <v>2470</v>
      </c>
      <c r="T1801" s="148" t="s">
        <v>31</v>
      </c>
      <c r="U1801" s="148" t="s">
        <v>31</v>
      </c>
      <c r="V1801" s="148" t="s">
        <v>31</v>
      </c>
      <c r="W1801" s="148" t="s">
        <v>31</v>
      </c>
      <c r="X1801" s="333" t="s">
        <v>3800</v>
      </c>
      <c r="Y1801" s="121"/>
      <c r="Z1801" s="121"/>
      <c r="AA1801" s="121"/>
      <c r="AB1801" s="121"/>
      <c r="AC1801" s="121"/>
      <c r="AD1801" s="121"/>
      <c r="AE1801" s="321"/>
      <c r="AF1801" s="121"/>
      <c r="AG1801" s="129"/>
      <c r="AH1801" s="129"/>
      <c r="AI1801" s="129"/>
      <c r="AJ1801" s="129"/>
      <c r="AK1801" s="129"/>
      <c r="AL1801" s="129"/>
      <c r="AM1801" s="129"/>
      <c r="AN1801" s="129"/>
      <c r="AO1801" s="129"/>
      <c r="AP1801" s="129"/>
    </row>
    <row r="1802" spans="2:44" s="149" customFormat="1" ht="12.75" customHeight="1">
      <c r="B1802" s="21"/>
      <c r="C1802" s="29"/>
      <c r="D1802" s="30"/>
      <c r="E1802" s="30"/>
      <c r="F1802" s="31"/>
      <c r="G1802" s="244" t="s">
        <v>411</v>
      </c>
      <c r="H1802" s="14" t="s">
        <v>274</v>
      </c>
      <c r="I1802" s="25">
        <v>18</v>
      </c>
      <c r="J1802" s="26">
        <v>0</v>
      </c>
      <c r="K1802" s="25">
        <v>0.3</v>
      </c>
      <c r="L1802" s="26">
        <v>0</v>
      </c>
      <c r="M1802" s="27"/>
      <c r="N1802" s="27"/>
      <c r="O1802" s="27"/>
      <c r="P1802" s="27"/>
      <c r="Q1802" s="27"/>
      <c r="R1802" s="28">
        <v>43347</v>
      </c>
      <c r="S1802" s="274" t="s">
        <v>2470</v>
      </c>
      <c r="T1802" s="148" t="s">
        <v>31</v>
      </c>
      <c r="U1802" s="148" t="s">
        <v>31</v>
      </c>
      <c r="V1802" s="148" t="s">
        <v>31</v>
      </c>
      <c r="W1802" s="148" t="s">
        <v>31</v>
      </c>
      <c r="X1802" s="333" t="s">
        <v>3800</v>
      </c>
      <c r="Y1802" s="121"/>
      <c r="Z1802" s="121"/>
      <c r="AA1802" s="121"/>
      <c r="AB1802" s="121"/>
      <c r="AC1802" s="121"/>
      <c r="AD1802" s="121"/>
      <c r="AE1802" s="321"/>
      <c r="AF1802" s="121"/>
      <c r="AG1802" s="129"/>
      <c r="AH1802" s="129"/>
      <c r="AI1802" s="129"/>
      <c r="AJ1802" s="129"/>
      <c r="AK1802" s="129"/>
      <c r="AL1802" s="129"/>
      <c r="AM1802" s="129"/>
      <c r="AN1802" s="129"/>
      <c r="AO1802" s="129"/>
      <c r="AP1802" s="129"/>
    </row>
    <row r="1803" spans="2:44" s="149" customFormat="1" ht="12.75" customHeight="1">
      <c r="B1803" s="21"/>
      <c r="C1803" s="29"/>
      <c r="D1803" s="30"/>
      <c r="E1803" s="30"/>
      <c r="F1803" s="31"/>
      <c r="G1803" s="244" t="s">
        <v>412</v>
      </c>
      <c r="H1803" s="14" t="s">
        <v>274</v>
      </c>
      <c r="I1803" s="25">
        <v>12</v>
      </c>
      <c r="J1803" s="26">
        <v>0</v>
      </c>
      <c r="K1803" s="25">
        <v>0.2</v>
      </c>
      <c r="L1803" s="26">
        <v>0</v>
      </c>
      <c r="M1803" s="27"/>
      <c r="N1803" s="27"/>
      <c r="O1803" s="27"/>
      <c r="P1803" s="27"/>
      <c r="Q1803" s="27"/>
      <c r="R1803" s="28">
        <v>43577</v>
      </c>
      <c r="S1803" s="274" t="s">
        <v>2470</v>
      </c>
      <c r="T1803" s="148" t="s">
        <v>31</v>
      </c>
      <c r="U1803" s="148" t="s">
        <v>31</v>
      </c>
      <c r="V1803" s="148" t="s">
        <v>31</v>
      </c>
      <c r="W1803" s="148" t="s">
        <v>31</v>
      </c>
      <c r="X1803" s="333" t="s">
        <v>3800</v>
      </c>
      <c r="Y1803" s="121"/>
      <c r="Z1803" s="121"/>
      <c r="AA1803" s="121"/>
      <c r="AB1803" s="121"/>
      <c r="AC1803" s="121"/>
      <c r="AD1803" s="121"/>
      <c r="AE1803" s="321"/>
      <c r="AF1803" s="121"/>
      <c r="AG1803" s="129"/>
      <c r="AH1803" s="129"/>
      <c r="AI1803" s="129"/>
      <c r="AJ1803" s="129"/>
      <c r="AK1803" s="129"/>
      <c r="AL1803" s="129"/>
      <c r="AM1803" s="129"/>
      <c r="AN1803" s="129"/>
      <c r="AO1803" s="129"/>
      <c r="AP1803" s="129"/>
    </row>
    <row r="1804" spans="2:44" s="149" customFormat="1" ht="12.75" customHeight="1">
      <c r="B1804" s="21"/>
      <c r="C1804" s="29"/>
      <c r="D1804" s="30"/>
      <c r="E1804" s="30"/>
      <c r="F1804" s="31"/>
      <c r="G1804" s="244" t="s">
        <v>413</v>
      </c>
      <c r="H1804" s="14" t="s">
        <v>274</v>
      </c>
      <c r="I1804" s="25">
        <v>12</v>
      </c>
      <c r="J1804" s="26">
        <v>15</v>
      </c>
      <c r="K1804" s="25">
        <v>0.2</v>
      </c>
      <c r="L1804" s="26">
        <v>0</v>
      </c>
      <c r="M1804" s="27"/>
      <c r="N1804" s="27"/>
      <c r="O1804" s="27"/>
      <c r="P1804" s="27"/>
      <c r="Q1804" s="27"/>
      <c r="R1804" s="28">
        <v>43347</v>
      </c>
      <c r="S1804" s="274" t="s">
        <v>2470</v>
      </c>
      <c r="T1804" s="148" t="s">
        <v>31</v>
      </c>
      <c r="U1804" s="148" t="s">
        <v>31</v>
      </c>
      <c r="V1804" s="148" t="s">
        <v>31</v>
      </c>
      <c r="W1804" s="148" t="s">
        <v>31</v>
      </c>
      <c r="X1804" s="333" t="s">
        <v>3800</v>
      </c>
      <c r="Y1804" s="121"/>
      <c r="Z1804" s="121"/>
      <c r="AA1804" s="121"/>
      <c r="AB1804" s="121"/>
      <c r="AC1804" s="121"/>
      <c r="AD1804" s="121"/>
      <c r="AE1804" s="321"/>
      <c r="AF1804" s="121"/>
      <c r="AG1804" s="129"/>
      <c r="AH1804" s="129"/>
      <c r="AI1804" s="129"/>
      <c r="AJ1804" s="129"/>
      <c r="AK1804" s="129"/>
      <c r="AL1804" s="129"/>
      <c r="AM1804" s="129"/>
      <c r="AN1804" s="129"/>
      <c r="AO1804" s="129"/>
      <c r="AP1804" s="129"/>
    </row>
    <row r="1805" spans="2:44" s="149" customFormat="1" ht="12.75" customHeight="1">
      <c r="B1805" s="21"/>
      <c r="C1805" s="22" t="s">
        <v>24</v>
      </c>
      <c r="D1805" s="38" t="s">
        <v>404</v>
      </c>
      <c r="E1805" s="38" t="s">
        <v>414</v>
      </c>
      <c r="F1805" s="23" t="s">
        <v>409</v>
      </c>
      <c r="G1805" s="239" t="s">
        <v>918</v>
      </c>
      <c r="H1805" s="14" t="s">
        <v>274</v>
      </c>
      <c r="I1805" s="25">
        <v>6</v>
      </c>
      <c r="J1805" s="26">
        <v>0</v>
      </c>
      <c r="K1805" s="476">
        <v>0.1</v>
      </c>
      <c r="L1805" s="476">
        <v>0</v>
      </c>
      <c r="M1805" s="27">
        <f t="shared" ref="M1805" si="187">SUM(I1805)</f>
        <v>6</v>
      </c>
      <c r="N1805" s="27">
        <f t="shared" ref="N1805:P1805" si="188">SUM(J1805)</f>
        <v>0</v>
      </c>
      <c r="O1805" s="27">
        <f t="shared" si="188"/>
        <v>0.1</v>
      </c>
      <c r="P1805" s="27">
        <f t="shared" si="188"/>
        <v>0</v>
      </c>
      <c r="Q1805" s="27"/>
      <c r="R1805" s="28">
        <v>42334</v>
      </c>
      <c r="S1805" s="274" t="s">
        <v>2470</v>
      </c>
      <c r="T1805" s="148" t="s">
        <v>31</v>
      </c>
      <c r="U1805" s="148" t="s">
        <v>31</v>
      </c>
      <c r="V1805" s="148" t="s">
        <v>31</v>
      </c>
      <c r="W1805" s="148" t="s">
        <v>31</v>
      </c>
      <c r="X1805" s="333" t="s">
        <v>3779</v>
      </c>
      <c r="Y1805" s="121"/>
      <c r="Z1805" s="121"/>
      <c r="AA1805" s="121"/>
      <c r="AB1805" s="121"/>
      <c r="AC1805" s="121"/>
      <c r="AD1805" s="121"/>
      <c r="AE1805" s="321"/>
      <c r="AF1805" s="121"/>
      <c r="AG1805" s="129"/>
      <c r="AH1805" s="129"/>
      <c r="AI1805" s="129"/>
      <c r="AJ1805" s="129"/>
      <c r="AK1805" s="129"/>
      <c r="AL1805" s="129"/>
      <c r="AM1805" s="129"/>
      <c r="AN1805" s="129"/>
      <c r="AO1805" s="129"/>
      <c r="AP1805" s="129"/>
      <c r="AQ1805" s="327"/>
      <c r="AR1805" s="327"/>
    </row>
    <row r="1806" spans="2:44" s="149" customFormat="1" ht="12.75" customHeight="1">
      <c r="B1806" s="21"/>
      <c r="C1806" s="22" t="s">
        <v>24</v>
      </c>
      <c r="D1806" s="38" t="s">
        <v>404</v>
      </c>
      <c r="E1806" s="38" t="s">
        <v>414</v>
      </c>
      <c r="F1806" s="23" t="s">
        <v>1183</v>
      </c>
      <c r="G1806" s="239" t="s">
        <v>919</v>
      </c>
      <c r="H1806" s="14" t="s">
        <v>274</v>
      </c>
      <c r="I1806" s="25">
        <v>90</v>
      </c>
      <c r="J1806" s="26">
        <v>0</v>
      </c>
      <c r="K1806" s="476">
        <v>1.5</v>
      </c>
      <c r="L1806" s="476">
        <v>0</v>
      </c>
      <c r="M1806" s="27">
        <f>SUM(I1806:I1807)</f>
        <v>120</v>
      </c>
      <c r="N1806" s="27">
        <f t="shared" ref="N1806:P1806" si="189">SUM(J1806:J1807)</f>
        <v>0</v>
      </c>
      <c r="O1806" s="27">
        <f t="shared" si="189"/>
        <v>2</v>
      </c>
      <c r="P1806" s="27">
        <f t="shared" si="189"/>
        <v>0</v>
      </c>
      <c r="Q1806" s="27"/>
      <c r="R1806" s="28">
        <v>42713</v>
      </c>
      <c r="S1806" s="274" t="s">
        <v>2470</v>
      </c>
      <c r="T1806" s="148" t="s">
        <v>31</v>
      </c>
      <c r="U1806" s="148" t="s">
        <v>31</v>
      </c>
      <c r="V1806" s="148" t="s">
        <v>31</v>
      </c>
      <c r="W1806" s="148" t="s">
        <v>31</v>
      </c>
      <c r="X1806" s="333" t="s">
        <v>3779</v>
      </c>
      <c r="Y1806" s="121"/>
      <c r="Z1806" s="121"/>
      <c r="AA1806" s="121"/>
      <c r="AB1806" s="121"/>
      <c r="AC1806" s="121"/>
      <c r="AD1806" s="121"/>
      <c r="AE1806" s="321"/>
      <c r="AF1806" s="121"/>
      <c r="AG1806" s="129"/>
      <c r="AH1806" s="129"/>
      <c r="AI1806" s="129"/>
      <c r="AJ1806" s="129"/>
      <c r="AK1806" s="129"/>
      <c r="AL1806" s="129"/>
      <c r="AM1806" s="129"/>
      <c r="AN1806" s="129"/>
      <c r="AO1806" s="129"/>
      <c r="AP1806" s="129"/>
      <c r="AQ1806" s="327"/>
      <c r="AR1806" s="327"/>
    </row>
    <row r="1807" spans="2:44" s="149" customFormat="1" ht="12.75" customHeight="1">
      <c r="B1807" s="21"/>
      <c r="C1807" s="29"/>
      <c r="D1807" s="30"/>
      <c r="E1807" s="30"/>
      <c r="F1807" s="31"/>
      <c r="G1807" s="239" t="s">
        <v>920</v>
      </c>
      <c r="H1807" s="14" t="s">
        <v>274</v>
      </c>
      <c r="I1807" s="25">
        <v>30</v>
      </c>
      <c r="J1807" s="26">
        <v>0</v>
      </c>
      <c r="K1807" s="476">
        <v>0.5</v>
      </c>
      <c r="L1807" s="476">
        <v>0</v>
      </c>
      <c r="M1807" s="27"/>
      <c r="N1807" s="27"/>
      <c r="O1807" s="27"/>
      <c r="P1807" s="27"/>
      <c r="Q1807" s="27"/>
      <c r="R1807" s="28">
        <v>42651</v>
      </c>
      <c r="S1807" s="274" t="s">
        <v>2470</v>
      </c>
      <c r="T1807" s="148" t="s">
        <v>31</v>
      </c>
      <c r="U1807" s="148" t="s">
        <v>31</v>
      </c>
      <c r="V1807" s="148" t="s">
        <v>31</v>
      </c>
      <c r="W1807" s="148" t="s">
        <v>31</v>
      </c>
      <c r="X1807" s="333" t="s">
        <v>3779</v>
      </c>
      <c r="Y1807" s="121"/>
      <c r="Z1807" s="121"/>
      <c r="AA1807" s="121"/>
      <c r="AB1807" s="121"/>
      <c r="AC1807" s="121"/>
      <c r="AD1807" s="121"/>
      <c r="AE1807" s="321"/>
      <c r="AF1807" s="121"/>
      <c r="AG1807" s="129"/>
      <c r="AH1807" s="129"/>
      <c r="AI1807" s="129"/>
      <c r="AJ1807" s="129"/>
      <c r="AK1807" s="129"/>
      <c r="AL1807" s="129"/>
      <c r="AM1807" s="129"/>
      <c r="AN1807" s="129"/>
      <c r="AO1807" s="129"/>
      <c r="AP1807" s="129"/>
    </row>
    <row r="1808" spans="2:44" s="149" customFormat="1" ht="12.75" customHeight="1">
      <c r="B1808" s="21"/>
      <c r="C1808" s="22" t="s">
        <v>24</v>
      </c>
      <c r="D1808" s="38" t="s">
        <v>404</v>
      </c>
      <c r="E1808" s="38" t="s">
        <v>414</v>
      </c>
      <c r="F1808" s="23" t="s">
        <v>921</v>
      </c>
      <c r="G1808" s="239" t="s">
        <v>922</v>
      </c>
      <c r="H1808" s="14" t="s">
        <v>274</v>
      </c>
      <c r="I1808" s="25">
        <v>6</v>
      </c>
      <c r="J1808" s="26">
        <v>0</v>
      </c>
      <c r="K1808" s="476">
        <v>0.1</v>
      </c>
      <c r="L1808" s="476">
        <v>0</v>
      </c>
      <c r="M1808" s="27">
        <f t="shared" ref="M1808:M1812" si="190">SUM(I1808)</f>
        <v>6</v>
      </c>
      <c r="N1808" s="27">
        <f t="shared" ref="N1808:P1812" si="191">SUM(J1808)</f>
        <v>0</v>
      </c>
      <c r="O1808" s="27">
        <f t="shared" si="191"/>
        <v>0.1</v>
      </c>
      <c r="P1808" s="27">
        <f t="shared" si="191"/>
        <v>0</v>
      </c>
      <c r="Q1808" s="27"/>
      <c r="R1808" s="28">
        <v>43188</v>
      </c>
      <c r="S1808" s="274" t="s">
        <v>2470</v>
      </c>
      <c r="T1808" s="148" t="s">
        <v>31</v>
      </c>
      <c r="U1808" s="148" t="s">
        <v>31</v>
      </c>
      <c r="V1808" s="148" t="s">
        <v>31</v>
      </c>
      <c r="W1808" s="148" t="s">
        <v>31</v>
      </c>
      <c r="X1808" s="333" t="s">
        <v>3779</v>
      </c>
      <c r="Y1808" s="121"/>
      <c r="Z1808" s="121"/>
      <c r="AA1808" s="121"/>
      <c r="AB1808" s="121"/>
      <c r="AC1808" s="121"/>
      <c r="AD1808" s="121"/>
      <c r="AE1808" s="321"/>
      <c r="AF1808" s="121"/>
      <c r="AG1808" s="129"/>
      <c r="AH1808" s="129"/>
      <c r="AI1808" s="129"/>
      <c r="AJ1808" s="129"/>
      <c r="AK1808" s="129"/>
      <c r="AL1808" s="129"/>
      <c r="AM1808" s="129"/>
      <c r="AN1808" s="129"/>
      <c r="AO1808" s="129"/>
      <c r="AP1808" s="129"/>
      <c r="AQ1808" s="327"/>
      <c r="AR1808" s="327"/>
    </row>
    <row r="1809" spans="2:44" s="149" customFormat="1" ht="12.75" customHeight="1">
      <c r="B1809" s="21"/>
      <c r="C1809" s="22" t="s">
        <v>24</v>
      </c>
      <c r="D1809" s="38" t="s">
        <v>404</v>
      </c>
      <c r="E1809" s="38" t="s">
        <v>414</v>
      </c>
      <c r="F1809" s="23" t="s">
        <v>1184</v>
      </c>
      <c r="G1809" s="239" t="s">
        <v>898</v>
      </c>
      <c r="H1809" s="14" t="s">
        <v>274</v>
      </c>
      <c r="I1809" s="25">
        <v>60</v>
      </c>
      <c r="J1809" s="26">
        <v>0</v>
      </c>
      <c r="K1809" s="476">
        <v>1</v>
      </c>
      <c r="L1809" s="476">
        <v>0</v>
      </c>
      <c r="M1809" s="27">
        <f t="shared" si="190"/>
        <v>60</v>
      </c>
      <c r="N1809" s="27">
        <f t="shared" si="191"/>
        <v>0</v>
      </c>
      <c r="O1809" s="27">
        <f t="shared" si="191"/>
        <v>1</v>
      </c>
      <c r="P1809" s="27">
        <f t="shared" si="191"/>
        <v>0</v>
      </c>
      <c r="Q1809" s="27"/>
      <c r="R1809" s="28">
        <v>43728</v>
      </c>
      <c r="S1809" s="274" t="s">
        <v>2470</v>
      </c>
      <c r="T1809" s="148" t="s">
        <v>31</v>
      </c>
      <c r="U1809" s="148" t="s">
        <v>31</v>
      </c>
      <c r="V1809" s="148" t="s">
        <v>31</v>
      </c>
      <c r="W1809" s="148" t="s">
        <v>31</v>
      </c>
      <c r="X1809" s="333" t="s">
        <v>3779</v>
      </c>
      <c r="Y1809" s="121"/>
      <c r="Z1809" s="121"/>
      <c r="AA1809" s="121"/>
      <c r="AB1809" s="121"/>
      <c r="AC1809" s="121"/>
      <c r="AD1809" s="121"/>
      <c r="AE1809" s="321"/>
      <c r="AF1809" s="121"/>
      <c r="AG1809" s="129"/>
      <c r="AH1809" s="129"/>
      <c r="AI1809" s="129"/>
      <c r="AJ1809" s="129"/>
      <c r="AK1809" s="129"/>
      <c r="AL1809" s="129"/>
      <c r="AM1809" s="129"/>
      <c r="AN1809" s="129"/>
      <c r="AO1809" s="129"/>
      <c r="AP1809" s="129"/>
      <c r="AQ1809" s="327"/>
      <c r="AR1809" s="327"/>
    </row>
    <row r="1810" spans="2:44" s="149" customFormat="1" ht="12.75" customHeight="1">
      <c r="B1810" s="21"/>
      <c r="C1810" s="22" t="s">
        <v>24</v>
      </c>
      <c r="D1810" s="38" t="s">
        <v>404</v>
      </c>
      <c r="E1810" s="38" t="s">
        <v>414</v>
      </c>
      <c r="F1810" s="50" t="s">
        <v>415</v>
      </c>
      <c r="G1810" s="244" t="s">
        <v>410</v>
      </c>
      <c r="H1810" s="14" t="s">
        <v>274</v>
      </c>
      <c r="I1810" s="25">
        <v>12</v>
      </c>
      <c r="J1810" s="26">
        <v>15</v>
      </c>
      <c r="K1810" s="26">
        <v>0.2</v>
      </c>
      <c r="L1810" s="26">
        <v>0</v>
      </c>
      <c r="M1810" s="27">
        <f t="shared" si="190"/>
        <v>12</v>
      </c>
      <c r="N1810" s="27">
        <f t="shared" si="191"/>
        <v>15</v>
      </c>
      <c r="O1810" s="27">
        <f t="shared" si="191"/>
        <v>0.2</v>
      </c>
      <c r="P1810" s="27">
        <f t="shared" si="191"/>
        <v>0</v>
      </c>
      <c r="Q1810" s="27"/>
      <c r="R1810" s="49">
        <v>43577</v>
      </c>
      <c r="S1810" s="274" t="s">
        <v>2470</v>
      </c>
      <c r="T1810" s="148" t="s">
        <v>31</v>
      </c>
      <c r="U1810" s="148" t="s">
        <v>31</v>
      </c>
      <c r="V1810" s="148" t="s">
        <v>31</v>
      </c>
      <c r="W1810" s="148" t="s">
        <v>31</v>
      </c>
      <c r="X1810" s="333" t="s">
        <v>3779</v>
      </c>
      <c r="Y1810" s="121"/>
      <c r="Z1810" s="121"/>
      <c r="AA1810" s="121"/>
      <c r="AB1810" s="121"/>
      <c r="AC1810" s="121"/>
      <c r="AD1810" s="121"/>
      <c r="AE1810" s="321"/>
      <c r="AF1810" s="121"/>
      <c r="AG1810" s="129"/>
      <c r="AH1810" s="129"/>
      <c r="AI1810" s="129"/>
      <c r="AJ1810" s="129"/>
      <c r="AK1810" s="129"/>
      <c r="AL1810" s="129"/>
      <c r="AM1810" s="129"/>
      <c r="AN1810" s="129"/>
      <c r="AO1810" s="129"/>
      <c r="AP1810" s="129"/>
      <c r="AQ1810" s="327"/>
      <c r="AR1810" s="327"/>
    </row>
    <row r="1811" spans="2:44" s="149" customFormat="1" ht="12.75" customHeight="1">
      <c r="B1811" s="21"/>
      <c r="C1811" s="22" t="s">
        <v>24</v>
      </c>
      <c r="D1811" s="38" t="s">
        <v>404</v>
      </c>
      <c r="E1811" s="38" t="s">
        <v>416</v>
      </c>
      <c r="F1811" s="23" t="s">
        <v>673</v>
      </c>
      <c r="G1811" s="239" t="s">
        <v>923</v>
      </c>
      <c r="H1811" s="14" t="s">
        <v>417</v>
      </c>
      <c r="I1811" s="25">
        <v>18</v>
      </c>
      <c r="J1811" s="26">
        <v>90</v>
      </c>
      <c r="K1811" s="476">
        <v>0.3</v>
      </c>
      <c r="L1811" s="476">
        <v>1.5</v>
      </c>
      <c r="M1811" s="27">
        <f t="shared" si="190"/>
        <v>18</v>
      </c>
      <c r="N1811" s="27">
        <f t="shared" si="191"/>
        <v>90</v>
      </c>
      <c r="O1811" s="27">
        <f t="shared" si="191"/>
        <v>0.3</v>
      </c>
      <c r="P1811" s="27">
        <f t="shared" si="191"/>
        <v>1.5</v>
      </c>
      <c r="Q1811" s="27"/>
      <c r="R1811" s="28">
        <v>42334</v>
      </c>
      <c r="S1811" s="274" t="s">
        <v>2470</v>
      </c>
      <c r="T1811" s="148" t="s">
        <v>31</v>
      </c>
      <c r="U1811" s="148" t="s">
        <v>31</v>
      </c>
      <c r="V1811" s="148" t="s">
        <v>31</v>
      </c>
      <c r="W1811" s="148" t="s">
        <v>31</v>
      </c>
      <c r="X1811" s="333" t="s">
        <v>3780</v>
      </c>
      <c r="Y1811" s="121"/>
      <c r="Z1811" s="121"/>
      <c r="AA1811" s="121"/>
      <c r="AB1811" s="121"/>
      <c r="AC1811" s="121"/>
      <c r="AD1811" s="121"/>
      <c r="AE1811" s="321"/>
      <c r="AF1811" s="121"/>
      <c r="AG1811" s="129"/>
      <c r="AH1811" s="129"/>
      <c r="AI1811" s="129"/>
      <c r="AJ1811" s="129"/>
      <c r="AK1811" s="129"/>
      <c r="AL1811" s="129"/>
      <c r="AM1811" s="129"/>
      <c r="AN1811" s="129"/>
      <c r="AO1811" s="129"/>
      <c r="AP1811" s="129"/>
      <c r="AQ1811" s="327"/>
      <c r="AR1811" s="327"/>
    </row>
    <row r="1812" spans="2:44" s="149" customFormat="1" ht="12.75" customHeight="1">
      <c r="B1812" s="21"/>
      <c r="C1812" s="22" t="s">
        <v>24</v>
      </c>
      <c r="D1812" s="38" t="s">
        <v>404</v>
      </c>
      <c r="E1812" s="38" t="s">
        <v>416</v>
      </c>
      <c r="F1812" s="23" t="s">
        <v>1185</v>
      </c>
      <c r="G1812" s="239" t="s">
        <v>917</v>
      </c>
      <c r="H1812" s="14" t="s">
        <v>417</v>
      </c>
      <c r="I1812" s="25">
        <v>60</v>
      </c>
      <c r="J1812" s="26">
        <v>0</v>
      </c>
      <c r="K1812" s="476">
        <v>1</v>
      </c>
      <c r="L1812" s="476">
        <v>0</v>
      </c>
      <c r="M1812" s="27">
        <f t="shared" si="190"/>
        <v>60</v>
      </c>
      <c r="N1812" s="27">
        <f t="shared" si="191"/>
        <v>0</v>
      </c>
      <c r="O1812" s="27">
        <f t="shared" si="191"/>
        <v>1</v>
      </c>
      <c r="P1812" s="27">
        <f t="shared" si="191"/>
        <v>0</v>
      </c>
      <c r="Q1812" s="27"/>
      <c r="R1812" s="28">
        <v>43728</v>
      </c>
      <c r="S1812" s="274" t="s">
        <v>2470</v>
      </c>
      <c r="T1812" s="148" t="s">
        <v>31</v>
      </c>
      <c r="U1812" s="148" t="s">
        <v>31</v>
      </c>
      <c r="V1812" s="148" t="s">
        <v>31</v>
      </c>
      <c r="W1812" s="148" t="s">
        <v>31</v>
      </c>
      <c r="X1812" s="333" t="s">
        <v>3780</v>
      </c>
      <c r="Y1812" s="121"/>
      <c r="Z1812" s="121"/>
      <c r="AA1812" s="121"/>
      <c r="AB1812" s="121"/>
      <c r="AC1812" s="121"/>
      <c r="AD1812" s="121"/>
      <c r="AE1812" s="321"/>
      <c r="AF1812" s="121"/>
      <c r="AG1812" s="129"/>
      <c r="AH1812" s="129"/>
      <c r="AI1812" s="129"/>
      <c r="AJ1812" s="129"/>
      <c r="AK1812" s="129"/>
      <c r="AL1812" s="129"/>
      <c r="AM1812" s="129"/>
      <c r="AN1812" s="129"/>
      <c r="AO1812" s="129"/>
      <c r="AP1812" s="129"/>
      <c r="AQ1812" s="327"/>
      <c r="AR1812" s="327"/>
    </row>
    <row r="1813" spans="2:44" s="149" customFormat="1" ht="12.75" customHeight="1">
      <c r="B1813" s="21"/>
      <c r="C1813" s="22" t="s">
        <v>24</v>
      </c>
      <c r="D1813" s="38" t="s">
        <v>404</v>
      </c>
      <c r="E1813" s="38" t="s">
        <v>418</v>
      </c>
      <c r="F1813" s="23" t="s">
        <v>641</v>
      </c>
      <c r="G1813" s="239" t="s">
        <v>924</v>
      </c>
      <c r="H1813" s="14" t="s">
        <v>274</v>
      </c>
      <c r="I1813" s="25">
        <v>30</v>
      </c>
      <c r="J1813" s="26">
        <v>0</v>
      </c>
      <c r="K1813" s="476">
        <v>0.5</v>
      </c>
      <c r="L1813" s="476">
        <v>0</v>
      </c>
      <c r="M1813" s="27">
        <f>SUM(I1813:I1814)</f>
        <v>48</v>
      </c>
      <c r="N1813" s="27">
        <f t="shared" ref="N1813:P1813" si="192">SUM(J1813:J1814)</f>
        <v>0</v>
      </c>
      <c r="O1813" s="27">
        <f t="shared" si="192"/>
        <v>0.8</v>
      </c>
      <c r="P1813" s="27">
        <f t="shared" si="192"/>
        <v>0</v>
      </c>
      <c r="Q1813" s="27"/>
      <c r="R1813" s="28">
        <v>42334</v>
      </c>
      <c r="S1813" s="274" t="s">
        <v>2470</v>
      </c>
      <c r="T1813" s="148" t="s">
        <v>31</v>
      </c>
      <c r="U1813" s="148" t="s">
        <v>31</v>
      </c>
      <c r="V1813" s="148" t="s">
        <v>31</v>
      </c>
      <c r="W1813" s="148" t="s">
        <v>31</v>
      </c>
      <c r="X1813" s="333" t="s">
        <v>3781</v>
      </c>
      <c r="Y1813" s="121"/>
      <c r="Z1813" s="121"/>
      <c r="AA1813" s="121"/>
      <c r="AB1813" s="121"/>
      <c r="AC1813" s="121"/>
      <c r="AD1813" s="121"/>
      <c r="AE1813" s="321"/>
      <c r="AF1813" s="121"/>
      <c r="AG1813" s="129"/>
      <c r="AH1813" s="129"/>
      <c r="AI1813" s="129"/>
      <c r="AJ1813" s="129"/>
      <c r="AK1813" s="129"/>
      <c r="AL1813" s="129"/>
      <c r="AM1813" s="129"/>
      <c r="AN1813" s="129"/>
      <c r="AO1813" s="129"/>
      <c r="AP1813" s="129"/>
      <c r="AQ1813" s="327"/>
      <c r="AR1813" s="327"/>
    </row>
    <row r="1814" spans="2:44" s="149" customFormat="1" ht="12.75" customHeight="1">
      <c r="B1814" s="21"/>
      <c r="C1814" s="29"/>
      <c r="D1814" s="30"/>
      <c r="E1814" s="30"/>
      <c r="F1814" s="31"/>
      <c r="G1814" s="239" t="s">
        <v>925</v>
      </c>
      <c r="H1814" s="14" t="s">
        <v>274</v>
      </c>
      <c r="I1814" s="25">
        <v>18</v>
      </c>
      <c r="J1814" s="26">
        <v>0</v>
      </c>
      <c r="K1814" s="476">
        <v>0.3</v>
      </c>
      <c r="L1814" s="476">
        <v>0</v>
      </c>
      <c r="M1814" s="27"/>
      <c r="N1814" s="27"/>
      <c r="O1814" s="27"/>
      <c r="P1814" s="27"/>
      <c r="Q1814" s="27"/>
      <c r="R1814" s="28">
        <v>42334</v>
      </c>
      <c r="S1814" s="274" t="s">
        <v>2470</v>
      </c>
      <c r="T1814" s="148" t="s">
        <v>31</v>
      </c>
      <c r="U1814" s="148" t="s">
        <v>31</v>
      </c>
      <c r="V1814" s="148" t="s">
        <v>31</v>
      </c>
      <c r="W1814" s="148" t="s">
        <v>31</v>
      </c>
      <c r="X1814" s="333" t="s">
        <v>3781</v>
      </c>
      <c r="Y1814" s="121"/>
      <c r="Z1814" s="121"/>
      <c r="AA1814" s="121"/>
      <c r="AB1814" s="121"/>
      <c r="AC1814" s="121"/>
      <c r="AD1814" s="121"/>
      <c r="AE1814" s="321"/>
      <c r="AF1814" s="121"/>
      <c r="AG1814" s="129"/>
      <c r="AH1814" s="129"/>
      <c r="AI1814" s="129"/>
      <c r="AJ1814" s="129"/>
      <c r="AK1814" s="129"/>
      <c r="AL1814" s="129"/>
      <c r="AM1814" s="129"/>
      <c r="AN1814" s="129"/>
      <c r="AO1814" s="129"/>
      <c r="AP1814" s="129"/>
    </row>
    <row r="1815" spans="2:44" s="149" customFormat="1" ht="12.75" customHeight="1">
      <c r="B1815" s="21"/>
      <c r="C1815" s="22" t="s">
        <v>24</v>
      </c>
      <c r="D1815" s="38" t="s">
        <v>404</v>
      </c>
      <c r="E1815" s="38" t="s">
        <v>419</v>
      </c>
      <c r="F1815" s="23" t="s">
        <v>641</v>
      </c>
      <c r="G1815" s="239" t="s">
        <v>926</v>
      </c>
      <c r="H1815" s="14" t="s">
        <v>274</v>
      </c>
      <c r="I1815" s="25">
        <v>6</v>
      </c>
      <c r="J1815" s="26">
        <v>30</v>
      </c>
      <c r="K1815" s="476">
        <v>0.1</v>
      </c>
      <c r="L1815" s="476">
        <v>0.5</v>
      </c>
      <c r="M1815" s="27">
        <f t="shared" ref="M1815" si="193">SUM(I1815)</f>
        <v>6</v>
      </c>
      <c r="N1815" s="27">
        <f t="shared" ref="N1815:P1815" si="194">SUM(J1815)</f>
        <v>30</v>
      </c>
      <c r="O1815" s="27">
        <f t="shared" si="194"/>
        <v>0.1</v>
      </c>
      <c r="P1815" s="27">
        <f t="shared" si="194"/>
        <v>0.5</v>
      </c>
      <c r="Q1815" s="27"/>
      <c r="R1815" s="28">
        <v>42334</v>
      </c>
      <c r="S1815" s="274" t="s">
        <v>2470</v>
      </c>
      <c r="T1815" s="148" t="s">
        <v>31</v>
      </c>
      <c r="U1815" s="148" t="s">
        <v>31</v>
      </c>
      <c r="V1815" s="148" t="s">
        <v>31</v>
      </c>
      <c r="W1815" s="148" t="s">
        <v>31</v>
      </c>
      <c r="X1815" s="333" t="s">
        <v>3784</v>
      </c>
      <c r="Y1815" s="121"/>
      <c r="Z1815" s="121"/>
      <c r="AA1815" s="121"/>
      <c r="AB1815" s="121"/>
      <c r="AC1815" s="121"/>
      <c r="AD1815" s="121"/>
      <c r="AE1815" s="321"/>
      <c r="AF1815" s="121"/>
      <c r="AG1815" s="129"/>
      <c r="AH1815" s="129"/>
      <c r="AI1815" s="129"/>
      <c r="AJ1815" s="129"/>
      <c r="AK1815" s="129"/>
      <c r="AL1815" s="129"/>
      <c r="AM1815" s="129"/>
      <c r="AN1815" s="129"/>
      <c r="AO1815" s="129"/>
      <c r="AP1815" s="129"/>
      <c r="AQ1815" s="327"/>
      <c r="AR1815" s="327"/>
    </row>
    <row r="1816" spans="2:44" s="149" customFormat="1" ht="12.75" customHeight="1">
      <c r="B1816" s="21"/>
      <c r="C1816" s="22" t="s">
        <v>24</v>
      </c>
      <c r="D1816" s="38" t="s">
        <v>404</v>
      </c>
      <c r="E1816" s="38" t="s">
        <v>419</v>
      </c>
      <c r="F1816" s="23" t="s">
        <v>1183</v>
      </c>
      <c r="G1816" s="239" t="s">
        <v>927</v>
      </c>
      <c r="H1816" s="14" t="s">
        <v>274</v>
      </c>
      <c r="I1816" s="25">
        <v>30</v>
      </c>
      <c r="J1816" s="26">
        <v>0</v>
      </c>
      <c r="K1816" s="476">
        <v>0.5</v>
      </c>
      <c r="L1816" s="476">
        <v>0</v>
      </c>
      <c r="M1816" s="27">
        <f>SUM(I1816:I1817)</f>
        <v>42</v>
      </c>
      <c r="N1816" s="27">
        <f t="shared" ref="N1816:P1816" si="195">SUM(J1816:J1817)</f>
        <v>0</v>
      </c>
      <c r="O1816" s="27">
        <f t="shared" si="195"/>
        <v>0.7</v>
      </c>
      <c r="P1816" s="27">
        <f t="shared" si="195"/>
        <v>0</v>
      </c>
      <c r="Q1816" s="27"/>
      <c r="R1816" s="28">
        <v>42334</v>
      </c>
      <c r="S1816" s="274" t="s">
        <v>2470</v>
      </c>
      <c r="T1816" s="148" t="s">
        <v>31</v>
      </c>
      <c r="U1816" s="148" t="s">
        <v>31</v>
      </c>
      <c r="V1816" s="148" t="s">
        <v>31</v>
      </c>
      <c r="W1816" s="148" t="s">
        <v>31</v>
      </c>
      <c r="X1816" s="333" t="s">
        <v>3784</v>
      </c>
      <c r="Y1816" s="121"/>
      <c r="Z1816" s="121"/>
      <c r="AA1816" s="121"/>
      <c r="AB1816" s="121"/>
      <c r="AC1816" s="121"/>
      <c r="AD1816" s="121"/>
      <c r="AE1816" s="321"/>
      <c r="AF1816" s="121"/>
      <c r="AG1816" s="129"/>
      <c r="AH1816" s="129"/>
      <c r="AI1816" s="129"/>
      <c r="AJ1816" s="129"/>
      <c r="AK1816" s="129"/>
      <c r="AL1816" s="129"/>
      <c r="AM1816" s="129"/>
      <c r="AN1816" s="129"/>
      <c r="AO1816" s="129"/>
      <c r="AP1816" s="129"/>
      <c r="AQ1816" s="327"/>
      <c r="AR1816" s="327"/>
    </row>
    <row r="1817" spans="2:44" s="149" customFormat="1" ht="12.75" customHeight="1">
      <c r="B1817" s="21"/>
      <c r="C1817" s="29"/>
      <c r="D1817" s="30"/>
      <c r="E1817" s="30"/>
      <c r="F1817" s="31"/>
      <c r="G1817" s="239" t="s">
        <v>928</v>
      </c>
      <c r="H1817" s="14" t="s">
        <v>274</v>
      </c>
      <c r="I1817" s="25">
        <v>12</v>
      </c>
      <c r="J1817" s="26">
        <v>0</v>
      </c>
      <c r="K1817" s="476">
        <v>0.2</v>
      </c>
      <c r="L1817" s="476">
        <v>0</v>
      </c>
      <c r="M1817" s="27"/>
      <c r="N1817" s="27"/>
      <c r="O1817" s="27"/>
      <c r="P1817" s="27"/>
      <c r="Q1817" s="27"/>
      <c r="R1817" s="28">
        <v>42334</v>
      </c>
      <c r="S1817" s="274" t="s">
        <v>2470</v>
      </c>
      <c r="T1817" s="148" t="s">
        <v>31</v>
      </c>
      <c r="U1817" s="148" t="s">
        <v>31</v>
      </c>
      <c r="V1817" s="148" t="s">
        <v>31</v>
      </c>
      <c r="W1817" s="148" t="s">
        <v>31</v>
      </c>
      <c r="X1817" s="333" t="s">
        <v>3784</v>
      </c>
      <c r="Y1817" s="121"/>
      <c r="Z1817" s="121"/>
      <c r="AA1817" s="121"/>
      <c r="AB1817" s="121"/>
      <c r="AC1817" s="121"/>
      <c r="AD1817" s="121"/>
      <c r="AE1817" s="321"/>
      <c r="AF1817" s="121"/>
      <c r="AG1817" s="129"/>
      <c r="AH1817" s="129"/>
      <c r="AI1817" s="129"/>
      <c r="AJ1817" s="129"/>
      <c r="AK1817" s="129"/>
      <c r="AL1817" s="129"/>
      <c r="AM1817" s="129"/>
      <c r="AN1817" s="129"/>
      <c r="AO1817" s="129"/>
      <c r="AP1817" s="129"/>
    </row>
    <row r="1818" spans="2:44" s="149" customFormat="1" ht="12.75" customHeight="1">
      <c r="B1818" s="21"/>
      <c r="C1818" s="22" t="s">
        <v>24</v>
      </c>
      <c r="D1818" s="38" t="s">
        <v>404</v>
      </c>
      <c r="E1818" s="38" t="s">
        <v>420</v>
      </c>
      <c r="F1818" s="23" t="s">
        <v>682</v>
      </c>
      <c r="G1818" s="239" t="s">
        <v>929</v>
      </c>
      <c r="H1818" s="14" t="s">
        <v>274</v>
      </c>
      <c r="I1818" s="25">
        <v>12</v>
      </c>
      <c r="J1818" s="26">
        <v>0</v>
      </c>
      <c r="K1818" s="476">
        <v>0.2</v>
      </c>
      <c r="L1818" s="476">
        <v>0</v>
      </c>
      <c r="M1818" s="27">
        <f t="shared" ref="M1818:M1823" si="196">SUM(I1818)</f>
        <v>12</v>
      </c>
      <c r="N1818" s="27">
        <f t="shared" ref="N1818:P1823" si="197">SUM(J1818)</f>
        <v>0</v>
      </c>
      <c r="O1818" s="27">
        <f t="shared" si="197"/>
        <v>0.2</v>
      </c>
      <c r="P1818" s="27">
        <f t="shared" si="197"/>
        <v>0</v>
      </c>
      <c r="Q1818" s="27"/>
      <c r="R1818" s="28">
        <v>42929</v>
      </c>
      <c r="S1818" s="274" t="s">
        <v>2470</v>
      </c>
      <c r="T1818" s="148" t="s">
        <v>31</v>
      </c>
      <c r="U1818" s="148" t="s">
        <v>31</v>
      </c>
      <c r="V1818" s="148" t="s">
        <v>31</v>
      </c>
      <c r="W1818" s="148" t="s">
        <v>31</v>
      </c>
      <c r="X1818" s="333" t="s">
        <v>3782</v>
      </c>
      <c r="Y1818" s="121"/>
      <c r="Z1818" s="121"/>
      <c r="AA1818" s="121"/>
      <c r="AB1818" s="121"/>
      <c r="AC1818" s="121"/>
      <c r="AD1818" s="121"/>
      <c r="AE1818" s="321"/>
      <c r="AF1818" s="121"/>
      <c r="AG1818" s="129"/>
      <c r="AH1818" s="129"/>
      <c r="AI1818" s="129"/>
      <c r="AJ1818" s="129"/>
      <c r="AK1818" s="129"/>
      <c r="AL1818" s="129"/>
      <c r="AM1818" s="129"/>
      <c r="AN1818" s="129"/>
      <c r="AO1818" s="129"/>
      <c r="AP1818" s="129"/>
      <c r="AQ1818" s="327"/>
      <c r="AR1818" s="327"/>
    </row>
    <row r="1819" spans="2:44" s="149" customFormat="1" ht="12.75" customHeight="1">
      <c r="B1819" s="21"/>
      <c r="C1819" s="22" t="s">
        <v>24</v>
      </c>
      <c r="D1819" s="38" t="s">
        <v>404</v>
      </c>
      <c r="E1819" s="38" t="s">
        <v>420</v>
      </c>
      <c r="F1819" s="23" t="s">
        <v>1186</v>
      </c>
      <c r="G1819" s="239" t="s">
        <v>930</v>
      </c>
      <c r="H1819" s="14" t="s">
        <v>274</v>
      </c>
      <c r="I1819" s="25">
        <v>30</v>
      </c>
      <c r="J1819" s="26">
        <v>0</v>
      </c>
      <c r="K1819" s="476">
        <v>0.5</v>
      </c>
      <c r="L1819" s="476">
        <v>0</v>
      </c>
      <c r="M1819" s="27">
        <f t="shared" si="196"/>
        <v>30</v>
      </c>
      <c r="N1819" s="27">
        <f t="shared" si="197"/>
        <v>0</v>
      </c>
      <c r="O1819" s="27">
        <f t="shared" si="197"/>
        <v>0.5</v>
      </c>
      <c r="P1819" s="27">
        <f t="shared" si="197"/>
        <v>0</v>
      </c>
      <c r="Q1819" s="27"/>
      <c r="R1819" s="28">
        <v>43761</v>
      </c>
      <c r="S1819" s="274" t="s">
        <v>2470</v>
      </c>
      <c r="T1819" s="148" t="s">
        <v>31</v>
      </c>
      <c r="U1819" s="148" t="s">
        <v>31</v>
      </c>
      <c r="V1819" s="148" t="s">
        <v>31</v>
      </c>
      <c r="W1819" s="148" t="s">
        <v>31</v>
      </c>
      <c r="X1819" s="333" t="s">
        <v>3782</v>
      </c>
      <c r="Y1819" s="121"/>
      <c r="Z1819" s="121"/>
      <c r="AA1819" s="121"/>
      <c r="AB1819" s="121"/>
      <c r="AC1819" s="121"/>
      <c r="AD1819" s="121"/>
      <c r="AE1819" s="321"/>
      <c r="AF1819" s="121"/>
      <c r="AG1819" s="129"/>
      <c r="AH1819" s="129"/>
      <c r="AI1819" s="129"/>
      <c r="AJ1819" s="129"/>
      <c r="AK1819" s="129"/>
      <c r="AL1819" s="129"/>
      <c r="AM1819" s="129"/>
      <c r="AN1819" s="129"/>
      <c r="AO1819" s="129"/>
      <c r="AP1819" s="129"/>
      <c r="AQ1819" s="327"/>
      <c r="AR1819" s="327"/>
    </row>
    <row r="1820" spans="2:44" s="149" customFormat="1" ht="12.75" customHeight="1">
      <c r="B1820" s="21"/>
      <c r="C1820" s="22" t="s">
        <v>24</v>
      </c>
      <c r="D1820" s="38" t="s">
        <v>404</v>
      </c>
      <c r="E1820" s="38" t="s">
        <v>420</v>
      </c>
      <c r="F1820" s="23" t="s">
        <v>1187</v>
      </c>
      <c r="G1820" s="239" t="s">
        <v>931</v>
      </c>
      <c r="H1820" s="14" t="s">
        <v>274</v>
      </c>
      <c r="I1820" s="25">
        <v>60</v>
      </c>
      <c r="J1820" s="26">
        <v>0</v>
      </c>
      <c r="K1820" s="476">
        <v>1</v>
      </c>
      <c r="L1820" s="476">
        <v>0</v>
      </c>
      <c r="M1820" s="27">
        <f t="shared" si="196"/>
        <v>60</v>
      </c>
      <c r="N1820" s="27">
        <f t="shared" si="197"/>
        <v>0</v>
      </c>
      <c r="O1820" s="27">
        <f t="shared" si="197"/>
        <v>1</v>
      </c>
      <c r="P1820" s="27">
        <f t="shared" si="197"/>
        <v>0</v>
      </c>
      <c r="Q1820" s="27"/>
      <c r="R1820" s="28">
        <v>43728</v>
      </c>
      <c r="S1820" s="274" t="s">
        <v>2470</v>
      </c>
      <c r="T1820" s="148" t="s">
        <v>31</v>
      </c>
      <c r="U1820" s="148" t="s">
        <v>31</v>
      </c>
      <c r="V1820" s="148" t="s">
        <v>31</v>
      </c>
      <c r="W1820" s="148" t="s">
        <v>31</v>
      </c>
      <c r="X1820" s="333" t="s">
        <v>3782</v>
      </c>
      <c r="Y1820" s="121"/>
      <c r="Z1820" s="121"/>
      <c r="AA1820" s="121"/>
      <c r="AB1820" s="121"/>
      <c r="AC1820" s="121"/>
      <c r="AD1820" s="121"/>
      <c r="AE1820" s="321"/>
      <c r="AF1820" s="121"/>
      <c r="AG1820" s="129"/>
      <c r="AH1820" s="129"/>
      <c r="AI1820" s="129"/>
      <c r="AJ1820" s="129"/>
      <c r="AK1820" s="129"/>
      <c r="AL1820" s="129"/>
      <c r="AM1820" s="129"/>
      <c r="AN1820" s="129"/>
      <c r="AO1820" s="129"/>
      <c r="AP1820" s="129"/>
      <c r="AQ1820" s="327"/>
      <c r="AR1820" s="327"/>
    </row>
    <row r="1821" spans="2:44" s="149" customFormat="1" ht="12.75" customHeight="1">
      <c r="B1821" s="21"/>
      <c r="C1821" s="22" t="s">
        <v>24</v>
      </c>
      <c r="D1821" s="38" t="s">
        <v>404</v>
      </c>
      <c r="E1821" s="38" t="s">
        <v>420</v>
      </c>
      <c r="F1821" s="23" t="s">
        <v>1188</v>
      </c>
      <c r="G1821" s="239" t="s">
        <v>932</v>
      </c>
      <c r="H1821" s="14" t="s">
        <v>274</v>
      </c>
      <c r="I1821" s="25">
        <v>60</v>
      </c>
      <c r="J1821" s="26">
        <v>150</v>
      </c>
      <c r="K1821" s="476">
        <v>1</v>
      </c>
      <c r="L1821" s="476">
        <v>2.5</v>
      </c>
      <c r="M1821" s="27">
        <f t="shared" si="196"/>
        <v>60</v>
      </c>
      <c r="N1821" s="27">
        <f t="shared" si="197"/>
        <v>150</v>
      </c>
      <c r="O1821" s="27">
        <f t="shared" si="197"/>
        <v>1</v>
      </c>
      <c r="P1821" s="27">
        <f t="shared" si="197"/>
        <v>2.5</v>
      </c>
      <c r="Q1821" s="27"/>
      <c r="R1821" s="28">
        <v>42233</v>
      </c>
      <c r="S1821" s="274" t="s">
        <v>2470</v>
      </c>
      <c r="T1821" s="148" t="s">
        <v>31</v>
      </c>
      <c r="U1821" s="148" t="s">
        <v>31</v>
      </c>
      <c r="V1821" s="148" t="s">
        <v>31</v>
      </c>
      <c r="W1821" s="148" t="s">
        <v>31</v>
      </c>
      <c r="X1821" s="333" t="s">
        <v>3782</v>
      </c>
      <c r="Y1821" s="121"/>
      <c r="Z1821" s="121"/>
      <c r="AA1821" s="121"/>
      <c r="AB1821" s="121"/>
      <c r="AC1821" s="121"/>
      <c r="AD1821" s="121"/>
      <c r="AE1821" s="321"/>
      <c r="AF1821" s="121"/>
      <c r="AG1821" s="129"/>
      <c r="AH1821" s="129"/>
      <c r="AI1821" s="129"/>
      <c r="AJ1821" s="129"/>
      <c r="AK1821" s="129"/>
      <c r="AL1821" s="129"/>
      <c r="AM1821" s="129"/>
      <c r="AN1821" s="129"/>
      <c r="AO1821" s="129"/>
      <c r="AP1821" s="129"/>
      <c r="AQ1821" s="327"/>
      <c r="AR1821" s="327"/>
    </row>
    <row r="1822" spans="2:44" s="149" customFormat="1" ht="12.75" customHeight="1">
      <c r="B1822" s="21"/>
      <c r="C1822" s="22" t="s">
        <v>24</v>
      </c>
      <c r="D1822" s="38" t="s">
        <v>404</v>
      </c>
      <c r="E1822" s="38" t="s">
        <v>420</v>
      </c>
      <c r="F1822" s="23" t="s">
        <v>1189</v>
      </c>
      <c r="G1822" s="239" t="s">
        <v>933</v>
      </c>
      <c r="H1822" s="14" t="s">
        <v>274</v>
      </c>
      <c r="I1822" s="25">
        <v>12</v>
      </c>
      <c r="J1822" s="26">
        <v>0</v>
      </c>
      <c r="K1822" s="476">
        <v>0.2</v>
      </c>
      <c r="L1822" s="476">
        <v>0</v>
      </c>
      <c r="M1822" s="27">
        <f t="shared" si="196"/>
        <v>12</v>
      </c>
      <c r="N1822" s="27">
        <f t="shared" si="197"/>
        <v>0</v>
      </c>
      <c r="O1822" s="27">
        <f t="shared" si="197"/>
        <v>0.2</v>
      </c>
      <c r="P1822" s="27">
        <f t="shared" si="197"/>
        <v>0</v>
      </c>
      <c r="Q1822" s="27"/>
      <c r="R1822" s="28">
        <v>42233</v>
      </c>
      <c r="S1822" s="274" t="s">
        <v>2470</v>
      </c>
      <c r="T1822" s="148" t="s">
        <v>31</v>
      </c>
      <c r="U1822" s="148" t="s">
        <v>31</v>
      </c>
      <c r="V1822" s="148" t="s">
        <v>31</v>
      </c>
      <c r="W1822" s="148" t="s">
        <v>31</v>
      </c>
      <c r="X1822" s="333" t="s">
        <v>3782</v>
      </c>
      <c r="Y1822" s="121"/>
      <c r="Z1822" s="121"/>
      <c r="AA1822" s="121"/>
      <c r="AB1822" s="121"/>
      <c r="AC1822" s="121"/>
      <c r="AD1822" s="121"/>
      <c r="AE1822" s="321"/>
      <c r="AF1822" s="121"/>
      <c r="AG1822" s="129"/>
      <c r="AH1822" s="129"/>
      <c r="AI1822" s="129"/>
      <c r="AJ1822" s="129"/>
      <c r="AK1822" s="129"/>
      <c r="AL1822" s="129"/>
      <c r="AM1822" s="129"/>
      <c r="AN1822" s="129"/>
      <c r="AO1822" s="129"/>
      <c r="AP1822" s="129"/>
      <c r="AQ1822" s="327"/>
      <c r="AR1822" s="327"/>
    </row>
    <row r="1823" spans="2:44" s="149" customFormat="1" ht="12.75" customHeight="1">
      <c r="B1823" s="21"/>
      <c r="C1823" s="22" t="s">
        <v>24</v>
      </c>
      <c r="D1823" s="38" t="s">
        <v>404</v>
      </c>
      <c r="E1823" s="38" t="s">
        <v>420</v>
      </c>
      <c r="F1823" s="23" t="s">
        <v>1190</v>
      </c>
      <c r="G1823" s="239" t="s">
        <v>934</v>
      </c>
      <c r="H1823" s="14" t="s">
        <v>274</v>
      </c>
      <c r="I1823" s="25">
        <v>30</v>
      </c>
      <c r="J1823" s="26">
        <v>0</v>
      </c>
      <c r="K1823" s="476">
        <v>0.5</v>
      </c>
      <c r="L1823" s="476">
        <v>0</v>
      </c>
      <c r="M1823" s="27">
        <f t="shared" si="196"/>
        <v>30</v>
      </c>
      <c r="N1823" s="27">
        <f t="shared" si="197"/>
        <v>0</v>
      </c>
      <c r="O1823" s="27">
        <f t="shared" si="197"/>
        <v>0.5</v>
      </c>
      <c r="P1823" s="27">
        <f t="shared" si="197"/>
        <v>0</v>
      </c>
      <c r="Q1823" s="27"/>
      <c r="R1823" s="28">
        <v>42233</v>
      </c>
      <c r="S1823" s="274" t="s">
        <v>2470</v>
      </c>
      <c r="T1823" s="148" t="s">
        <v>31</v>
      </c>
      <c r="U1823" s="148" t="s">
        <v>31</v>
      </c>
      <c r="V1823" s="148" t="s">
        <v>31</v>
      </c>
      <c r="W1823" s="148" t="s">
        <v>31</v>
      </c>
      <c r="X1823" s="333" t="s">
        <v>3782</v>
      </c>
      <c r="Y1823" s="121"/>
      <c r="Z1823" s="121"/>
      <c r="AA1823" s="121"/>
      <c r="AB1823" s="121"/>
      <c r="AC1823" s="121"/>
      <c r="AD1823" s="121"/>
      <c r="AE1823" s="321"/>
      <c r="AF1823" s="121"/>
      <c r="AG1823" s="129"/>
      <c r="AH1823" s="129"/>
      <c r="AI1823" s="129"/>
      <c r="AJ1823" s="129"/>
      <c r="AK1823" s="129"/>
      <c r="AL1823" s="129"/>
      <c r="AM1823" s="129"/>
      <c r="AN1823" s="129"/>
      <c r="AO1823" s="129"/>
      <c r="AP1823" s="129"/>
      <c r="AQ1823" s="327"/>
      <c r="AR1823" s="327"/>
    </row>
    <row r="1824" spans="2:44" s="149" customFormat="1" ht="12.75" customHeight="1">
      <c r="B1824" s="21"/>
      <c r="C1824" s="22" t="s">
        <v>24</v>
      </c>
      <c r="D1824" s="38" t="s">
        <v>404</v>
      </c>
      <c r="E1824" s="38" t="s">
        <v>420</v>
      </c>
      <c r="F1824" s="23" t="s">
        <v>1191</v>
      </c>
      <c r="G1824" s="239" t="s">
        <v>935</v>
      </c>
      <c r="H1824" s="14" t="s">
        <v>274</v>
      </c>
      <c r="I1824" s="25">
        <v>60</v>
      </c>
      <c r="J1824" s="26">
        <v>0</v>
      </c>
      <c r="K1824" s="476">
        <v>1</v>
      </c>
      <c r="L1824" s="476">
        <v>0</v>
      </c>
      <c r="M1824" s="27">
        <f>SUM(I1824:I1826)</f>
        <v>270</v>
      </c>
      <c r="N1824" s="27">
        <f t="shared" ref="N1824:P1824" si="198">SUM(J1824:J1826)</f>
        <v>0</v>
      </c>
      <c r="O1824" s="27">
        <f t="shared" si="198"/>
        <v>4.5</v>
      </c>
      <c r="P1824" s="27">
        <f t="shared" si="198"/>
        <v>0</v>
      </c>
      <c r="Q1824" s="27"/>
      <c r="R1824" s="28">
        <v>42936</v>
      </c>
      <c r="S1824" s="274" t="s">
        <v>2470</v>
      </c>
      <c r="T1824" s="148" t="s">
        <v>31</v>
      </c>
      <c r="U1824" s="148" t="s">
        <v>31</v>
      </c>
      <c r="V1824" s="148" t="s">
        <v>31</v>
      </c>
      <c r="W1824" s="148" t="s">
        <v>31</v>
      </c>
      <c r="X1824" s="333" t="s">
        <v>3782</v>
      </c>
      <c r="Y1824" s="121"/>
      <c r="Z1824" s="121"/>
      <c r="AA1824" s="121"/>
      <c r="AB1824" s="121"/>
      <c r="AC1824" s="121"/>
      <c r="AD1824" s="121"/>
      <c r="AE1824" s="321"/>
      <c r="AF1824" s="121"/>
      <c r="AG1824" s="129"/>
      <c r="AH1824" s="129"/>
      <c r="AI1824" s="129"/>
      <c r="AJ1824" s="129"/>
      <c r="AK1824" s="129"/>
      <c r="AL1824" s="129"/>
      <c r="AM1824" s="129"/>
      <c r="AN1824" s="129"/>
      <c r="AO1824" s="129"/>
      <c r="AP1824" s="129"/>
      <c r="AQ1824" s="327"/>
      <c r="AR1824" s="327"/>
    </row>
    <row r="1825" spans="2:44" s="149" customFormat="1" ht="12.75" customHeight="1">
      <c r="B1825" s="21"/>
      <c r="C1825" s="29"/>
      <c r="D1825" s="30"/>
      <c r="E1825" s="30"/>
      <c r="F1825" s="31"/>
      <c r="G1825" s="239" t="s">
        <v>936</v>
      </c>
      <c r="H1825" s="14" t="s">
        <v>274</v>
      </c>
      <c r="I1825" s="25">
        <v>90</v>
      </c>
      <c r="J1825" s="26">
        <v>0</v>
      </c>
      <c r="K1825" s="476">
        <v>1.5</v>
      </c>
      <c r="L1825" s="476">
        <v>0</v>
      </c>
      <c r="M1825" s="27"/>
      <c r="N1825" s="27"/>
      <c r="O1825" s="27"/>
      <c r="P1825" s="27"/>
      <c r="Q1825" s="27"/>
      <c r="R1825" s="28">
        <v>42936</v>
      </c>
      <c r="S1825" s="274" t="s">
        <v>2470</v>
      </c>
      <c r="T1825" s="148" t="s">
        <v>31</v>
      </c>
      <c r="U1825" s="148" t="s">
        <v>31</v>
      </c>
      <c r="V1825" s="148" t="s">
        <v>31</v>
      </c>
      <c r="W1825" s="148" t="s">
        <v>31</v>
      </c>
      <c r="X1825" s="333" t="s">
        <v>3782</v>
      </c>
      <c r="Y1825" s="121"/>
      <c r="Z1825" s="121"/>
      <c r="AA1825" s="121"/>
      <c r="AB1825" s="121"/>
      <c r="AC1825" s="121"/>
      <c r="AD1825" s="121"/>
      <c r="AE1825" s="321"/>
      <c r="AF1825" s="121"/>
      <c r="AG1825" s="129"/>
      <c r="AH1825" s="129"/>
      <c r="AI1825" s="129"/>
      <c r="AJ1825" s="129"/>
      <c r="AK1825" s="129"/>
      <c r="AL1825" s="129"/>
      <c r="AM1825" s="129"/>
      <c r="AN1825" s="129"/>
      <c r="AO1825" s="129"/>
      <c r="AP1825" s="129"/>
    </row>
    <row r="1826" spans="2:44" s="149" customFormat="1" ht="12.75" customHeight="1">
      <c r="B1826" s="21"/>
      <c r="C1826" s="29"/>
      <c r="D1826" s="30"/>
      <c r="E1826" s="30"/>
      <c r="F1826" s="31"/>
      <c r="G1826" s="239" t="s">
        <v>937</v>
      </c>
      <c r="H1826" s="14" t="s">
        <v>274</v>
      </c>
      <c r="I1826" s="25">
        <v>120</v>
      </c>
      <c r="J1826" s="26">
        <v>0</v>
      </c>
      <c r="K1826" s="476">
        <v>2</v>
      </c>
      <c r="L1826" s="476">
        <v>0</v>
      </c>
      <c r="M1826" s="27"/>
      <c r="N1826" s="27"/>
      <c r="O1826" s="27"/>
      <c r="P1826" s="27"/>
      <c r="Q1826" s="27"/>
      <c r="R1826" s="28">
        <v>42936</v>
      </c>
      <c r="S1826" s="274" t="s">
        <v>2470</v>
      </c>
      <c r="T1826" s="148" t="s">
        <v>31</v>
      </c>
      <c r="U1826" s="148" t="s">
        <v>31</v>
      </c>
      <c r="V1826" s="148" t="s">
        <v>31</v>
      </c>
      <c r="W1826" s="148" t="s">
        <v>31</v>
      </c>
      <c r="X1826" s="333" t="s">
        <v>3782</v>
      </c>
      <c r="Y1826" s="121"/>
      <c r="Z1826" s="121"/>
      <c r="AA1826" s="121"/>
      <c r="AB1826" s="121"/>
      <c r="AC1826" s="121"/>
      <c r="AD1826" s="121"/>
      <c r="AE1826" s="321"/>
      <c r="AF1826" s="121"/>
      <c r="AG1826" s="129"/>
      <c r="AH1826" s="129"/>
      <c r="AI1826" s="129"/>
      <c r="AJ1826" s="129"/>
      <c r="AK1826" s="129"/>
      <c r="AL1826" s="129"/>
      <c r="AM1826" s="129"/>
      <c r="AN1826" s="129"/>
      <c r="AO1826" s="129"/>
      <c r="AP1826" s="129"/>
    </row>
    <row r="1827" spans="2:44" s="149" customFormat="1" ht="12.75" customHeight="1">
      <c r="B1827" s="21"/>
      <c r="C1827" s="22" t="s">
        <v>24</v>
      </c>
      <c r="D1827" s="38" t="s">
        <v>404</v>
      </c>
      <c r="E1827" s="38" t="s">
        <v>420</v>
      </c>
      <c r="F1827" s="23" t="s">
        <v>421</v>
      </c>
      <c r="G1827" s="239" t="s">
        <v>421</v>
      </c>
      <c r="H1827" s="14" t="s">
        <v>274</v>
      </c>
      <c r="I1827" s="25">
        <v>30</v>
      </c>
      <c r="J1827" s="26">
        <v>30</v>
      </c>
      <c r="K1827" s="476">
        <v>0.5</v>
      </c>
      <c r="L1827" s="476">
        <v>0.5</v>
      </c>
      <c r="M1827" s="27">
        <f t="shared" ref="M1827:M1831" si="199">SUM(I1827)</f>
        <v>30</v>
      </c>
      <c r="N1827" s="27">
        <f t="shared" ref="N1827:P1831" si="200">SUM(J1827)</f>
        <v>30</v>
      </c>
      <c r="O1827" s="27">
        <f t="shared" si="200"/>
        <v>0.5</v>
      </c>
      <c r="P1827" s="27">
        <f t="shared" si="200"/>
        <v>0.5</v>
      </c>
      <c r="Q1827" s="27"/>
      <c r="R1827" s="28">
        <v>42685</v>
      </c>
      <c r="S1827" s="274" t="s">
        <v>2470</v>
      </c>
      <c r="T1827" s="148" t="s">
        <v>31</v>
      </c>
      <c r="U1827" s="148" t="s">
        <v>31</v>
      </c>
      <c r="V1827" s="148" t="s">
        <v>31</v>
      </c>
      <c r="W1827" s="148" t="s">
        <v>31</v>
      </c>
      <c r="X1827" s="333" t="s">
        <v>3782</v>
      </c>
      <c r="Y1827" s="121"/>
      <c r="Z1827" s="121"/>
      <c r="AA1827" s="121"/>
      <c r="AB1827" s="121"/>
      <c r="AC1827" s="121"/>
      <c r="AD1827" s="121"/>
      <c r="AE1827" s="321"/>
      <c r="AF1827" s="121"/>
      <c r="AG1827" s="129"/>
      <c r="AH1827" s="129"/>
      <c r="AI1827" s="129"/>
      <c r="AJ1827" s="129"/>
      <c r="AK1827" s="129"/>
      <c r="AL1827" s="129"/>
      <c r="AM1827" s="129"/>
      <c r="AN1827" s="129"/>
      <c r="AO1827" s="129"/>
      <c r="AP1827" s="129"/>
      <c r="AQ1827" s="327"/>
      <c r="AR1827" s="327"/>
    </row>
    <row r="1828" spans="2:44" s="149" customFormat="1" ht="12.75" customHeight="1">
      <c r="B1828" s="21"/>
      <c r="C1828" s="22" t="s">
        <v>24</v>
      </c>
      <c r="D1828" s="38" t="s">
        <v>404</v>
      </c>
      <c r="E1828" s="38" t="s">
        <v>420</v>
      </c>
      <c r="F1828" s="23" t="s">
        <v>422</v>
      </c>
      <c r="G1828" s="239" t="s">
        <v>422</v>
      </c>
      <c r="H1828" s="14" t="s">
        <v>274</v>
      </c>
      <c r="I1828" s="25">
        <v>30</v>
      </c>
      <c r="J1828" s="26">
        <v>30</v>
      </c>
      <c r="K1828" s="476">
        <v>0.5</v>
      </c>
      <c r="L1828" s="476">
        <v>0.5</v>
      </c>
      <c r="M1828" s="27">
        <f t="shared" si="199"/>
        <v>30</v>
      </c>
      <c r="N1828" s="27">
        <f t="shared" si="200"/>
        <v>30</v>
      </c>
      <c r="O1828" s="27">
        <f t="shared" si="200"/>
        <v>0.5</v>
      </c>
      <c r="P1828" s="27">
        <f t="shared" si="200"/>
        <v>0.5</v>
      </c>
      <c r="Q1828" s="27"/>
      <c r="R1828" s="28">
        <v>42685</v>
      </c>
      <c r="S1828" s="274" t="s">
        <v>2470</v>
      </c>
      <c r="T1828" s="148" t="s">
        <v>31</v>
      </c>
      <c r="U1828" s="148" t="s">
        <v>31</v>
      </c>
      <c r="V1828" s="148" t="s">
        <v>31</v>
      </c>
      <c r="W1828" s="148" t="s">
        <v>31</v>
      </c>
      <c r="X1828" s="333" t="s">
        <v>3782</v>
      </c>
      <c r="Y1828" s="121"/>
      <c r="Z1828" s="121"/>
      <c r="AA1828" s="121"/>
      <c r="AB1828" s="121"/>
      <c r="AC1828" s="121"/>
      <c r="AD1828" s="121"/>
      <c r="AE1828" s="321"/>
      <c r="AF1828" s="121"/>
      <c r="AG1828" s="129"/>
      <c r="AH1828" s="129"/>
      <c r="AI1828" s="129"/>
      <c r="AJ1828" s="129"/>
      <c r="AK1828" s="129"/>
      <c r="AL1828" s="129"/>
      <c r="AM1828" s="129"/>
      <c r="AN1828" s="129"/>
      <c r="AO1828" s="129"/>
      <c r="AP1828" s="129"/>
      <c r="AQ1828" s="327"/>
      <c r="AR1828" s="327"/>
    </row>
    <row r="1829" spans="2:44" s="149" customFormat="1" ht="12.75" customHeight="1">
      <c r="B1829" s="21"/>
      <c r="C1829" s="22" t="s">
        <v>24</v>
      </c>
      <c r="D1829" s="38" t="s">
        <v>404</v>
      </c>
      <c r="E1829" s="38" t="s">
        <v>420</v>
      </c>
      <c r="F1829" s="50" t="s">
        <v>423</v>
      </c>
      <c r="G1829" s="244" t="s">
        <v>410</v>
      </c>
      <c r="H1829" s="14" t="s">
        <v>274</v>
      </c>
      <c r="I1829" s="25">
        <v>12</v>
      </c>
      <c r="J1829" s="26">
        <v>0</v>
      </c>
      <c r="K1829" s="25">
        <v>0.2</v>
      </c>
      <c r="L1829" s="26">
        <v>0</v>
      </c>
      <c r="M1829" s="27">
        <f t="shared" si="199"/>
        <v>12</v>
      </c>
      <c r="N1829" s="27">
        <f t="shared" si="200"/>
        <v>0</v>
      </c>
      <c r="O1829" s="27">
        <f t="shared" si="200"/>
        <v>0.2</v>
      </c>
      <c r="P1829" s="27">
        <f t="shared" si="200"/>
        <v>0</v>
      </c>
      <c r="Q1829" s="27"/>
      <c r="R1829" s="28">
        <v>43577</v>
      </c>
      <c r="S1829" s="274" t="s">
        <v>2470</v>
      </c>
      <c r="T1829" s="148" t="s">
        <v>31</v>
      </c>
      <c r="U1829" s="148" t="s">
        <v>31</v>
      </c>
      <c r="V1829" s="148" t="s">
        <v>31</v>
      </c>
      <c r="W1829" s="148" t="s">
        <v>31</v>
      </c>
      <c r="X1829" s="333" t="s">
        <v>3782</v>
      </c>
      <c r="Y1829" s="121"/>
      <c r="Z1829" s="121"/>
      <c r="AA1829" s="121"/>
      <c r="AB1829" s="121"/>
      <c r="AC1829" s="121"/>
      <c r="AD1829" s="121"/>
      <c r="AE1829" s="321"/>
      <c r="AF1829" s="121"/>
      <c r="AG1829" s="129"/>
      <c r="AH1829" s="129"/>
      <c r="AI1829" s="129"/>
      <c r="AJ1829" s="129"/>
      <c r="AK1829" s="129"/>
      <c r="AL1829" s="129"/>
      <c r="AM1829" s="129"/>
      <c r="AN1829" s="129"/>
      <c r="AO1829" s="129"/>
      <c r="AP1829" s="129"/>
      <c r="AQ1829" s="327"/>
      <c r="AR1829" s="327"/>
    </row>
    <row r="1830" spans="2:44" s="149" customFormat="1" ht="12.75" customHeight="1">
      <c r="B1830" s="21"/>
      <c r="C1830" s="22" t="s">
        <v>24</v>
      </c>
      <c r="D1830" s="38" t="s">
        <v>404</v>
      </c>
      <c r="E1830" s="38" t="s">
        <v>424</v>
      </c>
      <c r="F1830" s="23" t="s">
        <v>1192</v>
      </c>
      <c r="G1830" s="239" t="s">
        <v>938</v>
      </c>
      <c r="H1830" s="14" t="s">
        <v>417</v>
      </c>
      <c r="I1830" s="25">
        <v>30</v>
      </c>
      <c r="J1830" s="26">
        <v>0</v>
      </c>
      <c r="K1830" s="476">
        <v>0.5</v>
      </c>
      <c r="L1830" s="476">
        <v>0</v>
      </c>
      <c r="M1830" s="27">
        <f t="shared" si="199"/>
        <v>30</v>
      </c>
      <c r="N1830" s="27">
        <f t="shared" si="200"/>
        <v>0</v>
      </c>
      <c r="O1830" s="27">
        <f t="shared" si="200"/>
        <v>0.5</v>
      </c>
      <c r="P1830" s="27">
        <f t="shared" si="200"/>
        <v>0</v>
      </c>
      <c r="Q1830" s="27"/>
      <c r="R1830" s="28">
        <v>43728</v>
      </c>
      <c r="S1830" s="274" t="s">
        <v>2470</v>
      </c>
      <c r="T1830" s="148" t="s">
        <v>31</v>
      </c>
      <c r="U1830" s="148" t="s">
        <v>31</v>
      </c>
      <c r="V1830" s="148" t="s">
        <v>31</v>
      </c>
      <c r="W1830" s="148" t="s">
        <v>31</v>
      </c>
      <c r="X1830" s="333" t="s">
        <v>3783</v>
      </c>
      <c r="Y1830" s="121"/>
      <c r="Z1830" s="121"/>
      <c r="AA1830" s="121"/>
      <c r="AB1830" s="121"/>
      <c r="AC1830" s="121"/>
      <c r="AD1830" s="121"/>
      <c r="AE1830" s="321"/>
      <c r="AF1830" s="121"/>
      <c r="AG1830" s="129"/>
      <c r="AH1830" s="129"/>
      <c r="AI1830" s="129"/>
      <c r="AJ1830" s="129"/>
      <c r="AK1830" s="129"/>
      <c r="AL1830" s="129"/>
      <c r="AM1830" s="129"/>
      <c r="AN1830" s="129"/>
      <c r="AO1830" s="129"/>
      <c r="AP1830" s="129"/>
      <c r="AQ1830" s="327"/>
      <c r="AR1830" s="327"/>
    </row>
    <row r="1831" spans="2:44" s="149" customFormat="1" ht="12.75" customHeight="1">
      <c r="B1831" s="21"/>
      <c r="C1831" s="22" t="s">
        <v>24</v>
      </c>
      <c r="D1831" s="38" t="s">
        <v>404</v>
      </c>
      <c r="E1831" s="38" t="s">
        <v>424</v>
      </c>
      <c r="F1831" s="23" t="s">
        <v>682</v>
      </c>
      <c r="G1831" s="239" t="s">
        <v>929</v>
      </c>
      <c r="H1831" s="14" t="s">
        <v>417</v>
      </c>
      <c r="I1831" s="25">
        <v>12</v>
      </c>
      <c r="J1831" s="26">
        <v>0</v>
      </c>
      <c r="K1831" s="476">
        <v>0.2</v>
      </c>
      <c r="L1831" s="476">
        <v>0</v>
      </c>
      <c r="M1831" s="27">
        <f t="shared" si="199"/>
        <v>12</v>
      </c>
      <c r="N1831" s="27">
        <f t="shared" si="200"/>
        <v>0</v>
      </c>
      <c r="O1831" s="27">
        <f t="shared" si="200"/>
        <v>0.2</v>
      </c>
      <c r="P1831" s="27">
        <f t="shared" si="200"/>
        <v>0</v>
      </c>
      <c r="Q1831" s="27"/>
      <c r="R1831" s="28">
        <v>41995</v>
      </c>
      <c r="S1831" s="274" t="s">
        <v>2470</v>
      </c>
      <c r="T1831" s="148" t="s">
        <v>31</v>
      </c>
      <c r="U1831" s="148" t="s">
        <v>31</v>
      </c>
      <c r="V1831" s="148" t="s">
        <v>31</v>
      </c>
      <c r="W1831" s="148" t="s">
        <v>31</v>
      </c>
      <c r="X1831" s="333" t="s">
        <v>3783</v>
      </c>
      <c r="Y1831" s="121"/>
      <c r="Z1831" s="121"/>
      <c r="AA1831" s="121"/>
      <c r="AB1831" s="121"/>
      <c r="AC1831" s="121"/>
      <c r="AD1831" s="121"/>
      <c r="AE1831" s="321"/>
      <c r="AF1831" s="121"/>
      <c r="AG1831" s="129"/>
      <c r="AH1831" s="129"/>
      <c r="AI1831" s="129"/>
      <c r="AJ1831" s="129"/>
      <c r="AK1831" s="129"/>
      <c r="AL1831" s="129"/>
      <c r="AM1831" s="129"/>
      <c r="AN1831" s="129"/>
      <c r="AO1831" s="129"/>
      <c r="AP1831" s="129"/>
      <c r="AQ1831" s="327"/>
      <c r="AR1831" s="327"/>
    </row>
    <row r="1832" spans="2:44" s="149" customFormat="1" ht="12.75" customHeight="1">
      <c r="B1832" s="21"/>
      <c r="C1832" s="22" t="s">
        <v>24</v>
      </c>
      <c r="D1832" s="38" t="s">
        <v>404</v>
      </c>
      <c r="E1832" s="38" t="s">
        <v>424</v>
      </c>
      <c r="F1832" s="23" t="s">
        <v>1193</v>
      </c>
      <c r="G1832" s="239" t="s">
        <v>425</v>
      </c>
      <c r="H1832" s="14" t="s">
        <v>417</v>
      </c>
      <c r="I1832" s="25">
        <v>12</v>
      </c>
      <c r="J1832" s="26">
        <v>0</v>
      </c>
      <c r="K1832" s="476">
        <v>0.2</v>
      </c>
      <c r="L1832" s="476">
        <v>0</v>
      </c>
      <c r="M1832" s="27">
        <f>SUM(I1832:I1835)</f>
        <v>84</v>
      </c>
      <c r="N1832" s="27">
        <f t="shared" ref="N1832:P1832" si="201">SUM(J1832:J1835)</f>
        <v>0</v>
      </c>
      <c r="O1832" s="27">
        <f t="shared" si="201"/>
        <v>1.4</v>
      </c>
      <c r="P1832" s="27">
        <f t="shared" si="201"/>
        <v>0</v>
      </c>
      <c r="Q1832" s="27"/>
      <c r="R1832" s="28">
        <v>42019</v>
      </c>
      <c r="S1832" s="274" t="s">
        <v>2470</v>
      </c>
      <c r="T1832" s="148" t="s">
        <v>31</v>
      </c>
      <c r="U1832" s="148" t="s">
        <v>31</v>
      </c>
      <c r="V1832" s="148" t="s">
        <v>31</v>
      </c>
      <c r="W1832" s="148" t="s">
        <v>31</v>
      </c>
      <c r="X1832" s="333" t="s">
        <v>3783</v>
      </c>
      <c r="Y1832" s="121"/>
      <c r="Z1832" s="121"/>
      <c r="AA1832" s="121"/>
      <c r="AB1832" s="121"/>
      <c r="AC1832" s="121"/>
      <c r="AD1832" s="121"/>
      <c r="AE1832" s="321"/>
      <c r="AF1832" s="121"/>
      <c r="AG1832" s="129"/>
      <c r="AH1832" s="129"/>
      <c r="AI1832" s="129"/>
      <c r="AJ1832" s="129"/>
      <c r="AK1832" s="129"/>
      <c r="AL1832" s="129"/>
      <c r="AM1832" s="129"/>
      <c r="AN1832" s="129"/>
      <c r="AO1832" s="129"/>
      <c r="AP1832" s="129"/>
      <c r="AQ1832" s="327"/>
      <c r="AR1832" s="327"/>
    </row>
    <row r="1833" spans="2:44" s="149" customFormat="1" ht="12.75" customHeight="1">
      <c r="B1833" s="21"/>
      <c r="C1833" s="29"/>
      <c r="D1833" s="30"/>
      <c r="E1833" s="30"/>
      <c r="F1833" s="31"/>
      <c r="G1833" s="239" t="s">
        <v>939</v>
      </c>
      <c r="H1833" s="14" t="s">
        <v>417</v>
      </c>
      <c r="I1833" s="25">
        <v>24</v>
      </c>
      <c r="J1833" s="26">
        <v>0</v>
      </c>
      <c r="K1833" s="476">
        <v>0.4</v>
      </c>
      <c r="L1833" s="476">
        <v>0</v>
      </c>
      <c r="M1833" s="27"/>
      <c r="N1833" s="27"/>
      <c r="O1833" s="27"/>
      <c r="P1833" s="27"/>
      <c r="Q1833" s="27"/>
      <c r="R1833" s="28">
        <v>42331</v>
      </c>
      <c r="S1833" s="274" t="s">
        <v>2470</v>
      </c>
      <c r="T1833" s="148" t="s">
        <v>31</v>
      </c>
      <c r="U1833" s="148" t="s">
        <v>31</v>
      </c>
      <c r="V1833" s="148" t="s">
        <v>31</v>
      </c>
      <c r="W1833" s="148" t="s">
        <v>31</v>
      </c>
      <c r="X1833" s="333" t="s">
        <v>3783</v>
      </c>
      <c r="Y1833" s="121"/>
      <c r="Z1833" s="121"/>
      <c r="AA1833" s="121"/>
      <c r="AB1833" s="121"/>
      <c r="AC1833" s="121"/>
      <c r="AD1833" s="121"/>
      <c r="AE1833" s="321"/>
      <c r="AF1833" s="121"/>
      <c r="AG1833" s="129"/>
      <c r="AH1833" s="129"/>
      <c r="AI1833" s="129"/>
      <c r="AJ1833" s="129"/>
      <c r="AK1833" s="129"/>
      <c r="AL1833" s="129"/>
      <c r="AM1833" s="129"/>
      <c r="AN1833" s="129"/>
      <c r="AO1833" s="129"/>
      <c r="AP1833" s="129"/>
    </row>
    <row r="1834" spans="2:44" s="149" customFormat="1" ht="12.75" customHeight="1">
      <c r="B1834" s="21"/>
      <c r="C1834" s="29"/>
      <c r="D1834" s="30"/>
      <c r="E1834" s="30"/>
      <c r="F1834" s="31"/>
      <c r="G1834" s="239" t="s">
        <v>940</v>
      </c>
      <c r="H1834" s="14" t="s">
        <v>417</v>
      </c>
      <c r="I1834" s="25">
        <v>24</v>
      </c>
      <c r="J1834" s="26">
        <v>0</v>
      </c>
      <c r="K1834" s="476">
        <v>0.4</v>
      </c>
      <c r="L1834" s="476">
        <v>0</v>
      </c>
      <c r="M1834" s="27"/>
      <c r="N1834" s="27"/>
      <c r="O1834" s="27"/>
      <c r="P1834" s="27"/>
      <c r="Q1834" s="27"/>
      <c r="R1834" s="28">
        <v>42936</v>
      </c>
      <c r="S1834" s="274" t="s">
        <v>2470</v>
      </c>
      <c r="T1834" s="148" t="s">
        <v>31</v>
      </c>
      <c r="U1834" s="148" t="s">
        <v>31</v>
      </c>
      <c r="V1834" s="148" t="s">
        <v>31</v>
      </c>
      <c r="W1834" s="148" t="s">
        <v>31</v>
      </c>
      <c r="X1834" s="333" t="s">
        <v>3783</v>
      </c>
      <c r="Y1834" s="121"/>
      <c r="Z1834" s="121"/>
      <c r="AA1834" s="121"/>
      <c r="AB1834" s="121"/>
      <c r="AC1834" s="121"/>
      <c r="AD1834" s="121"/>
      <c r="AE1834" s="321"/>
      <c r="AF1834" s="121"/>
      <c r="AG1834" s="129"/>
      <c r="AH1834" s="129"/>
      <c r="AI1834" s="129"/>
      <c r="AJ1834" s="129"/>
      <c r="AK1834" s="129"/>
      <c r="AL1834" s="129"/>
      <c r="AM1834" s="129"/>
      <c r="AN1834" s="129"/>
      <c r="AO1834" s="129"/>
      <c r="AP1834" s="129"/>
    </row>
    <row r="1835" spans="2:44" s="149" customFormat="1" ht="12.75" customHeight="1">
      <c r="B1835" s="21"/>
      <c r="C1835" s="29"/>
      <c r="D1835" s="30"/>
      <c r="E1835" s="30"/>
      <c r="F1835" s="31"/>
      <c r="G1835" s="239" t="s">
        <v>941</v>
      </c>
      <c r="H1835" s="14" t="s">
        <v>417</v>
      </c>
      <c r="I1835" s="25">
        <v>24</v>
      </c>
      <c r="J1835" s="26">
        <v>0</v>
      </c>
      <c r="K1835" s="476">
        <v>0.4</v>
      </c>
      <c r="L1835" s="476">
        <v>0</v>
      </c>
      <c r="M1835" s="27"/>
      <c r="N1835" s="27"/>
      <c r="O1835" s="27"/>
      <c r="P1835" s="27"/>
      <c r="Q1835" s="27"/>
      <c r="R1835" s="28">
        <v>42936</v>
      </c>
      <c r="S1835" s="274" t="s">
        <v>2470</v>
      </c>
      <c r="T1835" s="148" t="s">
        <v>31</v>
      </c>
      <c r="U1835" s="148" t="s">
        <v>31</v>
      </c>
      <c r="V1835" s="148" t="s">
        <v>31</v>
      </c>
      <c r="W1835" s="148" t="s">
        <v>31</v>
      </c>
      <c r="X1835" s="333" t="s">
        <v>3783</v>
      </c>
      <c r="Y1835" s="121"/>
      <c r="Z1835" s="121"/>
      <c r="AA1835" s="121"/>
      <c r="AB1835" s="121"/>
      <c r="AC1835" s="121"/>
      <c r="AD1835" s="121"/>
      <c r="AE1835" s="321"/>
      <c r="AF1835" s="121"/>
      <c r="AG1835" s="129"/>
      <c r="AH1835" s="129"/>
      <c r="AI1835" s="129"/>
      <c r="AJ1835" s="129"/>
      <c r="AK1835" s="129"/>
      <c r="AL1835" s="129"/>
      <c r="AM1835" s="129"/>
      <c r="AN1835" s="129"/>
      <c r="AO1835" s="129"/>
      <c r="AP1835" s="129"/>
    </row>
    <row r="1836" spans="2:44" s="149" customFormat="1" ht="12.75" customHeight="1">
      <c r="B1836" s="21"/>
      <c r="C1836" s="22" t="s">
        <v>24</v>
      </c>
      <c r="D1836" s="38" t="s">
        <v>404</v>
      </c>
      <c r="E1836" s="38" t="s">
        <v>424</v>
      </c>
      <c r="F1836" s="23" t="s">
        <v>426</v>
      </c>
      <c r="G1836" s="239" t="s">
        <v>427</v>
      </c>
      <c r="H1836" s="14" t="s">
        <v>417</v>
      </c>
      <c r="I1836" s="25">
        <v>12</v>
      </c>
      <c r="J1836" s="26">
        <v>6</v>
      </c>
      <c r="K1836" s="476">
        <v>0.2</v>
      </c>
      <c r="L1836" s="476">
        <v>0.1</v>
      </c>
      <c r="M1836" s="27">
        <f t="shared" ref="M1836:M1838" si="202">SUM(I1836)</f>
        <v>12</v>
      </c>
      <c r="N1836" s="27">
        <f t="shared" ref="N1836:P1838" si="203">SUM(J1836)</f>
        <v>6</v>
      </c>
      <c r="O1836" s="27">
        <f t="shared" si="203"/>
        <v>0.2</v>
      </c>
      <c r="P1836" s="27">
        <f t="shared" si="203"/>
        <v>0.1</v>
      </c>
      <c r="Q1836" s="27"/>
      <c r="R1836" s="28">
        <v>42936</v>
      </c>
      <c r="S1836" s="274" t="s">
        <v>2470</v>
      </c>
      <c r="T1836" s="148" t="s">
        <v>31</v>
      </c>
      <c r="U1836" s="148" t="s">
        <v>31</v>
      </c>
      <c r="V1836" s="148" t="s">
        <v>31</v>
      </c>
      <c r="W1836" s="148" t="s">
        <v>31</v>
      </c>
      <c r="X1836" s="333" t="s">
        <v>3783</v>
      </c>
      <c r="Y1836" s="121"/>
      <c r="Z1836" s="121"/>
      <c r="AA1836" s="121"/>
      <c r="AB1836" s="121"/>
      <c r="AC1836" s="121"/>
      <c r="AD1836" s="121"/>
      <c r="AE1836" s="321"/>
      <c r="AF1836" s="121"/>
      <c r="AG1836" s="129"/>
      <c r="AH1836" s="129"/>
      <c r="AI1836" s="129"/>
      <c r="AJ1836" s="129"/>
      <c r="AK1836" s="129"/>
      <c r="AL1836" s="129"/>
      <c r="AM1836" s="129"/>
      <c r="AN1836" s="129"/>
      <c r="AO1836" s="129"/>
      <c r="AP1836" s="129"/>
      <c r="AQ1836" s="327"/>
      <c r="AR1836" s="327"/>
    </row>
    <row r="1837" spans="2:44" s="149" customFormat="1" ht="12.75" customHeight="1">
      <c r="B1837" s="21"/>
      <c r="C1837" s="22" t="s">
        <v>24</v>
      </c>
      <c r="D1837" s="38" t="s">
        <v>404</v>
      </c>
      <c r="E1837" s="38" t="s">
        <v>424</v>
      </c>
      <c r="F1837" s="23" t="s">
        <v>317</v>
      </c>
      <c r="G1837" s="239" t="s">
        <v>428</v>
      </c>
      <c r="H1837" s="14" t="s">
        <v>417</v>
      </c>
      <c r="I1837" s="25">
        <v>30</v>
      </c>
      <c r="J1837" s="26">
        <v>30</v>
      </c>
      <c r="K1837" s="476">
        <v>0.5</v>
      </c>
      <c r="L1837" s="476">
        <v>0.5</v>
      </c>
      <c r="M1837" s="27">
        <f t="shared" si="202"/>
        <v>30</v>
      </c>
      <c r="N1837" s="27">
        <f t="shared" si="203"/>
        <v>30</v>
      </c>
      <c r="O1837" s="27">
        <f t="shared" si="203"/>
        <v>0.5</v>
      </c>
      <c r="P1837" s="27">
        <f t="shared" si="203"/>
        <v>0.5</v>
      </c>
      <c r="Q1837" s="27"/>
      <c r="R1837" s="28">
        <v>43728</v>
      </c>
      <c r="S1837" s="274" t="s">
        <v>2470</v>
      </c>
      <c r="T1837" s="148" t="s">
        <v>31</v>
      </c>
      <c r="U1837" s="148" t="s">
        <v>31</v>
      </c>
      <c r="V1837" s="148" t="s">
        <v>31</v>
      </c>
      <c r="W1837" s="148" t="s">
        <v>31</v>
      </c>
      <c r="X1837" s="333" t="s">
        <v>3783</v>
      </c>
      <c r="Y1837" s="121"/>
      <c r="Z1837" s="121"/>
      <c r="AA1837" s="121"/>
      <c r="AB1837" s="121"/>
      <c r="AC1837" s="121"/>
      <c r="AD1837" s="121"/>
      <c r="AE1837" s="321"/>
      <c r="AF1837" s="121"/>
      <c r="AG1837" s="129"/>
      <c r="AH1837" s="129"/>
      <c r="AI1837" s="129"/>
      <c r="AJ1837" s="129"/>
      <c r="AK1837" s="129"/>
      <c r="AL1837" s="129"/>
      <c r="AM1837" s="129"/>
      <c r="AN1837" s="129"/>
      <c r="AO1837" s="129"/>
      <c r="AP1837" s="129"/>
      <c r="AQ1837" s="327"/>
      <c r="AR1837" s="327"/>
    </row>
    <row r="1838" spans="2:44" s="149" customFormat="1" ht="12.75" customHeight="1">
      <c r="B1838" s="21"/>
      <c r="C1838" s="22" t="s">
        <v>24</v>
      </c>
      <c r="D1838" s="38" t="s">
        <v>404</v>
      </c>
      <c r="E1838" s="38" t="s">
        <v>424</v>
      </c>
      <c r="F1838" s="50" t="s">
        <v>429</v>
      </c>
      <c r="G1838" s="244" t="s">
        <v>410</v>
      </c>
      <c r="H1838" s="14" t="s">
        <v>417</v>
      </c>
      <c r="I1838" s="25">
        <v>12</v>
      </c>
      <c r="J1838" s="26">
        <v>0</v>
      </c>
      <c r="K1838" s="25">
        <v>0.2</v>
      </c>
      <c r="L1838" s="26">
        <v>0</v>
      </c>
      <c r="M1838" s="27">
        <f t="shared" si="202"/>
        <v>12</v>
      </c>
      <c r="N1838" s="27">
        <f t="shared" si="203"/>
        <v>0</v>
      </c>
      <c r="O1838" s="27">
        <f t="shared" si="203"/>
        <v>0.2</v>
      </c>
      <c r="P1838" s="27">
        <f t="shared" si="203"/>
        <v>0</v>
      </c>
      <c r="Q1838" s="27"/>
      <c r="R1838" s="49">
        <v>43577</v>
      </c>
      <c r="S1838" s="274" t="s">
        <v>2470</v>
      </c>
      <c r="T1838" s="148" t="s">
        <v>31</v>
      </c>
      <c r="U1838" s="148" t="s">
        <v>31</v>
      </c>
      <c r="V1838" s="148" t="s">
        <v>31</v>
      </c>
      <c r="W1838" s="148" t="s">
        <v>31</v>
      </c>
      <c r="X1838" s="333" t="s">
        <v>3783</v>
      </c>
      <c r="Y1838" s="121"/>
      <c r="Z1838" s="121"/>
      <c r="AA1838" s="121"/>
      <c r="AB1838" s="121"/>
      <c r="AC1838" s="121"/>
      <c r="AD1838" s="121"/>
      <c r="AE1838" s="321"/>
      <c r="AF1838" s="121"/>
      <c r="AG1838" s="129"/>
      <c r="AH1838" s="129"/>
      <c r="AI1838" s="129"/>
      <c r="AJ1838" s="129"/>
      <c r="AK1838" s="129"/>
      <c r="AL1838" s="129"/>
      <c r="AM1838" s="129"/>
      <c r="AN1838" s="129"/>
      <c r="AO1838" s="129"/>
      <c r="AP1838" s="129"/>
      <c r="AQ1838" s="327"/>
      <c r="AR1838" s="327"/>
    </row>
    <row r="1839" spans="2:44" s="149" customFormat="1" ht="12.75" customHeight="1">
      <c r="B1839" s="21"/>
      <c r="C1839" s="22" t="s">
        <v>24</v>
      </c>
      <c r="D1839" s="38" t="s">
        <v>404</v>
      </c>
      <c r="E1839" s="38" t="s">
        <v>3785</v>
      </c>
      <c r="F1839" s="23" t="s">
        <v>1194</v>
      </c>
      <c r="G1839" s="239" t="s">
        <v>430</v>
      </c>
      <c r="H1839" s="14" t="s">
        <v>274</v>
      </c>
      <c r="I1839" s="25">
        <v>12</v>
      </c>
      <c r="J1839" s="26">
        <v>0</v>
      </c>
      <c r="K1839" s="476">
        <v>0.2</v>
      </c>
      <c r="L1839" s="476">
        <v>0</v>
      </c>
      <c r="M1839" s="27">
        <f>SUM(I1839:I1841)</f>
        <v>36</v>
      </c>
      <c r="N1839" s="27">
        <f t="shared" ref="N1839:P1839" si="204">SUM(J1839:J1841)</f>
        <v>0</v>
      </c>
      <c r="O1839" s="27">
        <f t="shared" si="204"/>
        <v>0.60000000000000009</v>
      </c>
      <c r="P1839" s="27">
        <f t="shared" si="204"/>
        <v>0</v>
      </c>
      <c r="Q1839" s="27"/>
      <c r="R1839" s="28">
        <v>42334</v>
      </c>
      <c r="S1839" s="274" t="s">
        <v>2470</v>
      </c>
      <c r="T1839" s="148" t="s">
        <v>31</v>
      </c>
      <c r="U1839" s="148" t="s">
        <v>31</v>
      </c>
      <c r="V1839" s="148" t="s">
        <v>31</v>
      </c>
      <c r="W1839" s="148" t="s">
        <v>31</v>
      </c>
      <c r="X1839" s="333" t="s">
        <v>3789</v>
      </c>
      <c r="Y1839" s="121"/>
      <c r="Z1839" s="121"/>
      <c r="AA1839" s="121"/>
      <c r="AB1839" s="121"/>
      <c r="AC1839" s="121"/>
      <c r="AD1839" s="121"/>
      <c r="AE1839" s="321"/>
      <c r="AF1839" s="121"/>
      <c r="AG1839" s="129"/>
      <c r="AH1839" s="129"/>
      <c r="AI1839" s="129"/>
      <c r="AJ1839" s="129"/>
      <c r="AK1839" s="129"/>
      <c r="AL1839" s="129"/>
      <c r="AM1839" s="129"/>
      <c r="AN1839" s="129"/>
      <c r="AO1839" s="129"/>
      <c r="AP1839" s="129"/>
      <c r="AQ1839" s="327"/>
      <c r="AR1839" s="327"/>
    </row>
    <row r="1840" spans="2:44" s="149" customFormat="1" ht="12.75" customHeight="1">
      <c r="B1840" s="21"/>
      <c r="C1840" s="29"/>
      <c r="D1840" s="30"/>
      <c r="E1840" s="30"/>
      <c r="F1840" s="31"/>
      <c r="G1840" s="239" t="s">
        <v>431</v>
      </c>
      <c r="H1840" s="14" t="s">
        <v>274</v>
      </c>
      <c r="I1840" s="25">
        <v>12</v>
      </c>
      <c r="J1840" s="26">
        <v>0</v>
      </c>
      <c r="K1840" s="476">
        <v>0.2</v>
      </c>
      <c r="L1840" s="476">
        <v>0</v>
      </c>
      <c r="M1840" s="27"/>
      <c r="N1840" s="27"/>
      <c r="O1840" s="27"/>
      <c r="P1840" s="27"/>
      <c r="Q1840" s="27"/>
      <c r="R1840" s="28">
        <v>42334</v>
      </c>
      <c r="S1840" s="274" t="s">
        <v>2470</v>
      </c>
      <c r="T1840" s="148" t="s">
        <v>31</v>
      </c>
      <c r="U1840" s="148" t="s">
        <v>31</v>
      </c>
      <c r="V1840" s="148" t="s">
        <v>31</v>
      </c>
      <c r="W1840" s="148" t="s">
        <v>31</v>
      </c>
      <c r="X1840" s="333" t="s">
        <v>3789</v>
      </c>
      <c r="Y1840" s="121"/>
      <c r="Z1840" s="121"/>
      <c r="AA1840" s="121"/>
      <c r="AB1840" s="121"/>
      <c r="AC1840" s="121"/>
      <c r="AD1840" s="121"/>
      <c r="AE1840" s="321"/>
      <c r="AF1840" s="121"/>
      <c r="AG1840" s="129"/>
      <c r="AH1840" s="129"/>
      <c r="AI1840" s="129"/>
      <c r="AJ1840" s="129"/>
      <c r="AK1840" s="129"/>
      <c r="AL1840" s="129"/>
      <c r="AM1840" s="129"/>
      <c r="AN1840" s="129"/>
      <c r="AO1840" s="129"/>
      <c r="AP1840" s="129"/>
    </row>
    <row r="1841" spans="2:44" s="149" customFormat="1" ht="12.75" customHeight="1">
      <c r="B1841" s="21"/>
      <c r="C1841" s="29"/>
      <c r="D1841" s="30"/>
      <c r="E1841" s="30"/>
      <c r="F1841" s="31"/>
      <c r="G1841" s="239" t="s">
        <v>432</v>
      </c>
      <c r="H1841" s="14" t="s">
        <v>274</v>
      </c>
      <c r="I1841" s="25">
        <v>12</v>
      </c>
      <c r="J1841" s="26">
        <v>0</v>
      </c>
      <c r="K1841" s="476">
        <v>0.2</v>
      </c>
      <c r="L1841" s="476">
        <v>0</v>
      </c>
      <c r="M1841" s="27"/>
      <c r="N1841" s="27"/>
      <c r="O1841" s="27"/>
      <c r="P1841" s="27"/>
      <c r="Q1841" s="27"/>
      <c r="R1841" s="28">
        <v>42334</v>
      </c>
      <c r="S1841" s="274" t="s">
        <v>2470</v>
      </c>
      <c r="T1841" s="148" t="s">
        <v>31</v>
      </c>
      <c r="U1841" s="148" t="s">
        <v>31</v>
      </c>
      <c r="V1841" s="148" t="s">
        <v>31</v>
      </c>
      <c r="W1841" s="148" t="s">
        <v>31</v>
      </c>
      <c r="X1841" s="333" t="s">
        <v>3789</v>
      </c>
      <c r="Y1841" s="121"/>
      <c r="Z1841" s="121"/>
      <c r="AA1841" s="121"/>
      <c r="AB1841" s="121"/>
      <c r="AC1841" s="121"/>
      <c r="AD1841" s="121"/>
      <c r="AE1841" s="321"/>
      <c r="AF1841" s="121"/>
      <c r="AG1841" s="129"/>
      <c r="AH1841" s="129"/>
      <c r="AI1841" s="129"/>
      <c r="AJ1841" s="129"/>
      <c r="AK1841" s="129"/>
      <c r="AL1841" s="129"/>
      <c r="AM1841" s="129"/>
      <c r="AN1841" s="129"/>
      <c r="AO1841" s="129"/>
      <c r="AP1841" s="129"/>
    </row>
    <row r="1842" spans="2:44" s="149" customFormat="1" ht="12.75" customHeight="1">
      <c r="B1842" s="21"/>
      <c r="C1842" s="22" t="s">
        <v>24</v>
      </c>
      <c r="D1842" s="38" t="s">
        <v>404</v>
      </c>
      <c r="E1842" s="38" t="s">
        <v>3785</v>
      </c>
      <c r="F1842" s="23" t="s">
        <v>1183</v>
      </c>
      <c r="G1842" s="239" t="s">
        <v>433</v>
      </c>
      <c r="H1842" s="14" t="s">
        <v>274</v>
      </c>
      <c r="I1842" s="25">
        <v>90</v>
      </c>
      <c r="J1842" s="26">
        <v>0</v>
      </c>
      <c r="K1842" s="476">
        <v>1.5</v>
      </c>
      <c r="L1842" s="476">
        <v>0</v>
      </c>
      <c r="M1842" s="27">
        <f>SUM(I1842:I1843)</f>
        <v>180</v>
      </c>
      <c r="N1842" s="27">
        <f t="shared" ref="N1842:P1842" si="205">SUM(J1842:J1843)</f>
        <v>0</v>
      </c>
      <c r="O1842" s="27">
        <f t="shared" si="205"/>
        <v>3</v>
      </c>
      <c r="P1842" s="27">
        <f t="shared" si="205"/>
        <v>0</v>
      </c>
      <c r="Q1842" s="27"/>
      <c r="R1842" s="28">
        <v>42334</v>
      </c>
      <c r="S1842" s="274" t="s">
        <v>2470</v>
      </c>
      <c r="T1842" s="148" t="s">
        <v>31</v>
      </c>
      <c r="U1842" s="148" t="s">
        <v>31</v>
      </c>
      <c r="V1842" s="148" t="s">
        <v>31</v>
      </c>
      <c r="W1842" s="148" t="s">
        <v>31</v>
      </c>
      <c r="X1842" s="333" t="s">
        <v>3789</v>
      </c>
      <c r="Y1842" s="121"/>
      <c r="Z1842" s="121"/>
      <c r="AA1842" s="121"/>
      <c r="AB1842" s="121"/>
      <c r="AC1842" s="121"/>
      <c r="AD1842" s="121"/>
      <c r="AE1842" s="321"/>
      <c r="AF1842" s="121"/>
      <c r="AG1842" s="129"/>
      <c r="AH1842" s="129"/>
      <c r="AI1842" s="129"/>
      <c r="AJ1842" s="129"/>
      <c r="AK1842" s="129"/>
      <c r="AL1842" s="129"/>
      <c r="AM1842" s="129"/>
      <c r="AN1842" s="129"/>
      <c r="AO1842" s="129"/>
      <c r="AP1842" s="129"/>
      <c r="AQ1842" s="327"/>
      <c r="AR1842" s="327"/>
    </row>
    <row r="1843" spans="2:44" s="149" customFormat="1" ht="12.75" customHeight="1">
      <c r="B1843" s="21"/>
      <c r="C1843" s="29"/>
      <c r="D1843" s="30"/>
      <c r="E1843" s="30"/>
      <c r="F1843" s="31"/>
      <c r="G1843" s="239" t="s">
        <v>434</v>
      </c>
      <c r="H1843" s="14" t="s">
        <v>274</v>
      </c>
      <c r="I1843" s="25">
        <v>90</v>
      </c>
      <c r="J1843" s="26">
        <v>0</v>
      </c>
      <c r="K1843" s="476">
        <v>1.5</v>
      </c>
      <c r="L1843" s="476">
        <v>0</v>
      </c>
      <c r="M1843" s="27"/>
      <c r="N1843" s="27"/>
      <c r="O1843" s="27"/>
      <c r="P1843" s="27"/>
      <c r="Q1843" s="27"/>
      <c r="R1843" s="28">
        <v>42334</v>
      </c>
      <c r="S1843" s="274" t="s">
        <v>2470</v>
      </c>
      <c r="T1843" s="148" t="s">
        <v>31</v>
      </c>
      <c r="U1843" s="148" t="s">
        <v>31</v>
      </c>
      <c r="V1843" s="148" t="s">
        <v>31</v>
      </c>
      <c r="W1843" s="148" t="s">
        <v>31</v>
      </c>
      <c r="X1843" s="333" t="s">
        <v>3789</v>
      </c>
      <c r="Y1843" s="121"/>
      <c r="Z1843" s="121"/>
      <c r="AA1843" s="121"/>
      <c r="AB1843" s="121"/>
      <c r="AC1843" s="121"/>
      <c r="AD1843" s="121"/>
      <c r="AE1843" s="321"/>
      <c r="AF1843" s="121"/>
      <c r="AG1843" s="129"/>
      <c r="AH1843" s="129"/>
      <c r="AI1843" s="129"/>
      <c r="AJ1843" s="129"/>
      <c r="AK1843" s="129"/>
      <c r="AL1843" s="129"/>
      <c r="AM1843" s="129"/>
      <c r="AN1843" s="129"/>
      <c r="AO1843" s="129"/>
      <c r="AP1843" s="129"/>
    </row>
    <row r="1844" spans="2:44" s="149" customFormat="1" ht="12.75" customHeight="1">
      <c r="B1844" s="21"/>
      <c r="C1844" s="22" t="s">
        <v>24</v>
      </c>
      <c r="D1844" s="38" t="s">
        <v>404</v>
      </c>
      <c r="E1844" s="38" t="s">
        <v>3785</v>
      </c>
      <c r="F1844" s="23" t="s">
        <v>1195</v>
      </c>
      <c r="G1844" s="239" t="s">
        <v>269</v>
      </c>
      <c r="H1844" s="14" t="s">
        <v>274</v>
      </c>
      <c r="I1844" s="25">
        <v>90</v>
      </c>
      <c r="J1844" s="26">
        <v>0</v>
      </c>
      <c r="K1844" s="476">
        <v>1.5</v>
      </c>
      <c r="L1844" s="476">
        <v>0</v>
      </c>
      <c r="M1844" s="27">
        <f>SUM(I1844:I1846)</f>
        <v>270</v>
      </c>
      <c r="N1844" s="27">
        <f t="shared" ref="N1844:P1844" si="206">SUM(J1844:J1846)</f>
        <v>0</v>
      </c>
      <c r="O1844" s="27">
        <f t="shared" si="206"/>
        <v>4.5</v>
      </c>
      <c r="P1844" s="27">
        <f t="shared" si="206"/>
        <v>0</v>
      </c>
      <c r="Q1844" s="27"/>
      <c r="R1844" s="28">
        <v>42334</v>
      </c>
      <c r="S1844" s="274" t="s">
        <v>2470</v>
      </c>
      <c r="T1844" s="148" t="s">
        <v>31</v>
      </c>
      <c r="U1844" s="148" t="s">
        <v>31</v>
      </c>
      <c r="V1844" s="148" t="s">
        <v>31</v>
      </c>
      <c r="W1844" s="148" t="s">
        <v>31</v>
      </c>
      <c r="X1844" s="333" t="s">
        <v>3789</v>
      </c>
      <c r="Y1844" s="121"/>
      <c r="Z1844" s="121"/>
      <c r="AA1844" s="121"/>
      <c r="AB1844" s="121"/>
      <c r="AC1844" s="121"/>
      <c r="AD1844" s="121"/>
      <c r="AE1844" s="321"/>
      <c r="AF1844" s="121"/>
      <c r="AG1844" s="129"/>
      <c r="AH1844" s="129"/>
      <c r="AI1844" s="129"/>
      <c r="AJ1844" s="129"/>
      <c r="AK1844" s="129"/>
      <c r="AL1844" s="129"/>
      <c r="AM1844" s="129"/>
      <c r="AN1844" s="129"/>
      <c r="AO1844" s="129"/>
      <c r="AP1844" s="129"/>
      <c r="AQ1844" s="327"/>
      <c r="AR1844" s="327"/>
    </row>
    <row r="1845" spans="2:44" s="149" customFormat="1" ht="12.75" customHeight="1">
      <c r="B1845" s="21"/>
      <c r="C1845" s="29"/>
      <c r="D1845" s="30"/>
      <c r="E1845" s="30"/>
      <c r="F1845" s="31"/>
      <c r="G1845" s="239" t="s">
        <v>435</v>
      </c>
      <c r="H1845" s="14" t="s">
        <v>274</v>
      </c>
      <c r="I1845" s="25">
        <v>90</v>
      </c>
      <c r="J1845" s="26">
        <v>0</v>
      </c>
      <c r="K1845" s="476">
        <v>1.5</v>
      </c>
      <c r="L1845" s="476">
        <v>0</v>
      </c>
      <c r="M1845" s="27"/>
      <c r="N1845" s="27"/>
      <c r="O1845" s="27"/>
      <c r="P1845" s="27"/>
      <c r="Q1845" s="27"/>
      <c r="R1845" s="28">
        <v>42334</v>
      </c>
      <c r="S1845" s="274" t="s">
        <v>2470</v>
      </c>
      <c r="T1845" s="148" t="s">
        <v>31</v>
      </c>
      <c r="U1845" s="148" t="s">
        <v>31</v>
      </c>
      <c r="V1845" s="148" t="s">
        <v>31</v>
      </c>
      <c r="W1845" s="148" t="s">
        <v>31</v>
      </c>
      <c r="X1845" s="333" t="s">
        <v>3789</v>
      </c>
      <c r="Y1845" s="121"/>
      <c r="Z1845" s="121"/>
      <c r="AA1845" s="121"/>
      <c r="AB1845" s="121"/>
      <c r="AC1845" s="121"/>
      <c r="AD1845" s="121"/>
      <c r="AE1845" s="321"/>
      <c r="AF1845" s="121"/>
      <c r="AG1845" s="129"/>
      <c r="AH1845" s="129"/>
      <c r="AI1845" s="129"/>
      <c r="AJ1845" s="129"/>
      <c r="AK1845" s="129"/>
      <c r="AL1845" s="129"/>
      <c r="AM1845" s="129"/>
      <c r="AN1845" s="129"/>
      <c r="AO1845" s="129"/>
      <c r="AP1845" s="129"/>
    </row>
    <row r="1846" spans="2:44" s="149" customFormat="1" ht="12.75" customHeight="1">
      <c r="B1846" s="21"/>
      <c r="C1846" s="29"/>
      <c r="D1846" s="30"/>
      <c r="E1846" s="30"/>
      <c r="F1846" s="31"/>
      <c r="G1846" s="239" t="s">
        <v>436</v>
      </c>
      <c r="H1846" s="14" t="s">
        <v>274</v>
      </c>
      <c r="I1846" s="25">
        <v>90</v>
      </c>
      <c r="J1846" s="26">
        <v>0</v>
      </c>
      <c r="K1846" s="476">
        <v>1.5</v>
      </c>
      <c r="L1846" s="476">
        <v>0</v>
      </c>
      <c r="M1846" s="27"/>
      <c r="N1846" s="27"/>
      <c r="O1846" s="27"/>
      <c r="P1846" s="27"/>
      <c r="Q1846" s="27"/>
      <c r="R1846" s="28">
        <v>42334</v>
      </c>
      <c r="S1846" s="274" t="s">
        <v>2470</v>
      </c>
      <c r="T1846" s="148" t="s">
        <v>31</v>
      </c>
      <c r="U1846" s="148" t="s">
        <v>31</v>
      </c>
      <c r="V1846" s="148" t="s">
        <v>31</v>
      </c>
      <c r="W1846" s="148" t="s">
        <v>31</v>
      </c>
      <c r="X1846" s="333" t="s">
        <v>3789</v>
      </c>
      <c r="Y1846" s="121"/>
      <c r="Z1846" s="121"/>
      <c r="AA1846" s="121"/>
      <c r="AB1846" s="121"/>
      <c r="AC1846" s="121"/>
      <c r="AD1846" s="121"/>
      <c r="AE1846" s="321"/>
      <c r="AF1846" s="121"/>
      <c r="AG1846" s="129"/>
      <c r="AH1846" s="129"/>
      <c r="AI1846" s="129"/>
      <c r="AJ1846" s="129"/>
      <c r="AK1846" s="129"/>
      <c r="AL1846" s="129"/>
      <c r="AM1846" s="129"/>
      <c r="AN1846" s="129"/>
      <c r="AO1846" s="129"/>
      <c r="AP1846" s="129"/>
    </row>
    <row r="1847" spans="2:44" s="149" customFormat="1" ht="12.75" customHeight="1">
      <c r="B1847" s="21"/>
      <c r="C1847" s="22" t="s">
        <v>24</v>
      </c>
      <c r="D1847" s="38" t="s">
        <v>404</v>
      </c>
      <c r="E1847" s="38" t="s">
        <v>3785</v>
      </c>
      <c r="F1847" s="23" t="s">
        <v>1196</v>
      </c>
      <c r="G1847" s="239" t="s">
        <v>942</v>
      </c>
      <c r="H1847" s="14" t="s">
        <v>274</v>
      </c>
      <c r="I1847" s="25">
        <v>6</v>
      </c>
      <c r="J1847" s="26">
        <v>0</v>
      </c>
      <c r="K1847" s="476">
        <v>0.1</v>
      </c>
      <c r="L1847" s="476">
        <v>0</v>
      </c>
      <c r="M1847" s="27">
        <f>SUM(I1847:I1848)</f>
        <v>12</v>
      </c>
      <c r="N1847" s="27">
        <f t="shared" ref="N1847:P1847" si="207">SUM(J1847:J1848)</f>
        <v>0</v>
      </c>
      <c r="O1847" s="27">
        <f t="shared" si="207"/>
        <v>0.2</v>
      </c>
      <c r="P1847" s="27">
        <f t="shared" si="207"/>
        <v>0</v>
      </c>
      <c r="Q1847" s="27"/>
      <c r="R1847" s="28">
        <v>42334</v>
      </c>
      <c r="S1847" s="274" t="s">
        <v>2470</v>
      </c>
      <c r="T1847" s="148" t="s">
        <v>31</v>
      </c>
      <c r="U1847" s="148" t="s">
        <v>31</v>
      </c>
      <c r="V1847" s="148" t="s">
        <v>31</v>
      </c>
      <c r="W1847" s="148" t="s">
        <v>31</v>
      </c>
      <c r="X1847" s="333" t="s">
        <v>3789</v>
      </c>
      <c r="Y1847" s="121"/>
      <c r="Z1847" s="121"/>
      <c r="AA1847" s="121"/>
      <c r="AB1847" s="121"/>
      <c r="AC1847" s="121"/>
      <c r="AD1847" s="121"/>
      <c r="AE1847" s="321"/>
      <c r="AF1847" s="121"/>
      <c r="AG1847" s="129"/>
      <c r="AH1847" s="129"/>
      <c r="AI1847" s="129"/>
      <c r="AJ1847" s="129"/>
      <c r="AK1847" s="129"/>
      <c r="AL1847" s="129"/>
      <c r="AM1847" s="129"/>
      <c r="AN1847" s="129"/>
      <c r="AO1847" s="129"/>
      <c r="AP1847" s="129"/>
      <c r="AQ1847" s="327"/>
      <c r="AR1847" s="327"/>
    </row>
    <row r="1848" spans="2:44" s="149" customFormat="1" ht="12.75" customHeight="1">
      <c r="B1848" s="21"/>
      <c r="C1848" s="29"/>
      <c r="D1848" s="30"/>
      <c r="E1848" s="30"/>
      <c r="F1848" s="31"/>
      <c r="G1848" s="239" t="s">
        <v>943</v>
      </c>
      <c r="H1848" s="14" t="s">
        <v>274</v>
      </c>
      <c r="I1848" s="25">
        <v>6</v>
      </c>
      <c r="J1848" s="26">
        <v>0</v>
      </c>
      <c r="K1848" s="476">
        <v>0.1</v>
      </c>
      <c r="L1848" s="476">
        <v>0</v>
      </c>
      <c r="M1848" s="27"/>
      <c r="N1848" s="27"/>
      <c r="O1848" s="27"/>
      <c r="P1848" s="27"/>
      <c r="Q1848" s="27"/>
      <c r="R1848" s="28">
        <v>42334</v>
      </c>
      <c r="S1848" s="274" t="s">
        <v>2470</v>
      </c>
      <c r="T1848" s="148" t="s">
        <v>31</v>
      </c>
      <c r="U1848" s="148" t="s">
        <v>31</v>
      </c>
      <c r="V1848" s="148" t="s">
        <v>31</v>
      </c>
      <c r="W1848" s="148" t="s">
        <v>31</v>
      </c>
      <c r="X1848" s="333" t="s">
        <v>3789</v>
      </c>
      <c r="Y1848" s="121"/>
      <c r="Z1848" s="121"/>
      <c r="AA1848" s="121"/>
      <c r="AB1848" s="121"/>
      <c r="AC1848" s="121"/>
      <c r="AD1848" s="121"/>
      <c r="AE1848" s="321"/>
      <c r="AF1848" s="121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</row>
    <row r="1849" spans="2:44" s="149" customFormat="1" ht="12.75" customHeight="1">
      <c r="B1849" s="21"/>
      <c r="C1849" s="22" t="s">
        <v>24</v>
      </c>
      <c r="D1849" s="38" t="s">
        <v>404</v>
      </c>
      <c r="E1849" s="38" t="s">
        <v>3787</v>
      </c>
      <c r="F1849" s="23" t="s">
        <v>1197</v>
      </c>
      <c r="G1849" s="239" t="s">
        <v>437</v>
      </c>
      <c r="H1849" s="14" t="s">
        <v>274</v>
      </c>
      <c r="I1849" s="25">
        <v>6</v>
      </c>
      <c r="J1849" s="26">
        <v>0</v>
      </c>
      <c r="K1849" s="476">
        <v>0.1</v>
      </c>
      <c r="L1849" s="476">
        <v>0</v>
      </c>
      <c r="M1849" s="27">
        <f t="shared" ref="M1849:M1852" si="208">SUM(I1849)</f>
        <v>6</v>
      </c>
      <c r="N1849" s="27">
        <f t="shared" ref="N1849:P1852" si="209">SUM(J1849)</f>
        <v>0</v>
      </c>
      <c r="O1849" s="27">
        <f t="shared" si="209"/>
        <v>0.1</v>
      </c>
      <c r="P1849" s="27">
        <f t="shared" si="209"/>
        <v>0</v>
      </c>
      <c r="Q1849" s="27"/>
      <c r="R1849" s="28">
        <v>41995</v>
      </c>
      <c r="S1849" s="274" t="s">
        <v>2470</v>
      </c>
      <c r="T1849" s="148" t="s">
        <v>31</v>
      </c>
      <c r="U1849" s="148" t="s">
        <v>31</v>
      </c>
      <c r="V1849" s="148" t="s">
        <v>31</v>
      </c>
      <c r="W1849" s="148" t="s">
        <v>31</v>
      </c>
      <c r="X1849" s="333" t="s">
        <v>3788</v>
      </c>
      <c r="Y1849" s="121"/>
      <c r="Z1849" s="121"/>
      <c r="AA1849" s="121"/>
      <c r="AB1849" s="121"/>
      <c r="AC1849" s="121"/>
      <c r="AD1849" s="121"/>
      <c r="AE1849" s="321"/>
      <c r="AF1849" s="121"/>
      <c r="AG1849" s="129"/>
      <c r="AH1849" s="129"/>
      <c r="AI1849" s="129"/>
      <c r="AJ1849" s="129"/>
      <c r="AK1849" s="129"/>
      <c r="AL1849" s="129"/>
      <c r="AM1849" s="129"/>
      <c r="AN1849" s="129"/>
      <c r="AO1849" s="129"/>
      <c r="AP1849" s="129"/>
      <c r="AQ1849" s="327"/>
      <c r="AR1849" s="327"/>
    </row>
    <row r="1850" spans="2:44" s="149" customFormat="1" ht="12.75" customHeight="1">
      <c r="B1850" s="21"/>
      <c r="C1850" s="22" t="s">
        <v>24</v>
      </c>
      <c r="D1850" s="38" t="s">
        <v>404</v>
      </c>
      <c r="E1850" s="38" t="s">
        <v>3787</v>
      </c>
      <c r="F1850" s="23" t="s">
        <v>1198</v>
      </c>
      <c r="G1850" s="239" t="s">
        <v>438</v>
      </c>
      <c r="H1850" s="14" t="s">
        <v>274</v>
      </c>
      <c r="I1850" s="25">
        <v>36</v>
      </c>
      <c r="J1850" s="26">
        <v>0</v>
      </c>
      <c r="K1850" s="476">
        <v>0.6</v>
      </c>
      <c r="L1850" s="476">
        <v>0</v>
      </c>
      <c r="M1850" s="27">
        <f t="shared" si="208"/>
        <v>36</v>
      </c>
      <c r="N1850" s="27">
        <f t="shared" si="209"/>
        <v>0</v>
      </c>
      <c r="O1850" s="27">
        <f t="shared" si="209"/>
        <v>0.6</v>
      </c>
      <c r="P1850" s="27">
        <f t="shared" si="209"/>
        <v>0</v>
      </c>
      <c r="Q1850" s="27"/>
      <c r="R1850" s="28">
        <v>41995</v>
      </c>
      <c r="S1850" s="274" t="s">
        <v>2470</v>
      </c>
      <c r="T1850" s="148" t="s">
        <v>31</v>
      </c>
      <c r="U1850" s="148" t="s">
        <v>31</v>
      </c>
      <c r="V1850" s="148" t="s">
        <v>31</v>
      </c>
      <c r="W1850" s="148" t="s">
        <v>31</v>
      </c>
      <c r="X1850" s="333" t="s">
        <v>3788</v>
      </c>
      <c r="Y1850" s="121"/>
      <c r="Z1850" s="121"/>
      <c r="AA1850" s="121"/>
      <c r="AB1850" s="121"/>
      <c r="AC1850" s="121"/>
      <c r="AD1850" s="121"/>
      <c r="AE1850" s="321"/>
      <c r="AF1850" s="121"/>
      <c r="AG1850" s="129"/>
      <c r="AH1850" s="129"/>
      <c r="AI1850" s="129"/>
      <c r="AJ1850" s="129"/>
      <c r="AK1850" s="129"/>
      <c r="AL1850" s="129"/>
      <c r="AM1850" s="129"/>
      <c r="AN1850" s="129"/>
      <c r="AO1850" s="129"/>
      <c r="AP1850" s="129"/>
      <c r="AQ1850" s="327"/>
      <c r="AR1850" s="327"/>
    </row>
    <row r="1851" spans="2:44" s="149" customFormat="1" ht="12.75" customHeight="1">
      <c r="B1851" s="21"/>
      <c r="C1851" s="22" t="s">
        <v>24</v>
      </c>
      <c r="D1851" s="38" t="s">
        <v>404</v>
      </c>
      <c r="E1851" s="38" t="s">
        <v>3787</v>
      </c>
      <c r="F1851" s="23" t="s">
        <v>1199</v>
      </c>
      <c r="G1851" s="239" t="s">
        <v>944</v>
      </c>
      <c r="H1851" s="14" t="s">
        <v>274</v>
      </c>
      <c r="I1851" s="25">
        <v>30</v>
      </c>
      <c r="J1851" s="26">
        <v>0</v>
      </c>
      <c r="K1851" s="476">
        <v>0.5</v>
      </c>
      <c r="L1851" s="476">
        <v>0</v>
      </c>
      <c r="M1851" s="27">
        <f t="shared" si="208"/>
        <v>30</v>
      </c>
      <c r="N1851" s="27">
        <f t="shared" si="209"/>
        <v>0</v>
      </c>
      <c r="O1851" s="27">
        <f t="shared" si="209"/>
        <v>0.5</v>
      </c>
      <c r="P1851" s="27">
        <f t="shared" si="209"/>
        <v>0</v>
      </c>
      <c r="Q1851" s="27"/>
      <c r="R1851" s="28">
        <v>41995</v>
      </c>
      <c r="S1851" s="274" t="s">
        <v>2470</v>
      </c>
      <c r="T1851" s="148" t="s">
        <v>31</v>
      </c>
      <c r="U1851" s="148" t="s">
        <v>31</v>
      </c>
      <c r="V1851" s="148" t="s">
        <v>31</v>
      </c>
      <c r="W1851" s="148" t="s">
        <v>31</v>
      </c>
      <c r="X1851" s="333" t="s">
        <v>3788</v>
      </c>
      <c r="Y1851" s="121"/>
      <c r="Z1851" s="121"/>
      <c r="AA1851" s="121"/>
      <c r="AB1851" s="121"/>
      <c r="AC1851" s="121"/>
      <c r="AD1851" s="121"/>
      <c r="AE1851" s="321"/>
      <c r="AF1851" s="121"/>
      <c r="AG1851" s="129"/>
      <c r="AH1851" s="129"/>
      <c r="AI1851" s="129"/>
      <c r="AJ1851" s="129"/>
      <c r="AK1851" s="129"/>
      <c r="AL1851" s="129"/>
      <c r="AM1851" s="129"/>
      <c r="AN1851" s="129"/>
      <c r="AO1851" s="129"/>
      <c r="AP1851" s="129"/>
      <c r="AQ1851" s="327"/>
      <c r="AR1851" s="327"/>
    </row>
    <row r="1852" spans="2:44" s="149" customFormat="1" ht="12.75" customHeight="1">
      <c r="B1852" s="21"/>
      <c r="C1852" s="22" t="s">
        <v>24</v>
      </c>
      <c r="D1852" s="38" t="s">
        <v>404</v>
      </c>
      <c r="E1852" s="38" t="s">
        <v>3787</v>
      </c>
      <c r="F1852" s="23" t="s">
        <v>175</v>
      </c>
      <c r="G1852" s="239" t="s">
        <v>439</v>
      </c>
      <c r="H1852" s="14" t="s">
        <v>274</v>
      </c>
      <c r="I1852" s="25">
        <v>36</v>
      </c>
      <c r="J1852" s="26">
        <v>0</v>
      </c>
      <c r="K1852" s="476">
        <v>0.6</v>
      </c>
      <c r="L1852" s="476">
        <v>0</v>
      </c>
      <c r="M1852" s="27">
        <f t="shared" si="208"/>
        <v>36</v>
      </c>
      <c r="N1852" s="27">
        <f t="shared" si="209"/>
        <v>0</v>
      </c>
      <c r="O1852" s="27">
        <f t="shared" si="209"/>
        <v>0.6</v>
      </c>
      <c r="P1852" s="27">
        <f t="shared" si="209"/>
        <v>0</v>
      </c>
      <c r="Q1852" s="27"/>
      <c r="R1852" s="28">
        <v>41995</v>
      </c>
      <c r="S1852" s="274" t="s">
        <v>2470</v>
      </c>
      <c r="T1852" s="148" t="s">
        <v>31</v>
      </c>
      <c r="U1852" s="148" t="s">
        <v>31</v>
      </c>
      <c r="V1852" s="148" t="s">
        <v>31</v>
      </c>
      <c r="W1852" s="148" t="s">
        <v>31</v>
      </c>
      <c r="X1852" s="333" t="s">
        <v>3788</v>
      </c>
      <c r="Y1852" s="121"/>
      <c r="Z1852" s="121"/>
      <c r="AA1852" s="121"/>
      <c r="AB1852" s="121"/>
      <c r="AC1852" s="121"/>
      <c r="AD1852" s="121"/>
      <c r="AE1852" s="321"/>
      <c r="AF1852" s="121"/>
      <c r="AG1852" s="129"/>
      <c r="AH1852" s="129"/>
      <c r="AI1852" s="129"/>
      <c r="AJ1852" s="129"/>
      <c r="AK1852" s="129"/>
      <c r="AL1852" s="129"/>
      <c r="AM1852" s="129"/>
      <c r="AN1852" s="129"/>
      <c r="AO1852" s="129"/>
      <c r="AP1852" s="129"/>
      <c r="AQ1852" s="327"/>
      <c r="AR1852" s="327"/>
    </row>
    <row r="1853" spans="2:44" s="149" customFormat="1" ht="12.75" customHeight="1">
      <c r="B1853" s="21"/>
      <c r="C1853" s="22" t="s">
        <v>24</v>
      </c>
      <c r="D1853" s="38" t="s">
        <v>404</v>
      </c>
      <c r="E1853" s="38" t="s">
        <v>440</v>
      </c>
      <c r="F1853" s="23" t="s">
        <v>1183</v>
      </c>
      <c r="G1853" s="239" t="s">
        <v>945</v>
      </c>
      <c r="H1853" s="14" t="s">
        <v>274</v>
      </c>
      <c r="I1853" s="25">
        <v>36</v>
      </c>
      <c r="J1853" s="26">
        <v>0</v>
      </c>
      <c r="K1853" s="476">
        <v>0.6</v>
      </c>
      <c r="L1853" s="476">
        <v>0</v>
      </c>
      <c r="M1853" s="27">
        <f>SUM(I1853:I1861)</f>
        <v>138</v>
      </c>
      <c r="N1853" s="27">
        <f t="shared" ref="N1853:P1853" si="210">SUM(J1853:J1861)</f>
        <v>0</v>
      </c>
      <c r="O1853" s="27">
        <f t="shared" si="210"/>
        <v>2.3000000000000003</v>
      </c>
      <c r="P1853" s="27">
        <f t="shared" si="210"/>
        <v>0</v>
      </c>
      <c r="Q1853" s="27"/>
      <c r="R1853" s="28">
        <v>42334</v>
      </c>
      <c r="S1853" s="274" t="s">
        <v>2470</v>
      </c>
      <c r="T1853" s="148" t="s">
        <v>31</v>
      </c>
      <c r="U1853" s="148" t="s">
        <v>31</v>
      </c>
      <c r="V1853" s="148" t="s">
        <v>31</v>
      </c>
      <c r="W1853" s="148" t="s">
        <v>31</v>
      </c>
      <c r="X1853" s="333" t="s">
        <v>3786</v>
      </c>
      <c r="Y1853" s="121"/>
      <c r="Z1853" s="121"/>
      <c r="AA1853" s="121"/>
      <c r="AB1853" s="121"/>
      <c r="AC1853" s="121"/>
      <c r="AD1853" s="121"/>
      <c r="AE1853" s="321"/>
      <c r="AF1853" s="121"/>
      <c r="AG1853" s="129"/>
      <c r="AH1853" s="129"/>
      <c r="AI1853" s="129"/>
      <c r="AJ1853" s="129"/>
      <c r="AK1853" s="129"/>
      <c r="AL1853" s="129"/>
      <c r="AM1853" s="129"/>
      <c r="AN1853" s="129"/>
      <c r="AO1853" s="129"/>
      <c r="AP1853" s="129"/>
      <c r="AQ1853" s="327"/>
      <c r="AR1853" s="327"/>
    </row>
    <row r="1854" spans="2:44" s="149" customFormat="1" ht="12.75" customHeight="1">
      <c r="B1854" s="21"/>
      <c r="C1854" s="29"/>
      <c r="D1854" s="30"/>
      <c r="E1854" s="30"/>
      <c r="F1854" s="31"/>
      <c r="G1854" s="239" t="s">
        <v>946</v>
      </c>
      <c r="H1854" s="14" t="s">
        <v>274</v>
      </c>
      <c r="I1854" s="25">
        <v>6</v>
      </c>
      <c r="J1854" s="26">
        <v>0</v>
      </c>
      <c r="K1854" s="476">
        <v>0.1</v>
      </c>
      <c r="L1854" s="476">
        <v>0</v>
      </c>
      <c r="M1854" s="27"/>
      <c r="N1854" s="27"/>
      <c r="O1854" s="27"/>
      <c r="P1854" s="27"/>
      <c r="Q1854" s="27"/>
      <c r="R1854" s="28">
        <v>42334</v>
      </c>
      <c r="S1854" s="274" t="s">
        <v>2470</v>
      </c>
      <c r="T1854" s="148" t="s">
        <v>31</v>
      </c>
      <c r="U1854" s="148" t="s">
        <v>31</v>
      </c>
      <c r="V1854" s="148" t="s">
        <v>31</v>
      </c>
      <c r="W1854" s="148" t="s">
        <v>31</v>
      </c>
      <c r="X1854" s="333" t="s">
        <v>3786</v>
      </c>
      <c r="Y1854" s="121"/>
      <c r="Z1854" s="121"/>
      <c r="AA1854" s="121"/>
      <c r="AB1854" s="121"/>
      <c r="AC1854" s="121"/>
      <c r="AD1854" s="121"/>
      <c r="AE1854" s="321"/>
      <c r="AF1854" s="121"/>
      <c r="AG1854" s="129"/>
      <c r="AH1854" s="129"/>
      <c r="AI1854" s="129"/>
      <c r="AJ1854" s="129"/>
      <c r="AK1854" s="129"/>
      <c r="AL1854" s="129"/>
      <c r="AM1854" s="129"/>
      <c r="AN1854" s="129"/>
      <c r="AO1854" s="129"/>
      <c r="AP1854" s="129"/>
    </row>
    <row r="1855" spans="2:44" s="149" customFormat="1" ht="12.75" customHeight="1">
      <c r="B1855" s="21"/>
      <c r="C1855" s="29"/>
      <c r="D1855" s="30"/>
      <c r="E1855" s="30"/>
      <c r="F1855" s="31"/>
      <c r="G1855" s="239" t="s">
        <v>947</v>
      </c>
      <c r="H1855" s="14" t="s">
        <v>274</v>
      </c>
      <c r="I1855" s="25">
        <v>6</v>
      </c>
      <c r="J1855" s="26">
        <v>0</v>
      </c>
      <c r="K1855" s="476">
        <v>0.1</v>
      </c>
      <c r="L1855" s="476">
        <v>0</v>
      </c>
      <c r="M1855" s="27"/>
      <c r="N1855" s="27"/>
      <c r="O1855" s="27"/>
      <c r="P1855" s="27"/>
      <c r="Q1855" s="27"/>
      <c r="R1855" s="28">
        <v>42334</v>
      </c>
      <c r="S1855" s="274" t="s">
        <v>2470</v>
      </c>
      <c r="T1855" s="148" t="s">
        <v>31</v>
      </c>
      <c r="U1855" s="148" t="s">
        <v>31</v>
      </c>
      <c r="V1855" s="148" t="s">
        <v>31</v>
      </c>
      <c r="W1855" s="148" t="s">
        <v>31</v>
      </c>
      <c r="X1855" s="333" t="s">
        <v>3786</v>
      </c>
      <c r="Y1855" s="121"/>
      <c r="Z1855" s="121"/>
      <c r="AA1855" s="121"/>
      <c r="AB1855" s="121"/>
      <c r="AC1855" s="121"/>
      <c r="AD1855" s="121"/>
      <c r="AE1855" s="321"/>
      <c r="AF1855" s="121"/>
      <c r="AG1855" s="129"/>
      <c r="AH1855" s="129"/>
      <c r="AI1855" s="129"/>
      <c r="AJ1855" s="129"/>
      <c r="AK1855" s="129"/>
      <c r="AL1855" s="129"/>
      <c r="AM1855" s="129"/>
      <c r="AN1855" s="129"/>
      <c r="AO1855" s="129"/>
      <c r="AP1855" s="129"/>
    </row>
    <row r="1856" spans="2:44" s="149" customFormat="1" ht="12.75" customHeight="1">
      <c r="B1856" s="21"/>
      <c r="C1856" s="29"/>
      <c r="D1856" s="30"/>
      <c r="E1856" s="30"/>
      <c r="F1856" s="31"/>
      <c r="G1856" s="239" t="s">
        <v>948</v>
      </c>
      <c r="H1856" s="14" t="s">
        <v>274</v>
      </c>
      <c r="I1856" s="25">
        <v>18</v>
      </c>
      <c r="J1856" s="26">
        <v>0</v>
      </c>
      <c r="K1856" s="476">
        <v>0.3</v>
      </c>
      <c r="L1856" s="476">
        <v>0</v>
      </c>
      <c r="M1856" s="27"/>
      <c r="N1856" s="27"/>
      <c r="O1856" s="27"/>
      <c r="P1856" s="27"/>
      <c r="Q1856" s="27"/>
      <c r="R1856" s="28">
        <v>42450</v>
      </c>
      <c r="S1856" s="274" t="s">
        <v>2470</v>
      </c>
      <c r="T1856" s="148" t="s">
        <v>31</v>
      </c>
      <c r="U1856" s="148" t="s">
        <v>31</v>
      </c>
      <c r="V1856" s="148" t="s">
        <v>31</v>
      </c>
      <c r="W1856" s="148" t="s">
        <v>31</v>
      </c>
      <c r="X1856" s="333" t="s">
        <v>3786</v>
      </c>
      <c r="Y1856" s="121"/>
      <c r="Z1856" s="121"/>
      <c r="AA1856" s="121"/>
      <c r="AB1856" s="121"/>
      <c r="AC1856" s="121"/>
      <c r="AD1856" s="121"/>
      <c r="AE1856" s="321"/>
      <c r="AF1856" s="121"/>
      <c r="AG1856" s="129"/>
      <c r="AH1856" s="129"/>
      <c r="AI1856" s="129"/>
      <c r="AJ1856" s="129"/>
      <c r="AK1856" s="129"/>
      <c r="AL1856" s="129"/>
      <c r="AM1856" s="129"/>
      <c r="AN1856" s="129"/>
      <c r="AO1856" s="129"/>
      <c r="AP1856" s="129"/>
    </row>
    <row r="1857" spans="2:44" s="149" customFormat="1" ht="12.75" customHeight="1">
      <c r="B1857" s="21"/>
      <c r="C1857" s="29"/>
      <c r="D1857" s="30"/>
      <c r="E1857" s="30"/>
      <c r="F1857" s="31"/>
      <c r="G1857" s="239" t="s">
        <v>949</v>
      </c>
      <c r="H1857" s="14" t="s">
        <v>274</v>
      </c>
      <c r="I1857" s="25">
        <v>18</v>
      </c>
      <c r="J1857" s="26">
        <v>0</v>
      </c>
      <c r="K1857" s="476">
        <v>0.3</v>
      </c>
      <c r="L1857" s="476">
        <v>0</v>
      </c>
      <c r="M1857" s="27"/>
      <c r="N1857" s="27"/>
      <c r="O1857" s="27"/>
      <c r="P1857" s="27"/>
      <c r="Q1857" s="27"/>
      <c r="R1857" s="28">
        <v>42334</v>
      </c>
      <c r="S1857" s="274" t="s">
        <v>2470</v>
      </c>
      <c r="T1857" s="148" t="s">
        <v>31</v>
      </c>
      <c r="U1857" s="148" t="s">
        <v>31</v>
      </c>
      <c r="V1857" s="148" t="s">
        <v>31</v>
      </c>
      <c r="W1857" s="148" t="s">
        <v>31</v>
      </c>
      <c r="X1857" s="333" t="s">
        <v>3786</v>
      </c>
      <c r="Y1857" s="121"/>
      <c r="Z1857" s="121"/>
      <c r="AA1857" s="121"/>
      <c r="AB1857" s="121"/>
      <c r="AC1857" s="121"/>
      <c r="AD1857" s="121"/>
      <c r="AE1857" s="321"/>
      <c r="AF1857" s="121"/>
      <c r="AG1857" s="129"/>
      <c r="AH1857" s="129"/>
      <c r="AI1857" s="129"/>
      <c r="AJ1857" s="129"/>
      <c r="AK1857" s="129"/>
      <c r="AL1857" s="129"/>
      <c r="AM1857" s="129"/>
      <c r="AN1857" s="129"/>
      <c r="AO1857" s="129"/>
      <c r="AP1857" s="129"/>
    </row>
    <row r="1858" spans="2:44" s="149" customFormat="1" ht="12.75" customHeight="1">
      <c r="B1858" s="21"/>
      <c r="C1858" s="29"/>
      <c r="D1858" s="30"/>
      <c r="E1858" s="30"/>
      <c r="F1858" s="31"/>
      <c r="G1858" s="239" t="s">
        <v>944</v>
      </c>
      <c r="H1858" s="14" t="s">
        <v>274</v>
      </c>
      <c r="I1858" s="25">
        <v>12</v>
      </c>
      <c r="J1858" s="26">
        <v>0</v>
      </c>
      <c r="K1858" s="476">
        <v>0.2</v>
      </c>
      <c r="L1858" s="476">
        <v>0</v>
      </c>
      <c r="M1858" s="27"/>
      <c r="N1858" s="27"/>
      <c r="O1858" s="27"/>
      <c r="P1858" s="27"/>
      <c r="Q1858" s="27"/>
      <c r="R1858" s="28">
        <v>42334</v>
      </c>
      <c r="S1858" s="274" t="s">
        <v>2470</v>
      </c>
      <c r="T1858" s="148" t="s">
        <v>31</v>
      </c>
      <c r="U1858" s="148" t="s">
        <v>31</v>
      </c>
      <c r="V1858" s="148" t="s">
        <v>31</v>
      </c>
      <c r="W1858" s="148" t="s">
        <v>31</v>
      </c>
      <c r="X1858" s="333" t="s">
        <v>3786</v>
      </c>
      <c r="Y1858" s="121"/>
      <c r="Z1858" s="121"/>
      <c r="AA1858" s="121"/>
      <c r="AB1858" s="121"/>
      <c r="AC1858" s="121"/>
      <c r="AD1858" s="121"/>
      <c r="AE1858" s="321"/>
      <c r="AF1858" s="121"/>
      <c r="AG1858" s="129"/>
      <c r="AH1858" s="129"/>
      <c r="AI1858" s="129"/>
      <c r="AJ1858" s="129"/>
      <c r="AK1858" s="129"/>
      <c r="AL1858" s="129"/>
      <c r="AM1858" s="129"/>
      <c r="AN1858" s="129"/>
      <c r="AO1858" s="129"/>
      <c r="AP1858" s="129"/>
    </row>
    <row r="1859" spans="2:44" s="149" customFormat="1" ht="12.75" customHeight="1">
      <c r="B1859" s="21"/>
      <c r="C1859" s="29"/>
      <c r="D1859" s="30"/>
      <c r="E1859" s="30"/>
      <c r="F1859" s="31"/>
      <c r="G1859" s="239" t="s">
        <v>950</v>
      </c>
      <c r="H1859" s="14" t="s">
        <v>274</v>
      </c>
      <c r="I1859" s="25">
        <v>18</v>
      </c>
      <c r="J1859" s="26">
        <v>0</v>
      </c>
      <c r="K1859" s="476">
        <v>0.3</v>
      </c>
      <c r="L1859" s="476">
        <v>0</v>
      </c>
      <c r="M1859" s="27"/>
      <c r="N1859" s="27"/>
      <c r="O1859" s="27"/>
      <c r="P1859" s="27"/>
      <c r="Q1859" s="27"/>
      <c r="R1859" s="28">
        <v>42334</v>
      </c>
      <c r="S1859" s="274" t="s">
        <v>2470</v>
      </c>
      <c r="T1859" s="148" t="s">
        <v>31</v>
      </c>
      <c r="U1859" s="148" t="s">
        <v>31</v>
      </c>
      <c r="V1859" s="148" t="s">
        <v>31</v>
      </c>
      <c r="W1859" s="148" t="s">
        <v>31</v>
      </c>
      <c r="X1859" s="333" t="s">
        <v>3786</v>
      </c>
      <c r="Y1859" s="121"/>
      <c r="Z1859" s="121"/>
      <c r="AA1859" s="121"/>
      <c r="AB1859" s="121"/>
      <c r="AC1859" s="121"/>
      <c r="AD1859" s="121"/>
      <c r="AE1859" s="321"/>
      <c r="AF1859" s="121"/>
      <c r="AG1859" s="129"/>
      <c r="AH1859" s="129"/>
      <c r="AI1859" s="129"/>
      <c r="AJ1859" s="129"/>
      <c r="AK1859" s="129"/>
      <c r="AL1859" s="129"/>
      <c r="AM1859" s="129"/>
      <c r="AN1859" s="129"/>
      <c r="AO1859" s="129"/>
      <c r="AP1859" s="129"/>
    </row>
    <row r="1860" spans="2:44" s="149" customFormat="1" ht="12.75" customHeight="1">
      <c r="B1860" s="21"/>
      <c r="C1860" s="29"/>
      <c r="D1860" s="30"/>
      <c r="E1860" s="30"/>
      <c r="F1860" s="31"/>
      <c r="G1860" s="239" t="s">
        <v>951</v>
      </c>
      <c r="H1860" s="14" t="s">
        <v>274</v>
      </c>
      <c r="I1860" s="25">
        <v>12</v>
      </c>
      <c r="J1860" s="26">
        <v>0</v>
      </c>
      <c r="K1860" s="476">
        <v>0.2</v>
      </c>
      <c r="L1860" s="476">
        <v>0</v>
      </c>
      <c r="M1860" s="27"/>
      <c r="N1860" s="27"/>
      <c r="O1860" s="27"/>
      <c r="P1860" s="27"/>
      <c r="Q1860" s="27"/>
      <c r="R1860" s="28">
        <v>42334</v>
      </c>
      <c r="S1860" s="274" t="s">
        <v>2470</v>
      </c>
      <c r="T1860" s="148" t="s">
        <v>31</v>
      </c>
      <c r="U1860" s="148" t="s">
        <v>31</v>
      </c>
      <c r="V1860" s="148" t="s">
        <v>31</v>
      </c>
      <c r="W1860" s="148" t="s">
        <v>31</v>
      </c>
      <c r="X1860" s="333" t="s">
        <v>3786</v>
      </c>
      <c r="Y1860" s="121"/>
      <c r="Z1860" s="121"/>
      <c r="AA1860" s="121"/>
      <c r="AB1860" s="121"/>
      <c r="AC1860" s="121"/>
      <c r="AD1860" s="121"/>
      <c r="AE1860" s="321"/>
      <c r="AF1860" s="121"/>
      <c r="AG1860" s="129"/>
      <c r="AH1860" s="129"/>
      <c r="AI1860" s="129"/>
      <c r="AJ1860" s="129"/>
      <c r="AK1860" s="129"/>
      <c r="AL1860" s="129"/>
      <c r="AM1860" s="129"/>
      <c r="AN1860" s="129"/>
      <c r="AO1860" s="129"/>
      <c r="AP1860" s="129"/>
    </row>
    <row r="1861" spans="2:44" s="149" customFormat="1" ht="12.75" customHeight="1">
      <c r="B1861" s="21"/>
      <c r="C1861" s="29"/>
      <c r="D1861" s="30"/>
      <c r="E1861" s="30"/>
      <c r="F1861" s="31"/>
      <c r="G1861" s="239" t="s">
        <v>952</v>
      </c>
      <c r="H1861" s="14" t="s">
        <v>274</v>
      </c>
      <c r="I1861" s="25">
        <v>12</v>
      </c>
      <c r="J1861" s="26">
        <v>0</v>
      </c>
      <c r="K1861" s="476">
        <v>0.2</v>
      </c>
      <c r="L1861" s="476">
        <v>0</v>
      </c>
      <c r="M1861" s="27"/>
      <c r="N1861" s="27"/>
      <c r="O1861" s="27"/>
      <c r="P1861" s="27"/>
      <c r="Q1861" s="27"/>
      <c r="R1861" s="28">
        <v>42334</v>
      </c>
      <c r="S1861" s="274" t="s">
        <v>2470</v>
      </c>
      <c r="T1861" s="148" t="s">
        <v>31</v>
      </c>
      <c r="U1861" s="148" t="s">
        <v>31</v>
      </c>
      <c r="V1861" s="148" t="s">
        <v>31</v>
      </c>
      <c r="W1861" s="148" t="s">
        <v>31</v>
      </c>
      <c r="X1861" s="333" t="s">
        <v>3786</v>
      </c>
      <c r="Y1861" s="121"/>
      <c r="Z1861" s="121"/>
      <c r="AA1861" s="121"/>
      <c r="AB1861" s="121"/>
      <c r="AC1861" s="121"/>
      <c r="AD1861" s="121"/>
      <c r="AE1861" s="321"/>
      <c r="AF1861" s="121"/>
      <c r="AG1861" s="129"/>
      <c r="AH1861" s="129"/>
      <c r="AI1861" s="129"/>
      <c r="AJ1861" s="129"/>
      <c r="AK1861" s="129"/>
      <c r="AL1861" s="129"/>
      <c r="AM1861" s="129"/>
      <c r="AN1861" s="129"/>
      <c r="AO1861" s="129"/>
      <c r="AP1861" s="129"/>
    </row>
    <row r="1862" spans="2:44" s="149" customFormat="1" ht="12.75" customHeight="1">
      <c r="B1862" s="21"/>
      <c r="C1862" s="22" t="s">
        <v>24</v>
      </c>
      <c r="D1862" s="38" t="s">
        <v>404</v>
      </c>
      <c r="E1862" s="38" t="s">
        <v>440</v>
      </c>
      <c r="F1862" s="23" t="s">
        <v>1200</v>
      </c>
      <c r="G1862" s="239" t="s">
        <v>953</v>
      </c>
      <c r="H1862" s="14" t="s">
        <v>274</v>
      </c>
      <c r="I1862" s="25">
        <v>30</v>
      </c>
      <c r="J1862" s="26">
        <v>0</v>
      </c>
      <c r="K1862" s="476">
        <v>0.5</v>
      </c>
      <c r="L1862" s="476">
        <v>0</v>
      </c>
      <c r="M1862" s="27">
        <f>SUM(I1862:I1866)</f>
        <v>120</v>
      </c>
      <c r="N1862" s="27">
        <f t="shared" ref="N1862:P1862" si="211">SUM(J1862:J1866)</f>
        <v>60</v>
      </c>
      <c r="O1862" s="27">
        <f t="shared" si="211"/>
        <v>2</v>
      </c>
      <c r="P1862" s="27">
        <f t="shared" si="211"/>
        <v>1</v>
      </c>
      <c r="Q1862" s="27"/>
      <c r="R1862" s="28">
        <v>42334</v>
      </c>
      <c r="S1862" s="274" t="s">
        <v>2470</v>
      </c>
      <c r="T1862" s="148" t="s">
        <v>31</v>
      </c>
      <c r="U1862" s="148" t="s">
        <v>31</v>
      </c>
      <c r="V1862" s="148" t="s">
        <v>31</v>
      </c>
      <c r="W1862" s="148" t="s">
        <v>31</v>
      </c>
      <c r="X1862" s="333" t="s">
        <v>3786</v>
      </c>
      <c r="Y1862" s="121"/>
      <c r="Z1862" s="121"/>
      <c r="AA1862" s="121"/>
      <c r="AB1862" s="121"/>
      <c r="AC1862" s="121"/>
      <c r="AD1862" s="121"/>
      <c r="AE1862" s="321"/>
      <c r="AF1862" s="121"/>
      <c r="AG1862" s="129"/>
      <c r="AH1862" s="129"/>
      <c r="AI1862" s="129"/>
      <c r="AJ1862" s="129"/>
      <c r="AK1862" s="129"/>
      <c r="AL1862" s="129"/>
      <c r="AM1862" s="129"/>
      <c r="AN1862" s="129"/>
      <c r="AO1862" s="129"/>
      <c r="AP1862" s="129"/>
      <c r="AQ1862" s="327"/>
      <c r="AR1862" s="327"/>
    </row>
    <row r="1863" spans="2:44" s="149" customFormat="1" ht="12.75" customHeight="1">
      <c r="B1863" s="21"/>
      <c r="C1863" s="29"/>
      <c r="D1863" s="30"/>
      <c r="E1863" s="30"/>
      <c r="F1863" s="31"/>
      <c r="G1863" s="239" t="s">
        <v>954</v>
      </c>
      <c r="H1863" s="14" t="s">
        <v>274</v>
      </c>
      <c r="I1863" s="25">
        <v>30</v>
      </c>
      <c r="J1863" s="26">
        <v>0</v>
      </c>
      <c r="K1863" s="476">
        <v>0.5</v>
      </c>
      <c r="L1863" s="476">
        <v>0</v>
      </c>
      <c r="M1863" s="27"/>
      <c r="N1863" s="27"/>
      <c r="O1863" s="27"/>
      <c r="P1863" s="27"/>
      <c r="Q1863" s="27"/>
      <c r="R1863" s="28">
        <v>42334</v>
      </c>
      <c r="S1863" s="274" t="s">
        <v>2470</v>
      </c>
      <c r="T1863" s="148" t="s">
        <v>31</v>
      </c>
      <c r="U1863" s="148" t="s">
        <v>31</v>
      </c>
      <c r="V1863" s="148" t="s">
        <v>31</v>
      </c>
      <c r="W1863" s="148" t="s">
        <v>31</v>
      </c>
      <c r="X1863" s="333" t="s">
        <v>3786</v>
      </c>
      <c r="Y1863" s="121"/>
      <c r="Z1863" s="121"/>
      <c r="AA1863" s="121"/>
      <c r="AB1863" s="121"/>
      <c r="AC1863" s="121"/>
      <c r="AD1863" s="121"/>
      <c r="AE1863" s="321"/>
      <c r="AF1863" s="121"/>
      <c r="AG1863" s="129"/>
      <c r="AH1863" s="129"/>
      <c r="AI1863" s="129"/>
      <c r="AJ1863" s="129"/>
      <c r="AK1863" s="129"/>
      <c r="AL1863" s="129"/>
      <c r="AM1863" s="129"/>
      <c r="AN1863" s="129"/>
      <c r="AO1863" s="129"/>
      <c r="AP1863" s="129"/>
    </row>
    <row r="1864" spans="2:44" s="149" customFormat="1" ht="12.75" customHeight="1">
      <c r="B1864" s="21"/>
      <c r="C1864" s="29"/>
      <c r="D1864" s="30"/>
      <c r="E1864" s="30"/>
      <c r="F1864" s="31"/>
      <c r="G1864" s="239" t="s">
        <v>896</v>
      </c>
      <c r="H1864" s="14" t="s">
        <v>274</v>
      </c>
      <c r="I1864" s="25">
        <v>24</v>
      </c>
      <c r="J1864" s="26">
        <v>0</v>
      </c>
      <c r="K1864" s="476">
        <v>0.4</v>
      </c>
      <c r="L1864" s="476">
        <v>0</v>
      </c>
      <c r="M1864" s="27"/>
      <c r="N1864" s="27"/>
      <c r="O1864" s="27"/>
      <c r="P1864" s="27"/>
      <c r="Q1864" s="27"/>
      <c r="R1864" s="28">
        <v>42334</v>
      </c>
      <c r="S1864" s="274" t="s">
        <v>2470</v>
      </c>
      <c r="T1864" s="148" t="s">
        <v>31</v>
      </c>
      <c r="U1864" s="148" t="s">
        <v>31</v>
      </c>
      <c r="V1864" s="148" t="s">
        <v>31</v>
      </c>
      <c r="W1864" s="148" t="s">
        <v>31</v>
      </c>
      <c r="X1864" s="333" t="s">
        <v>3786</v>
      </c>
      <c r="Y1864" s="121"/>
      <c r="Z1864" s="121"/>
      <c r="AA1864" s="121"/>
      <c r="AB1864" s="121"/>
      <c r="AC1864" s="121"/>
      <c r="AD1864" s="121"/>
      <c r="AE1864" s="321"/>
      <c r="AF1864" s="121"/>
      <c r="AG1864" s="129"/>
      <c r="AH1864" s="129"/>
      <c r="AI1864" s="129"/>
      <c r="AJ1864" s="129"/>
      <c r="AK1864" s="129"/>
      <c r="AL1864" s="129"/>
      <c r="AM1864" s="129"/>
      <c r="AN1864" s="129"/>
      <c r="AO1864" s="129"/>
      <c r="AP1864" s="129"/>
    </row>
    <row r="1865" spans="2:44" s="149" customFormat="1" ht="12.75" customHeight="1">
      <c r="B1865" s="21"/>
      <c r="C1865" s="29"/>
      <c r="D1865" s="30"/>
      <c r="E1865" s="30"/>
      <c r="F1865" s="31"/>
      <c r="G1865" s="239" t="s">
        <v>898</v>
      </c>
      <c r="H1865" s="14" t="s">
        <v>274</v>
      </c>
      <c r="I1865" s="25">
        <v>30</v>
      </c>
      <c r="J1865" s="26">
        <v>0</v>
      </c>
      <c r="K1865" s="476">
        <v>0.5</v>
      </c>
      <c r="L1865" s="476">
        <v>0</v>
      </c>
      <c r="M1865" s="27"/>
      <c r="N1865" s="27"/>
      <c r="O1865" s="27"/>
      <c r="P1865" s="27"/>
      <c r="Q1865" s="27"/>
      <c r="R1865" s="28">
        <v>43728</v>
      </c>
      <c r="S1865" s="274" t="s">
        <v>2470</v>
      </c>
      <c r="T1865" s="148" t="s">
        <v>31</v>
      </c>
      <c r="U1865" s="148" t="s">
        <v>31</v>
      </c>
      <c r="V1865" s="148" t="s">
        <v>31</v>
      </c>
      <c r="W1865" s="148" t="s">
        <v>31</v>
      </c>
      <c r="X1865" s="333" t="s">
        <v>3786</v>
      </c>
      <c r="Y1865" s="121"/>
      <c r="Z1865" s="121"/>
      <c r="AA1865" s="121"/>
      <c r="AB1865" s="121"/>
      <c r="AC1865" s="121"/>
      <c r="AD1865" s="121"/>
      <c r="AE1865" s="321"/>
      <c r="AF1865" s="121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</row>
    <row r="1866" spans="2:44" s="149" customFormat="1" ht="12.75" customHeight="1">
      <c r="B1866" s="21"/>
      <c r="C1866" s="29"/>
      <c r="D1866" s="30"/>
      <c r="E1866" s="30"/>
      <c r="F1866" s="31"/>
      <c r="G1866" s="239" t="s">
        <v>923</v>
      </c>
      <c r="H1866" s="14" t="s">
        <v>274</v>
      </c>
      <c r="I1866" s="25">
        <v>6</v>
      </c>
      <c r="J1866" s="26">
        <v>60</v>
      </c>
      <c r="K1866" s="476">
        <v>0.1</v>
      </c>
      <c r="L1866" s="476">
        <v>1</v>
      </c>
      <c r="M1866" s="27"/>
      <c r="N1866" s="27"/>
      <c r="O1866" s="27"/>
      <c r="P1866" s="27"/>
      <c r="Q1866" s="27"/>
      <c r="R1866" s="28">
        <v>42334</v>
      </c>
      <c r="S1866" s="274" t="s">
        <v>2470</v>
      </c>
      <c r="T1866" s="148" t="s">
        <v>31</v>
      </c>
      <c r="U1866" s="148" t="s">
        <v>31</v>
      </c>
      <c r="V1866" s="148" t="s">
        <v>31</v>
      </c>
      <c r="W1866" s="148" t="s">
        <v>31</v>
      </c>
      <c r="X1866" s="333" t="s">
        <v>3786</v>
      </c>
      <c r="Y1866" s="121"/>
      <c r="Z1866" s="121"/>
      <c r="AA1866" s="121"/>
      <c r="AB1866" s="121"/>
      <c r="AC1866" s="121"/>
      <c r="AD1866" s="121"/>
      <c r="AE1866" s="321"/>
      <c r="AF1866" s="121"/>
      <c r="AG1866" s="129"/>
      <c r="AH1866" s="129"/>
      <c r="AI1866" s="129"/>
      <c r="AJ1866" s="129"/>
      <c r="AK1866" s="129"/>
      <c r="AL1866" s="129"/>
      <c r="AM1866" s="129"/>
      <c r="AN1866" s="129"/>
      <c r="AO1866" s="129"/>
      <c r="AP1866" s="129"/>
    </row>
    <row r="1867" spans="2:44" s="149" customFormat="1" ht="12.75" customHeight="1">
      <c r="B1867" s="21"/>
      <c r="C1867" s="22" t="s">
        <v>24</v>
      </c>
      <c r="D1867" s="38" t="s">
        <v>404</v>
      </c>
      <c r="E1867" s="38" t="s">
        <v>3790</v>
      </c>
      <c r="F1867" s="23" t="s">
        <v>1201</v>
      </c>
      <c r="G1867" s="239" t="s">
        <v>955</v>
      </c>
      <c r="H1867" s="14" t="s">
        <v>274</v>
      </c>
      <c r="I1867" s="25">
        <v>18</v>
      </c>
      <c r="J1867" s="26">
        <v>0</v>
      </c>
      <c r="K1867" s="476">
        <v>0.3</v>
      </c>
      <c r="L1867" s="476">
        <v>0</v>
      </c>
      <c r="M1867" s="27">
        <f>SUM(I1867:I1870)</f>
        <v>54</v>
      </c>
      <c r="N1867" s="27">
        <f t="shared" ref="N1867:P1867" si="212">SUM(J1867:J1870)</f>
        <v>120</v>
      </c>
      <c r="O1867" s="27">
        <f t="shared" si="212"/>
        <v>0.89999999999999991</v>
      </c>
      <c r="P1867" s="27">
        <f t="shared" si="212"/>
        <v>2</v>
      </c>
      <c r="Q1867" s="27"/>
      <c r="R1867" s="28">
        <v>41995</v>
      </c>
      <c r="S1867" s="274" t="s">
        <v>2470</v>
      </c>
      <c r="T1867" s="148" t="s">
        <v>31</v>
      </c>
      <c r="U1867" s="148" t="s">
        <v>31</v>
      </c>
      <c r="V1867" s="148" t="s">
        <v>31</v>
      </c>
      <c r="W1867" s="148" t="s">
        <v>31</v>
      </c>
      <c r="X1867" s="333" t="s">
        <v>3791</v>
      </c>
      <c r="Y1867" s="121"/>
      <c r="Z1867" s="121"/>
      <c r="AA1867" s="121"/>
      <c r="AB1867" s="121"/>
      <c r="AC1867" s="121"/>
      <c r="AD1867" s="121"/>
      <c r="AE1867" s="321"/>
      <c r="AF1867" s="121"/>
      <c r="AG1867" s="129"/>
      <c r="AH1867" s="129"/>
      <c r="AI1867" s="129"/>
      <c r="AJ1867" s="129"/>
      <c r="AK1867" s="129"/>
      <c r="AL1867" s="129"/>
      <c r="AM1867" s="129"/>
      <c r="AN1867" s="129"/>
      <c r="AO1867" s="129"/>
      <c r="AP1867" s="129"/>
      <c r="AQ1867" s="327"/>
      <c r="AR1867" s="327"/>
    </row>
    <row r="1868" spans="2:44" s="149" customFormat="1" ht="12.75" customHeight="1">
      <c r="B1868" s="21"/>
      <c r="C1868" s="29"/>
      <c r="D1868" s="30"/>
      <c r="E1868" s="30"/>
      <c r="F1868" s="31"/>
      <c r="G1868" s="239" t="s">
        <v>956</v>
      </c>
      <c r="H1868" s="14" t="s">
        <v>274</v>
      </c>
      <c r="I1868" s="25">
        <v>12</v>
      </c>
      <c r="J1868" s="26">
        <v>120</v>
      </c>
      <c r="K1868" s="476">
        <v>0.2</v>
      </c>
      <c r="L1868" s="476">
        <v>2</v>
      </c>
      <c r="M1868" s="27"/>
      <c r="N1868" s="27"/>
      <c r="O1868" s="27"/>
      <c r="P1868" s="27"/>
      <c r="Q1868" s="27"/>
      <c r="R1868" s="28">
        <v>41995</v>
      </c>
      <c r="S1868" s="274" t="s">
        <v>2470</v>
      </c>
      <c r="T1868" s="148" t="s">
        <v>31</v>
      </c>
      <c r="U1868" s="148" t="s">
        <v>31</v>
      </c>
      <c r="V1868" s="148" t="s">
        <v>31</v>
      </c>
      <c r="W1868" s="148" t="s">
        <v>31</v>
      </c>
      <c r="X1868" s="333" t="s">
        <v>3791</v>
      </c>
      <c r="Y1868" s="121"/>
      <c r="Z1868" s="121"/>
      <c r="AA1868" s="121"/>
      <c r="AB1868" s="121"/>
      <c r="AC1868" s="121"/>
      <c r="AD1868" s="121"/>
      <c r="AE1868" s="321"/>
      <c r="AF1868" s="121"/>
      <c r="AG1868" s="129"/>
      <c r="AH1868" s="129"/>
      <c r="AI1868" s="129"/>
      <c r="AJ1868" s="129"/>
      <c r="AK1868" s="129"/>
      <c r="AL1868" s="129"/>
      <c r="AM1868" s="129"/>
      <c r="AN1868" s="129"/>
      <c r="AO1868" s="129"/>
      <c r="AP1868" s="129"/>
    </row>
    <row r="1869" spans="2:44" s="149" customFormat="1" ht="12.75" customHeight="1">
      <c r="B1869" s="21"/>
      <c r="C1869" s="29"/>
      <c r="D1869" s="30"/>
      <c r="E1869" s="30"/>
      <c r="F1869" s="31"/>
      <c r="G1869" s="239" t="s">
        <v>957</v>
      </c>
      <c r="H1869" s="14" t="s">
        <v>274</v>
      </c>
      <c r="I1869" s="25">
        <v>12</v>
      </c>
      <c r="J1869" s="26">
        <v>0</v>
      </c>
      <c r="K1869" s="476">
        <v>0.2</v>
      </c>
      <c r="L1869" s="476">
        <v>0</v>
      </c>
      <c r="M1869" s="27"/>
      <c r="N1869" s="27"/>
      <c r="O1869" s="27"/>
      <c r="P1869" s="27"/>
      <c r="Q1869" s="27"/>
      <c r="R1869" s="28">
        <v>41995</v>
      </c>
      <c r="S1869" s="274" t="s">
        <v>2470</v>
      </c>
      <c r="T1869" s="148" t="s">
        <v>31</v>
      </c>
      <c r="U1869" s="148" t="s">
        <v>31</v>
      </c>
      <c r="V1869" s="148" t="s">
        <v>31</v>
      </c>
      <c r="W1869" s="148" t="s">
        <v>31</v>
      </c>
      <c r="X1869" s="333" t="s">
        <v>3791</v>
      </c>
      <c r="Y1869" s="121"/>
      <c r="Z1869" s="121"/>
      <c r="AA1869" s="121"/>
      <c r="AB1869" s="121"/>
      <c r="AC1869" s="121"/>
      <c r="AD1869" s="121"/>
      <c r="AE1869" s="321"/>
      <c r="AF1869" s="121"/>
      <c r="AG1869" s="129"/>
      <c r="AH1869" s="129"/>
      <c r="AI1869" s="129"/>
      <c r="AJ1869" s="129"/>
      <c r="AK1869" s="129"/>
      <c r="AL1869" s="129"/>
      <c r="AM1869" s="129"/>
      <c r="AN1869" s="129"/>
      <c r="AO1869" s="129"/>
      <c r="AP1869" s="129"/>
    </row>
    <row r="1870" spans="2:44" s="149" customFormat="1" ht="12.75" customHeight="1">
      <c r="B1870" s="21"/>
      <c r="C1870" s="29"/>
      <c r="D1870" s="30"/>
      <c r="E1870" s="30"/>
      <c r="F1870" s="31"/>
      <c r="G1870" s="239" t="s">
        <v>958</v>
      </c>
      <c r="H1870" s="14" t="s">
        <v>274</v>
      </c>
      <c r="I1870" s="25">
        <v>12</v>
      </c>
      <c r="J1870" s="26">
        <v>0</v>
      </c>
      <c r="K1870" s="476">
        <v>0.2</v>
      </c>
      <c r="L1870" s="476">
        <v>0</v>
      </c>
      <c r="M1870" s="27"/>
      <c r="N1870" s="27"/>
      <c r="O1870" s="27"/>
      <c r="P1870" s="27"/>
      <c r="Q1870" s="27"/>
      <c r="R1870" s="28">
        <v>41995</v>
      </c>
      <c r="S1870" s="274" t="s">
        <v>2470</v>
      </c>
      <c r="T1870" s="148" t="s">
        <v>31</v>
      </c>
      <c r="U1870" s="148" t="s">
        <v>31</v>
      </c>
      <c r="V1870" s="148" t="s">
        <v>31</v>
      </c>
      <c r="W1870" s="148" t="s">
        <v>31</v>
      </c>
      <c r="X1870" s="333" t="s">
        <v>3791</v>
      </c>
      <c r="Y1870" s="121"/>
      <c r="Z1870" s="121"/>
      <c r="AA1870" s="121"/>
      <c r="AB1870" s="121"/>
      <c r="AC1870" s="121"/>
      <c r="AD1870" s="121"/>
      <c r="AE1870" s="321"/>
      <c r="AF1870" s="121"/>
      <c r="AG1870" s="129"/>
      <c r="AH1870" s="129"/>
      <c r="AI1870" s="129"/>
      <c r="AJ1870" s="129"/>
      <c r="AK1870" s="129"/>
      <c r="AL1870" s="129"/>
      <c r="AM1870" s="129"/>
      <c r="AN1870" s="129"/>
      <c r="AO1870" s="129"/>
      <c r="AP1870" s="129"/>
    </row>
    <row r="1871" spans="2:44" s="149" customFormat="1" ht="12.75" customHeight="1">
      <c r="B1871" s="21"/>
      <c r="C1871" s="22" t="s">
        <v>24</v>
      </c>
      <c r="D1871" s="38" t="s">
        <v>404</v>
      </c>
      <c r="E1871" s="38" t="s">
        <v>440</v>
      </c>
      <c r="F1871" s="23" t="s">
        <v>317</v>
      </c>
      <c r="G1871" s="239" t="s">
        <v>959</v>
      </c>
      <c r="H1871" s="14" t="s">
        <v>274</v>
      </c>
      <c r="I1871" s="25">
        <v>90</v>
      </c>
      <c r="J1871" s="26">
        <v>0</v>
      </c>
      <c r="K1871" s="476">
        <v>1.5</v>
      </c>
      <c r="L1871" s="476">
        <v>0</v>
      </c>
      <c r="M1871" s="27">
        <f>SUM(I1871:I1880)</f>
        <v>540</v>
      </c>
      <c r="N1871" s="27">
        <f t="shared" ref="N1871:P1871" si="213">SUM(J1871:J1880)</f>
        <v>0</v>
      </c>
      <c r="O1871" s="27">
        <f t="shared" si="213"/>
        <v>9</v>
      </c>
      <c r="P1871" s="27">
        <f t="shared" si="213"/>
        <v>0</v>
      </c>
      <c r="Q1871" s="27"/>
      <c r="R1871" s="28">
        <v>41995</v>
      </c>
      <c r="S1871" s="274" t="s">
        <v>2470</v>
      </c>
      <c r="T1871" s="148" t="s">
        <v>31</v>
      </c>
      <c r="U1871" s="148" t="s">
        <v>31</v>
      </c>
      <c r="V1871" s="148" t="s">
        <v>31</v>
      </c>
      <c r="W1871" s="148" t="s">
        <v>31</v>
      </c>
      <c r="X1871" s="333" t="s">
        <v>3791</v>
      </c>
      <c r="Y1871" s="121"/>
      <c r="Z1871" s="121"/>
      <c r="AA1871" s="121"/>
      <c r="AB1871" s="121"/>
      <c r="AC1871" s="121"/>
      <c r="AD1871" s="121"/>
      <c r="AE1871" s="321"/>
      <c r="AF1871" s="121"/>
      <c r="AG1871" s="129"/>
      <c r="AH1871" s="129"/>
      <c r="AI1871" s="129"/>
      <c r="AJ1871" s="129"/>
      <c r="AK1871" s="129"/>
      <c r="AL1871" s="129"/>
      <c r="AM1871" s="129"/>
      <c r="AN1871" s="129"/>
      <c r="AO1871" s="129"/>
      <c r="AP1871" s="129"/>
      <c r="AQ1871" s="327"/>
      <c r="AR1871" s="327"/>
    </row>
    <row r="1872" spans="2:44" s="149" customFormat="1" ht="12.75" customHeight="1">
      <c r="B1872" s="21"/>
      <c r="C1872" s="29"/>
      <c r="D1872" s="30"/>
      <c r="E1872" s="30"/>
      <c r="F1872" s="31"/>
      <c r="G1872" s="239" t="s">
        <v>960</v>
      </c>
      <c r="H1872" s="14" t="s">
        <v>274</v>
      </c>
      <c r="I1872" s="25">
        <v>36</v>
      </c>
      <c r="J1872" s="26">
        <v>0</v>
      </c>
      <c r="K1872" s="476">
        <v>0.6</v>
      </c>
      <c r="L1872" s="476">
        <v>0</v>
      </c>
      <c r="M1872" s="27"/>
      <c r="N1872" s="27"/>
      <c r="O1872" s="27"/>
      <c r="P1872" s="27"/>
      <c r="Q1872" s="27"/>
      <c r="R1872" s="28">
        <v>41995</v>
      </c>
      <c r="S1872" s="274" t="s">
        <v>2470</v>
      </c>
      <c r="T1872" s="148" t="s">
        <v>31</v>
      </c>
      <c r="U1872" s="148" t="s">
        <v>31</v>
      </c>
      <c r="V1872" s="148" t="s">
        <v>31</v>
      </c>
      <c r="W1872" s="148" t="s">
        <v>31</v>
      </c>
      <c r="X1872" s="333" t="s">
        <v>3791</v>
      </c>
      <c r="Y1872" s="121"/>
      <c r="Z1872" s="121"/>
      <c r="AA1872" s="121"/>
      <c r="AB1872" s="121"/>
      <c r="AC1872" s="121"/>
      <c r="AD1872" s="121"/>
      <c r="AE1872" s="321"/>
      <c r="AF1872" s="121"/>
      <c r="AG1872" s="129"/>
      <c r="AH1872" s="129"/>
      <c r="AI1872" s="129"/>
      <c r="AJ1872" s="129"/>
      <c r="AK1872" s="129"/>
      <c r="AL1872" s="129"/>
      <c r="AM1872" s="129"/>
      <c r="AN1872" s="129"/>
      <c r="AO1872" s="129"/>
      <c r="AP1872" s="129"/>
    </row>
    <row r="1873" spans="2:44" s="149" customFormat="1" ht="12.75" customHeight="1">
      <c r="B1873" s="21"/>
      <c r="C1873" s="29"/>
      <c r="D1873" s="30"/>
      <c r="E1873" s="30"/>
      <c r="F1873" s="31"/>
      <c r="G1873" s="239" t="s">
        <v>961</v>
      </c>
      <c r="H1873" s="14" t="s">
        <v>274</v>
      </c>
      <c r="I1873" s="25">
        <v>6</v>
      </c>
      <c r="J1873" s="26">
        <v>0</v>
      </c>
      <c r="K1873" s="476">
        <v>0.1</v>
      </c>
      <c r="L1873" s="476">
        <v>0</v>
      </c>
      <c r="M1873" s="27"/>
      <c r="N1873" s="27"/>
      <c r="O1873" s="27"/>
      <c r="P1873" s="27"/>
      <c r="Q1873" s="27"/>
      <c r="R1873" s="28">
        <v>41995</v>
      </c>
      <c r="S1873" s="274" t="s">
        <v>2470</v>
      </c>
      <c r="T1873" s="148" t="s">
        <v>31</v>
      </c>
      <c r="U1873" s="148" t="s">
        <v>31</v>
      </c>
      <c r="V1873" s="148" t="s">
        <v>31</v>
      </c>
      <c r="W1873" s="148" t="s">
        <v>31</v>
      </c>
      <c r="X1873" s="333" t="s">
        <v>3791</v>
      </c>
      <c r="Y1873" s="121"/>
      <c r="Z1873" s="121"/>
      <c r="AA1873" s="121"/>
      <c r="AB1873" s="121"/>
      <c r="AC1873" s="121"/>
      <c r="AD1873" s="121"/>
      <c r="AE1873" s="321"/>
      <c r="AF1873" s="121"/>
      <c r="AG1873" s="129"/>
      <c r="AH1873" s="129"/>
      <c r="AI1873" s="129"/>
      <c r="AJ1873" s="129"/>
      <c r="AK1873" s="129"/>
      <c r="AL1873" s="129"/>
      <c r="AM1873" s="129"/>
      <c r="AN1873" s="129"/>
      <c r="AO1873" s="129"/>
      <c r="AP1873" s="129"/>
    </row>
    <row r="1874" spans="2:44" s="149" customFormat="1" ht="12.75" customHeight="1">
      <c r="B1874" s="21"/>
      <c r="C1874" s="29"/>
      <c r="D1874" s="30"/>
      <c r="E1874" s="30"/>
      <c r="F1874" s="31"/>
      <c r="G1874" s="239" t="s">
        <v>962</v>
      </c>
      <c r="H1874" s="14" t="s">
        <v>274</v>
      </c>
      <c r="I1874" s="25">
        <v>300</v>
      </c>
      <c r="J1874" s="26">
        <v>0</v>
      </c>
      <c r="K1874" s="476">
        <v>5</v>
      </c>
      <c r="L1874" s="476">
        <v>0</v>
      </c>
      <c r="M1874" s="27"/>
      <c r="N1874" s="27"/>
      <c r="O1874" s="27"/>
      <c r="P1874" s="27"/>
      <c r="Q1874" s="27"/>
      <c r="R1874" s="28">
        <v>41995</v>
      </c>
      <c r="S1874" s="274" t="s">
        <v>2470</v>
      </c>
      <c r="T1874" s="148" t="s">
        <v>31</v>
      </c>
      <c r="U1874" s="148" t="s">
        <v>31</v>
      </c>
      <c r="V1874" s="148" t="s">
        <v>31</v>
      </c>
      <c r="W1874" s="148" t="s">
        <v>31</v>
      </c>
      <c r="X1874" s="333" t="s">
        <v>3791</v>
      </c>
      <c r="Y1874" s="121"/>
      <c r="Z1874" s="121"/>
      <c r="AA1874" s="121"/>
      <c r="AB1874" s="121"/>
      <c r="AC1874" s="121"/>
      <c r="AD1874" s="121"/>
      <c r="AE1874" s="321"/>
      <c r="AF1874" s="121"/>
      <c r="AG1874" s="129"/>
      <c r="AH1874" s="129"/>
      <c r="AI1874" s="129"/>
      <c r="AJ1874" s="129"/>
      <c r="AK1874" s="129"/>
      <c r="AL1874" s="129"/>
      <c r="AM1874" s="129"/>
      <c r="AN1874" s="129"/>
      <c r="AO1874" s="129"/>
      <c r="AP1874" s="129"/>
    </row>
    <row r="1875" spans="2:44" s="149" customFormat="1" ht="12.75" customHeight="1">
      <c r="B1875" s="21"/>
      <c r="C1875" s="29"/>
      <c r="D1875" s="30"/>
      <c r="E1875" s="30"/>
      <c r="F1875" s="31"/>
      <c r="G1875" s="239" t="s">
        <v>963</v>
      </c>
      <c r="H1875" s="14" t="s">
        <v>274</v>
      </c>
      <c r="I1875" s="25">
        <v>12</v>
      </c>
      <c r="J1875" s="26">
        <v>0</v>
      </c>
      <c r="K1875" s="476">
        <v>0.2</v>
      </c>
      <c r="L1875" s="476">
        <v>0</v>
      </c>
      <c r="M1875" s="27"/>
      <c r="N1875" s="27"/>
      <c r="O1875" s="27"/>
      <c r="P1875" s="27"/>
      <c r="Q1875" s="27"/>
      <c r="R1875" s="28">
        <v>41995</v>
      </c>
      <c r="S1875" s="274" t="s">
        <v>2470</v>
      </c>
      <c r="T1875" s="148" t="s">
        <v>31</v>
      </c>
      <c r="U1875" s="148" t="s">
        <v>31</v>
      </c>
      <c r="V1875" s="148" t="s">
        <v>31</v>
      </c>
      <c r="W1875" s="148" t="s">
        <v>31</v>
      </c>
      <c r="X1875" s="333" t="s">
        <v>3791</v>
      </c>
      <c r="Y1875" s="121"/>
      <c r="Z1875" s="121"/>
      <c r="AA1875" s="121"/>
      <c r="AB1875" s="121"/>
      <c r="AC1875" s="121"/>
      <c r="AD1875" s="121"/>
      <c r="AE1875" s="321"/>
      <c r="AF1875" s="121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</row>
    <row r="1876" spans="2:44" s="149" customFormat="1" ht="12.75" customHeight="1">
      <c r="B1876" s="21"/>
      <c r="C1876" s="29"/>
      <c r="D1876" s="30"/>
      <c r="E1876" s="30"/>
      <c r="F1876" s="31"/>
      <c r="G1876" s="239" t="s">
        <v>964</v>
      </c>
      <c r="H1876" s="14" t="s">
        <v>274</v>
      </c>
      <c r="I1876" s="25">
        <v>6</v>
      </c>
      <c r="J1876" s="26">
        <v>0</v>
      </c>
      <c r="K1876" s="476">
        <v>0.1</v>
      </c>
      <c r="L1876" s="476">
        <v>0</v>
      </c>
      <c r="M1876" s="27"/>
      <c r="N1876" s="27"/>
      <c r="O1876" s="27"/>
      <c r="P1876" s="27"/>
      <c r="Q1876" s="27"/>
      <c r="R1876" s="28">
        <v>41995</v>
      </c>
      <c r="S1876" s="274" t="s">
        <v>2470</v>
      </c>
      <c r="T1876" s="148" t="s">
        <v>31</v>
      </c>
      <c r="U1876" s="148" t="s">
        <v>31</v>
      </c>
      <c r="V1876" s="148" t="s">
        <v>31</v>
      </c>
      <c r="W1876" s="148" t="s">
        <v>31</v>
      </c>
      <c r="X1876" s="333" t="s">
        <v>3791</v>
      </c>
      <c r="Y1876" s="121"/>
      <c r="Z1876" s="121"/>
      <c r="AA1876" s="121"/>
      <c r="AB1876" s="121"/>
      <c r="AC1876" s="121"/>
      <c r="AD1876" s="121"/>
      <c r="AE1876" s="321"/>
      <c r="AF1876" s="121"/>
      <c r="AG1876" s="129"/>
      <c r="AH1876" s="129"/>
      <c r="AI1876" s="129"/>
      <c r="AJ1876" s="129"/>
      <c r="AK1876" s="129"/>
      <c r="AL1876" s="129"/>
      <c r="AM1876" s="129"/>
      <c r="AN1876" s="129"/>
      <c r="AO1876" s="129"/>
      <c r="AP1876" s="129"/>
    </row>
    <row r="1877" spans="2:44" s="149" customFormat="1" ht="12.75" customHeight="1">
      <c r="B1877" s="21"/>
      <c r="C1877" s="29"/>
      <c r="D1877" s="30"/>
      <c r="E1877" s="30"/>
      <c r="F1877" s="31"/>
      <c r="G1877" s="239" t="s">
        <v>965</v>
      </c>
      <c r="H1877" s="14" t="s">
        <v>274</v>
      </c>
      <c r="I1877" s="25">
        <v>6</v>
      </c>
      <c r="J1877" s="26">
        <v>0</v>
      </c>
      <c r="K1877" s="476">
        <v>0.1</v>
      </c>
      <c r="L1877" s="476">
        <v>0</v>
      </c>
      <c r="M1877" s="27"/>
      <c r="N1877" s="27"/>
      <c r="O1877" s="27"/>
      <c r="P1877" s="27"/>
      <c r="Q1877" s="27"/>
      <c r="R1877" s="28">
        <v>41995</v>
      </c>
      <c r="S1877" s="274" t="s">
        <v>2470</v>
      </c>
      <c r="T1877" s="148" t="s">
        <v>31</v>
      </c>
      <c r="U1877" s="148" t="s">
        <v>31</v>
      </c>
      <c r="V1877" s="148" t="s">
        <v>31</v>
      </c>
      <c r="W1877" s="148" t="s">
        <v>31</v>
      </c>
      <c r="X1877" s="333" t="s">
        <v>3791</v>
      </c>
      <c r="Y1877" s="121"/>
      <c r="Z1877" s="121"/>
      <c r="AA1877" s="121"/>
      <c r="AB1877" s="121"/>
      <c r="AC1877" s="121"/>
      <c r="AD1877" s="121"/>
      <c r="AE1877" s="321"/>
      <c r="AF1877" s="121"/>
      <c r="AG1877" s="129"/>
      <c r="AH1877" s="129"/>
      <c r="AI1877" s="129"/>
      <c r="AJ1877" s="129"/>
      <c r="AK1877" s="129"/>
      <c r="AL1877" s="129"/>
      <c r="AM1877" s="129"/>
      <c r="AN1877" s="129"/>
      <c r="AO1877" s="129"/>
      <c r="AP1877" s="129"/>
    </row>
    <row r="1878" spans="2:44" s="149" customFormat="1" ht="12.75" customHeight="1">
      <c r="B1878" s="21"/>
      <c r="C1878" s="29"/>
      <c r="D1878" s="30"/>
      <c r="E1878" s="30"/>
      <c r="F1878" s="31"/>
      <c r="G1878" s="239" t="s">
        <v>966</v>
      </c>
      <c r="H1878" s="14" t="s">
        <v>274</v>
      </c>
      <c r="I1878" s="25">
        <v>6</v>
      </c>
      <c r="J1878" s="26">
        <v>0</v>
      </c>
      <c r="K1878" s="476">
        <v>0.1</v>
      </c>
      <c r="L1878" s="476">
        <v>0</v>
      </c>
      <c r="M1878" s="27"/>
      <c r="N1878" s="27"/>
      <c r="O1878" s="27"/>
      <c r="P1878" s="27"/>
      <c r="Q1878" s="27"/>
      <c r="R1878" s="28">
        <v>42422</v>
      </c>
      <c r="S1878" s="274" t="s">
        <v>2470</v>
      </c>
      <c r="T1878" s="148" t="s">
        <v>31</v>
      </c>
      <c r="U1878" s="148" t="s">
        <v>31</v>
      </c>
      <c r="V1878" s="148" t="s">
        <v>31</v>
      </c>
      <c r="W1878" s="148" t="s">
        <v>31</v>
      </c>
      <c r="X1878" s="333" t="s">
        <v>3791</v>
      </c>
      <c r="Y1878" s="121"/>
      <c r="Z1878" s="121"/>
      <c r="AA1878" s="121"/>
      <c r="AB1878" s="121"/>
      <c r="AC1878" s="121"/>
      <c r="AD1878" s="121"/>
      <c r="AE1878" s="321"/>
      <c r="AF1878" s="121"/>
      <c r="AG1878" s="129"/>
      <c r="AH1878" s="129"/>
      <c r="AI1878" s="129"/>
      <c r="AJ1878" s="129"/>
      <c r="AK1878" s="129"/>
      <c r="AL1878" s="129"/>
      <c r="AM1878" s="129"/>
      <c r="AN1878" s="129"/>
      <c r="AO1878" s="129"/>
      <c r="AP1878" s="129"/>
    </row>
    <row r="1879" spans="2:44" s="149" customFormat="1" ht="12.75" customHeight="1">
      <c r="B1879" s="21"/>
      <c r="C1879" s="29"/>
      <c r="D1879" s="30"/>
      <c r="E1879" s="30"/>
      <c r="F1879" s="31"/>
      <c r="G1879" s="239" t="s">
        <v>967</v>
      </c>
      <c r="H1879" s="14" t="s">
        <v>274</v>
      </c>
      <c r="I1879" s="25">
        <v>18</v>
      </c>
      <c r="J1879" s="26">
        <v>0</v>
      </c>
      <c r="K1879" s="476">
        <v>0.3</v>
      </c>
      <c r="L1879" s="476">
        <v>0</v>
      </c>
      <c r="M1879" s="27"/>
      <c r="N1879" s="27"/>
      <c r="O1879" s="27"/>
      <c r="P1879" s="27"/>
      <c r="Q1879" s="27"/>
      <c r="R1879" s="28">
        <v>41995</v>
      </c>
      <c r="S1879" s="274" t="s">
        <v>2470</v>
      </c>
      <c r="T1879" s="148" t="s">
        <v>31</v>
      </c>
      <c r="U1879" s="148" t="s">
        <v>31</v>
      </c>
      <c r="V1879" s="148" t="s">
        <v>31</v>
      </c>
      <c r="W1879" s="148" t="s">
        <v>31</v>
      </c>
      <c r="X1879" s="333" t="s">
        <v>3791</v>
      </c>
      <c r="Y1879" s="121"/>
      <c r="Z1879" s="121"/>
      <c r="AA1879" s="121"/>
      <c r="AB1879" s="121"/>
      <c r="AC1879" s="121"/>
      <c r="AD1879" s="121"/>
      <c r="AE1879" s="321"/>
      <c r="AF1879" s="121"/>
      <c r="AG1879" s="129"/>
      <c r="AH1879" s="129"/>
      <c r="AI1879" s="129"/>
      <c r="AJ1879" s="129"/>
      <c r="AK1879" s="129"/>
      <c r="AL1879" s="129"/>
      <c r="AM1879" s="129"/>
      <c r="AN1879" s="129"/>
      <c r="AO1879" s="129"/>
      <c r="AP1879" s="129"/>
    </row>
    <row r="1880" spans="2:44" s="149" customFormat="1" ht="12.75" customHeight="1">
      <c r="B1880" s="21"/>
      <c r="C1880" s="29"/>
      <c r="D1880" s="30"/>
      <c r="E1880" s="30"/>
      <c r="F1880" s="31"/>
      <c r="G1880" s="239" t="s">
        <v>968</v>
      </c>
      <c r="H1880" s="14" t="s">
        <v>274</v>
      </c>
      <c r="I1880" s="25">
        <v>60</v>
      </c>
      <c r="J1880" s="26">
        <v>0</v>
      </c>
      <c r="K1880" s="476">
        <v>1</v>
      </c>
      <c r="L1880" s="476">
        <v>0</v>
      </c>
      <c r="M1880" s="27"/>
      <c r="N1880" s="27"/>
      <c r="O1880" s="27"/>
      <c r="P1880" s="27"/>
      <c r="Q1880" s="27"/>
      <c r="R1880" s="28">
        <v>42422</v>
      </c>
      <c r="S1880" s="274" t="s">
        <v>2470</v>
      </c>
      <c r="T1880" s="148" t="s">
        <v>31</v>
      </c>
      <c r="U1880" s="148" t="s">
        <v>31</v>
      </c>
      <c r="V1880" s="148" t="s">
        <v>31</v>
      </c>
      <c r="W1880" s="148" t="s">
        <v>31</v>
      </c>
      <c r="X1880" s="333" t="s">
        <v>3791</v>
      </c>
      <c r="Y1880" s="121"/>
      <c r="Z1880" s="121"/>
      <c r="AA1880" s="121"/>
      <c r="AB1880" s="121"/>
      <c r="AC1880" s="121"/>
      <c r="AD1880" s="121"/>
      <c r="AE1880" s="321"/>
      <c r="AF1880" s="121"/>
      <c r="AG1880" s="129"/>
      <c r="AH1880" s="129"/>
      <c r="AI1880" s="129"/>
      <c r="AJ1880" s="129"/>
      <c r="AK1880" s="129"/>
      <c r="AL1880" s="129"/>
      <c r="AM1880" s="129"/>
      <c r="AN1880" s="129"/>
      <c r="AO1880" s="129"/>
      <c r="AP1880" s="129"/>
    </row>
    <row r="1881" spans="2:44" s="149" customFormat="1" ht="12.75" customHeight="1">
      <c r="B1881" s="21"/>
      <c r="C1881" s="22" t="s">
        <v>24</v>
      </c>
      <c r="D1881" s="38" t="s">
        <v>404</v>
      </c>
      <c r="E1881" s="38" t="s">
        <v>440</v>
      </c>
      <c r="F1881" s="23" t="s">
        <v>510</v>
      </c>
      <c r="G1881" s="239" t="s">
        <v>969</v>
      </c>
      <c r="H1881" s="14" t="s">
        <v>274</v>
      </c>
      <c r="I1881" s="25">
        <v>6</v>
      </c>
      <c r="J1881" s="26">
        <v>240</v>
      </c>
      <c r="K1881" s="476">
        <v>0.1</v>
      </c>
      <c r="L1881" s="476">
        <v>4</v>
      </c>
      <c r="M1881" s="27">
        <f>SUM(I1881:I1882)</f>
        <v>24</v>
      </c>
      <c r="N1881" s="27">
        <f t="shared" ref="N1881:P1881" si="214">SUM(J1881:J1882)</f>
        <v>1680</v>
      </c>
      <c r="O1881" s="27">
        <f t="shared" si="214"/>
        <v>0.4</v>
      </c>
      <c r="P1881" s="27">
        <f t="shared" si="214"/>
        <v>28</v>
      </c>
      <c r="Q1881" s="27"/>
      <c r="R1881" s="28">
        <v>41995</v>
      </c>
      <c r="S1881" s="274" t="s">
        <v>2470</v>
      </c>
      <c r="T1881" s="148" t="s">
        <v>31</v>
      </c>
      <c r="U1881" s="148" t="s">
        <v>31</v>
      </c>
      <c r="V1881" s="148" t="s">
        <v>31</v>
      </c>
      <c r="W1881" s="148" t="s">
        <v>31</v>
      </c>
      <c r="X1881" s="333" t="s">
        <v>3791</v>
      </c>
      <c r="Y1881" s="121"/>
      <c r="Z1881" s="121"/>
      <c r="AA1881" s="121"/>
      <c r="AB1881" s="121"/>
      <c r="AC1881" s="121"/>
      <c r="AD1881" s="121"/>
      <c r="AE1881" s="321"/>
      <c r="AF1881" s="121"/>
      <c r="AG1881" s="129"/>
      <c r="AH1881" s="129"/>
      <c r="AI1881" s="129"/>
      <c r="AJ1881" s="129"/>
      <c r="AK1881" s="129"/>
      <c r="AL1881" s="129"/>
      <c r="AM1881" s="129"/>
      <c r="AN1881" s="129"/>
      <c r="AO1881" s="129"/>
      <c r="AP1881" s="129"/>
      <c r="AQ1881" s="327"/>
      <c r="AR1881" s="327"/>
    </row>
    <row r="1882" spans="2:44" s="149" customFormat="1" ht="12.75" customHeight="1">
      <c r="B1882" s="21"/>
      <c r="C1882" s="29"/>
      <c r="D1882" s="30"/>
      <c r="E1882" s="30"/>
      <c r="F1882" s="31"/>
      <c r="G1882" s="239" t="s">
        <v>970</v>
      </c>
      <c r="H1882" s="14" t="s">
        <v>274</v>
      </c>
      <c r="I1882" s="25">
        <v>18</v>
      </c>
      <c r="J1882" s="26">
        <v>1440</v>
      </c>
      <c r="K1882" s="476">
        <v>0.3</v>
      </c>
      <c r="L1882" s="476">
        <v>24</v>
      </c>
      <c r="M1882" s="27"/>
      <c r="N1882" s="27"/>
      <c r="O1882" s="27"/>
      <c r="P1882" s="27"/>
      <c r="Q1882" s="27"/>
      <c r="R1882" s="28">
        <v>41995</v>
      </c>
      <c r="S1882" s="274" t="s">
        <v>2470</v>
      </c>
      <c r="T1882" s="148" t="s">
        <v>31</v>
      </c>
      <c r="U1882" s="148" t="s">
        <v>31</v>
      </c>
      <c r="V1882" s="148" t="s">
        <v>31</v>
      </c>
      <c r="W1882" s="148" t="s">
        <v>31</v>
      </c>
      <c r="X1882" s="333" t="s">
        <v>3791</v>
      </c>
      <c r="Y1882" s="121"/>
      <c r="Z1882" s="121"/>
      <c r="AA1882" s="121"/>
      <c r="AB1882" s="121"/>
      <c r="AC1882" s="121"/>
      <c r="AD1882" s="121"/>
      <c r="AE1882" s="321"/>
      <c r="AF1882" s="121"/>
      <c r="AG1882" s="129"/>
      <c r="AH1882" s="129"/>
      <c r="AI1882" s="129"/>
      <c r="AJ1882" s="129"/>
      <c r="AK1882" s="129"/>
      <c r="AL1882" s="129"/>
      <c r="AM1882" s="129"/>
      <c r="AN1882" s="129"/>
      <c r="AO1882" s="129"/>
      <c r="AP1882" s="129"/>
    </row>
    <row r="1883" spans="2:44" s="149" customFormat="1" ht="12.75" customHeight="1">
      <c r="B1883" s="21"/>
      <c r="C1883" s="22" t="s">
        <v>24</v>
      </c>
      <c r="D1883" s="38" t="s">
        <v>404</v>
      </c>
      <c r="E1883" s="38" t="s">
        <v>441</v>
      </c>
      <c r="F1883" s="23" t="s">
        <v>1202</v>
      </c>
      <c r="G1883" s="239" t="s">
        <v>442</v>
      </c>
      <c r="H1883" s="14" t="s">
        <v>274</v>
      </c>
      <c r="I1883" s="25">
        <v>12</v>
      </c>
      <c r="J1883" s="26">
        <v>0</v>
      </c>
      <c r="K1883" s="476">
        <v>0.2</v>
      </c>
      <c r="L1883" s="476">
        <v>0</v>
      </c>
      <c r="M1883" s="27">
        <f>SUM(I1883)</f>
        <v>12</v>
      </c>
      <c r="N1883" s="27">
        <f t="shared" ref="N1883:P1885" si="215">SUM(J1883)</f>
        <v>0</v>
      </c>
      <c r="O1883" s="27">
        <f t="shared" si="215"/>
        <v>0.2</v>
      </c>
      <c r="P1883" s="27">
        <f t="shared" si="215"/>
        <v>0</v>
      </c>
      <c r="Q1883" s="27"/>
      <c r="R1883" s="28">
        <v>41995</v>
      </c>
      <c r="S1883" s="274" t="s">
        <v>2470</v>
      </c>
      <c r="T1883" s="148" t="s">
        <v>31</v>
      </c>
      <c r="U1883" s="148" t="s">
        <v>31</v>
      </c>
      <c r="V1883" s="148" t="s">
        <v>31</v>
      </c>
      <c r="W1883" s="148" t="s">
        <v>31</v>
      </c>
      <c r="X1883" s="333" t="s">
        <v>3792</v>
      </c>
      <c r="Y1883" s="121"/>
      <c r="Z1883" s="121"/>
      <c r="AA1883" s="121"/>
      <c r="AB1883" s="121"/>
      <c r="AC1883" s="121"/>
      <c r="AD1883" s="121"/>
      <c r="AE1883" s="321"/>
      <c r="AF1883" s="121"/>
      <c r="AG1883" s="129"/>
      <c r="AH1883" s="129"/>
      <c r="AI1883" s="129"/>
      <c r="AJ1883" s="129"/>
      <c r="AK1883" s="129"/>
      <c r="AL1883" s="129"/>
      <c r="AM1883" s="129"/>
      <c r="AN1883" s="129"/>
      <c r="AO1883" s="129"/>
      <c r="AP1883" s="129"/>
      <c r="AQ1883" s="327"/>
      <c r="AR1883" s="327"/>
    </row>
    <row r="1884" spans="2:44" s="149" customFormat="1" ht="12.75" customHeight="1">
      <c r="B1884" s="21"/>
      <c r="C1884" s="22" t="s">
        <v>24</v>
      </c>
      <c r="D1884" s="38" t="s">
        <v>404</v>
      </c>
      <c r="E1884" s="38" t="s">
        <v>441</v>
      </c>
      <c r="F1884" s="23" t="s">
        <v>1203</v>
      </c>
      <c r="G1884" s="239" t="s">
        <v>443</v>
      </c>
      <c r="H1884" s="14" t="s">
        <v>274</v>
      </c>
      <c r="I1884" s="25">
        <v>18</v>
      </c>
      <c r="J1884" s="26">
        <v>0</v>
      </c>
      <c r="K1884" s="476">
        <v>0.3</v>
      </c>
      <c r="L1884" s="476">
        <v>0</v>
      </c>
      <c r="M1884" s="27">
        <f t="shared" ref="M1884:M1885" si="216">SUM(I1884)</f>
        <v>18</v>
      </c>
      <c r="N1884" s="27">
        <f t="shared" si="215"/>
        <v>0</v>
      </c>
      <c r="O1884" s="27">
        <f t="shared" si="215"/>
        <v>0.3</v>
      </c>
      <c r="P1884" s="27">
        <f t="shared" si="215"/>
        <v>0</v>
      </c>
      <c r="Q1884" s="27"/>
      <c r="R1884" s="28">
        <v>41995</v>
      </c>
      <c r="S1884" s="274" t="s">
        <v>2470</v>
      </c>
      <c r="T1884" s="148" t="s">
        <v>31</v>
      </c>
      <c r="U1884" s="148" t="s">
        <v>31</v>
      </c>
      <c r="V1884" s="148" t="s">
        <v>31</v>
      </c>
      <c r="W1884" s="148" t="s">
        <v>31</v>
      </c>
      <c r="X1884" s="333" t="s">
        <v>3792</v>
      </c>
      <c r="Y1884" s="121"/>
      <c r="Z1884" s="121"/>
      <c r="AA1884" s="121"/>
      <c r="AB1884" s="121"/>
      <c r="AC1884" s="121"/>
      <c r="AD1884" s="121"/>
      <c r="AE1884" s="321"/>
      <c r="AF1884" s="121"/>
      <c r="AG1884" s="129"/>
      <c r="AH1884" s="129"/>
      <c r="AI1884" s="129"/>
      <c r="AJ1884" s="129"/>
      <c r="AK1884" s="129"/>
      <c r="AL1884" s="129"/>
      <c r="AM1884" s="129"/>
      <c r="AN1884" s="129"/>
      <c r="AO1884" s="129"/>
      <c r="AP1884" s="129"/>
      <c r="AQ1884" s="327"/>
      <c r="AR1884" s="327"/>
    </row>
    <row r="1885" spans="2:44" s="149" customFormat="1" ht="12.75" customHeight="1">
      <c r="B1885" s="21"/>
      <c r="C1885" s="22" t="s">
        <v>24</v>
      </c>
      <c r="D1885" s="38" t="s">
        <v>404</v>
      </c>
      <c r="E1885" s="38" t="s">
        <v>441</v>
      </c>
      <c r="F1885" s="23" t="s">
        <v>1204</v>
      </c>
      <c r="G1885" s="239" t="s">
        <v>444</v>
      </c>
      <c r="H1885" s="14" t="s">
        <v>274</v>
      </c>
      <c r="I1885" s="25">
        <v>12</v>
      </c>
      <c r="J1885" s="26">
        <v>0</v>
      </c>
      <c r="K1885" s="476">
        <v>0.2</v>
      </c>
      <c r="L1885" s="476">
        <v>0</v>
      </c>
      <c r="M1885" s="27">
        <f t="shared" si="216"/>
        <v>12</v>
      </c>
      <c r="N1885" s="27">
        <f t="shared" si="215"/>
        <v>0</v>
      </c>
      <c r="O1885" s="27">
        <f t="shared" si="215"/>
        <v>0.2</v>
      </c>
      <c r="P1885" s="27">
        <f t="shared" si="215"/>
        <v>0</v>
      </c>
      <c r="Q1885" s="27"/>
      <c r="R1885" s="28">
        <v>41995</v>
      </c>
      <c r="S1885" s="274" t="s">
        <v>2470</v>
      </c>
      <c r="T1885" s="148" t="s">
        <v>31</v>
      </c>
      <c r="U1885" s="148" t="s">
        <v>31</v>
      </c>
      <c r="V1885" s="148" t="s">
        <v>31</v>
      </c>
      <c r="W1885" s="148" t="s">
        <v>31</v>
      </c>
      <c r="X1885" s="333" t="s">
        <v>3792</v>
      </c>
      <c r="Y1885" s="121"/>
      <c r="Z1885" s="121"/>
      <c r="AA1885" s="121"/>
      <c r="AB1885" s="121"/>
      <c r="AC1885" s="121"/>
      <c r="AD1885" s="121"/>
      <c r="AE1885" s="321"/>
      <c r="AF1885" s="121"/>
      <c r="AG1885" s="129"/>
      <c r="AH1885" s="129"/>
      <c r="AI1885" s="129"/>
      <c r="AJ1885" s="129"/>
      <c r="AK1885" s="129"/>
      <c r="AL1885" s="129"/>
      <c r="AM1885" s="129"/>
      <c r="AN1885" s="129"/>
      <c r="AO1885" s="129"/>
      <c r="AP1885" s="129"/>
      <c r="AQ1885" s="327"/>
      <c r="AR1885" s="327"/>
    </row>
    <row r="1886" spans="2:44" s="149" customFormat="1" ht="12.75" customHeight="1">
      <c r="B1886" s="21"/>
      <c r="C1886" s="22" t="s">
        <v>24</v>
      </c>
      <c r="D1886" s="38" t="s">
        <v>404</v>
      </c>
      <c r="E1886" s="38" t="s">
        <v>441</v>
      </c>
      <c r="F1886" s="23" t="s">
        <v>1205</v>
      </c>
      <c r="G1886" s="239" t="s">
        <v>445</v>
      </c>
      <c r="H1886" s="14" t="s">
        <v>274</v>
      </c>
      <c r="I1886" s="25">
        <v>18</v>
      </c>
      <c r="J1886" s="26">
        <v>0</v>
      </c>
      <c r="K1886" s="476">
        <v>0.3</v>
      </c>
      <c r="L1886" s="476">
        <v>0</v>
      </c>
      <c r="M1886" s="27">
        <f>SUM(I1886:I1895)</f>
        <v>264</v>
      </c>
      <c r="N1886" s="27">
        <f t="shared" ref="N1886:P1886" si="217">SUM(J1886:J1895)</f>
        <v>720</v>
      </c>
      <c r="O1886" s="27">
        <f t="shared" si="217"/>
        <v>4.4000000000000004</v>
      </c>
      <c r="P1886" s="27">
        <f t="shared" si="217"/>
        <v>12</v>
      </c>
      <c r="Q1886" s="27"/>
      <c r="R1886" s="28">
        <v>41995</v>
      </c>
      <c r="S1886" s="274" t="s">
        <v>2470</v>
      </c>
      <c r="T1886" s="148" t="s">
        <v>31</v>
      </c>
      <c r="U1886" s="148" t="s">
        <v>31</v>
      </c>
      <c r="V1886" s="148" t="s">
        <v>31</v>
      </c>
      <c r="W1886" s="148" t="s">
        <v>31</v>
      </c>
      <c r="X1886" s="333" t="s">
        <v>3792</v>
      </c>
      <c r="Y1886" s="121"/>
      <c r="Z1886" s="121"/>
      <c r="AA1886" s="121"/>
      <c r="AB1886" s="121"/>
      <c r="AC1886" s="121"/>
      <c r="AD1886" s="121"/>
      <c r="AE1886" s="321"/>
      <c r="AF1886" s="121"/>
      <c r="AG1886" s="129"/>
      <c r="AH1886" s="129"/>
      <c r="AI1886" s="129"/>
      <c r="AJ1886" s="129"/>
      <c r="AK1886" s="129"/>
      <c r="AL1886" s="129"/>
      <c r="AM1886" s="129"/>
      <c r="AN1886" s="129"/>
      <c r="AO1886" s="129"/>
      <c r="AP1886" s="129"/>
      <c r="AQ1886" s="327"/>
      <c r="AR1886" s="327"/>
    </row>
    <row r="1887" spans="2:44" s="149" customFormat="1" ht="12.75" customHeight="1">
      <c r="B1887" s="21"/>
      <c r="C1887" s="29"/>
      <c r="D1887" s="30"/>
      <c r="E1887" s="30"/>
      <c r="F1887" s="31"/>
      <c r="G1887" s="239" t="s">
        <v>446</v>
      </c>
      <c r="H1887" s="14" t="s">
        <v>274</v>
      </c>
      <c r="I1887" s="25">
        <v>18</v>
      </c>
      <c r="J1887" s="26">
        <v>0</v>
      </c>
      <c r="K1887" s="476">
        <v>0.3</v>
      </c>
      <c r="L1887" s="476">
        <v>0</v>
      </c>
      <c r="M1887" s="27"/>
      <c r="N1887" s="27"/>
      <c r="O1887" s="27"/>
      <c r="P1887" s="27"/>
      <c r="Q1887" s="27"/>
      <c r="R1887" s="28">
        <v>41995</v>
      </c>
      <c r="S1887" s="274" t="s">
        <v>2470</v>
      </c>
      <c r="T1887" s="148" t="s">
        <v>31</v>
      </c>
      <c r="U1887" s="148" t="s">
        <v>31</v>
      </c>
      <c r="V1887" s="148" t="s">
        <v>31</v>
      </c>
      <c r="W1887" s="148" t="s">
        <v>31</v>
      </c>
      <c r="X1887" s="333" t="s">
        <v>3792</v>
      </c>
      <c r="Y1887" s="121"/>
      <c r="Z1887" s="121"/>
      <c r="AA1887" s="121"/>
      <c r="AB1887" s="121"/>
      <c r="AC1887" s="121"/>
      <c r="AD1887" s="121"/>
      <c r="AE1887" s="321"/>
      <c r="AF1887" s="121"/>
      <c r="AG1887" s="129"/>
      <c r="AH1887" s="129"/>
      <c r="AI1887" s="129"/>
      <c r="AJ1887" s="129"/>
      <c r="AK1887" s="129"/>
      <c r="AL1887" s="129"/>
      <c r="AM1887" s="129"/>
      <c r="AN1887" s="129"/>
      <c r="AO1887" s="129"/>
      <c r="AP1887" s="129"/>
    </row>
    <row r="1888" spans="2:44" s="149" customFormat="1" ht="12.75" customHeight="1">
      <c r="B1888" s="21"/>
      <c r="C1888" s="29"/>
      <c r="D1888" s="30"/>
      <c r="E1888" s="30"/>
      <c r="F1888" s="31"/>
      <c r="G1888" s="239" t="s">
        <v>447</v>
      </c>
      <c r="H1888" s="14" t="s">
        <v>274</v>
      </c>
      <c r="I1888" s="25">
        <v>12</v>
      </c>
      <c r="J1888" s="26">
        <v>0</v>
      </c>
      <c r="K1888" s="476">
        <v>0.2</v>
      </c>
      <c r="L1888" s="476">
        <v>0</v>
      </c>
      <c r="M1888" s="27"/>
      <c r="N1888" s="27"/>
      <c r="O1888" s="27"/>
      <c r="P1888" s="27"/>
      <c r="Q1888" s="27"/>
      <c r="R1888" s="28">
        <v>41995</v>
      </c>
      <c r="S1888" s="274" t="s">
        <v>2470</v>
      </c>
      <c r="T1888" s="148" t="s">
        <v>31</v>
      </c>
      <c r="U1888" s="148" t="s">
        <v>31</v>
      </c>
      <c r="V1888" s="148" t="s">
        <v>31</v>
      </c>
      <c r="W1888" s="148" t="s">
        <v>31</v>
      </c>
      <c r="X1888" s="333" t="s">
        <v>3792</v>
      </c>
      <c r="Y1888" s="121"/>
      <c r="Z1888" s="121"/>
      <c r="AA1888" s="121"/>
      <c r="AB1888" s="121"/>
      <c r="AC1888" s="121"/>
      <c r="AD1888" s="121"/>
      <c r="AE1888" s="321"/>
      <c r="AF1888" s="121"/>
      <c r="AG1888" s="129"/>
      <c r="AH1888" s="129"/>
      <c r="AI1888" s="129"/>
      <c r="AJ1888" s="129"/>
      <c r="AK1888" s="129"/>
      <c r="AL1888" s="129"/>
      <c r="AM1888" s="129"/>
      <c r="AN1888" s="129"/>
      <c r="AO1888" s="129"/>
      <c r="AP1888" s="129"/>
    </row>
    <row r="1889" spans="2:44" s="149" customFormat="1" ht="12.75" customHeight="1">
      <c r="B1889" s="21"/>
      <c r="C1889" s="29"/>
      <c r="D1889" s="30"/>
      <c r="E1889" s="30"/>
      <c r="F1889" s="31"/>
      <c r="G1889" s="239" t="s">
        <v>448</v>
      </c>
      <c r="H1889" s="14" t="s">
        <v>274</v>
      </c>
      <c r="I1889" s="25">
        <v>48</v>
      </c>
      <c r="J1889" s="26">
        <v>0</v>
      </c>
      <c r="K1889" s="476">
        <v>0.8</v>
      </c>
      <c r="L1889" s="476">
        <v>0</v>
      </c>
      <c r="M1889" s="27"/>
      <c r="N1889" s="27"/>
      <c r="O1889" s="27"/>
      <c r="P1889" s="27"/>
      <c r="Q1889" s="27"/>
      <c r="R1889" s="28">
        <v>41995</v>
      </c>
      <c r="S1889" s="274" t="s">
        <v>2470</v>
      </c>
      <c r="T1889" s="148" t="s">
        <v>31</v>
      </c>
      <c r="U1889" s="148" t="s">
        <v>31</v>
      </c>
      <c r="V1889" s="148" t="s">
        <v>31</v>
      </c>
      <c r="W1889" s="148" t="s">
        <v>31</v>
      </c>
      <c r="X1889" s="333" t="s">
        <v>3792</v>
      </c>
      <c r="Y1889" s="121"/>
      <c r="Z1889" s="121"/>
      <c r="AA1889" s="121"/>
      <c r="AB1889" s="121"/>
      <c r="AC1889" s="121"/>
      <c r="AD1889" s="121"/>
      <c r="AE1889" s="321"/>
      <c r="AF1889" s="121"/>
      <c r="AG1889" s="129"/>
      <c r="AH1889" s="129"/>
      <c r="AI1889" s="129"/>
      <c r="AJ1889" s="129"/>
      <c r="AK1889" s="129"/>
      <c r="AL1889" s="129"/>
      <c r="AM1889" s="129"/>
      <c r="AN1889" s="129"/>
      <c r="AO1889" s="129"/>
      <c r="AP1889" s="129"/>
    </row>
    <row r="1890" spans="2:44" s="149" customFormat="1" ht="12.75" customHeight="1">
      <c r="B1890" s="21"/>
      <c r="C1890" s="29"/>
      <c r="D1890" s="30"/>
      <c r="E1890" s="30"/>
      <c r="F1890" s="31"/>
      <c r="G1890" s="239" t="s">
        <v>449</v>
      </c>
      <c r="H1890" s="14" t="s">
        <v>274</v>
      </c>
      <c r="I1890" s="25">
        <v>60</v>
      </c>
      <c r="J1890" s="26">
        <v>0</v>
      </c>
      <c r="K1890" s="476">
        <v>1</v>
      </c>
      <c r="L1890" s="476">
        <v>0</v>
      </c>
      <c r="M1890" s="27"/>
      <c r="N1890" s="27"/>
      <c r="O1890" s="27"/>
      <c r="P1890" s="27"/>
      <c r="Q1890" s="27"/>
      <c r="R1890" s="28">
        <v>41995</v>
      </c>
      <c r="S1890" s="274" t="s">
        <v>2470</v>
      </c>
      <c r="T1890" s="148" t="s">
        <v>31</v>
      </c>
      <c r="U1890" s="148" t="s">
        <v>31</v>
      </c>
      <c r="V1890" s="148" t="s">
        <v>31</v>
      </c>
      <c r="W1890" s="148" t="s">
        <v>31</v>
      </c>
      <c r="X1890" s="333" t="s">
        <v>3792</v>
      </c>
      <c r="Y1890" s="121"/>
      <c r="Z1890" s="121"/>
      <c r="AA1890" s="121"/>
      <c r="AB1890" s="121"/>
      <c r="AC1890" s="121"/>
      <c r="AD1890" s="121"/>
      <c r="AE1890" s="321"/>
      <c r="AF1890" s="121"/>
      <c r="AG1890" s="129"/>
      <c r="AH1890" s="129"/>
      <c r="AI1890" s="129"/>
      <c r="AJ1890" s="129"/>
      <c r="AK1890" s="129"/>
      <c r="AL1890" s="129"/>
      <c r="AM1890" s="129"/>
      <c r="AN1890" s="129"/>
      <c r="AO1890" s="129"/>
      <c r="AP1890" s="129"/>
    </row>
    <row r="1891" spans="2:44" s="149" customFormat="1" ht="12.75" customHeight="1">
      <c r="B1891" s="21"/>
      <c r="C1891" s="29"/>
      <c r="D1891" s="30"/>
      <c r="E1891" s="30"/>
      <c r="F1891" s="31"/>
      <c r="G1891" s="239" t="s">
        <v>450</v>
      </c>
      <c r="H1891" s="14" t="s">
        <v>274</v>
      </c>
      <c r="I1891" s="25">
        <v>60</v>
      </c>
      <c r="J1891" s="26">
        <v>0</v>
      </c>
      <c r="K1891" s="476">
        <v>1</v>
      </c>
      <c r="L1891" s="476">
        <v>0</v>
      </c>
      <c r="M1891" s="27"/>
      <c r="N1891" s="27"/>
      <c r="O1891" s="27"/>
      <c r="P1891" s="27"/>
      <c r="Q1891" s="27"/>
      <c r="R1891" s="28">
        <v>41995</v>
      </c>
      <c r="S1891" s="274" t="s">
        <v>2470</v>
      </c>
      <c r="T1891" s="148" t="s">
        <v>31</v>
      </c>
      <c r="U1891" s="148" t="s">
        <v>31</v>
      </c>
      <c r="V1891" s="148" t="s">
        <v>31</v>
      </c>
      <c r="W1891" s="148" t="s">
        <v>31</v>
      </c>
      <c r="X1891" s="333" t="s">
        <v>3792</v>
      </c>
      <c r="Y1891" s="121"/>
      <c r="Z1891" s="121"/>
      <c r="AA1891" s="121"/>
      <c r="AB1891" s="121"/>
      <c r="AC1891" s="121"/>
      <c r="AD1891" s="121"/>
      <c r="AE1891" s="321"/>
      <c r="AF1891" s="121"/>
      <c r="AG1891" s="129"/>
      <c r="AH1891" s="129"/>
      <c r="AI1891" s="129"/>
      <c r="AJ1891" s="129"/>
      <c r="AK1891" s="129"/>
      <c r="AL1891" s="129"/>
      <c r="AM1891" s="129"/>
      <c r="AN1891" s="129"/>
      <c r="AO1891" s="129"/>
      <c r="AP1891" s="129"/>
    </row>
    <row r="1892" spans="2:44" s="149" customFormat="1" ht="12.75" customHeight="1">
      <c r="B1892" s="21"/>
      <c r="C1892" s="29"/>
      <c r="D1892" s="30"/>
      <c r="E1892" s="30"/>
      <c r="F1892" s="31"/>
      <c r="G1892" s="239" t="s">
        <v>451</v>
      </c>
      <c r="H1892" s="14" t="s">
        <v>274</v>
      </c>
      <c r="I1892" s="25">
        <v>6</v>
      </c>
      <c r="J1892" s="26">
        <v>0</v>
      </c>
      <c r="K1892" s="476">
        <v>0.1</v>
      </c>
      <c r="L1892" s="476">
        <v>0</v>
      </c>
      <c r="M1892" s="27"/>
      <c r="N1892" s="27"/>
      <c r="O1892" s="27"/>
      <c r="P1892" s="27"/>
      <c r="Q1892" s="27"/>
      <c r="R1892" s="28">
        <v>41995</v>
      </c>
      <c r="S1892" s="274" t="s">
        <v>2470</v>
      </c>
      <c r="T1892" s="148" t="s">
        <v>31</v>
      </c>
      <c r="U1892" s="148" t="s">
        <v>31</v>
      </c>
      <c r="V1892" s="148" t="s">
        <v>31</v>
      </c>
      <c r="W1892" s="148" t="s">
        <v>31</v>
      </c>
      <c r="X1892" s="333" t="s">
        <v>3792</v>
      </c>
      <c r="Y1892" s="121"/>
      <c r="Z1892" s="121"/>
      <c r="AA1892" s="121"/>
      <c r="AB1892" s="121"/>
      <c r="AC1892" s="121"/>
      <c r="AD1892" s="121"/>
      <c r="AE1892" s="321"/>
      <c r="AF1892" s="121"/>
      <c r="AG1892" s="129"/>
      <c r="AH1892" s="129"/>
      <c r="AI1892" s="129"/>
      <c r="AJ1892" s="129"/>
      <c r="AK1892" s="129"/>
      <c r="AL1892" s="129"/>
      <c r="AM1892" s="129"/>
      <c r="AN1892" s="129"/>
      <c r="AO1892" s="129"/>
      <c r="AP1892" s="129"/>
    </row>
    <row r="1893" spans="2:44" s="149" customFormat="1" ht="12.75" customHeight="1">
      <c r="B1893" s="21"/>
      <c r="C1893" s="29"/>
      <c r="D1893" s="30"/>
      <c r="E1893" s="30"/>
      <c r="F1893" s="31"/>
      <c r="G1893" s="239" t="s">
        <v>452</v>
      </c>
      <c r="H1893" s="14" t="s">
        <v>274</v>
      </c>
      <c r="I1893" s="25">
        <v>12</v>
      </c>
      <c r="J1893" s="26">
        <v>0</v>
      </c>
      <c r="K1893" s="476">
        <v>0.2</v>
      </c>
      <c r="L1893" s="476">
        <v>0</v>
      </c>
      <c r="M1893" s="27"/>
      <c r="N1893" s="27"/>
      <c r="O1893" s="27"/>
      <c r="P1893" s="27"/>
      <c r="Q1893" s="27"/>
      <c r="R1893" s="28">
        <v>41995</v>
      </c>
      <c r="S1893" s="274" t="s">
        <v>2470</v>
      </c>
      <c r="T1893" s="148" t="s">
        <v>31</v>
      </c>
      <c r="U1893" s="148" t="s">
        <v>31</v>
      </c>
      <c r="V1893" s="148" t="s">
        <v>31</v>
      </c>
      <c r="W1893" s="148" t="s">
        <v>31</v>
      </c>
      <c r="X1893" s="333" t="s">
        <v>3792</v>
      </c>
      <c r="Y1893" s="121"/>
      <c r="Z1893" s="121"/>
      <c r="AA1893" s="121"/>
      <c r="AB1893" s="121"/>
      <c r="AC1893" s="121"/>
      <c r="AD1893" s="121"/>
      <c r="AE1893" s="321"/>
      <c r="AF1893" s="121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</row>
    <row r="1894" spans="2:44" s="149" customFormat="1" ht="12.75" customHeight="1">
      <c r="B1894" s="21"/>
      <c r="C1894" s="29"/>
      <c r="D1894" s="30"/>
      <c r="E1894" s="30"/>
      <c r="F1894" s="31"/>
      <c r="G1894" s="239" t="s">
        <v>453</v>
      </c>
      <c r="H1894" s="14" t="s">
        <v>274</v>
      </c>
      <c r="I1894" s="25">
        <v>12</v>
      </c>
      <c r="J1894" s="26">
        <v>0</v>
      </c>
      <c r="K1894" s="476">
        <v>0.2</v>
      </c>
      <c r="L1894" s="476">
        <v>0</v>
      </c>
      <c r="M1894" s="27"/>
      <c r="N1894" s="27"/>
      <c r="O1894" s="27"/>
      <c r="P1894" s="27"/>
      <c r="Q1894" s="27"/>
      <c r="R1894" s="28">
        <v>41995</v>
      </c>
      <c r="S1894" s="274" t="s">
        <v>2470</v>
      </c>
      <c r="T1894" s="148" t="s">
        <v>31</v>
      </c>
      <c r="U1894" s="148" t="s">
        <v>31</v>
      </c>
      <c r="V1894" s="148" t="s">
        <v>31</v>
      </c>
      <c r="W1894" s="148" t="s">
        <v>31</v>
      </c>
      <c r="X1894" s="333" t="s">
        <v>3792</v>
      </c>
      <c r="Y1894" s="121"/>
      <c r="Z1894" s="121"/>
      <c r="AA1894" s="121"/>
      <c r="AB1894" s="121"/>
      <c r="AC1894" s="121"/>
      <c r="AD1894" s="121"/>
      <c r="AE1894" s="321"/>
      <c r="AF1894" s="121"/>
      <c r="AG1894" s="129"/>
      <c r="AH1894" s="129"/>
      <c r="AI1894" s="129"/>
      <c r="AJ1894" s="129"/>
      <c r="AK1894" s="129"/>
      <c r="AL1894" s="129"/>
      <c r="AM1894" s="129"/>
      <c r="AN1894" s="129"/>
      <c r="AO1894" s="129"/>
      <c r="AP1894" s="129"/>
    </row>
    <row r="1895" spans="2:44" s="149" customFormat="1" ht="12.75" customHeight="1">
      <c r="B1895" s="21"/>
      <c r="C1895" s="29"/>
      <c r="D1895" s="30"/>
      <c r="E1895" s="30"/>
      <c r="F1895" s="31"/>
      <c r="G1895" s="239" t="s">
        <v>454</v>
      </c>
      <c r="H1895" s="14" t="s">
        <v>274</v>
      </c>
      <c r="I1895" s="25">
        <v>18</v>
      </c>
      <c r="J1895" s="26">
        <v>720</v>
      </c>
      <c r="K1895" s="476">
        <v>0.3</v>
      </c>
      <c r="L1895" s="476">
        <v>12</v>
      </c>
      <c r="M1895" s="27"/>
      <c r="N1895" s="27"/>
      <c r="O1895" s="27"/>
      <c r="P1895" s="27"/>
      <c r="Q1895" s="27"/>
      <c r="R1895" s="28">
        <v>41995</v>
      </c>
      <c r="S1895" s="274" t="s">
        <v>2470</v>
      </c>
      <c r="T1895" s="148" t="s">
        <v>31</v>
      </c>
      <c r="U1895" s="148" t="s">
        <v>31</v>
      </c>
      <c r="V1895" s="148" t="s">
        <v>31</v>
      </c>
      <c r="W1895" s="148" t="s">
        <v>31</v>
      </c>
      <c r="X1895" s="333" t="s">
        <v>3792</v>
      </c>
      <c r="Y1895" s="121"/>
      <c r="Z1895" s="121"/>
      <c r="AA1895" s="121"/>
      <c r="AB1895" s="121"/>
      <c r="AC1895" s="121"/>
      <c r="AD1895" s="121"/>
      <c r="AE1895" s="321"/>
      <c r="AF1895" s="121"/>
      <c r="AG1895" s="129"/>
      <c r="AH1895" s="129"/>
      <c r="AI1895" s="129"/>
      <c r="AJ1895" s="129"/>
      <c r="AK1895" s="129"/>
      <c r="AL1895" s="129"/>
      <c r="AM1895" s="129"/>
      <c r="AN1895" s="129"/>
      <c r="AO1895" s="129"/>
      <c r="AP1895" s="129"/>
    </row>
    <row r="1896" spans="2:44" s="149" customFormat="1" ht="12.75" customHeight="1">
      <c r="B1896" s="21"/>
      <c r="C1896" s="22" t="s">
        <v>24</v>
      </c>
      <c r="D1896" s="38" t="s">
        <v>404</v>
      </c>
      <c r="E1896" s="38" t="s">
        <v>441</v>
      </c>
      <c r="F1896" s="23" t="s">
        <v>1206</v>
      </c>
      <c r="G1896" s="239" t="s">
        <v>455</v>
      </c>
      <c r="H1896" s="14" t="s">
        <v>274</v>
      </c>
      <c r="I1896" s="25">
        <v>12</v>
      </c>
      <c r="J1896" s="26">
        <v>0</v>
      </c>
      <c r="K1896" s="476">
        <v>0.2</v>
      </c>
      <c r="L1896" s="476">
        <v>0</v>
      </c>
      <c r="M1896" s="27">
        <f>SUM(I1896:I1899)</f>
        <v>66</v>
      </c>
      <c r="N1896" s="27">
        <f t="shared" ref="N1896:P1896" si="218">SUM(J1896:J1899)</f>
        <v>0</v>
      </c>
      <c r="O1896" s="27">
        <f t="shared" si="218"/>
        <v>1.1000000000000001</v>
      </c>
      <c r="P1896" s="27">
        <f t="shared" si="218"/>
        <v>0</v>
      </c>
      <c r="Q1896" s="27"/>
      <c r="R1896" s="28">
        <v>41995</v>
      </c>
      <c r="S1896" s="274" t="s">
        <v>2470</v>
      </c>
      <c r="T1896" s="148" t="s">
        <v>31</v>
      </c>
      <c r="U1896" s="148" t="s">
        <v>31</v>
      </c>
      <c r="V1896" s="148" t="s">
        <v>31</v>
      </c>
      <c r="W1896" s="148" t="s">
        <v>31</v>
      </c>
      <c r="X1896" s="333" t="s">
        <v>3792</v>
      </c>
      <c r="Y1896" s="121"/>
      <c r="Z1896" s="121"/>
      <c r="AA1896" s="121"/>
      <c r="AB1896" s="121"/>
      <c r="AC1896" s="121"/>
      <c r="AD1896" s="121"/>
      <c r="AE1896" s="321"/>
      <c r="AF1896" s="121"/>
      <c r="AG1896" s="129"/>
      <c r="AH1896" s="129"/>
      <c r="AI1896" s="129"/>
      <c r="AJ1896" s="129"/>
      <c r="AK1896" s="129"/>
      <c r="AL1896" s="129"/>
      <c r="AM1896" s="129"/>
      <c r="AN1896" s="129"/>
      <c r="AO1896" s="129"/>
      <c r="AP1896" s="129"/>
      <c r="AQ1896" s="327"/>
      <c r="AR1896" s="327"/>
    </row>
    <row r="1897" spans="2:44" s="149" customFormat="1" ht="12.75" customHeight="1">
      <c r="B1897" s="21"/>
      <c r="C1897" s="29"/>
      <c r="D1897" s="30"/>
      <c r="E1897" s="30"/>
      <c r="F1897" s="31"/>
      <c r="G1897" s="239" t="s">
        <v>456</v>
      </c>
      <c r="H1897" s="14" t="s">
        <v>274</v>
      </c>
      <c r="I1897" s="25">
        <v>18</v>
      </c>
      <c r="J1897" s="26">
        <v>0</v>
      </c>
      <c r="K1897" s="476">
        <v>0.3</v>
      </c>
      <c r="L1897" s="476">
        <v>0</v>
      </c>
      <c r="M1897" s="27"/>
      <c r="N1897" s="27"/>
      <c r="O1897" s="27"/>
      <c r="P1897" s="27"/>
      <c r="Q1897" s="27"/>
      <c r="R1897" s="28">
        <v>41995</v>
      </c>
      <c r="S1897" s="274" t="s">
        <v>2470</v>
      </c>
      <c r="T1897" s="148" t="s">
        <v>31</v>
      </c>
      <c r="U1897" s="148" t="s">
        <v>31</v>
      </c>
      <c r="V1897" s="148" t="s">
        <v>31</v>
      </c>
      <c r="W1897" s="148" t="s">
        <v>31</v>
      </c>
      <c r="X1897" s="333" t="s">
        <v>3792</v>
      </c>
      <c r="Y1897" s="121"/>
      <c r="Z1897" s="121"/>
      <c r="AA1897" s="121"/>
      <c r="AB1897" s="121"/>
      <c r="AC1897" s="121"/>
      <c r="AD1897" s="121"/>
      <c r="AE1897" s="321"/>
      <c r="AF1897" s="121"/>
      <c r="AG1897" s="129"/>
      <c r="AH1897" s="129"/>
      <c r="AI1897" s="129"/>
      <c r="AJ1897" s="129"/>
      <c r="AK1897" s="129"/>
      <c r="AL1897" s="129"/>
      <c r="AM1897" s="129"/>
      <c r="AN1897" s="129"/>
      <c r="AO1897" s="129"/>
      <c r="AP1897" s="129"/>
    </row>
    <row r="1898" spans="2:44" s="149" customFormat="1" ht="12.75" customHeight="1">
      <c r="B1898" s="21"/>
      <c r="C1898" s="29"/>
      <c r="D1898" s="30"/>
      <c r="E1898" s="30"/>
      <c r="F1898" s="31"/>
      <c r="G1898" s="239" t="s">
        <v>450</v>
      </c>
      <c r="H1898" s="14" t="s">
        <v>274</v>
      </c>
      <c r="I1898" s="25">
        <v>18</v>
      </c>
      <c r="J1898" s="26">
        <v>0</v>
      </c>
      <c r="K1898" s="476">
        <v>0.3</v>
      </c>
      <c r="L1898" s="476">
        <v>0</v>
      </c>
      <c r="M1898" s="27"/>
      <c r="N1898" s="27"/>
      <c r="O1898" s="27"/>
      <c r="P1898" s="27"/>
      <c r="Q1898" s="27"/>
      <c r="R1898" s="28">
        <v>41995</v>
      </c>
      <c r="S1898" s="274" t="s">
        <v>2470</v>
      </c>
      <c r="T1898" s="148" t="s">
        <v>31</v>
      </c>
      <c r="U1898" s="148" t="s">
        <v>31</v>
      </c>
      <c r="V1898" s="148" t="s">
        <v>31</v>
      </c>
      <c r="W1898" s="148" t="s">
        <v>31</v>
      </c>
      <c r="X1898" s="333" t="s">
        <v>3792</v>
      </c>
      <c r="Y1898" s="121"/>
      <c r="Z1898" s="121"/>
      <c r="AA1898" s="121"/>
      <c r="AB1898" s="121"/>
      <c r="AC1898" s="121"/>
      <c r="AD1898" s="121"/>
      <c r="AE1898" s="321"/>
      <c r="AF1898" s="121"/>
      <c r="AG1898" s="129"/>
      <c r="AH1898" s="129"/>
      <c r="AI1898" s="129"/>
      <c r="AJ1898" s="129"/>
      <c r="AK1898" s="129"/>
      <c r="AL1898" s="129"/>
      <c r="AM1898" s="129"/>
      <c r="AN1898" s="129"/>
      <c r="AO1898" s="129"/>
      <c r="AP1898" s="129"/>
    </row>
    <row r="1899" spans="2:44" s="149" customFormat="1" ht="12.75" customHeight="1">
      <c r="B1899" s="21"/>
      <c r="C1899" s="29"/>
      <c r="D1899" s="30"/>
      <c r="E1899" s="30"/>
      <c r="F1899" s="31"/>
      <c r="G1899" s="239" t="s">
        <v>457</v>
      </c>
      <c r="H1899" s="14" t="s">
        <v>274</v>
      </c>
      <c r="I1899" s="25">
        <v>18</v>
      </c>
      <c r="J1899" s="26">
        <v>0</v>
      </c>
      <c r="K1899" s="476">
        <v>0.3</v>
      </c>
      <c r="L1899" s="476">
        <v>0</v>
      </c>
      <c r="M1899" s="27"/>
      <c r="N1899" s="27"/>
      <c r="O1899" s="27"/>
      <c r="P1899" s="27"/>
      <c r="Q1899" s="27"/>
      <c r="R1899" s="28">
        <v>41995</v>
      </c>
      <c r="S1899" s="274" t="s">
        <v>2470</v>
      </c>
      <c r="T1899" s="148" t="s">
        <v>31</v>
      </c>
      <c r="U1899" s="148" t="s">
        <v>31</v>
      </c>
      <c r="V1899" s="148" t="s">
        <v>31</v>
      </c>
      <c r="W1899" s="148" t="s">
        <v>31</v>
      </c>
      <c r="X1899" s="333" t="s">
        <v>3792</v>
      </c>
      <c r="Y1899" s="121"/>
      <c r="Z1899" s="121"/>
      <c r="AA1899" s="121"/>
      <c r="AB1899" s="121"/>
      <c r="AC1899" s="121"/>
      <c r="AD1899" s="121"/>
      <c r="AE1899" s="321"/>
      <c r="AF1899" s="121"/>
      <c r="AG1899" s="129"/>
      <c r="AH1899" s="129"/>
      <c r="AI1899" s="129"/>
      <c r="AJ1899" s="129"/>
      <c r="AK1899" s="129"/>
      <c r="AL1899" s="129"/>
      <c r="AM1899" s="129"/>
      <c r="AN1899" s="129"/>
      <c r="AO1899" s="129"/>
      <c r="AP1899" s="129"/>
    </row>
    <row r="1900" spans="2:44" s="149" customFormat="1" ht="12.75" customHeight="1">
      <c r="B1900" s="21"/>
      <c r="C1900" s="22" t="s">
        <v>24</v>
      </c>
      <c r="D1900" s="38" t="s">
        <v>404</v>
      </c>
      <c r="E1900" s="38" t="s">
        <v>458</v>
      </c>
      <c r="F1900" s="33" t="s">
        <v>459</v>
      </c>
      <c r="G1900" s="239" t="s">
        <v>3793</v>
      </c>
      <c r="H1900" s="14" t="s">
        <v>274</v>
      </c>
      <c r="I1900" s="25">
        <v>240</v>
      </c>
      <c r="J1900" s="26">
        <v>0</v>
      </c>
      <c r="K1900" s="479">
        <v>4</v>
      </c>
      <c r="L1900" s="479">
        <v>0</v>
      </c>
      <c r="M1900" s="27">
        <f>SUM(I1900)</f>
        <v>240</v>
      </c>
      <c r="N1900" s="27">
        <f t="shared" ref="N1900:P1900" si="219">SUM(J1900)</f>
        <v>0</v>
      </c>
      <c r="O1900" s="27">
        <f t="shared" si="219"/>
        <v>4</v>
      </c>
      <c r="P1900" s="27">
        <f t="shared" si="219"/>
        <v>0</v>
      </c>
      <c r="Q1900" s="27"/>
      <c r="R1900" s="53">
        <v>42234</v>
      </c>
      <c r="S1900" s="274" t="s">
        <v>2470</v>
      </c>
      <c r="T1900" s="148" t="s">
        <v>31</v>
      </c>
      <c r="U1900" s="148" t="s">
        <v>31</v>
      </c>
      <c r="V1900" s="148" t="s">
        <v>31</v>
      </c>
      <c r="W1900" s="148" t="s">
        <v>31</v>
      </c>
      <c r="X1900" s="333" t="s">
        <v>3794</v>
      </c>
      <c r="Y1900" s="121"/>
      <c r="Z1900" s="121"/>
      <c r="AA1900" s="121"/>
      <c r="AB1900" s="121"/>
      <c r="AC1900" s="121"/>
      <c r="AD1900" s="121"/>
      <c r="AE1900" s="321"/>
      <c r="AF1900" s="121"/>
      <c r="AG1900" s="129"/>
      <c r="AH1900" s="129"/>
      <c r="AI1900" s="129"/>
      <c r="AJ1900" s="129"/>
      <c r="AK1900" s="129"/>
      <c r="AL1900" s="129"/>
      <c r="AM1900" s="129"/>
      <c r="AN1900" s="129"/>
      <c r="AO1900" s="129"/>
      <c r="AP1900" s="129"/>
      <c r="AQ1900" s="327"/>
      <c r="AR1900" s="327"/>
    </row>
    <row r="1901" spans="2:44" s="149" customFormat="1" ht="12.75" customHeight="1">
      <c r="B1901" s="21"/>
      <c r="C1901" s="22" t="s">
        <v>24</v>
      </c>
      <c r="D1901" s="38" t="s">
        <v>404</v>
      </c>
      <c r="E1901" s="38" t="s">
        <v>460</v>
      </c>
      <c r="F1901" s="38" t="s">
        <v>971</v>
      </c>
      <c r="G1901" s="239" t="s">
        <v>972</v>
      </c>
      <c r="H1901" s="14" t="s">
        <v>274</v>
      </c>
      <c r="I1901" s="25">
        <v>12</v>
      </c>
      <c r="J1901" s="26">
        <v>0</v>
      </c>
      <c r="K1901" s="476">
        <v>0.2</v>
      </c>
      <c r="L1901" s="476">
        <v>0</v>
      </c>
      <c r="M1901" s="27">
        <f>SUM(I1901:I1911)</f>
        <v>264</v>
      </c>
      <c r="N1901" s="27">
        <f t="shared" ref="N1901:P1901" si="220">SUM(J1901:J1911)</f>
        <v>0</v>
      </c>
      <c r="O1901" s="27">
        <f t="shared" si="220"/>
        <v>4.3999999999999995</v>
      </c>
      <c r="P1901" s="27">
        <f t="shared" si="220"/>
        <v>0</v>
      </c>
      <c r="Q1901" s="27"/>
      <c r="R1901" s="28">
        <v>42338</v>
      </c>
      <c r="S1901" s="274" t="s">
        <v>2470</v>
      </c>
      <c r="T1901" s="148" t="s">
        <v>31</v>
      </c>
      <c r="U1901" s="148" t="s">
        <v>31</v>
      </c>
      <c r="V1901" s="148" t="s">
        <v>31</v>
      </c>
      <c r="W1901" s="148" t="s">
        <v>31</v>
      </c>
      <c r="X1901" s="333" t="s">
        <v>3795</v>
      </c>
      <c r="Y1901" s="121"/>
      <c r="Z1901" s="121"/>
      <c r="AA1901" s="121"/>
      <c r="AB1901" s="121"/>
      <c r="AC1901" s="121"/>
      <c r="AD1901" s="121"/>
      <c r="AE1901" s="321"/>
      <c r="AF1901" s="121"/>
      <c r="AG1901" s="129"/>
      <c r="AH1901" s="129"/>
      <c r="AI1901" s="129"/>
      <c r="AJ1901" s="129"/>
      <c r="AK1901" s="129"/>
      <c r="AL1901" s="129"/>
      <c r="AM1901" s="129"/>
      <c r="AN1901" s="129"/>
      <c r="AO1901" s="129"/>
      <c r="AP1901" s="129"/>
      <c r="AQ1901" s="327"/>
      <c r="AR1901" s="327"/>
    </row>
    <row r="1902" spans="2:44" s="149" customFormat="1" ht="12.75" customHeight="1">
      <c r="B1902" s="21"/>
      <c r="C1902" s="29"/>
      <c r="D1902" s="30"/>
      <c r="E1902" s="30"/>
      <c r="F1902" s="31"/>
      <c r="G1902" s="239" t="s">
        <v>973</v>
      </c>
      <c r="H1902" s="14" t="s">
        <v>274</v>
      </c>
      <c r="I1902" s="25">
        <v>12</v>
      </c>
      <c r="J1902" s="26">
        <v>0</v>
      </c>
      <c r="K1902" s="476">
        <v>0.2</v>
      </c>
      <c r="L1902" s="476">
        <v>0</v>
      </c>
      <c r="M1902" s="27"/>
      <c r="N1902" s="27"/>
      <c r="O1902" s="27"/>
      <c r="P1902" s="27"/>
      <c r="Q1902" s="27"/>
      <c r="R1902" s="28">
        <v>42338</v>
      </c>
      <c r="S1902" s="274" t="s">
        <v>2470</v>
      </c>
      <c r="T1902" s="148" t="s">
        <v>31</v>
      </c>
      <c r="U1902" s="148" t="s">
        <v>31</v>
      </c>
      <c r="V1902" s="148" t="s">
        <v>31</v>
      </c>
      <c r="W1902" s="148" t="s">
        <v>31</v>
      </c>
      <c r="X1902" s="333" t="s">
        <v>3795</v>
      </c>
      <c r="Y1902" s="121"/>
      <c r="Z1902" s="121"/>
      <c r="AA1902" s="121"/>
      <c r="AB1902" s="121"/>
      <c r="AC1902" s="121"/>
      <c r="AD1902" s="121"/>
      <c r="AE1902" s="321"/>
      <c r="AF1902" s="121"/>
      <c r="AG1902" s="129"/>
      <c r="AH1902" s="129"/>
      <c r="AI1902" s="129"/>
      <c r="AJ1902" s="129"/>
      <c r="AK1902" s="129"/>
      <c r="AL1902" s="129"/>
      <c r="AM1902" s="129"/>
      <c r="AN1902" s="129"/>
      <c r="AO1902" s="129"/>
      <c r="AP1902" s="129"/>
    </row>
    <row r="1903" spans="2:44" s="149" customFormat="1" ht="12.75" customHeight="1">
      <c r="B1903" s="21"/>
      <c r="C1903" s="29"/>
      <c r="D1903" s="30"/>
      <c r="E1903" s="30"/>
      <c r="F1903" s="31"/>
      <c r="G1903" s="239" t="s">
        <v>974</v>
      </c>
      <c r="H1903" s="14" t="s">
        <v>274</v>
      </c>
      <c r="I1903" s="25">
        <v>18</v>
      </c>
      <c r="J1903" s="26">
        <v>0</v>
      </c>
      <c r="K1903" s="479">
        <v>0.3</v>
      </c>
      <c r="L1903" s="476">
        <v>0</v>
      </c>
      <c r="M1903" s="27"/>
      <c r="N1903" s="27"/>
      <c r="O1903" s="27"/>
      <c r="P1903" s="27"/>
      <c r="Q1903" s="27"/>
      <c r="R1903" s="28">
        <v>42415</v>
      </c>
      <c r="S1903" s="274" t="s">
        <v>2470</v>
      </c>
      <c r="T1903" s="148" t="s">
        <v>31</v>
      </c>
      <c r="U1903" s="148" t="s">
        <v>31</v>
      </c>
      <c r="V1903" s="148" t="s">
        <v>31</v>
      </c>
      <c r="W1903" s="148" t="s">
        <v>31</v>
      </c>
      <c r="X1903" s="333" t="s">
        <v>3795</v>
      </c>
      <c r="Y1903" s="121"/>
      <c r="Z1903" s="121"/>
      <c r="AA1903" s="121"/>
      <c r="AB1903" s="121"/>
      <c r="AC1903" s="121"/>
      <c r="AD1903" s="121"/>
      <c r="AE1903" s="321"/>
      <c r="AF1903" s="121"/>
      <c r="AG1903" s="129"/>
      <c r="AH1903" s="129"/>
      <c r="AI1903" s="129"/>
      <c r="AJ1903" s="129"/>
      <c r="AK1903" s="129"/>
      <c r="AL1903" s="129"/>
      <c r="AM1903" s="129"/>
      <c r="AN1903" s="129"/>
      <c r="AO1903" s="129"/>
      <c r="AP1903" s="129"/>
    </row>
    <row r="1904" spans="2:44" s="149" customFormat="1" ht="12.75" customHeight="1">
      <c r="B1904" s="21"/>
      <c r="C1904" s="29"/>
      <c r="D1904" s="30"/>
      <c r="E1904" s="30"/>
      <c r="F1904" s="31"/>
      <c r="G1904" s="239" t="s">
        <v>975</v>
      </c>
      <c r="H1904" s="14" t="s">
        <v>274</v>
      </c>
      <c r="I1904" s="25">
        <v>30</v>
      </c>
      <c r="J1904" s="26">
        <v>0</v>
      </c>
      <c r="K1904" s="479">
        <v>0.5</v>
      </c>
      <c r="L1904" s="476">
        <v>0</v>
      </c>
      <c r="M1904" s="27"/>
      <c r="N1904" s="27"/>
      <c r="O1904" s="27"/>
      <c r="P1904" s="27"/>
      <c r="Q1904" s="27"/>
      <c r="R1904" s="28">
        <v>42415</v>
      </c>
      <c r="S1904" s="274" t="s">
        <v>2470</v>
      </c>
      <c r="T1904" s="148" t="s">
        <v>31</v>
      </c>
      <c r="U1904" s="148" t="s">
        <v>31</v>
      </c>
      <c r="V1904" s="148" t="s">
        <v>31</v>
      </c>
      <c r="W1904" s="148" t="s">
        <v>31</v>
      </c>
      <c r="X1904" s="333" t="s">
        <v>3795</v>
      </c>
      <c r="Y1904" s="121"/>
      <c r="Z1904" s="121"/>
      <c r="AA1904" s="121"/>
      <c r="AB1904" s="121"/>
      <c r="AC1904" s="121"/>
      <c r="AD1904" s="121"/>
      <c r="AE1904" s="321"/>
      <c r="AF1904" s="121"/>
      <c r="AG1904" s="129"/>
      <c r="AH1904" s="129"/>
      <c r="AI1904" s="129"/>
      <c r="AJ1904" s="129"/>
      <c r="AK1904" s="129"/>
      <c r="AL1904" s="129"/>
      <c r="AM1904" s="129"/>
      <c r="AN1904" s="129"/>
      <c r="AO1904" s="129"/>
      <c r="AP1904" s="129"/>
    </row>
    <row r="1905" spans="2:44" s="149" customFormat="1" ht="12.75" customHeight="1">
      <c r="B1905" s="21"/>
      <c r="C1905" s="29"/>
      <c r="D1905" s="30"/>
      <c r="E1905" s="30"/>
      <c r="F1905" s="31"/>
      <c r="G1905" s="239" t="s">
        <v>976</v>
      </c>
      <c r="H1905" s="14" t="s">
        <v>274</v>
      </c>
      <c r="I1905" s="25">
        <v>30</v>
      </c>
      <c r="J1905" s="26">
        <v>0</v>
      </c>
      <c r="K1905" s="479">
        <v>0.5</v>
      </c>
      <c r="L1905" s="476">
        <v>0</v>
      </c>
      <c r="M1905" s="27"/>
      <c r="N1905" s="27"/>
      <c r="O1905" s="27"/>
      <c r="P1905" s="27"/>
      <c r="Q1905" s="27"/>
      <c r="R1905" s="28">
        <v>42415</v>
      </c>
      <c r="S1905" s="274" t="s">
        <v>2470</v>
      </c>
      <c r="T1905" s="148" t="s">
        <v>31</v>
      </c>
      <c r="U1905" s="148" t="s">
        <v>31</v>
      </c>
      <c r="V1905" s="148" t="s">
        <v>31</v>
      </c>
      <c r="W1905" s="148" t="s">
        <v>31</v>
      </c>
      <c r="X1905" s="333" t="s">
        <v>3795</v>
      </c>
      <c r="Y1905" s="121"/>
      <c r="Z1905" s="121"/>
      <c r="AA1905" s="121"/>
      <c r="AB1905" s="121"/>
      <c r="AC1905" s="121"/>
      <c r="AD1905" s="121"/>
      <c r="AE1905" s="321"/>
      <c r="AF1905" s="121"/>
      <c r="AG1905" s="129"/>
      <c r="AH1905" s="129"/>
      <c r="AI1905" s="129"/>
      <c r="AJ1905" s="129"/>
      <c r="AK1905" s="129"/>
      <c r="AL1905" s="129"/>
      <c r="AM1905" s="129"/>
      <c r="AN1905" s="129"/>
      <c r="AO1905" s="129"/>
      <c r="AP1905" s="129"/>
    </row>
    <row r="1906" spans="2:44" s="149" customFormat="1" ht="12.75" customHeight="1">
      <c r="B1906" s="21"/>
      <c r="C1906" s="29"/>
      <c r="D1906" s="30"/>
      <c r="E1906" s="30"/>
      <c r="F1906" s="31"/>
      <c r="G1906" s="239" t="s">
        <v>977</v>
      </c>
      <c r="H1906" s="14" t="s">
        <v>274</v>
      </c>
      <c r="I1906" s="25">
        <v>48</v>
      </c>
      <c r="J1906" s="26">
        <v>0</v>
      </c>
      <c r="K1906" s="479">
        <v>0.8</v>
      </c>
      <c r="L1906" s="476">
        <v>0</v>
      </c>
      <c r="M1906" s="27"/>
      <c r="N1906" s="27"/>
      <c r="O1906" s="27"/>
      <c r="P1906" s="27"/>
      <c r="Q1906" s="27"/>
      <c r="R1906" s="28">
        <v>42338</v>
      </c>
      <c r="S1906" s="274" t="s">
        <v>2470</v>
      </c>
      <c r="T1906" s="148" t="s">
        <v>31</v>
      </c>
      <c r="U1906" s="148" t="s">
        <v>31</v>
      </c>
      <c r="V1906" s="148" t="s">
        <v>31</v>
      </c>
      <c r="W1906" s="148" t="s">
        <v>31</v>
      </c>
      <c r="X1906" s="333" t="s">
        <v>3795</v>
      </c>
      <c r="Y1906" s="121"/>
      <c r="Z1906" s="121"/>
      <c r="AA1906" s="121"/>
      <c r="AB1906" s="121"/>
      <c r="AC1906" s="121"/>
      <c r="AD1906" s="121"/>
      <c r="AE1906" s="321"/>
      <c r="AF1906" s="121"/>
      <c r="AG1906" s="129"/>
      <c r="AH1906" s="129"/>
      <c r="AI1906" s="129"/>
      <c r="AJ1906" s="129"/>
      <c r="AK1906" s="129"/>
      <c r="AL1906" s="129"/>
      <c r="AM1906" s="129"/>
      <c r="AN1906" s="129"/>
      <c r="AO1906" s="129"/>
      <c r="AP1906" s="129"/>
    </row>
    <row r="1907" spans="2:44" s="149" customFormat="1" ht="12.75" customHeight="1">
      <c r="B1907" s="21"/>
      <c r="C1907" s="29"/>
      <c r="D1907" s="30"/>
      <c r="E1907" s="30"/>
      <c r="F1907" s="31"/>
      <c r="G1907" s="239" t="s">
        <v>978</v>
      </c>
      <c r="H1907" s="14" t="s">
        <v>274</v>
      </c>
      <c r="I1907" s="25">
        <v>42</v>
      </c>
      <c r="J1907" s="26">
        <v>0</v>
      </c>
      <c r="K1907" s="479">
        <v>0.7</v>
      </c>
      <c r="L1907" s="476">
        <v>0</v>
      </c>
      <c r="M1907" s="27"/>
      <c r="N1907" s="27"/>
      <c r="O1907" s="27"/>
      <c r="P1907" s="27"/>
      <c r="Q1907" s="27"/>
      <c r="R1907" s="28">
        <v>42338</v>
      </c>
      <c r="S1907" s="274" t="s">
        <v>2470</v>
      </c>
      <c r="T1907" s="148" t="s">
        <v>31</v>
      </c>
      <c r="U1907" s="148" t="s">
        <v>31</v>
      </c>
      <c r="V1907" s="148" t="s">
        <v>31</v>
      </c>
      <c r="W1907" s="148" t="s">
        <v>31</v>
      </c>
      <c r="X1907" s="333" t="s">
        <v>3795</v>
      </c>
      <c r="Y1907" s="121"/>
      <c r="Z1907" s="121"/>
      <c r="AA1907" s="121"/>
      <c r="AB1907" s="121"/>
      <c r="AC1907" s="121"/>
      <c r="AD1907" s="121"/>
      <c r="AE1907" s="321"/>
      <c r="AF1907" s="121"/>
      <c r="AG1907" s="129"/>
      <c r="AH1907" s="129"/>
      <c r="AI1907" s="129"/>
      <c r="AJ1907" s="129"/>
      <c r="AK1907" s="129"/>
      <c r="AL1907" s="129"/>
      <c r="AM1907" s="129"/>
      <c r="AN1907" s="129"/>
      <c r="AO1907" s="129"/>
      <c r="AP1907" s="129"/>
    </row>
    <row r="1908" spans="2:44" s="149" customFormat="1" ht="12.75" customHeight="1">
      <c r="B1908" s="21"/>
      <c r="C1908" s="29"/>
      <c r="D1908" s="30"/>
      <c r="E1908" s="30"/>
      <c r="F1908" s="31"/>
      <c r="G1908" s="239" t="s">
        <v>979</v>
      </c>
      <c r="H1908" s="14" t="s">
        <v>274</v>
      </c>
      <c r="I1908" s="25">
        <v>18</v>
      </c>
      <c r="J1908" s="26">
        <v>0</v>
      </c>
      <c r="K1908" s="479">
        <v>0.3</v>
      </c>
      <c r="L1908" s="476">
        <v>0</v>
      </c>
      <c r="M1908" s="27"/>
      <c r="N1908" s="27"/>
      <c r="O1908" s="27"/>
      <c r="P1908" s="27"/>
      <c r="Q1908" s="27"/>
      <c r="R1908" s="28">
        <v>42338</v>
      </c>
      <c r="S1908" s="274" t="s">
        <v>2470</v>
      </c>
      <c r="T1908" s="148" t="s">
        <v>31</v>
      </c>
      <c r="U1908" s="148" t="s">
        <v>31</v>
      </c>
      <c r="V1908" s="148" t="s">
        <v>31</v>
      </c>
      <c r="W1908" s="148" t="s">
        <v>31</v>
      </c>
      <c r="X1908" s="333" t="s">
        <v>3795</v>
      </c>
      <c r="Y1908" s="121"/>
      <c r="Z1908" s="121"/>
      <c r="AA1908" s="121"/>
      <c r="AB1908" s="121"/>
      <c r="AC1908" s="121"/>
      <c r="AD1908" s="121"/>
      <c r="AE1908" s="321"/>
      <c r="AF1908" s="121"/>
      <c r="AG1908" s="129"/>
      <c r="AH1908" s="129"/>
      <c r="AI1908" s="129"/>
      <c r="AJ1908" s="129"/>
      <c r="AK1908" s="129"/>
      <c r="AL1908" s="129"/>
      <c r="AM1908" s="129"/>
      <c r="AN1908" s="129"/>
      <c r="AO1908" s="129"/>
      <c r="AP1908" s="129"/>
    </row>
    <row r="1909" spans="2:44" s="149" customFormat="1" ht="12.75" customHeight="1">
      <c r="B1909" s="21"/>
      <c r="C1909" s="29"/>
      <c r="D1909" s="30"/>
      <c r="E1909" s="30"/>
      <c r="F1909" s="31"/>
      <c r="G1909" s="239" t="s">
        <v>980</v>
      </c>
      <c r="H1909" s="14" t="s">
        <v>274</v>
      </c>
      <c r="I1909" s="25">
        <v>18</v>
      </c>
      <c r="J1909" s="26">
        <v>0</v>
      </c>
      <c r="K1909" s="479">
        <v>0.3</v>
      </c>
      <c r="L1909" s="476">
        <v>0</v>
      </c>
      <c r="M1909" s="27"/>
      <c r="N1909" s="27"/>
      <c r="O1909" s="27"/>
      <c r="P1909" s="27"/>
      <c r="Q1909" s="27"/>
      <c r="R1909" s="28">
        <v>42338</v>
      </c>
      <c r="S1909" s="274" t="s">
        <v>2470</v>
      </c>
      <c r="T1909" s="148" t="s">
        <v>31</v>
      </c>
      <c r="U1909" s="148" t="s">
        <v>31</v>
      </c>
      <c r="V1909" s="148" t="s">
        <v>31</v>
      </c>
      <c r="W1909" s="148" t="s">
        <v>31</v>
      </c>
      <c r="X1909" s="333" t="s">
        <v>3795</v>
      </c>
      <c r="Y1909" s="121"/>
      <c r="Z1909" s="121"/>
      <c r="AA1909" s="121"/>
      <c r="AB1909" s="121"/>
      <c r="AC1909" s="121"/>
      <c r="AD1909" s="121"/>
      <c r="AE1909" s="321"/>
      <c r="AF1909" s="121"/>
      <c r="AG1909" s="129"/>
      <c r="AH1909" s="129"/>
      <c r="AI1909" s="129"/>
      <c r="AJ1909" s="129"/>
      <c r="AK1909" s="129"/>
      <c r="AL1909" s="129"/>
      <c r="AM1909" s="129"/>
      <c r="AN1909" s="129"/>
      <c r="AO1909" s="129"/>
      <c r="AP1909" s="129"/>
    </row>
    <row r="1910" spans="2:44" s="149" customFormat="1" ht="12.75" customHeight="1">
      <c r="B1910" s="21"/>
      <c r="C1910" s="29"/>
      <c r="D1910" s="30"/>
      <c r="E1910" s="30"/>
      <c r="F1910" s="31"/>
      <c r="G1910" s="239" t="s">
        <v>981</v>
      </c>
      <c r="H1910" s="14" t="s">
        <v>274</v>
      </c>
      <c r="I1910" s="25">
        <v>30</v>
      </c>
      <c r="J1910" s="26">
        <v>0</v>
      </c>
      <c r="K1910" s="479">
        <v>0.5</v>
      </c>
      <c r="L1910" s="476">
        <v>0</v>
      </c>
      <c r="M1910" s="27"/>
      <c r="N1910" s="27"/>
      <c r="O1910" s="27"/>
      <c r="P1910" s="27"/>
      <c r="Q1910" s="27"/>
      <c r="R1910" s="28">
        <v>42338</v>
      </c>
      <c r="S1910" s="274" t="s">
        <v>2470</v>
      </c>
      <c r="T1910" s="148" t="s">
        <v>31</v>
      </c>
      <c r="U1910" s="148" t="s">
        <v>31</v>
      </c>
      <c r="V1910" s="148" t="s">
        <v>31</v>
      </c>
      <c r="W1910" s="148" t="s">
        <v>31</v>
      </c>
      <c r="X1910" s="333" t="s">
        <v>3795</v>
      </c>
      <c r="Y1910" s="121"/>
      <c r="Z1910" s="121"/>
      <c r="AA1910" s="121"/>
      <c r="AB1910" s="121"/>
      <c r="AC1910" s="121"/>
      <c r="AD1910" s="121"/>
      <c r="AE1910" s="321"/>
      <c r="AF1910" s="121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</row>
    <row r="1911" spans="2:44" s="149" customFormat="1" ht="12.75" customHeight="1">
      <c r="B1911" s="21"/>
      <c r="C1911" s="29"/>
      <c r="D1911" s="30"/>
      <c r="E1911" s="30"/>
      <c r="F1911" s="31"/>
      <c r="G1911" s="239" t="s">
        <v>982</v>
      </c>
      <c r="H1911" s="14" t="s">
        <v>274</v>
      </c>
      <c r="I1911" s="25">
        <v>6</v>
      </c>
      <c r="J1911" s="26">
        <v>0</v>
      </c>
      <c r="K1911" s="480">
        <v>0.1</v>
      </c>
      <c r="L1911" s="476">
        <v>0</v>
      </c>
      <c r="M1911" s="27"/>
      <c r="N1911" s="27"/>
      <c r="O1911" s="27"/>
      <c r="P1911" s="27"/>
      <c r="Q1911" s="27"/>
      <c r="R1911" s="28">
        <v>42415</v>
      </c>
      <c r="S1911" s="274" t="s">
        <v>2470</v>
      </c>
      <c r="T1911" s="148" t="s">
        <v>31</v>
      </c>
      <c r="U1911" s="148" t="s">
        <v>31</v>
      </c>
      <c r="V1911" s="148" t="s">
        <v>31</v>
      </c>
      <c r="W1911" s="148" t="s">
        <v>31</v>
      </c>
      <c r="X1911" s="333" t="s">
        <v>3795</v>
      </c>
      <c r="Y1911" s="121"/>
      <c r="Z1911" s="121"/>
      <c r="AA1911" s="121"/>
      <c r="AB1911" s="121"/>
      <c r="AC1911" s="121"/>
      <c r="AD1911" s="121"/>
      <c r="AE1911" s="321"/>
      <c r="AF1911" s="121"/>
      <c r="AG1911" s="129"/>
      <c r="AH1911" s="129"/>
      <c r="AI1911" s="129"/>
      <c r="AJ1911" s="129"/>
      <c r="AK1911" s="129"/>
      <c r="AL1911" s="129"/>
      <c r="AM1911" s="129"/>
      <c r="AN1911" s="129"/>
      <c r="AO1911" s="129"/>
      <c r="AP1911" s="129"/>
    </row>
    <row r="1912" spans="2:44" s="149" customFormat="1" ht="12.75" customHeight="1">
      <c r="B1912" s="21"/>
      <c r="C1912" s="22" t="s">
        <v>24</v>
      </c>
      <c r="D1912" s="38" t="s">
        <v>404</v>
      </c>
      <c r="E1912" s="38" t="s">
        <v>460</v>
      </c>
      <c r="F1912" s="23" t="s">
        <v>983</v>
      </c>
      <c r="G1912" s="239" t="s">
        <v>984</v>
      </c>
      <c r="H1912" s="14" t="s">
        <v>274</v>
      </c>
      <c r="I1912" s="25">
        <v>48</v>
      </c>
      <c r="J1912" s="26">
        <v>0</v>
      </c>
      <c r="K1912" s="479">
        <v>0.8</v>
      </c>
      <c r="L1912" s="476">
        <v>0</v>
      </c>
      <c r="M1912" s="27">
        <f>SUM(I1912:I1914)</f>
        <v>144</v>
      </c>
      <c r="N1912" s="27">
        <f t="shared" ref="N1912:P1912" si="221">SUM(J1912:J1914)</f>
        <v>0</v>
      </c>
      <c r="O1912" s="27">
        <f t="shared" si="221"/>
        <v>2.4000000000000004</v>
      </c>
      <c r="P1912" s="27">
        <f t="shared" si="221"/>
        <v>0</v>
      </c>
      <c r="Q1912" s="27"/>
      <c r="R1912" s="28">
        <v>42338</v>
      </c>
      <c r="S1912" s="274" t="s">
        <v>2470</v>
      </c>
      <c r="T1912" s="148" t="s">
        <v>31</v>
      </c>
      <c r="U1912" s="148" t="s">
        <v>31</v>
      </c>
      <c r="V1912" s="148" t="s">
        <v>31</v>
      </c>
      <c r="W1912" s="148" t="s">
        <v>31</v>
      </c>
      <c r="X1912" s="333" t="s">
        <v>3795</v>
      </c>
      <c r="Y1912" s="121"/>
      <c r="Z1912" s="121"/>
      <c r="AA1912" s="121"/>
      <c r="AB1912" s="121"/>
      <c r="AC1912" s="121"/>
      <c r="AD1912" s="121"/>
      <c r="AE1912" s="321"/>
      <c r="AF1912" s="121"/>
      <c r="AG1912" s="129"/>
      <c r="AH1912" s="129"/>
      <c r="AI1912" s="129"/>
      <c r="AJ1912" s="129"/>
      <c r="AK1912" s="129"/>
      <c r="AL1912" s="129"/>
      <c r="AM1912" s="129"/>
      <c r="AN1912" s="129"/>
      <c r="AO1912" s="129"/>
      <c r="AP1912" s="129"/>
      <c r="AQ1912" s="327"/>
      <c r="AR1912" s="327"/>
    </row>
    <row r="1913" spans="2:44" s="149" customFormat="1" ht="12.75" customHeight="1">
      <c r="B1913" s="21"/>
      <c r="C1913" s="29"/>
      <c r="D1913" s="30"/>
      <c r="E1913" s="30"/>
      <c r="F1913" s="31"/>
      <c r="G1913" s="239" t="s">
        <v>985</v>
      </c>
      <c r="H1913" s="14" t="s">
        <v>274</v>
      </c>
      <c r="I1913" s="25">
        <v>48</v>
      </c>
      <c r="J1913" s="26">
        <v>0</v>
      </c>
      <c r="K1913" s="479">
        <v>0.8</v>
      </c>
      <c r="L1913" s="476">
        <v>0</v>
      </c>
      <c r="M1913" s="27"/>
      <c r="N1913" s="27"/>
      <c r="O1913" s="27"/>
      <c r="P1913" s="27"/>
      <c r="Q1913" s="27"/>
      <c r="R1913" s="28">
        <v>42338</v>
      </c>
      <c r="S1913" s="274" t="s">
        <v>2470</v>
      </c>
      <c r="T1913" s="148" t="s">
        <v>31</v>
      </c>
      <c r="U1913" s="148" t="s">
        <v>31</v>
      </c>
      <c r="V1913" s="148" t="s">
        <v>31</v>
      </c>
      <c r="W1913" s="148" t="s">
        <v>31</v>
      </c>
      <c r="X1913" s="333" t="s">
        <v>3795</v>
      </c>
      <c r="Y1913" s="121"/>
      <c r="Z1913" s="121"/>
      <c r="AA1913" s="121"/>
      <c r="AB1913" s="121"/>
      <c r="AC1913" s="121"/>
      <c r="AD1913" s="121"/>
      <c r="AE1913" s="321"/>
      <c r="AF1913" s="121"/>
      <c r="AG1913" s="129"/>
      <c r="AH1913" s="129"/>
      <c r="AI1913" s="129"/>
      <c r="AJ1913" s="129"/>
      <c r="AK1913" s="129"/>
      <c r="AL1913" s="129"/>
      <c r="AM1913" s="129"/>
      <c r="AN1913" s="129"/>
      <c r="AO1913" s="129"/>
      <c r="AP1913" s="129"/>
    </row>
    <row r="1914" spans="2:44" s="149" customFormat="1" ht="12.75" customHeight="1">
      <c r="B1914" s="21"/>
      <c r="C1914" s="29"/>
      <c r="D1914" s="30"/>
      <c r="E1914" s="30"/>
      <c r="F1914" s="31"/>
      <c r="G1914" s="239" t="s">
        <v>986</v>
      </c>
      <c r="H1914" s="14" t="s">
        <v>274</v>
      </c>
      <c r="I1914" s="25">
        <v>48</v>
      </c>
      <c r="J1914" s="26">
        <v>0</v>
      </c>
      <c r="K1914" s="479">
        <v>0.8</v>
      </c>
      <c r="L1914" s="476">
        <v>0</v>
      </c>
      <c r="M1914" s="27"/>
      <c r="N1914" s="27"/>
      <c r="O1914" s="27"/>
      <c r="P1914" s="27"/>
      <c r="Q1914" s="27"/>
      <c r="R1914" s="28">
        <v>42338</v>
      </c>
      <c r="S1914" s="274" t="s">
        <v>2470</v>
      </c>
      <c r="T1914" s="148" t="s">
        <v>31</v>
      </c>
      <c r="U1914" s="148" t="s">
        <v>31</v>
      </c>
      <c r="V1914" s="148" t="s">
        <v>31</v>
      </c>
      <c r="W1914" s="148" t="s">
        <v>31</v>
      </c>
      <c r="X1914" s="333" t="s">
        <v>3795</v>
      </c>
      <c r="Y1914" s="121"/>
      <c r="Z1914" s="121"/>
      <c r="AA1914" s="121"/>
      <c r="AB1914" s="121"/>
      <c r="AC1914" s="121"/>
      <c r="AD1914" s="121"/>
      <c r="AE1914" s="321"/>
      <c r="AF1914" s="121"/>
      <c r="AG1914" s="129"/>
      <c r="AH1914" s="129"/>
      <c r="AI1914" s="129"/>
      <c r="AJ1914" s="129"/>
      <c r="AK1914" s="129"/>
      <c r="AL1914" s="129"/>
      <c r="AM1914" s="129"/>
      <c r="AN1914" s="129"/>
      <c r="AO1914" s="129"/>
      <c r="AP1914" s="129"/>
    </row>
    <row r="1915" spans="2:44" s="149" customFormat="1" ht="12.75" customHeight="1">
      <c r="B1915" s="21"/>
      <c r="C1915" s="22" t="s">
        <v>24</v>
      </c>
      <c r="D1915" s="38" t="s">
        <v>404</v>
      </c>
      <c r="E1915" s="38" t="s">
        <v>460</v>
      </c>
      <c r="F1915" s="23" t="s">
        <v>987</v>
      </c>
      <c r="G1915" s="239" t="s">
        <v>988</v>
      </c>
      <c r="H1915" s="14" t="s">
        <v>274</v>
      </c>
      <c r="I1915" s="25">
        <v>6</v>
      </c>
      <c r="J1915" s="26">
        <v>0</v>
      </c>
      <c r="K1915" s="480">
        <v>0.1</v>
      </c>
      <c r="L1915" s="476">
        <v>0</v>
      </c>
      <c r="M1915" s="27">
        <f>SUM(I1915:I1925)</f>
        <v>354</v>
      </c>
      <c r="N1915" s="27">
        <f t="shared" ref="N1915:P1915" si="222">SUM(J1915:J1925)</f>
        <v>0</v>
      </c>
      <c r="O1915" s="27">
        <f t="shared" si="222"/>
        <v>5.9</v>
      </c>
      <c r="P1915" s="27">
        <f t="shared" si="222"/>
        <v>0</v>
      </c>
      <c r="Q1915" s="27"/>
      <c r="R1915" s="28">
        <v>42338</v>
      </c>
      <c r="S1915" s="274" t="s">
        <v>2470</v>
      </c>
      <c r="T1915" s="148" t="s">
        <v>31</v>
      </c>
      <c r="U1915" s="148" t="s">
        <v>31</v>
      </c>
      <c r="V1915" s="148" t="s">
        <v>31</v>
      </c>
      <c r="W1915" s="148" t="s">
        <v>31</v>
      </c>
      <c r="X1915" s="333" t="s">
        <v>3795</v>
      </c>
      <c r="Y1915" s="121"/>
      <c r="Z1915" s="121"/>
      <c r="AA1915" s="121"/>
      <c r="AB1915" s="121"/>
      <c r="AC1915" s="121"/>
      <c r="AD1915" s="121"/>
      <c r="AE1915" s="321"/>
      <c r="AF1915" s="121"/>
      <c r="AG1915" s="129"/>
      <c r="AH1915" s="129"/>
      <c r="AI1915" s="129"/>
      <c r="AJ1915" s="129"/>
      <c r="AK1915" s="129"/>
      <c r="AL1915" s="129"/>
      <c r="AM1915" s="129"/>
      <c r="AN1915" s="129"/>
      <c r="AO1915" s="129"/>
      <c r="AP1915" s="129"/>
      <c r="AQ1915" s="327"/>
      <c r="AR1915" s="327"/>
    </row>
    <row r="1916" spans="2:44" s="149" customFormat="1" ht="12.75" customHeight="1">
      <c r="B1916" s="21"/>
      <c r="C1916" s="29"/>
      <c r="D1916" s="30"/>
      <c r="E1916" s="30"/>
      <c r="F1916" s="31"/>
      <c r="G1916" s="239" t="s">
        <v>989</v>
      </c>
      <c r="H1916" s="14" t="s">
        <v>274</v>
      </c>
      <c r="I1916" s="25">
        <v>6</v>
      </c>
      <c r="J1916" s="26">
        <v>0</v>
      </c>
      <c r="K1916" s="480">
        <v>0.1</v>
      </c>
      <c r="L1916" s="476">
        <v>0</v>
      </c>
      <c r="M1916" s="27"/>
      <c r="N1916" s="27"/>
      <c r="O1916" s="27"/>
      <c r="P1916" s="27"/>
      <c r="Q1916" s="27"/>
      <c r="R1916" s="28">
        <v>42467</v>
      </c>
      <c r="S1916" s="274" t="s">
        <v>2470</v>
      </c>
      <c r="T1916" s="148" t="s">
        <v>31</v>
      </c>
      <c r="U1916" s="148" t="s">
        <v>31</v>
      </c>
      <c r="V1916" s="148" t="s">
        <v>31</v>
      </c>
      <c r="W1916" s="148" t="s">
        <v>31</v>
      </c>
      <c r="X1916" s="333" t="s">
        <v>3795</v>
      </c>
      <c r="Y1916" s="121"/>
      <c r="Z1916" s="121"/>
      <c r="AA1916" s="121"/>
      <c r="AB1916" s="121"/>
      <c r="AC1916" s="121"/>
      <c r="AD1916" s="121"/>
      <c r="AE1916" s="321"/>
      <c r="AF1916" s="121"/>
      <c r="AG1916" s="129"/>
      <c r="AH1916" s="129"/>
      <c r="AI1916" s="129"/>
      <c r="AJ1916" s="129"/>
      <c r="AK1916" s="129"/>
      <c r="AL1916" s="129"/>
      <c r="AM1916" s="129"/>
      <c r="AN1916" s="129"/>
      <c r="AO1916" s="129"/>
      <c r="AP1916" s="129"/>
    </row>
    <row r="1917" spans="2:44" s="149" customFormat="1" ht="12.75" customHeight="1">
      <c r="B1917" s="21"/>
      <c r="C1917" s="29"/>
      <c r="D1917" s="30"/>
      <c r="E1917" s="30"/>
      <c r="F1917" s="31"/>
      <c r="G1917" s="239" t="s">
        <v>990</v>
      </c>
      <c r="H1917" s="14" t="s">
        <v>274</v>
      </c>
      <c r="I1917" s="25">
        <v>12</v>
      </c>
      <c r="J1917" s="26">
        <v>0</v>
      </c>
      <c r="K1917" s="480">
        <v>0.2</v>
      </c>
      <c r="L1917" s="476">
        <v>0</v>
      </c>
      <c r="M1917" s="27"/>
      <c r="N1917" s="27"/>
      <c r="O1917" s="27"/>
      <c r="P1917" s="27"/>
      <c r="Q1917" s="27"/>
      <c r="R1917" s="28">
        <v>42415</v>
      </c>
      <c r="S1917" s="274" t="s">
        <v>2470</v>
      </c>
      <c r="T1917" s="148" t="s">
        <v>31</v>
      </c>
      <c r="U1917" s="148" t="s">
        <v>31</v>
      </c>
      <c r="V1917" s="148" t="s">
        <v>31</v>
      </c>
      <c r="W1917" s="148" t="s">
        <v>31</v>
      </c>
      <c r="X1917" s="333" t="s">
        <v>3795</v>
      </c>
      <c r="Y1917" s="121"/>
      <c r="Z1917" s="121"/>
      <c r="AA1917" s="121"/>
      <c r="AB1917" s="121"/>
      <c r="AC1917" s="121"/>
      <c r="AD1917" s="121"/>
      <c r="AE1917" s="321"/>
      <c r="AF1917" s="121"/>
      <c r="AG1917" s="129"/>
      <c r="AH1917" s="129"/>
      <c r="AI1917" s="129"/>
      <c r="AJ1917" s="129"/>
      <c r="AK1917" s="129"/>
      <c r="AL1917" s="129"/>
      <c r="AM1917" s="129"/>
      <c r="AN1917" s="129"/>
      <c r="AO1917" s="129"/>
      <c r="AP1917" s="129"/>
    </row>
    <row r="1918" spans="2:44" s="149" customFormat="1" ht="12.75" customHeight="1">
      <c r="B1918" s="21"/>
      <c r="C1918" s="29"/>
      <c r="D1918" s="30"/>
      <c r="E1918" s="30"/>
      <c r="F1918" s="31"/>
      <c r="G1918" s="239" t="s">
        <v>991</v>
      </c>
      <c r="H1918" s="14" t="s">
        <v>274</v>
      </c>
      <c r="I1918" s="25">
        <v>12</v>
      </c>
      <c r="J1918" s="26">
        <v>0</v>
      </c>
      <c r="K1918" s="480">
        <v>0.2</v>
      </c>
      <c r="L1918" s="476">
        <v>0</v>
      </c>
      <c r="M1918" s="27"/>
      <c r="N1918" s="27"/>
      <c r="O1918" s="27"/>
      <c r="P1918" s="27"/>
      <c r="Q1918" s="27"/>
      <c r="R1918" s="28">
        <v>42338</v>
      </c>
      <c r="S1918" s="274" t="s">
        <v>2470</v>
      </c>
      <c r="T1918" s="148" t="s">
        <v>31</v>
      </c>
      <c r="U1918" s="148" t="s">
        <v>31</v>
      </c>
      <c r="V1918" s="148" t="s">
        <v>31</v>
      </c>
      <c r="W1918" s="148" t="s">
        <v>31</v>
      </c>
      <c r="X1918" s="333" t="s">
        <v>3795</v>
      </c>
      <c r="Y1918" s="121"/>
      <c r="Z1918" s="121"/>
      <c r="AA1918" s="121"/>
      <c r="AB1918" s="121"/>
      <c r="AC1918" s="121"/>
      <c r="AD1918" s="121"/>
      <c r="AE1918" s="321"/>
      <c r="AF1918" s="121"/>
      <c r="AG1918" s="129"/>
      <c r="AH1918" s="129"/>
      <c r="AI1918" s="129"/>
      <c r="AJ1918" s="129"/>
      <c r="AK1918" s="129"/>
      <c r="AL1918" s="129"/>
      <c r="AM1918" s="129"/>
      <c r="AN1918" s="129"/>
      <c r="AO1918" s="129"/>
      <c r="AP1918" s="129"/>
    </row>
    <row r="1919" spans="2:44" s="149" customFormat="1" ht="12.75" customHeight="1">
      <c r="B1919" s="21"/>
      <c r="C1919" s="29"/>
      <c r="D1919" s="30"/>
      <c r="E1919" s="30"/>
      <c r="F1919" s="31"/>
      <c r="G1919" s="239" t="s">
        <v>992</v>
      </c>
      <c r="H1919" s="14" t="s">
        <v>274</v>
      </c>
      <c r="I1919" s="25">
        <v>6</v>
      </c>
      <c r="J1919" s="26">
        <v>0</v>
      </c>
      <c r="K1919" s="480">
        <v>0.1</v>
      </c>
      <c r="L1919" s="476">
        <v>0</v>
      </c>
      <c r="M1919" s="27"/>
      <c r="N1919" s="27"/>
      <c r="O1919" s="27"/>
      <c r="P1919" s="27"/>
      <c r="Q1919" s="27"/>
      <c r="R1919" s="28">
        <v>42338</v>
      </c>
      <c r="S1919" s="274" t="s">
        <v>2470</v>
      </c>
      <c r="T1919" s="148" t="s">
        <v>31</v>
      </c>
      <c r="U1919" s="148" t="s">
        <v>31</v>
      </c>
      <c r="V1919" s="148" t="s">
        <v>31</v>
      </c>
      <c r="W1919" s="148" t="s">
        <v>31</v>
      </c>
      <c r="X1919" s="333" t="s">
        <v>3795</v>
      </c>
      <c r="Y1919" s="121"/>
      <c r="Z1919" s="121"/>
      <c r="AA1919" s="121"/>
      <c r="AB1919" s="121"/>
      <c r="AC1919" s="121"/>
      <c r="AD1919" s="121"/>
      <c r="AE1919" s="321"/>
      <c r="AF1919" s="121"/>
      <c r="AG1919" s="129"/>
      <c r="AH1919" s="129"/>
      <c r="AI1919" s="129"/>
      <c r="AJ1919" s="129"/>
      <c r="AK1919" s="129"/>
      <c r="AL1919" s="129"/>
      <c r="AM1919" s="129"/>
      <c r="AN1919" s="129"/>
      <c r="AO1919" s="129"/>
      <c r="AP1919" s="129"/>
    </row>
    <row r="1920" spans="2:44" s="149" customFormat="1" ht="12.75" customHeight="1">
      <c r="B1920" s="21"/>
      <c r="C1920" s="29"/>
      <c r="D1920" s="30"/>
      <c r="E1920" s="30"/>
      <c r="F1920" s="31"/>
      <c r="G1920" s="239" t="s">
        <v>993</v>
      </c>
      <c r="H1920" s="14" t="s">
        <v>274</v>
      </c>
      <c r="I1920" s="25">
        <v>30</v>
      </c>
      <c r="J1920" s="26">
        <v>0</v>
      </c>
      <c r="K1920" s="479">
        <v>0.5</v>
      </c>
      <c r="L1920" s="476">
        <v>0</v>
      </c>
      <c r="M1920" s="27"/>
      <c r="N1920" s="27"/>
      <c r="O1920" s="27"/>
      <c r="P1920" s="27"/>
      <c r="Q1920" s="27"/>
      <c r="R1920" s="28">
        <v>42338</v>
      </c>
      <c r="S1920" s="274" t="s">
        <v>2470</v>
      </c>
      <c r="T1920" s="148" t="s">
        <v>31</v>
      </c>
      <c r="U1920" s="148" t="s">
        <v>31</v>
      </c>
      <c r="V1920" s="148" t="s">
        <v>31</v>
      </c>
      <c r="W1920" s="148" t="s">
        <v>31</v>
      </c>
      <c r="X1920" s="333" t="s">
        <v>3795</v>
      </c>
      <c r="Y1920" s="121"/>
      <c r="Z1920" s="121"/>
      <c r="AA1920" s="121"/>
      <c r="AB1920" s="121"/>
      <c r="AC1920" s="121"/>
      <c r="AD1920" s="121"/>
      <c r="AE1920" s="321"/>
      <c r="AF1920" s="121"/>
      <c r="AG1920" s="129"/>
      <c r="AH1920" s="129"/>
      <c r="AI1920" s="129"/>
      <c r="AJ1920" s="129"/>
      <c r="AK1920" s="129"/>
      <c r="AL1920" s="129"/>
      <c r="AM1920" s="129"/>
      <c r="AN1920" s="129"/>
      <c r="AO1920" s="129"/>
      <c r="AP1920" s="129"/>
    </row>
    <row r="1921" spans="2:44" s="149" customFormat="1" ht="12.75" customHeight="1">
      <c r="B1921" s="21"/>
      <c r="C1921" s="29"/>
      <c r="D1921" s="30"/>
      <c r="E1921" s="30"/>
      <c r="F1921" s="31"/>
      <c r="G1921" s="239" t="s">
        <v>994</v>
      </c>
      <c r="H1921" s="14" t="s">
        <v>274</v>
      </c>
      <c r="I1921" s="25">
        <v>12</v>
      </c>
      <c r="J1921" s="26">
        <v>0</v>
      </c>
      <c r="K1921" s="480">
        <v>0.2</v>
      </c>
      <c r="L1921" s="476">
        <v>0</v>
      </c>
      <c r="M1921" s="27"/>
      <c r="N1921" s="27"/>
      <c r="O1921" s="27"/>
      <c r="P1921" s="27"/>
      <c r="Q1921" s="27"/>
      <c r="R1921" s="28">
        <v>42338</v>
      </c>
      <c r="S1921" s="274" t="s">
        <v>2470</v>
      </c>
      <c r="T1921" s="148" t="s">
        <v>31</v>
      </c>
      <c r="U1921" s="148" t="s">
        <v>31</v>
      </c>
      <c r="V1921" s="148" t="s">
        <v>31</v>
      </c>
      <c r="W1921" s="148" t="s">
        <v>31</v>
      </c>
      <c r="X1921" s="333" t="s">
        <v>3795</v>
      </c>
      <c r="Y1921" s="121"/>
      <c r="Z1921" s="121"/>
      <c r="AA1921" s="121"/>
      <c r="AB1921" s="121"/>
      <c r="AC1921" s="121"/>
      <c r="AD1921" s="121"/>
      <c r="AE1921" s="321"/>
      <c r="AF1921" s="121"/>
      <c r="AG1921" s="129"/>
      <c r="AH1921" s="129"/>
      <c r="AI1921" s="129"/>
      <c r="AJ1921" s="129"/>
      <c r="AK1921" s="129"/>
      <c r="AL1921" s="129"/>
      <c r="AM1921" s="129"/>
      <c r="AN1921" s="129"/>
      <c r="AO1921" s="129"/>
      <c r="AP1921" s="129"/>
    </row>
    <row r="1922" spans="2:44" s="149" customFormat="1" ht="12.75" customHeight="1">
      <c r="B1922" s="21"/>
      <c r="C1922" s="29"/>
      <c r="D1922" s="30"/>
      <c r="E1922" s="30"/>
      <c r="F1922" s="31"/>
      <c r="G1922" s="239" t="s">
        <v>995</v>
      </c>
      <c r="H1922" s="14" t="s">
        <v>274</v>
      </c>
      <c r="I1922" s="25">
        <v>30</v>
      </c>
      <c r="J1922" s="26">
        <v>0</v>
      </c>
      <c r="K1922" s="479">
        <v>0.5</v>
      </c>
      <c r="L1922" s="476">
        <v>0</v>
      </c>
      <c r="M1922" s="27"/>
      <c r="N1922" s="27"/>
      <c r="O1922" s="27"/>
      <c r="P1922" s="27"/>
      <c r="Q1922" s="27"/>
      <c r="R1922" s="28">
        <v>42338</v>
      </c>
      <c r="S1922" s="274" t="s">
        <v>2470</v>
      </c>
      <c r="T1922" s="148" t="s">
        <v>31</v>
      </c>
      <c r="U1922" s="148" t="s">
        <v>31</v>
      </c>
      <c r="V1922" s="148" t="s">
        <v>31</v>
      </c>
      <c r="W1922" s="148" t="s">
        <v>31</v>
      </c>
      <c r="X1922" s="333" t="s">
        <v>3795</v>
      </c>
      <c r="Y1922" s="121"/>
      <c r="Z1922" s="121"/>
      <c r="AA1922" s="121"/>
      <c r="AB1922" s="121"/>
      <c r="AC1922" s="121"/>
      <c r="AD1922" s="121"/>
      <c r="AE1922" s="321"/>
      <c r="AF1922" s="121"/>
      <c r="AG1922" s="129"/>
      <c r="AH1922" s="129"/>
      <c r="AI1922" s="129"/>
      <c r="AJ1922" s="129"/>
      <c r="AK1922" s="129"/>
      <c r="AL1922" s="129"/>
      <c r="AM1922" s="129"/>
      <c r="AN1922" s="129"/>
      <c r="AO1922" s="129"/>
      <c r="AP1922" s="129"/>
    </row>
    <row r="1923" spans="2:44" s="149" customFormat="1" ht="12.75" customHeight="1">
      <c r="B1923" s="21"/>
      <c r="C1923" s="29"/>
      <c r="D1923" s="30"/>
      <c r="E1923" s="30"/>
      <c r="F1923" s="31"/>
      <c r="G1923" s="239" t="s">
        <v>461</v>
      </c>
      <c r="H1923" s="14" t="s">
        <v>274</v>
      </c>
      <c r="I1923" s="25">
        <v>30</v>
      </c>
      <c r="J1923" s="26">
        <v>0</v>
      </c>
      <c r="K1923" s="479">
        <v>0.5</v>
      </c>
      <c r="L1923" s="476">
        <v>0</v>
      </c>
      <c r="M1923" s="27"/>
      <c r="N1923" s="27"/>
      <c r="O1923" s="27"/>
      <c r="P1923" s="27"/>
      <c r="Q1923" s="27"/>
      <c r="R1923" s="28">
        <v>42338</v>
      </c>
      <c r="S1923" s="274" t="s">
        <v>2470</v>
      </c>
      <c r="T1923" s="148" t="s">
        <v>31</v>
      </c>
      <c r="U1923" s="148" t="s">
        <v>31</v>
      </c>
      <c r="V1923" s="148" t="s">
        <v>31</v>
      </c>
      <c r="W1923" s="148" t="s">
        <v>31</v>
      </c>
      <c r="X1923" s="333" t="s">
        <v>3795</v>
      </c>
      <c r="Y1923" s="121"/>
      <c r="Z1923" s="121"/>
      <c r="AA1923" s="121"/>
      <c r="AB1923" s="121"/>
      <c r="AC1923" s="121"/>
      <c r="AD1923" s="121"/>
      <c r="AE1923" s="321"/>
      <c r="AF1923" s="121"/>
      <c r="AG1923" s="129"/>
      <c r="AH1923" s="129"/>
      <c r="AI1923" s="129"/>
      <c r="AJ1923" s="129"/>
      <c r="AK1923" s="129"/>
      <c r="AL1923" s="129"/>
      <c r="AM1923" s="129"/>
      <c r="AN1923" s="129"/>
      <c r="AO1923" s="129"/>
      <c r="AP1923" s="129"/>
    </row>
    <row r="1924" spans="2:44" s="149" customFormat="1" ht="12.75" customHeight="1">
      <c r="B1924" s="21"/>
      <c r="C1924" s="29"/>
      <c r="D1924" s="30"/>
      <c r="E1924" s="30"/>
      <c r="F1924" s="31"/>
      <c r="G1924" s="239" t="s">
        <v>996</v>
      </c>
      <c r="H1924" s="14" t="s">
        <v>274</v>
      </c>
      <c r="I1924" s="25">
        <v>30</v>
      </c>
      <c r="J1924" s="26">
        <v>0</v>
      </c>
      <c r="K1924" s="479">
        <v>0.5</v>
      </c>
      <c r="L1924" s="476">
        <v>0</v>
      </c>
      <c r="M1924" s="27"/>
      <c r="N1924" s="27"/>
      <c r="O1924" s="27"/>
      <c r="P1924" s="27"/>
      <c r="Q1924" s="27"/>
      <c r="R1924" s="28">
        <v>42338</v>
      </c>
      <c r="S1924" s="274" t="s">
        <v>2470</v>
      </c>
      <c r="T1924" s="148" t="s">
        <v>31</v>
      </c>
      <c r="U1924" s="148" t="s">
        <v>31</v>
      </c>
      <c r="V1924" s="148" t="s">
        <v>31</v>
      </c>
      <c r="W1924" s="148" t="s">
        <v>31</v>
      </c>
      <c r="X1924" s="333" t="s">
        <v>3795</v>
      </c>
      <c r="Y1924" s="121"/>
      <c r="Z1924" s="121"/>
      <c r="AA1924" s="121"/>
      <c r="AB1924" s="121"/>
      <c r="AC1924" s="121"/>
      <c r="AD1924" s="121"/>
      <c r="AE1924" s="321"/>
      <c r="AF1924" s="121"/>
      <c r="AG1924" s="129"/>
      <c r="AH1924" s="129"/>
      <c r="AI1924" s="129"/>
      <c r="AJ1924" s="129"/>
      <c r="AK1924" s="129"/>
      <c r="AL1924" s="129"/>
      <c r="AM1924" s="129"/>
      <c r="AN1924" s="129"/>
      <c r="AO1924" s="129"/>
      <c r="AP1924" s="129"/>
    </row>
    <row r="1925" spans="2:44" s="149" customFormat="1" ht="12.75" customHeight="1">
      <c r="B1925" s="21"/>
      <c r="C1925" s="29"/>
      <c r="D1925" s="30"/>
      <c r="E1925" s="30"/>
      <c r="F1925" s="31"/>
      <c r="G1925" s="239" t="s">
        <v>997</v>
      </c>
      <c r="H1925" s="14" t="s">
        <v>274</v>
      </c>
      <c r="I1925" s="25">
        <v>180</v>
      </c>
      <c r="J1925" s="26">
        <v>0</v>
      </c>
      <c r="K1925" s="479">
        <v>3</v>
      </c>
      <c r="L1925" s="479">
        <v>0</v>
      </c>
      <c r="M1925" s="27"/>
      <c r="N1925" s="27"/>
      <c r="O1925" s="27"/>
      <c r="P1925" s="27"/>
      <c r="Q1925" s="27"/>
      <c r="R1925" s="53">
        <v>42338</v>
      </c>
      <c r="S1925" s="274" t="s">
        <v>2470</v>
      </c>
      <c r="T1925" s="148" t="s">
        <v>31</v>
      </c>
      <c r="U1925" s="148" t="s">
        <v>31</v>
      </c>
      <c r="V1925" s="148" t="s">
        <v>31</v>
      </c>
      <c r="W1925" s="148" t="s">
        <v>31</v>
      </c>
      <c r="X1925" s="333" t="s">
        <v>3795</v>
      </c>
      <c r="Y1925" s="121"/>
      <c r="Z1925" s="121"/>
      <c r="AA1925" s="121"/>
      <c r="AB1925" s="121"/>
      <c r="AC1925" s="121"/>
      <c r="AD1925" s="121"/>
      <c r="AE1925" s="321"/>
      <c r="AF1925" s="121"/>
      <c r="AG1925" s="129"/>
      <c r="AH1925" s="129"/>
      <c r="AI1925" s="129"/>
      <c r="AJ1925" s="129"/>
      <c r="AK1925" s="129"/>
      <c r="AL1925" s="129"/>
      <c r="AM1925" s="129"/>
      <c r="AN1925" s="129"/>
      <c r="AO1925" s="129"/>
      <c r="AP1925" s="129"/>
    </row>
    <row r="1926" spans="2:44" s="149" customFormat="1" ht="12.75" customHeight="1">
      <c r="B1926" s="21"/>
      <c r="C1926" s="22" t="s">
        <v>24</v>
      </c>
      <c r="D1926" s="38" t="s">
        <v>404</v>
      </c>
      <c r="E1926" s="38" t="s">
        <v>460</v>
      </c>
      <c r="F1926" s="23" t="s">
        <v>998</v>
      </c>
      <c r="G1926" s="239" t="s">
        <v>999</v>
      </c>
      <c r="H1926" s="14" t="s">
        <v>274</v>
      </c>
      <c r="I1926" s="25">
        <v>30</v>
      </c>
      <c r="J1926" s="26">
        <v>0</v>
      </c>
      <c r="K1926" s="479">
        <v>0.5</v>
      </c>
      <c r="L1926" s="476">
        <v>0</v>
      </c>
      <c r="M1926" s="27">
        <f>SUM(I1926:I1929)</f>
        <v>120</v>
      </c>
      <c r="N1926" s="27">
        <f t="shared" ref="N1926:P1926" si="223">SUM(J1926:J1929)</f>
        <v>0</v>
      </c>
      <c r="O1926" s="27">
        <f t="shared" si="223"/>
        <v>2</v>
      </c>
      <c r="P1926" s="27">
        <f t="shared" si="223"/>
        <v>0</v>
      </c>
      <c r="Q1926" s="27"/>
      <c r="R1926" s="28">
        <v>42415</v>
      </c>
      <c r="S1926" s="274" t="s">
        <v>2470</v>
      </c>
      <c r="T1926" s="148" t="s">
        <v>31</v>
      </c>
      <c r="U1926" s="148" t="s">
        <v>31</v>
      </c>
      <c r="V1926" s="148" t="s">
        <v>31</v>
      </c>
      <c r="W1926" s="148" t="s">
        <v>31</v>
      </c>
      <c r="X1926" s="333" t="s">
        <v>3795</v>
      </c>
      <c r="Y1926" s="121"/>
      <c r="Z1926" s="121"/>
      <c r="AA1926" s="121"/>
      <c r="AB1926" s="121"/>
      <c r="AC1926" s="121"/>
      <c r="AD1926" s="121"/>
      <c r="AE1926" s="321"/>
      <c r="AF1926" s="121"/>
      <c r="AG1926" s="129"/>
      <c r="AH1926" s="129"/>
      <c r="AI1926" s="129"/>
      <c r="AJ1926" s="129"/>
      <c r="AK1926" s="129"/>
      <c r="AL1926" s="129"/>
      <c r="AM1926" s="129"/>
      <c r="AN1926" s="129"/>
      <c r="AO1926" s="129"/>
      <c r="AP1926" s="129"/>
      <c r="AQ1926" s="327"/>
      <c r="AR1926" s="327"/>
    </row>
    <row r="1927" spans="2:44" s="149" customFormat="1" ht="12.75" customHeight="1">
      <c r="B1927" s="21"/>
      <c r="C1927" s="29"/>
      <c r="D1927" s="30"/>
      <c r="E1927" s="30"/>
      <c r="F1927" s="31"/>
      <c r="G1927" s="239" t="s">
        <v>1000</v>
      </c>
      <c r="H1927" s="14" t="s">
        <v>274</v>
      </c>
      <c r="I1927" s="25">
        <v>30</v>
      </c>
      <c r="J1927" s="26">
        <v>0</v>
      </c>
      <c r="K1927" s="479">
        <v>0.5</v>
      </c>
      <c r="L1927" s="476">
        <v>0</v>
      </c>
      <c r="M1927" s="27"/>
      <c r="N1927" s="27"/>
      <c r="O1927" s="27"/>
      <c r="P1927" s="27"/>
      <c r="Q1927" s="27"/>
      <c r="R1927" s="28">
        <v>42415</v>
      </c>
      <c r="S1927" s="274" t="s">
        <v>2470</v>
      </c>
      <c r="T1927" s="148" t="s">
        <v>31</v>
      </c>
      <c r="U1927" s="148" t="s">
        <v>31</v>
      </c>
      <c r="V1927" s="148" t="s">
        <v>31</v>
      </c>
      <c r="W1927" s="148" t="s">
        <v>31</v>
      </c>
      <c r="X1927" s="333" t="s">
        <v>3795</v>
      </c>
      <c r="Y1927" s="121"/>
      <c r="Z1927" s="121"/>
      <c r="AA1927" s="121"/>
      <c r="AB1927" s="121"/>
      <c r="AC1927" s="121"/>
      <c r="AD1927" s="121"/>
      <c r="AE1927" s="321"/>
      <c r="AF1927" s="121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</row>
    <row r="1928" spans="2:44" s="149" customFormat="1" ht="12.75" customHeight="1">
      <c r="B1928" s="21"/>
      <c r="C1928" s="29"/>
      <c r="D1928" s="30"/>
      <c r="E1928" s="30"/>
      <c r="F1928" s="31"/>
      <c r="G1928" s="239" t="s">
        <v>1001</v>
      </c>
      <c r="H1928" s="14" t="s">
        <v>274</v>
      </c>
      <c r="I1928" s="25">
        <v>30</v>
      </c>
      <c r="J1928" s="26">
        <v>0</v>
      </c>
      <c r="K1928" s="479">
        <v>0.5</v>
      </c>
      <c r="L1928" s="476">
        <v>0</v>
      </c>
      <c r="M1928" s="27"/>
      <c r="N1928" s="27"/>
      <c r="O1928" s="27"/>
      <c r="P1928" s="27"/>
      <c r="Q1928" s="27"/>
      <c r="R1928" s="28">
        <v>42415</v>
      </c>
      <c r="S1928" s="274" t="s">
        <v>2470</v>
      </c>
      <c r="T1928" s="148" t="s">
        <v>31</v>
      </c>
      <c r="U1928" s="148" t="s">
        <v>31</v>
      </c>
      <c r="V1928" s="148" t="s">
        <v>31</v>
      </c>
      <c r="W1928" s="148" t="s">
        <v>31</v>
      </c>
      <c r="X1928" s="333" t="s">
        <v>3795</v>
      </c>
      <c r="Y1928" s="121"/>
      <c r="Z1928" s="121"/>
      <c r="AA1928" s="121"/>
      <c r="AB1928" s="121"/>
      <c r="AC1928" s="121"/>
      <c r="AD1928" s="121"/>
      <c r="AE1928" s="321"/>
      <c r="AF1928" s="121"/>
      <c r="AG1928" s="129"/>
      <c r="AH1928" s="129"/>
      <c r="AI1928" s="129"/>
      <c r="AJ1928" s="129"/>
      <c r="AK1928" s="129"/>
      <c r="AL1928" s="129"/>
      <c r="AM1928" s="129"/>
      <c r="AN1928" s="129"/>
      <c r="AO1928" s="129"/>
      <c r="AP1928" s="129"/>
    </row>
    <row r="1929" spans="2:44" s="149" customFormat="1" ht="12.75" customHeight="1">
      <c r="B1929" s="21"/>
      <c r="C1929" s="29"/>
      <c r="D1929" s="30"/>
      <c r="E1929" s="30"/>
      <c r="F1929" s="31"/>
      <c r="G1929" s="239" t="s">
        <v>1002</v>
      </c>
      <c r="H1929" s="14" t="s">
        <v>274</v>
      </c>
      <c r="I1929" s="25">
        <v>30</v>
      </c>
      <c r="J1929" s="26">
        <v>0</v>
      </c>
      <c r="K1929" s="479">
        <v>0.5</v>
      </c>
      <c r="L1929" s="476">
        <v>0</v>
      </c>
      <c r="M1929" s="27"/>
      <c r="N1929" s="27"/>
      <c r="O1929" s="27"/>
      <c r="P1929" s="27"/>
      <c r="Q1929" s="27"/>
      <c r="R1929" s="28">
        <v>42415</v>
      </c>
      <c r="S1929" s="274" t="s">
        <v>2470</v>
      </c>
      <c r="T1929" s="148" t="s">
        <v>31</v>
      </c>
      <c r="U1929" s="148" t="s">
        <v>31</v>
      </c>
      <c r="V1929" s="148" t="s">
        <v>31</v>
      </c>
      <c r="W1929" s="148" t="s">
        <v>31</v>
      </c>
      <c r="X1929" s="333" t="s">
        <v>3795</v>
      </c>
      <c r="Y1929" s="121"/>
      <c r="Z1929" s="121"/>
      <c r="AA1929" s="121"/>
      <c r="AB1929" s="121"/>
      <c r="AC1929" s="121"/>
      <c r="AD1929" s="121"/>
      <c r="AE1929" s="321"/>
      <c r="AF1929" s="121"/>
      <c r="AG1929" s="129"/>
      <c r="AH1929" s="129"/>
      <c r="AI1929" s="129"/>
      <c r="AJ1929" s="129"/>
      <c r="AK1929" s="129"/>
      <c r="AL1929" s="129"/>
      <c r="AM1929" s="129"/>
      <c r="AN1929" s="129"/>
      <c r="AO1929" s="129"/>
      <c r="AP1929" s="129"/>
    </row>
    <row r="1930" spans="2:44" s="149" customFormat="1" ht="12.75" customHeight="1">
      <c r="B1930" s="21"/>
      <c r="C1930" s="22" t="s">
        <v>24</v>
      </c>
      <c r="D1930" s="38" t="s">
        <v>404</v>
      </c>
      <c r="E1930" s="38" t="s">
        <v>460</v>
      </c>
      <c r="F1930" s="23" t="s">
        <v>1003</v>
      </c>
      <c r="G1930" s="239" t="s">
        <v>1004</v>
      </c>
      <c r="H1930" s="14" t="s">
        <v>274</v>
      </c>
      <c r="I1930" s="25">
        <v>60</v>
      </c>
      <c r="J1930" s="26">
        <v>0</v>
      </c>
      <c r="K1930" s="479">
        <v>1</v>
      </c>
      <c r="L1930" s="476">
        <v>0</v>
      </c>
      <c r="M1930" s="27">
        <f>SUM(I1930:I1932)</f>
        <v>120</v>
      </c>
      <c r="N1930" s="27">
        <f t="shared" ref="N1930:P1930" si="224">SUM(J1930:J1932)</f>
        <v>0</v>
      </c>
      <c r="O1930" s="27">
        <f t="shared" si="224"/>
        <v>2</v>
      </c>
      <c r="P1930" s="27">
        <f t="shared" si="224"/>
        <v>0</v>
      </c>
      <c r="Q1930" s="27"/>
      <c r="R1930" s="28">
        <v>42338</v>
      </c>
      <c r="S1930" s="274" t="s">
        <v>2470</v>
      </c>
      <c r="T1930" s="148" t="s">
        <v>31</v>
      </c>
      <c r="U1930" s="148" t="s">
        <v>31</v>
      </c>
      <c r="V1930" s="148" t="s">
        <v>31</v>
      </c>
      <c r="W1930" s="148" t="s">
        <v>31</v>
      </c>
      <c r="X1930" s="333" t="s">
        <v>3795</v>
      </c>
      <c r="Y1930" s="121"/>
      <c r="Z1930" s="121"/>
      <c r="AA1930" s="121"/>
      <c r="AB1930" s="121"/>
      <c r="AC1930" s="121"/>
      <c r="AD1930" s="121"/>
      <c r="AE1930" s="321"/>
      <c r="AF1930" s="121"/>
      <c r="AG1930" s="129"/>
      <c r="AH1930" s="129"/>
      <c r="AI1930" s="129"/>
      <c r="AJ1930" s="129"/>
      <c r="AK1930" s="129"/>
      <c r="AL1930" s="129"/>
      <c r="AM1930" s="129"/>
      <c r="AN1930" s="129"/>
      <c r="AO1930" s="129"/>
      <c r="AP1930" s="129"/>
      <c r="AQ1930" s="327"/>
      <c r="AR1930" s="327"/>
    </row>
    <row r="1931" spans="2:44" s="149" customFormat="1" ht="12.75" customHeight="1">
      <c r="B1931" s="21"/>
      <c r="C1931" s="29"/>
      <c r="D1931" s="30"/>
      <c r="E1931" s="30"/>
      <c r="F1931" s="31"/>
      <c r="G1931" s="239" t="s">
        <v>1005</v>
      </c>
      <c r="H1931" s="14" t="s">
        <v>274</v>
      </c>
      <c r="I1931" s="25">
        <v>30</v>
      </c>
      <c r="J1931" s="26">
        <v>0</v>
      </c>
      <c r="K1931" s="479">
        <v>0.5</v>
      </c>
      <c r="L1931" s="476">
        <v>0</v>
      </c>
      <c r="M1931" s="27"/>
      <c r="N1931" s="27"/>
      <c r="O1931" s="27"/>
      <c r="P1931" s="27"/>
      <c r="Q1931" s="27"/>
      <c r="R1931" s="28">
        <v>42356</v>
      </c>
      <c r="S1931" s="274" t="s">
        <v>2470</v>
      </c>
      <c r="T1931" s="148" t="s">
        <v>31</v>
      </c>
      <c r="U1931" s="148" t="s">
        <v>31</v>
      </c>
      <c r="V1931" s="148" t="s">
        <v>31</v>
      </c>
      <c r="W1931" s="148" t="s">
        <v>31</v>
      </c>
      <c r="X1931" s="333" t="s">
        <v>3795</v>
      </c>
      <c r="Y1931" s="121"/>
      <c r="Z1931" s="121"/>
      <c r="AA1931" s="121"/>
      <c r="AB1931" s="121"/>
      <c r="AC1931" s="121"/>
      <c r="AD1931" s="121"/>
      <c r="AE1931" s="321"/>
      <c r="AF1931" s="121"/>
      <c r="AG1931" s="129"/>
      <c r="AH1931" s="129"/>
      <c r="AI1931" s="129"/>
      <c r="AJ1931" s="129"/>
      <c r="AK1931" s="129"/>
      <c r="AL1931" s="129"/>
      <c r="AM1931" s="129"/>
      <c r="AN1931" s="129"/>
      <c r="AO1931" s="129"/>
      <c r="AP1931" s="129"/>
    </row>
    <row r="1932" spans="2:44" s="149" customFormat="1" ht="12.75" customHeight="1">
      <c r="B1932" s="21"/>
      <c r="C1932" s="29"/>
      <c r="D1932" s="30"/>
      <c r="E1932" s="30"/>
      <c r="F1932" s="31"/>
      <c r="G1932" s="239" t="s">
        <v>1006</v>
      </c>
      <c r="H1932" s="14" t="s">
        <v>274</v>
      </c>
      <c r="I1932" s="25">
        <v>30</v>
      </c>
      <c r="J1932" s="26">
        <v>0</v>
      </c>
      <c r="K1932" s="479">
        <v>0.5</v>
      </c>
      <c r="L1932" s="476">
        <v>0</v>
      </c>
      <c r="M1932" s="27"/>
      <c r="N1932" s="27"/>
      <c r="O1932" s="27"/>
      <c r="P1932" s="27"/>
      <c r="Q1932" s="27"/>
      <c r="R1932" s="28">
        <v>42356</v>
      </c>
      <c r="S1932" s="274" t="s">
        <v>2470</v>
      </c>
      <c r="T1932" s="148" t="s">
        <v>31</v>
      </c>
      <c r="U1932" s="148" t="s">
        <v>31</v>
      </c>
      <c r="V1932" s="148" t="s">
        <v>31</v>
      </c>
      <c r="W1932" s="148" t="s">
        <v>31</v>
      </c>
      <c r="X1932" s="333" t="s">
        <v>3795</v>
      </c>
      <c r="Y1932" s="121"/>
      <c r="Z1932" s="121"/>
      <c r="AA1932" s="121"/>
      <c r="AB1932" s="121"/>
      <c r="AC1932" s="121"/>
      <c r="AD1932" s="121"/>
      <c r="AE1932" s="321"/>
      <c r="AF1932" s="121"/>
      <c r="AG1932" s="129"/>
      <c r="AH1932" s="129"/>
      <c r="AI1932" s="129"/>
      <c r="AJ1932" s="129"/>
      <c r="AK1932" s="129"/>
      <c r="AL1932" s="129"/>
      <c r="AM1932" s="129"/>
      <c r="AN1932" s="129"/>
      <c r="AO1932" s="129"/>
      <c r="AP1932" s="129"/>
    </row>
    <row r="1933" spans="2:44" s="149" customFormat="1" ht="12.75" customHeight="1">
      <c r="B1933" s="21"/>
      <c r="C1933" s="22" t="s">
        <v>24</v>
      </c>
      <c r="D1933" s="38" t="s">
        <v>404</v>
      </c>
      <c r="E1933" s="38" t="s">
        <v>460</v>
      </c>
      <c r="F1933" s="23" t="s">
        <v>1007</v>
      </c>
      <c r="G1933" s="239" t="s">
        <v>1008</v>
      </c>
      <c r="H1933" s="14" t="s">
        <v>274</v>
      </c>
      <c r="I1933" s="25">
        <v>6</v>
      </c>
      <c r="J1933" s="26">
        <v>720</v>
      </c>
      <c r="K1933" s="480">
        <v>0.1</v>
      </c>
      <c r="L1933" s="476">
        <v>12</v>
      </c>
      <c r="M1933" s="27">
        <f>SUM(I1933:I1934)</f>
        <v>12</v>
      </c>
      <c r="N1933" s="27">
        <f t="shared" ref="N1933:P1933" si="225">SUM(J1933:J1934)</f>
        <v>1440</v>
      </c>
      <c r="O1933" s="27">
        <f t="shared" si="225"/>
        <v>0.2</v>
      </c>
      <c r="P1933" s="27">
        <f t="shared" si="225"/>
        <v>24</v>
      </c>
      <c r="Q1933" s="27"/>
      <c r="R1933" s="28">
        <v>42338</v>
      </c>
      <c r="S1933" s="274" t="s">
        <v>2470</v>
      </c>
      <c r="T1933" s="148" t="s">
        <v>31</v>
      </c>
      <c r="U1933" s="148" t="s">
        <v>31</v>
      </c>
      <c r="V1933" s="148" t="s">
        <v>31</v>
      </c>
      <c r="W1933" s="148" t="s">
        <v>31</v>
      </c>
      <c r="X1933" s="333" t="s">
        <v>3795</v>
      </c>
      <c r="Y1933" s="121"/>
      <c r="Z1933" s="121"/>
      <c r="AA1933" s="121"/>
      <c r="AB1933" s="121"/>
      <c r="AC1933" s="121"/>
      <c r="AD1933" s="121"/>
      <c r="AE1933" s="321"/>
      <c r="AF1933" s="121"/>
      <c r="AG1933" s="129"/>
      <c r="AH1933" s="129"/>
      <c r="AI1933" s="129"/>
      <c r="AJ1933" s="129"/>
      <c r="AK1933" s="129"/>
      <c r="AL1933" s="129"/>
      <c r="AM1933" s="129"/>
      <c r="AN1933" s="129"/>
      <c r="AO1933" s="129"/>
      <c r="AP1933" s="129"/>
      <c r="AQ1933" s="327"/>
      <c r="AR1933" s="327"/>
    </row>
    <row r="1934" spans="2:44" s="149" customFormat="1" ht="12.75" customHeight="1">
      <c r="B1934" s="21"/>
      <c r="C1934" s="29"/>
      <c r="D1934" s="30"/>
      <c r="E1934" s="30"/>
      <c r="F1934" s="31"/>
      <c r="G1934" s="239" t="s">
        <v>1009</v>
      </c>
      <c r="H1934" s="14" t="s">
        <v>274</v>
      </c>
      <c r="I1934" s="25">
        <v>6</v>
      </c>
      <c r="J1934" s="26">
        <v>720</v>
      </c>
      <c r="K1934" s="480">
        <v>0.1</v>
      </c>
      <c r="L1934" s="476">
        <v>12</v>
      </c>
      <c r="M1934" s="27"/>
      <c r="N1934" s="27"/>
      <c r="O1934" s="27"/>
      <c r="P1934" s="27"/>
      <c r="Q1934" s="27"/>
      <c r="R1934" s="28">
        <v>42467</v>
      </c>
      <c r="S1934" s="274" t="s">
        <v>2470</v>
      </c>
      <c r="T1934" s="148" t="s">
        <v>31</v>
      </c>
      <c r="U1934" s="148" t="s">
        <v>31</v>
      </c>
      <c r="V1934" s="148" t="s">
        <v>31</v>
      </c>
      <c r="W1934" s="148" t="s">
        <v>31</v>
      </c>
      <c r="X1934" s="333" t="s">
        <v>3795</v>
      </c>
      <c r="Y1934" s="121"/>
      <c r="Z1934" s="121"/>
      <c r="AA1934" s="121"/>
      <c r="AB1934" s="121"/>
      <c r="AC1934" s="121"/>
      <c r="AD1934" s="121"/>
      <c r="AE1934" s="321"/>
      <c r="AF1934" s="121"/>
      <c r="AG1934" s="129"/>
      <c r="AH1934" s="129"/>
      <c r="AI1934" s="129"/>
      <c r="AJ1934" s="129"/>
      <c r="AK1934" s="129"/>
      <c r="AL1934" s="129"/>
      <c r="AM1934" s="129"/>
      <c r="AN1934" s="129"/>
      <c r="AO1934" s="129"/>
      <c r="AP1934" s="129"/>
    </row>
    <row r="1935" spans="2:44" s="149" customFormat="1" ht="12.75" customHeight="1">
      <c r="B1935" s="21"/>
      <c r="C1935" s="22" t="s">
        <v>24</v>
      </c>
      <c r="D1935" s="38" t="s">
        <v>404</v>
      </c>
      <c r="E1935" s="38" t="s">
        <v>460</v>
      </c>
      <c r="F1935" s="23" t="s">
        <v>1010</v>
      </c>
      <c r="G1935" s="239" t="s">
        <v>1011</v>
      </c>
      <c r="H1935" s="14" t="s">
        <v>274</v>
      </c>
      <c r="I1935" s="25">
        <v>36</v>
      </c>
      <c r="J1935" s="26">
        <v>0</v>
      </c>
      <c r="K1935" s="479">
        <v>0.6</v>
      </c>
      <c r="L1935" s="476">
        <v>0</v>
      </c>
      <c r="M1935" s="27">
        <f>SUM(I1935:I1937)</f>
        <v>222</v>
      </c>
      <c r="N1935" s="27">
        <f t="shared" ref="N1935:P1935" si="226">SUM(J1935:J1937)</f>
        <v>0</v>
      </c>
      <c r="O1935" s="27">
        <f t="shared" si="226"/>
        <v>3.7</v>
      </c>
      <c r="P1935" s="27">
        <f t="shared" si="226"/>
        <v>0</v>
      </c>
      <c r="Q1935" s="27"/>
      <c r="R1935" s="28">
        <v>42338</v>
      </c>
      <c r="S1935" s="274" t="s">
        <v>2470</v>
      </c>
      <c r="T1935" s="148" t="s">
        <v>31</v>
      </c>
      <c r="U1935" s="148" t="s">
        <v>31</v>
      </c>
      <c r="V1935" s="148" t="s">
        <v>31</v>
      </c>
      <c r="W1935" s="148" t="s">
        <v>31</v>
      </c>
      <c r="X1935" s="333" t="s">
        <v>3795</v>
      </c>
      <c r="Y1935" s="121"/>
      <c r="Z1935" s="121"/>
      <c r="AA1935" s="121"/>
      <c r="AB1935" s="121"/>
      <c r="AC1935" s="121"/>
      <c r="AD1935" s="121"/>
      <c r="AE1935" s="321"/>
      <c r="AF1935" s="121"/>
      <c r="AG1935" s="129"/>
      <c r="AH1935" s="129"/>
      <c r="AI1935" s="129"/>
      <c r="AJ1935" s="129"/>
      <c r="AK1935" s="129"/>
      <c r="AL1935" s="129"/>
      <c r="AM1935" s="129"/>
      <c r="AN1935" s="129"/>
      <c r="AO1935" s="129"/>
      <c r="AP1935" s="129"/>
      <c r="AQ1935" s="327"/>
      <c r="AR1935" s="327"/>
    </row>
    <row r="1936" spans="2:44" s="149" customFormat="1" ht="12.75" customHeight="1">
      <c r="B1936" s="21"/>
      <c r="C1936" s="29"/>
      <c r="D1936" s="30"/>
      <c r="E1936" s="30"/>
      <c r="F1936" s="31"/>
      <c r="G1936" s="239" t="s">
        <v>1012</v>
      </c>
      <c r="H1936" s="14" t="s">
        <v>274</v>
      </c>
      <c r="I1936" s="25">
        <v>6</v>
      </c>
      <c r="J1936" s="26">
        <v>0</v>
      </c>
      <c r="K1936" s="480">
        <v>0.1</v>
      </c>
      <c r="L1936" s="476">
        <v>0</v>
      </c>
      <c r="M1936" s="27"/>
      <c r="N1936" s="27"/>
      <c r="O1936" s="27"/>
      <c r="P1936" s="27"/>
      <c r="Q1936" s="27"/>
      <c r="R1936" s="28">
        <v>42338</v>
      </c>
      <c r="S1936" s="274" t="s">
        <v>2470</v>
      </c>
      <c r="T1936" s="148" t="s">
        <v>31</v>
      </c>
      <c r="U1936" s="148" t="s">
        <v>31</v>
      </c>
      <c r="V1936" s="148" t="s">
        <v>31</v>
      </c>
      <c r="W1936" s="148" t="s">
        <v>31</v>
      </c>
      <c r="X1936" s="333" t="s">
        <v>3795</v>
      </c>
      <c r="Y1936" s="121"/>
      <c r="Z1936" s="121"/>
      <c r="AA1936" s="121"/>
      <c r="AB1936" s="121"/>
      <c r="AC1936" s="121"/>
      <c r="AD1936" s="121"/>
      <c r="AE1936" s="321"/>
      <c r="AF1936" s="121"/>
      <c r="AG1936" s="129"/>
      <c r="AH1936" s="129"/>
      <c r="AI1936" s="129"/>
      <c r="AJ1936" s="129"/>
      <c r="AK1936" s="129"/>
      <c r="AL1936" s="129"/>
      <c r="AM1936" s="129"/>
      <c r="AN1936" s="129"/>
      <c r="AO1936" s="129"/>
      <c r="AP1936" s="129"/>
    </row>
    <row r="1937" spans="2:44" s="149" customFormat="1" ht="12.75" customHeight="1">
      <c r="B1937" s="21"/>
      <c r="C1937" s="29"/>
      <c r="D1937" s="30"/>
      <c r="E1937" s="30"/>
      <c r="F1937" s="31"/>
      <c r="G1937" s="239" t="s">
        <v>1013</v>
      </c>
      <c r="H1937" s="14" t="s">
        <v>274</v>
      </c>
      <c r="I1937" s="25">
        <v>180</v>
      </c>
      <c r="J1937" s="26">
        <v>0</v>
      </c>
      <c r="K1937" s="479">
        <v>3</v>
      </c>
      <c r="L1937" s="476">
        <v>0</v>
      </c>
      <c r="M1937" s="27"/>
      <c r="N1937" s="27"/>
      <c r="O1937" s="27"/>
      <c r="P1937" s="27"/>
      <c r="Q1937" s="27"/>
      <c r="R1937" s="28">
        <v>42338</v>
      </c>
      <c r="S1937" s="274" t="s">
        <v>2470</v>
      </c>
      <c r="T1937" s="148" t="s">
        <v>31</v>
      </c>
      <c r="U1937" s="148" t="s">
        <v>31</v>
      </c>
      <c r="V1937" s="148" t="s">
        <v>31</v>
      </c>
      <c r="W1937" s="148" t="s">
        <v>31</v>
      </c>
      <c r="X1937" s="333" t="s">
        <v>3795</v>
      </c>
      <c r="Y1937" s="121"/>
      <c r="Z1937" s="121"/>
      <c r="AA1937" s="121"/>
      <c r="AB1937" s="121"/>
      <c r="AC1937" s="121"/>
      <c r="AD1937" s="121"/>
      <c r="AE1937" s="321"/>
      <c r="AF1937" s="121"/>
      <c r="AG1937" s="129"/>
      <c r="AH1937" s="129"/>
      <c r="AI1937" s="129"/>
      <c r="AJ1937" s="129"/>
      <c r="AK1937" s="129"/>
      <c r="AL1937" s="129"/>
      <c r="AM1937" s="129"/>
      <c r="AN1937" s="129"/>
      <c r="AO1937" s="129"/>
      <c r="AP1937" s="129"/>
    </row>
    <row r="1938" spans="2:44" s="149" customFormat="1" ht="12.75" customHeight="1">
      <c r="B1938" s="21"/>
      <c r="C1938" s="22" t="s">
        <v>24</v>
      </c>
      <c r="D1938" s="38" t="s">
        <v>404</v>
      </c>
      <c r="E1938" s="38" t="s">
        <v>1014</v>
      </c>
      <c r="F1938" s="38" t="s">
        <v>1015</v>
      </c>
      <c r="G1938" s="239" t="s">
        <v>1016</v>
      </c>
      <c r="H1938" s="14" t="s">
        <v>274</v>
      </c>
      <c r="I1938" s="25">
        <v>18</v>
      </c>
      <c r="J1938" s="26">
        <v>0</v>
      </c>
      <c r="K1938" s="479">
        <v>0.3</v>
      </c>
      <c r="L1938" s="479">
        <v>0</v>
      </c>
      <c r="M1938" s="27">
        <f>SUM(I1938:I1941)</f>
        <v>42</v>
      </c>
      <c r="N1938" s="27">
        <f t="shared" ref="N1938:P1938" si="227">SUM(J1938:J1941)</f>
        <v>120</v>
      </c>
      <c r="O1938" s="27">
        <f t="shared" si="227"/>
        <v>0.7</v>
      </c>
      <c r="P1938" s="27">
        <f t="shared" si="227"/>
        <v>2</v>
      </c>
      <c r="Q1938" s="27"/>
      <c r="R1938" s="53">
        <v>42425</v>
      </c>
      <c r="S1938" s="274" t="s">
        <v>2470</v>
      </c>
      <c r="T1938" s="148" t="s">
        <v>31</v>
      </c>
      <c r="U1938" s="148" t="s">
        <v>31</v>
      </c>
      <c r="V1938" s="148" t="s">
        <v>31</v>
      </c>
      <c r="W1938" s="148" t="s">
        <v>31</v>
      </c>
      <c r="X1938" s="333" t="s">
        <v>3801</v>
      </c>
      <c r="Y1938" s="121"/>
      <c r="Z1938" s="121"/>
      <c r="AA1938" s="121"/>
      <c r="AB1938" s="121"/>
      <c r="AC1938" s="121"/>
      <c r="AD1938" s="121"/>
      <c r="AE1938" s="321"/>
      <c r="AF1938" s="121"/>
      <c r="AG1938" s="129"/>
      <c r="AH1938" s="129"/>
      <c r="AI1938" s="129"/>
      <c r="AJ1938" s="129"/>
      <c r="AK1938" s="129"/>
      <c r="AL1938" s="129"/>
      <c r="AM1938" s="129"/>
      <c r="AN1938" s="129"/>
      <c r="AO1938" s="129"/>
      <c r="AP1938" s="129"/>
      <c r="AQ1938" s="327"/>
      <c r="AR1938" s="327"/>
    </row>
    <row r="1939" spans="2:44" s="149" customFormat="1" ht="12.75" customHeight="1">
      <c r="B1939" s="21"/>
      <c r="C1939" s="29"/>
      <c r="D1939" s="30"/>
      <c r="E1939" s="30"/>
      <c r="F1939" s="31"/>
      <c r="G1939" s="239" t="s">
        <v>269</v>
      </c>
      <c r="H1939" s="14" t="s">
        <v>274</v>
      </c>
      <c r="I1939" s="25">
        <v>12</v>
      </c>
      <c r="J1939" s="26">
        <v>60</v>
      </c>
      <c r="K1939" s="479">
        <v>0.2</v>
      </c>
      <c r="L1939" s="479">
        <v>1</v>
      </c>
      <c r="M1939" s="27"/>
      <c r="N1939" s="27"/>
      <c r="O1939" s="27"/>
      <c r="P1939" s="27"/>
      <c r="Q1939" s="27"/>
      <c r="R1939" s="53">
        <v>42425</v>
      </c>
      <c r="S1939" s="274" t="s">
        <v>2470</v>
      </c>
      <c r="T1939" s="148" t="s">
        <v>31</v>
      </c>
      <c r="U1939" s="148" t="s">
        <v>31</v>
      </c>
      <c r="V1939" s="148" t="s">
        <v>31</v>
      </c>
      <c r="W1939" s="148" t="s">
        <v>31</v>
      </c>
      <c r="X1939" s="333" t="s">
        <v>3801</v>
      </c>
      <c r="Y1939" s="121"/>
      <c r="Z1939" s="121"/>
      <c r="AA1939" s="121"/>
      <c r="AB1939" s="121"/>
      <c r="AC1939" s="121"/>
      <c r="AD1939" s="121"/>
      <c r="AE1939" s="321"/>
      <c r="AF1939" s="121"/>
      <c r="AG1939" s="129"/>
      <c r="AH1939" s="129"/>
      <c r="AI1939" s="129"/>
      <c r="AJ1939" s="129"/>
      <c r="AK1939" s="129"/>
      <c r="AL1939" s="129"/>
      <c r="AM1939" s="129"/>
      <c r="AN1939" s="129"/>
      <c r="AO1939" s="129"/>
      <c r="AP1939" s="129"/>
    </row>
    <row r="1940" spans="2:44" s="149" customFormat="1" ht="12.75" customHeight="1">
      <c r="B1940" s="21"/>
      <c r="C1940" s="29"/>
      <c r="D1940" s="30"/>
      <c r="E1940" s="30"/>
      <c r="F1940" s="31"/>
      <c r="G1940" s="239" t="s">
        <v>462</v>
      </c>
      <c r="H1940" s="14" t="s">
        <v>274</v>
      </c>
      <c r="I1940" s="25">
        <v>12</v>
      </c>
      <c r="J1940" s="26">
        <v>60</v>
      </c>
      <c r="K1940" s="479">
        <v>0.2</v>
      </c>
      <c r="L1940" s="479">
        <v>1</v>
      </c>
      <c r="M1940" s="27"/>
      <c r="N1940" s="27"/>
      <c r="O1940" s="27"/>
      <c r="P1940" s="27"/>
      <c r="Q1940" s="27"/>
      <c r="R1940" s="53">
        <v>42425</v>
      </c>
      <c r="S1940" s="274" t="s">
        <v>2470</v>
      </c>
      <c r="T1940" s="148" t="s">
        <v>31</v>
      </c>
      <c r="U1940" s="148" t="s">
        <v>31</v>
      </c>
      <c r="V1940" s="148" t="s">
        <v>31</v>
      </c>
      <c r="W1940" s="148" t="s">
        <v>31</v>
      </c>
      <c r="X1940" s="333" t="s">
        <v>3801</v>
      </c>
      <c r="Y1940" s="121"/>
      <c r="Z1940" s="121"/>
      <c r="AA1940" s="121"/>
      <c r="AB1940" s="121"/>
      <c r="AC1940" s="121"/>
      <c r="AD1940" s="121"/>
      <c r="AE1940" s="321"/>
      <c r="AF1940" s="121"/>
      <c r="AG1940" s="129"/>
      <c r="AH1940" s="129"/>
      <c r="AI1940" s="129"/>
      <c r="AJ1940" s="129"/>
      <c r="AK1940" s="129"/>
      <c r="AL1940" s="129"/>
      <c r="AM1940" s="129"/>
      <c r="AN1940" s="129"/>
      <c r="AO1940" s="129"/>
      <c r="AP1940" s="129"/>
    </row>
    <row r="1941" spans="2:44" s="149" customFormat="1" ht="12.75" customHeight="1">
      <c r="B1941" s="21"/>
      <c r="C1941" s="29"/>
      <c r="D1941" s="30"/>
      <c r="E1941" s="30"/>
      <c r="F1941" s="31"/>
      <c r="G1941" s="239" t="s">
        <v>1017</v>
      </c>
      <c r="H1941" s="14" t="s">
        <v>274</v>
      </c>
      <c r="I1941" s="25">
        <v>0</v>
      </c>
      <c r="J1941" s="26">
        <v>0</v>
      </c>
      <c r="K1941" s="479">
        <v>0</v>
      </c>
      <c r="L1941" s="479">
        <v>0</v>
      </c>
      <c r="M1941" s="27"/>
      <c r="N1941" s="27"/>
      <c r="O1941" s="27"/>
      <c r="P1941" s="27"/>
      <c r="Q1941" s="27"/>
      <c r="R1941" s="53">
        <v>42425</v>
      </c>
      <c r="S1941" s="274" t="s">
        <v>2470</v>
      </c>
      <c r="T1941" s="148" t="s">
        <v>31</v>
      </c>
      <c r="U1941" s="148" t="s">
        <v>31</v>
      </c>
      <c r="V1941" s="148" t="s">
        <v>31</v>
      </c>
      <c r="W1941" s="148" t="s">
        <v>31</v>
      </c>
      <c r="X1941" s="333" t="s">
        <v>3801</v>
      </c>
      <c r="Y1941" s="121"/>
      <c r="Z1941" s="121"/>
      <c r="AA1941" s="121"/>
      <c r="AB1941" s="121"/>
      <c r="AC1941" s="121"/>
      <c r="AD1941" s="121"/>
      <c r="AE1941" s="321"/>
      <c r="AF1941" s="121"/>
      <c r="AG1941" s="129"/>
      <c r="AH1941" s="129"/>
      <c r="AI1941" s="129"/>
      <c r="AJ1941" s="129"/>
      <c r="AK1941" s="129"/>
      <c r="AL1941" s="129"/>
      <c r="AM1941" s="129"/>
      <c r="AN1941" s="129"/>
      <c r="AO1941" s="129"/>
      <c r="AP1941" s="129"/>
    </row>
    <row r="1942" spans="2:44" s="149" customFormat="1" ht="12.75" customHeight="1">
      <c r="B1942" s="21"/>
      <c r="C1942" s="22" t="s">
        <v>24</v>
      </c>
      <c r="D1942" s="38" t="s">
        <v>404</v>
      </c>
      <c r="E1942" s="38" t="s">
        <v>1014</v>
      </c>
      <c r="F1942" s="23" t="s">
        <v>1018</v>
      </c>
      <c r="G1942" s="239" t="s">
        <v>1019</v>
      </c>
      <c r="H1942" s="14" t="s">
        <v>274</v>
      </c>
      <c r="I1942" s="25">
        <v>12</v>
      </c>
      <c r="J1942" s="26">
        <v>0</v>
      </c>
      <c r="K1942" s="479">
        <v>0.2</v>
      </c>
      <c r="L1942" s="479">
        <v>0</v>
      </c>
      <c r="M1942" s="27">
        <f>SUM(I1942)</f>
        <v>12</v>
      </c>
      <c r="N1942" s="27">
        <f t="shared" ref="N1942:P1942" si="228">SUM(J1942)</f>
        <v>0</v>
      </c>
      <c r="O1942" s="27">
        <f t="shared" si="228"/>
        <v>0.2</v>
      </c>
      <c r="P1942" s="27">
        <f t="shared" si="228"/>
        <v>0</v>
      </c>
      <c r="Q1942" s="27"/>
      <c r="R1942" s="53">
        <v>42473</v>
      </c>
      <c r="S1942" s="274" t="s">
        <v>2470</v>
      </c>
      <c r="T1942" s="148" t="s">
        <v>31</v>
      </c>
      <c r="U1942" s="148" t="s">
        <v>31</v>
      </c>
      <c r="V1942" s="148" t="s">
        <v>31</v>
      </c>
      <c r="W1942" s="148" t="s">
        <v>31</v>
      </c>
      <c r="X1942" s="333" t="s">
        <v>3801</v>
      </c>
      <c r="Y1942" s="121"/>
      <c r="Z1942" s="121"/>
      <c r="AA1942" s="121"/>
      <c r="AB1942" s="121"/>
      <c r="AC1942" s="121"/>
      <c r="AD1942" s="121"/>
      <c r="AE1942" s="321"/>
      <c r="AF1942" s="121"/>
      <c r="AG1942" s="129"/>
      <c r="AH1942" s="129"/>
      <c r="AI1942" s="129"/>
      <c r="AJ1942" s="129"/>
      <c r="AK1942" s="129"/>
      <c r="AL1942" s="129"/>
      <c r="AM1942" s="129"/>
      <c r="AN1942" s="129"/>
      <c r="AO1942" s="129"/>
      <c r="AP1942" s="129"/>
      <c r="AQ1942" s="327"/>
      <c r="AR1942" s="327"/>
    </row>
    <row r="1943" spans="2:44" s="149" customFormat="1" ht="12.75" customHeight="1">
      <c r="B1943" s="21"/>
      <c r="C1943" s="22" t="s">
        <v>24</v>
      </c>
      <c r="D1943" s="38" t="s">
        <v>404</v>
      </c>
      <c r="E1943" s="38" t="s">
        <v>1014</v>
      </c>
      <c r="F1943" s="23" t="s">
        <v>1020</v>
      </c>
      <c r="G1943" s="239" t="s">
        <v>463</v>
      </c>
      <c r="H1943" s="14" t="s">
        <v>274</v>
      </c>
      <c r="I1943" s="25">
        <v>12</v>
      </c>
      <c r="J1943" s="26">
        <v>0</v>
      </c>
      <c r="K1943" s="479">
        <v>0.2</v>
      </c>
      <c r="L1943" s="479">
        <v>0</v>
      </c>
      <c r="M1943" s="27">
        <f>SUM(I1943:I1945)</f>
        <v>30</v>
      </c>
      <c r="N1943" s="27">
        <f t="shared" ref="N1943:P1943" si="229">SUM(J1943:J1945)</f>
        <v>240</v>
      </c>
      <c r="O1943" s="27">
        <f t="shared" si="229"/>
        <v>0.5</v>
      </c>
      <c r="P1943" s="27">
        <f t="shared" si="229"/>
        <v>4</v>
      </c>
      <c r="Q1943" s="27"/>
      <c r="R1943" s="53">
        <v>43104</v>
      </c>
      <c r="S1943" s="274" t="s">
        <v>2470</v>
      </c>
      <c r="T1943" s="148" t="s">
        <v>31</v>
      </c>
      <c r="U1943" s="148" t="s">
        <v>31</v>
      </c>
      <c r="V1943" s="148" t="s">
        <v>31</v>
      </c>
      <c r="W1943" s="148" t="s">
        <v>31</v>
      </c>
      <c r="X1943" s="333" t="s">
        <v>3801</v>
      </c>
      <c r="Y1943" s="121"/>
      <c r="Z1943" s="121"/>
      <c r="AA1943" s="121"/>
      <c r="AB1943" s="121"/>
      <c r="AC1943" s="121"/>
      <c r="AD1943" s="121"/>
      <c r="AE1943" s="321"/>
      <c r="AF1943" s="121"/>
      <c r="AG1943" s="129"/>
      <c r="AH1943" s="129"/>
      <c r="AI1943" s="129"/>
      <c r="AJ1943" s="129"/>
      <c r="AK1943" s="129"/>
      <c r="AL1943" s="129"/>
      <c r="AM1943" s="129"/>
      <c r="AN1943" s="129"/>
      <c r="AO1943" s="129"/>
      <c r="AP1943" s="129"/>
      <c r="AQ1943" s="327"/>
      <c r="AR1943" s="327"/>
    </row>
    <row r="1944" spans="2:44" s="149" customFormat="1" ht="12.75" customHeight="1">
      <c r="B1944" s="21"/>
      <c r="C1944" s="29"/>
      <c r="D1944" s="30"/>
      <c r="E1944" s="30"/>
      <c r="F1944" s="31"/>
      <c r="G1944" s="239" t="s">
        <v>464</v>
      </c>
      <c r="H1944" s="14" t="s">
        <v>274</v>
      </c>
      <c r="I1944" s="25">
        <v>6</v>
      </c>
      <c r="J1944" s="26">
        <v>0</v>
      </c>
      <c r="K1944" s="479">
        <v>0.1</v>
      </c>
      <c r="L1944" s="479">
        <v>0</v>
      </c>
      <c r="M1944" s="27"/>
      <c r="N1944" s="27"/>
      <c r="O1944" s="27"/>
      <c r="P1944" s="27"/>
      <c r="Q1944" s="27"/>
      <c r="R1944" s="53">
        <v>43104</v>
      </c>
      <c r="S1944" s="274" t="s">
        <v>2470</v>
      </c>
      <c r="T1944" s="148" t="s">
        <v>31</v>
      </c>
      <c r="U1944" s="148" t="s">
        <v>31</v>
      </c>
      <c r="V1944" s="148" t="s">
        <v>31</v>
      </c>
      <c r="W1944" s="148" t="s">
        <v>31</v>
      </c>
      <c r="X1944" s="333" t="s">
        <v>3801</v>
      </c>
      <c r="Y1944" s="121"/>
      <c r="Z1944" s="121"/>
      <c r="AA1944" s="121"/>
      <c r="AB1944" s="121"/>
      <c r="AC1944" s="121"/>
      <c r="AD1944" s="121"/>
      <c r="AE1944" s="321"/>
      <c r="AF1944" s="121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</row>
    <row r="1945" spans="2:44" s="149" customFormat="1" ht="12.75" customHeight="1">
      <c r="B1945" s="21"/>
      <c r="C1945" s="29"/>
      <c r="D1945" s="30"/>
      <c r="E1945" s="30"/>
      <c r="F1945" s="31"/>
      <c r="G1945" s="239" t="s">
        <v>413</v>
      </c>
      <c r="H1945" s="14" t="s">
        <v>274</v>
      </c>
      <c r="I1945" s="25">
        <v>12</v>
      </c>
      <c r="J1945" s="26">
        <v>240</v>
      </c>
      <c r="K1945" s="479">
        <v>0.2</v>
      </c>
      <c r="L1945" s="479">
        <v>4</v>
      </c>
      <c r="M1945" s="27"/>
      <c r="N1945" s="27"/>
      <c r="O1945" s="27"/>
      <c r="P1945" s="27"/>
      <c r="Q1945" s="27"/>
      <c r="R1945" s="53">
        <v>43104</v>
      </c>
      <c r="S1945" s="274" t="s">
        <v>2470</v>
      </c>
      <c r="T1945" s="148" t="s">
        <v>31</v>
      </c>
      <c r="U1945" s="148" t="s">
        <v>31</v>
      </c>
      <c r="V1945" s="148" t="s">
        <v>31</v>
      </c>
      <c r="W1945" s="148" t="s">
        <v>31</v>
      </c>
      <c r="X1945" s="333" t="s">
        <v>3801</v>
      </c>
      <c r="Y1945" s="121"/>
      <c r="Z1945" s="121"/>
      <c r="AA1945" s="121"/>
      <c r="AB1945" s="121"/>
      <c r="AC1945" s="121"/>
      <c r="AD1945" s="121"/>
      <c r="AE1945" s="321"/>
      <c r="AF1945" s="121"/>
      <c r="AG1945" s="129"/>
      <c r="AH1945" s="129"/>
      <c r="AI1945" s="129"/>
      <c r="AJ1945" s="129"/>
      <c r="AK1945" s="129"/>
      <c r="AL1945" s="129"/>
      <c r="AM1945" s="129"/>
      <c r="AN1945" s="129"/>
      <c r="AO1945" s="129"/>
      <c r="AP1945" s="129"/>
    </row>
    <row r="1946" spans="2:44" s="149" customFormat="1" ht="12.75" customHeight="1">
      <c r="B1946" s="21"/>
      <c r="C1946" s="22" t="s">
        <v>24</v>
      </c>
      <c r="D1946" s="38" t="s">
        <v>404</v>
      </c>
      <c r="E1946" s="38" t="s">
        <v>1014</v>
      </c>
      <c r="F1946" s="23" t="s">
        <v>1021</v>
      </c>
      <c r="G1946" s="239" t="s">
        <v>465</v>
      </c>
      <c r="H1946" s="14" t="s">
        <v>274</v>
      </c>
      <c r="I1946" s="25">
        <v>12</v>
      </c>
      <c r="J1946" s="26">
        <v>0</v>
      </c>
      <c r="K1946" s="479">
        <v>0.2</v>
      </c>
      <c r="L1946" s="479">
        <v>0</v>
      </c>
      <c r="M1946" s="27">
        <f>SUM(I1946:I1949)</f>
        <v>42</v>
      </c>
      <c r="N1946" s="27">
        <f t="shared" ref="N1946:P1946" si="230">SUM(J1946:J1949)</f>
        <v>240</v>
      </c>
      <c r="O1946" s="27">
        <f t="shared" si="230"/>
        <v>0.7</v>
      </c>
      <c r="P1946" s="27">
        <f t="shared" si="230"/>
        <v>4</v>
      </c>
      <c r="Q1946" s="27"/>
      <c r="R1946" s="53">
        <v>43104</v>
      </c>
      <c r="S1946" s="274" t="s">
        <v>2470</v>
      </c>
      <c r="T1946" s="148" t="s">
        <v>31</v>
      </c>
      <c r="U1946" s="148" t="s">
        <v>31</v>
      </c>
      <c r="V1946" s="148" t="s">
        <v>31</v>
      </c>
      <c r="W1946" s="148" t="s">
        <v>31</v>
      </c>
      <c r="X1946" s="333" t="s">
        <v>3801</v>
      </c>
      <c r="Y1946" s="121"/>
      <c r="Z1946" s="121"/>
      <c r="AA1946" s="121"/>
      <c r="AB1946" s="121"/>
      <c r="AC1946" s="121"/>
      <c r="AD1946" s="121"/>
      <c r="AE1946" s="321"/>
      <c r="AF1946" s="121"/>
      <c r="AG1946" s="129"/>
      <c r="AH1946" s="129"/>
      <c r="AI1946" s="129"/>
      <c r="AJ1946" s="129"/>
      <c r="AK1946" s="129"/>
      <c r="AL1946" s="129"/>
      <c r="AM1946" s="129"/>
      <c r="AN1946" s="129"/>
      <c r="AO1946" s="129"/>
      <c r="AP1946" s="129"/>
      <c r="AQ1946" s="327"/>
      <c r="AR1946" s="327"/>
    </row>
    <row r="1947" spans="2:44" s="149" customFormat="1" ht="12.75" customHeight="1">
      <c r="B1947" s="21"/>
      <c r="C1947" s="29"/>
      <c r="D1947" s="30"/>
      <c r="E1947" s="30"/>
      <c r="F1947" s="31"/>
      <c r="G1947" s="239" t="s">
        <v>464</v>
      </c>
      <c r="H1947" s="14" t="s">
        <v>274</v>
      </c>
      <c r="I1947" s="25">
        <v>6</v>
      </c>
      <c r="J1947" s="26">
        <v>0</v>
      </c>
      <c r="K1947" s="479">
        <v>0.1</v>
      </c>
      <c r="L1947" s="479">
        <v>0</v>
      </c>
      <c r="M1947" s="27"/>
      <c r="N1947" s="27"/>
      <c r="O1947" s="27"/>
      <c r="P1947" s="27"/>
      <c r="Q1947" s="27"/>
      <c r="R1947" s="53">
        <v>43104</v>
      </c>
      <c r="S1947" s="274" t="s">
        <v>2470</v>
      </c>
      <c r="T1947" s="148" t="s">
        <v>31</v>
      </c>
      <c r="U1947" s="148" t="s">
        <v>31</v>
      </c>
      <c r="V1947" s="148" t="s">
        <v>31</v>
      </c>
      <c r="W1947" s="148" t="s">
        <v>31</v>
      </c>
      <c r="X1947" s="333" t="s">
        <v>3801</v>
      </c>
      <c r="Y1947" s="121"/>
      <c r="Z1947" s="121"/>
      <c r="AA1947" s="121"/>
      <c r="AB1947" s="121"/>
      <c r="AC1947" s="121"/>
      <c r="AD1947" s="121"/>
      <c r="AE1947" s="321"/>
      <c r="AF1947" s="121"/>
      <c r="AG1947" s="129"/>
      <c r="AH1947" s="129"/>
      <c r="AI1947" s="129"/>
      <c r="AJ1947" s="129"/>
      <c r="AK1947" s="129"/>
      <c r="AL1947" s="129"/>
      <c r="AM1947" s="129"/>
      <c r="AN1947" s="129"/>
      <c r="AO1947" s="129"/>
      <c r="AP1947" s="129"/>
    </row>
    <row r="1948" spans="2:44" s="149" customFormat="1" ht="12.75" customHeight="1">
      <c r="B1948" s="21"/>
      <c r="C1948" s="29"/>
      <c r="D1948" s="30"/>
      <c r="E1948" s="30"/>
      <c r="F1948" s="31"/>
      <c r="G1948" s="239" t="s">
        <v>466</v>
      </c>
      <c r="H1948" s="14" t="s">
        <v>274</v>
      </c>
      <c r="I1948" s="25">
        <v>12</v>
      </c>
      <c r="J1948" s="26">
        <v>0</v>
      </c>
      <c r="K1948" s="479">
        <v>0.2</v>
      </c>
      <c r="L1948" s="479">
        <v>0</v>
      </c>
      <c r="M1948" s="27"/>
      <c r="N1948" s="27"/>
      <c r="O1948" s="27"/>
      <c r="P1948" s="27"/>
      <c r="Q1948" s="27"/>
      <c r="R1948" s="53">
        <v>43104</v>
      </c>
      <c r="S1948" s="274" t="s">
        <v>2470</v>
      </c>
      <c r="T1948" s="148" t="s">
        <v>31</v>
      </c>
      <c r="U1948" s="148" t="s">
        <v>31</v>
      </c>
      <c r="V1948" s="148" t="s">
        <v>31</v>
      </c>
      <c r="W1948" s="148" t="s">
        <v>31</v>
      </c>
      <c r="X1948" s="333" t="s">
        <v>3801</v>
      </c>
      <c r="Y1948" s="121"/>
      <c r="Z1948" s="121"/>
      <c r="AA1948" s="121"/>
      <c r="AB1948" s="121"/>
      <c r="AC1948" s="121"/>
      <c r="AD1948" s="121"/>
      <c r="AE1948" s="321"/>
      <c r="AF1948" s="121"/>
      <c r="AG1948" s="129"/>
      <c r="AH1948" s="129"/>
      <c r="AI1948" s="129"/>
      <c r="AJ1948" s="129"/>
      <c r="AK1948" s="129"/>
      <c r="AL1948" s="129"/>
      <c r="AM1948" s="129"/>
      <c r="AN1948" s="129"/>
      <c r="AO1948" s="129"/>
      <c r="AP1948" s="129"/>
    </row>
    <row r="1949" spans="2:44" s="149" customFormat="1" ht="12.75" customHeight="1">
      <c r="B1949" s="21"/>
      <c r="C1949" s="29"/>
      <c r="D1949" s="30"/>
      <c r="E1949" s="30"/>
      <c r="F1949" s="31"/>
      <c r="G1949" s="239" t="s">
        <v>413</v>
      </c>
      <c r="H1949" s="14" t="s">
        <v>274</v>
      </c>
      <c r="I1949" s="25">
        <v>12</v>
      </c>
      <c r="J1949" s="26">
        <v>240</v>
      </c>
      <c r="K1949" s="479">
        <v>0.2</v>
      </c>
      <c r="L1949" s="479">
        <v>4</v>
      </c>
      <c r="M1949" s="27"/>
      <c r="N1949" s="27"/>
      <c r="O1949" s="27"/>
      <c r="P1949" s="27"/>
      <c r="Q1949" s="27"/>
      <c r="R1949" s="53">
        <v>43104</v>
      </c>
      <c r="S1949" s="274" t="s">
        <v>2470</v>
      </c>
      <c r="T1949" s="148" t="s">
        <v>31</v>
      </c>
      <c r="U1949" s="148" t="s">
        <v>31</v>
      </c>
      <c r="V1949" s="148" t="s">
        <v>31</v>
      </c>
      <c r="W1949" s="148" t="s">
        <v>31</v>
      </c>
      <c r="X1949" s="333" t="s">
        <v>3801</v>
      </c>
      <c r="Y1949" s="121"/>
      <c r="Z1949" s="121"/>
      <c r="AA1949" s="121"/>
      <c r="AB1949" s="121"/>
      <c r="AC1949" s="121"/>
      <c r="AD1949" s="121"/>
      <c r="AE1949" s="321"/>
      <c r="AF1949" s="121"/>
      <c r="AG1949" s="129"/>
      <c r="AH1949" s="129"/>
      <c r="AI1949" s="129"/>
      <c r="AJ1949" s="129"/>
      <c r="AK1949" s="129"/>
      <c r="AL1949" s="129"/>
      <c r="AM1949" s="129"/>
      <c r="AN1949" s="129"/>
      <c r="AO1949" s="129"/>
      <c r="AP1949" s="129"/>
    </row>
    <row r="1950" spans="2:44" s="149" customFormat="1" ht="12.75" customHeight="1">
      <c r="B1950" s="21"/>
      <c r="C1950" s="22" t="s">
        <v>24</v>
      </c>
      <c r="D1950" s="38" t="s">
        <v>404</v>
      </c>
      <c r="E1950" s="38" t="s">
        <v>1014</v>
      </c>
      <c r="F1950" s="23" t="s">
        <v>1022</v>
      </c>
      <c r="G1950" s="239" t="s">
        <v>464</v>
      </c>
      <c r="H1950" s="14" t="s">
        <v>274</v>
      </c>
      <c r="I1950" s="25">
        <v>12</v>
      </c>
      <c r="J1950" s="26">
        <v>0</v>
      </c>
      <c r="K1950" s="479">
        <v>0.2</v>
      </c>
      <c r="L1950" s="479">
        <v>0</v>
      </c>
      <c r="M1950" s="27">
        <f>SUM(I1950:I1952)</f>
        <v>36</v>
      </c>
      <c r="N1950" s="27">
        <f t="shared" ref="N1950:P1950" si="231">SUM(J1950:J1952)</f>
        <v>240</v>
      </c>
      <c r="O1950" s="27">
        <f t="shared" si="231"/>
        <v>0.60000000000000009</v>
      </c>
      <c r="P1950" s="27">
        <f t="shared" si="231"/>
        <v>4</v>
      </c>
      <c r="Q1950" s="27"/>
      <c r="R1950" s="53">
        <v>43104</v>
      </c>
      <c r="S1950" s="274" t="s">
        <v>2470</v>
      </c>
      <c r="T1950" s="148" t="s">
        <v>31</v>
      </c>
      <c r="U1950" s="148" t="s">
        <v>31</v>
      </c>
      <c r="V1950" s="148" t="s">
        <v>31</v>
      </c>
      <c r="W1950" s="148" t="s">
        <v>31</v>
      </c>
      <c r="X1950" s="333" t="s">
        <v>3801</v>
      </c>
      <c r="Y1950" s="121"/>
      <c r="Z1950" s="121"/>
      <c r="AA1950" s="121"/>
      <c r="AB1950" s="121"/>
      <c r="AC1950" s="121"/>
      <c r="AD1950" s="121"/>
      <c r="AE1950" s="321"/>
      <c r="AF1950" s="121"/>
      <c r="AG1950" s="129"/>
      <c r="AH1950" s="129"/>
      <c r="AI1950" s="129"/>
      <c r="AJ1950" s="129"/>
      <c r="AK1950" s="129"/>
      <c r="AL1950" s="129"/>
      <c r="AM1950" s="129"/>
      <c r="AN1950" s="129"/>
      <c r="AO1950" s="129"/>
      <c r="AP1950" s="129"/>
      <c r="AQ1950" s="327"/>
      <c r="AR1950" s="327"/>
    </row>
    <row r="1951" spans="2:44" s="149" customFormat="1" ht="12.75" customHeight="1">
      <c r="B1951" s="21"/>
      <c r="C1951" s="29"/>
      <c r="D1951" s="30"/>
      <c r="E1951" s="30"/>
      <c r="F1951" s="31"/>
      <c r="G1951" s="239" t="s">
        <v>466</v>
      </c>
      <c r="H1951" s="14" t="s">
        <v>274</v>
      </c>
      <c r="I1951" s="25">
        <v>12</v>
      </c>
      <c r="J1951" s="26">
        <v>0</v>
      </c>
      <c r="K1951" s="479">
        <v>0.2</v>
      </c>
      <c r="L1951" s="479">
        <v>0</v>
      </c>
      <c r="M1951" s="27"/>
      <c r="N1951" s="27"/>
      <c r="O1951" s="27"/>
      <c r="P1951" s="27"/>
      <c r="Q1951" s="27"/>
      <c r="R1951" s="53">
        <v>43104</v>
      </c>
      <c r="S1951" s="274" t="s">
        <v>2470</v>
      </c>
      <c r="T1951" s="148" t="s">
        <v>31</v>
      </c>
      <c r="U1951" s="148" t="s">
        <v>31</v>
      </c>
      <c r="V1951" s="148" t="s">
        <v>31</v>
      </c>
      <c r="W1951" s="148" t="s">
        <v>31</v>
      </c>
      <c r="X1951" s="333" t="s">
        <v>3801</v>
      </c>
      <c r="Y1951" s="121"/>
      <c r="Z1951" s="121"/>
      <c r="AA1951" s="121"/>
      <c r="AB1951" s="121"/>
      <c r="AC1951" s="121"/>
      <c r="AD1951" s="121"/>
      <c r="AE1951" s="321"/>
      <c r="AF1951" s="121"/>
      <c r="AG1951" s="129"/>
      <c r="AH1951" s="129"/>
      <c r="AI1951" s="129"/>
      <c r="AJ1951" s="129"/>
      <c r="AK1951" s="129"/>
      <c r="AL1951" s="129"/>
      <c r="AM1951" s="129"/>
      <c r="AN1951" s="129"/>
      <c r="AO1951" s="129"/>
      <c r="AP1951" s="129"/>
    </row>
    <row r="1952" spans="2:44" s="149" customFormat="1" ht="12.75" customHeight="1">
      <c r="B1952" s="21"/>
      <c r="C1952" s="29"/>
      <c r="D1952" s="30"/>
      <c r="E1952" s="30"/>
      <c r="F1952" s="31"/>
      <c r="G1952" s="239" t="s">
        <v>413</v>
      </c>
      <c r="H1952" s="14" t="s">
        <v>274</v>
      </c>
      <c r="I1952" s="25">
        <v>12</v>
      </c>
      <c r="J1952" s="26">
        <v>240</v>
      </c>
      <c r="K1952" s="479">
        <v>0.2</v>
      </c>
      <c r="L1952" s="479">
        <v>4</v>
      </c>
      <c r="M1952" s="27"/>
      <c r="N1952" s="27"/>
      <c r="O1952" s="27"/>
      <c r="P1952" s="27"/>
      <c r="Q1952" s="27"/>
      <c r="R1952" s="53">
        <v>43104</v>
      </c>
      <c r="S1952" s="274" t="s">
        <v>2470</v>
      </c>
      <c r="T1952" s="148" t="s">
        <v>31</v>
      </c>
      <c r="U1952" s="148" t="s">
        <v>31</v>
      </c>
      <c r="V1952" s="148" t="s">
        <v>31</v>
      </c>
      <c r="W1952" s="148" t="s">
        <v>31</v>
      </c>
      <c r="X1952" s="333" t="s">
        <v>3801</v>
      </c>
      <c r="Y1952" s="121"/>
      <c r="Z1952" s="121"/>
      <c r="AA1952" s="121"/>
      <c r="AB1952" s="121"/>
      <c r="AC1952" s="121"/>
      <c r="AD1952" s="121"/>
      <c r="AE1952" s="321"/>
      <c r="AF1952" s="121"/>
      <c r="AG1952" s="129"/>
      <c r="AH1952" s="129"/>
      <c r="AI1952" s="129"/>
      <c r="AJ1952" s="129"/>
      <c r="AK1952" s="129"/>
      <c r="AL1952" s="129"/>
      <c r="AM1952" s="129"/>
      <c r="AN1952" s="129"/>
      <c r="AO1952" s="129"/>
      <c r="AP1952" s="129"/>
    </row>
    <row r="1953" spans="2:44" s="149" customFormat="1" ht="12.75" customHeight="1">
      <c r="B1953" s="21"/>
      <c r="C1953" s="22" t="s">
        <v>24</v>
      </c>
      <c r="D1953" s="38" t="s">
        <v>404</v>
      </c>
      <c r="E1953" s="38" t="s">
        <v>1014</v>
      </c>
      <c r="F1953" s="42" t="s">
        <v>1023</v>
      </c>
      <c r="G1953" s="243" t="s">
        <v>1024</v>
      </c>
      <c r="H1953" s="43" t="s">
        <v>274</v>
      </c>
      <c r="I1953" s="44">
        <v>12</v>
      </c>
      <c r="J1953" s="45">
        <v>0</v>
      </c>
      <c r="K1953" s="44">
        <v>12</v>
      </c>
      <c r="L1953" s="45">
        <v>0</v>
      </c>
      <c r="M1953" s="19">
        <f>SUM(I1953)</f>
        <v>12</v>
      </c>
      <c r="N1953" s="19">
        <f t="shared" ref="N1953:P1953" si="232">SUM(J1953)</f>
        <v>0</v>
      </c>
      <c r="O1953" s="19">
        <f t="shared" si="232"/>
        <v>12</v>
      </c>
      <c r="P1953" s="19">
        <f t="shared" si="232"/>
        <v>0</v>
      </c>
      <c r="Q1953" s="19"/>
      <c r="R1953" s="54">
        <v>43754</v>
      </c>
      <c r="S1953" s="274" t="s">
        <v>2470</v>
      </c>
      <c r="T1953" s="148" t="s">
        <v>31</v>
      </c>
      <c r="U1953" s="148" t="s">
        <v>31</v>
      </c>
      <c r="V1953" s="148" t="s">
        <v>31</v>
      </c>
      <c r="W1953" s="148" t="s">
        <v>31</v>
      </c>
      <c r="X1953" s="333" t="s">
        <v>3801</v>
      </c>
      <c r="Y1953" s="121"/>
      <c r="Z1953" s="121"/>
      <c r="AA1953" s="121"/>
      <c r="AB1953" s="121"/>
      <c r="AC1953" s="121"/>
      <c r="AD1953" s="121"/>
      <c r="AE1953" s="321"/>
      <c r="AF1953" s="121"/>
      <c r="AG1953" s="129"/>
      <c r="AH1953" s="129"/>
      <c r="AI1953" s="129"/>
      <c r="AJ1953" s="129"/>
      <c r="AK1953" s="129"/>
      <c r="AL1953" s="129"/>
      <c r="AM1953" s="129"/>
      <c r="AN1953" s="129"/>
      <c r="AO1953" s="129"/>
      <c r="AP1953" s="129"/>
      <c r="AQ1953" s="327"/>
      <c r="AR1953" s="327"/>
    </row>
    <row r="1954" spans="2:44" s="149" customFormat="1" ht="12.75" customHeight="1">
      <c r="B1954" s="21"/>
      <c r="C1954" s="22" t="s">
        <v>24</v>
      </c>
      <c r="D1954" s="38" t="s">
        <v>404</v>
      </c>
      <c r="E1954" s="38" t="s">
        <v>467</v>
      </c>
      <c r="F1954" s="38" t="s">
        <v>183</v>
      </c>
      <c r="G1954" s="239" t="s">
        <v>183</v>
      </c>
      <c r="H1954" s="14" t="s">
        <v>274</v>
      </c>
      <c r="I1954" s="25">
        <v>6</v>
      </c>
      <c r="J1954" s="26">
        <v>6</v>
      </c>
      <c r="K1954" s="479">
        <v>0.1</v>
      </c>
      <c r="L1954" s="479">
        <v>0.1</v>
      </c>
      <c r="M1954" s="27">
        <f>SUM(I1954:I1955)</f>
        <v>12</v>
      </c>
      <c r="N1954" s="27">
        <f t="shared" ref="N1954:P1954" si="233">SUM(J1954:J1955)</f>
        <v>12</v>
      </c>
      <c r="O1954" s="27">
        <f t="shared" si="233"/>
        <v>0.2</v>
      </c>
      <c r="P1954" s="27">
        <f t="shared" si="233"/>
        <v>0.2</v>
      </c>
      <c r="Q1954" s="27"/>
      <c r="R1954" s="53">
        <v>42936</v>
      </c>
      <c r="S1954" s="274" t="s">
        <v>2470</v>
      </c>
      <c r="T1954" s="148" t="s">
        <v>31</v>
      </c>
      <c r="U1954" s="148" t="s">
        <v>31</v>
      </c>
      <c r="V1954" s="148" t="s">
        <v>31</v>
      </c>
      <c r="W1954" s="148" t="s">
        <v>31</v>
      </c>
      <c r="X1954" s="333" t="s">
        <v>3801</v>
      </c>
      <c r="Y1954" s="121"/>
      <c r="Z1954" s="121"/>
      <c r="AA1954" s="121"/>
      <c r="AB1954" s="121"/>
      <c r="AC1954" s="121"/>
      <c r="AD1954" s="121"/>
      <c r="AE1954" s="321"/>
      <c r="AF1954" s="121"/>
      <c r="AG1954" s="129"/>
      <c r="AH1954" s="129"/>
      <c r="AI1954" s="129"/>
      <c r="AJ1954" s="129"/>
      <c r="AK1954" s="129"/>
      <c r="AL1954" s="129"/>
      <c r="AM1954" s="129"/>
      <c r="AN1954" s="129"/>
      <c r="AO1954" s="129"/>
      <c r="AP1954" s="129"/>
      <c r="AQ1954" s="327"/>
      <c r="AR1954" s="327"/>
    </row>
    <row r="1955" spans="2:44" s="149" customFormat="1" ht="12.75" customHeight="1">
      <c r="B1955" s="21"/>
      <c r="C1955" s="29"/>
      <c r="D1955" s="30"/>
      <c r="E1955" s="30"/>
      <c r="F1955" s="31"/>
      <c r="G1955" s="239" t="s">
        <v>184</v>
      </c>
      <c r="H1955" s="14" t="s">
        <v>274</v>
      </c>
      <c r="I1955" s="25">
        <v>6</v>
      </c>
      <c r="J1955" s="26">
        <v>6</v>
      </c>
      <c r="K1955" s="479">
        <v>0.1</v>
      </c>
      <c r="L1955" s="479">
        <v>0.1</v>
      </c>
      <c r="M1955" s="27"/>
      <c r="N1955" s="27"/>
      <c r="O1955" s="27"/>
      <c r="P1955" s="27"/>
      <c r="Q1955" s="27"/>
      <c r="R1955" s="53">
        <v>42936</v>
      </c>
      <c r="S1955" s="274" t="s">
        <v>2470</v>
      </c>
      <c r="T1955" s="148" t="s">
        <v>31</v>
      </c>
      <c r="U1955" s="148" t="s">
        <v>31</v>
      </c>
      <c r="V1955" s="148" t="s">
        <v>31</v>
      </c>
      <c r="W1955" s="148" t="s">
        <v>31</v>
      </c>
      <c r="X1955" s="333" t="s">
        <v>3801</v>
      </c>
      <c r="Y1955" s="121"/>
      <c r="Z1955" s="121"/>
      <c r="AA1955" s="121"/>
      <c r="AB1955" s="121"/>
      <c r="AC1955" s="121"/>
      <c r="AD1955" s="121"/>
      <c r="AE1955" s="321"/>
      <c r="AF1955" s="121"/>
      <c r="AG1955" s="129"/>
      <c r="AH1955" s="129"/>
      <c r="AI1955" s="129"/>
      <c r="AJ1955" s="129"/>
      <c r="AK1955" s="129"/>
      <c r="AL1955" s="129"/>
      <c r="AM1955" s="129"/>
      <c r="AN1955" s="129"/>
      <c r="AO1955" s="129"/>
      <c r="AP1955" s="129"/>
    </row>
    <row r="1956" spans="2:44" s="149" customFormat="1" ht="12.75" customHeight="1">
      <c r="B1956" s="21"/>
      <c r="C1956" s="22" t="s">
        <v>24</v>
      </c>
      <c r="D1956" s="38" t="s">
        <v>404</v>
      </c>
      <c r="E1956" s="38" t="s">
        <v>467</v>
      </c>
      <c r="F1956" s="23" t="s">
        <v>1025</v>
      </c>
      <c r="G1956" s="239" t="s">
        <v>1026</v>
      </c>
      <c r="H1956" s="14" t="s">
        <v>274</v>
      </c>
      <c r="I1956" s="25">
        <v>12</v>
      </c>
      <c r="J1956" s="26">
        <v>6</v>
      </c>
      <c r="K1956" s="479">
        <v>0.2</v>
      </c>
      <c r="L1956" s="479">
        <v>0.1</v>
      </c>
      <c r="M1956" s="27">
        <f>SUM(I1956)</f>
        <v>12</v>
      </c>
      <c r="N1956" s="27">
        <f t="shared" ref="N1956:P1957" si="234">SUM(J1956)</f>
        <v>6</v>
      </c>
      <c r="O1956" s="27">
        <f t="shared" si="234"/>
        <v>0.2</v>
      </c>
      <c r="P1956" s="27">
        <f t="shared" si="234"/>
        <v>0.1</v>
      </c>
      <c r="Q1956" s="27"/>
      <c r="R1956" s="53">
        <v>42936</v>
      </c>
      <c r="S1956" s="274" t="s">
        <v>2470</v>
      </c>
      <c r="T1956" s="148" t="s">
        <v>31</v>
      </c>
      <c r="U1956" s="148" t="s">
        <v>31</v>
      </c>
      <c r="V1956" s="148" t="s">
        <v>31</v>
      </c>
      <c r="W1956" s="148" t="s">
        <v>31</v>
      </c>
      <c r="X1956" s="333" t="s">
        <v>3801</v>
      </c>
      <c r="Y1956" s="121"/>
      <c r="Z1956" s="121"/>
      <c r="AA1956" s="121"/>
      <c r="AB1956" s="121"/>
      <c r="AC1956" s="121"/>
      <c r="AD1956" s="121"/>
      <c r="AE1956" s="321"/>
      <c r="AF1956" s="121"/>
      <c r="AG1956" s="129"/>
      <c r="AH1956" s="129"/>
      <c r="AI1956" s="129"/>
      <c r="AJ1956" s="129"/>
      <c r="AK1956" s="129"/>
      <c r="AL1956" s="129"/>
      <c r="AM1956" s="129"/>
      <c r="AN1956" s="129"/>
      <c r="AO1956" s="129"/>
      <c r="AP1956" s="129"/>
      <c r="AQ1956" s="327"/>
      <c r="AR1956" s="327"/>
    </row>
    <row r="1957" spans="2:44" s="149" customFormat="1" ht="12.75" customHeight="1">
      <c r="B1957" s="21"/>
      <c r="C1957" s="22" t="s">
        <v>24</v>
      </c>
      <c r="D1957" s="38" t="s">
        <v>404</v>
      </c>
      <c r="E1957" s="38" t="s">
        <v>467</v>
      </c>
      <c r="F1957" s="23" t="s">
        <v>317</v>
      </c>
      <c r="G1957" s="239" t="s">
        <v>468</v>
      </c>
      <c r="H1957" s="14" t="s">
        <v>274</v>
      </c>
      <c r="I1957" s="25">
        <v>6</v>
      </c>
      <c r="J1957" s="26">
        <v>0</v>
      </c>
      <c r="K1957" s="479">
        <v>0.1</v>
      </c>
      <c r="L1957" s="479">
        <v>0</v>
      </c>
      <c r="M1957" s="27">
        <f t="shared" ref="M1957" si="235">SUM(I1957)</f>
        <v>6</v>
      </c>
      <c r="N1957" s="27">
        <f t="shared" si="234"/>
        <v>0</v>
      </c>
      <c r="O1957" s="27">
        <f t="shared" si="234"/>
        <v>0.1</v>
      </c>
      <c r="P1957" s="27">
        <f t="shared" si="234"/>
        <v>0</v>
      </c>
      <c r="Q1957" s="27"/>
      <c r="R1957" s="53">
        <v>42936</v>
      </c>
      <c r="S1957" s="274" t="s">
        <v>2470</v>
      </c>
      <c r="T1957" s="148" t="s">
        <v>31</v>
      </c>
      <c r="U1957" s="148" t="s">
        <v>31</v>
      </c>
      <c r="V1957" s="148" t="s">
        <v>31</v>
      </c>
      <c r="W1957" s="148" t="s">
        <v>31</v>
      </c>
      <c r="X1957" s="333" t="s">
        <v>3801</v>
      </c>
      <c r="Y1957" s="121"/>
      <c r="Z1957" s="121"/>
      <c r="AA1957" s="121"/>
      <c r="AB1957" s="121"/>
      <c r="AC1957" s="121"/>
      <c r="AD1957" s="121"/>
      <c r="AE1957" s="321"/>
      <c r="AF1957" s="121"/>
      <c r="AG1957" s="129"/>
      <c r="AH1957" s="129"/>
      <c r="AI1957" s="129"/>
      <c r="AJ1957" s="129"/>
      <c r="AK1957" s="129"/>
      <c r="AL1957" s="129"/>
      <c r="AM1957" s="129"/>
      <c r="AN1957" s="129"/>
      <c r="AO1957" s="129"/>
      <c r="AP1957" s="129"/>
      <c r="AQ1957" s="327"/>
      <c r="AR1957" s="327"/>
    </row>
    <row r="1958" spans="2:44" s="149" customFormat="1" ht="12.75" customHeight="1">
      <c r="B1958" s="21"/>
      <c r="C1958" s="22" t="s">
        <v>24</v>
      </c>
      <c r="D1958" s="38" t="s">
        <v>404</v>
      </c>
      <c r="E1958" s="38" t="s">
        <v>467</v>
      </c>
      <c r="F1958" s="23" t="s">
        <v>469</v>
      </c>
      <c r="G1958" s="239" t="s">
        <v>1027</v>
      </c>
      <c r="H1958" s="14" t="s">
        <v>274</v>
      </c>
      <c r="I1958" s="25">
        <v>90</v>
      </c>
      <c r="J1958" s="26">
        <v>30</v>
      </c>
      <c r="K1958" s="479">
        <v>1.5</v>
      </c>
      <c r="L1958" s="479">
        <v>0.5</v>
      </c>
      <c r="M1958" s="27">
        <f>SUM(I1958:I1959)</f>
        <v>180</v>
      </c>
      <c r="N1958" s="27">
        <f t="shared" ref="N1958:P1958" si="236">SUM(J1958:J1959)</f>
        <v>60</v>
      </c>
      <c r="O1958" s="27">
        <f t="shared" si="236"/>
        <v>3</v>
      </c>
      <c r="P1958" s="27">
        <f t="shared" si="236"/>
        <v>1</v>
      </c>
      <c r="Q1958" s="27"/>
      <c r="R1958" s="53">
        <v>43017</v>
      </c>
      <c r="S1958" s="274" t="s">
        <v>2470</v>
      </c>
      <c r="T1958" s="148" t="s">
        <v>31</v>
      </c>
      <c r="U1958" s="148" t="s">
        <v>31</v>
      </c>
      <c r="V1958" s="148" t="s">
        <v>31</v>
      </c>
      <c r="W1958" s="148" t="s">
        <v>31</v>
      </c>
      <c r="X1958" s="333" t="s">
        <v>3801</v>
      </c>
      <c r="Y1958" s="121"/>
      <c r="Z1958" s="121"/>
      <c r="AA1958" s="121"/>
      <c r="AB1958" s="121"/>
      <c r="AC1958" s="121"/>
      <c r="AD1958" s="121"/>
      <c r="AE1958" s="321"/>
      <c r="AF1958" s="121"/>
      <c r="AG1958" s="129"/>
      <c r="AH1958" s="129"/>
      <c r="AI1958" s="129"/>
      <c r="AJ1958" s="129"/>
      <c r="AK1958" s="129"/>
      <c r="AL1958" s="129"/>
      <c r="AM1958" s="129"/>
      <c r="AN1958" s="129"/>
      <c r="AO1958" s="129"/>
      <c r="AP1958" s="129"/>
      <c r="AQ1958" s="327"/>
      <c r="AR1958" s="327"/>
    </row>
    <row r="1959" spans="2:44" s="149" customFormat="1" ht="12.75" customHeight="1">
      <c r="B1959" s="21"/>
      <c r="C1959" s="29"/>
      <c r="D1959" s="30"/>
      <c r="E1959" s="30"/>
      <c r="F1959" s="31"/>
      <c r="G1959" s="239" t="s">
        <v>1028</v>
      </c>
      <c r="H1959" s="14" t="s">
        <v>274</v>
      </c>
      <c r="I1959" s="25">
        <v>90</v>
      </c>
      <c r="J1959" s="26">
        <v>30</v>
      </c>
      <c r="K1959" s="479">
        <v>1.5</v>
      </c>
      <c r="L1959" s="479">
        <v>0.5</v>
      </c>
      <c r="M1959" s="27"/>
      <c r="N1959" s="27"/>
      <c r="O1959" s="27"/>
      <c r="P1959" s="27"/>
      <c r="Q1959" s="27"/>
      <c r="R1959" s="53">
        <v>43017</v>
      </c>
      <c r="S1959" s="274" t="s">
        <v>2470</v>
      </c>
      <c r="T1959" s="148" t="s">
        <v>31</v>
      </c>
      <c r="U1959" s="148" t="s">
        <v>31</v>
      </c>
      <c r="V1959" s="148" t="s">
        <v>31</v>
      </c>
      <c r="W1959" s="148" t="s">
        <v>31</v>
      </c>
      <c r="X1959" s="333" t="s">
        <v>3801</v>
      </c>
      <c r="Y1959" s="121"/>
      <c r="Z1959" s="121"/>
      <c r="AA1959" s="121"/>
      <c r="AB1959" s="121"/>
      <c r="AC1959" s="121"/>
      <c r="AD1959" s="121"/>
      <c r="AE1959" s="321"/>
      <c r="AF1959" s="121"/>
      <c r="AG1959" s="129"/>
      <c r="AH1959" s="129"/>
      <c r="AI1959" s="129"/>
      <c r="AJ1959" s="129"/>
      <c r="AK1959" s="129"/>
      <c r="AL1959" s="129"/>
      <c r="AM1959" s="129"/>
      <c r="AN1959" s="129"/>
      <c r="AO1959" s="129"/>
      <c r="AP1959" s="129"/>
    </row>
    <row r="1960" spans="2:44" s="149" customFormat="1" ht="12.75" customHeight="1">
      <c r="B1960" s="21"/>
      <c r="C1960" s="22" t="s">
        <v>24</v>
      </c>
      <c r="D1960" s="38" t="s">
        <v>404</v>
      </c>
      <c r="E1960" s="38" t="s">
        <v>467</v>
      </c>
      <c r="F1960" s="23" t="s">
        <v>1029</v>
      </c>
      <c r="G1960" s="239" t="s">
        <v>1029</v>
      </c>
      <c r="H1960" s="14" t="s">
        <v>274</v>
      </c>
      <c r="I1960" s="25">
        <v>18</v>
      </c>
      <c r="J1960" s="26">
        <v>6</v>
      </c>
      <c r="K1960" s="479">
        <v>0.3</v>
      </c>
      <c r="L1960" s="479">
        <v>0.1</v>
      </c>
      <c r="M1960" s="27">
        <f>SUM(I1960)</f>
        <v>18</v>
      </c>
      <c r="N1960" s="27">
        <f t="shared" ref="N1960:P1960" si="237">SUM(J1960)</f>
        <v>6</v>
      </c>
      <c r="O1960" s="27">
        <f t="shared" si="237"/>
        <v>0.3</v>
      </c>
      <c r="P1960" s="27">
        <f t="shared" si="237"/>
        <v>0.1</v>
      </c>
      <c r="Q1960" s="27"/>
      <c r="R1960" s="53">
        <v>43017</v>
      </c>
      <c r="S1960" s="274" t="s">
        <v>2470</v>
      </c>
      <c r="T1960" s="148" t="s">
        <v>31</v>
      </c>
      <c r="U1960" s="148" t="s">
        <v>31</v>
      </c>
      <c r="V1960" s="148" t="s">
        <v>31</v>
      </c>
      <c r="W1960" s="148" t="s">
        <v>31</v>
      </c>
      <c r="X1960" s="333" t="s">
        <v>3801</v>
      </c>
      <c r="Y1960" s="121"/>
      <c r="Z1960" s="121"/>
      <c r="AA1960" s="121"/>
      <c r="AB1960" s="121"/>
      <c r="AC1960" s="121"/>
      <c r="AD1960" s="121"/>
      <c r="AE1960" s="321"/>
      <c r="AF1960" s="121"/>
      <c r="AG1960" s="129"/>
      <c r="AH1960" s="129"/>
      <c r="AI1960" s="129"/>
      <c r="AJ1960" s="129"/>
      <c r="AK1960" s="129"/>
      <c r="AL1960" s="129"/>
      <c r="AM1960" s="129"/>
      <c r="AN1960" s="129"/>
      <c r="AO1960" s="129"/>
      <c r="AP1960" s="129"/>
      <c r="AQ1960" s="327"/>
      <c r="AR1960" s="327"/>
    </row>
    <row r="1961" spans="2:44" s="149" customFormat="1" ht="12.75" customHeight="1">
      <c r="B1961" s="21"/>
      <c r="C1961" s="22" t="s">
        <v>24</v>
      </c>
      <c r="D1961" s="38" t="s">
        <v>404</v>
      </c>
      <c r="E1961" s="38" t="s">
        <v>470</v>
      </c>
      <c r="F1961" s="38" t="s">
        <v>471</v>
      </c>
      <c r="G1961" s="244" t="s">
        <v>1030</v>
      </c>
      <c r="H1961" s="14" t="s">
        <v>274</v>
      </c>
      <c r="I1961" s="55">
        <v>6</v>
      </c>
      <c r="J1961" s="55">
        <v>0</v>
      </c>
      <c r="K1961" s="55">
        <v>0.1</v>
      </c>
      <c r="L1961" s="55">
        <v>0</v>
      </c>
      <c r="M1961" s="27">
        <f>SUM(I1961:I1962)</f>
        <v>36</v>
      </c>
      <c r="N1961" s="27">
        <f t="shared" ref="N1961:P1961" si="238">SUM(J1961:J1962)</f>
        <v>0</v>
      </c>
      <c r="O1961" s="27">
        <f t="shared" si="238"/>
        <v>0.6</v>
      </c>
      <c r="P1961" s="27">
        <f t="shared" si="238"/>
        <v>0</v>
      </c>
      <c r="Q1961" s="27"/>
      <c r="R1961" s="56">
        <v>43305</v>
      </c>
      <c r="S1961" s="274" t="s">
        <v>2470</v>
      </c>
      <c r="T1961" s="148" t="s">
        <v>31</v>
      </c>
      <c r="U1961" s="148" t="s">
        <v>31</v>
      </c>
      <c r="V1961" s="148" t="s">
        <v>31</v>
      </c>
      <c r="W1961" s="148" t="s">
        <v>31</v>
      </c>
      <c r="X1961" s="333" t="s">
        <v>3802</v>
      </c>
      <c r="Y1961" s="121"/>
      <c r="Z1961" s="121"/>
      <c r="AA1961" s="121"/>
      <c r="AB1961" s="121"/>
      <c r="AC1961" s="121"/>
      <c r="AD1961" s="121"/>
      <c r="AE1961" s="321"/>
      <c r="AF1961" s="121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327"/>
      <c r="AR1961" s="327"/>
    </row>
    <row r="1962" spans="2:44" s="149" customFormat="1" ht="12.75" customHeight="1">
      <c r="B1962" s="21"/>
      <c r="C1962" s="29"/>
      <c r="D1962" s="30"/>
      <c r="E1962" s="30"/>
      <c r="F1962" s="31"/>
      <c r="G1962" s="244" t="s">
        <v>472</v>
      </c>
      <c r="H1962" s="14" t="s">
        <v>274</v>
      </c>
      <c r="I1962" s="55">
        <v>30</v>
      </c>
      <c r="J1962" s="55">
        <v>0</v>
      </c>
      <c r="K1962" s="55">
        <v>0.5</v>
      </c>
      <c r="L1962" s="55">
        <v>0</v>
      </c>
      <c r="M1962" s="27"/>
      <c r="N1962" s="27"/>
      <c r="O1962" s="27"/>
      <c r="P1962" s="27"/>
      <c r="Q1962" s="27"/>
      <c r="R1962" s="56">
        <v>43305</v>
      </c>
      <c r="S1962" s="274" t="s">
        <v>2470</v>
      </c>
      <c r="T1962" s="148" t="s">
        <v>31</v>
      </c>
      <c r="U1962" s="148" t="s">
        <v>31</v>
      </c>
      <c r="V1962" s="148" t="s">
        <v>31</v>
      </c>
      <c r="W1962" s="148" t="s">
        <v>31</v>
      </c>
      <c r="X1962" s="333" t="s">
        <v>3802</v>
      </c>
      <c r="Y1962" s="121"/>
      <c r="Z1962" s="121"/>
      <c r="AA1962" s="121"/>
      <c r="AB1962" s="121"/>
      <c r="AC1962" s="121"/>
      <c r="AD1962" s="121"/>
      <c r="AE1962" s="321"/>
      <c r="AF1962" s="121"/>
      <c r="AG1962" s="129"/>
      <c r="AH1962" s="129"/>
      <c r="AI1962" s="129"/>
      <c r="AJ1962" s="129"/>
      <c r="AK1962" s="129"/>
      <c r="AL1962" s="129"/>
      <c r="AM1962" s="129"/>
      <c r="AN1962" s="129"/>
      <c r="AO1962" s="129"/>
      <c r="AP1962" s="129"/>
    </row>
    <row r="1963" spans="2:44" s="149" customFormat="1" ht="12.75" customHeight="1">
      <c r="B1963" s="21"/>
      <c r="C1963" s="22" t="s">
        <v>24</v>
      </c>
      <c r="D1963" s="38" t="s">
        <v>404</v>
      </c>
      <c r="E1963" s="38" t="s">
        <v>470</v>
      </c>
      <c r="F1963" s="57" t="s">
        <v>473</v>
      </c>
      <c r="G1963" s="239" t="s">
        <v>474</v>
      </c>
      <c r="H1963" s="14" t="s">
        <v>274</v>
      </c>
      <c r="I1963" s="26">
        <v>12</v>
      </c>
      <c r="J1963" s="26">
        <v>0</v>
      </c>
      <c r="K1963" s="479">
        <v>0.2</v>
      </c>
      <c r="L1963" s="479">
        <v>0</v>
      </c>
      <c r="M1963" s="27">
        <f>SUM(I1963:I1964)</f>
        <v>42</v>
      </c>
      <c r="N1963" s="27">
        <f t="shared" ref="N1963:P1963" si="239">SUM(J1963:J1964)</f>
        <v>0</v>
      </c>
      <c r="O1963" s="27">
        <f t="shared" si="239"/>
        <v>0.7</v>
      </c>
      <c r="P1963" s="27">
        <f t="shared" si="239"/>
        <v>0</v>
      </c>
      <c r="Q1963" s="27"/>
      <c r="R1963" s="53">
        <v>43017</v>
      </c>
      <c r="S1963" s="274" t="s">
        <v>2470</v>
      </c>
      <c r="T1963" s="148" t="s">
        <v>31</v>
      </c>
      <c r="U1963" s="148" t="s">
        <v>31</v>
      </c>
      <c r="V1963" s="148" t="s">
        <v>31</v>
      </c>
      <c r="W1963" s="148" t="s">
        <v>31</v>
      </c>
      <c r="X1963" s="333" t="s">
        <v>3802</v>
      </c>
      <c r="Y1963" s="121"/>
      <c r="Z1963" s="121"/>
      <c r="AA1963" s="121"/>
      <c r="AB1963" s="121"/>
      <c r="AC1963" s="121"/>
      <c r="AD1963" s="121"/>
      <c r="AE1963" s="321"/>
      <c r="AF1963" s="121"/>
      <c r="AG1963" s="129"/>
      <c r="AH1963" s="129"/>
      <c r="AI1963" s="129"/>
      <c r="AJ1963" s="129"/>
      <c r="AK1963" s="129"/>
      <c r="AL1963" s="129"/>
      <c r="AM1963" s="129"/>
      <c r="AN1963" s="129"/>
      <c r="AO1963" s="129"/>
      <c r="AP1963" s="129"/>
      <c r="AQ1963" s="327"/>
      <c r="AR1963" s="327"/>
    </row>
    <row r="1964" spans="2:44" s="149" customFormat="1" ht="12.75" customHeight="1">
      <c r="B1964" s="21"/>
      <c r="C1964" s="29"/>
      <c r="D1964" s="30"/>
      <c r="E1964" s="30"/>
      <c r="F1964" s="31"/>
      <c r="G1964" s="239" t="s">
        <v>475</v>
      </c>
      <c r="H1964" s="14" t="s">
        <v>274</v>
      </c>
      <c r="I1964" s="25">
        <v>30</v>
      </c>
      <c r="J1964" s="26">
        <v>0</v>
      </c>
      <c r="K1964" s="479">
        <v>0.5</v>
      </c>
      <c r="L1964" s="479">
        <v>0</v>
      </c>
      <c r="M1964" s="27"/>
      <c r="N1964" s="27"/>
      <c r="O1964" s="27"/>
      <c r="P1964" s="27"/>
      <c r="Q1964" s="27"/>
      <c r="R1964" s="53">
        <v>43728</v>
      </c>
      <c r="S1964" s="274" t="s">
        <v>2470</v>
      </c>
      <c r="T1964" s="148" t="s">
        <v>31</v>
      </c>
      <c r="U1964" s="148" t="s">
        <v>31</v>
      </c>
      <c r="V1964" s="148" t="s">
        <v>31</v>
      </c>
      <c r="W1964" s="148" t="s">
        <v>31</v>
      </c>
      <c r="X1964" s="333" t="s">
        <v>3802</v>
      </c>
      <c r="Y1964" s="121"/>
      <c r="Z1964" s="121"/>
      <c r="AA1964" s="121"/>
      <c r="AB1964" s="121"/>
      <c r="AC1964" s="121"/>
      <c r="AD1964" s="121"/>
      <c r="AE1964" s="321"/>
      <c r="AF1964" s="121"/>
      <c r="AG1964" s="129"/>
      <c r="AH1964" s="129"/>
      <c r="AI1964" s="129"/>
      <c r="AJ1964" s="129"/>
      <c r="AK1964" s="129"/>
      <c r="AL1964" s="129"/>
      <c r="AM1964" s="129"/>
      <c r="AN1964" s="129"/>
      <c r="AO1964" s="129"/>
      <c r="AP1964" s="129"/>
    </row>
    <row r="1965" spans="2:44" s="149" customFormat="1" ht="12.75" customHeight="1">
      <c r="B1965" s="21"/>
      <c r="C1965" s="22" t="s">
        <v>24</v>
      </c>
      <c r="D1965" s="38" t="s">
        <v>404</v>
      </c>
      <c r="E1965" s="38" t="s">
        <v>470</v>
      </c>
      <c r="F1965" s="57" t="s">
        <v>476</v>
      </c>
      <c r="G1965" s="239" t="s">
        <v>474</v>
      </c>
      <c r="H1965" s="14" t="s">
        <v>274</v>
      </c>
      <c r="I1965" s="25">
        <v>12</v>
      </c>
      <c r="J1965" s="26">
        <v>0</v>
      </c>
      <c r="K1965" s="479">
        <v>0.2</v>
      </c>
      <c r="L1965" s="479">
        <v>0</v>
      </c>
      <c r="M1965" s="27">
        <f>SUM(I1965:I1967)</f>
        <v>54</v>
      </c>
      <c r="N1965" s="27">
        <f t="shared" ref="N1965:P1965" si="240">SUM(J1965:J1967)</f>
        <v>0</v>
      </c>
      <c r="O1965" s="27">
        <f t="shared" si="240"/>
        <v>0.89999999999999991</v>
      </c>
      <c r="P1965" s="27">
        <f t="shared" si="240"/>
        <v>0</v>
      </c>
      <c r="Q1965" s="27"/>
      <c r="R1965" s="53">
        <v>43017</v>
      </c>
      <c r="S1965" s="274" t="s">
        <v>2470</v>
      </c>
      <c r="T1965" s="148" t="s">
        <v>31</v>
      </c>
      <c r="U1965" s="148" t="s">
        <v>31</v>
      </c>
      <c r="V1965" s="148" t="s">
        <v>31</v>
      </c>
      <c r="W1965" s="148" t="s">
        <v>31</v>
      </c>
      <c r="X1965" s="333" t="s">
        <v>3802</v>
      </c>
      <c r="Y1965" s="121"/>
      <c r="Z1965" s="121"/>
      <c r="AA1965" s="121"/>
      <c r="AB1965" s="121"/>
      <c r="AC1965" s="121"/>
      <c r="AD1965" s="121"/>
      <c r="AE1965" s="321"/>
      <c r="AF1965" s="121"/>
      <c r="AG1965" s="129"/>
      <c r="AH1965" s="129"/>
      <c r="AI1965" s="129"/>
      <c r="AJ1965" s="129"/>
      <c r="AK1965" s="129"/>
      <c r="AL1965" s="129"/>
      <c r="AM1965" s="129"/>
      <c r="AN1965" s="129"/>
      <c r="AO1965" s="129"/>
      <c r="AP1965" s="129"/>
      <c r="AQ1965" s="327"/>
      <c r="AR1965" s="327"/>
    </row>
    <row r="1966" spans="2:44" s="149" customFormat="1" ht="12.75" customHeight="1">
      <c r="B1966" s="21"/>
      <c r="C1966" s="29"/>
      <c r="D1966" s="30"/>
      <c r="E1966" s="30"/>
      <c r="F1966" s="31"/>
      <c r="G1966" s="239" t="s">
        <v>475</v>
      </c>
      <c r="H1966" s="14" t="s">
        <v>274</v>
      </c>
      <c r="I1966" s="25">
        <v>30</v>
      </c>
      <c r="J1966" s="26">
        <v>0</v>
      </c>
      <c r="K1966" s="479">
        <v>0.5</v>
      </c>
      <c r="L1966" s="479">
        <v>0</v>
      </c>
      <c r="M1966" s="27"/>
      <c r="N1966" s="27"/>
      <c r="O1966" s="27"/>
      <c r="P1966" s="27"/>
      <c r="Q1966" s="27"/>
      <c r="R1966" s="53">
        <v>43728</v>
      </c>
      <c r="S1966" s="274" t="s">
        <v>2470</v>
      </c>
      <c r="T1966" s="148" t="s">
        <v>31</v>
      </c>
      <c r="U1966" s="148" t="s">
        <v>31</v>
      </c>
      <c r="V1966" s="148" t="s">
        <v>31</v>
      </c>
      <c r="W1966" s="148" t="s">
        <v>31</v>
      </c>
      <c r="X1966" s="333" t="s">
        <v>3802</v>
      </c>
      <c r="Y1966" s="121"/>
      <c r="Z1966" s="121"/>
      <c r="AA1966" s="121"/>
      <c r="AB1966" s="121"/>
      <c r="AC1966" s="121"/>
      <c r="AD1966" s="121"/>
      <c r="AE1966" s="321"/>
      <c r="AF1966" s="121"/>
      <c r="AG1966" s="129"/>
      <c r="AH1966" s="129"/>
      <c r="AI1966" s="129"/>
      <c r="AJ1966" s="129"/>
      <c r="AK1966" s="129"/>
      <c r="AL1966" s="129"/>
      <c r="AM1966" s="129"/>
      <c r="AN1966" s="129"/>
      <c r="AO1966" s="129"/>
      <c r="AP1966" s="129"/>
    </row>
    <row r="1967" spans="2:44" s="149" customFormat="1" ht="12.75" customHeight="1">
      <c r="B1967" s="21"/>
      <c r="C1967" s="29"/>
      <c r="D1967" s="30"/>
      <c r="E1967" s="30"/>
      <c r="F1967" s="31"/>
      <c r="G1967" s="239" t="s">
        <v>477</v>
      </c>
      <c r="H1967" s="14" t="s">
        <v>274</v>
      </c>
      <c r="I1967" s="25">
        <v>12</v>
      </c>
      <c r="J1967" s="26">
        <v>0</v>
      </c>
      <c r="K1967" s="479">
        <v>0.2</v>
      </c>
      <c r="L1967" s="479">
        <v>0</v>
      </c>
      <c r="M1967" s="27"/>
      <c r="N1967" s="27"/>
      <c r="O1967" s="27"/>
      <c r="P1967" s="27"/>
      <c r="Q1967" s="27"/>
      <c r="R1967" s="53">
        <v>43017</v>
      </c>
      <c r="S1967" s="274" t="s">
        <v>2470</v>
      </c>
      <c r="T1967" s="148" t="s">
        <v>31</v>
      </c>
      <c r="U1967" s="148" t="s">
        <v>31</v>
      </c>
      <c r="V1967" s="148" t="s">
        <v>31</v>
      </c>
      <c r="W1967" s="148" t="s">
        <v>31</v>
      </c>
      <c r="X1967" s="333" t="s">
        <v>3802</v>
      </c>
      <c r="Y1967" s="121"/>
      <c r="Z1967" s="121"/>
      <c r="AA1967" s="121"/>
      <c r="AB1967" s="121"/>
      <c r="AC1967" s="121"/>
      <c r="AD1967" s="121"/>
      <c r="AE1967" s="321"/>
      <c r="AF1967" s="121"/>
      <c r="AG1967" s="129"/>
      <c r="AH1967" s="129"/>
      <c r="AI1967" s="129"/>
      <c r="AJ1967" s="129"/>
      <c r="AK1967" s="129"/>
      <c r="AL1967" s="129"/>
      <c r="AM1967" s="129"/>
      <c r="AN1967" s="129"/>
      <c r="AO1967" s="129"/>
      <c r="AP1967" s="129"/>
    </row>
    <row r="1968" spans="2:44" s="149" customFormat="1" ht="12.75" customHeight="1">
      <c r="B1968" s="21"/>
      <c r="C1968" s="22" t="s">
        <v>24</v>
      </c>
      <c r="D1968" s="38" t="s">
        <v>404</v>
      </c>
      <c r="E1968" s="38" t="s">
        <v>470</v>
      </c>
      <c r="F1968" s="57" t="s">
        <v>478</v>
      </c>
      <c r="G1968" s="239" t="s">
        <v>479</v>
      </c>
      <c r="H1968" s="14" t="s">
        <v>274</v>
      </c>
      <c r="I1968" s="25">
        <v>18</v>
      </c>
      <c r="J1968" s="26">
        <v>0</v>
      </c>
      <c r="K1968" s="479">
        <v>0.3</v>
      </c>
      <c r="L1968" s="479">
        <v>0</v>
      </c>
      <c r="M1968" s="27">
        <f>SUM(I1968:I1976)</f>
        <v>192</v>
      </c>
      <c r="N1968" s="27">
        <f t="shared" ref="N1968:P1968" si="241">SUM(J1968:J1976)</f>
        <v>0</v>
      </c>
      <c r="O1968" s="27">
        <f t="shared" si="241"/>
        <v>3.1999999999999997</v>
      </c>
      <c r="P1968" s="27">
        <f t="shared" si="241"/>
        <v>0</v>
      </c>
      <c r="Q1968" s="27"/>
      <c r="R1968" s="53">
        <v>43017</v>
      </c>
      <c r="S1968" s="274" t="s">
        <v>2470</v>
      </c>
      <c r="T1968" s="148" t="s">
        <v>31</v>
      </c>
      <c r="U1968" s="148" t="s">
        <v>31</v>
      </c>
      <c r="V1968" s="148" t="s">
        <v>31</v>
      </c>
      <c r="W1968" s="148" t="s">
        <v>31</v>
      </c>
      <c r="X1968" s="333" t="s">
        <v>3802</v>
      </c>
      <c r="Y1968" s="121"/>
      <c r="Z1968" s="121"/>
      <c r="AA1968" s="121"/>
      <c r="AB1968" s="121"/>
      <c r="AC1968" s="121"/>
      <c r="AD1968" s="121"/>
      <c r="AE1968" s="321"/>
      <c r="AF1968" s="121"/>
      <c r="AG1968" s="129"/>
      <c r="AH1968" s="129"/>
      <c r="AI1968" s="129"/>
      <c r="AJ1968" s="129"/>
      <c r="AK1968" s="129"/>
      <c r="AL1968" s="129"/>
      <c r="AM1968" s="129"/>
      <c r="AN1968" s="129"/>
      <c r="AO1968" s="129"/>
      <c r="AP1968" s="129"/>
      <c r="AQ1968" s="327"/>
      <c r="AR1968" s="327"/>
    </row>
    <row r="1969" spans="2:44" s="149" customFormat="1" ht="12.75" customHeight="1">
      <c r="B1969" s="21"/>
      <c r="C1969" s="29"/>
      <c r="D1969" s="30"/>
      <c r="E1969" s="30"/>
      <c r="F1969" s="31"/>
      <c r="G1969" s="239" t="s">
        <v>480</v>
      </c>
      <c r="H1969" s="14" t="s">
        <v>274</v>
      </c>
      <c r="I1969" s="25">
        <v>18</v>
      </c>
      <c r="J1969" s="26">
        <v>0</v>
      </c>
      <c r="K1969" s="479">
        <v>0.3</v>
      </c>
      <c r="L1969" s="479">
        <v>0</v>
      </c>
      <c r="M1969" s="27"/>
      <c r="N1969" s="27"/>
      <c r="O1969" s="27"/>
      <c r="P1969" s="27"/>
      <c r="Q1969" s="27"/>
      <c r="R1969" s="53">
        <v>43017</v>
      </c>
      <c r="S1969" s="274" t="s">
        <v>2470</v>
      </c>
      <c r="T1969" s="148" t="s">
        <v>31</v>
      </c>
      <c r="U1969" s="148" t="s">
        <v>31</v>
      </c>
      <c r="V1969" s="148" t="s">
        <v>31</v>
      </c>
      <c r="W1969" s="148" t="s">
        <v>31</v>
      </c>
      <c r="X1969" s="333" t="s">
        <v>3802</v>
      </c>
      <c r="Y1969" s="121"/>
      <c r="Z1969" s="121"/>
      <c r="AA1969" s="121"/>
      <c r="AB1969" s="121"/>
      <c r="AC1969" s="121"/>
      <c r="AD1969" s="121"/>
      <c r="AE1969" s="321"/>
      <c r="AF1969" s="121"/>
      <c r="AG1969" s="129"/>
      <c r="AH1969" s="129"/>
      <c r="AI1969" s="129"/>
      <c r="AJ1969" s="129"/>
      <c r="AK1969" s="129"/>
      <c r="AL1969" s="129"/>
      <c r="AM1969" s="129"/>
      <c r="AN1969" s="129"/>
      <c r="AO1969" s="129"/>
      <c r="AP1969" s="129"/>
    </row>
    <row r="1970" spans="2:44" s="149" customFormat="1" ht="12.75" customHeight="1">
      <c r="B1970" s="21"/>
      <c r="C1970" s="29"/>
      <c r="D1970" s="30"/>
      <c r="E1970" s="30"/>
      <c r="F1970" s="31"/>
      <c r="G1970" s="239" t="s">
        <v>481</v>
      </c>
      <c r="H1970" s="14" t="s">
        <v>274</v>
      </c>
      <c r="I1970" s="25">
        <v>12</v>
      </c>
      <c r="J1970" s="26">
        <v>0</v>
      </c>
      <c r="K1970" s="479">
        <v>0.2</v>
      </c>
      <c r="L1970" s="479">
        <v>0</v>
      </c>
      <c r="M1970" s="27"/>
      <c r="N1970" s="27"/>
      <c r="O1970" s="27"/>
      <c r="P1970" s="27"/>
      <c r="Q1970" s="27"/>
      <c r="R1970" s="53">
        <v>43017</v>
      </c>
      <c r="S1970" s="274" t="s">
        <v>2470</v>
      </c>
      <c r="T1970" s="148" t="s">
        <v>31</v>
      </c>
      <c r="U1970" s="148" t="s">
        <v>31</v>
      </c>
      <c r="V1970" s="148" t="s">
        <v>31</v>
      </c>
      <c r="W1970" s="148" t="s">
        <v>31</v>
      </c>
      <c r="X1970" s="333" t="s">
        <v>3802</v>
      </c>
      <c r="Y1970" s="121"/>
      <c r="Z1970" s="121"/>
      <c r="AA1970" s="121"/>
      <c r="AB1970" s="121"/>
      <c r="AC1970" s="121"/>
      <c r="AD1970" s="121"/>
      <c r="AE1970" s="321"/>
      <c r="AF1970" s="121"/>
      <c r="AG1970" s="129"/>
      <c r="AH1970" s="129"/>
      <c r="AI1970" s="129"/>
      <c r="AJ1970" s="129"/>
      <c r="AK1970" s="129"/>
      <c r="AL1970" s="129"/>
      <c r="AM1970" s="129"/>
      <c r="AN1970" s="129"/>
      <c r="AO1970" s="129"/>
      <c r="AP1970" s="129"/>
    </row>
    <row r="1971" spans="2:44" s="149" customFormat="1" ht="12.75" customHeight="1">
      <c r="B1971" s="21"/>
      <c r="C1971" s="29"/>
      <c r="D1971" s="30"/>
      <c r="E1971" s="30"/>
      <c r="F1971" s="31"/>
      <c r="G1971" s="239" t="s">
        <v>482</v>
      </c>
      <c r="H1971" s="14" t="s">
        <v>274</v>
      </c>
      <c r="I1971" s="25">
        <v>30</v>
      </c>
      <c r="J1971" s="26">
        <v>0</v>
      </c>
      <c r="K1971" s="479">
        <v>0.5</v>
      </c>
      <c r="L1971" s="479">
        <v>0</v>
      </c>
      <c r="M1971" s="27"/>
      <c r="N1971" s="27"/>
      <c r="O1971" s="27"/>
      <c r="P1971" s="27"/>
      <c r="Q1971" s="27"/>
      <c r="R1971" s="53">
        <v>43017</v>
      </c>
      <c r="S1971" s="274" t="s">
        <v>2470</v>
      </c>
      <c r="T1971" s="148" t="s">
        <v>31</v>
      </c>
      <c r="U1971" s="148" t="s">
        <v>31</v>
      </c>
      <c r="V1971" s="148" t="s">
        <v>31</v>
      </c>
      <c r="W1971" s="148" t="s">
        <v>31</v>
      </c>
      <c r="X1971" s="333" t="s">
        <v>3802</v>
      </c>
      <c r="Y1971" s="121"/>
      <c r="Z1971" s="121"/>
      <c r="AA1971" s="121"/>
      <c r="AB1971" s="121"/>
      <c r="AC1971" s="121"/>
      <c r="AD1971" s="121"/>
      <c r="AE1971" s="321"/>
      <c r="AF1971" s="121"/>
      <c r="AG1971" s="129"/>
      <c r="AH1971" s="129"/>
      <c r="AI1971" s="129"/>
      <c r="AJ1971" s="129"/>
      <c r="AK1971" s="129"/>
      <c r="AL1971" s="129"/>
      <c r="AM1971" s="129"/>
      <c r="AN1971" s="129"/>
      <c r="AO1971" s="129"/>
      <c r="AP1971" s="129"/>
    </row>
    <row r="1972" spans="2:44" s="149" customFormat="1" ht="12.75" customHeight="1">
      <c r="B1972" s="21"/>
      <c r="C1972" s="29"/>
      <c r="D1972" s="30"/>
      <c r="E1972" s="30"/>
      <c r="F1972" s="31"/>
      <c r="G1972" s="239" t="s">
        <v>483</v>
      </c>
      <c r="H1972" s="14" t="s">
        <v>274</v>
      </c>
      <c r="I1972" s="26">
        <v>30</v>
      </c>
      <c r="J1972" s="26">
        <v>0</v>
      </c>
      <c r="K1972" s="479">
        <v>0.5</v>
      </c>
      <c r="L1972" s="479">
        <v>0</v>
      </c>
      <c r="M1972" s="27"/>
      <c r="N1972" s="27"/>
      <c r="O1972" s="27"/>
      <c r="P1972" s="27"/>
      <c r="Q1972" s="27"/>
      <c r="R1972" s="53">
        <v>43017</v>
      </c>
      <c r="S1972" s="274" t="s">
        <v>2470</v>
      </c>
      <c r="T1972" s="148" t="s">
        <v>31</v>
      </c>
      <c r="U1972" s="148" t="s">
        <v>31</v>
      </c>
      <c r="V1972" s="148" t="s">
        <v>31</v>
      </c>
      <c r="W1972" s="148" t="s">
        <v>31</v>
      </c>
      <c r="X1972" s="333" t="s">
        <v>3802</v>
      </c>
      <c r="Y1972" s="121"/>
      <c r="Z1972" s="121"/>
      <c r="AA1972" s="121"/>
      <c r="AB1972" s="121"/>
      <c r="AC1972" s="121"/>
      <c r="AD1972" s="121"/>
      <c r="AE1972" s="321"/>
      <c r="AF1972" s="121"/>
      <c r="AG1972" s="129"/>
      <c r="AH1972" s="129"/>
      <c r="AI1972" s="129"/>
      <c r="AJ1972" s="129"/>
      <c r="AK1972" s="129"/>
      <c r="AL1972" s="129"/>
      <c r="AM1972" s="129"/>
      <c r="AN1972" s="129"/>
      <c r="AO1972" s="129"/>
      <c r="AP1972" s="129"/>
    </row>
    <row r="1973" spans="2:44" s="149" customFormat="1" ht="12.75" customHeight="1">
      <c r="B1973" s="21"/>
      <c r="C1973" s="29"/>
      <c r="D1973" s="30"/>
      <c r="E1973" s="30"/>
      <c r="F1973" s="31"/>
      <c r="G1973" s="239" t="s">
        <v>484</v>
      </c>
      <c r="H1973" s="14" t="s">
        <v>274</v>
      </c>
      <c r="I1973" s="25">
        <v>15</v>
      </c>
      <c r="J1973" s="26">
        <v>0</v>
      </c>
      <c r="K1973" s="479">
        <v>0.25</v>
      </c>
      <c r="L1973" s="479">
        <v>0</v>
      </c>
      <c r="M1973" s="27"/>
      <c r="N1973" s="27"/>
      <c r="O1973" s="27"/>
      <c r="P1973" s="27"/>
      <c r="Q1973" s="27"/>
      <c r="R1973" s="53">
        <v>43017</v>
      </c>
      <c r="S1973" s="274" t="s">
        <v>2470</v>
      </c>
      <c r="T1973" s="148" t="s">
        <v>31</v>
      </c>
      <c r="U1973" s="148" t="s">
        <v>31</v>
      </c>
      <c r="V1973" s="148" t="s">
        <v>31</v>
      </c>
      <c r="W1973" s="148" t="s">
        <v>31</v>
      </c>
      <c r="X1973" s="333" t="s">
        <v>3802</v>
      </c>
      <c r="Y1973" s="121"/>
      <c r="Z1973" s="121"/>
      <c r="AA1973" s="121"/>
      <c r="AB1973" s="121"/>
      <c r="AC1973" s="121"/>
      <c r="AD1973" s="121"/>
      <c r="AE1973" s="321"/>
      <c r="AF1973" s="121"/>
      <c r="AG1973" s="129"/>
      <c r="AH1973" s="129"/>
      <c r="AI1973" s="129"/>
      <c r="AJ1973" s="129"/>
      <c r="AK1973" s="129"/>
      <c r="AL1973" s="129"/>
      <c r="AM1973" s="129"/>
      <c r="AN1973" s="129"/>
      <c r="AO1973" s="129"/>
      <c r="AP1973" s="129"/>
    </row>
    <row r="1974" spans="2:44" s="149" customFormat="1" ht="12.75" customHeight="1">
      <c r="B1974" s="21"/>
      <c r="C1974" s="29"/>
      <c r="D1974" s="30"/>
      <c r="E1974" s="30"/>
      <c r="F1974" s="31"/>
      <c r="G1974" s="239" t="s">
        <v>485</v>
      </c>
      <c r="H1974" s="14" t="s">
        <v>274</v>
      </c>
      <c r="I1974" s="25">
        <v>21</v>
      </c>
      <c r="J1974" s="26">
        <v>0</v>
      </c>
      <c r="K1974" s="479">
        <v>0.35</v>
      </c>
      <c r="L1974" s="479">
        <v>0</v>
      </c>
      <c r="M1974" s="27"/>
      <c r="N1974" s="27"/>
      <c r="O1974" s="27"/>
      <c r="P1974" s="27"/>
      <c r="Q1974" s="27"/>
      <c r="R1974" s="53">
        <v>43017</v>
      </c>
      <c r="S1974" s="274" t="s">
        <v>2470</v>
      </c>
      <c r="T1974" s="148" t="s">
        <v>31</v>
      </c>
      <c r="U1974" s="148" t="s">
        <v>31</v>
      </c>
      <c r="V1974" s="148" t="s">
        <v>31</v>
      </c>
      <c r="W1974" s="148" t="s">
        <v>31</v>
      </c>
      <c r="X1974" s="333" t="s">
        <v>3802</v>
      </c>
      <c r="Y1974" s="121"/>
      <c r="Z1974" s="121"/>
      <c r="AA1974" s="121"/>
      <c r="AB1974" s="121"/>
      <c r="AC1974" s="121"/>
      <c r="AD1974" s="121"/>
      <c r="AE1974" s="321"/>
      <c r="AF1974" s="121"/>
      <c r="AG1974" s="129"/>
      <c r="AH1974" s="129"/>
      <c r="AI1974" s="129"/>
      <c r="AJ1974" s="129"/>
      <c r="AK1974" s="129"/>
      <c r="AL1974" s="129"/>
      <c r="AM1974" s="129"/>
      <c r="AN1974" s="129"/>
      <c r="AO1974" s="129"/>
      <c r="AP1974" s="129"/>
    </row>
    <row r="1975" spans="2:44" s="149" customFormat="1" ht="12.75" customHeight="1">
      <c r="B1975" s="21"/>
      <c r="C1975" s="29"/>
      <c r="D1975" s="30"/>
      <c r="E1975" s="30"/>
      <c r="F1975" s="31"/>
      <c r="G1975" s="239" t="s">
        <v>486</v>
      </c>
      <c r="H1975" s="14" t="s">
        <v>274</v>
      </c>
      <c r="I1975" s="25">
        <v>24</v>
      </c>
      <c r="J1975" s="26">
        <v>0</v>
      </c>
      <c r="K1975" s="479">
        <v>0.4</v>
      </c>
      <c r="L1975" s="479">
        <v>0</v>
      </c>
      <c r="M1975" s="27"/>
      <c r="N1975" s="27"/>
      <c r="O1975" s="27"/>
      <c r="P1975" s="27"/>
      <c r="Q1975" s="27"/>
      <c r="R1975" s="53">
        <v>43017</v>
      </c>
      <c r="S1975" s="274" t="s">
        <v>2470</v>
      </c>
      <c r="T1975" s="148" t="s">
        <v>31</v>
      </c>
      <c r="U1975" s="148" t="s">
        <v>31</v>
      </c>
      <c r="V1975" s="148" t="s">
        <v>31</v>
      </c>
      <c r="W1975" s="148" t="s">
        <v>31</v>
      </c>
      <c r="X1975" s="333" t="s">
        <v>3802</v>
      </c>
      <c r="Y1975" s="121"/>
      <c r="Z1975" s="121"/>
      <c r="AA1975" s="121"/>
      <c r="AB1975" s="121"/>
      <c r="AC1975" s="121"/>
      <c r="AD1975" s="121"/>
      <c r="AE1975" s="321"/>
      <c r="AF1975" s="121"/>
      <c r="AG1975" s="129"/>
      <c r="AH1975" s="129"/>
      <c r="AI1975" s="129"/>
      <c r="AJ1975" s="129"/>
      <c r="AK1975" s="129"/>
      <c r="AL1975" s="129"/>
      <c r="AM1975" s="129"/>
      <c r="AN1975" s="129"/>
      <c r="AO1975" s="129"/>
      <c r="AP1975" s="129"/>
    </row>
    <row r="1976" spans="2:44" s="149" customFormat="1" ht="12.75" customHeight="1">
      <c r="B1976" s="21"/>
      <c r="C1976" s="29"/>
      <c r="D1976" s="30"/>
      <c r="E1976" s="30"/>
      <c r="F1976" s="31"/>
      <c r="G1976" s="239" t="s">
        <v>487</v>
      </c>
      <c r="H1976" s="14" t="s">
        <v>274</v>
      </c>
      <c r="I1976" s="25">
        <v>24</v>
      </c>
      <c r="J1976" s="26">
        <v>0</v>
      </c>
      <c r="K1976" s="479">
        <v>0.4</v>
      </c>
      <c r="L1976" s="479">
        <v>0</v>
      </c>
      <c r="M1976" s="27"/>
      <c r="N1976" s="27"/>
      <c r="O1976" s="27"/>
      <c r="P1976" s="27"/>
      <c r="Q1976" s="27"/>
      <c r="R1976" s="53">
        <v>43017</v>
      </c>
      <c r="S1976" s="274" t="s">
        <v>2470</v>
      </c>
      <c r="T1976" s="148" t="s">
        <v>31</v>
      </c>
      <c r="U1976" s="148" t="s">
        <v>31</v>
      </c>
      <c r="V1976" s="148" t="s">
        <v>31</v>
      </c>
      <c r="W1976" s="148" t="s">
        <v>31</v>
      </c>
      <c r="X1976" s="333" t="s">
        <v>3802</v>
      </c>
      <c r="Y1976" s="121"/>
      <c r="Z1976" s="121"/>
      <c r="AA1976" s="121"/>
      <c r="AB1976" s="121"/>
      <c r="AC1976" s="121"/>
      <c r="AD1976" s="121"/>
      <c r="AE1976" s="321"/>
      <c r="AF1976" s="121"/>
      <c r="AG1976" s="129"/>
      <c r="AH1976" s="129"/>
      <c r="AI1976" s="129"/>
      <c r="AJ1976" s="129"/>
      <c r="AK1976" s="129"/>
      <c r="AL1976" s="129"/>
      <c r="AM1976" s="129"/>
      <c r="AN1976" s="129"/>
      <c r="AO1976" s="129"/>
      <c r="AP1976" s="129"/>
    </row>
    <row r="1977" spans="2:44" s="149" customFormat="1" ht="12.75" customHeight="1">
      <c r="B1977" s="21"/>
      <c r="C1977" s="22" t="s">
        <v>24</v>
      </c>
      <c r="D1977" s="38" t="s">
        <v>404</v>
      </c>
      <c r="E1977" s="38" t="s">
        <v>470</v>
      </c>
      <c r="F1977" s="57" t="s">
        <v>276</v>
      </c>
      <c r="G1977" s="239" t="s">
        <v>488</v>
      </c>
      <c r="H1977" s="14" t="s">
        <v>274</v>
      </c>
      <c r="I1977" s="25">
        <v>48</v>
      </c>
      <c r="J1977" s="26">
        <v>12</v>
      </c>
      <c r="K1977" s="479">
        <v>0.8</v>
      </c>
      <c r="L1977" s="479">
        <v>0.2</v>
      </c>
      <c r="M1977" s="27">
        <f>SUM(I1977:I1980)</f>
        <v>156</v>
      </c>
      <c r="N1977" s="27">
        <f t="shared" ref="N1977:P1977" si="242">SUM(J1977:J1980)</f>
        <v>84</v>
      </c>
      <c r="O1977" s="27">
        <f t="shared" si="242"/>
        <v>2.6</v>
      </c>
      <c r="P1977" s="27">
        <f t="shared" si="242"/>
        <v>1.4</v>
      </c>
      <c r="Q1977" s="27"/>
      <c r="R1977" s="53">
        <v>43017</v>
      </c>
      <c r="S1977" s="274" t="s">
        <v>2470</v>
      </c>
      <c r="T1977" s="148" t="s">
        <v>31</v>
      </c>
      <c r="U1977" s="148" t="s">
        <v>31</v>
      </c>
      <c r="V1977" s="148" t="s">
        <v>31</v>
      </c>
      <c r="W1977" s="148" t="s">
        <v>31</v>
      </c>
      <c r="X1977" s="333" t="s">
        <v>3802</v>
      </c>
      <c r="Y1977" s="121"/>
      <c r="Z1977" s="121"/>
      <c r="AA1977" s="121"/>
      <c r="AB1977" s="121"/>
      <c r="AC1977" s="121"/>
      <c r="AD1977" s="121"/>
      <c r="AE1977" s="321"/>
      <c r="AF1977" s="121"/>
      <c r="AG1977" s="129"/>
      <c r="AH1977" s="129"/>
      <c r="AI1977" s="129"/>
      <c r="AJ1977" s="129"/>
      <c r="AK1977" s="129"/>
      <c r="AL1977" s="129"/>
      <c r="AM1977" s="129"/>
      <c r="AN1977" s="129"/>
      <c r="AO1977" s="129"/>
      <c r="AP1977" s="129"/>
      <c r="AQ1977" s="327"/>
      <c r="AR1977" s="327"/>
    </row>
    <row r="1978" spans="2:44" s="149" customFormat="1" ht="12.75" customHeight="1">
      <c r="B1978" s="21"/>
      <c r="C1978" s="29"/>
      <c r="D1978" s="30"/>
      <c r="E1978" s="30"/>
      <c r="F1978" s="31"/>
      <c r="G1978" s="239" t="s">
        <v>489</v>
      </c>
      <c r="H1978" s="14" t="s">
        <v>274</v>
      </c>
      <c r="I1978" s="25">
        <v>48</v>
      </c>
      <c r="J1978" s="26">
        <v>12</v>
      </c>
      <c r="K1978" s="479">
        <v>0.8</v>
      </c>
      <c r="L1978" s="479">
        <v>0.2</v>
      </c>
      <c r="M1978" s="27"/>
      <c r="N1978" s="27"/>
      <c r="O1978" s="27"/>
      <c r="P1978" s="27"/>
      <c r="Q1978" s="27"/>
      <c r="R1978" s="53">
        <v>43017</v>
      </c>
      <c r="S1978" s="274" t="s">
        <v>2470</v>
      </c>
      <c r="T1978" s="148" t="s">
        <v>31</v>
      </c>
      <c r="U1978" s="148" t="s">
        <v>31</v>
      </c>
      <c r="V1978" s="148" t="s">
        <v>31</v>
      </c>
      <c r="W1978" s="148" t="s">
        <v>31</v>
      </c>
      <c r="X1978" s="333" t="s">
        <v>3802</v>
      </c>
      <c r="Y1978" s="121"/>
      <c r="Z1978" s="121"/>
      <c r="AA1978" s="121"/>
      <c r="AB1978" s="121"/>
      <c r="AC1978" s="121"/>
      <c r="AD1978" s="121"/>
      <c r="AE1978" s="321"/>
      <c r="AF1978" s="121"/>
      <c r="AG1978" s="129"/>
      <c r="AH1978" s="129"/>
      <c r="AI1978" s="129"/>
      <c r="AJ1978" s="129"/>
      <c r="AK1978" s="129"/>
      <c r="AL1978" s="129"/>
      <c r="AM1978" s="129"/>
      <c r="AN1978" s="129"/>
      <c r="AO1978" s="129"/>
      <c r="AP1978" s="129"/>
    </row>
    <row r="1979" spans="2:44" s="149" customFormat="1" ht="12.75" customHeight="1">
      <c r="B1979" s="21"/>
      <c r="C1979" s="29"/>
      <c r="D1979" s="30"/>
      <c r="E1979" s="30"/>
      <c r="F1979" s="31"/>
      <c r="G1979" s="239" t="s">
        <v>490</v>
      </c>
      <c r="H1979" s="14" t="s">
        <v>274</v>
      </c>
      <c r="I1979" s="25">
        <v>30</v>
      </c>
      <c r="J1979" s="26">
        <v>60</v>
      </c>
      <c r="K1979" s="479">
        <v>0.5</v>
      </c>
      <c r="L1979" s="479">
        <v>1</v>
      </c>
      <c r="M1979" s="27"/>
      <c r="N1979" s="27"/>
      <c r="O1979" s="27"/>
      <c r="P1979" s="27"/>
      <c r="Q1979" s="27"/>
      <c r="R1979" s="53">
        <v>43017</v>
      </c>
      <c r="S1979" s="274" t="s">
        <v>2470</v>
      </c>
      <c r="T1979" s="148" t="s">
        <v>31</v>
      </c>
      <c r="U1979" s="148" t="s">
        <v>31</v>
      </c>
      <c r="V1979" s="148" t="s">
        <v>31</v>
      </c>
      <c r="W1979" s="148" t="s">
        <v>31</v>
      </c>
      <c r="X1979" s="333" t="s">
        <v>3802</v>
      </c>
      <c r="Y1979" s="121"/>
      <c r="Z1979" s="121"/>
      <c r="AA1979" s="121"/>
      <c r="AB1979" s="121"/>
      <c r="AC1979" s="121"/>
      <c r="AD1979" s="121"/>
      <c r="AE1979" s="321"/>
      <c r="AF1979" s="121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</row>
    <row r="1980" spans="2:44" s="149" customFormat="1" ht="12.75" customHeight="1">
      <c r="B1980" s="21"/>
      <c r="C1980" s="29"/>
      <c r="D1980" s="30"/>
      <c r="E1980" s="30"/>
      <c r="F1980" s="31"/>
      <c r="G1980" s="239" t="s">
        <v>491</v>
      </c>
      <c r="H1980" s="14" t="s">
        <v>274</v>
      </c>
      <c r="I1980" s="25">
        <v>30</v>
      </c>
      <c r="J1980" s="26">
        <v>0</v>
      </c>
      <c r="K1980" s="479">
        <v>0.5</v>
      </c>
      <c r="L1980" s="479">
        <v>0</v>
      </c>
      <c r="M1980" s="27"/>
      <c r="N1980" s="27"/>
      <c r="O1980" s="27"/>
      <c r="P1980" s="27"/>
      <c r="Q1980" s="27"/>
      <c r="R1980" s="53">
        <v>43017</v>
      </c>
      <c r="S1980" s="274" t="s">
        <v>2470</v>
      </c>
      <c r="T1980" s="148" t="s">
        <v>31</v>
      </c>
      <c r="U1980" s="148" t="s">
        <v>31</v>
      </c>
      <c r="V1980" s="148" t="s">
        <v>31</v>
      </c>
      <c r="W1980" s="148" t="s">
        <v>31</v>
      </c>
      <c r="X1980" s="333" t="s">
        <v>3802</v>
      </c>
      <c r="Y1980" s="121"/>
      <c r="Z1980" s="121"/>
      <c r="AA1980" s="121"/>
      <c r="AB1980" s="121"/>
      <c r="AC1980" s="121"/>
      <c r="AD1980" s="121"/>
      <c r="AE1980" s="321"/>
      <c r="AF1980" s="121"/>
      <c r="AG1980" s="129"/>
      <c r="AH1980" s="129"/>
      <c r="AI1980" s="129"/>
      <c r="AJ1980" s="129"/>
      <c r="AK1980" s="129"/>
      <c r="AL1980" s="129"/>
      <c r="AM1980" s="129"/>
      <c r="AN1980" s="129"/>
      <c r="AO1980" s="129"/>
      <c r="AP1980" s="129"/>
    </row>
    <row r="1981" spans="2:44" s="149" customFormat="1" ht="12.75" customHeight="1">
      <c r="B1981" s="21"/>
      <c r="C1981" s="22" t="s">
        <v>24</v>
      </c>
      <c r="D1981" s="38" t="s">
        <v>404</v>
      </c>
      <c r="E1981" s="38" t="s">
        <v>470</v>
      </c>
      <c r="F1981" s="57" t="s">
        <v>1207</v>
      </c>
      <c r="G1981" s="239" t="s">
        <v>492</v>
      </c>
      <c r="H1981" s="14" t="s">
        <v>274</v>
      </c>
      <c r="I1981" s="25">
        <v>12</v>
      </c>
      <c r="J1981" s="26">
        <v>0</v>
      </c>
      <c r="K1981" s="479">
        <v>0.2</v>
      </c>
      <c r="L1981" s="479">
        <v>0</v>
      </c>
      <c r="M1981" s="27">
        <f>SUM(I1981:I1983)</f>
        <v>54</v>
      </c>
      <c r="N1981" s="27">
        <f t="shared" ref="N1981:P1981" si="243">SUM(J1981:J1983)</f>
        <v>0</v>
      </c>
      <c r="O1981" s="27">
        <f t="shared" si="243"/>
        <v>0.90000000000000013</v>
      </c>
      <c r="P1981" s="27">
        <f t="shared" si="243"/>
        <v>0</v>
      </c>
      <c r="Q1981" s="27"/>
      <c r="R1981" s="53">
        <v>43017</v>
      </c>
      <c r="S1981" s="274" t="s">
        <v>2470</v>
      </c>
      <c r="T1981" s="148" t="s">
        <v>31</v>
      </c>
      <c r="U1981" s="148" t="s">
        <v>31</v>
      </c>
      <c r="V1981" s="148" t="s">
        <v>31</v>
      </c>
      <c r="W1981" s="148" t="s">
        <v>31</v>
      </c>
      <c r="X1981" s="333" t="s">
        <v>3802</v>
      </c>
      <c r="Y1981" s="121"/>
      <c r="Z1981" s="121"/>
      <c r="AA1981" s="121"/>
      <c r="AB1981" s="121"/>
      <c r="AC1981" s="121"/>
      <c r="AD1981" s="121"/>
      <c r="AE1981" s="321"/>
      <c r="AF1981" s="121"/>
      <c r="AG1981" s="129"/>
      <c r="AH1981" s="129"/>
      <c r="AI1981" s="129"/>
      <c r="AJ1981" s="129"/>
      <c r="AK1981" s="129"/>
      <c r="AL1981" s="129"/>
      <c r="AM1981" s="129"/>
      <c r="AN1981" s="129"/>
      <c r="AO1981" s="129"/>
      <c r="AP1981" s="129"/>
      <c r="AQ1981" s="327"/>
      <c r="AR1981" s="327"/>
    </row>
    <row r="1982" spans="2:44" s="149" customFormat="1" ht="12.75" customHeight="1">
      <c r="B1982" s="21"/>
      <c r="C1982" s="29"/>
      <c r="D1982" s="30"/>
      <c r="E1982" s="30"/>
      <c r="F1982" s="31"/>
      <c r="G1982" s="239" t="s">
        <v>493</v>
      </c>
      <c r="H1982" s="14" t="s">
        <v>274</v>
      </c>
      <c r="I1982" s="25">
        <v>24</v>
      </c>
      <c r="J1982" s="26">
        <v>0</v>
      </c>
      <c r="K1982" s="479">
        <v>0.4</v>
      </c>
      <c r="L1982" s="479">
        <v>0</v>
      </c>
      <c r="M1982" s="27"/>
      <c r="N1982" s="27"/>
      <c r="O1982" s="27"/>
      <c r="P1982" s="27"/>
      <c r="Q1982" s="27"/>
      <c r="R1982" s="53">
        <v>43017</v>
      </c>
      <c r="S1982" s="274" t="s">
        <v>2470</v>
      </c>
      <c r="T1982" s="148" t="s">
        <v>31</v>
      </c>
      <c r="U1982" s="148" t="s">
        <v>31</v>
      </c>
      <c r="V1982" s="148" t="s">
        <v>31</v>
      </c>
      <c r="W1982" s="148" t="s">
        <v>31</v>
      </c>
      <c r="X1982" s="333" t="s">
        <v>3802</v>
      </c>
      <c r="Y1982" s="121"/>
      <c r="Z1982" s="121"/>
      <c r="AA1982" s="121"/>
      <c r="AB1982" s="121"/>
      <c r="AC1982" s="121"/>
      <c r="AD1982" s="121"/>
      <c r="AE1982" s="321"/>
      <c r="AF1982" s="121"/>
      <c r="AG1982" s="129"/>
      <c r="AH1982" s="129"/>
      <c r="AI1982" s="129"/>
      <c r="AJ1982" s="129"/>
      <c r="AK1982" s="129"/>
      <c r="AL1982" s="129"/>
      <c r="AM1982" s="129"/>
      <c r="AN1982" s="129"/>
      <c r="AO1982" s="129"/>
      <c r="AP1982" s="129"/>
    </row>
    <row r="1983" spans="2:44" s="149" customFormat="1" ht="12.75" customHeight="1">
      <c r="B1983" s="21"/>
      <c r="C1983" s="29"/>
      <c r="D1983" s="30"/>
      <c r="E1983" s="30"/>
      <c r="F1983" s="31"/>
      <c r="G1983" s="239" t="s">
        <v>494</v>
      </c>
      <c r="H1983" s="14" t="s">
        <v>274</v>
      </c>
      <c r="I1983" s="25">
        <v>18</v>
      </c>
      <c r="J1983" s="26">
        <v>0</v>
      </c>
      <c r="K1983" s="479">
        <v>0.3</v>
      </c>
      <c r="L1983" s="479">
        <v>0</v>
      </c>
      <c r="M1983" s="27"/>
      <c r="N1983" s="27"/>
      <c r="O1983" s="27"/>
      <c r="P1983" s="27"/>
      <c r="Q1983" s="27"/>
      <c r="R1983" s="53">
        <v>43017</v>
      </c>
      <c r="S1983" s="274" t="s">
        <v>2470</v>
      </c>
      <c r="T1983" s="148" t="s">
        <v>31</v>
      </c>
      <c r="U1983" s="148" t="s">
        <v>31</v>
      </c>
      <c r="V1983" s="148" t="s">
        <v>31</v>
      </c>
      <c r="W1983" s="148" t="s">
        <v>31</v>
      </c>
      <c r="X1983" s="333" t="s">
        <v>3802</v>
      </c>
      <c r="Y1983" s="121"/>
      <c r="Z1983" s="121"/>
      <c r="AA1983" s="121"/>
      <c r="AB1983" s="121"/>
      <c r="AC1983" s="121"/>
      <c r="AD1983" s="121"/>
      <c r="AE1983" s="321"/>
      <c r="AF1983" s="121"/>
      <c r="AG1983" s="129"/>
      <c r="AH1983" s="129"/>
      <c r="AI1983" s="129"/>
      <c r="AJ1983" s="129"/>
      <c r="AK1983" s="129"/>
      <c r="AL1983" s="129"/>
      <c r="AM1983" s="129"/>
      <c r="AN1983" s="129"/>
      <c r="AO1983" s="129"/>
      <c r="AP1983" s="129"/>
    </row>
    <row r="1984" spans="2:44" s="149" customFormat="1" ht="12.75" customHeight="1">
      <c r="B1984" s="21"/>
      <c r="C1984" s="22" t="s">
        <v>24</v>
      </c>
      <c r="D1984" s="38" t="s">
        <v>404</v>
      </c>
      <c r="E1984" s="38" t="s">
        <v>470</v>
      </c>
      <c r="F1984" s="57" t="s">
        <v>1208</v>
      </c>
      <c r="G1984" s="239" t="s">
        <v>495</v>
      </c>
      <c r="H1984" s="14" t="s">
        <v>274</v>
      </c>
      <c r="I1984" s="25">
        <v>36</v>
      </c>
      <c r="J1984" s="26">
        <v>1440</v>
      </c>
      <c r="K1984" s="479">
        <v>0.6</v>
      </c>
      <c r="L1984" s="479">
        <v>24</v>
      </c>
      <c r="M1984" s="27">
        <f>SUM(I1984:I1985)</f>
        <v>66</v>
      </c>
      <c r="N1984" s="27">
        <f t="shared" ref="N1984:P1984" si="244">SUM(J1984:J1985)</f>
        <v>1560</v>
      </c>
      <c r="O1984" s="27">
        <f t="shared" si="244"/>
        <v>1.1000000000000001</v>
      </c>
      <c r="P1984" s="27">
        <f t="shared" si="244"/>
        <v>26</v>
      </c>
      <c r="Q1984" s="27"/>
      <c r="R1984" s="53">
        <v>43728</v>
      </c>
      <c r="S1984" s="274" t="s">
        <v>2470</v>
      </c>
      <c r="T1984" s="148" t="s">
        <v>31</v>
      </c>
      <c r="U1984" s="148" t="s">
        <v>31</v>
      </c>
      <c r="V1984" s="148" t="s">
        <v>31</v>
      </c>
      <c r="W1984" s="148" t="s">
        <v>31</v>
      </c>
      <c r="X1984" s="333" t="s">
        <v>3802</v>
      </c>
      <c r="Y1984" s="121"/>
      <c r="Z1984" s="121"/>
      <c r="AA1984" s="121"/>
      <c r="AB1984" s="121"/>
      <c r="AC1984" s="121"/>
      <c r="AD1984" s="121"/>
      <c r="AE1984" s="321"/>
      <c r="AF1984" s="121"/>
      <c r="AG1984" s="129"/>
      <c r="AH1984" s="129"/>
      <c r="AI1984" s="129"/>
      <c r="AJ1984" s="129"/>
      <c r="AK1984" s="129"/>
      <c r="AL1984" s="129"/>
      <c r="AM1984" s="129"/>
      <c r="AN1984" s="129"/>
      <c r="AO1984" s="129"/>
      <c r="AP1984" s="129"/>
      <c r="AQ1984" s="327"/>
      <c r="AR1984" s="327"/>
    </row>
    <row r="1985" spans="2:44" s="149" customFormat="1" ht="12.75" customHeight="1">
      <c r="B1985" s="21"/>
      <c r="C1985" s="29"/>
      <c r="D1985" s="30"/>
      <c r="E1985" s="30"/>
      <c r="F1985" s="31"/>
      <c r="G1985" s="239" t="s">
        <v>496</v>
      </c>
      <c r="H1985" s="14" t="s">
        <v>274</v>
      </c>
      <c r="I1985" s="25">
        <v>30</v>
      </c>
      <c r="J1985" s="26">
        <v>120</v>
      </c>
      <c r="K1985" s="479">
        <v>0.5</v>
      </c>
      <c r="L1985" s="479">
        <v>2</v>
      </c>
      <c r="M1985" s="27"/>
      <c r="N1985" s="27"/>
      <c r="O1985" s="27"/>
      <c r="P1985" s="27"/>
      <c r="Q1985" s="27"/>
      <c r="R1985" s="53">
        <v>43017</v>
      </c>
      <c r="S1985" s="274" t="s">
        <v>2470</v>
      </c>
      <c r="T1985" s="148" t="s">
        <v>31</v>
      </c>
      <c r="U1985" s="148" t="s">
        <v>31</v>
      </c>
      <c r="V1985" s="148" t="s">
        <v>31</v>
      </c>
      <c r="W1985" s="148" t="s">
        <v>31</v>
      </c>
      <c r="X1985" s="333" t="s">
        <v>3802</v>
      </c>
      <c r="Y1985" s="121"/>
      <c r="Z1985" s="121"/>
      <c r="AA1985" s="121"/>
      <c r="AB1985" s="121"/>
      <c r="AC1985" s="121"/>
      <c r="AD1985" s="121"/>
      <c r="AE1985" s="321"/>
      <c r="AF1985" s="121"/>
      <c r="AG1985" s="129"/>
      <c r="AH1985" s="129"/>
      <c r="AI1985" s="129"/>
      <c r="AJ1985" s="129"/>
      <c r="AK1985" s="129"/>
      <c r="AL1985" s="129"/>
      <c r="AM1985" s="129"/>
      <c r="AN1985" s="129"/>
      <c r="AO1985" s="129"/>
      <c r="AP1985" s="129"/>
    </row>
    <row r="1986" spans="2:44" s="149" customFormat="1" ht="12.75" customHeight="1">
      <c r="B1986" s="21"/>
      <c r="C1986" s="22" t="s">
        <v>24</v>
      </c>
      <c r="D1986" s="38" t="s">
        <v>404</v>
      </c>
      <c r="E1986" s="38" t="s">
        <v>497</v>
      </c>
      <c r="F1986" s="38" t="s">
        <v>498</v>
      </c>
      <c r="G1986" s="239" t="s">
        <v>499</v>
      </c>
      <c r="H1986" s="14" t="s">
        <v>274</v>
      </c>
      <c r="I1986" s="25">
        <v>30</v>
      </c>
      <c r="J1986" s="26">
        <v>0</v>
      </c>
      <c r="K1986" s="479">
        <v>0.5</v>
      </c>
      <c r="L1986" s="479">
        <v>0</v>
      </c>
      <c r="M1986" s="27">
        <f t="shared" ref="M1986:P1986" si="245">SUM(I1986:I1987)</f>
        <v>42</v>
      </c>
      <c r="N1986" s="27">
        <f t="shared" si="245"/>
        <v>0</v>
      </c>
      <c r="O1986" s="27">
        <f t="shared" si="245"/>
        <v>0.7</v>
      </c>
      <c r="P1986" s="27">
        <f t="shared" si="245"/>
        <v>0</v>
      </c>
      <c r="Q1986" s="27"/>
      <c r="R1986" s="53">
        <v>43062</v>
      </c>
      <c r="S1986" s="274" t="s">
        <v>2470</v>
      </c>
      <c r="T1986" s="148" t="s">
        <v>31</v>
      </c>
      <c r="U1986" s="148" t="s">
        <v>31</v>
      </c>
      <c r="V1986" s="148" t="s">
        <v>31</v>
      </c>
      <c r="W1986" s="148" t="s">
        <v>31</v>
      </c>
      <c r="X1986" s="333" t="s">
        <v>3803</v>
      </c>
      <c r="Y1986" s="121"/>
      <c r="Z1986" s="121"/>
      <c r="AA1986" s="121"/>
      <c r="AB1986" s="121"/>
      <c r="AC1986" s="121"/>
      <c r="AD1986" s="121"/>
      <c r="AE1986" s="321"/>
      <c r="AF1986" s="121"/>
      <c r="AG1986" s="129"/>
      <c r="AH1986" s="129"/>
      <c r="AI1986" s="129"/>
      <c r="AJ1986" s="129"/>
      <c r="AK1986" s="129"/>
      <c r="AL1986" s="129"/>
      <c r="AM1986" s="129"/>
      <c r="AN1986" s="129"/>
      <c r="AO1986" s="129"/>
      <c r="AP1986" s="129"/>
      <c r="AQ1986" s="327"/>
      <c r="AR1986" s="327"/>
    </row>
    <row r="1987" spans="2:44" s="149" customFormat="1" ht="12.75" customHeight="1">
      <c r="B1987" s="21"/>
      <c r="C1987" s="29"/>
      <c r="D1987" s="30"/>
      <c r="E1987" s="30"/>
      <c r="F1987" s="31"/>
      <c r="G1987" s="239" t="s">
        <v>500</v>
      </c>
      <c r="H1987" s="14" t="s">
        <v>274</v>
      </c>
      <c r="I1987" s="25">
        <v>12</v>
      </c>
      <c r="J1987" s="26">
        <v>0</v>
      </c>
      <c r="K1987" s="479">
        <v>0.2</v>
      </c>
      <c r="L1987" s="479">
        <v>0</v>
      </c>
      <c r="M1987" s="27"/>
      <c r="N1987" s="27"/>
      <c r="O1987" s="27"/>
      <c r="P1987" s="27"/>
      <c r="Q1987" s="27"/>
      <c r="R1987" s="53">
        <v>43028</v>
      </c>
      <c r="S1987" s="274" t="s">
        <v>2470</v>
      </c>
      <c r="T1987" s="148" t="s">
        <v>31</v>
      </c>
      <c r="U1987" s="148" t="s">
        <v>31</v>
      </c>
      <c r="V1987" s="148" t="s">
        <v>31</v>
      </c>
      <c r="W1987" s="148" t="s">
        <v>31</v>
      </c>
      <c r="X1987" s="333" t="s">
        <v>3803</v>
      </c>
      <c r="Y1987" s="121"/>
      <c r="Z1987" s="121"/>
      <c r="AA1987" s="121"/>
      <c r="AB1987" s="121"/>
      <c r="AC1987" s="121"/>
      <c r="AD1987" s="121"/>
      <c r="AE1987" s="321"/>
      <c r="AF1987" s="121"/>
      <c r="AG1987" s="129"/>
      <c r="AH1987" s="129"/>
      <c r="AI1987" s="129"/>
      <c r="AJ1987" s="129"/>
      <c r="AK1987" s="129"/>
      <c r="AL1987" s="129"/>
      <c r="AM1987" s="129"/>
      <c r="AN1987" s="129"/>
      <c r="AO1987" s="129"/>
      <c r="AP1987" s="129"/>
    </row>
    <row r="1988" spans="2:44" s="149" customFormat="1" ht="12.75" customHeight="1">
      <c r="B1988" s="21"/>
      <c r="C1988" s="22" t="s">
        <v>24</v>
      </c>
      <c r="D1988" s="38" t="s">
        <v>404</v>
      </c>
      <c r="E1988" s="41" t="s">
        <v>501</v>
      </c>
      <c r="F1988" s="42" t="s">
        <v>502</v>
      </c>
      <c r="G1988" s="243" t="s">
        <v>1031</v>
      </c>
      <c r="H1988" s="43" t="s">
        <v>274</v>
      </c>
      <c r="I1988" s="44">
        <v>6</v>
      </c>
      <c r="J1988" s="45">
        <v>0</v>
      </c>
      <c r="K1988" s="44">
        <v>0.1</v>
      </c>
      <c r="L1988" s="45">
        <v>0</v>
      </c>
      <c r="M1988" s="27">
        <f t="shared" ref="M1988:P1988" si="246">SUM(I1988:I1989)</f>
        <v>36</v>
      </c>
      <c r="N1988" s="27">
        <f t="shared" si="246"/>
        <v>0</v>
      </c>
      <c r="O1988" s="27">
        <f t="shared" si="246"/>
        <v>0.6</v>
      </c>
      <c r="P1988" s="27">
        <f t="shared" si="246"/>
        <v>0</v>
      </c>
      <c r="Q1988" s="19"/>
      <c r="R1988" s="54">
        <v>43737</v>
      </c>
      <c r="S1988" s="274" t="s">
        <v>2470</v>
      </c>
      <c r="T1988" s="148" t="s">
        <v>31</v>
      </c>
      <c r="U1988" s="148" t="s">
        <v>31</v>
      </c>
      <c r="V1988" s="148" t="s">
        <v>31</v>
      </c>
      <c r="W1988" s="148" t="s">
        <v>31</v>
      </c>
      <c r="X1988" s="333" t="s">
        <v>3804</v>
      </c>
      <c r="Y1988" s="121"/>
      <c r="Z1988" s="121"/>
      <c r="AA1988" s="121"/>
      <c r="AB1988" s="121"/>
      <c r="AC1988" s="121"/>
      <c r="AD1988" s="121"/>
      <c r="AE1988" s="321"/>
      <c r="AF1988" s="121"/>
      <c r="AG1988" s="129"/>
      <c r="AH1988" s="129"/>
      <c r="AI1988" s="129"/>
      <c r="AJ1988" s="129"/>
      <c r="AK1988" s="129"/>
      <c r="AL1988" s="129"/>
      <c r="AM1988" s="129"/>
      <c r="AN1988" s="129"/>
      <c r="AO1988" s="129"/>
      <c r="AP1988" s="129"/>
      <c r="AQ1988" s="327"/>
      <c r="AR1988" s="327"/>
    </row>
    <row r="1989" spans="2:44" s="149" customFormat="1" ht="12.75" customHeight="1">
      <c r="B1989" s="21"/>
      <c r="C1989" s="29"/>
      <c r="D1989" s="30"/>
      <c r="E1989" s="47"/>
      <c r="F1989" s="48"/>
      <c r="G1989" s="243" t="s">
        <v>472</v>
      </c>
      <c r="H1989" s="43" t="s">
        <v>274</v>
      </c>
      <c r="I1989" s="44">
        <v>30</v>
      </c>
      <c r="J1989" s="45">
        <v>0</v>
      </c>
      <c r="K1989" s="44">
        <v>0.5</v>
      </c>
      <c r="L1989" s="45">
        <v>0</v>
      </c>
      <c r="M1989" s="19"/>
      <c r="N1989" s="19"/>
      <c r="O1989" s="19"/>
      <c r="P1989" s="19"/>
      <c r="Q1989" s="19"/>
      <c r="R1989" s="54">
        <v>43737</v>
      </c>
      <c r="S1989" s="274" t="s">
        <v>2470</v>
      </c>
      <c r="T1989" s="148" t="s">
        <v>31</v>
      </c>
      <c r="U1989" s="148" t="s">
        <v>31</v>
      </c>
      <c r="V1989" s="148" t="s">
        <v>31</v>
      </c>
      <c r="W1989" s="148" t="s">
        <v>31</v>
      </c>
      <c r="X1989" s="333" t="s">
        <v>3804</v>
      </c>
      <c r="Y1989" s="121"/>
      <c r="Z1989" s="121"/>
      <c r="AA1989" s="121"/>
      <c r="AB1989" s="121"/>
      <c r="AC1989" s="121"/>
      <c r="AD1989" s="121"/>
      <c r="AE1989" s="321"/>
      <c r="AF1989" s="121"/>
      <c r="AG1989" s="129"/>
      <c r="AH1989" s="129"/>
      <c r="AI1989" s="129"/>
      <c r="AJ1989" s="129"/>
      <c r="AK1989" s="129"/>
      <c r="AL1989" s="129"/>
      <c r="AM1989" s="129"/>
      <c r="AN1989" s="129"/>
      <c r="AO1989" s="129"/>
      <c r="AP1989" s="129"/>
    </row>
    <row r="1990" spans="2:44" s="149" customFormat="1" ht="12.75" customHeight="1">
      <c r="B1990" s="21"/>
      <c r="C1990" s="22" t="s">
        <v>24</v>
      </c>
      <c r="D1990" s="38" t="s">
        <v>404</v>
      </c>
      <c r="E1990" s="41" t="s">
        <v>501</v>
      </c>
      <c r="F1990" s="42" t="s">
        <v>503</v>
      </c>
      <c r="G1990" s="243" t="s">
        <v>504</v>
      </c>
      <c r="H1990" s="43" t="s">
        <v>274</v>
      </c>
      <c r="I1990" s="44">
        <v>12</v>
      </c>
      <c r="J1990" s="45">
        <v>0</v>
      </c>
      <c r="K1990" s="44">
        <v>0.2</v>
      </c>
      <c r="L1990" s="45">
        <v>0</v>
      </c>
      <c r="M1990" s="19">
        <f>SUM(I1990:I1992)</f>
        <v>36</v>
      </c>
      <c r="N1990" s="19">
        <f t="shared" ref="N1990:P1990" si="247">SUM(J1990:J1992)</f>
        <v>0</v>
      </c>
      <c r="O1990" s="19">
        <f t="shared" si="247"/>
        <v>0.60000000000000009</v>
      </c>
      <c r="P1990" s="19">
        <f t="shared" si="247"/>
        <v>0</v>
      </c>
      <c r="Q1990" s="19"/>
      <c r="R1990" s="54">
        <v>43737</v>
      </c>
      <c r="S1990" s="274" t="s">
        <v>2470</v>
      </c>
      <c r="T1990" s="148" t="s">
        <v>31</v>
      </c>
      <c r="U1990" s="148" t="s">
        <v>31</v>
      </c>
      <c r="V1990" s="148" t="s">
        <v>31</v>
      </c>
      <c r="W1990" s="148" t="s">
        <v>31</v>
      </c>
      <c r="X1990" s="333" t="s">
        <v>3804</v>
      </c>
      <c r="Y1990" s="121"/>
      <c r="Z1990" s="121"/>
      <c r="AA1990" s="121"/>
      <c r="AB1990" s="121"/>
      <c r="AC1990" s="121"/>
      <c r="AD1990" s="121"/>
      <c r="AE1990" s="321"/>
      <c r="AF1990" s="121"/>
      <c r="AG1990" s="129"/>
      <c r="AH1990" s="129"/>
      <c r="AI1990" s="129"/>
      <c r="AJ1990" s="129"/>
      <c r="AK1990" s="129"/>
      <c r="AL1990" s="129"/>
      <c r="AM1990" s="129"/>
      <c r="AN1990" s="129"/>
      <c r="AO1990" s="129"/>
      <c r="AP1990" s="129"/>
      <c r="AQ1990" s="327"/>
      <c r="AR1990" s="327"/>
    </row>
    <row r="1991" spans="2:44" s="149" customFormat="1" ht="12.75" customHeight="1">
      <c r="B1991" s="21"/>
      <c r="C1991" s="29"/>
      <c r="D1991" s="30"/>
      <c r="E1991" s="47"/>
      <c r="F1991" s="48"/>
      <c r="G1991" s="243" t="s">
        <v>505</v>
      </c>
      <c r="H1991" s="43" t="s">
        <v>274</v>
      </c>
      <c r="I1991" s="44">
        <v>12</v>
      </c>
      <c r="J1991" s="45">
        <v>0</v>
      </c>
      <c r="K1991" s="44">
        <v>0.2</v>
      </c>
      <c r="L1991" s="45">
        <v>0</v>
      </c>
      <c r="M1991" s="19"/>
      <c r="N1991" s="19"/>
      <c r="O1991" s="19"/>
      <c r="P1991" s="19"/>
      <c r="Q1991" s="19"/>
      <c r="R1991" s="54">
        <v>43737</v>
      </c>
      <c r="S1991" s="274" t="s">
        <v>2470</v>
      </c>
      <c r="T1991" s="148" t="s">
        <v>31</v>
      </c>
      <c r="U1991" s="148" t="s">
        <v>31</v>
      </c>
      <c r="V1991" s="148" t="s">
        <v>31</v>
      </c>
      <c r="W1991" s="148" t="s">
        <v>31</v>
      </c>
      <c r="X1991" s="333" t="s">
        <v>3804</v>
      </c>
      <c r="Y1991" s="121"/>
      <c r="Z1991" s="121"/>
      <c r="AA1991" s="121"/>
      <c r="AB1991" s="121"/>
      <c r="AC1991" s="121"/>
      <c r="AD1991" s="121"/>
      <c r="AE1991" s="321"/>
      <c r="AF1991" s="121"/>
      <c r="AG1991" s="129"/>
      <c r="AH1991" s="129"/>
      <c r="AI1991" s="129"/>
      <c r="AJ1991" s="129"/>
      <c r="AK1991" s="129"/>
      <c r="AL1991" s="129"/>
      <c r="AM1991" s="129"/>
      <c r="AN1991" s="129"/>
      <c r="AO1991" s="129"/>
      <c r="AP1991" s="129"/>
    </row>
    <row r="1992" spans="2:44" s="149" customFormat="1" ht="12.75" customHeight="1">
      <c r="B1992" s="21"/>
      <c r="C1992" s="29"/>
      <c r="D1992" s="30"/>
      <c r="E1992" s="47"/>
      <c r="F1992" s="48"/>
      <c r="G1992" s="243" t="s">
        <v>506</v>
      </c>
      <c r="H1992" s="43" t="s">
        <v>274</v>
      </c>
      <c r="I1992" s="44">
        <v>12</v>
      </c>
      <c r="J1992" s="45">
        <v>0</v>
      </c>
      <c r="K1992" s="44">
        <v>0.2</v>
      </c>
      <c r="L1992" s="45">
        <v>0</v>
      </c>
      <c r="M1992" s="19"/>
      <c r="N1992" s="19"/>
      <c r="O1992" s="19"/>
      <c r="P1992" s="19"/>
      <c r="Q1992" s="19"/>
      <c r="R1992" s="54">
        <v>43795</v>
      </c>
      <c r="S1992" s="274" t="s">
        <v>2470</v>
      </c>
      <c r="T1992" s="148" t="s">
        <v>31</v>
      </c>
      <c r="U1992" s="148" t="s">
        <v>31</v>
      </c>
      <c r="V1992" s="148" t="s">
        <v>31</v>
      </c>
      <c r="W1992" s="148" t="s">
        <v>31</v>
      </c>
      <c r="X1992" s="333" t="s">
        <v>3804</v>
      </c>
      <c r="Y1992" s="121"/>
      <c r="Z1992" s="121"/>
      <c r="AA1992" s="121"/>
      <c r="AB1992" s="121"/>
      <c r="AC1992" s="121"/>
      <c r="AD1992" s="121"/>
      <c r="AE1992" s="321"/>
      <c r="AF1992" s="121"/>
      <c r="AG1992" s="129"/>
      <c r="AH1992" s="129"/>
      <c r="AI1992" s="129"/>
      <c r="AJ1992" s="129"/>
      <c r="AK1992" s="129"/>
      <c r="AL1992" s="129"/>
      <c r="AM1992" s="129"/>
      <c r="AN1992" s="129"/>
      <c r="AO1992" s="129"/>
      <c r="AP1992" s="129"/>
    </row>
    <row r="1993" spans="2:44" s="149" customFormat="1" ht="12.75" customHeight="1">
      <c r="B1993" s="21"/>
      <c r="C1993" s="22" t="s">
        <v>24</v>
      </c>
      <c r="D1993" s="38" t="s">
        <v>404</v>
      </c>
      <c r="E1993" s="41" t="s">
        <v>501</v>
      </c>
      <c r="F1993" s="42" t="s">
        <v>507</v>
      </c>
      <c r="G1993" s="243" t="s">
        <v>1032</v>
      </c>
      <c r="H1993" s="43" t="s">
        <v>274</v>
      </c>
      <c r="I1993" s="44">
        <v>60</v>
      </c>
      <c r="J1993" s="45">
        <v>0</v>
      </c>
      <c r="K1993" s="44">
        <v>1</v>
      </c>
      <c r="L1993" s="45">
        <v>0</v>
      </c>
      <c r="M1993" s="19">
        <f>SUM(I1993)</f>
        <v>60</v>
      </c>
      <c r="N1993" s="19">
        <f t="shared" ref="N1993:P1995" si="248">SUM(J1993)</f>
        <v>0</v>
      </c>
      <c r="O1993" s="19">
        <f t="shared" si="248"/>
        <v>1</v>
      </c>
      <c r="P1993" s="19">
        <f t="shared" si="248"/>
        <v>0</v>
      </c>
      <c r="Q1993" s="19"/>
      <c r="R1993" s="54">
        <v>43737</v>
      </c>
      <c r="S1993" s="274" t="s">
        <v>2470</v>
      </c>
      <c r="T1993" s="148" t="s">
        <v>4157</v>
      </c>
      <c r="U1993" s="148" t="s">
        <v>4157</v>
      </c>
      <c r="V1993" s="148" t="s">
        <v>4157</v>
      </c>
      <c r="W1993" s="148" t="s">
        <v>4157</v>
      </c>
      <c r="X1993" s="333" t="s">
        <v>4242</v>
      </c>
      <c r="Y1993" s="121"/>
      <c r="Z1993" s="121"/>
      <c r="AA1993" s="121"/>
      <c r="AB1993" s="121"/>
      <c r="AC1993" s="121"/>
      <c r="AD1993" s="121"/>
      <c r="AE1993" s="321"/>
      <c r="AF1993" s="121"/>
      <c r="AG1993" s="129"/>
      <c r="AH1993" s="129"/>
      <c r="AI1993" s="129"/>
      <c r="AJ1993" s="129"/>
      <c r="AK1993" s="129"/>
      <c r="AL1993" s="129"/>
      <c r="AM1993" s="129"/>
      <c r="AN1993" s="129"/>
      <c r="AO1993" s="129"/>
      <c r="AP1993" s="129"/>
      <c r="AQ1993" s="327"/>
      <c r="AR1993" s="327"/>
    </row>
    <row r="1994" spans="2:44" s="149" customFormat="1" ht="12.75" customHeight="1">
      <c r="B1994" s="21"/>
      <c r="C1994" s="22" t="s">
        <v>24</v>
      </c>
      <c r="D1994" s="38" t="s">
        <v>404</v>
      </c>
      <c r="E1994" s="41" t="s">
        <v>501</v>
      </c>
      <c r="F1994" s="42" t="s">
        <v>508</v>
      </c>
      <c r="G1994" s="243" t="s">
        <v>509</v>
      </c>
      <c r="H1994" s="43" t="s">
        <v>4243</v>
      </c>
      <c r="I1994" s="44">
        <v>9</v>
      </c>
      <c r="J1994" s="45">
        <v>0</v>
      </c>
      <c r="K1994" s="44">
        <v>0.15</v>
      </c>
      <c r="L1994" s="45">
        <v>0</v>
      </c>
      <c r="M1994" s="19">
        <f>SUM(I1994)</f>
        <v>9</v>
      </c>
      <c r="N1994" s="19">
        <f t="shared" si="248"/>
        <v>0</v>
      </c>
      <c r="O1994" s="19">
        <f t="shared" si="248"/>
        <v>0.15</v>
      </c>
      <c r="P1994" s="19">
        <f t="shared" si="248"/>
        <v>0</v>
      </c>
      <c r="Q1994" s="19"/>
      <c r="R1994" s="54">
        <v>43737</v>
      </c>
      <c r="S1994" s="274" t="s">
        <v>2470</v>
      </c>
      <c r="T1994" s="148" t="s">
        <v>4244</v>
      </c>
      <c r="U1994" s="148" t="s">
        <v>4244</v>
      </c>
      <c r="V1994" s="148" t="s">
        <v>4244</v>
      </c>
      <c r="W1994" s="148" t="s">
        <v>4244</v>
      </c>
      <c r="X1994" s="333" t="s">
        <v>4245</v>
      </c>
      <c r="Y1994" s="121"/>
      <c r="Z1994" s="121"/>
      <c r="AA1994" s="121"/>
      <c r="AB1994" s="121"/>
      <c r="AC1994" s="121"/>
      <c r="AD1994" s="121"/>
      <c r="AE1994" s="321"/>
      <c r="AF1994" s="121"/>
      <c r="AG1994" s="129"/>
      <c r="AH1994" s="129"/>
      <c r="AI1994" s="129"/>
      <c r="AJ1994" s="129"/>
      <c r="AK1994" s="129"/>
      <c r="AL1994" s="129"/>
      <c r="AM1994" s="129"/>
      <c r="AN1994" s="129"/>
      <c r="AO1994" s="129"/>
      <c r="AP1994" s="129"/>
      <c r="AQ1994" s="327"/>
      <c r="AR1994" s="327"/>
    </row>
    <row r="1995" spans="2:44" s="149" customFormat="1" ht="12.75" customHeight="1">
      <c r="B1995" s="21"/>
      <c r="C1995" s="22" t="s">
        <v>24</v>
      </c>
      <c r="D1995" s="38" t="s">
        <v>404</v>
      </c>
      <c r="E1995" s="41" t="s">
        <v>501</v>
      </c>
      <c r="F1995" s="42" t="s">
        <v>510</v>
      </c>
      <c r="G1995" s="243" t="s">
        <v>511</v>
      </c>
      <c r="H1995" s="43" t="s">
        <v>4246</v>
      </c>
      <c r="I1995" s="44">
        <v>6</v>
      </c>
      <c r="J1995" s="45">
        <v>90</v>
      </c>
      <c r="K1995" s="44">
        <v>0.1</v>
      </c>
      <c r="L1995" s="45">
        <v>1.5</v>
      </c>
      <c r="M1995" s="19">
        <f>SUM(I1995)</f>
        <v>6</v>
      </c>
      <c r="N1995" s="19">
        <f t="shared" si="248"/>
        <v>90</v>
      </c>
      <c r="O1995" s="19">
        <f t="shared" si="248"/>
        <v>0.1</v>
      </c>
      <c r="P1995" s="19">
        <f t="shared" si="248"/>
        <v>1.5</v>
      </c>
      <c r="Q1995" s="19"/>
      <c r="R1995" s="54">
        <v>43737</v>
      </c>
      <c r="S1995" s="274" t="s">
        <v>2470</v>
      </c>
      <c r="T1995" s="148" t="s">
        <v>4247</v>
      </c>
      <c r="U1995" s="148" t="s">
        <v>4247</v>
      </c>
      <c r="V1995" s="148" t="s">
        <v>4247</v>
      </c>
      <c r="W1995" s="148" t="s">
        <v>4247</v>
      </c>
      <c r="X1995" s="333" t="s">
        <v>4248</v>
      </c>
      <c r="Y1995" s="121"/>
      <c r="Z1995" s="121"/>
      <c r="AA1995" s="121"/>
      <c r="AB1995" s="121"/>
      <c r="AC1995" s="121"/>
      <c r="AD1995" s="121"/>
      <c r="AE1995" s="321"/>
      <c r="AF1995" s="121"/>
      <c r="AG1995" s="129"/>
      <c r="AH1995" s="129"/>
      <c r="AI1995" s="129"/>
      <c r="AJ1995" s="129"/>
      <c r="AK1995" s="129"/>
      <c r="AL1995" s="129"/>
      <c r="AM1995" s="129"/>
      <c r="AN1995" s="129"/>
      <c r="AO1995" s="129"/>
      <c r="AP1995" s="129"/>
      <c r="AQ1995" s="327"/>
      <c r="AR1995" s="327"/>
    </row>
    <row r="1996" spans="2:44" s="149" customFormat="1" ht="12.75" customHeight="1">
      <c r="B1996" s="21"/>
      <c r="C1996" s="58" t="s">
        <v>25</v>
      </c>
      <c r="D1996" s="59" t="s">
        <v>512</v>
      </c>
      <c r="E1996" s="59" t="s">
        <v>513</v>
      </c>
      <c r="F1996" s="60" t="s">
        <v>514</v>
      </c>
      <c r="G1996" s="246" t="s">
        <v>184</v>
      </c>
      <c r="H1996" s="14" t="s">
        <v>4249</v>
      </c>
      <c r="I1996" s="25">
        <v>18</v>
      </c>
      <c r="J1996" s="26">
        <v>0</v>
      </c>
      <c r="K1996" s="481">
        <v>0.3</v>
      </c>
      <c r="L1996" s="481">
        <v>0</v>
      </c>
      <c r="M1996" s="27">
        <f>SUM(I1996:I1999)</f>
        <v>84</v>
      </c>
      <c r="N1996" s="27">
        <f t="shared" ref="N1996:P1996" si="249">SUM(J1996:J1999)</f>
        <v>0</v>
      </c>
      <c r="O1996" s="27">
        <f t="shared" si="249"/>
        <v>1.4000000000000001</v>
      </c>
      <c r="P1996" s="27">
        <f t="shared" si="249"/>
        <v>0</v>
      </c>
      <c r="Q1996" s="27"/>
      <c r="R1996" s="62">
        <v>42632</v>
      </c>
      <c r="S1996" s="274" t="s">
        <v>2470</v>
      </c>
      <c r="T1996" s="148" t="s">
        <v>4244</v>
      </c>
      <c r="U1996" s="148" t="s">
        <v>4244</v>
      </c>
      <c r="V1996" s="148" t="s">
        <v>4244</v>
      </c>
      <c r="W1996" s="148" t="s">
        <v>4244</v>
      </c>
      <c r="X1996" s="333" t="s">
        <v>4250</v>
      </c>
      <c r="Y1996" s="121"/>
      <c r="Z1996" s="121"/>
      <c r="AA1996" s="121"/>
      <c r="AB1996" s="121"/>
      <c r="AC1996" s="121"/>
      <c r="AD1996" s="121"/>
      <c r="AE1996" s="321"/>
      <c r="AF1996" s="121"/>
      <c r="AG1996" s="129"/>
      <c r="AH1996" s="129"/>
      <c r="AI1996" s="129"/>
      <c r="AJ1996" s="129"/>
      <c r="AK1996" s="129"/>
      <c r="AL1996" s="129"/>
      <c r="AM1996" s="129"/>
      <c r="AN1996" s="129"/>
      <c r="AO1996" s="129"/>
      <c r="AP1996" s="129"/>
      <c r="AQ1996" s="327"/>
      <c r="AR1996" s="327"/>
    </row>
    <row r="1997" spans="2:44" s="149" customFormat="1" ht="12.75" customHeight="1">
      <c r="B1997" s="21"/>
      <c r="C1997" s="29"/>
      <c r="D1997" s="30"/>
      <c r="E1997" s="30"/>
      <c r="F1997" s="31"/>
      <c r="G1997" s="246" t="s">
        <v>188</v>
      </c>
      <c r="H1997" s="14" t="s">
        <v>4251</v>
      </c>
      <c r="I1997" s="25">
        <v>30</v>
      </c>
      <c r="J1997" s="26">
        <v>0</v>
      </c>
      <c r="K1997" s="481">
        <v>0.5</v>
      </c>
      <c r="L1997" s="481">
        <v>0</v>
      </c>
      <c r="M1997" s="27"/>
      <c r="N1997" s="27"/>
      <c r="O1997" s="27"/>
      <c r="P1997" s="27"/>
      <c r="Q1997" s="27"/>
      <c r="R1997" s="62">
        <v>43074</v>
      </c>
      <c r="S1997" s="274" t="s">
        <v>2470</v>
      </c>
      <c r="T1997" s="148" t="s">
        <v>4244</v>
      </c>
      <c r="U1997" s="148" t="s">
        <v>4244</v>
      </c>
      <c r="V1997" s="148" t="s">
        <v>4244</v>
      </c>
      <c r="W1997" s="148" t="s">
        <v>4244</v>
      </c>
      <c r="X1997" s="333" t="s">
        <v>4250</v>
      </c>
      <c r="Y1997" s="121"/>
      <c r="Z1997" s="121"/>
      <c r="AA1997" s="121"/>
      <c r="AB1997" s="121"/>
      <c r="AC1997" s="121"/>
      <c r="AD1997" s="121"/>
      <c r="AE1997" s="321"/>
      <c r="AF1997" s="121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</row>
    <row r="1998" spans="2:44" s="149" customFormat="1" ht="12.75" customHeight="1">
      <c r="B1998" s="21"/>
      <c r="C1998" s="29"/>
      <c r="D1998" s="30"/>
      <c r="E1998" s="30"/>
      <c r="F1998" s="31"/>
      <c r="G1998" s="246" t="s">
        <v>186</v>
      </c>
      <c r="H1998" s="14" t="s">
        <v>4251</v>
      </c>
      <c r="I1998" s="25">
        <v>18</v>
      </c>
      <c r="J1998" s="26">
        <v>0</v>
      </c>
      <c r="K1998" s="481">
        <v>0.3</v>
      </c>
      <c r="L1998" s="481">
        <v>0</v>
      </c>
      <c r="M1998" s="27"/>
      <c r="N1998" s="27"/>
      <c r="O1998" s="27"/>
      <c r="P1998" s="27"/>
      <c r="Q1998" s="27"/>
      <c r="R1998" s="62">
        <v>42632</v>
      </c>
      <c r="S1998" s="274" t="s">
        <v>2470</v>
      </c>
      <c r="T1998" s="148" t="s">
        <v>4244</v>
      </c>
      <c r="U1998" s="148" t="s">
        <v>4244</v>
      </c>
      <c r="V1998" s="148" t="s">
        <v>4244</v>
      </c>
      <c r="W1998" s="148" t="s">
        <v>4244</v>
      </c>
      <c r="X1998" s="333" t="s">
        <v>4250</v>
      </c>
      <c r="Y1998" s="121"/>
      <c r="Z1998" s="121"/>
      <c r="AA1998" s="121"/>
      <c r="AB1998" s="121"/>
      <c r="AC1998" s="121"/>
      <c r="AD1998" s="121"/>
      <c r="AE1998" s="321"/>
      <c r="AF1998" s="121"/>
      <c r="AG1998" s="129"/>
      <c r="AH1998" s="129"/>
      <c r="AI1998" s="129"/>
      <c r="AJ1998" s="129"/>
      <c r="AK1998" s="129"/>
      <c r="AL1998" s="129"/>
      <c r="AM1998" s="129"/>
      <c r="AN1998" s="129"/>
      <c r="AO1998" s="129"/>
      <c r="AP1998" s="129"/>
    </row>
    <row r="1999" spans="2:44" s="149" customFormat="1" ht="12.75" customHeight="1">
      <c r="B1999" s="21"/>
      <c r="C1999" s="29"/>
      <c r="D1999" s="30"/>
      <c r="E1999" s="30"/>
      <c r="F1999" s="31"/>
      <c r="G1999" s="246" t="s">
        <v>187</v>
      </c>
      <c r="H1999" s="14" t="s">
        <v>4251</v>
      </c>
      <c r="I1999" s="25">
        <v>18</v>
      </c>
      <c r="J1999" s="26">
        <v>0</v>
      </c>
      <c r="K1999" s="481">
        <v>0.3</v>
      </c>
      <c r="L1999" s="481">
        <v>0</v>
      </c>
      <c r="M1999" s="27"/>
      <c r="N1999" s="27"/>
      <c r="O1999" s="27"/>
      <c r="P1999" s="27"/>
      <c r="Q1999" s="27"/>
      <c r="R1999" s="62">
        <v>42608</v>
      </c>
      <c r="S1999" s="274" t="s">
        <v>2470</v>
      </c>
      <c r="T1999" s="148" t="s">
        <v>4244</v>
      </c>
      <c r="U1999" s="148" t="s">
        <v>4244</v>
      </c>
      <c r="V1999" s="148" t="s">
        <v>4244</v>
      </c>
      <c r="W1999" s="148" t="s">
        <v>4244</v>
      </c>
      <c r="X1999" s="333" t="s">
        <v>4250</v>
      </c>
      <c r="Y1999" s="121"/>
      <c r="Z1999" s="121"/>
      <c r="AA1999" s="121"/>
      <c r="AB1999" s="121"/>
      <c r="AC1999" s="121"/>
      <c r="AD1999" s="121"/>
      <c r="AE1999" s="321"/>
      <c r="AF1999" s="121"/>
      <c r="AG1999" s="129"/>
      <c r="AH1999" s="129"/>
      <c r="AI1999" s="129"/>
      <c r="AJ1999" s="129"/>
      <c r="AK1999" s="129"/>
      <c r="AL1999" s="129"/>
      <c r="AM1999" s="129"/>
      <c r="AN1999" s="129"/>
      <c r="AO1999" s="129"/>
      <c r="AP1999" s="129"/>
    </row>
    <row r="2000" spans="2:44" s="149" customFormat="1" ht="12.75" customHeight="1">
      <c r="B2000" s="21"/>
      <c r="C2000" s="58" t="s">
        <v>25</v>
      </c>
      <c r="D2000" s="59" t="s">
        <v>512</v>
      </c>
      <c r="E2000" s="59" t="s">
        <v>513</v>
      </c>
      <c r="F2000" s="60" t="s">
        <v>610</v>
      </c>
      <c r="G2000" s="246" t="s">
        <v>276</v>
      </c>
      <c r="H2000" s="14" t="s">
        <v>4251</v>
      </c>
      <c r="I2000" s="25">
        <v>30</v>
      </c>
      <c r="J2000" s="26">
        <v>480</v>
      </c>
      <c r="K2000" s="481">
        <v>0.3</v>
      </c>
      <c r="L2000" s="481">
        <v>8</v>
      </c>
      <c r="M2000" s="16">
        <f>SUM(I2000)</f>
        <v>30</v>
      </c>
      <c r="N2000" s="16">
        <f t="shared" ref="N2000:P2000" si="250">SUM(J2000)</f>
        <v>480</v>
      </c>
      <c r="O2000" s="16">
        <f t="shared" si="250"/>
        <v>0.3</v>
      </c>
      <c r="P2000" s="16">
        <f t="shared" si="250"/>
        <v>8</v>
      </c>
      <c r="Q2000" s="27"/>
      <c r="R2000" s="62">
        <v>43612</v>
      </c>
      <c r="S2000" s="274" t="s">
        <v>2470</v>
      </c>
      <c r="T2000" s="148" t="s">
        <v>4247</v>
      </c>
      <c r="U2000" s="148" t="s">
        <v>4247</v>
      </c>
      <c r="V2000" s="148" t="s">
        <v>4247</v>
      </c>
      <c r="W2000" s="148" t="s">
        <v>4247</v>
      </c>
      <c r="X2000" s="333" t="s">
        <v>4252</v>
      </c>
      <c r="Y2000" s="121"/>
      <c r="Z2000" s="121"/>
      <c r="AA2000" s="121"/>
      <c r="AB2000" s="121"/>
      <c r="AC2000" s="121"/>
      <c r="AD2000" s="121"/>
      <c r="AE2000" s="321"/>
      <c r="AF2000" s="121"/>
      <c r="AG2000" s="129"/>
      <c r="AH2000" s="129"/>
      <c r="AI2000" s="129"/>
      <c r="AJ2000" s="129"/>
      <c r="AK2000" s="129"/>
      <c r="AL2000" s="129"/>
      <c r="AM2000" s="129"/>
      <c r="AN2000" s="129"/>
      <c r="AO2000" s="129"/>
      <c r="AP2000" s="129"/>
      <c r="AQ2000" s="327"/>
      <c r="AR2000" s="327"/>
    </row>
    <row r="2001" spans="2:44" s="149" customFormat="1" ht="12.75" customHeight="1">
      <c r="B2001" s="21"/>
      <c r="C2001" s="58" t="s">
        <v>25</v>
      </c>
      <c r="D2001" s="59" t="s">
        <v>512</v>
      </c>
      <c r="E2001" s="59" t="s">
        <v>513</v>
      </c>
      <c r="F2001" s="60" t="s">
        <v>1209</v>
      </c>
      <c r="G2001" s="246" t="s">
        <v>516</v>
      </c>
      <c r="H2001" s="14" t="s">
        <v>4249</v>
      </c>
      <c r="I2001" s="25">
        <v>12</v>
      </c>
      <c r="J2001" s="26">
        <v>0</v>
      </c>
      <c r="K2001" s="481">
        <v>0.2</v>
      </c>
      <c r="L2001" s="481">
        <v>0</v>
      </c>
      <c r="M2001" s="27">
        <f>SUM(I2001:I2002)</f>
        <v>42</v>
      </c>
      <c r="N2001" s="27">
        <f t="shared" ref="N2001:P2001" si="251">SUM(J2001:J2002)</f>
        <v>0</v>
      </c>
      <c r="O2001" s="27">
        <f t="shared" si="251"/>
        <v>0.7</v>
      </c>
      <c r="P2001" s="27">
        <f t="shared" si="251"/>
        <v>0</v>
      </c>
      <c r="Q2001" s="27"/>
      <c r="R2001" s="62">
        <v>42369</v>
      </c>
      <c r="S2001" s="274" t="s">
        <v>2470</v>
      </c>
      <c r="T2001" s="148" t="s">
        <v>4247</v>
      </c>
      <c r="U2001" s="148" t="s">
        <v>4247</v>
      </c>
      <c r="V2001" s="148" t="s">
        <v>4247</v>
      </c>
      <c r="W2001" s="148" t="s">
        <v>4247</v>
      </c>
      <c r="X2001" s="333" t="s">
        <v>4252</v>
      </c>
      <c r="Y2001" s="121"/>
      <c r="Z2001" s="121"/>
      <c r="AA2001" s="121"/>
      <c r="AB2001" s="121"/>
      <c r="AC2001" s="121"/>
      <c r="AD2001" s="121"/>
      <c r="AE2001" s="321"/>
      <c r="AF2001" s="121"/>
      <c r="AG2001" s="129"/>
      <c r="AH2001" s="129"/>
      <c r="AI2001" s="129"/>
      <c r="AJ2001" s="129"/>
      <c r="AK2001" s="129"/>
      <c r="AL2001" s="129"/>
      <c r="AM2001" s="129"/>
      <c r="AN2001" s="129"/>
      <c r="AO2001" s="129"/>
      <c r="AP2001" s="129"/>
      <c r="AQ2001" s="327"/>
      <c r="AR2001" s="327"/>
    </row>
    <row r="2002" spans="2:44" s="149" customFormat="1" ht="12.75" customHeight="1">
      <c r="B2002" s="21"/>
      <c r="C2002" s="29"/>
      <c r="D2002" s="30"/>
      <c r="E2002" s="30"/>
      <c r="F2002" s="31"/>
      <c r="G2002" s="246" t="s">
        <v>517</v>
      </c>
      <c r="H2002" s="14" t="s">
        <v>4249</v>
      </c>
      <c r="I2002" s="25">
        <v>30</v>
      </c>
      <c r="J2002" s="26">
        <v>0</v>
      </c>
      <c r="K2002" s="481">
        <v>0.5</v>
      </c>
      <c r="L2002" s="481">
        <v>0</v>
      </c>
      <c r="M2002" s="27"/>
      <c r="N2002" s="27"/>
      <c r="O2002" s="27"/>
      <c r="P2002" s="27"/>
      <c r="Q2002" s="27"/>
      <c r="R2002" s="62">
        <v>42369</v>
      </c>
      <c r="S2002" s="274" t="s">
        <v>2470</v>
      </c>
      <c r="T2002" s="148" t="s">
        <v>4247</v>
      </c>
      <c r="U2002" s="148" t="s">
        <v>4247</v>
      </c>
      <c r="V2002" s="148" t="s">
        <v>4247</v>
      </c>
      <c r="W2002" s="148" t="s">
        <v>4247</v>
      </c>
      <c r="X2002" s="333" t="s">
        <v>4252</v>
      </c>
      <c r="Y2002" s="121"/>
      <c r="Z2002" s="121"/>
      <c r="AA2002" s="121"/>
      <c r="AB2002" s="121"/>
      <c r="AC2002" s="121"/>
      <c r="AD2002" s="121"/>
      <c r="AE2002" s="321"/>
      <c r="AF2002" s="121"/>
      <c r="AG2002" s="129"/>
      <c r="AH2002" s="129"/>
      <c r="AI2002" s="129"/>
      <c r="AJ2002" s="129"/>
      <c r="AK2002" s="129"/>
      <c r="AL2002" s="129"/>
      <c r="AM2002" s="129"/>
      <c r="AN2002" s="129"/>
      <c r="AO2002" s="129"/>
      <c r="AP2002" s="129"/>
    </row>
    <row r="2003" spans="2:44" s="149" customFormat="1" ht="12.75" customHeight="1">
      <c r="B2003" s="21"/>
      <c r="C2003" s="58" t="s">
        <v>25</v>
      </c>
      <c r="D2003" s="59" t="s">
        <v>512</v>
      </c>
      <c r="E2003" s="59" t="s">
        <v>513</v>
      </c>
      <c r="F2003" s="60" t="s">
        <v>518</v>
      </c>
      <c r="G2003" s="246" t="s">
        <v>519</v>
      </c>
      <c r="H2003" s="14" t="s">
        <v>4249</v>
      </c>
      <c r="I2003" s="25">
        <v>12</v>
      </c>
      <c r="J2003" s="26">
        <v>0</v>
      </c>
      <c r="K2003" s="481">
        <v>0.2</v>
      </c>
      <c r="L2003" s="481">
        <v>0</v>
      </c>
      <c r="M2003" s="16">
        <f>SUM(I2003)</f>
        <v>12</v>
      </c>
      <c r="N2003" s="16">
        <f t="shared" ref="N2003:P2003" si="252">SUM(J2003)</f>
        <v>0</v>
      </c>
      <c r="O2003" s="16">
        <f t="shared" si="252"/>
        <v>0.2</v>
      </c>
      <c r="P2003" s="16">
        <f t="shared" si="252"/>
        <v>0</v>
      </c>
      <c r="Q2003" s="27"/>
      <c r="R2003" s="62">
        <v>42986</v>
      </c>
      <c r="S2003" s="274" t="s">
        <v>2470</v>
      </c>
      <c r="T2003" s="148" t="s">
        <v>4247</v>
      </c>
      <c r="U2003" s="148" t="s">
        <v>4247</v>
      </c>
      <c r="V2003" s="148" t="s">
        <v>4247</v>
      </c>
      <c r="W2003" s="148" t="s">
        <v>4247</v>
      </c>
      <c r="X2003" s="333" t="s">
        <v>4252</v>
      </c>
      <c r="Y2003" s="121"/>
      <c r="Z2003" s="121"/>
      <c r="AA2003" s="121"/>
      <c r="AB2003" s="121"/>
      <c r="AC2003" s="121"/>
      <c r="AD2003" s="121"/>
      <c r="AE2003" s="321"/>
      <c r="AF2003" s="121"/>
      <c r="AG2003" s="129"/>
      <c r="AH2003" s="129"/>
      <c r="AI2003" s="129"/>
      <c r="AJ2003" s="129"/>
      <c r="AK2003" s="129"/>
      <c r="AL2003" s="129"/>
      <c r="AM2003" s="129"/>
      <c r="AN2003" s="129"/>
      <c r="AO2003" s="129"/>
      <c r="AP2003" s="129"/>
      <c r="AQ2003" s="327"/>
      <c r="AR2003" s="327"/>
    </row>
    <row r="2004" spans="2:44" s="149" customFormat="1" ht="12.75" customHeight="1">
      <c r="B2004" s="21"/>
      <c r="C2004" s="58" t="s">
        <v>25</v>
      </c>
      <c r="D2004" s="59" t="s">
        <v>512</v>
      </c>
      <c r="E2004" s="59" t="s">
        <v>513</v>
      </c>
      <c r="F2004" s="60" t="s">
        <v>520</v>
      </c>
      <c r="G2004" s="246" t="s">
        <v>521</v>
      </c>
      <c r="H2004" s="14" t="s">
        <v>4249</v>
      </c>
      <c r="I2004" s="25">
        <v>6</v>
      </c>
      <c r="J2004" s="26">
        <v>720</v>
      </c>
      <c r="K2004" s="481">
        <v>0.1</v>
      </c>
      <c r="L2004" s="481">
        <v>12</v>
      </c>
      <c r="M2004" s="27">
        <f>SUM(I2004:I2007)</f>
        <v>24</v>
      </c>
      <c r="N2004" s="27">
        <f t="shared" ref="N2004:P2004" si="253">SUM(J2004:J2007)</f>
        <v>2880</v>
      </c>
      <c r="O2004" s="27">
        <f t="shared" si="253"/>
        <v>0.4</v>
      </c>
      <c r="P2004" s="27">
        <f t="shared" si="253"/>
        <v>48</v>
      </c>
      <c r="Q2004" s="27"/>
      <c r="R2004" s="62">
        <v>43712</v>
      </c>
      <c r="S2004" s="274" t="s">
        <v>2470</v>
      </c>
      <c r="T2004" s="148" t="s">
        <v>4247</v>
      </c>
      <c r="U2004" s="148" t="s">
        <v>4247</v>
      </c>
      <c r="V2004" s="148" t="s">
        <v>4247</v>
      </c>
      <c r="W2004" s="148" t="s">
        <v>4247</v>
      </c>
      <c r="X2004" s="333" t="s">
        <v>4252</v>
      </c>
      <c r="Y2004" s="121"/>
      <c r="Z2004" s="121"/>
      <c r="AA2004" s="121"/>
      <c r="AB2004" s="121"/>
      <c r="AC2004" s="121"/>
      <c r="AD2004" s="121"/>
      <c r="AE2004" s="321"/>
      <c r="AF2004" s="121"/>
      <c r="AG2004" s="129"/>
      <c r="AH2004" s="129"/>
      <c r="AI2004" s="129"/>
      <c r="AJ2004" s="129"/>
      <c r="AK2004" s="129"/>
      <c r="AL2004" s="129"/>
      <c r="AM2004" s="129"/>
      <c r="AN2004" s="129"/>
      <c r="AO2004" s="129"/>
      <c r="AP2004" s="129"/>
      <c r="AQ2004" s="327"/>
      <c r="AR2004" s="327"/>
    </row>
    <row r="2005" spans="2:44" s="149" customFormat="1" ht="12.75" customHeight="1">
      <c r="B2005" s="21"/>
      <c r="C2005" s="29"/>
      <c r="D2005" s="30"/>
      <c r="E2005" s="30"/>
      <c r="F2005" s="31"/>
      <c r="G2005" s="246" t="s">
        <v>522</v>
      </c>
      <c r="H2005" s="14" t="s">
        <v>4249</v>
      </c>
      <c r="I2005" s="25">
        <v>6</v>
      </c>
      <c r="J2005" s="26">
        <v>720</v>
      </c>
      <c r="K2005" s="481">
        <v>0.1</v>
      </c>
      <c r="L2005" s="481">
        <v>12</v>
      </c>
      <c r="M2005" s="27"/>
      <c r="N2005" s="27"/>
      <c r="O2005" s="27"/>
      <c r="P2005" s="27"/>
      <c r="Q2005" s="27"/>
      <c r="R2005" s="62">
        <v>43712</v>
      </c>
      <c r="S2005" s="274" t="s">
        <v>2470</v>
      </c>
      <c r="T2005" s="148" t="s">
        <v>4247</v>
      </c>
      <c r="U2005" s="148" t="s">
        <v>4247</v>
      </c>
      <c r="V2005" s="148" t="s">
        <v>4247</v>
      </c>
      <c r="W2005" s="148" t="s">
        <v>4247</v>
      </c>
      <c r="X2005" s="333" t="s">
        <v>4252</v>
      </c>
      <c r="Y2005" s="121"/>
      <c r="Z2005" s="121"/>
      <c r="AA2005" s="121"/>
      <c r="AB2005" s="121"/>
      <c r="AC2005" s="121"/>
      <c r="AD2005" s="121"/>
      <c r="AE2005" s="321"/>
      <c r="AF2005" s="121"/>
      <c r="AG2005" s="129"/>
      <c r="AH2005" s="129"/>
      <c r="AI2005" s="129"/>
      <c r="AJ2005" s="129"/>
      <c r="AK2005" s="129"/>
      <c r="AL2005" s="129"/>
      <c r="AM2005" s="129"/>
      <c r="AN2005" s="129"/>
      <c r="AO2005" s="129"/>
      <c r="AP2005" s="129"/>
    </row>
    <row r="2006" spans="2:44" s="149" customFormat="1" ht="12.75" customHeight="1">
      <c r="B2006" s="21"/>
      <c r="C2006" s="29"/>
      <c r="D2006" s="30"/>
      <c r="E2006" s="30"/>
      <c r="F2006" s="31"/>
      <c r="G2006" s="246" t="s">
        <v>523</v>
      </c>
      <c r="H2006" s="14" t="s">
        <v>4249</v>
      </c>
      <c r="I2006" s="25">
        <v>6</v>
      </c>
      <c r="J2006" s="26">
        <v>720</v>
      </c>
      <c r="K2006" s="481">
        <v>0.1</v>
      </c>
      <c r="L2006" s="481">
        <v>12</v>
      </c>
      <c r="M2006" s="27"/>
      <c r="N2006" s="27"/>
      <c r="O2006" s="27"/>
      <c r="P2006" s="27"/>
      <c r="Q2006" s="27"/>
      <c r="R2006" s="62">
        <v>43118</v>
      </c>
      <c r="S2006" s="274" t="s">
        <v>2470</v>
      </c>
      <c r="T2006" s="148" t="s">
        <v>4247</v>
      </c>
      <c r="U2006" s="148" t="s">
        <v>4247</v>
      </c>
      <c r="V2006" s="148" t="s">
        <v>4247</v>
      </c>
      <c r="W2006" s="148" t="s">
        <v>4247</v>
      </c>
      <c r="X2006" s="333" t="s">
        <v>4252</v>
      </c>
      <c r="Y2006" s="121"/>
      <c r="Z2006" s="121"/>
      <c r="AA2006" s="121"/>
      <c r="AB2006" s="121"/>
      <c r="AC2006" s="121"/>
      <c r="AD2006" s="121"/>
      <c r="AE2006" s="321"/>
      <c r="AF2006" s="121"/>
      <c r="AG2006" s="129"/>
      <c r="AH2006" s="129"/>
      <c r="AI2006" s="129"/>
      <c r="AJ2006" s="129"/>
      <c r="AK2006" s="129"/>
      <c r="AL2006" s="129"/>
      <c r="AM2006" s="129"/>
      <c r="AN2006" s="129"/>
      <c r="AO2006" s="129"/>
      <c r="AP2006" s="129"/>
    </row>
    <row r="2007" spans="2:44" s="149" customFormat="1" ht="12.75" customHeight="1">
      <c r="B2007" s="21"/>
      <c r="C2007" s="29"/>
      <c r="D2007" s="30"/>
      <c r="E2007" s="30"/>
      <c r="F2007" s="31"/>
      <c r="G2007" s="246" t="s">
        <v>524</v>
      </c>
      <c r="H2007" s="14" t="s">
        <v>4249</v>
      </c>
      <c r="I2007" s="25">
        <v>6</v>
      </c>
      <c r="J2007" s="26">
        <v>720</v>
      </c>
      <c r="K2007" s="481">
        <v>0.1</v>
      </c>
      <c r="L2007" s="481">
        <v>12</v>
      </c>
      <c r="M2007" s="27"/>
      <c r="N2007" s="27"/>
      <c r="O2007" s="27"/>
      <c r="P2007" s="27"/>
      <c r="Q2007" s="27"/>
      <c r="R2007" s="62">
        <v>43118</v>
      </c>
      <c r="S2007" s="274" t="s">
        <v>2470</v>
      </c>
      <c r="T2007" s="148" t="s">
        <v>4247</v>
      </c>
      <c r="U2007" s="148" t="s">
        <v>4247</v>
      </c>
      <c r="V2007" s="148" t="s">
        <v>4247</v>
      </c>
      <c r="W2007" s="148" t="s">
        <v>4247</v>
      </c>
      <c r="X2007" s="333" t="s">
        <v>4252</v>
      </c>
      <c r="Y2007" s="121"/>
      <c r="Z2007" s="121"/>
      <c r="AA2007" s="121"/>
      <c r="AB2007" s="121"/>
      <c r="AC2007" s="121"/>
      <c r="AD2007" s="121"/>
      <c r="AE2007" s="321"/>
      <c r="AF2007" s="121"/>
      <c r="AG2007" s="129"/>
      <c r="AH2007" s="129"/>
      <c r="AI2007" s="129"/>
      <c r="AJ2007" s="129"/>
      <c r="AK2007" s="129"/>
      <c r="AL2007" s="129"/>
      <c r="AM2007" s="129"/>
      <c r="AN2007" s="129"/>
      <c r="AO2007" s="129"/>
      <c r="AP2007" s="129"/>
    </row>
    <row r="2008" spans="2:44" s="149" customFormat="1" ht="12.75" customHeight="1">
      <c r="B2008" s="21"/>
      <c r="C2008" s="58" t="s">
        <v>25</v>
      </c>
      <c r="D2008" s="59" t="s">
        <v>512</v>
      </c>
      <c r="E2008" s="59" t="s">
        <v>513</v>
      </c>
      <c r="F2008" s="60" t="s">
        <v>525</v>
      </c>
      <c r="G2008" s="239" t="s">
        <v>526</v>
      </c>
      <c r="H2008" s="14" t="s">
        <v>4249</v>
      </c>
      <c r="I2008" s="25">
        <v>6</v>
      </c>
      <c r="J2008" s="26">
        <v>0</v>
      </c>
      <c r="K2008" s="25">
        <v>0.1</v>
      </c>
      <c r="L2008" s="26">
        <v>0</v>
      </c>
      <c r="M2008" s="27">
        <f>SUM(I2008:I2013)</f>
        <v>102</v>
      </c>
      <c r="N2008" s="27">
        <f t="shared" ref="N2008:P2008" si="254">SUM(J2008:J2013)</f>
        <v>480</v>
      </c>
      <c r="O2008" s="27">
        <f t="shared" si="254"/>
        <v>1.7000000000000002</v>
      </c>
      <c r="P2008" s="27">
        <f t="shared" si="254"/>
        <v>8</v>
      </c>
      <c r="Q2008" s="27"/>
      <c r="R2008" s="62">
        <v>43052</v>
      </c>
      <c r="S2008" s="274" t="s">
        <v>2470</v>
      </c>
      <c r="T2008" s="148" t="s">
        <v>4247</v>
      </c>
      <c r="U2008" s="148" t="s">
        <v>4247</v>
      </c>
      <c r="V2008" s="148" t="s">
        <v>4247</v>
      </c>
      <c r="W2008" s="148" t="s">
        <v>4247</v>
      </c>
      <c r="X2008" s="333" t="s">
        <v>4252</v>
      </c>
      <c r="Y2008" s="121"/>
      <c r="Z2008" s="121"/>
      <c r="AA2008" s="121"/>
      <c r="AB2008" s="121"/>
      <c r="AC2008" s="121"/>
      <c r="AD2008" s="121"/>
      <c r="AE2008" s="321"/>
      <c r="AF2008" s="121"/>
      <c r="AG2008" s="129"/>
      <c r="AH2008" s="129"/>
      <c r="AI2008" s="129"/>
      <c r="AJ2008" s="129"/>
      <c r="AK2008" s="129"/>
      <c r="AL2008" s="129"/>
      <c r="AM2008" s="129"/>
      <c r="AN2008" s="129"/>
      <c r="AO2008" s="129"/>
      <c r="AP2008" s="129"/>
      <c r="AQ2008" s="327"/>
      <c r="AR2008" s="327"/>
    </row>
    <row r="2009" spans="2:44" s="149" customFormat="1" ht="12.75" customHeight="1">
      <c r="B2009" s="21"/>
      <c r="C2009" s="29"/>
      <c r="D2009" s="30"/>
      <c r="E2009" s="30"/>
      <c r="F2009" s="31"/>
      <c r="G2009" s="239" t="s">
        <v>527</v>
      </c>
      <c r="H2009" s="14" t="s">
        <v>4249</v>
      </c>
      <c r="I2009" s="25">
        <v>12</v>
      </c>
      <c r="J2009" s="26">
        <v>0</v>
      </c>
      <c r="K2009" s="25">
        <v>0.2</v>
      </c>
      <c r="L2009" s="26">
        <v>0</v>
      </c>
      <c r="M2009" s="27"/>
      <c r="N2009" s="27"/>
      <c r="O2009" s="27"/>
      <c r="P2009" s="27"/>
      <c r="Q2009" s="27"/>
      <c r="R2009" s="62">
        <v>42978</v>
      </c>
      <c r="S2009" s="274" t="s">
        <v>2470</v>
      </c>
      <c r="T2009" s="148" t="s">
        <v>4247</v>
      </c>
      <c r="U2009" s="148" t="s">
        <v>4247</v>
      </c>
      <c r="V2009" s="148" t="s">
        <v>4247</v>
      </c>
      <c r="W2009" s="148" t="s">
        <v>4247</v>
      </c>
      <c r="X2009" s="333" t="s">
        <v>4252</v>
      </c>
      <c r="Y2009" s="121"/>
      <c r="Z2009" s="121"/>
      <c r="AA2009" s="121"/>
      <c r="AB2009" s="121"/>
      <c r="AC2009" s="121"/>
      <c r="AD2009" s="121"/>
      <c r="AE2009" s="321"/>
      <c r="AF2009" s="121"/>
      <c r="AG2009" s="129"/>
      <c r="AH2009" s="129"/>
      <c r="AI2009" s="129"/>
      <c r="AJ2009" s="129"/>
      <c r="AK2009" s="129"/>
      <c r="AL2009" s="129"/>
      <c r="AM2009" s="129"/>
      <c r="AN2009" s="129"/>
      <c r="AO2009" s="129"/>
      <c r="AP2009" s="129"/>
    </row>
    <row r="2010" spans="2:44" s="149" customFormat="1" ht="12.75" customHeight="1">
      <c r="B2010" s="21"/>
      <c r="C2010" s="29"/>
      <c r="D2010" s="30"/>
      <c r="E2010" s="30"/>
      <c r="F2010" s="31"/>
      <c r="G2010" s="239" t="s">
        <v>528</v>
      </c>
      <c r="H2010" s="14" t="s">
        <v>4249</v>
      </c>
      <c r="I2010" s="25">
        <v>6</v>
      </c>
      <c r="J2010" s="26">
        <v>0</v>
      </c>
      <c r="K2010" s="25">
        <v>0.1</v>
      </c>
      <c r="L2010" s="26">
        <v>0</v>
      </c>
      <c r="M2010" s="27"/>
      <c r="N2010" s="27"/>
      <c r="O2010" s="27"/>
      <c r="P2010" s="27"/>
      <c r="Q2010" s="27"/>
      <c r="R2010" s="62">
        <v>42978</v>
      </c>
      <c r="S2010" s="274" t="s">
        <v>2470</v>
      </c>
      <c r="T2010" s="148" t="s">
        <v>4247</v>
      </c>
      <c r="U2010" s="148" t="s">
        <v>4247</v>
      </c>
      <c r="V2010" s="148" t="s">
        <v>4247</v>
      </c>
      <c r="W2010" s="148" t="s">
        <v>4247</v>
      </c>
      <c r="X2010" s="333" t="s">
        <v>4252</v>
      </c>
      <c r="Y2010" s="121"/>
      <c r="Z2010" s="121"/>
      <c r="AA2010" s="121"/>
      <c r="AB2010" s="121"/>
      <c r="AC2010" s="121"/>
      <c r="AD2010" s="121"/>
      <c r="AE2010" s="321"/>
      <c r="AF2010" s="121"/>
      <c r="AG2010" s="129"/>
      <c r="AH2010" s="129"/>
      <c r="AI2010" s="129"/>
      <c r="AJ2010" s="129"/>
      <c r="AK2010" s="129"/>
      <c r="AL2010" s="129"/>
      <c r="AM2010" s="129"/>
      <c r="AN2010" s="129"/>
      <c r="AO2010" s="129"/>
      <c r="AP2010" s="129"/>
    </row>
    <row r="2011" spans="2:44" s="149" customFormat="1" ht="12.75" customHeight="1">
      <c r="B2011" s="21"/>
      <c r="C2011" s="29"/>
      <c r="D2011" s="30"/>
      <c r="E2011" s="30"/>
      <c r="F2011" s="31"/>
      <c r="G2011" s="239" t="s">
        <v>529</v>
      </c>
      <c r="H2011" s="14" t="s">
        <v>4249</v>
      </c>
      <c r="I2011" s="25">
        <v>42</v>
      </c>
      <c r="J2011" s="26">
        <v>0</v>
      </c>
      <c r="K2011" s="25">
        <v>0.7</v>
      </c>
      <c r="L2011" s="26">
        <v>0</v>
      </c>
      <c r="M2011" s="27"/>
      <c r="N2011" s="27"/>
      <c r="O2011" s="27"/>
      <c r="P2011" s="27"/>
      <c r="Q2011" s="27"/>
      <c r="R2011" s="62">
        <v>42978</v>
      </c>
      <c r="S2011" s="274" t="s">
        <v>2470</v>
      </c>
      <c r="T2011" s="148" t="s">
        <v>4247</v>
      </c>
      <c r="U2011" s="148" t="s">
        <v>4247</v>
      </c>
      <c r="V2011" s="148" t="s">
        <v>4247</v>
      </c>
      <c r="W2011" s="148" t="s">
        <v>4247</v>
      </c>
      <c r="X2011" s="333" t="s">
        <v>4252</v>
      </c>
      <c r="Y2011" s="121"/>
      <c r="Z2011" s="121"/>
      <c r="AA2011" s="121"/>
      <c r="AB2011" s="121"/>
      <c r="AC2011" s="121"/>
      <c r="AD2011" s="121"/>
      <c r="AE2011" s="321"/>
      <c r="AF2011" s="121"/>
      <c r="AG2011" s="129"/>
      <c r="AH2011" s="129"/>
      <c r="AI2011" s="129"/>
      <c r="AJ2011" s="129"/>
      <c r="AK2011" s="129"/>
      <c r="AL2011" s="129"/>
      <c r="AM2011" s="129"/>
      <c r="AN2011" s="129"/>
      <c r="AO2011" s="129"/>
      <c r="AP2011" s="129"/>
    </row>
    <row r="2012" spans="2:44" s="149" customFormat="1" ht="12.75" customHeight="1">
      <c r="B2012" s="21"/>
      <c r="C2012" s="29"/>
      <c r="D2012" s="30"/>
      <c r="E2012" s="30"/>
      <c r="F2012" s="31"/>
      <c r="G2012" s="239" t="s">
        <v>530</v>
      </c>
      <c r="H2012" s="14" t="s">
        <v>4249</v>
      </c>
      <c r="I2012" s="25">
        <v>30</v>
      </c>
      <c r="J2012" s="26">
        <v>0</v>
      </c>
      <c r="K2012" s="25">
        <v>0.5</v>
      </c>
      <c r="L2012" s="26">
        <v>0</v>
      </c>
      <c r="M2012" s="27"/>
      <c r="N2012" s="27"/>
      <c r="O2012" s="27"/>
      <c r="P2012" s="27"/>
      <c r="Q2012" s="27"/>
      <c r="R2012" s="62">
        <v>43052</v>
      </c>
      <c r="S2012" s="274" t="s">
        <v>2470</v>
      </c>
      <c r="T2012" s="148" t="s">
        <v>4247</v>
      </c>
      <c r="U2012" s="148" t="s">
        <v>4247</v>
      </c>
      <c r="V2012" s="148" t="s">
        <v>4247</v>
      </c>
      <c r="W2012" s="148" t="s">
        <v>4247</v>
      </c>
      <c r="X2012" s="333" t="s">
        <v>4252</v>
      </c>
      <c r="Y2012" s="121"/>
      <c r="Z2012" s="121"/>
      <c r="AA2012" s="121"/>
      <c r="AB2012" s="121"/>
      <c r="AC2012" s="121"/>
      <c r="AD2012" s="121"/>
      <c r="AE2012" s="321"/>
      <c r="AF2012" s="121"/>
      <c r="AG2012" s="129"/>
      <c r="AH2012" s="129"/>
      <c r="AI2012" s="129"/>
      <c r="AJ2012" s="129"/>
      <c r="AK2012" s="129"/>
      <c r="AL2012" s="129"/>
      <c r="AM2012" s="129"/>
      <c r="AN2012" s="129"/>
      <c r="AO2012" s="129"/>
      <c r="AP2012" s="129"/>
    </row>
    <row r="2013" spans="2:44" s="149" customFormat="1" ht="12.75" customHeight="1">
      <c r="B2013" s="21"/>
      <c r="C2013" s="29"/>
      <c r="D2013" s="30"/>
      <c r="E2013" s="30"/>
      <c r="F2013" s="31"/>
      <c r="G2013" s="239" t="s">
        <v>531</v>
      </c>
      <c r="H2013" s="14" t="s">
        <v>4249</v>
      </c>
      <c r="I2013" s="25">
        <v>6</v>
      </c>
      <c r="J2013" s="26">
        <v>480</v>
      </c>
      <c r="K2013" s="25">
        <v>0.1</v>
      </c>
      <c r="L2013" s="26">
        <v>8</v>
      </c>
      <c r="M2013" s="27"/>
      <c r="N2013" s="27"/>
      <c r="O2013" s="27"/>
      <c r="P2013" s="27"/>
      <c r="Q2013" s="27"/>
      <c r="R2013" s="62">
        <v>42978</v>
      </c>
      <c r="S2013" s="274" t="s">
        <v>2470</v>
      </c>
      <c r="T2013" s="148" t="s">
        <v>4247</v>
      </c>
      <c r="U2013" s="148" t="s">
        <v>4247</v>
      </c>
      <c r="V2013" s="148" t="s">
        <v>4247</v>
      </c>
      <c r="W2013" s="148" t="s">
        <v>4247</v>
      </c>
      <c r="X2013" s="333" t="s">
        <v>4252</v>
      </c>
      <c r="Y2013" s="121"/>
      <c r="Z2013" s="121"/>
      <c r="AA2013" s="121"/>
      <c r="AB2013" s="121"/>
      <c r="AC2013" s="121"/>
      <c r="AD2013" s="121"/>
      <c r="AE2013" s="321"/>
      <c r="AF2013" s="121"/>
      <c r="AG2013" s="129"/>
      <c r="AH2013" s="129"/>
      <c r="AI2013" s="129"/>
      <c r="AJ2013" s="129"/>
      <c r="AK2013" s="129"/>
      <c r="AL2013" s="129"/>
      <c r="AM2013" s="129"/>
      <c r="AN2013" s="129"/>
      <c r="AO2013" s="129"/>
      <c r="AP2013" s="129"/>
    </row>
    <row r="2014" spans="2:44" s="149" customFormat="1" ht="12.75" customHeight="1">
      <c r="B2014" s="21"/>
      <c r="C2014" s="58" t="s">
        <v>25</v>
      </c>
      <c r="D2014" s="59" t="s">
        <v>512</v>
      </c>
      <c r="E2014" s="59" t="s">
        <v>513</v>
      </c>
      <c r="F2014" s="60" t="s">
        <v>532</v>
      </c>
      <c r="G2014" s="246" t="s">
        <v>533</v>
      </c>
      <c r="H2014" s="14" t="s">
        <v>4249</v>
      </c>
      <c r="I2014" s="25">
        <v>60</v>
      </c>
      <c r="J2014" s="26">
        <v>0</v>
      </c>
      <c r="K2014" s="25">
        <v>1</v>
      </c>
      <c r="L2014" s="26">
        <v>0</v>
      </c>
      <c r="M2014" s="27">
        <f>SUM(I2014:I2020)</f>
        <v>489</v>
      </c>
      <c r="N2014" s="27">
        <f t="shared" ref="N2014:P2014" si="255">SUM(J2014:J2020)</f>
        <v>69</v>
      </c>
      <c r="O2014" s="27">
        <f t="shared" si="255"/>
        <v>5.75</v>
      </c>
      <c r="P2014" s="27">
        <f t="shared" si="255"/>
        <v>1.1499999999999999</v>
      </c>
      <c r="Q2014" s="27"/>
      <c r="R2014" s="62">
        <v>42517</v>
      </c>
      <c r="S2014" s="274" t="s">
        <v>2470</v>
      </c>
      <c r="T2014" s="148" t="s">
        <v>4247</v>
      </c>
      <c r="U2014" s="148" t="s">
        <v>4247</v>
      </c>
      <c r="V2014" s="148" t="s">
        <v>4247</v>
      </c>
      <c r="W2014" s="148" t="s">
        <v>4247</v>
      </c>
      <c r="X2014" s="333" t="s">
        <v>4252</v>
      </c>
      <c r="Y2014" s="121"/>
      <c r="Z2014" s="121"/>
      <c r="AA2014" s="121"/>
      <c r="AB2014" s="121"/>
      <c r="AC2014" s="121"/>
      <c r="AD2014" s="121"/>
      <c r="AE2014" s="321"/>
      <c r="AF2014" s="121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327"/>
      <c r="AR2014" s="327"/>
    </row>
    <row r="2015" spans="2:44" s="149" customFormat="1" ht="12.75" customHeight="1">
      <c r="B2015" s="21"/>
      <c r="C2015" s="29"/>
      <c r="D2015" s="30"/>
      <c r="E2015" s="30"/>
      <c r="F2015" s="31"/>
      <c r="G2015" s="246" t="s">
        <v>534</v>
      </c>
      <c r="H2015" s="14" t="s">
        <v>4249</v>
      </c>
      <c r="I2015" s="25">
        <v>210</v>
      </c>
      <c r="J2015" s="26">
        <v>0</v>
      </c>
      <c r="K2015" s="25">
        <v>3.5</v>
      </c>
      <c r="L2015" s="26">
        <v>0</v>
      </c>
      <c r="M2015" s="27"/>
      <c r="N2015" s="27"/>
      <c r="O2015" s="27"/>
      <c r="P2015" s="27"/>
      <c r="Q2015" s="27"/>
      <c r="R2015" s="62">
        <v>42500</v>
      </c>
      <c r="S2015" s="274" t="s">
        <v>2470</v>
      </c>
      <c r="T2015" s="148" t="s">
        <v>4247</v>
      </c>
      <c r="U2015" s="148" t="s">
        <v>4247</v>
      </c>
      <c r="V2015" s="148" t="s">
        <v>4247</v>
      </c>
      <c r="W2015" s="148" t="s">
        <v>4247</v>
      </c>
      <c r="X2015" s="333" t="s">
        <v>4252</v>
      </c>
      <c r="Y2015" s="121"/>
      <c r="Z2015" s="121"/>
      <c r="AA2015" s="121"/>
      <c r="AB2015" s="121"/>
      <c r="AC2015" s="121"/>
      <c r="AD2015" s="121"/>
      <c r="AE2015" s="321"/>
      <c r="AF2015" s="121"/>
      <c r="AG2015" s="129"/>
      <c r="AH2015" s="129"/>
      <c r="AI2015" s="129"/>
      <c r="AJ2015" s="129"/>
      <c r="AK2015" s="129"/>
      <c r="AL2015" s="129"/>
      <c r="AM2015" s="129"/>
      <c r="AN2015" s="129"/>
      <c r="AO2015" s="129"/>
      <c r="AP2015" s="129"/>
    </row>
    <row r="2016" spans="2:44" s="149" customFormat="1" ht="12.75" customHeight="1">
      <c r="B2016" s="21"/>
      <c r="C2016" s="29"/>
      <c r="D2016" s="30"/>
      <c r="E2016" s="30"/>
      <c r="F2016" s="31"/>
      <c r="G2016" s="246" t="s">
        <v>535</v>
      </c>
      <c r="H2016" s="14" t="s">
        <v>4249</v>
      </c>
      <c r="I2016" s="25">
        <v>18</v>
      </c>
      <c r="J2016" s="26">
        <v>0</v>
      </c>
      <c r="K2016" s="25">
        <v>0.3</v>
      </c>
      <c r="L2016" s="26">
        <v>0</v>
      </c>
      <c r="M2016" s="27"/>
      <c r="N2016" s="27"/>
      <c r="O2016" s="27"/>
      <c r="P2016" s="27"/>
      <c r="Q2016" s="27"/>
      <c r="R2016" s="62">
        <v>42978</v>
      </c>
      <c r="S2016" s="274" t="s">
        <v>2470</v>
      </c>
      <c r="T2016" s="148" t="s">
        <v>4247</v>
      </c>
      <c r="U2016" s="148" t="s">
        <v>4247</v>
      </c>
      <c r="V2016" s="148" t="s">
        <v>4247</v>
      </c>
      <c r="W2016" s="148" t="s">
        <v>4247</v>
      </c>
      <c r="X2016" s="333" t="s">
        <v>4252</v>
      </c>
      <c r="Y2016" s="121"/>
      <c r="Z2016" s="121"/>
      <c r="AA2016" s="121"/>
      <c r="AB2016" s="121"/>
      <c r="AC2016" s="121"/>
      <c r="AD2016" s="121"/>
      <c r="AE2016" s="321"/>
      <c r="AF2016" s="121"/>
      <c r="AG2016" s="129"/>
      <c r="AH2016" s="129"/>
      <c r="AI2016" s="129"/>
      <c r="AJ2016" s="129"/>
      <c r="AK2016" s="129"/>
      <c r="AL2016" s="129"/>
      <c r="AM2016" s="129"/>
      <c r="AN2016" s="129"/>
      <c r="AO2016" s="129"/>
      <c r="AP2016" s="129"/>
    </row>
    <row r="2017" spans="2:44" s="149" customFormat="1" ht="12.75" customHeight="1">
      <c r="B2017" s="21"/>
      <c r="C2017" s="29"/>
      <c r="D2017" s="30"/>
      <c r="E2017" s="30"/>
      <c r="F2017" s="31"/>
      <c r="G2017" s="246" t="s">
        <v>536</v>
      </c>
      <c r="H2017" s="14" t="s">
        <v>4249</v>
      </c>
      <c r="I2017" s="25">
        <v>60</v>
      </c>
      <c r="J2017" s="26">
        <v>0</v>
      </c>
      <c r="K2017" s="25">
        <v>0.4</v>
      </c>
      <c r="L2017" s="26">
        <v>0</v>
      </c>
      <c r="M2017" s="27"/>
      <c r="N2017" s="27"/>
      <c r="O2017" s="27"/>
      <c r="P2017" s="27"/>
      <c r="Q2017" s="27"/>
      <c r="R2017" s="62">
        <v>42901</v>
      </c>
      <c r="S2017" s="274" t="s">
        <v>2470</v>
      </c>
      <c r="T2017" s="148" t="s">
        <v>4247</v>
      </c>
      <c r="U2017" s="148" t="s">
        <v>4247</v>
      </c>
      <c r="V2017" s="148" t="s">
        <v>4247</v>
      </c>
      <c r="W2017" s="148" t="s">
        <v>4247</v>
      </c>
      <c r="X2017" s="333" t="s">
        <v>4252</v>
      </c>
      <c r="Y2017" s="121"/>
      <c r="Z2017" s="121"/>
      <c r="AA2017" s="121"/>
      <c r="AB2017" s="121"/>
      <c r="AC2017" s="121"/>
      <c r="AD2017" s="121"/>
      <c r="AE2017" s="321"/>
      <c r="AF2017" s="121"/>
      <c r="AG2017" s="129"/>
      <c r="AH2017" s="129"/>
      <c r="AI2017" s="129"/>
      <c r="AJ2017" s="129"/>
      <c r="AK2017" s="129"/>
      <c r="AL2017" s="129"/>
      <c r="AM2017" s="129"/>
      <c r="AN2017" s="129"/>
      <c r="AO2017" s="129"/>
      <c r="AP2017" s="129"/>
    </row>
    <row r="2018" spans="2:44" s="149" customFormat="1" ht="12.75" customHeight="1">
      <c r="B2018" s="21"/>
      <c r="C2018" s="29"/>
      <c r="D2018" s="30"/>
      <c r="E2018" s="30"/>
      <c r="F2018" s="31"/>
      <c r="G2018" s="246" t="s">
        <v>537</v>
      </c>
      <c r="H2018" s="14" t="s">
        <v>4249</v>
      </c>
      <c r="I2018" s="25">
        <v>120</v>
      </c>
      <c r="J2018" s="26">
        <v>0</v>
      </c>
      <c r="K2018" s="25">
        <v>0.3</v>
      </c>
      <c r="L2018" s="26">
        <v>0</v>
      </c>
      <c r="M2018" s="27"/>
      <c r="N2018" s="27"/>
      <c r="O2018" s="27"/>
      <c r="P2018" s="27"/>
      <c r="Q2018" s="27"/>
      <c r="R2018" s="62">
        <v>42500</v>
      </c>
      <c r="S2018" s="274" t="s">
        <v>2470</v>
      </c>
      <c r="T2018" s="148" t="s">
        <v>4247</v>
      </c>
      <c r="U2018" s="148" t="s">
        <v>4247</v>
      </c>
      <c r="V2018" s="148" t="s">
        <v>4247</v>
      </c>
      <c r="W2018" s="148" t="s">
        <v>4247</v>
      </c>
      <c r="X2018" s="333" t="s">
        <v>4252</v>
      </c>
      <c r="Y2018" s="121"/>
      <c r="Z2018" s="121"/>
      <c r="AA2018" s="121"/>
      <c r="AB2018" s="121"/>
      <c r="AC2018" s="121"/>
      <c r="AD2018" s="121"/>
      <c r="AE2018" s="321"/>
      <c r="AF2018" s="121"/>
      <c r="AG2018" s="129"/>
      <c r="AH2018" s="129"/>
      <c r="AI2018" s="129"/>
      <c r="AJ2018" s="129"/>
      <c r="AK2018" s="129"/>
      <c r="AL2018" s="129"/>
      <c r="AM2018" s="129"/>
      <c r="AN2018" s="129"/>
      <c r="AO2018" s="129"/>
      <c r="AP2018" s="129"/>
    </row>
    <row r="2019" spans="2:44" s="149" customFormat="1" ht="12.75" customHeight="1">
      <c r="B2019" s="21"/>
      <c r="C2019" s="29"/>
      <c r="D2019" s="30"/>
      <c r="E2019" s="30"/>
      <c r="F2019" s="31"/>
      <c r="G2019" s="246" t="s">
        <v>538</v>
      </c>
      <c r="H2019" s="14" t="s">
        <v>4249</v>
      </c>
      <c r="I2019" s="25">
        <v>12</v>
      </c>
      <c r="J2019" s="26">
        <v>60</v>
      </c>
      <c r="K2019" s="25">
        <v>0.1</v>
      </c>
      <c r="L2019" s="26">
        <v>1</v>
      </c>
      <c r="M2019" s="27"/>
      <c r="N2019" s="27"/>
      <c r="O2019" s="27"/>
      <c r="P2019" s="27"/>
      <c r="Q2019" s="27"/>
      <c r="R2019" s="62">
        <v>42901</v>
      </c>
      <c r="S2019" s="274" t="s">
        <v>2470</v>
      </c>
      <c r="T2019" s="148" t="s">
        <v>4247</v>
      </c>
      <c r="U2019" s="148" t="s">
        <v>4247</v>
      </c>
      <c r="V2019" s="148" t="s">
        <v>4247</v>
      </c>
      <c r="W2019" s="148" t="s">
        <v>4247</v>
      </c>
      <c r="X2019" s="333" t="s">
        <v>4252</v>
      </c>
      <c r="Y2019" s="121"/>
      <c r="Z2019" s="121"/>
      <c r="AA2019" s="121"/>
      <c r="AB2019" s="121"/>
      <c r="AC2019" s="121"/>
      <c r="AD2019" s="121"/>
      <c r="AE2019" s="321"/>
      <c r="AF2019" s="121"/>
      <c r="AG2019" s="129"/>
      <c r="AH2019" s="129"/>
      <c r="AI2019" s="129"/>
      <c r="AJ2019" s="129"/>
      <c r="AK2019" s="129"/>
      <c r="AL2019" s="129"/>
      <c r="AM2019" s="129"/>
      <c r="AN2019" s="129"/>
      <c r="AO2019" s="129"/>
      <c r="AP2019" s="129"/>
    </row>
    <row r="2020" spans="2:44" s="149" customFormat="1" ht="12.75" customHeight="1">
      <c r="B2020" s="21"/>
      <c r="C2020" s="29"/>
      <c r="D2020" s="30"/>
      <c r="E2020" s="30"/>
      <c r="F2020" s="31"/>
      <c r="G2020" s="246" t="s">
        <v>539</v>
      </c>
      <c r="H2020" s="14" t="s">
        <v>4249</v>
      </c>
      <c r="I2020" s="25">
        <v>9</v>
      </c>
      <c r="J2020" s="26">
        <v>9</v>
      </c>
      <c r="K2020" s="25">
        <v>0.15</v>
      </c>
      <c r="L2020" s="26">
        <v>0.15</v>
      </c>
      <c r="M2020" s="27"/>
      <c r="N2020" s="27"/>
      <c r="O2020" s="27"/>
      <c r="P2020" s="27"/>
      <c r="Q2020" s="27"/>
      <c r="R2020" s="62">
        <v>42887</v>
      </c>
      <c r="S2020" s="274" t="s">
        <v>2470</v>
      </c>
      <c r="T2020" s="148" t="s">
        <v>4247</v>
      </c>
      <c r="U2020" s="148" t="s">
        <v>4247</v>
      </c>
      <c r="V2020" s="148" t="s">
        <v>4247</v>
      </c>
      <c r="W2020" s="148" t="s">
        <v>4247</v>
      </c>
      <c r="X2020" s="333" t="s">
        <v>4252</v>
      </c>
      <c r="Y2020" s="121"/>
      <c r="Z2020" s="121"/>
      <c r="AA2020" s="121"/>
      <c r="AB2020" s="121"/>
      <c r="AC2020" s="121"/>
      <c r="AD2020" s="121"/>
      <c r="AE2020" s="321"/>
      <c r="AF2020" s="121"/>
      <c r="AG2020" s="129"/>
      <c r="AH2020" s="129"/>
      <c r="AI2020" s="129"/>
      <c r="AJ2020" s="129"/>
      <c r="AK2020" s="129"/>
      <c r="AL2020" s="129"/>
      <c r="AM2020" s="129"/>
      <c r="AN2020" s="129"/>
      <c r="AO2020" s="129"/>
      <c r="AP2020" s="129"/>
    </row>
    <row r="2021" spans="2:44" s="149" customFormat="1" ht="12.75" customHeight="1">
      <c r="B2021" s="21"/>
      <c r="C2021" s="58" t="s">
        <v>25</v>
      </c>
      <c r="D2021" s="59" t="s">
        <v>512</v>
      </c>
      <c r="E2021" s="59" t="s">
        <v>513</v>
      </c>
      <c r="F2021" s="60" t="s">
        <v>1033</v>
      </c>
      <c r="G2021" s="239" t="s">
        <v>540</v>
      </c>
      <c r="H2021" s="14" t="s">
        <v>4249</v>
      </c>
      <c r="I2021" s="25">
        <v>48</v>
      </c>
      <c r="J2021" s="26">
        <v>0</v>
      </c>
      <c r="K2021" s="481">
        <v>0.8</v>
      </c>
      <c r="L2021" s="481">
        <v>0</v>
      </c>
      <c r="M2021" s="27">
        <f>SUM(I2021)</f>
        <v>48</v>
      </c>
      <c r="N2021" s="27">
        <f t="shared" ref="N2021:P2021" si="256">SUM(J2021)</f>
        <v>0</v>
      </c>
      <c r="O2021" s="27">
        <f t="shared" si="256"/>
        <v>0.8</v>
      </c>
      <c r="P2021" s="27">
        <f t="shared" si="256"/>
        <v>0</v>
      </c>
      <c r="Q2021" s="27"/>
      <c r="R2021" s="62">
        <v>43298</v>
      </c>
      <c r="S2021" s="274" t="s">
        <v>2470</v>
      </c>
      <c r="T2021" s="148" t="s">
        <v>31</v>
      </c>
      <c r="U2021" s="148" t="s">
        <v>31</v>
      </c>
      <c r="V2021" s="148" t="s">
        <v>31</v>
      </c>
      <c r="W2021" s="148" t="s">
        <v>31</v>
      </c>
      <c r="X2021" s="333" t="s">
        <v>3805</v>
      </c>
      <c r="Y2021" s="121"/>
      <c r="Z2021" s="121"/>
      <c r="AA2021" s="121"/>
      <c r="AB2021" s="121"/>
      <c r="AC2021" s="121"/>
      <c r="AD2021" s="121"/>
      <c r="AE2021" s="321"/>
      <c r="AF2021" s="121"/>
      <c r="AG2021" s="129"/>
      <c r="AH2021" s="129"/>
      <c r="AI2021" s="129"/>
      <c r="AJ2021" s="129"/>
      <c r="AK2021" s="129"/>
      <c r="AL2021" s="129"/>
      <c r="AM2021" s="129"/>
      <c r="AN2021" s="129"/>
      <c r="AO2021" s="129"/>
      <c r="AP2021" s="129"/>
      <c r="AQ2021" s="327"/>
      <c r="AR2021" s="327"/>
    </row>
    <row r="2022" spans="2:44" s="149" customFormat="1" ht="12.75" customHeight="1">
      <c r="B2022" s="21"/>
      <c r="C2022" s="58" t="s">
        <v>25</v>
      </c>
      <c r="D2022" s="59" t="s">
        <v>512</v>
      </c>
      <c r="E2022" s="63" t="s">
        <v>1034</v>
      </c>
      <c r="F2022" s="60" t="s">
        <v>541</v>
      </c>
      <c r="G2022" s="246" t="s">
        <v>542</v>
      </c>
      <c r="H2022" s="14" t="s">
        <v>515</v>
      </c>
      <c r="I2022" s="25">
        <v>18</v>
      </c>
      <c r="J2022" s="26">
        <v>0</v>
      </c>
      <c r="K2022" s="481">
        <v>0.1</v>
      </c>
      <c r="L2022" s="481">
        <v>0</v>
      </c>
      <c r="M2022" s="27">
        <f>SUM(I2022:I2023)</f>
        <v>30</v>
      </c>
      <c r="N2022" s="27">
        <f t="shared" ref="N2022:P2022" si="257">SUM(J2022:J2023)</f>
        <v>0</v>
      </c>
      <c r="O2022" s="27">
        <f t="shared" si="257"/>
        <v>0.30000000000000004</v>
      </c>
      <c r="P2022" s="27">
        <f t="shared" si="257"/>
        <v>0</v>
      </c>
      <c r="Q2022" s="27"/>
      <c r="R2022" s="62">
        <v>43689</v>
      </c>
      <c r="S2022" s="274" t="s">
        <v>2470</v>
      </c>
      <c r="T2022" s="148" t="s">
        <v>31</v>
      </c>
      <c r="U2022" s="148" t="s">
        <v>31</v>
      </c>
      <c r="V2022" s="148" t="s">
        <v>31</v>
      </c>
      <c r="W2022" s="148" t="s">
        <v>31</v>
      </c>
      <c r="X2022" s="333" t="s">
        <v>3805</v>
      </c>
      <c r="Y2022" s="121"/>
      <c r="Z2022" s="121"/>
      <c r="AA2022" s="121"/>
      <c r="AB2022" s="121"/>
      <c r="AC2022" s="121"/>
      <c r="AD2022" s="121"/>
      <c r="AE2022" s="321"/>
      <c r="AF2022" s="121"/>
      <c r="AG2022" s="129"/>
      <c r="AH2022" s="129"/>
      <c r="AI2022" s="129"/>
      <c r="AJ2022" s="129"/>
      <c r="AK2022" s="129"/>
      <c r="AL2022" s="129"/>
      <c r="AM2022" s="129"/>
      <c r="AN2022" s="129"/>
      <c r="AO2022" s="129"/>
      <c r="AP2022" s="129"/>
      <c r="AQ2022" s="327"/>
      <c r="AR2022" s="327"/>
    </row>
    <row r="2023" spans="2:44" s="149" customFormat="1" ht="12.75" customHeight="1">
      <c r="B2023" s="21"/>
      <c r="C2023" s="29"/>
      <c r="D2023" s="30"/>
      <c r="E2023" s="30"/>
      <c r="F2023" s="31"/>
      <c r="G2023" s="246" t="s">
        <v>543</v>
      </c>
      <c r="H2023" s="14" t="s">
        <v>515</v>
      </c>
      <c r="I2023" s="25">
        <v>12</v>
      </c>
      <c r="J2023" s="26">
        <v>0</v>
      </c>
      <c r="K2023" s="481">
        <v>0.2</v>
      </c>
      <c r="L2023" s="481">
        <v>0</v>
      </c>
      <c r="M2023" s="27"/>
      <c r="N2023" s="27"/>
      <c r="O2023" s="27"/>
      <c r="P2023" s="27"/>
      <c r="Q2023" s="27"/>
      <c r="R2023" s="62">
        <v>43690</v>
      </c>
      <c r="S2023" s="274" t="s">
        <v>2470</v>
      </c>
      <c r="T2023" s="148" t="s">
        <v>31</v>
      </c>
      <c r="U2023" s="148" t="s">
        <v>31</v>
      </c>
      <c r="V2023" s="148" t="s">
        <v>31</v>
      </c>
      <c r="W2023" s="148" t="s">
        <v>31</v>
      </c>
      <c r="X2023" s="333" t="s">
        <v>3805</v>
      </c>
      <c r="Y2023" s="121"/>
      <c r="Z2023" s="121"/>
      <c r="AA2023" s="121"/>
      <c r="AB2023" s="121"/>
      <c r="AC2023" s="121"/>
      <c r="AD2023" s="121"/>
      <c r="AE2023" s="321"/>
      <c r="AF2023" s="121"/>
      <c r="AG2023" s="129"/>
      <c r="AH2023" s="129"/>
      <c r="AI2023" s="129"/>
      <c r="AJ2023" s="129"/>
      <c r="AK2023" s="129"/>
      <c r="AL2023" s="129"/>
      <c r="AM2023" s="129"/>
      <c r="AN2023" s="129"/>
      <c r="AO2023" s="129"/>
      <c r="AP2023" s="129"/>
    </row>
    <row r="2024" spans="2:44" s="149" customFormat="1" ht="12.75" customHeight="1">
      <c r="B2024" s="21"/>
      <c r="C2024" s="58" t="s">
        <v>25</v>
      </c>
      <c r="D2024" s="59" t="s">
        <v>512</v>
      </c>
      <c r="E2024" s="63" t="s">
        <v>1034</v>
      </c>
      <c r="F2024" s="60" t="s">
        <v>544</v>
      </c>
      <c r="G2024" s="239" t="s">
        <v>545</v>
      </c>
      <c r="H2024" s="14" t="s">
        <v>515</v>
      </c>
      <c r="I2024" s="25">
        <v>12</v>
      </c>
      <c r="J2024" s="26">
        <v>0</v>
      </c>
      <c r="K2024" s="25">
        <v>0.2</v>
      </c>
      <c r="L2024" s="26">
        <v>0</v>
      </c>
      <c r="M2024" s="27">
        <f>SUM(I2024:I2029)</f>
        <v>54</v>
      </c>
      <c r="N2024" s="27">
        <f t="shared" ref="N2024:P2024" si="258">SUM(J2024:J2029)</f>
        <v>0</v>
      </c>
      <c r="O2024" s="27">
        <f t="shared" si="258"/>
        <v>0.9</v>
      </c>
      <c r="P2024" s="27">
        <f t="shared" si="258"/>
        <v>0</v>
      </c>
      <c r="Q2024" s="27"/>
      <c r="R2024" s="62">
        <v>43328</v>
      </c>
      <c r="S2024" s="274" t="s">
        <v>2470</v>
      </c>
      <c r="T2024" s="148" t="s">
        <v>31</v>
      </c>
      <c r="U2024" s="148" t="s">
        <v>31</v>
      </c>
      <c r="V2024" s="148" t="s">
        <v>31</v>
      </c>
      <c r="W2024" s="148" t="s">
        <v>31</v>
      </c>
      <c r="X2024" s="333" t="s">
        <v>3805</v>
      </c>
      <c r="Y2024" s="121"/>
      <c r="Z2024" s="121"/>
      <c r="AA2024" s="121"/>
      <c r="AB2024" s="121"/>
      <c r="AC2024" s="121"/>
      <c r="AD2024" s="121"/>
      <c r="AE2024" s="321"/>
      <c r="AF2024" s="121"/>
      <c r="AG2024" s="129"/>
      <c r="AH2024" s="129"/>
      <c r="AI2024" s="129"/>
      <c r="AJ2024" s="129"/>
      <c r="AK2024" s="129"/>
      <c r="AL2024" s="129"/>
      <c r="AM2024" s="129"/>
      <c r="AN2024" s="129"/>
      <c r="AO2024" s="129"/>
      <c r="AP2024" s="129"/>
      <c r="AQ2024" s="327"/>
      <c r="AR2024" s="327"/>
    </row>
    <row r="2025" spans="2:44" s="149" customFormat="1" ht="12.75" customHeight="1">
      <c r="B2025" s="21"/>
      <c r="C2025" s="29"/>
      <c r="D2025" s="30"/>
      <c r="E2025" s="30"/>
      <c r="F2025" s="31"/>
      <c r="G2025" s="239" t="s">
        <v>546</v>
      </c>
      <c r="H2025" s="14" t="s">
        <v>515</v>
      </c>
      <c r="I2025" s="25">
        <v>12</v>
      </c>
      <c r="J2025" s="26">
        <v>0</v>
      </c>
      <c r="K2025" s="25">
        <v>0.2</v>
      </c>
      <c r="L2025" s="26">
        <v>0</v>
      </c>
      <c r="M2025" s="27"/>
      <c r="N2025" s="27"/>
      <c r="O2025" s="27"/>
      <c r="P2025" s="27"/>
      <c r="Q2025" s="27"/>
      <c r="R2025" s="62">
        <v>43328</v>
      </c>
      <c r="S2025" s="274" t="s">
        <v>2470</v>
      </c>
      <c r="T2025" s="148" t="s">
        <v>31</v>
      </c>
      <c r="U2025" s="148" t="s">
        <v>31</v>
      </c>
      <c r="V2025" s="148" t="s">
        <v>31</v>
      </c>
      <c r="W2025" s="148" t="s">
        <v>31</v>
      </c>
      <c r="X2025" s="333" t="s">
        <v>3805</v>
      </c>
      <c r="Y2025" s="121"/>
      <c r="Z2025" s="121"/>
      <c r="AA2025" s="121"/>
      <c r="AB2025" s="121"/>
      <c r="AC2025" s="121"/>
      <c r="AD2025" s="121"/>
      <c r="AE2025" s="321"/>
      <c r="AF2025" s="121"/>
      <c r="AG2025" s="129"/>
      <c r="AH2025" s="129"/>
      <c r="AI2025" s="129"/>
      <c r="AJ2025" s="129"/>
      <c r="AK2025" s="129"/>
      <c r="AL2025" s="129"/>
      <c r="AM2025" s="129"/>
      <c r="AN2025" s="129"/>
      <c r="AO2025" s="129"/>
      <c r="AP2025" s="129"/>
    </row>
    <row r="2026" spans="2:44" s="149" customFormat="1" ht="12.75" customHeight="1">
      <c r="B2026" s="21"/>
      <c r="C2026" s="29"/>
      <c r="D2026" s="30"/>
      <c r="E2026" s="30"/>
      <c r="F2026" s="31"/>
      <c r="G2026" s="239" t="s">
        <v>547</v>
      </c>
      <c r="H2026" s="14" t="s">
        <v>515</v>
      </c>
      <c r="I2026" s="25">
        <v>12</v>
      </c>
      <c r="J2026" s="26">
        <v>0</v>
      </c>
      <c r="K2026" s="25">
        <v>0.2</v>
      </c>
      <c r="L2026" s="26">
        <v>0</v>
      </c>
      <c r="M2026" s="27"/>
      <c r="N2026" s="27"/>
      <c r="O2026" s="27"/>
      <c r="P2026" s="27"/>
      <c r="Q2026" s="27"/>
      <c r="R2026" s="62">
        <v>43328</v>
      </c>
      <c r="S2026" s="274" t="s">
        <v>2470</v>
      </c>
      <c r="T2026" s="148" t="s">
        <v>31</v>
      </c>
      <c r="U2026" s="148" t="s">
        <v>31</v>
      </c>
      <c r="V2026" s="148" t="s">
        <v>31</v>
      </c>
      <c r="W2026" s="148" t="s">
        <v>31</v>
      </c>
      <c r="X2026" s="333" t="s">
        <v>3805</v>
      </c>
      <c r="Y2026" s="121"/>
      <c r="Z2026" s="121"/>
      <c r="AA2026" s="121"/>
      <c r="AB2026" s="121"/>
      <c r="AC2026" s="121"/>
      <c r="AD2026" s="121"/>
      <c r="AE2026" s="321"/>
      <c r="AF2026" s="121"/>
      <c r="AG2026" s="129"/>
      <c r="AH2026" s="129"/>
      <c r="AI2026" s="129"/>
      <c r="AJ2026" s="129"/>
      <c r="AK2026" s="129"/>
      <c r="AL2026" s="129"/>
      <c r="AM2026" s="129"/>
      <c r="AN2026" s="129"/>
      <c r="AO2026" s="129"/>
      <c r="AP2026" s="129"/>
    </row>
    <row r="2027" spans="2:44" s="149" customFormat="1" ht="12.75" customHeight="1">
      <c r="B2027" s="21"/>
      <c r="C2027" s="29"/>
      <c r="D2027" s="30"/>
      <c r="E2027" s="30"/>
      <c r="F2027" s="31"/>
      <c r="G2027" s="239" t="s">
        <v>548</v>
      </c>
      <c r="H2027" s="14" t="s">
        <v>515</v>
      </c>
      <c r="I2027" s="25">
        <v>6</v>
      </c>
      <c r="J2027" s="26">
        <v>0</v>
      </c>
      <c r="K2027" s="25">
        <v>0.1</v>
      </c>
      <c r="L2027" s="26">
        <v>0</v>
      </c>
      <c r="M2027" s="27"/>
      <c r="N2027" s="27"/>
      <c r="O2027" s="27"/>
      <c r="P2027" s="27"/>
      <c r="Q2027" s="27"/>
      <c r="R2027" s="62">
        <v>43328</v>
      </c>
      <c r="S2027" s="274" t="s">
        <v>2470</v>
      </c>
      <c r="T2027" s="148" t="s">
        <v>31</v>
      </c>
      <c r="U2027" s="148" t="s">
        <v>31</v>
      </c>
      <c r="V2027" s="148" t="s">
        <v>31</v>
      </c>
      <c r="W2027" s="148" t="s">
        <v>31</v>
      </c>
      <c r="X2027" s="333" t="s">
        <v>3805</v>
      </c>
      <c r="Y2027" s="121"/>
      <c r="Z2027" s="121"/>
      <c r="AA2027" s="121"/>
      <c r="AB2027" s="121"/>
      <c r="AC2027" s="121"/>
      <c r="AD2027" s="121"/>
      <c r="AE2027" s="321"/>
      <c r="AF2027" s="121"/>
      <c r="AG2027" s="129"/>
      <c r="AH2027" s="129"/>
      <c r="AI2027" s="129"/>
      <c r="AJ2027" s="129"/>
      <c r="AK2027" s="129"/>
      <c r="AL2027" s="129"/>
      <c r="AM2027" s="129"/>
      <c r="AN2027" s="129"/>
      <c r="AO2027" s="129"/>
      <c r="AP2027" s="129"/>
    </row>
    <row r="2028" spans="2:44" s="149" customFormat="1" ht="12.75" customHeight="1">
      <c r="B2028" s="21"/>
      <c r="C2028" s="29"/>
      <c r="D2028" s="30"/>
      <c r="E2028" s="30"/>
      <c r="F2028" s="31"/>
      <c r="G2028" s="239" t="s">
        <v>549</v>
      </c>
      <c r="H2028" s="14" t="s">
        <v>515</v>
      </c>
      <c r="I2028" s="25">
        <v>6</v>
      </c>
      <c r="J2028" s="26">
        <v>0</v>
      </c>
      <c r="K2028" s="25">
        <v>0.1</v>
      </c>
      <c r="L2028" s="26">
        <v>0</v>
      </c>
      <c r="M2028" s="27"/>
      <c r="N2028" s="27"/>
      <c r="O2028" s="27"/>
      <c r="P2028" s="27"/>
      <c r="Q2028" s="27"/>
      <c r="R2028" s="62">
        <v>43328</v>
      </c>
      <c r="S2028" s="274" t="s">
        <v>2470</v>
      </c>
      <c r="T2028" s="148" t="s">
        <v>31</v>
      </c>
      <c r="U2028" s="148" t="s">
        <v>31</v>
      </c>
      <c r="V2028" s="148" t="s">
        <v>31</v>
      </c>
      <c r="W2028" s="148" t="s">
        <v>31</v>
      </c>
      <c r="X2028" s="333" t="s">
        <v>3805</v>
      </c>
      <c r="Y2028" s="121"/>
      <c r="Z2028" s="121"/>
      <c r="AA2028" s="121"/>
      <c r="AB2028" s="121"/>
      <c r="AC2028" s="121"/>
      <c r="AD2028" s="121"/>
      <c r="AE2028" s="321"/>
      <c r="AF2028" s="121"/>
      <c r="AG2028" s="129"/>
      <c r="AH2028" s="129"/>
      <c r="AI2028" s="129"/>
      <c r="AJ2028" s="129"/>
      <c r="AK2028" s="129"/>
      <c r="AL2028" s="129"/>
      <c r="AM2028" s="129"/>
      <c r="AN2028" s="129"/>
      <c r="AO2028" s="129"/>
      <c r="AP2028" s="129"/>
    </row>
    <row r="2029" spans="2:44" s="149" customFormat="1" ht="12.75" customHeight="1">
      <c r="B2029" s="21"/>
      <c r="C2029" s="29"/>
      <c r="D2029" s="30"/>
      <c r="E2029" s="30"/>
      <c r="F2029" s="31"/>
      <c r="G2029" s="239" t="s">
        <v>550</v>
      </c>
      <c r="H2029" s="14" t="s">
        <v>515</v>
      </c>
      <c r="I2029" s="25">
        <v>6</v>
      </c>
      <c r="J2029" s="26">
        <v>0</v>
      </c>
      <c r="K2029" s="25">
        <v>0.1</v>
      </c>
      <c r="L2029" s="26">
        <v>0</v>
      </c>
      <c r="M2029" s="27"/>
      <c r="N2029" s="27"/>
      <c r="O2029" s="27"/>
      <c r="P2029" s="27"/>
      <c r="Q2029" s="27"/>
      <c r="R2029" s="62">
        <v>43328</v>
      </c>
      <c r="S2029" s="274" t="s">
        <v>2470</v>
      </c>
      <c r="T2029" s="148" t="s">
        <v>31</v>
      </c>
      <c r="U2029" s="148" t="s">
        <v>31</v>
      </c>
      <c r="V2029" s="148" t="s">
        <v>31</v>
      </c>
      <c r="W2029" s="148" t="s">
        <v>31</v>
      </c>
      <c r="X2029" s="333" t="s">
        <v>3805</v>
      </c>
      <c r="Y2029" s="121"/>
      <c r="Z2029" s="121"/>
      <c r="AA2029" s="121"/>
      <c r="AB2029" s="121"/>
      <c r="AC2029" s="121"/>
      <c r="AD2029" s="121"/>
      <c r="AE2029" s="321"/>
      <c r="AF2029" s="121"/>
      <c r="AG2029" s="129"/>
      <c r="AH2029" s="129"/>
      <c r="AI2029" s="129"/>
      <c r="AJ2029" s="129"/>
      <c r="AK2029" s="129"/>
      <c r="AL2029" s="129"/>
      <c r="AM2029" s="129"/>
      <c r="AN2029" s="129"/>
      <c r="AO2029" s="129"/>
      <c r="AP2029" s="129"/>
    </row>
    <row r="2030" spans="2:44" s="149" customFormat="1" ht="12.75" customHeight="1">
      <c r="B2030" s="21"/>
      <c r="C2030" s="58" t="s">
        <v>25</v>
      </c>
      <c r="D2030" s="59" t="s">
        <v>512</v>
      </c>
      <c r="E2030" s="63" t="s">
        <v>1034</v>
      </c>
      <c r="F2030" s="60" t="s">
        <v>551</v>
      </c>
      <c r="G2030" s="239" t="s">
        <v>552</v>
      </c>
      <c r="H2030" s="14" t="s">
        <v>515</v>
      </c>
      <c r="I2030" s="25">
        <v>12</v>
      </c>
      <c r="J2030" s="26">
        <v>0</v>
      </c>
      <c r="K2030" s="25">
        <v>0.2</v>
      </c>
      <c r="L2030" s="26">
        <v>0</v>
      </c>
      <c r="M2030" s="27">
        <f>SUM(I2030:I2034)</f>
        <v>60</v>
      </c>
      <c r="N2030" s="27">
        <f t="shared" ref="N2030:P2030" si="259">SUM(J2030:J2034)</f>
        <v>0</v>
      </c>
      <c r="O2030" s="27">
        <f t="shared" si="259"/>
        <v>1.0000000000000002</v>
      </c>
      <c r="P2030" s="27">
        <f t="shared" si="259"/>
        <v>0</v>
      </c>
      <c r="Q2030" s="27"/>
      <c r="R2030" s="62">
        <v>43328</v>
      </c>
      <c r="S2030" s="274" t="s">
        <v>2470</v>
      </c>
      <c r="T2030" s="148" t="s">
        <v>31</v>
      </c>
      <c r="U2030" s="148" t="s">
        <v>31</v>
      </c>
      <c r="V2030" s="148" t="s">
        <v>31</v>
      </c>
      <c r="W2030" s="148" t="s">
        <v>31</v>
      </c>
      <c r="X2030" s="333" t="s">
        <v>3805</v>
      </c>
      <c r="Y2030" s="121"/>
      <c r="Z2030" s="121"/>
      <c r="AA2030" s="121"/>
      <c r="AB2030" s="121"/>
      <c r="AC2030" s="121"/>
      <c r="AD2030" s="121"/>
      <c r="AE2030" s="321"/>
      <c r="AF2030" s="121"/>
      <c r="AG2030" s="129"/>
      <c r="AH2030" s="129"/>
      <c r="AI2030" s="129"/>
      <c r="AJ2030" s="129"/>
      <c r="AK2030" s="129"/>
      <c r="AL2030" s="129"/>
      <c r="AM2030" s="129"/>
      <c r="AN2030" s="129"/>
      <c r="AO2030" s="129"/>
      <c r="AP2030" s="129"/>
      <c r="AQ2030" s="327"/>
      <c r="AR2030" s="327"/>
    </row>
    <row r="2031" spans="2:44" s="149" customFormat="1" ht="12.75" customHeight="1">
      <c r="B2031" s="21"/>
      <c r="C2031" s="29"/>
      <c r="D2031" s="30"/>
      <c r="E2031" s="30"/>
      <c r="F2031" s="31"/>
      <c r="G2031" s="239" t="s">
        <v>553</v>
      </c>
      <c r="H2031" s="14" t="s">
        <v>515</v>
      </c>
      <c r="I2031" s="25">
        <v>12</v>
      </c>
      <c r="J2031" s="26">
        <v>0</v>
      </c>
      <c r="K2031" s="25">
        <v>0.2</v>
      </c>
      <c r="L2031" s="26">
        <v>0</v>
      </c>
      <c r="M2031" s="27"/>
      <c r="N2031" s="27"/>
      <c r="O2031" s="27"/>
      <c r="P2031" s="27"/>
      <c r="Q2031" s="27"/>
      <c r="R2031" s="62">
        <v>43328</v>
      </c>
      <c r="S2031" s="274" t="s">
        <v>2470</v>
      </c>
      <c r="T2031" s="148" t="s">
        <v>31</v>
      </c>
      <c r="U2031" s="148" t="s">
        <v>31</v>
      </c>
      <c r="V2031" s="148" t="s">
        <v>31</v>
      </c>
      <c r="W2031" s="148" t="s">
        <v>31</v>
      </c>
      <c r="X2031" s="333" t="s">
        <v>3805</v>
      </c>
      <c r="Y2031" s="121"/>
      <c r="Z2031" s="121"/>
      <c r="AA2031" s="121"/>
      <c r="AB2031" s="121"/>
      <c r="AC2031" s="121"/>
      <c r="AD2031" s="121"/>
      <c r="AE2031" s="321"/>
      <c r="AF2031" s="121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</row>
    <row r="2032" spans="2:44" s="149" customFormat="1" ht="12.75" customHeight="1">
      <c r="B2032" s="21"/>
      <c r="C2032" s="29"/>
      <c r="D2032" s="30"/>
      <c r="E2032" s="30"/>
      <c r="F2032" s="31"/>
      <c r="G2032" s="239" t="s">
        <v>554</v>
      </c>
      <c r="H2032" s="14" t="s">
        <v>515</v>
      </c>
      <c r="I2032" s="25">
        <v>12</v>
      </c>
      <c r="J2032" s="26">
        <v>0</v>
      </c>
      <c r="K2032" s="25">
        <v>0.2</v>
      </c>
      <c r="L2032" s="26">
        <v>0</v>
      </c>
      <c r="M2032" s="27"/>
      <c r="N2032" s="27"/>
      <c r="O2032" s="27"/>
      <c r="P2032" s="27"/>
      <c r="Q2032" s="27"/>
      <c r="R2032" s="62">
        <v>43328</v>
      </c>
      <c r="S2032" s="274" t="s">
        <v>2470</v>
      </c>
      <c r="T2032" s="148" t="s">
        <v>31</v>
      </c>
      <c r="U2032" s="148" t="s">
        <v>31</v>
      </c>
      <c r="V2032" s="148" t="s">
        <v>31</v>
      </c>
      <c r="W2032" s="148" t="s">
        <v>31</v>
      </c>
      <c r="X2032" s="333" t="s">
        <v>3805</v>
      </c>
      <c r="Y2032" s="121"/>
      <c r="Z2032" s="121"/>
      <c r="AA2032" s="121"/>
      <c r="AB2032" s="121"/>
      <c r="AC2032" s="121"/>
      <c r="AD2032" s="121"/>
      <c r="AE2032" s="321"/>
      <c r="AF2032" s="121"/>
      <c r="AG2032" s="129"/>
      <c r="AH2032" s="129"/>
      <c r="AI2032" s="129"/>
      <c r="AJ2032" s="129"/>
      <c r="AK2032" s="129"/>
      <c r="AL2032" s="129"/>
      <c r="AM2032" s="129"/>
      <c r="AN2032" s="129"/>
      <c r="AO2032" s="129"/>
      <c r="AP2032" s="129"/>
    </row>
    <row r="2033" spans="2:44" s="149" customFormat="1" ht="12.75" customHeight="1">
      <c r="B2033" s="21"/>
      <c r="C2033" s="29"/>
      <c r="D2033" s="30"/>
      <c r="E2033" s="30"/>
      <c r="F2033" s="31"/>
      <c r="G2033" s="239" t="s">
        <v>555</v>
      </c>
      <c r="H2033" s="14" t="s">
        <v>515</v>
      </c>
      <c r="I2033" s="25">
        <v>18</v>
      </c>
      <c r="J2033" s="26">
        <v>0</v>
      </c>
      <c r="K2033" s="25">
        <v>0.3</v>
      </c>
      <c r="L2033" s="26">
        <v>0</v>
      </c>
      <c r="M2033" s="27"/>
      <c r="N2033" s="27"/>
      <c r="O2033" s="27"/>
      <c r="P2033" s="27"/>
      <c r="Q2033" s="27"/>
      <c r="R2033" s="62">
        <v>43328</v>
      </c>
      <c r="S2033" s="274" t="s">
        <v>2470</v>
      </c>
      <c r="T2033" s="148" t="s">
        <v>31</v>
      </c>
      <c r="U2033" s="148" t="s">
        <v>31</v>
      </c>
      <c r="V2033" s="148" t="s">
        <v>31</v>
      </c>
      <c r="W2033" s="148" t="s">
        <v>31</v>
      </c>
      <c r="X2033" s="333" t="s">
        <v>3805</v>
      </c>
      <c r="Y2033" s="121"/>
      <c r="Z2033" s="121"/>
      <c r="AA2033" s="121"/>
      <c r="AB2033" s="121"/>
      <c r="AC2033" s="121"/>
      <c r="AD2033" s="121"/>
      <c r="AE2033" s="321"/>
      <c r="AF2033" s="121"/>
      <c r="AG2033" s="129"/>
      <c r="AH2033" s="129"/>
      <c r="AI2033" s="129"/>
      <c r="AJ2033" s="129"/>
      <c r="AK2033" s="129"/>
      <c r="AL2033" s="129"/>
      <c r="AM2033" s="129"/>
      <c r="AN2033" s="129"/>
      <c r="AO2033" s="129"/>
      <c r="AP2033" s="129"/>
    </row>
    <row r="2034" spans="2:44" s="149" customFormat="1" ht="12.75" customHeight="1">
      <c r="B2034" s="21"/>
      <c r="C2034" s="29"/>
      <c r="D2034" s="30"/>
      <c r="E2034" s="30"/>
      <c r="F2034" s="31"/>
      <c r="G2034" s="239" t="s">
        <v>556</v>
      </c>
      <c r="H2034" s="14" t="s">
        <v>515</v>
      </c>
      <c r="I2034" s="25">
        <v>6</v>
      </c>
      <c r="J2034" s="26">
        <v>0</v>
      </c>
      <c r="K2034" s="25">
        <v>0.1</v>
      </c>
      <c r="L2034" s="26">
        <v>0</v>
      </c>
      <c r="M2034" s="27"/>
      <c r="N2034" s="27"/>
      <c r="O2034" s="27"/>
      <c r="P2034" s="27"/>
      <c r="Q2034" s="27"/>
      <c r="R2034" s="62">
        <v>43328</v>
      </c>
      <c r="S2034" s="274" t="s">
        <v>2470</v>
      </c>
      <c r="T2034" s="148" t="s">
        <v>31</v>
      </c>
      <c r="U2034" s="148" t="s">
        <v>31</v>
      </c>
      <c r="V2034" s="148" t="s">
        <v>31</v>
      </c>
      <c r="W2034" s="148" t="s">
        <v>31</v>
      </c>
      <c r="X2034" s="333" t="s">
        <v>3805</v>
      </c>
      <c r="Y2034" s="121"/>
      <c r="Z2034" s="121"/>
      <c r="AA2034" s="121"/>
      <c r="AB2034" s="121"/>
      <c r="AC2034" s="121"/>
      <c r="AD2034" s="121"/>
      <c r="AE2034" s="321"/>
      <c r="AF2034" s="121"/>
      <c r="AG2034" s="129"/>
      <c r="AH2034" s="129"/>
      <c r="AI2034" s="129"/>
      <c r="AJ2034" s="129"/>
      <c r="AK2034" s="129"/>
      <c r="AL2034" s="129"/>
      <c r="AM2034" s="129"/>
      <c r="AN2034" s="129"/>
      <c r="AO2034" s="129"/>
      <c r="AP2034" s="129"/>
    </row>
    <row r="2035" spans="2:44" s="149" customFormat="1" ht="12.75" customHeight="1">
      <c r="B2035" s="21"/>
      <c r="C2035" s="58" t="s">
        <v>25</v>
      </c>
      <c r="D2035" s="59" t="s">
        <v>512</v>
      </c>
      <c r="E2035" s="63" t="s">
        <v>1034</v>
      </c>
      <c r="F2035" s="60" t="s">
        <v>557</v>
      </c>
      <c r="G2035" s="239" t="s">
        <v>558</v>
      </c>
      <c r="H2035" s="14" t="s">
        <v>515</v>
      </c>
      <c r="I2035" s="25">
        <v>12</v>
      </c>
      <c r="J2035" s="26">
        <v>0</v>
      </c>
      <c r="K2035" s="25">
        <v>0.2</v>
      </c>
      <c r="L2035" s="26">
        <v>0</v>
      </c>
      <c r="M2035" s="27">
        <f>SUM(I2035:I2036)</f>
        <v>24</v>
      </c>
      <c r="N2035" s="27">
        <f t="shared" ref="N2035:P2035" si="260">SUM(J2035:J2036)</f>
        <v>0</v>
      </c>
      <c r="O2035" s="27">
        <f t="shared" si="260"/>
        <v>0.4</v>
      </c>
      <c r="P2035" s="27">
        <f t="shared" si="260"/>
        <v>0</v>
      </c>
      <c r="Q2035" s="27"/>
      <c r="R2035" s="62">
        <v>43328</v>
      </c>
      <c r="S2035" s="274" t="s">
        <v>2470</v>
      </c>
      <c r="T2035" s="148" t="s">
        <v>31</v>
      </c>
      <c r="U2035" s="148" t="s">
        <v>31</v>
      </c>
      <c r="V2035" s="148" t="s">
        <v>31</v>
      </c>
      <c r="W2035" s="148" t="s">
        <v>31</v>
      </c>
      <c r="X2035" s="333" t="s">
        <v>3805</v>
      </c>
      <c r="Y2035" s="121"/>
      <c r="Z2035" s="121"/>
      <c r="AA2035" s="121"/>
      <c r="AB2035" s="121"/>
      <c r="AC2035" s="121"/>
      <c r="AD2035" s="121"/>
      <c r="AE2035" s="321"/>
      <c r="AF2035" s="121"/>
      <c r="AG2035" s="129"/>
      <c r="AH2035" s="129"/>
      <c r="AI2035" s="129"/>
      <c r="AJ2035" s="129"/>
      <c r="AK2035" s="129"/>
      <c r="AL2035" s="129"/>
      <c r="AM2035" s="129"/>
      <c r="AN2035" s="129"/>
      <c r="AO2035" s="129"/>
      <c r="AP2035" s="129"/>
      <c r="AQ2035" s="327"/>
      <c r="AR2035" s="327"/>
    </row>
    <row r="2036" spans="2:44" s="149" customFormat="1" ht="12.75" customHeight="1">
      <c r="B2036" s="21"/>
      <c r="C2036" s="29"/>
      <c r="D2036" s="30"/>
      <c r="E2036" s="30"/>
      <c r="F2036" s="31"/>
      <c r="G2036" s="239" t="s">
        <v>559</v>
      </c>
      <c r="H2036" s="14" t="s">
        <v>515</v>
      </c>
      <c r="I2036" s="25">
        <v>12</v>
      </c>
      <c r="J2036" s="26">
        <v>0</v>
      </c>
      <c r="K2036" s="25">
        <v>0.2</v>
      </c>
      <c r="L2036" s="26">
        <v>0</v>
      </c>
      <c r="M2036" s="27"/>
      <c r="N2036" s="27"/>
      <c r="O2036" s="27"/>
      <c r="P2036" s="27"/>
      <c r="Q2036" s="27"/>
      <c r="R2036" s="62">
        <v>43328</v>
      </c>
      <c r="S2036" s="274" t="s">
        <v>2470</v>
      </c>
      <c r="T2036" s="148" t="s">
        <v>31</v>
      </c>
      <c r="U2036" s="148" t="s">
        <v>31</v>
      </c>
      <c r="V2036" s="148" t="s">
        <v>31</v>
      </c>
      <c r="W2036" s="148" t="s">
        <v>31</v>
      </c>
      <c r="X2036" s="333" t="s">
        <v>3805</v>
      </c>
      <c r="Y2036" s="121"/>
      <c r="Z2036" s="121"/>
      <c r="AA2036" s="121"/>
      <c r="AB2036" s="121"/>
      <c r="AC2036" s="121"/>
      <c r="AD2036" s="121"/>
      <c r="AE2036" s="321"/>
      <c r="AF2036" s="121"/>
      <c r="AG2036" s="129"/>
      <c r="AH2036" s="129"/>
      <c r="AI2036" s="129"/>
      <c r="AJ2036" s="129"/>
      <c r="AK2036" s="129"/>
      <c r="AL2036" s="129"/>
      <c r="AM2036" s="129"/>
      <c r="AN2036" s="129"/>
      <c r="AO2036" s="129"/>
      <c r="AP2036" s="129"/>
    </row>
    <row r="2037" spans="2:44" s="149" customFormat="1" ht="12.75" customHeight="1">
      <c r="B2037" s="21"/>
      <c r="C2037" s="58" t="s">
        <v>25</v>
      </c>
      <c r="D2037" s="59" t="s">
        <v>512</v>
      </c>
      <c r="E2037" s="63" t="s">
        <v>1034</v>
      </c>
      <c r="F2037" s="60" t="s">
        <v>560</v>
      </c>
      <c r="G2037" s="239" t="s">
        <v>561</v>
      </c>
      <c r="H2037" s="14" t="s">
        <v>515</v>
      </c>
      <c r="I2037" s="25">
        <v>12</v>
      </c>
      <c r="J2037" s="26">
        <v>0</v>
      </c>
      <c r="K2037" s="25">
        <v>0.2</v>
      </c>
      <c r="L2037" s="26">
        <v>0</v>
      </c>
      <c r="M2037" s="27">
        <f>SUM(I2037:I2042)</f>
        <v>48</v>
      </c>
      <c r="N2037" s="27">
        <f t="shared" ref="N2037:P2037" si="261">SUM(J2037:J2042)</f>
        <v>0</v>
      </c>
      <c r="O2037" s="27">
        <f t="shared" si="261"/>
        <v>0.79999999999999993</v>
      </c>
      <c r="P2037" s="27">
        <f t="shared" si="261"/>
        <v>0</v>
      </c>
      <c r="Q2037" s="27"/>
      <c r="R2037" s="62">
        <v>43328</v>
      </c>
      <c r="S2037" s="274" t="s">
        <v>2470</v>
      </c>
      <c r="T2037" s="148" t="s">
        <v>31</v>
      </c>
      <c r="U2037" s="148" t="s">
        <v>31</v>
      </c>
      <c r="V2037" s="148" t="s">
        <v>31</v>
      </c>
      <c r="W2037" s="148" t="s">
        <v>31</v>
      </c>
      <c r="X2037" s="333" t="s">
        <v>3805</v>
      </c>
      <c r="Y2037" s="121"/>
      <c r="Z2037" s="121"/>
      <c r="AA2037" s="121"/>
      <c r="AB2037" s="121"/>
      <c r="AC2037" s="121"/>
      <c r="AD2037" s="121"/>
      <c r="AE2037" s="321"/>
      <c r="AF2037" s="121"/>
      <c r="AG2037" s="129"/>
      <c r="AH2037" s="129"/>
      <c r="AI2037" s="129"/>
      <c r="AJ2037" s="129"/>
      <c r="AK2037" s="129"/>
      <c r="AL2037" s="129"/>
      <c r="AM2037" s="129"/>
      <c r="AN2037" s="129"/>
      <c r="AO2037" s="129"/>
      <c r="AP2037" s="129"/>
      <c r="AQ2037" s="327"/>
      <c r="AR2037" s="327"/>
    </row>
    <row r="2038" spans="2:44" s="149" customFormat="1" ht="12.75" customHeight="1">
      <c r="B2038" s="21"/>
      <c r="C2038" s="29"/>
      <c r="D2038" s="30"/>
      <c r="E2038" s="30"/>
      <c r="F2038" s="31"/>
      <c r="G2038" s="239" t="s">
        <v>562</v>
      </c>
      <c r="H2038" s="14" t="s">
        <v>515</v>
      </c>
      <c r="I2038" s="25">
        <v>6</v>
      </c>
      <c r="J2038" s="26">
        <v>0</v>
      </c>
      <c r="K2038" s="25">
        <v>0.1</v>
      </c>
      <c r="L2038" s="26">
        <v>0</v>
      </c>
      <c r="M2038" s="27"/>
      <c r="N2038" s="27"/>
      <c r="O2038" s="27"/>
      <c r="P2038" s="27"/>
      <c r="Q2038" s="27"/>
      <c r="R2038" s="62">
        <v>43328</v>
      </c>
      <c r="S2038" s="274" t="s">
        <v>2470</v>
      </c>
      <c r="T2038" s="148" t="s">
        <v>31</v>
      </c>
      <c r="U2038" s="148" t="s">
        <v>31</v>
      </c>
      <c r="V2038" s="148" t="s">
        <v>31</v>
      </c>
      <c r="W2038" s="148" t="s">
        <v>31</v>
      </c>
      <c r="X2038" s="333" t="s">
        <v>3805</v>
      </c>
      <c r="Y2038" s="121"/>
      <c r="Z2038" s="121"/>
      <c r="AA2038" s="121"/>
      <c r="AB2038" s="121"/>
      <c r="AC2038" s="121"/>
      <c r="AD2038" s="121"/>
      <c r="AE2038" s="321"/>
      <c r="AF2038" s="121"/>
      <c r="AG2038" s="129"/>
      <c r="AH2038" s="129"/>
      <c r="AI2038" s="129"/>
      <c r="AJ2038" s="129"/>
      <c r="AK2038" s="129"/>
      <c r="AL2038" s="129"/>
      <c r="AM2038" s="129"/>
      <c r="AN2038" s="129"/>
      <c r="AO2038" s="129"/>
      <c r="AP2038" s="129"/>
    </row>
    <row r="2039" spans="2:44" s="149" customFormat="1" ht="12.75" customHeight="1">
      <c r="B2039" s="21"/>
      <c r="C2039" s="29"/>
      <c r="D2039" s="30"/>
      <c r="E2039" s="30"/>
      <c r="F2039" s="31"/>
      <c r="G2039" s="239" t="s">
        <v>563</v>
      </c>
      <c r="H2039" s="14" t="s">
        <v>515</v>
      </c>
      <c r="I2039" s="25">
        <v>12</v>
      </c>
      <c r="J2039" s="26">
        <v>0</v>
      </c>
      <c r="K2039" s="25">
        <v>0.2</v>
      </c>
      <c r="L2039" s="26">
        <v>0</v>
      </c>
      <c r="M2039" s="27"/>
      <c r="N2039" s="27"/>
      <c r="O2039" s="27"/>
      <c r="P2039" s="27"/>
      <c r="Q2039" s="27"/>
      <c r="R2039" s="62">
        <v>43328</v>
      </c>
      <c r="S2039" s="274" t="s">
        <v>2470</v>
      </c>
      <c r="T2039" s="148" t="s">
        <v>31</v>
      </c>
      <c r="U2039" s="148" t="s">
        <v>31</v>
      </c>
      <c r="V2039" s="148" t="s">
        <v>31</v>
      </c>
      <c r="W2039" s="148" t="s">
        <v>31</v>
      </c>
      <c r="X2039" s="333" t="s">
        <v>3805</v>
      </c>
      <c r="Y2039" s="121"/>
      <c r="Z2039" s="121"/>
      <c r="AA2039" s="121"/>
      <c r="AB2039" s="121"/>
      <c r="AC2039" s="121"/>
      <c r="AD2039" s="121"/>
      <c r="AE2039" s="321"/>
      <c r="AF2039" s="121"/>
      <c r="AG2039" s="129"/>
      <c r="AH2039" s="129"/>
      <c r="AI2039" s="129"/>
      <c r="AJ2039" s="129"/>
      <c r="AK2039" s="129"/>
      <c r="AL2039" s="129"/>
      <c r="AM2039" s="129"/>
      <c r="AN2039" s="129"/>
      <c r="AO2039" s="129"/>
      <c r="AP2039" s="129"/>
    </row>
    <row r="2040" spans="2:44" s="149" customFormat="1" ht="12.75" customHeight="1">
      <c r="B2040" s="21"/>
      <c r="C2040" s="29"/>
      <c r="D2040" s="30"/>
      <c r="E2040" s="30"/>
      <c r="F2040" s="31"/>
      <c r="G2040" s="239" t="s">
        <v>564</v>
      </c>
      <c r="H2040" s="14" t="s">
        <v>515</v>
      </c>
      <c r="I2040" s="25">
        <v>6</v>
      </c>
      <c r="J2040" s="26">
        <v>0</v>
      </c>
      <c r="K2040" s="25">
        <v>0.1</v>
      </c>
      <c r="L2040" s="26">
        <v>0</v>
      </c>
      <c r="M2040" s="27"/>
      <c r="N2040" s="27"/>
      <c r="O2040" s="27"/>
      <c r="P2040" s="27"/>
      <c r="Q2040" s="27"/>
      <c r="R2040" s="62">
        <v>43328</v>
      </c>
      <c r="S2040" s="274" t="s">
        <v>2470</v>
      </c>
      <c r="T2040" s="148" t="s">
        <v>31</v>
      </c>
      <c r="U2040" s="148" t="s">
        <v>31</v>
      </c>
      <c r="V2040" s="148" t="s">
        <v>31</v>
      </c>
      <c r="W2040" s="148" t="s">
        <v>31</v>
      </c>
      <c r="X2040" s="333" t="s">
        <v>3805</v>
      </c>
      <c r="Y2040" s="121"/>
      <c r="Z2040" s="121"/>
      <c r="AA2040" s="121"/>
      <c r="AB2040" s="121"/>
      <c r="AC2040" s="121"/>
      <c r="AD2040" s="121"/>
      <c r="AE2040" s="321"/>
      <c r="AF2040" s="121"/>
      <c r="AG2040" s="129"/>
      <c r="AH2040" s="129"/>
      <c r="AI2040" s="129"/>
      <c r="AJ2040" s="129"/>
      <c r="AK2040" s="129"/>
      <c r="AL2040" s="129"/>
      <c r="AM2040" s="129"/>
      <c r="AN2040" s="129"/>
      <c r="AO2040" s="129"/>
      <c r="AP2040" s="129"/>
    </row>
    <row r="2041" spans="2:44" s="149" customFormat="1" ht="12.75" customHeight="1">
      <c r="B2041" s="21"/>
      <c r="C2041" s="29"/>
      <c r="D2041" s="30"/>
      <c r="E2041" s="30"/>
      <c r="F2041" s="31"/>
      <c r="G2041" s="239" t="s">
        <v>565</v>
      </c>
      <c r="H2041" s="14" t="s">
        <v>515</v>
      </c>
      <c r="I2041" s="25">
        <v>6</v>
      </c>
      <c r="J2041" s="26">
        <v>0</v>
      </c>
      <c r="K2041" s="25">
        <v>0.1</v>
      </c>
      <c r="L2041" s="26">
        <v>0</v>
      </c>
      <c r="M2041" s="27"/>
      <c r="N2041" s="27"/>
      <c r="O2041" s="27"/>
      <c r="P2041" s="27"/>
      <c r="Q2041" s="27"/>
      <c r="R2041" s="62">
        <v>43328</v>
      </c>
      <c r="S2041" s="274" t="s">
        <v>2470</v>
      </c>
      <c r="T2041" s="148" t="s">
        <v>31</v>
      </c>
      <c r="U2041" s="148" t="s">
        <v>31</v>
      </c>
      <c r="V2041" s="148" t="s">
        <v>31</v>
      </c>
      <c r="W2041" s="148" t="s">
        <v>31</v>
      </c>
      <c r="X2041" s="333" t="s">
        <v>3805</v>
      </c>
      <c r="Y2041" s="121"/>
      <c r="Z2041" s="121"/>
      <c r="AA2041" s="121"/>
      <c r="AB2041" s="121"/>
      <c r="AC2041" s="121"/>
      <c r="AD2041" s="121"/>
      <c r="AE2041" s="321"/>
      <c r="AF2041" s="121"/>
      <c r="AG2041" s="129"/>
      <c r="AH2041" s="129"/>
      <c r="AI2041" s="129"/>
      <c r="AJ2041" s="129"/>
      <c r="AK2041" s="129"/>
      <c r="AL2041" s="129"/>
      <c r="AM2041" s="129"/>
      <c r="AN2041" s="129"/>
      <c r="AO2041" s="129"/>
      <c r="AP2041" s="129"/>
    </row>
    <row r="2042" spans="2:44" s="149" customFormat="1" ht="12.75" customHeight="1">
      <c r="B2042" s="21"/>
      <c r="C2042" s="29"/>
      <c r="D2042" s="30"/>
      <c r="E2042" s="30"/>
      <c r="F2042" s="31"/>
      <c r="G2042" s="239" t="s">
        <v>566</v>
      </c>
      <c r="H2042" s="14" t="s">
        <v>515</v>
      </c>
      <c r="I2042" s="25">
        <v>6</v>
      </c>
      <c r="J2042" s="26">
        <v>0</v>
      </c>
      <c r="K2042" s="25">
        <v>0.1</v>
      </c>
      <c r="L2042" s="26">
        <v>0</v>
      </c>
      <c r="M2042" s="27"/>
      <c r="N2042" s="27"/>
      <c r="O2042" s="27"/>
      <c r="P2042" s="27"/>
      <c r="Q2042" s="27"/>
      <c r="R2042" s="62">
        <v>43328</v>
      </c>
      <c r="S2042" s="274" t="s">
        <v>2470</v>
      </c>
      <c r="T2042" s="148" t="s">
        <v>31</v>
      </c>
      <c r="U2042" s="148" t="s">
        <v>31</v>
      </c>
      <c r="V2042" s="148" t="s">
        <v>31</v>
      </c>
      <c r="W2042" s="148" t="s">
        <v>31</v>
      </c>
      <c r="X2042" s="333" t="s">
        <v>3805</v>
      </c>
      <c r="Y2042" s="121"/>
      <c r="Z2042" s="121"/>
      <c r="AA2042" s="121"/>
      <c r="AB2042" s="121"/>
      <c r="AC2042" s="121"/>
      <c r="AD2042" s="121"/>
      <c r="AE2042" s="321"/>
      <c r="AF2042" s="121"/>
      <c r="AG2042" s="129"/>
      <c r="AH2042" s="129"/>
      <c r="AI2042" s="129"/>
      <c r="AJ2042" s="129"/>
      <c r="AK2042" s="129"/>
      <c r="AL2042" s="129"/>
      <c r="AM2042" s="129"/>
      <c r="AN2042" s="129"/>
      <c r="AO2042" s="129"/>
      <c r="AP2042" s="129"/>
    </row>
    <row r="2043" spans="2:44" s="149" customFormat="1" ht="12.75" customHeight="1">
      <c r="B2043" s="21"/>
      <c r="C2043" s="58" t="s">
        <v>25</v>
      </c>
      <c r="D2043" s="59" t="s">
        <v>512</v>
      </c>
      <c r="E2043" s="59" t="s">
        <v>1035</v>
      </c>
      <c r="F2043" s="60" t="s">
        <v>1210</v>
      </c>
      <c r="G2043" s="246" t="s">
        <v>567</v>
      </c>
      <c r="H2043" s="14" t="s">
        <v>515</v>
      </c>
      <c r="I2043" s="25">
        <v>6</v>
      </c>
      <c r="J2043" s="26">
        <v>0</v>
      </c>
      <c r="K2043" s="481">
        <v>0.1</v>
      </c>
      <c r="L2043" s="481">
        <v>0</v>
      </c>
      <c r="M2043" s="27">
        <f>SUM(I2043:I2056)</f>
        <v>258</v>
      </c>
      <c r="N2043" s="27">
        <f t="shared" ref="N2043:P2043" si="262">SUM(J2043:J2056)</f>
        <v>0</v>
      </c>
      <c r="O2043" s="27">
        <f t="shared" si="262"/>
        <v>4.3</v>
      </c>
      <c r="P2043" s="27">
        <f t="shared" si="262"/>
        <v>0</v>
      </c>
      <c r="Q2043" s="27"/>
      <c r="R2043" s="62">
        <v>41995</v>
      </c>
      <c r="S2043" s="274" t="s">
        <v>2470</v>
      </c>
      <c r="T2043" s="148" t="s">
        <v>31</v>
      </c>
      <c r="U2043" s="148" t="s">
        <v>31</v>
      </c>
      <c r="V2043" s="148" t="s">
        <v>31</v>
      </c>
      <c r="W2043" s="148" t="s">
        <v>31</v>
      </c>
      <c r="X2043" s="333" t="s">
        <v>3805</v>
      </c>
      <c r="Y2043" s="121"/>
      <c r="Z2043" s="121"/>
      <c r="AA2043" s="121"/>
      <c r="AB2043" s="121"/>
      <c r="AC2043" s="121"/>
      <c r="AD2043" s="121"/>
      <c r="AE2043" s="321"/>
      <c r="AF2043" s="121"/>
      <c r="AG2043" s="129"/>
      <c r="AH2043" s="129"/>
      <c r="AI2043" s="129"/>
      <c r="AJ2043" s="129"/>
      <c r="AK2043" s="129"/>
      <c r="AL2043" s="129"/>
      <c r="AM2043" s="129"/>
      <c r="AN2043" s="129"/>
      <c r="AO2043" s="129"/>
      <c r="AP2043" s="129"/>
      <c r="AQ2043" s="327"/>
      <c r="AR2043" s="327"/>
    </row>
    <row r="2044" spans="2:44" s="149" customFormat="1" ht="12.75" customHeight="1">
      <c r="B2044" s="21"/>
      <c r="C2044" s="29"/>
      <c r="D2044" s="30"/>
      <c r="E2044" s="30"/>
      <c r="F2044" s="31"/>
      <c r="G2044" s="246" t="s">
        <v>568</v>
      </c>
      <c r="H2044" s="14" t="s">
        <v>515</v>
      </c>
      <c r="I2044" s="25">
        <v>6</v>
      </c>
      <c r="J2044" s="26">
        <v>0</v>
      </c>
      <c r="K2044" s="481">
        <v>0.1</v>
      </c>
      <c r="L2044" s="481">
        <v>0</v>
      </c>
      <c r="M2044" s="27"/>
      <c r="N2044" s="27"/>
      <c r="O2044" s="27"/>
      <c r="P2044" s="27"/>
      <c r="Q2044" s="27"/>
      <c r="R2044" s="62">
        <v>41995</v>
      </c>
      <c r="S2044" s="274" t="s">
        <v>2470</v>
      </c>
      <c r="T2044" s="148" t="s">
        <v>31</v>
      </c>
      <c r="U2044" s="148" t="s">
        <v>31</v>
      </c>
      <c r="V2044" s="148" t="s">
        <v>31</v>
      </c>
      <c r="W2044" s="148" t="s">
        <v>31</v>
      </c>
      <c r="X2044" s="333" t="s">
        <v>3805</v>
      </c>
      <c r="Y2044" s="121"/>
      <c r="Z2044" s="121"/>
      <c r="AA2044" s="121"/>
      <c r="AB2044" s="121"/>
      <c r="AC2044" s="121"/>
      <c r="AD2044" s="121"/>
      <c r="AE2044" s="321"/>
      <c r="AF2044" s="121"/>
      <c r="AG2044" s="129"/>
      <c r="AH2044" s="129"/>
      <c r="AI2044" s="129"/>
      <c r="AJ2044" s="129"/>
      <c r="AK2044" s="129"/>
      <c r="AL2044" s="129"/>
      <c r="AM2044" s="129"/>
      <c r="AN2044" s="129"/>
      <c r="AO2044" s="129"/>
      <c r="AP2044" s="129"/>
    </row>
    <row r="2045" spans="2:44" s="149" customFormat="1" ht="12.75" customHeight="1">
      <c r="B2045" s="21"/>
      <c r="C2045" s="29"/>
      <c r="D2045" s="30"/>
      <c r="E2045" s="30"/>
      <c r="F2045" s="31"/>
      <c r="G2045" s="246" t="s">
        <v>569</v>
      </c>
      <c r="H2045" s="14" t="s">
        <v>515</v>
      </c>
      <c r="I2045" s="25">
        <v>60</v>
      </c>
      <c r="J2045" s="26">
        <v>0</v>
      </c>
      <c r="K2045" s="481">
        <v>1</v>
      </c>
      <c r="L2045" s="481">
        <f>SUM(L2046:L2047)</f>
        <v>0</v>
      </c>
      <c r="M2045" s="27"/>
      <c r="N2045" s="27"/>
      <c r="O2045" s="27"/>
      <c r="P2045" s="27"/>
      <c r="Q2045" s="27"/>
      <c r="R2045" s="62">
        <v>41995</v>
      </c>
      <c r="S2045" s="274" t="s">
        <v>2470</v>
      </c>
      <c r="T2045" s="148" t="s">
        <v>31</v>
      </c>
      <c r="U2045" s="148" t="s">
        <v>31</v>
      </c>
      <c r="V2045" s="148" t="s">
        <v>31</v>
      </c>
      <c r="W2045" s="148" t="s">
        <v>31</v>
      </c>
      <c r="X2045" s="333" t="s">
        <v>3805</v>
      </c>
      <c r="Y2045" s="121"/>
      <c r="Z2045" s="121"/>
      <c r="AA2045" s="121"/>
      <c r="AB2045" s="121"/>
      <c r="AC2045" s="121"/>
      <c r="AD2045" s="121"/>
      <c r="AE2045" s="321"/>
      <c r="AF2045" s="121"/>
      <c r="AG2045" s="129"/>
      <c r="AH2045" s="129"/>
      <c r="AI2045" s="129"/>
      <c r="AJ2045" s="129"/>
      <c r="AK2045" s="129"/>
      <c r="AL2045" s="129"/>
      <c r="AM2045" s="129"/>
      <c r="AN2045" s="129"/>
      <c r="AO2045" s="129"/>
      <c r="AP2045" s="129"/>
    </row>
    <row r="2046" spans="2:44" s="149" customFormat="1" ht="12.75" customHeight="1">
      <c r="B2046" s="21"/>
      <c r="C2046" s="29"/>
      <c r="D2046" s="30"/>
      <c r="E2046" s="30"/>
      <c r="F2046" s="31"/>
      <c r="G2046" s="246" t="s">
        <v>570</v>
      </c>
      <c r="H2046" s="14" t="s">
        <v>515</v>
      </c>
      <c r="I2046" s="25">
        <v>12</v>
      </c>
      <c r="J2046" s="26">
        <v>0</v>
      </c>
      <c r="K2046" s="481">
        <v>0.2</v>
      </c>
      <c r="L2046" s="481">
        <v>0</v>
      </c>
      <c r="M2046" s="27"/>
      <c r="N2046" s="27"/>
      <c r="O2046" s="27"/>
      <c r="P2046" s="27"/>
      <c r="Q2046" s="27"/>
      <c r="R2046" s="62">
        <v>41995</v>
      </c>
      <c r="S2046" s="274" t="s">
        <v>2470</v>
      </c>
      <c r="T2046" s="148" t="s">
        <v>31</v>
      </c>
      <c r="U2046" s="148" t="s">
        <v>31</v>
      </c>
      <c r="V2046" s="148" t="s">
        <v>31</v>
      </c>
      <c r="W2046" s="148" t="s">
        <v>31</v>
      </c>
      <c r="X2046" s="333" t="s">
        <v>3805</v>
      </c>
      <c r="Y2046" s="121"/>
      <c r="Z2046" s="121"/>
      <c r="AA2046" s="121"/>
      <c r="AB2046" s="121"/>
      <c r="AC2046" s="121"/>
      <c r="AD2046" s="121"/>
      <c r="AE2046" s="321"/>
      <c r="AF2046" s="121"/>
      <c r="AG2046" s="129"/>
      <c r="AH2046" s="129"/>
      <c r="AI2046" s="129"/>
      <c r="AJ2046" s="129"/>
      <c r="AK2046" s="129"/>
      <c r="AL2046" s="129"/>
      <c r="AM2046" s="129"/>
      <c r="AN2046" s="129"/>
      <c r="AO2046" s="129"/>
      <c r="AP2046" s="129"/>
    </row>
    <row r="2047" spans="2:44" s="149" customFormat="1" ht="12.75" customHeight="1">
      <c r="B2047" s="21"/>
      <c r="C2047" s="29"/>
      <c r="D2047" s="30"/>
      <c r="E2047" s="30"/>
      <c r="F2047" s="31"/>
      <c r="G2047" s="246" t="s">
        <v>571</v>
      </c>
      <c r="H2047" s="14" t="s">
        <v>515</v>
      </c>
      <c r="I2047" s="25">
        <v>6</v>
      </c>
      <c r="J2047" s="26">
        <v>0</v>
      </c>
      <c r="K2047" s="481">
        <v>0.1</v>
      </c>
      <c r="L2047" s="481">
        <v>0</v>
      </c>
      <c r="M2047" s="27"/>
      <c r="N2047" s="27"/>
      <c r="O2047" s="27"/>
      <c r="P2047" s="27"/>
      <c r="Q2047" s="27"/>
      <c r="R2047" s="62">
        <v>41995</v>
      </c>
      <c r="S2047" s="274" t="s">
        <v>2470</v>
      </c>
      <c r="T2047" s="148" t="s">
        <v>31</v>
      </c>
      <c r="U2047" s="148" t="s">
        <v>31</v>
      </c>
      <c r="V2047" s="148" t="s">
        <v>31</v>
      </c>
      <c r="W2047" s="148" t="s">
        <v>31</v>
      </c>
      <c r="X2047" s="333" t="s">
        <v>3805</v>
      </c>
      <c r="Y2047" s="121"/>
      <c r="Z2047" s="121"/>
      <c r="AA2047" s="121"/>
      <c r="AB2047" s="121"/>
      <c r="AC2047" s="121"/>
      <c r="AD2047" s="121"/>
      <c r="AE2047" s="321"/>
      <c r="AF2047" s="121"/>
      <c r="AG2047" s="129"/>
      <c r="AH2047" s="129"/>
      <c r="AI2047" s="129"/>
      <c r="AJ2047" s="129"/>
      <c r="AK2047" s="129"/>
      <c r="AL2047" s="129"/>
      <c r="AM2047" s="129"/>
      <c r="AN2047" s="129"/>
      <c r="AO2047" s="129"/>
      <c r="AP2047" s="129"/>
    </row>
    <row r="2048" spans="2:44" s="149" customFormat="1" ht="12.75" customHeight="1">
      <c r="B2048" s="21"/>
      <c r="C2048" s="29"/>
      <c r="D2048" s="30"/>
      <c r="E2048" s="30"/>
      <c r="F2048" s="31"/>
      <c r="G2048" s="246" t="s">
        <v>572</v>
      </c>
      <c r="H2048" s="14" t="s">
        <v>515</v>
      </c>
      <c r="I2048" s="25">
        <v>6</v>
      </c>
      <c r="J2048" s="26">
        <v>0</v>
      </c>
      <c r="K2048" s="481">
        <v>0.1</v>
      </c>
      <c r="L2048" s="481">
        <f>SUM(L2049:L2050)</f>
        <v>0</v>
      </c>
      <c r="M2048" s="27"/>
      <c r="N2048" s="27"/>
      <c r="O2048" s="27"/>
      <c r="P2048" s="27"/>
      <c r="Q2048" s="27"/>
      <c r="R2048" s="62">
        <v>41995</v>
      </c>
      <c r="S2048" s="274" t="s">
        <v>2470</v>
      </c>
      <c r="T2048" s="148" t="s">
        <v>31</v>
      </c>
      <c r="U2048" s="148" t="s">
        <v>31</v>
      </c>
      <c r="V2048" s="148" t="s">
        <v>31</v>
      </c>
      <c r="W2048" s="148" t="s">
        <v>31</v>
      </c>
      <c r="X2048" s="333" t="s">
        <v>3805</v>
      </c>
      <c r="Y2048" s="121"/>
      <c r="Z2048" s="121"/>
      <c r="AA2048" s="121"/>
      <c r="AB2048" s="121"/>
      <c r="AC2048" s="121"/>
      <c r="AD2048" s="121"/>
      <c r="AE2048" s="321"/>
      <c r="AF2048" s="121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</row>
    <row r="2049" spans="2:44" s="149" customFormat="1" ht="12.75" customHeight="1">
      <c r="B2049" s="21"/>
      <c r="C2049" s="29"/>
      <c r="D2049" s="30"/>
      <c r="E2049" s="30"/>
      <c r="F2049" s="31"/>
      <c r="G2049" s="246" t="s">
        <v>573</v>
      </c>
      <c r="H2049" s="14" t="s">
        <v>515</v>
      </c>
      <c r="I2049" s="25">
        <v>18</v>
      </c>
      <c r="J2049" s="26">
        <v>0</v>
      </c>
      <c r="K2049" s="481">
        <v>0.3</v>
      </c>
      <c r="L2049" s="481">
        <v>0</v>
      </c>
      <c r="M2049" s="27"/>
      <c r="N2049" s="27"/>
      <c r="O2049" s="27"/>
      <c r="P2049" s="27"/>
      <c r="Q2049" s="27"/>
      <c r="R2049" s="62">
        <v>41995</v>
      </c>
      <c r="S2049" s="274" t="s">
        <v>2470</v>
      </c>
      <c r="T2049" s="148" t="s">
        <v>31</v>
      </c>
      <c r="U2049" s="148" t="s">
        <v>31</v>
      </c>
      <c r="V2049" s="148" t="s">
        <v>31</v>
      </c>
      <c r="W2049" s="148" t="s">
        <v>31</v>
      </c>
      <c r="X2049" s="333" t="s">
        <v>3805</v>
      </c>
      <c r="Y2049" s="121"/>
      <c r="Z2049" s="121"/>
      <c r="AA2049" s="121"/>
      <c r="AB2049" s="121"/>
      <c r="AC2049" s="121"/>
      <c r="AD2049" s="121"/>
      <c r="AE2049" s="321"/>
      <c r="AF2049" s="121"/>
      <c r="AG2049" s="129"/>
      <c r="AH2049" s="129"/>
      <c r="AI2049" s="129"/>
      <c r="AJ2049" s="129"/>
      <c r="AK2049" s="129"/>
      <c r="AL2049" s="129"/>
      <c r="AM2049" s="129"/>
      <c r="AN2049" s="129"/>
      <c r="AO2049" s="129"/>
      <c r="AP2049" s="129"/>
    </row>
    <row r="2050" spans="2:44" s="149" customFormat="1" ht="12.75" customHeight="1">
      <c r="B2050" s="21"/>
      <c r="C2050" s="29"/>
      <c r="D2050" s="30"/>
      <c r="E2050" s="30"/>
      <c r="F2050" s="31"/>
      <c r="G2050" s="246" t="s">
        <v>574</v>
      </c>
      <c r="H2050" s="14" t="s">
        <v>515</v>
      </c>
      <c r="I2050" s="25">
        <v>36</v>
      </c>
      <c r="J2050" s="26">
        <v>0</v>
      </c>
      <c r="K2050" s="481">
        <v>0.6</v>
      </c>
      <c r="L2050" s="481">
        <v>0</v>
      </c>
      <c r="M2050" s="27"/>
      <c r="N2050" s="27"/>
      <c r="O2050" s="27"/>
      <c r="P2050" s="27"/>
      <c r="Q2050" s="27"/>
      <c r="R2050" s="62">
        <v>41995</v>
      </c>
      <c r="S2050" s="274" t="s">
        <v>2470</v>
      </c>
      <c r="T2050" s="148" t="s">
        <v>31</v>
      </c>
      <c r="U2050" s="148" t="s">
        <v>31</v>
      </c>
      <c r="V2050" s="148" t="s">
        <v>31</v>
      </c>
      <c r="W2050" s="148" t="s">
        <v>31</v>
      </c>
      <c r="X2050" s="333" t="s">
        <v>3805</v>
      </c>
      <c r="Y2050" s="121"/>
      <c r="Z2050" s="121"/>
      <c r="AA2050" s="121"/>
      <c r="AB2050" s="121"/>
      <c r="AC2050" s="121"/>
      <c r="AD2050" s="121"/>
      <c r="AE2050" s="321"/>
      <c r="AF2050" s="121"/>
      <c r="AG2050" s="129"/>
      <c r="AH2050" s="129"/>
      <c r="AI2050" s="129"/>
      <c r="AJ2050" s="129"/>
      <c r="AK2050" s="129"/>
      <c r="AL2050" s="129"/>
      <c r="AM2050" s="129"/>
      <c r="AN2050" s="129"/>
      <c r="AO2050" s="129"/>
      <c r="AP2050" s="129"/>
    </row>
    <row r="2051" spans="2:44" s="149" customFormat="1" ht="12.75" customHeight="1">
      <c r="B2051" s="21"/>
      <c r="C2051" s="29"/>
      <c r="D2051" s="30"/>
      <c r="E2051" s="30"/>
      <c r="F2051" s="31"/>
      <c r="G2051" s="246" t="s">
        <v>575</v>
      </c>
      <c r="H2051" s="14" t="s">
        <v>515</v>
      </c>
      <c r="I2051" s="25">
        <v>30</v>
      </c>
      <c r="J2051" s="26">
        <v>0</v>
      </c>
      <c r="K2051" s="481">
        <v>0.5</v>
      </c>
      <c r="L2051" s="481">
        <f>SUM(L2052:L2053)</f>
        <v>0</v>
      </c>
      <c r="M2051" s="27"/>
      <c r="N2051" s="27"/>
      <c r="O2051" s="27"/>
      <c r="P2051" s="27"/>
      <c r="Q2051" s="27"/>
      <c r="R2051" s="62">
        <v>41995</v>
      </c>
      <c r="S2051" s="274" t="s">
        <v>2470</v>
      </c>
      <c r="T2051" s="148" t="s">
        <v>31</v>
      </c>
      <c r="U2051" s="148" t="s">
        <v>31</v>
      </c>
      <c r="V2051" s="148" t="s">
        <v>31</v>
      </c>
      <c r="W2051" s="148" t="s">
        <v>31</v>
      </c>
      <c r="X2051" s="333" t="s">
        <v>3805</v>
      </c>
      <c r="Y2051" s="121"/>
      <c r="Z2051" s="121"/>
      <c r="AA2051" s="121"/>
      <c r="AB2051" s="121"/>
      <c r="AC2051" s="121"/>
      <c r="AD2051" s="121"/>
      <c r="AE2051" s="321"/>
      <c r="AF2051" s="121"/>
      <c r="AG2051" s="129"/>
      <c r="AH2051" s="129"/>
      <c r="AI2051" s="129"/>
      <c r="AJ2051" s="129"/>
      <c r="AK2051" s="129"/>
      <c r="AL2051" s="129"/>
      <c r="AM2051" s="129"/>
      <c r="AN2051" s="129"/>
      <c r="AO2051" s="129"/>
      <c r="AP2051" s="129"/>
    </row>
    <row r="2052" spans="2:44" s="149" customFormat="1" ht="12.75" customHeight="1">
      <c r="B2052" s="21"/>
      <c r="C2052" s="29"/>
      <c r="D2052" s="30"/>
      <c r="E2052" s="30"/>
      <c r="F2052" s="31"/>
      <c r="G2052" s="246" t="s">
        <v>576</v>
      </c>
      <c r="H2052" s="14" t="s">
        <v>515</v>
      </c>
      <c r="I2052" s="25">
        <v>18</v>
      </c>
      <c r="J2052" s="26">
        <v>0</v>
      </c>
      <c r="K2052" s="481">
        <v>0.3</v>
      </c>
      <c r="L2052" s="481">
        <v>0</v>
      </c>
      <c r="M2052" s="27"/>
      <c r="N2052" s="27"/>
      <c r="O2052" s="27"/>
      <c r="P2052" s="27"/>
      <c r="Q2052" s="27"/>
      <c r="R2052" s="62">
        <v>41995</v>
      </c>
      <c r="S2052" s="274" t="s">
        <v>2470</v>
      </c>
      <c r="T2052" s="148" t="s">
        <v>31</v>
      </c>
      <c r="U2052" s="148" t="s">
        <v>31</v>
      </c>
      <c r="V2052" s="148" t="s">
        <v>31</v>
      </c>
      <c r="W2052" s="148" t="s">
        <v>31</v>
      </c>
      <c r="X2052" s="333" t="s">
        <v>3805</v>
      </c>
      <c r="Y2052" s="121"/>
      <c r="Z2052" s="121"/>
      <c r="AA2052" s="121"/>
      <c r="AB2052" s="121"/>
      <c r="AC2052" s="121"/>
      <c r="AD2052" s="121"/>
      <c r="AE2052" s="321"/>
      <c r="AF2052" s="121"/>
      <c r="AG2052" s="129"/>
      <c r="AH2052" s="129"/>
      <c r="AI2052" s="129"/>
      <c r="AJ2052" s="129"/>
      <c r="AK2052" s="129"/>
      <c r="AL2052" s="129"/>
      <c r="AM2052" s="129"/>
      <c r="AN2052" s="129"/>
      <c r="AO2052" s="129"/>
      <c r="AP2052" s="129"/>
    </row>
    <row r="2053" spans="2:44" s="149" customFormat="1" ht="12.75" customHeight="1">
      <c r="B2053" s="21"/>
      <c r="C2053" s="29"/>
      <c r="D2053" s="30"/>
      <c r="E2053" s="30"/>
      <c r="F2053" s="31"/>
      <c r="G2053" s="246" t="s">
        <v>577</v>
      </c>
      <c r="H2053" s="14" t="s">
        <v>515</v>
      </c>
      <c r="I2053" s="25">
        <v>30</v>
      </c>
      <c r="J2053" s="26">
        <v>0</v>
      </c>
      <c r="K2053" s="481">
        <v>0.5</v>
      </c>
      <c r="L2053" s="481">
        <v>0</v>
      </c>
      <c r="M2053" s="27"/>
      <c r="N2053" s="27"/>
      <c r="O2053" s="27"/>
      <c r="P2053" s="27"/>
      <c r="Q2053" s="27"/>
      <c r="R2053" s="62">
        <v>41995</v>
      </c>
      <c r="S2053" s="274" t="s">
        <v>2470</v>
      </c>
      <c r="T2053" s="148" t="s">
        <v>31</v>
      </c>
      <c r="U2053" s="148" t="s">
        <v>31</v>
      </c>
      <c r="V2053" s="148" t="s">
        <v>31</v>
      </c>
      <c r="W2053" s="148" t="s">
        <v>31</v>
      </c>
      <c r="X2053" s="333" t="s">
        <v>3805</v>
      </c>
      <c r="Y2053" s="121"/>
      <c r="Z2053" s="121"/>
      <c r="AA2053" s="121"/>
      <c r="AB2053" s="121"/>
      <c r="AC2053" s="121"/>
      <c r="AD2053" s="121"/>
      <c r="AE2053" s="321"/>
      <c r="AF2053" s="121"/>
      <c r="AG2053" s="129"/>
      <c r="AH2053" s="129"/>
      <c r="AI2053" s="129"/>
      <c r="AJ2053" s="129"/>
      <c r="AK2053" s="129"/>
      <c r="AL2053" s="129"/>
      <c r="AM2053" s="129"/>
      <c r="AN2053" s="129"/>
      <c r="AO2053" s="129"/>
      <c r="AP2053" s="129"/>
    </row>
    <row r="2054" spans="2:44" s="149" customFormat="1" ht="12.75" customHeight="1">
      <c r="B2054" s="21"/>
      <c r="C2054" s="29"/>
      <c r="D2054" s="30"/>
      <c r="E2054" s="30"/>
      <c r="F2054" s="31"/>
      <c r="G2054" s="246" t="s">
        <v>578</v>
      </c>
      <c r="H2054" s="14" t="s">
        <v>515</v>
      </c>
      <c r="I2054" s="25">
        <v>12</v>
      </c>
      <c r="J2054" s="26">
        <v>0</v>
      </c>
      <c r="K2054" s="481">
        <v>0.2</v>
      </c>
      <c r="L2054" s="481">
        <f>SUM(L2055:L2056)</f>
        <v>0</v>
      </c>
      <c r="M2054" s="27"/>
      <c r="N2054" s="27"/>
      <c r="O2054" s="27"/>
      <c r="P2054" s="27"/>
      <c r="Q2054" s="27"/>
      <c r="R2054" s="62">
        <v>41995</v>
      </c>
      <c r="S2054" s="274" t="s">
        <v>2470</v>
      </c>
      <c r="T2054" s="148" t="s">
        <v>31</v>
      </c>
      <c r="U2054" s="148" t="s">
        <v>31</v>
      </c>
      <c r="V2054" s="148" t="s">
        <v>31</v>
      </c>
      <c r="W2054" s="148" t="s">
        <v>31</v>
      </c>
      <c r="X2054" s="333" t="s">
        <v>3805</v>
      </c>
      <c r="Y2054" s="121"/>
      <c r="Z2054" s="121"/>
      <c r="AA2054" s="121"/>
      <c r="AB2054" s="121"/>
      <c r="AC2054" s="121"/>
      <c r="AD2054" s="121"/>
      <c r="AE2054" s="321"/>
      <c r="AF2054" s="121"/>
      <c r="AG2054" s="129"/>
      <c r="AH2054" s="129"/>
      <c r="AI2054" s="129"/>
      <c r="AJ2054" s="129"/>
      <c r="AK2054" s="129"/>
      <c r="AL2054" s="129"/>
      <c r="AM2054" s="129"/>
      <c r="AN2054" s="129"/>
      <c r="AO2054" s="129"/>
      <c r="AP2054" s="129"/>
    </row>
    <row r="2055" spans="2:44" s="149" customFormat="1" ht="12.75" customHeight="1">
      <c r="B2055" s="21"/>
      <c r="C2055" s="29"/>
      <c r="D2055" s="30"/>
      <c r="E2055" s="30"/>
      <c r="F2055" s="31"/>
      <c r="G2055" s="246" t="s">
        <v>579</v>
      </c>
      <c r="H2055" s="14" t="s">
        <v>515</v>
      </c>
      <c r="I2055" s="25">
        <v>12</v>
      </c>
      <c r="J2055" s="26">
        <v>0</v>
      </c>
      <c r="K2055" s="481">
        <v>0.2</v>
      </c>
      <c r="L2055" s="481">
        <v>0</v>
      </c>
      <c r="M2055" s="27"/>
      <c r="N2055" s="27"/>
      <c r="O2055" s="27"/>
      <c r="P2055" s="27"/>
      <c r="Q2055" s="27"/>
      <c r="R2055" s="62">
        <v>41995</v>
      </c>
      <c r="S2055" s="274" t="s">
        <v>2470</v>
      </c>
      <c r="T2055" s="148" t="s">
        <v>31</v>
      </c>
      <c r="U2055" s="148" t="s">
        <v>31</v>
      </c>
      <c r="V2055" s="148" t="s">
        <v>31</v>
      </c>
      <c r="W2055" s="148" t="s">
        <v>31</v>
      </c>
      <c r="X2055" s="333" t="s">
        <v>3805</v>
      </c>
      <c r="Y2055" s="121"/>
      <c r="Z2055" s="121"/>
      <c r="AA2055" s="121"/>
      <c r="AB2055" s="121"/>
      <c r="AC2055" s="121"/>
      <c r="AD2055" s="121"/>
      <c r="AE2055" s="321"/>
      <c r="AF2055" s="121"/>
      <c r="AG2055" s="129"/>
      <c r="AH2055" s="129"/>
      <c r="AI2055" s="129"/>
      <c r="AJ2055" s="129"/>
      <c r="AK2055" s="129"/>
      <c r="AL2055" s="129"/>
      <c r="AM2055" s="129"/>
      <c r="AN2055" s="129"/>
      <c r="AO2055" s="129"/>
      <c r="AP2055" s="129"/>
    </row>
    <row r="2056" spans="2:44" s="149" customFormat="1" ht="12.75" customHeight="1">
      <c r="B2056" s="21"/>
      <c r="C2056" s="29"/>
      <c r="D2056" s="30"/>
      <c r="E2056" s="30"/>
      <c r="F2056" s="31"/>
      <c r="G2056" s="246" t="s">
        <v>580</v>
      </c>
      <c r="H2056" s="14" t="s">
        <v>515</v>
      </c>
      <c r="I2056" s="25">
        <v>6</v>
      </c>
      <c r="J2056" s="26">
        <v>0</v>
      </c>
      <c r="K2056" s="481">
        <v>0.1</v>
      </c>
      <c r="L2056" s="481">
        <v>0</v>
      </c>
      <c r="M2056" s="27"/>
      <c r="N2056" s="27"/>
      <c r="O2056" s="27"/>
      <c r="P2056" s="27"/>
      <c r="Q2056" s="27"/>
      <c r="R2056" s="62">
        <v>41995</v>
      </c>
      <c r="S2056" s="274" t="s">
        <v>2470</v>
      </c>
      <c r="T2056" s="148" t="s">
        <v>31</v>
      </c>
      <c r="U2056" s="148" t="s">
        <v>31</v>
      </c>
      <c r="V2056" s="148" t="s">
        <v>31</v>
      </c>
      <c r="W2056" s="148" t="s">
        <v>31</v>
      </c>
      <c r="X2056" s="333" t="s">
        <v>3805</v>
      </c>
      <c r="Y2056" s="121"/>
      <c r="Z2056" s="121"/>
      <c r="AA2056" s="121"/>
      <c r="AB2056" s="121"/>
      <c r="AC2056" s="121"/>
      <c r="AD2056" s="121"/>
      <c r="AE2056" s="321"/>
      <c r="AF2056" s="121"/>
      <c r="AG2056" s="129"/>
      <c r="AH2056" s="129"/>
      <c r="AI2056" s="129"/>
      <c r="AJ2056" s="129"/>
      <c r="AK2056" s="129"/>
      <c r="AL2056" s="129"/>
      <c r="AM2056" s="129"/>
      <c r="AN2056" s="129"/>
      <c r="AO2056" s="129"/>
      <c r="AP2056" s="129"/>
    </row>
    <row r="2057" spans="2:44" s="149" customFormat="1" ht="12.75" customHeight="1">
      <c r="B2057" s="21"/>
      <c r="C2057" s="58" t="s">
        <v>25</v>
      </c>
      <c r="D2057" s="59" t="s">
        <v>512</v>
      </c>
      <c r="E2057" s="59" t="s">
        <v>581</v>
      </c>
      <c r="F2057" s="60" t="s">
        <v>1036</v>
      </c>
      <c r="G2057" s="246" t="s">
        <v>1037</v>
      </c>
      <c r="H2057" s="14" t="s">
        <v>515</v>
      </c>
      <c r="I2057" s="25">
        <v>30</v>
      </c>
      <c r="J2057" s="26">
        <v>12</v>
      </c>
      <c r="K2057" s="481">
        <v>0.5</v>
      </c>
      <c r="L2057" s="481">
        <v>0.2</v>
      </c>
      <c r="M2057" s="27">
        <f>SUM(I2057:I2060)</f>
        <v>114</v>
      </c>
      <c r="N2057" s="27">
        <f t="shared" ref="N2057:P2057" si="263">SUM(J2057:J2060)</f>
        <v>132</v>
      </c>
      <c r="O2057" s="27">
        <f t="shared" si="263"/>
        <v>1.9</v>
      </c>
      <c r="P2057" s="27">
        <f t="shared" si="263"/>
        <v>2.2000000000000002</v>
      </c>
      <c r="Q2057" s="27"/>
      <c r="R2057" s="62">
        <v>42612</v>
      </c>
      <c r="S2057" s="274" t="s">
        <v>2470</v>
      </c>
      <c r="T2057" s="148" t="s">
        <v>31</v>
      </c>
      <c r="U2057" s="148" t="s">
        <v>31</v>
      </c>
      <c r="V2057" s="148" t="s">
        <v>31</v>
      </c>
      <c r="W2057" s="148" t="s">
        <v>31</v>
      </c>
      <c r="X2057" s="333" t="s">
        <v>3805</v>
      </c>
      <c r="Y2057" s="121"/>
      <c r="Z2057" s="121"/>
      <c r="AA2057" s="121"/>
      <c r="AB2057" s="121"/>
      <c r="AC2057" s="121"/>
      <c r="AD2057" s="121"/>
      <c r="AE2057" s="321"/>
      <c r="AF2057" s="121"/>
      <c r="AG2057" s="129"/>
      <c r="AH2057" s="129"/>
      <c r="AI2057" s="129"/>
      <c r="AJ2057" s="129"/>
      <c r="AK2057" s="129"/>
      <c r="AL2057" s="129"/>
      <c r="AM2057" s="129"/>
      <c r="AN2057" s="129"/>
      <c r="AO2057" s="129"/>
      <c r="AP2057" s="129"/>
      <c r="AQ2057" s="327"/>
      <c r="AR2057" s="327"/>
    </row>
    <row r="2058" spans="2:44" s="149" customFormat="1" ht="12.75" customHeight="1">
      <c r="B2058" s="21"/>
      <c r="C2058" s="58" t="s">
        <v>25</v>
      </c>
      <c r="D2058" s="59" t="s">
        <v>512</v>
      </c>
      <c r="E2058" s="59" t="s">
        <v>581</v>
      </c>
      <c r="F2058" s="61" t="s">
        <v>582</v>
      </c>
      <c r="G2058" s="246" t="s">
        <v>583</v>
      </c>
      <c r="H2058" s="14" t="s">
        <v>515</v>
      </c>
      <c r="I2058" s="25">
        <v>12</v>
      </c>
      <c r="J2058" s="26">
        <v>0</v>
      </c>
      <c r="K2058" s="481">
        <v>0.2</v>
      </c>
      <c r="L2058" s="481">
        <v>0</v>
      </c>
      <c r="M2058" s="27">
        <f>SUM(I2058:I2060)</f>
        <v>84</v>
      </c>
      <c r="N2058" s="27">
        <f>SUM(J2058:J2060)</f>
        <v>120</v>
      </c>
      <c r="O2058" s="27">
        <f>SUM(K2058:K2060)</f>
        <v>1.4</v>
      </c>
      <c r="P2058" s="27">
        <f>SUM(L2058:L2060)</f>
        <v>2</v>
      </c>
      <c r="Q2058" s="27"/>
      <c r="R2058" s="62">
        <v>43298</v>
      </c>
      <c r="S2058" s="274" t="s">
        <v>2470</v>
      </c>
      <c r="T2058" s="148" t="s">
        <v>31</v>
      </c>
      <c r="U2058" s="148" t="s">
        <v>31</v>
      </c>
      <c r="V2058" s="148" t="s">
        <v>31</v>
      </c>
      <c r="W2058" s="148" t="s">
        <v>31</v>
      </c>
      <c r="X2058" s="333" t="s">
        <v>3805</v>
      </c>
      <c r="Y2058" s="121"/>
      <c r="Z2058" s="121"/>
      <c r="AA2058" s="121"/>
      <c r="AB2058" s="121"/>
      <c r="AC2058" s="121"/>
      <c r="AD2058" s="121"/>
      <c r="AE2058" s="321"/>
      <c r="AF2058" s="121"/>
      <c r="AG2058" s="129"/>
      <c r="AH2058" s="129"/>
      <c r="AI2058" s="129"/>
      <c r="AJ2058" s="129"/>
      <c r="AK2058" s="129"/>
      <c r="AL2058" s="129"/>
      <c r="AM2058" s="129"/>
      <c r="AN2058" s="129"/>
      <c r="AO2058" s="129"/>
      <c r="AP2058" s="129"/>
      <c r="AQ2058" s="327"/>
      <c r="AR2058" s="327"/>
    </row>
    <row r="2059" spans="2:44" s="149" customFormat="1" ht="12.75" customHeight="1">
      <c r="B2059" s="21"/>
      <c r="C2059" s="29"/>
      <c r="D2059" s="30"/>
      <c r="E2059" s="30"/>
      <c r="F2059" s="31"/>
      <c r="G2059" s="246" t="s">
        <v>584</v>
      </c>
      <c r="H2059" s="14" t="s">
        <v>515</v>
      </c>
      <c r="I2059" s="25">
        <v>60</v>
      </c>
      <c r="J2059" s="26">
        <v>0</v>
      </c>
      <c r="K2059" s="481">
        <v>1</v>
      </c>
      <c r="L2059" s="481">
        <v>0</v>
      </c>
      <c r="M2059" s="27"/>
      <c r="N2059" s="27"/>
      <c r="O2059" s="27"/>
      <c r="P2059" s="27"/>
      <c r="Q2059" s="27"/>
      <c r="R2059" s="62">
        <v>43299</v>
      </c>
      <c r="S2059" s="274" t="s">
        <v>2470</v>
      </c>
      <c r="T2059" s="148" t="s">
        <v>31</v>
      </c>
      <c r="U2059" s="148" t="s">
        <v>31</v>
      </c>
      <c r="V2059" s="148" t="s">
        <v>31</v>
      </c>
      <c r="W2059" s="148" t="s">
        <v>31</v>
      </c>
      <c r="X2059" s="333" t="s">
        <v>3805</v>
      </c>
      <c r="Y2059" s="121"/>
      <c r="Z2059" s="121"/>
      <c r="AA2059" s="121"/>
      <c r="AB2059" s="121"/>
      <c r="AC2059" s="121"/>
      <c r="AD2059" s="121"/>
      <c r="AE2059" s="321"/>
      <c r="AF2059" s="121"/>
      <c r="AG2059" s="129"/>
      <c r="AH2059" s="129"/>
      <c r="AI2059" s="129"/>
      <c r="AJ2059" s="129"/>
      <c r="AK2059" s="129"/>
      <c r="AL2059" s="129"/>
      <c r="AM2059" s="129"/>
      <c r="AN2059" s="129"/>
      <c r="AO2059" s="129"/>
      <c r="AP2059" s="129"/>
    </row>
    <row r="2060" spans="2:44" s="149" customFormat="1" ht="12.75" customHeight="1">
      <c r="B2060" s="21"/>
      <c r="C2060" s="29"/>
      <c r="D2060" s="30"/>
      <c r="E2060" s="30"/>
      <c r="F2060" s="31"/>
      <c r="G2060" s="246" t="s">
        <v>585</v>
      </c>
      <c r="H2060" s="14" t="s">
        <v>515</v>
      </c>
      <c r="I2060" s="25">
        <v>12</v>
      </c>
      <c r="J2060" s="26">
        <v>120</v>
      </c>
      <c r="K2060" s="481">
        <v>0.2</v>
      </c>
      <c r="L2060" s="481">
        <v>2</v>
      </c>
      <c r="M2060" s="27"/>
      <c r="N2060" s="27"/>
      <c r="O2060" s="27"/>
      <c r="P2060" s="27"/>
      <c r="Q2060" s="27"/>
      <c r="R2060" s="62">
        <v>43298</v>
      </c>
      <c r="S2060" s="274" t="s">
        <v>2470</v>
      </c>
      <c r="T2060" s="148" t="s">
        <v>31</v>
      </c>
      <c r="U2060" s="148" t="s">
        <v>31</v>
      </c>
      <c r="V2060" s="148" t="s">
        <v>31</v>
      </c>
      <c r="W2060" s="148" t="s">
        <v>31</v>
      </c>
      <c r="X2060" s="333" t="s">
        <v>3805</v>
      </c>
      <c r="Y2060" s="121"/>
      <c r="Z2060" s="121"/>
      <c r="AA2060" s="121"/>
      <c r="AB2060" s="121"/>
      <c r="AC2060" s="121"/>
      <c r="AD2060" s="121"/>
      <c r="AE2060" s="321"/>
      <c r="AF2060" s="121"/>
      <c r="AG2060" s="129"/>
      <c r="AH2060" s="129"/>
      <c r="AI2060" s="129"/>
      <c r="AJ2060" s="129"/>
      <c r="AK2060" s="129"/>
      <c r="AL2060" s="129"/>
      <c r="AM2060" s="129"/>
      <c r="AN2060" s="129"/>
      <c r="AO2060" s="129"/>
      <c r="AP2060" s="129"/>
    </row>
    <row r="2061" spans="2:44" s="149" customFormat="1" ht="12.75" customHeight="1">
      <c r="B2061" s="21"/>
      <c r="C2061" s="58" t="s">
        <v>25</v>
      </c>
      <c r="D2061" s="59" t="s">
        <v>586</v>
      </c>
      <c r="E2061" s="59" t="s">
        <v>587</v>
      </c>
      <c r="F2061" s="60" t="s">
        <v>588</v>
      </c>
      <c r="G2061" s="246" t="s">
        <v>589</v>
      </c>
      <c r="H2061" s="14" t="s">
        <v>515</v>
      </c>
      <c r="I2061" s="25">
        <v>6</v>
      </c>
      <c r="J2061" s="26">
        <v>0</v>
      </c>
      <c r="K2061" s="481">
        <v>0.1</v>
      </c>
      <c r="L2061" s="481">
        <v>0</v>
      </c>
      <c r="M2061" s="27">
        <f>SUM(I2061:I2062)</f>
        <v>12</v>
      </c>
      <c r="N2061" s="27">
        <f t="shared" ref="N2061:P2061" si="264">SUM(J2061:J2062)</f>
        <v>0</v>
      </c>
      <c r="O2061" s="27">
        <f t="shared" si="264"/>
        <v>0.2</v>
      </c>
      <c r="P2061" s="27">
        <f t="shared" si="264"/>
        <v>0</v>
      </c>
      <c r="Q2061" s="27"/>
      <c r="R2061" s="62">
        <v>42334</v>
      </c>
      <c r="S2061" s="274" t="s">
        <v>2470</v>
      </c>
      <c r="T2061" s="148" t="s">
        <v>31</v>
      </c>
      <c r="U2061" s="148" t="s">
        <v>31</v>
      </c>
      <c r="V2061" s="148" t="s">
        <v>31</v>
      </c>
      <c r="W2061" s="148" t="s">
        <v>31</v>
      </c>
      <c r="X2061" s="333" t="s">
        <v>3806</v>
      </c>
      <c r="Y2061" s="121"/>
      <c r="Z2061" s="121"/>
      <c r="AA2061" s="121"/>
      <c r="AB2061" s="121"/>
      <c r="AC2061" s="121"/>
      <c r="AD2061" s="121"/>
      <c r="AE2061" s="321"/>
      <c r="AF2061" s="121"/>
      <c r="AG2061" s="129"/>
      <c r="AH2061" s="129"/>
      <c r="AI2061" s="129"/>
      <c r="AJ2061" s="129"/>
      <c r="AK2061" s="129"/>
      <c r="AL2061" s="129"/>
      <c r="AM2061" s="129"/>
      <c r="AN2061" s="129"/>
      <c r="AO2061" s="129"/>
      <c r="AP2061" s="129"/>
      <c r="AQ2061" s="327"/>
      <c r="AR2061" s="327"/>
    </row>
    <row r="2062" spans="2:44" s="149" customFormat="1" ht="12.75" customHeight="1">
      <c r="B2062" s="21"/>
      <c r="C2062" s="29"/>
      <c r="D2062" s="30"/>
      <c r="E2062" s="30"/>
      <c r="F2062" s="31"/>
      <c r="G2062" s="246" t="s">
        <v>590</v>
      </c>
      <c r="H2062" s="14" t="s">
        <v>515</v>
      </c>
      <c r="I2062" s="25">
        <v>6</v>
      </c>
      <c r="J2062" s="26">
        <v>0</v>
      </c>
      <c r="K2062" s="481">
        <v>0.1</v>
      </c>
      <c r="L2062" s="481">
        <v>0</v>
      </c>
      <c r="M2062" s="27"/>
      <c r="N2062" s="27"/>
      <c r="O2062" s="27"/>
      <c r="P2062" s="27"/>
      <c r="Q2062" s="27"/>
      <c r="R2062" s="62">
        <v>42453</v>
      </c>
      <c r="S2062" s="274" t="s">
        <v>2470</v>
      </c>
      <c r="T2062" s="148" t="s">
        <v>31</v>
      </c>
      <c r="U2062" s="148" t="s">
        <v>31</v>
      </c>
      <c r="V2062" s="148" t="s">
        <v>31</v>
      </c>
      <c r="W2062" s="148" t="s">
        <v>31</v>
      </c>
      <c r="X2062" s="333" t="s">
        <v>3806</v>
      </c>
      <c r="Y2062" s="121"/>
      <c r="Z2062" s="121"/>
      <c r="AA2062" s="121"/>
      <c r="AB2062" s="121"/>
      <c r="AC2062" s="121"/>
      <c r="AD2062" s="121"/>
      <c r="AE2062" s="321"/>
      <c r="AF2062" s="121"/>
      <c r="AG2062" s="129"/>
      <c r="AH2062" s="129"/>
      <c r="AI2062" s="129"/>
      <c r="AJ2062" s="129"/>
      <c r="AK2062" s="129"/>
      <c r="AL2062" s="129"/>
      <c r="AM2062" s="129"/>
      <c r="AN2062" s="129"/>
      <c r="AO2062" s="129"/>
      <c r="AP2062" s="129"/>
    </row>
    <row r="2063" spans="2:44" s="149" customFormat="1" ht="12.75" customHeight="1">
      <c r="B2063" s="21"/>
      <c r="C2063" s="58" t="s">
        <v>25</v>
      </c>
      <c r="D2063" s="59" t="s">
        <v>586</v>
      </c>
      <c r="E2063" s="59" t="s">
        <v>591</v>
      </c>
      <c r="F2063" s="60" t="s">
        <v>1211</v>
      </c>
      <c r="G2063" s="246" t="s">
        <v>592</v>
      </c>
      <c r="H2063" s="14" t="s">
        <v>515</v>
      </c>
      <c r="I2063" s="25">
        <v>30</v>
      </c>
      <c r="J2063" s="26">
        <v>0</v>
      </c>
      <c r="K2063" s="481">
        <v>0.5</v>
      </c>
      <c r="L2063" s="481">
        <v>0</v>
      </c>
      <c r="M2063" s="27">
        <f>SUM(I2063:I2068)</f>
        <v>96</v>
      </c>
      <c r="N2063" s="27">
        <f t="shared" ref="N2063:P2063" si="265">SUM(J2063:J2068)</f>
        <v>0</v>
      </c>
      <c r="O2063" s="27">
        <f t="shared" si="265"/>
        <v>1.6</v>
      </c>
      <c r="P2063" s="27">
        <f t="shared" si="265"/>
        <v>0</v>
      </c>
      <c r="Q2063" s="27"/>
      <c r="R2063" s="62">
        <v>43172</v>
      </c>
      <c r="S2063" s="274" t="s">
        <v>2470</v>
      </c>
      <c r="T2063" s="148" t="s">
        <v>31</v>
      </c>
      <c r="U2063" s="148" t="s">
        <v>31</v>
      </c>
      <c r="V2063" s="148" t="s">
        <v>31</v>
      </c>
      <c r="W2063" s="148" t="s">
        <v>31</v>
      </c>
      <c r="X2063" s="333" t="s">
        <v>3806</v>
      </c>
      <c r="Y2063" s="121"/>
      <c r="Z2063" s="121"/>
      <c r="AA2063" s="121"/>
      <c r="AB2063" s="121"/>
      <c r="AC2063" s="121"/>
      <c r="AD2063" s="121"/>
      <c r="AE2063" s="321"/>
      <c r="AF2063" s="121"/>
      <c r="AG2063" s="129"/>
      <c r="AH2063" s="129"/>
      <c r="AI2063" s="129"/>
      <c r="AJ2063" s="129"/>
      <c r="AK2063" s="129"/>
      <c r="AL2063" s="129"/>
      <c r="AM2063" s="129"/>
      <c r="AN2063" s="129"/>
      <c r="AO2063" s="129"/>
      <c r="AP2063" s="129"/>
      <c r="AQ2063" s="327"/>
      <c r="AR2063" s="327"/>
    </row>
    <row r="2064" spans="2:44" s="149" customFormat="1" ht="12.75" customHeight="1">
      <c r="B2064" s="21"/>
      <c r="C2064" s="29"/>
      <c r="D2064" s="30"/>
      <c r="E2064" s="30"/>
      <c r="F2064" s="31"/>
      <c r="G2064" s="246" t="s">
        <v>593</v>
      </c>
      <c r="H2064" s="14" t="s">
        <v>515</v>
      </c>
      <c r="I2064" s="25">
        <v>18</v>
      </c>
      <c r="J2064" s="26">
        <v>0</v>
      </c>
      <c r="K2064" s="481">
        <v>0.3</v>
      </c>
      <c r="L2064" s="481">
        <v>0</v>
      </c>
      <c r="M2064" s="27"/>
      <c r="N2064" s="27"/>
      <c r="O2064" s="27"/>
      <c r="P2064" s="27"/>
      <c r="Q2064" s="27"/>
      <c r="R2064" s="62">
        <v>42580</v>
      </c>
      <c r="S2064" s="274" t="s">
        <v>2470</v>
      </c>
      <c r="T2064" s="148" t="s">
        <v>31</v>
      </c>
      <c r="U2064" s="148" t="s">
        <v>31</v>
      </c>
      <c r="V2064" s="148" t="s">
        <v>31</v>
      </c>
      <c r="W2064" s="148" t="s">
        <v>31</v>
      </c>
      <c r="X2064" s="333" t="s">
        <v>3806</v>
      </c>
      <c r="Y2064" s="121"/>
      <c r="Z2064" s="121"/>
      <c r="AA2064" s="121"/>
      <c r="AB2064" s="121"/>
      <c r="AC2064" s="121"/>
      <c r="AD2064" s="121"/>
      <c r="AE2064" s="321"/>
      <c r="AF2064" s="121"/>
      <c r="AG2064" s="129"/>
      <c r="AH2064" s="129"/>
      <c r="AI2064" s="129"/>
      <c r="AJ2064" s="129"/>
      <c r="AK2064" s="129"/>
      <c r="AL2064" s="129"/>
      <c r="AM2064" s="129"/>
      <c r="AN2064" s="129"/>
      <c r="AO2064" s="129"/>
      <c r="AP2064" s="129"/>
    </row>
    <row r="2065" spans="2:44" s="149" customFormat="1" ht="12.75" customHeight="1">
      <c r="B2065" s="21"/>
      <c r="C2065" s="29"/>
      <c r="D2065" s="30"/>
      <c r="E2065" s="30"/>
      <c r="F2065" s="31"/>
      <c r="G2065" s="246" t="s">
        <v>594</v>
      </c>
      <c r="H2065" s="14" t="s">
        <v>515</v>
      </c>
      <c r="I2065" s="25">
        <v>6</v>
      </c>
      <c r="J2065" s="26">
        <v>0</v>
      </c>
      <c r="K2065" s="481">
        <v>0.1</v>
      </c>
      <c r="L2065" s="481">
        <v>0</v>
      </c>
      <c r="M2065" s="27"/>
      <c r="N2065" s="27"/>
      <c r="O2065" s="27"/>
      <c r="P2065" s="27"/>
      <c r="Q2065" s="27"/>
      <c r="R2065" s="62">
        <v>42345</v>
      </c>
      <c r="S2065" s="274" t="s">
        <v>2470</v>
      </c>
      <c r="T2065" s="148" t="s">
        <v>31</v>
      </c>
      <c r="U2065" s="148" t="s">
        <v>31</v>
      </c>
      <c r="V2065" s="148" t="s">
        <v>31</v>
      </c>
      <c r="W2065" s="148" t="s">
        <v>31</v>
      </c>
      <c r="X2065" s="333" t="s">
        <v>3806</v>
      </c>
      <c r="Y2065" s="121"/>
      <c r="Z2065" s="121"/>
      <c r="AA2065" s="121"/>
      <c r="AB2065" s="121"/>
      <c r="AC2065" s="121"/>
      <c r="AD2065" s="121"/>
      <c r="AE2065" s="321"/>
      <c r="AF2065" s="121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</row>
    <row r="2066" spans="2:44" s="149" customFormat="1" ht="12.75" customHeight="1">
      <c r="B2066" s="21"/>
      <c r="C2066" s="29"/>
      <c r="D2066" s="30"/>
      <c r="E2066" s="30"/>
      <c r="F2066" s="31"/>
      <c r="G2066" s="246" t="s">
        <v>595</v>
      </c>
      <c r="H2066" s="14" t="s">
        <v>515</v>
      </c>
      <c r="I2066" s="25">
        <v>18</v>
      </c>
      <c r="J2066" s="26">
        <v>0</v>
      </c>
      <c r="K2066" s="481">
        <v>0.3</v>
      </c>
      <c r="L2066" s="481">
        <v>0</v>
      </c>
      <c r="M2066" s="27"/>
      <c r="N2066" s="27"/>
      <c r="O2066" s="27"/>
      <c r="P2066" s="27"/>
      <c r="Q2066" s="27"/>
      <c r="R2066" s="62">
        <v>42227</v>
      </c>
      <c r="S2066" s="274" t="s">
        <v>2470</v>
      </c>
      <c r="T2066" s="148" t="s">
        <v>31</v>
      </c>
      <c r="U2066" s="148" t="s">
        <v>31</v>
      </c>
      <c r="V2066" s="148" t="s">
        <v>31</v>
      </c>
      <c r="W2066" s="148" t="s">
        <v>31</v>
      </c>
      <c r="X2066" s="333" t="s">
        <v>3806</v>
      </c>
      <c r="Y2066" s="121"/>
      <c r="Z2066" s="121"/>
      <c r="AA2066" s="121"/>
      <c r="AB2066" s="121"/>
      <c r="AC2066" s="121"/>
      <c r="AD2066" s="121"/>
      <c r="AE2066" s="321"/>
      <c r="AF2066" s="121"/>
      <c r="AG2066" s="129"/>
      <c r="AH2066" s="129"/>
      <c r="AI2066" s="129"/>
      <c r="AJ2066" s="129"/>
      <c r="AK2066" s="129"/>
      <c r="AL2066" s="129"/>
      <c r="AM2066" s="129"/>
      <c r="AN2066" s="129"/>
      <c r="AO2066" s="129"/>
      <c r="AP2066" s="129"/>
    </row>
    <row r="2067" spans="2:44" s="149" customFormat="1" ht="12.75" customHeight="1">
      <c r="B2067" s="21"/>
      <c r="C2067" s="29"/>
      <c r="D2067" s="30"/>
      <c r="E2067" s="30"/>
      <c r="F2067" s="31"/>
      <c r="G2067" s="246" t="s">
        <v>264</v>
      </c>
      <c r="H2067" s="14" t="s">
        <v>515</v>
      </c>
      <c r="I2067" s="25">
        <v>18</v>
      </c>
      <c r="J2067" s="26">
        <v>0</v>
      </c>
      <c r="K2067" s="481">
        <v>0.3</v>
      </c>
      <c r="L2067" s="481">
        <v>0</v>
      </c>
      <c r="M2067" s="27"/>
      <c r="N2067" s="27"/>
      <c r="O2067" s="27"/>
      <c r="P2067" s="27"/>
      <c r="Q2067" s="27"/>
      <c r="R2067" s="62">
        <v>42613</v>
      </c>
      <c r="S2067" s="274" t="s">
        <v>2470</v>
      </c>
      <c r="T2067" s="148" t="s">
        <v>31</v>
      </c>
      <c r="U2067" s="148" t="s">
        <v>31</v>
      </c>
      <c r="V2067" s="148" t="s">
        <v>31</v>
      </c>
      <c r="W2067" s="148" t="s">
        <v>31</v>
      </c>
      <c r="X2067" s="333" t="s">
        <v>3806</v>
      </c>
      <c r="Y2067" s="121"/>
      <c r="Z2067" s="121"/>
      <c r="AA2067" s="121"/>
      <c r="AB2067" s="121"/>
      <c r="AC2067" s="121"/>
      <c r="AD2067" s="121"/>
      <c r="AE2067" s="321"/>
      <c r="AF2067" s="121"/>
      <c r="AG2067" s="129"/>
      <c r="AH2067" s="129"/>
      <c r="AI2067" s="129"/>
      <c r="AJ2067" s="129"/>
      <c r="AK2067" s="129"/>
      <c r="AL2067" s="129"/>
      <c r="AM2067" s="129"/>
      <c r="AN2067" s="129"/>
      <c r="AO2067" s="129"/>
      <c r="AP2067" s="129"/>
    </row>
    <row r="2068" spans="2:44" s="149" customFormat="1" ht="12.75" customHeight="1">
      <c r="B2068" s="21"/>
      <c r="C2068" s="29"/>
      <c r="D2068" s="30"/>
      <c r="E2068" s="30"/>
      <c r="F2068" s="31"/>
      <c r="G2068" s="246" t="s">
        <v>188</v>
      </c>
      <c r="H2068" s="14" t="s">
        <v>515</v>
      </c>
      <c r="I2068" s="25">
        <v>6</v>
      </c>
      <c r="J2068" s="26">
        <v>0</v>
      </c>
      <c r="K2068" s="481">
        <v>0.1</v>
      </c>
      <c r="L2068" s="481">
        <v>0</v>
      </c>
      <c r="M2068" s="27"/>
      <c r="N2068" s="27"/>
      <c r="O2068" s="27"/>
      <c r="P2068" s="27"/>
      <c r="Q2068" s="27"/>
      <c r="R2068" s="62">
        <v>43074</v>
      </c>
      <c r="S2068" s="274" t="s">
        <v>2470</v>
      </c>
      <c r="T2068" s="148" t="s">
        <v>31</v>
      </c>
      <c r="U2068" s="148" t="s">
        <v>31</v>
      </c>
      <c r="V2068" s="148" t="s">
        <v>31</v>
      </c>
      <c r="W2068" s="148" t="s">
        <v>31</v>
      </c>
      <c r="X2068" s="333" t="s">
        <v>3806</v>
      </c>
      <c r="Y2068" s="121"/>
      <c r="Z2068" s="121"/>
      <c r="AA2068" s="121"/>
      <c r="AB2068" s="121"/>
      <c r="AC2068" s="121"/>
      <c r="AD2068" s="121"/>
      <c r="AE2068" s="321"/>
      <c r="AF2068" s="121"/>
      <c r="AG2068" s="129"/>
      <c r="AH2068" s="129"/>
      <c r="AI2068" s="129"/>
      <c r="AJ2068" s="129"/>
      <c r="AK2068" s="129"/>
      <c r="AL2068" s="129"/>
      <c r="AM2068" s="129"/>
      <c r="AN2068" s="129"/>
      <c r="AO2068" s="129"/>
      <c r="AP2068" s="129"/>
    </row>
    <row r="2069" spans="2:44" s="149" customFormat="1" ht="12.75" customHeight="1">
      <c r="B2069" s="21"/>
      <c r="C2069" s="58" t="s">
        <v>25</v>
      </c>
      <c r="D2069" s="59" t="s">
        <v>586</v>
      </c>
      <c r="E2069" s="59" t="s">
        <v>591</v>
      </c>
      <c r="F2069" s="60" t="s">
        <v>1212</v>
      </c>
      <c r="G2069" s="246" t="s">
        <v>1038</v>
      </c>
      <c r="H2069" s="14" t="s">
        <v>515</v>
      </c>
      <c r="I2069" s="25">
        <v>30</v>
      </c>
      <c r="J2069" s="26">
        <v>0</v>
      </c>
      <c r="K2069" s="481">
        <v>0.5</v>
      </c>
      <c r="L2069" s="481">
        <v>0</v>
      </c>
      <c r="M2069" s="27">
        <f>SUM(I2069:I2073)</f>
        <v>159</v>
      </c>
      <c r="N2069" s="27">
        <f t="shared" ref="N2069:P2069" si="266">SUM(J2069:J2073)</f>
        <v>0</v>
      </c>
      <c r="O2069" s="27">
        <f t="shared" si="266"/>
        <v>2.65</v>
      </c>
      <c r="P2069" s="27">
        <f t="shared" si="266"/>
        <v>0</v>
      </c>
      <c r="Q2069" s="27"/>
      <c r="R2069" s="62">
        <v>42452</v>
      </c>
      <c r="S2069" s="274" t="s">
        <v>2470</v>
      </c>
      <c r="T2069" s="148" t="s">
        <v>31</v>
      </c>
      <c r="U2069" s="148" t="s">
        <v>31</v>
      </c>
      <c r="V2069" s="148" t="s">
        <v>31</v>
      </c>
      <c r="W2069" s="148" t="s">
        <v>31</v>
      </c>
      <c r="X2069" s="333" t="s">
        <v>3806</v>
      </c>
      <c r="Y2069" s="121"/>
      <c r="Z2069" s="121"/>
      <c r="AA2069" s="121"/>
      <c r="AB2069" s="121"/>
      <c r="AC2069" s="121"/>
      <c r="AD2069" s="121"/>
      <c r="AE2069" s="321"/>
      <c r="AF2069" s="121"/>
      <c r="AG2069" s="129"/>
      <c r="AH2069" s="129"/>
      <c r="AI2069" s="129"/>
      <c r="AJ2069" s="129"/>
      <c r="AK2069" s="129"/>
      <c r="AL2069" s="129"/>
      <c r="AM2069" s="129"/>
      <c r="AN2069" s="129"/>
      <c r="AO2069" s="129"/>
      <c r="AP2069" s="129"/>
      <c r="AQ2069" s="327"/>
      <c r="AR2069" s="327"/>
    </row>
    <row r="2070" spans="2:44" s="149" customFormat="1" ht="12.75" customHeight="1">
      <c r="B2070" s="21"/>
      <c r="C2070" s="29"/>
      <c r="D2070" s="30"/>
      <c r="E2070" s="30"/>
      <c r="F2070" s="31"/>
      <c r="G2070" s="246" t="s">
        <v>1039</v>
      </c>
      <c r="H2070" s="14" t="s">
        <v>515</v>
      </c>
      <c r="I2070" s="25">
        <v>30</v>
      </c>
      <c r="J2070" s="26">
        <v>0</v>
      </c>
      <c r="K2070" s="481">
        <v>0.5</v>
      </c>
      <c r="L2070" s="481">
        <v>0</v>
      </c>
      <c r="M2070" s="27"/>
      <c r="N2070" s="27"/>
      <c r="O2070" s="27"/>
      <c r="P2070" s="27"/>
      <c r="Q2070" s="27"/>
      <c r="R2070" s="62">
        <v>43017</v>
      </c>
      <c r="S2070" s="274" t="s">
        <v>2470</v>
      </c>
      <c r="T2070" s="148" t="s">
        <v>31</v>
      </c>
      <c r="U2070" s="148" t="s">
        <v>31</v>
      </c>
      <c r="V2070" s="148" t="s">
        <v>31</v>
      </c>
      <c r="W2070" s="148" t="s">
        <v>31</v>
      </c>
      <c r="X2070" s="333" t="s">
        <v>3806</v>
      </c>
      <c r="Y2070" s="121"/>
      <c r="Z2070" s="121"/>
      <c r="AA2070" s="121"/>
      <c r="AB2070" s="121"/>
      <c r="AC2070" s="121"/>
      <c r="AD2070" s="121"/>
      <c r="AE2070" s="321"/>
      <c r="AF2070" s="121"/>
      <c r="AG2070" s="129"/>
      <c r="AH2070" s="129"/>
      <c r="AI2070" s="129"/>
      <c r="AJ2070" s="129"/>
      <c r="AK2070" s="129"/>
      <c r="AL2070" s="129"/>
      <c r="AM2070" s="129"/>
      <c r="AN2070" s="129"/>
      <c r="AO2070" s="129"/>
      <c r="AP2070" s="129"/>
    </row>
    <row r="2071" spans="2:44" s="149" customFormat="1" ht="12.75" customHeight="1">
      <c r="B2071" s="21"/>
      <c r="C2071" s="29"/>
      <c r="D2071" s="30"/>
      <c r="E2071" s="30"/>
      <c r="F2071" s="31"/>
      <c r="G2071" s="246" t="s">
        <v>1040</v>
      </c>
      <c r="H2071" s="14" t="s">
        <v>515</v>
      </c>
      <c r="I2071" s="25">
        <v>30</v>
      </c>
      <c r="J2071" s="26">
        <v>0</v>
      </c>
      <c r="K2071" s="481">
        <v>0.5</v>
      </c>
      <c r="L2071" s="481">
        <v>0</v>
      </c>
      <c r="M2071" s="27"/>
      <c r="N2071" s="27"/>
      <c r="O2071" s="27"/>
      <c r="P2071" s="27"/>
      <c r="Q2071" s="27"/>
      <c r="R2071" s="62">
        <v>43017</v>
      </c>
      <c r="S2071" s="274" t="s">
        <v>2470</v>
      </c>
      <c r="T2071" s="148" t="s">
        <v>31</v>
      </c>
      <c r="U2071" s="148" t="s">
        <v>31</v>
      </c>
      <c r="V2071" s="148" t="s">
        <v>31</v>
      </c>
      <c r="W2071" s="148" t="s">
        <v>31</v>
      </c>
      <c r="X2071" s="333" t="s">
        <v>3806</v>
      </c>
      <c r="Y2071" s="121"/>
      <c r="Z2071" s="121"/>
      <c r="AA2071" s="121"/>
      <c r="AB2071" s="121"/>
      <c r="AC2071" s="121"/>
      <c r="AD2071" s="121"/>
      <c r="AE2071" s="321"/>
      <c r="AF2071" s="121"/>
      <c r="AG2071" s="129"/>
      <c r="AH2071" s="129"/>
      <c r="AI2071" s="129"/>
      <c r="AJ2071" s="129"/>
      <c r="AK2071" s="129"/>
      <c r="AL2071" s="129"/>
      <c r="AM2071" s="129"/>
      <c r="AN2071" s="129"/>
      <c r="AO2071" s="129"/>
      <c r="AP2071" s="129"/>
    </row>
    <row r="2072" spans="2:44" s="149" customFormat="1" ht="12.75" customHeight="1">
      <c r="B2072" s="21"/>
      <c r="C2072" s="29"/>
      <c r="D2072" s="30"/>
      <c r="E2072" s="30"/>
      <c r="F2072" s="31"/>
      <c r="G2072" s="246" t="s">
        <v>596</v>
      </c>
      <c r="H2072" s="14" t="s">
        <v>515</v>
      </c>
      <c r="I2072" s="25">
        <v>30</v>
      </c>
      <c r="J2072" s="26">
        <v>0</v>
      </c>
      <c r="K2072" s="481">
        <v>0.5</v>
      </c>
      <c r="L2072" s="481">
        <v>0</v>
      </c>
      <c r="M2072" s="27"/>
      <c r="N2072" s="27"/>
      <c r="O2072" s="27"/>
      <c r="P2072" s="27"/>
      <c r="Q2072" s="27"/>
      <c r="R2072" s="62">
        <v>42789</v>
      </c>
      <c r="S2072" s="274" t="s">
        <v>2470</v>
      </c>
      <c r="T2072" s="148" t="s">
        <v>31</v>
      </c>
      <c r="U2072" s="148" t="s">
        <v>31</v>
      </c>
      <c r="V2072" s="148" t="s">
        <v>31</v>
      </c>
      <c r="W2072" s="148" t="s">
        <v>31</v>
      </c>
      <c r="X2072" s="333" t="s">
        <v>3806</v>
      </c>
      <c r="Y2072" s="121"/>
      <c r="Z2072" s="121"/>
      <c r="AA2072" s="121"/>
      <c r="AB2072" s="121"/>
      <c r="AC2072" s="121"/>
      <c r="AD2072" s="121"/>
      <c r="AE2072" s="321"/>
      <c r="AF2072" s="121"/>
      <c r="AG2072" s="129"/>
      <c r="AH2072" s="129"/>
      <c r="AI2072" s="129"/>
      <c r="AJ2072" s="129"/>
      <c r="AK2072" s="129"/>
      <c r="AL2072" s="129"/>
      <c r="AM2072" s="129"/>
      <c r="AN2072" s="129"/>
      <c r="AO2072" s="129"/>
      <c r="AP2072" s="129"/>
    </row>
    <row r="2073" spans="2:44" s="149" customFormat="1" ht="12.75" customHeight="1">
      <c r="B2073" s="21"/>
      <c r="C2073" s="29"/>
      <c r="D2073" s="30"/>
      <c r="E2073" s="30"/>
      <c r="F2073" s="31"/>
      <c r="G2073" s="246" t="s">
        <v>597</v>
      </c>
      <c r="H2073" s="14" t="s">
        <v>515</v>
      </c>
      <c r="I2073" s="25">
        <v>39</v>
      </c>
      <c r="J2073" s="26">
        <v>0</v>
      </c>
      <c r="K2073" s="481">
        <v>0.65</v>
      </c>
      <c r="L2073" s="481">
        <v>0</v>
      </c>
      <c r="M2073" s="27"/>
      <c r="N2073" s="27"/>
      <c r="O2073" s="27"/>
      <c r="P2073" s="27"/>
      <c r="Q2073" s="27"/>
      <c r="R2073" s="62">
        <v>42789</v>
      </c>
      <c r="S2073" s="274" t="s">
        <v>2470</v>
      </c>
      <c r="T2073" s="148" t="s">
        <v>31</v>
      </c>
      <c r="U2073" s="148" t="s">
        <v>31</v>
      </c>
      <c r="V2073" s="148" t="s">
        <v>31</v>
      </c>
      <c r="W2073" s="148" t="s">
        <v>31</v>
      </c>
      <c r="X2073" s="333" t="s">
        <v>3806</v>
      </c>
      <c r="Y2073" s="121"/>
      <c r="Z2073" s="121"/>
      <c r="AA2073" s="121"/>
      <c r="AB2073" s="121"/>
      <c r="AC2073" s="121"/>
      <c r="AD2073" s="121"/>
      <c r="AE2073" s="321"/>
      <c r="AF2073" s="121"/>
      <c r="AG2073" s="129"/>
      <c r="AH2073" s="129"/>
      <c r="AI2073" s="129"/>
      <c r="AJ2073" s="129"/>
      <c r="AK2073" s="129"/>
      <c r="AL2073" s="129"/>
      <c r="AM2073" s="129"/>
      <c r="AN2073" s="129"/>
      <c r="AO2073" s="129"/>
      <c r="AP2073" s="129"/>
    </row>
    <row r="2074" spans="2:44" s="149" customFormat="1" ht="12.75" customHeight="1">
      <c r="B2074" s="21"/>
      <c r="C2074" s="58" t="s">
        <v>25</v>
      </c>
      <c r="D2074" s="59" t="s">
        <v>586</v>
      </c>
      <c r="E2074" s="59" t="s">
        <v>591</v>
      </c>
      <c r="F2074" s="60" t="s">
        <v>175</v>
      </c>
      <c r="G2074" s="246" t="s">
        <v>598</v>
      </c>
      <c r="H2074" s="14" t="s">
        <v>515</v>
      </c>
      <c r="I2074" s="25">
        <v>30</v>
      </c>
      <c r="J2074" s="26">
        <v>0</v>
      </c>
      <c r="K2074" s="481">
        <v>0.5</v>
      </c>
      <c r="L2074" s="481">
        <v>0</v>
      </c>
      <c r="M2074" s="27">
        <f>SUM(I2074:I2076)</f>
        <v>54</v>
      </c>
      <c r="N2074" s="27">
        <f t="shared" ref="N2074:P2074" si="267">SUM(J2074:J2076)</f>
        <v>0</v>
      </c>
      <c r="O2074" s="27">
        <f t="shared" si="267"/>
        <v>0.89999999999999991</v>
      </c>
      <c r="P2074" s="27">
        <f t="shared" si="267"/>
        <v>0</v>
      </c>
      <c r="Q2074" s="27"/>
      <c r="R2074" s="62">
        <v>43017</v>
      </c>
      <c r="S2074" s="274" t="s">
        <v>2470</v>
      </c>
      <c r="T2074" s="148" t="s">
        <v>31</v>
      </c>
      <c r="U2074" s="148" t="s">
        <v>31</v>
      </c>
      <c r="V2074" s="148" t="s">
        <v>31</v>
      </c>
      <c r="W2074" s="148" t="s">
        <v>31</v>
      </c>
      <c r="X2074" s="333" t="s">
        <v>3806</v>
      </c>
      <c r="Y2074" s="121"/>
      <c r="Z2074" s="121"/>
      <c r="AA2074" s="121"/>
      <c r="AB2074" s="121"/>
      <c r="AC2074" s="121"/>
      <c r="AD2074" s="121"/>
      <c r="AE2074" s="321"/>
      <c r="AF2074" s="121"/>
      <c r="AG2074" s="129"/>
      <c r="AH2074" s="129"/>
      <c r="AI2074" s="129"/>
      <c r="AJ2074" s="129"/>
      <c r="AK2074" s="129"/>
      <c r="AL2074" s="129"/>
      <c r="AM2074" s="129"/>
      <c r="AN2074" s="129"/>
      <c r="AO2074" s="129"/>
      <c r="AP2074" s="129"/>
      <c r="AQ2074" s="327"/>
      <c r="AR2074" s="327"/>
    </row>
    <row r="2075" spans="2:44" s="149" customFormat="1" ht="12.75" customHeight="1">
      <c r="B2075" s="21"/>
      <c r="C2075" s="29"/>
      <c r="D2075" s="30"/>
      <c r="E2075" s="30"/>
      <c r="F2075" s="31"/>
      <c r="G2075" s="246" t="s">
        <v>599</v>
      </c>
      <c r="H2075" s="14" t="s">
        <v>515</v>
      </c>
      <c r="I2075" s="25">
        <v>12</v>
      </c>
      <c r="J2075" s="26">
        <v>0</v>
      </c>
      <c r="K2075" s="481">
        <v>0.2</v>
      </c>
      <c r="L2075" s="481">
        <v>0</v>
      </c>
      <c r="M2075" s="27"/>
      <c r="N2075" s="27"/>
      <c r="O2075" s="27"/>
      <c r="P2075" s="27"/>
      <c r="Q2075" s="27"/>
      <c r="R2075" s="62">
        <v>43773</v>
      </c>
      <c r="S2075" s="274" t="s">
        <v>2470</v>
      </c>
      <c r="T2075" s="148" t="s">
        <v>31</v>
      </c>
      <c r="U2075" s="148" t="s">
        <v>31</v>
      </c>
      <c r="V2075" s="148" t="s">
        <v>31</v>
      </c>
      <c r="W2075" s="148" t="s">
        <v>31</v>
      </c>
      <c r="X2075" s="333" t="s">
        <v>3806</v>
      </c>
      <c r="Y2075" s="121"/>
      <c r="Z2075" s="121"/>
      <c r="AA2075" s="121"/>
      <c r="AB2075" s="121"/>
      <c r="AC2075" s="121"/>
      <c r="AD2075" s="121"/>
      <c r="AE2075" s="321"/>
      <c r="AF2075" s="121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</row>
    <row r="2076" spans="2:44" s="149" customFormat="1" ht="12.75" customHeight="1">
      <c r="B2076" s="21"/>
      <c r="C2076" s="29"/>
      <c r="D2076" s="30"/>
      <c r="E2076" s="30"/>
      <c r="F2076" s="31"/>
      <c r="G2076" s="246" t="s">
        <v>600</v>
      </c>
      <c r="H2076" s="14" t="s">
        <v>515</v>
      </c>
      <c r="I2076" s="25">
        <v>12</v>
      </c>
      <c r="J2076" s="26">
        <v>0</v>
      </c>
      <c r="K2076" s="481">
        <v>0.2</v>
      </c>
      <c r="L2076" s="481">
        <v>0</v>
      </c>
      <c r="M2076" s="27"/>
      <c r="N2076" s="27"/>
      <c r="O2076" s="27"/>
      <c r="P2076" s="27"/>
      <c r="Q2076" s="27"/>
      <c r="R2076" s="62">
        <v>43063</v>
      </c>
      <c r="S2076" s="274" t="s">
        <v>2470</v>
      </c>
      <c r="T2076" s="148" t="s">
        <v>31</v>
      </c>
      <c r="U2076" s="148" t="s">
        <v>31</v>
      </c>
      <c r="V2076" s="148" t="s">
        <v>31</v>
      </c>
      <c r="W2076" s="148" t="s">
        <v>31</v>
      </c>
      <c r="X2076" s="333" t="s">
        <v>3806</v>
      </c>
      <c r="Y2076" s="121"/>
      <c r="Z2076" s="121"/>
      <c r="AA2076" s="121"/>
      <c r="AB2076" s="121"/>
      <c r="AC2076" s="121"/>
      <c r="AD2076" s="121"/>
      <c r="AE2076" s="321"/>
      <c r="AF2076" s="121"/>
      <c r="AG2076" s="129"/>
      <c r="AH2076" s="129"/>
      <c r="AI2076" s="129"/>
      <c r="AJ2076" s="129"/>
      <c r="AK2076" s="129"/>
      <c r="AL2076" s="129"/>
      <c r="AM2076" s="129"/>
      <c r="AN2076" s="129"/>
      <c r="AO2076" s="129"/>
      <c r="AP2076" s="129"/>
    </row>
    <row r="2077" spans="2:44" s="149" customFormat="1" ht="12.75" customHeight="1">
      <c r="B2077" s="21"/>
      <c r="C2077" s="58" t="s">
        <v>25</v>
      </c>
      <c r="D2077" s="59" t="s">
        <v>586</v>
      </c>
      <c r="E2077" s="59" t="s">
        <v>601</v>
      </c>
      <c r="F2077" s="60" t="s">
        <v>603</v>
      </c>
      <c r="G2077" s="246" t="s">
        <v>603</v>
      </c>
      <c r="H2077" s="14" t="s">
        <v>515</v>
      </c>
      <c r="I2077" s="25">
        <v>18</v>
      </c>
      <c r="J2077" s="26">
        <v>240</v>
      </c>
      <c r="K2077" s="481">
        <v>0.3</v>
      </c>
      <c r="L2077" s="481">
        <v>4</v>
      </c>
      <c r="M2077" s="27">
        <f>SUM(I2077)</f>
        <v>18</v>
      </c>
      <c r="N2077" s="27">
        <f t="shared" ref="N2077:P2077" si="268">SUM(J2077)</f>
        <v>240</v>
      </c>
      <c r="O2077" s="27">
        <f t="shared" si="268"/>
        <v>0.3</v>
      </c>
      <c r="P2077" s="27">
        <f t="shared" si="268"/>
        <v>4</v>
      </c>
      <c r="Q2077" s="27"/>
      <c r="R2077" s="62">
        <v>42227</v>
      </c>
      <c r="S2077" s="274" t="s">
        <v>2470</v>
      </c>
      <c r="T2077" s="148" t="s">
        <v>31</v>
      </c>
      <c r="U2077" s="148" t="s">
        <v>31</v>
      </c>
      <c r="V2077" s="148" t="s">
        <v>31</v>
      </c>
      <c r="W2077" s="148" t="s">
        <v>31</v>
      </c>
      <c r="X2077" s="333" t="s">
        <v>3806</v>
      </c>
      <c r="Y2077" s="121"/>
      <c r="Z2077" s="121"/>
      <c r="AA2077" s="121"/>
      <c r="AB2077" s="121"/>
      <c r="AC2077" s="121"/>
      <c r="AD2077" s="121"/>
      <c r="AE2077" s="321"/>
      <c r="AF2077" s="121"/>
      <c r="AG2077" s="129"/>
      <c r="AH2077" s="129"/>
      <c r="AI2077" s="129"/>
      <c r="AJ2077" s="129"/>
      <c r="AK2077" s="129"/>
      <c r="AL2077" s="129"/>
      <c r="AM2077" s="129"/>
      <c r="AN2077" s="129"/>
      <c r="AO2077" s="129"/>
      <c r="AP2077" s="129"/>
      <c r="AQ2077" s="327"/>
      <c r="AR2077" s="327"/>
    </row>
    <row r="2078" spans="2:44" s="149" customFormat="1" ht="12.75" customHeight="1">
      <c r="B2078" s="21"/>
      <c r="C2078" s="58" t="s">
        <v>25</v>
      </c>
      <c r="D2078" s="59" t="s">
        <v>586</v>
      </c>
      <c r="E2078" s="59" t="s">
        <v>601</v>
      </c>
      <c r="F2078" s="60" t="s">
        <v>1213</v>
      </c>
      <c r="G2078" s="246" t="s">
        <v>604</v>
      </c>
      <c r="H2078" s="14" t="s">
        <v>515</v>
      </c>
      <c r="I2078" s="25">
        <v>30</v>
      </c>
      <c r="J2078" s="26">
        <v>0</v>
      </c>
      <c r="K2078" s="481">
        <v>0.5</v>
      </c>
      <c r="L2078" s="481">
        <v>0</v>
      </c>
      <c r="M2078" s="27">
        <f>SUM(I2078:I2079)</f>
        <v>36</v>
      </c>
      <c r="N2078" s="27">
        <f t="shared" ref="N2078:P2078" si="269">SUM(J2078:J2079)</f>
        <v>0</v>
      </c>
      <c r="O2078" s="27">
        <f t="shared" si="269"/>
        <v>0.6</v>
      </c>
      <c r="P2078" s="27">
        <f t="shared" si="269"/>
        <v>0</v>
      </c>
      <c r="Q2078" s="27"/>
      <c r="R2078" s="62">
        <v>42789</v>
      </c>
      <c r="S2078" s="274" t="s">
        <v>2470</v>
      </c>
      <c r="T2078" s="148" t="s">
        <v>31</v>
      </c>
      <c r="U2078" s="148" t="s">
        <v>31</v>
      </c>
      <c r="V2078" s="148" t="s">
        <v>31</v>
      </c>
      <c r="W2078" s="148" t="s">
        <v>31</v>
      </c>
      <c r="X2078" s="333" t="s">
        <v>3806</v>
      </c>
      <c r="Y2078" s="121"/>
      <c r="Z2078" s="121"/>
      <c r="AA2078" s="121"/>
      <c r="AB2078" s="121"/>
      <c r="AC2078" s="121"/>
      <c r="AD2078" s="121"/>
      <c r="AE2078" s="321"/>
      <c r="AF2078" s="121"/>
      <c r="AG2078" s="129"/>
      <c r="AH2078" s="129"/>
      <c r="AI2078" s="129"/>
      <c r="AJ2078" s="129"/>
      <c r="AK2078" s="129"/>
      <c r="AL2078" s="129"/>
      <c r="AM2078" s="129"/>
      <c r="AN2078" s="129"/>
      <c r="AO2078" s="129"/>
      <c r="AP2078" s="129"/>
      <c r="AQ2078" s="327"/>
      <c r="AR2078" s="327"/>
    </row>
    <row r="2079" spans="2:44" s="149" customFormat="1" ht="12.75" customHeight="1">
      <c r="B2079" s="21"/>
      <c r="C2079" s="29"/>
      <c r="D2079" s="30"/>
      <c r="E2079" s="30"/>
      <c r="F2079" s="31"/>
      <c r="G2079" s="246" t="s">
        <v>605</v>
      </c>
      <c r="H2079" s="14" t="s">
        <v>515</v>
      </c>
      <c r="I2079" s="25">
        <v>6</v>
      </c>
      <c r="J2079" s="26">
        <v>0</v>
      </c>
      <c r="K2079" s="481">
        <v>0.1</v>
      </c>
      <c r="L2079" s="481">
        <v>0</v>
      </c>
      <c r="M2079" s="27"/>
      <c r="N2079" s="27"/>
      <c r="O2079" s="27"/>
      <c r="P2079" s="27"/>
      <c r="Q2079" s="27"/>
      <c r="R2079" s="62">
        <v>42453</v>
      </c>
      <c r="S2079" s="274" t="s">
        <v>2470</v>
      </c>
      <c r="T2079" s="148" t="s">
        <v>31</v>
      </c>
      <c r="U2079" s="148" t="s">
        <v>31</v>
      </c>
      <c r="V2079" s="148" t="s">
        <v>31</v>
      </c>
      <c r="W2079" s="148" t="s">
        <v>31</v>
      </c>
      <c r="X2079" s="333" t="s">
        <v>3806</v>
      </c>
      <c r="Y2079" s="121"/>
      <c r="Z2079" s="121"/>
      <c r="AA2079" s="121"/>
      <c r="AB2079" s="121"/>
      <c r="AC2079" s="121"/>
      <c r="AD2079" s="121"/>
      <c r="AE2079" s="321"/>
      <c r="AF2079" s="121"/>
      <c r="AG2079" s="129"/>
      <c r="AH2079" s="129"/>
      <c r="AI2079" s="129"/>
      <c r="AJ2079" s="129"/>
      <c r="AK2079" s="129"/>
      <c r="AL2079" s="129"/>
      <c r="AM2079" s="129"/>
      <c r="AN2079" s="129"/>
      <c r="AO2079" s="129"/>
      <c r="AP2079" s="129"/>
    </row>
    <row r="2080" spans="2:44" s="149" customFormat="1" ht="12.75" customHeight="1">
      <c r="B2080" s="21"/>
      <c r="C2080" s="58" t="s">
        <v>25</v>
      </c>
      <c r="D2080" s="59" t="s">
        <v>586</v>
      </c>
      <c r="E2080" s="59" t="s">
        <v>601</v>
      </c>
      <c r="F2080" s="60" t="s">
        <v>606</v>
      </c>
      <c r="G2080" s="246" t="s">
        <v>606</v>
      </c>
      <c r="H2080" s="14" t="s">
        <v>515</v>
      </c>
      <c r="I2080" s="25">
        <v>48</v>
      </c>
      <c r="J2080" s="26">
        <v>0</v>
      </c>
      <c r="K2080" s="25">
        <v>0.5</v>
      </c>
      <c r="L2080" s="26">
        <v>0</v>
      </c>
      <c r="M2080" s="27">
        <f t="shared" ref="M2080:M2085" si="270">SUM(I2080)</f>
        <v>48</v>
      </c>
      <c r="N2080" s="27">
        <f t="shared" ref="N2080:P2085" si="271">SUM(J2080)</f>
        <v>0</v>
      </c>
      <c r="O2080" s="27">
        <f t="shared" si="271"/>
        <v>0.5</v>
      </c>
      <c r="P2080" s="27">
        <f t="shared" si="271"/>
        <v>0</v>
      </c>
      <c r="Q2080" s="27"/>
      <c r="R2080" s="62">
        <v>43795</v>
      </c>
      <c r="S2080" s="274" t="s">
        <v>2470</v>
      </c>
      <c r="T2080" s="148" t="s">
        <v>31</v>
      </c>
      <c r="U2080" s="148" t="s">
        <v>31</v>
      </c>
      <c r="V2080" s="148" t="s">
        <v>31</v>
      </c>
      <c r="W2080" s="148" t="s">
        <v>31</v>
      </c>
      <c r="X2080" s="333" t="s">
        <v>3806</v>
      </c>
      <c r="Y2080" s="121"/>
      <c r="Z2080" s="121"/>
      <c r="AA2080" s="121"/>
      <c r="AB2080" s="121"/>
      <c r="AC2080" s="121"/>
      <c r="AD2080" s="121"/>
      <c r="AE2080" s="321"/>
      <c r="AF2080" s="121"/>
      <c r="AG2080" s="129"/>
      <c r="AH2080" s="129"/>
      <c r="AI2080" s="129"/>
      <c r="AJ2080" s="129"/>
      <c r="AK2080" s="129"/>
      <c r="AL2080" s="129"/>
      <c r="AM2080" s="129"/>
      <c r="AN2080" s="129"/>
      <c r="AO2080" s="129"/>
      <c r="AP2080" s="129"/>
      <c r="AQ2080" s="327"/>
      <c r="AR2080" s="327"/>
    </row>
    <row r="2081" spans="2:44" s="149" customFormat="1" ht="12.75" customHeight="1">
      <c r="B2081" s="21"/>
      <c r="C2081" s="58" t="s">
        <v>25</v>
      </c>
      <c r="D2081" s="59" t="s">
        <v>586</v>
      </c>
      <c r="E2081" s="59" t="s">
        <v>607</v>
      </c>
      <c r="F2081" s="60" t="s">
        <v>603</v>
      </c>
      <c r="G2081" s="246" t="s">
        <v>603</v>
      </c>
      <c r="H2081" s="14" t="s">
        <v>515</v>
      </c>
      <c r="I2081" s="25">
        <v>30</v>
      </c>
      <c r="J2081" s="26">
        <v>240</v>
      </c>
      <c r="K2081" s="481">
        <v>0.5</v>
      </c>
      <c r="L2081" s="481">
        <v>4</v>
      </c>
      <c r="M2081" s="27">
        <f t="shared" si="270"/>
        <v>30</v>
      </c>
      <c r="N2081" s="27">
        <f t="shared" si="271"/>
        <v>240</v>
      </c>
      <c r="O2081" s="27">
        <f t="shared" si="271"/>
        <v>0.5</v>
      </c>
      <c r="P2081" s="27">
        <f t="shared" si="271"/>
        <v>4</v>
      </c>
      <c r="Q2081" s="27"/>
      <c r="R2081" s="62">
        <v>42227</v>
      </c>
      <c r="S2081" s="274" t="s">
        <v>2470</v>
      </c>
      <c r="T2081" s="148" t="s">
        <v>31</v>
      </c>
      <c r="U2081" s="148" t="s">
        <v>31</v>
      </c>
      <c r="V2081" s="148" t="s">
        <v>31</v>
      </c>
      <c r="W2081" s="148" t="s">
        <v>31</v>
      </c>
      <c r="X2081" s="333" t="s">
        <v>3806</v>
      </c>
      <c r="Y2081" s="121"/>
      <c r="Z2081" s="121"/>
      <c r="AA2081" s="121"/>
      <c r="AB2081" s="121"/>
      <c r="AC2081" s="121"/>
      <c r="AD2081" s="121"/>
      <c r="AE2081" s="321"/>
      <c r="AF2081" s="121"/>
      <c r="AG2081" s="129"/>
      <c r="AH2081" s="129"/>
      <c r="AI2081" s="129"/>
      <c r="AJ2081" s="129"/>
      <c r="AK2081" s="129"/>
      <c r="AL2081" s="129"/>
      <c r="AM2081" s="129"/>
      <c r="AN2081" s="129"/>
      <c r="AO2081" s="129"/>
      <c r="AP2081" s="129"/>
      <c r="AQ2081" s="327"/>
      <c r="AR2081" s="327"/>
    </row>
    <row r="2082" spans="2:44" s="149" customFormat="1" ht="12.75" customHeight="1">
      <c r="B2082" s="21"/>
      <c r="C2082" s="58" t="s">
        <v>25</v>
      </c>
      <c r="D2082" s="59" t="s">
        <v>586</v>
      </c>
      <c r="E2082" s="59" t="s">
        <v>607</v>
      </c>
      <c r="F2082" s="60" t="s">
        <v>608</v>
      </c>
      <c r="G2082" s="246" t="s">
        <v>608</v>
      </c>
      <c r="H2082" s="14" t="s">
        <v>515</v>
      </c>
      <c r="I2082" s="25">
        <v>18</v>
      </c>
      <c r="J2082" s="26">
        <v>0</v>
      </c>
      <c r="K2082" s="481">
        <v>0.3</v>
      </c>
      <c r="L2082" s="481">
        <v>0</v>
      </c>
      <c r="M2082" s="27">
        <f t="shared" si="270"/>
        <v>18</v>
      </c>
      <c r="N2082" s="27">
        <f t="shared" si="271"/>
        <v>0</v>
      </c>
      <c r="O2082" s="27">
        <f t="shared" si="271"/>
        <v>0.3</v>
      </c>
      <c r="P2082" s="27">
        <f t="shared" si="271"/>
        <v>0</v>
      </c>
      <c r="Q2082" s="27"/>
      <c r="R2082" s="62">
        <v>42230</v>
      </c>
      <c r="S2082" s="274" t="s">
        <v>2470</v>
      </c>
      <c r="T2082" s="148" t="s">
        <v>31</v>
      </c>
      <c r="U2082" s="148" t="s">
        <v>31</v>
      </c>
      <c r="V2082" s="148" t="s">
        <v>31</v>
      </c>
      <c r="W2082" s="148" t="s">
        <v>31</v>
      </c>
      <c r="X2082" s="333" t="s">
        <v>3806</v>
      </c>
      <c r="Y2082" s="121"/>
      <c r="Z2082" s="121"/>
      <c r="AA2082" s="121"/>
      <c r="AB2082" s="121"/>
      <c r="AC2082" s="121"/>
      <c r="AD2082" s="121"/>
      <c r="AE2082" s="321"/>
      <c r="AF2082" s="121"/>
      <c r="AG2082" s="129"/>
      <c r="AH2082" s="129"/>
      <c r="AI2082" s="129"/>
      <c r="AJ2082" s="129"/>
      <c r="AK2082" s="129"/>
      <c r="AL2082" s="129"/>
      <c r="AM2082" s="129"/>
      <c r="AN2082" s="129"/>
      <c r="AO2082" s="129"/>
      <c r="AP2082" s="129"/>
      <c r="AQ2082" s="327"/>
      <c r="AR2082" s="327"/>
    </row>
    <row r="2083" spans="2:44" s="149" customFormat="1" ht="12.75" customHeight="1">
      <c r="B2083" s="21"/>
      <c r="C2083" s="58" t="s">
        <v>25</v>
      </c>
      <c r="D2083" s="59" t="s">
        <v>586</v>
      </c>
      <c r="E2083" s="59" t="s">
        <v>607</v>
      </c>
      <c r="F2083" s="60" t="s">
        <v>508</v>
      </c>
      <c r="G2083" s="246" t="s">
        <v>508</v>
      </c>
      <c r="H2083" s="14" t="s">
        <v>515</v>
      </c>
      <c r="I2083" s="25">
        <v>42</v>
      </c>
      <c r="J2083" s="26">
        <v>0</v>
      </c>
      <c r="K2083" s="481">
        <v>0.7</v>
      </c>
      <c r="L2083" s="481">
        <v>0</v>
      </c>
      <c r="M2083" s="27">
        <f t="shared" si="270"/>
        <v>42</v>
      </c>
      <c r="N2083" s="27">
        <f t="shared" si="271"/>
        <v>0</v>
      </c>
      <c r="O2083" s="27">
        <f t="shared" si="271"/>
        <v>0.7</v>
      </c>
      <c r="P2083" s="27">
        <f t="shared" si="271"/>
        <v>0</v>
      </c>
      <c r="Q2083" s="27"/>
      <c r="R2083" s="62">
        <v>43712</v>
      </c>
      <c r="S2083" s="274" t="s">
        <v>2470</v>
      </c>
      <c r="T2083" s="148" t="s">
        <v>31</v>
      </c>
      <c r="U2083" s="148" t="s">
        <v>31</v>
      </c>
      <c r="V2083" s="148" t="s">
        <v>31</v>
      </c>
      <c r="W2083" s="148" t="s">
        <v>31</v>
      </c>
      <c r="X2083" s="333" t="s">
        <v>3806</v>
      </c>
      <c r="Y2083" s="121"/>
      <c r="Z2083" s="121"/>
      <c r="AA2083" s="121"/>
      <c r="AB2083" s="121"/>
      <c r="AC2083" s="121"/>
      <c r="AD2083" s="121"/>
      <c r="AE2083" s="321"/>
      <c r="AF2083" s="121"/>
      <c r="AG2083" s="129"/>
      <c r="AH2083" s="129"/>
      <c r="AI2083" s="129"/>
      <c r="AJ2083" s="129"/>
      <c r="AK2083" s="129"/>
      <c r="AL2083" s="129"/>
      <c r="AM2083" s="129"/>
      <c r="AN2083" s="129"/>
      <c r="AO2083" s="129"/>
      <c r="AP2083" s="129"/>
      <c r="AQ2083" s="327"/>
      <c r="AR2083" s="327"/>
    </row>
    <row r="2084" spans="2:44" s="149" customFormat="1" ht="12.75" customHeight="1">
      <c r="B2084" s="21"/>
      <c r="C2084" s="58" t="s">
        <v>25</v>
      </c>
      <c r="D2084" s="59" t="s">
        <v>586</v>
      </c>
      <c r="E2084" s="59" t="s">
        <v>607</v>
      </c>
      <c r="F2084" s="60" t="s">
        <v>606</v>
      </c>
      <c r="G2084" s="246" t="s">
        <v>606</v>
      </c>
      <c r="H2084" s="14" t="s">
        <v>515</v>
      </c>
      <c r="I2084" s="25">
        <v>30</v>
      </c>
      <c r="J2084" s="26">
        <v>0</v>
      </c>
      <c r="K2084" s="481">
        <v>0.5</v>
      </c>
      <c r="L2084" s="481">
        <v>0</v>
      </c>
      <c r="M2084" s="27">
        <f t="shared" si="270"/>
        <v>30</v>
      </c>
      <c r="N2084" s="27">
        <f t="shared" si="271"/>
        <v>0</v>
      </c>
      <c r="O2084" s="27">
        <f t="shared" si="271"/>
        <v>0.5</v>
      </c>
      <c r="P2084" s="27">
        <f t="shared" si="271"/>
        <v>0</v>
      </c>
      <c r="Q2084" s="27"/>
      <c r="R2084" s="62">
        <v>43795</v>
      </c>
      <c r="S2084" s="274" t="s">
        <v>2470</v>
      </c>
      <c r="T2084" s="148" t="s">
        <v>31</v>
      </c>
      <c r="U2084" s="148" t="s">
        <v>31</v>
      </c>
      <c r="V2084" s="148" t="s">
        <v>31</v>
      </c>
      <c r="W2084" s="148" t="s">
        <v>31</v>
      </c>
      <c r="X2084" s="333" t="s">
        <v>3806</v>
      </c>
      <c r="Y2084" s="121"/>
      <c r="Z2084" s="121"/>
      <c r="AA2084" s="121"/>
      <c r="AB2084" s="121"/>
      <c r="AC2084" s="121"/>
      <c r="AD2084" s="121"/>
      <c r="AE2084" s="321"/>
      <c r="AF2084" s="121"/>
      <c r="AG2084" s="129"/>
      <c r="AH2084" s="129"/>
      <c r="AI2084" s="129"/>
      <c r="AJ2084" s="129"/>
      <c r="AK2084" s="129"/>
      <c r="AL2084" s="129"/>
      <c r="AM2084" s="129"/>
      <c r="AN2084" s="129"/>
      <c r="AO2084" s="129"/>
      <c r="AP2084" s="129"/>
      <c r="AQ2084" s="327"/>
      <c r="AR2084" s="327"/>
    </row>
    <row r="2085" spans="2:44" s="149" customFormat="1" ht="12.75" customHeight="1">
      <c r="B2085" s="21"/>
      <c r="C2085" s="58" t="s">
        <v>25</v>
      </c>
      <c r="D2085" s="59" t="s">
        <v>586</v>
      </c>
      <c r="E2085" s="59" t="s">
        <v>607</v>
      </c>
      <c r="F2085" s="60" t="s">
        <v>516</v>
      </c>
      <c r="G2085" s="246" t="s">
        <v>516</v>
      </c>
      <c r="H2085" s="14" t="s">
        <v>515</v>
      </c>
      <c r="I2085" s="25">
        <v>60</v>
      </c>
      <c r="J2085" s="26">
        <v>0</v>
      </c>
      <c r="K2085" s="481">
        <v>1</v>
      </c>
      <c r="L2085" s="481">
        <v>0</v>
      </c>
      <c r="M2085" s="27">
        <f t="shared" si="270"/>
        <v>60</v>
      </c>
      <c r="N2085" s="27">
        <f t="shared" si="271"/>
        <v>0</v>
      </c>
      <c r="O2085" s="27">
        <f t="shared" si="271"/>
        <v>1</v>
      </c>
      <c r="P2085" s="27">
        <f t="shared" si="271"/>
        <v>0</v>
      </c>
      <c r="Q2085" s="27"/>
      <c r="R2085" s="62">
        <v>43194</v>
      </c>
      <c r="S2085" s="274" t="s">
        <v>2470</v>
      </c>
      <c r="T2085" s="148" t="s">
        <v>31</v>
      </c>
      <c r="U2085" s="148" t="s">
        <v>31</v>
      </c>
      <c r="V2085" s="148" t="s">
        <v>31</v>
      </c>
      <c r="W2085" s="148" t="s">
        <v>31</v>
      </c>
      <c r="X2085" s="333" t="s">
        <v>3806</v>
      </c>
      <c r="Y2085" s="121"/>
      <c r="Z2085" s="121"/>
      <c r="AA2085" s="121"/>
      <c r="AB2085" s="121"/>
      <c r="AC2085" s="121"/>
      <c r="AD2085" s="121"/>
      <c r="AE2085" s="321"/>
      <c r="AF2085" s="121"/>
      <c r="AG2085" s="129"/>
      <c r="AH2085" s="129"/>
      <c r="AI2085" s="129"/>
      <c r="AJ2085" s="129"/>
      <c r="AK2085" s="129"/>
      <c r="AL2085" s="129"/>
      <c r="AM2085" s="129"/>
      <c r="AN2085" s="129"/>
      <c r="AO2085" s="129"/>
      <c r="AP2085" s="129"/>
      <c r="AQ2085" s="327"/>
      <c r="AR2085" s="327"/>
    </row>
    <row r="2086" spans="2:44" s="149" customFormat="1" ht="12.75" customHeight="1">
      <c r="B2086" s="21"/>
      <c r="C2086" s="58" t="s">
        <v>25</v>
      </c>
      <c r="D2086" s="59" t="s">
        <v>586</v>
      </c>
      <c r="E2086" s="59" t="s">
        <v>607</v>
      </c>
      <c r="F2086" s="60" t="s">
        <v>1214</v>
      </c>
      <c r="G2086" s="246" t="s">
        <v>609</v>
      </c>
      <c r="H2086" s="14" t="s">
        <v>515</v>
      </c>
      <c r="I2086" s="25">
        <v>12</v>
      </c>
      <c r="J2086" s="26">
        <v>480</v>
      </c>
      <c r="K2086" s="481">
        <v>0.2</v>
      </c>
      <c r="L2086" s="481">
        <v>8</v>
      </c>
      <c r="M2086" s="27">
        <f>SUM(I2086:I2087)</f>
        <v>42</v>
      </c>
      <c r="N2086" s="27">
        <f t="shared" ref="N2086:P2086" si="272">SUM(J2086:J2087)</f>
        <v>960</v>
      </c>
      <c r="O2086" s="27">
        <f t="shared" si="272"/>
        <v>0.7</v>
      </c>
      <c r="P2086" s="27">
        <f t="shared" si="272"/>
        <v>16</v>
      </c>
      <c r="Q2086" s="27"/>
      <c r="R2086" s="62">
        <v>43606</v>
      </c>
      <c r="S2086" s="274" t="s">
        <v>2470</v>
      </c>
      <c r="T2086" s="148" t="s">
        <v>31</v>
      </c>
      <c r="U2086" s="148" t="s">
        <v>31</v>
      </c>
      <c r="V2086" s="148" t="s">
        <v>31</v>
      </c>
      <c r="W2086" s="148" t="s">
        <v>31</v>
      </c>
      <c r="X2086" s="333" t="s">
        <v>3806</v>
      </c>
      <c r="Y2086" s="121"/>
      <c r="Z2086" s="121"/>
      <c r="AA2086" s="121"/>
      <c r="AB2086" s="121"/>
      <c r="AC2086" s="121"/>
      <c r="AD2086" s="121"/>
      <c r="AE2086" s="321"/>
      <c r="AF2086" s="121"/>
      <c r="AG2086" s="129"/>
      <c r="AH2086" s="129"/>
      <c r="AI2086" s="129"/>
      <c r="AJ2086" s="129"/>
      <c r="AK2086" s="129"/>
      <c r="AL2086" s="129"/>
      <c r="AM2086" s="129"/>
      <c r="AN2086" s="129"/>
      <c r="AO2086" s="129"/>
      <c r="AP2086" s="129"/>
      <c r="AQ2086" s="327"/>
      <c r="AR2086" s="327"/>
    </row>
    <row r="2087" spans="2:44" s="149" customFormat="1" ht="12.75" customHeight="1">
      <c r="B2087" s="21"/>
      <c r="C2087" s="29"/>
      <c r="D2087" s="30"/>
      <c r="E2087" s="30"/>
      <c r="F2087" s="31"/>
      <c r="G2087" s="246" t="s">
        <v>610</v>
      </c>
      <c r="H2087" s="14" t="s">
        <v>515</v>
      </c>
      <c r="I2087" s="25">
        <v>30</v>
      </c>
      <c r="J2087" s="26">
        <v>480</v>
      </c>
      <c r="K2087" s="481">
        <v>0.5</v>
      </c>
      <c r="L2087" s="481">
        <v>8</v>
      </c>
      <c r="M2087" s="27"/>
      <c r="N2087" s="27"/>
      <c r="O2087" s="27"/>
      <c r="P2087" s="27"/>
      <c r="Q2087" s="27"/>
      <c r="R2087" s="62">
        <v>43076</v>
      </c>
      <c r="S2087" s="274" t="s">
        <v>2470</v>
      </c>
      <c r="T2087" s="148" t="s">
        <v>31</v>
      </c>
      <c r="U2087" s="148" t="s">
        <v>31</v>
      </c>
      <c r="V2087" s="148" t="s">
        <v>31</v>
      </c>
      <c r="W2087" s="148" t="s">
        <v>31</v>
      </c>
      <c r="X2087" s="333" t="s">
        <v>3806</v>
      </c>
      <c r="Y2087" s="121"/>
      <c r="Z2087" s="121"/>
      <c r="AA2087" s="121"/>
      <c r="AB2087" s="121"/>
      <c r="AC2087" s="121"/>
      <c r="AD2087" s="121"/>
      <c r="AE2087" s="321"/>
      <c r="AF2087" s="121"/>
      <c r="AG2087" s="129"/>
      <c r="AH2087" s="129"/>
      <c r="AI2087" s="129"/>
      <c r="AJ2087" s="129"/>
      <c r="AK2087" s="129"/>
      <c r="AL2087" s="129"/>
      <c r="AM2087" s="129"/>
      <c r="AN2087" s="129"/>
      <c r="AO2087" s="129"/>
      <c r="AP2087" s="129"/>
    </row>
    <row r="2088" spans="2:44" s="149" customFormat="1" ht="12.75" customHeight="1">
      <c r="B2088" s="21"/>
      <c r="C2088" s="58" t="s">
        <v>25</v>
      </c>
      <c r="D2088" s="59" t="s">
        <v>586</v>
      </c>
      <c r="E2088" s="59" t="s">
        <v>611</v>
      </c>
      <c r="F2088" s="60" t="s">
        <v>516</v>
      </c>
      <c r="G2088" s="246" t="s">
        <v>516</v>
      </c>
      <c r="H2088" s="14" t="s">
        <v>515</v>
      </c>
      <c r="I2088" s="25">
        <v>270</v>
      </c>
      <c r="J2088" s="26">
        <v>60</v>
      </c>
      <c r="K2088" s="481">
        <v>4.5</v>
      </c>
      <c r="L2088" s="481">
        <v>1</v>
      </c>
      <c r="M2088" s="27">
        <f t="shared" ref="M2088:M2106" si="273">SUM(I2088)</f>
        <v>270</v>
      </c>
      <c r="N2088" s="27">
        <f t="shared" ref="N2088:P2106" si="274">SUM(J2088)</f>
        <v>60</v>
      </c>
      <c r="O2088" s="27">
        <f t="shared" si="274"/>
        <v>4.5</v>
      </c>
      <c r="P2088" s="27">
        <f t="shared" si="274"/>
        <v>1</v>
      </c>
      <c r="Q2088" s="27"/>
      <c r="R2088" s="62">
        <v>42789</v>
      </c>
      <c r="S2088" s="274" t="s">
        <v>2470</v>
      </c>
      <c r="T2088" s="148" t="s">
        <v>31</v>
      </c>
      <c r="U2088" s="148" t="s">
        <v>31</v>
      </c>
      <c r="V2088" s="148" t="s">
        <v>31</v>
      </c>
      <c r="W2088" s="148" t="s">
        <v>31</v>
      </c>
      <c r="X2088" s="333" t="s">
        <v>3806</v>
      </c>
      <c r="Y2088" s="121"/>
      <c r="Z2088" s="121"/>
      <c r="AA2088" s="121"/>
      <c r="AB2088" s="121"/>
      <c r="AC2088" s="121"/>
      <c r="AD2088" s="121"/>
      <c r="AE2088" s="321"/>
      <c r="AF2088" s="121"/>
      <c r="AG2088" s="129"/>
      <c r="AH2088" s="129"/>
      <c r="AI2088" s="129"/>
      <c r="AJ2088" s="129"/>
      <c r="AK2088" s="129"/>
      <c r="AL2088" s="129"/>
      <c r="AM2088" s="129"/>
      <c r="AN2088" s="129"/>
      <c r="AO2088" s="129"/>
      <c r="AP2088" s="129"/>
      <c r="AQ2088" s="327"/>
      <c r="AR2088" s="327"/>
    </row>
    <row r="2089" spans="2:44" s="149" customFormat="1" ht="12.75" customHeight="1">
      <c r="B2089" s="21"/>
      <c r="C2089" s="58" t="s">
        <v>25</v>
      </c>
      <c r="D2089" s="59" t="s">
        <v>586</v>
      </c>
      <c r="E2089" s="59" t="s">
        <v>611</v>
      </c>
      <c r="F2089" s="60" t="s">
        <v>603</v>
      </c>
      <c r="G2089" s="246" t="s">
        <v>603</v>
      </c>
      <c r="H2089" s="14" t="s">
        <v>515</v>
      </c>
      <c r="I2089" s="25">
        <v>30</v>
      </c>
      <c r="J2089" s="26">
        <v>240</v>
      </c>
      <c r="K2089" s="481">
        <v>0.5</v>
      </c>
      <c r="L2089" s="481">
        <v>4</v>
      </c>
      <c r="M2089" s="27">
        <f t="shared" si="273"/>
        <v>30</v>
      </c>
      <c r="N2089" s="27">
        <f t="shared" si="274"/>
        <v>240</v>
      </c>
      <c r="O2089" s="27">
        <f t="shared" si="274"/>
        <v>0.5</v>
      </c>
      <c r="P2089" s="27">
        <f t="shared" si="274"/>
        <v>4</v>
      </c>
      <c r="Q2089" s="27"/>
      <c r="R2089" s="62">
        <v>42227</v>
      </c>
      <c r="S2089" s="274" t="s">
        <v>2470</v>
      </c>
      <c r="T2089" s="148" t="s">
        <v>31</v>
      </c>
      <c r="U2089" s="148" t="s">
        <v>31</v>
      </c>
      <c r="V2089" s="148" t="s">
        <v>31</v>
      </c>
      <c r="W2089" s="148" t="s">
        <v>31</v>
      </c>
      <c r="X2089" s="333" t="s">
        <v>3806</v>
      </c>
      <c r="Y2089" s="121"/>
      <c r="Z2089" s="121"/>
      <c r="AA2089" s="121"/>
      <c r="AB2089" s="121"/>
      <c r="AC2089" s="121"/>
      <c r="AD2089" s="121"/>
      <c r="AE2089" s="321"/>
      <c r="AF2089" s="121"/>
      <c r="AG2089" s="129"/>
      <c r="AH2089" s="129"/>
      <c r="AI2089" s="129"/>
      <c r="AJ2089" s="129"/>
      <c r="AK2089" s="129"/>
      <c r="AL2089" s="129"/>
      <c r="AM2089" s="129"/>
      <c r="AN2089" s="129"/>
      <c r="AO2089" s="129"/>
      <c r="AP2089" s="129"/>
      <c r="AQ2089" s="327"/>
      <c r="AR2089" s="327"/>
    </row>
    <row r="2090" spans="2:44" s="149" customFormat="1" ht="12.75" customHeight="1">
      <c r="B2090" s="21"/>
      <c r="C2090" s="58" t="s">
        <v>25</v>
      </c>
      <c r="D2090" s="59" t="s">
        <v>586</v>
      </c>
      <c r="E2090" s="59" t="s">
        <v>611</v>
      </c>
      <c r="F2090" s="60" t="s">
        <v>608</v>
      </c>
      <c r="G2090" s="246" t="s">
        <v>608</v>
      </c>
      <c r="H2090" s="14" t="s">
        <v>515</v>
      </c>
      <c r="I2090" s="25">
        <v>18</v>
      </c>
      <c r="J2090" s="26">
        <v>0</v>
      </c>
      <c r="K2090" s="481">
        <v>0.3</v>
      </c>
      <c r="L2090" s="481">
        <v>0</v>
      </c>
      <c r="M2090" s="27">
        <f t="shared" si="273"/>
        <v>18</v>
      </c>
      <c r="N2090" s="27">
        <f t="shared" si="274"/>
        <v>0</v>
      </c>
      <c r="O2090" s="27">
        <f t="shared" si="274"/>
        <v>0.3</v>
      </c>
      <c r="P2090" s="27">
        <f t="shared" si="274"/>
        <v>0</v>
      </c>
      <c r="Q2090" s="27"/>
      <c r="R2090" s="62">
        <v>42230</v>
      </c>
      <c r="S2090" s="274" t="s">
        <v>2470</v>
      </c>
      <c r="T2090" s="148" t="s">
        <v>31</v>
      </c>
      <c r="U2090" s="148" t="s">
        <v>31</v>
      </c>
      <c r="V2090" s="148" t="s">
        <v>31</v>
      </c>
      <c r="W2090" s="148" t="s">
        <v>31</v>
      </c>
      <c r="X2090" s="333" t="s">
        <v>3806</v>
      </c>
      <c r="Y2090" s="121"/>
      <c r="Z2090" s="121"/>
      <c r="AA2090" s="121"/>
      <c r="AB2090" s="121"/>
      <c r="AC2090" s="121"/>
      <c r="AD2090" s="121"/>
      <c r="AE2090" s="321"/>
      <c r="AF2090" s="121"/>
      <c r="AG2090" s="129"/>
      <c r="AH2090" s="129"/>
      <c r="AI2090" s="129"/>
      <c r="AJ2090" s="129"/>
      <c r="AK2090" s="129"/>
      <c r="AL2090" s="129"/>
      <c r="AM2090" s="129"/>
      <c r="AN2090" s="129"/>
      <c r="AO2090" s="129"/>
      <c r="AP2090" s="129"/>
      <c r="AQ2090" s="327"/>
      <c r="AR2090" s="327"/>
    </row>
    <row r="2091" spans="2:44" s="149" customFormat="1" ht="12.75" customHeight="1">
      <c r="B2091" s="21"/>
      <c r="C2091" s="58" t="s">
        <v>25</v>
      </c>
      <c r="D2091" s="59" t="s">
        <v>586</v>
      </c>
      <c r="E2091" s="59" t="s">
        <v>611</v>
      </c>
      <c r="F2091" s="60" t="s">
        <v>508</v>
      </c>
      <c r="G2091" s="246" t="s">
        <v>508</v>
      </c>
      <c r="H2091" s="14" t="s">
        <v>515</v>
      </c>
      <c r="I2091" s="25">
        <v>42</v>
      </c>
      <c r="J2091" s="26">
        <v>0</v>
      </c>
      <c r="K2091" s="481">
        <v>0.5</v>
      </c>
      <c r="L2091" s="481">
        <v>0</v>
      </c>
      <c r="M2091" s="27">
        <f t="shared" si="273"/>
        <v>42</v>
      </c>
      <c r="N2091" s="27">
        <f t="shared" si="274"/>
        <v>0</v>
      </c>
      <c r="O2091" s="27">
        <f t="shared" si="274"/>
        <v>0.5</v>
      </c>
      <c r="P2091" s="27">
        <f t="shared" si="274"/>
        <v>0</v>
      </c>
      <c r="Q2091" s="27"/>
      <c r="R2091" s="62">
        <v>43712</v>
      </c>
      <c r="S2091" s="274" t="s">
        <v>2470</v>
      </c>
      <c r="T2091" s="148" t="s">
        <v>31</v>
      </c>
      <c r="U2091" s="148" t="s">
        <v>31</v>
      </c>
      <c r="V2091" s="148" t="s">
        <v>31</v>
      </c>
      <c r="W2091" s="148" t="s">
        <v>31</v>
      </c>
      <c r="X2091" s="333" t="s">
        <v>3806</v>
      </c>
      <c r="Y2091" s="121"/>
      <c r="Z2091" s="121"/>
      <c r="AA2091" s="121"/>
      <c r="AB2091" s="121"/>
      <c r="AC2091" s="121"/>
      <c r="AD2091" s="121"/>
      <c r="AE2091" s="321"/>
      <c r="AF2091" s="121"/>
      <c r="AG2091" s="129"/>
      <c r="AH2091" s="129"/>
      <c r="AI2091" s="129"/>
      <c r="AJ2091" s="129"/>
      <c r="AK2091" s="129"/>
      <c r="AL2091" s="129"/>
      <c r="AM2091" s="129"/>
      <c r="AN2091" s="129"/>
      <c r="AO2091" s="129"/>
      <c r="AP2091" s="129"/>
      <c r="AQ2091" s="327"/>
      <c r="AR2091" s="327"/>
    </row>
    <row r="2092" spans="2:44" s="149" customFormat="1" ht="12.75" customHeight="1">
      <c r="B2092" s="21"/>
      <c r="C2092" s="58" t="s">
        <v>25</v>
      </c>
      <c r="D2092" s="59" t="s">
        <v>586</v>
      </c>
      <c r="E2092" s="59" t="s">
        <v>611</v>
      </c>
      <c r="F2092" s="60" t="s">
        <v>606</v>
      </c>
      <c r="G2092" s="246" t="s">
        <v>606</v>
      </c>
      <c r="H2092" s="14" t="s">
        <v>515</v>
      </c>
      <c r="I2092" s="25">
        <v>30</v>
      </c>
      <c r="J2092" s="26">
        <v>0</v>
      </c>
      <c r="K2092" s="481">
        <v>0.5</v>
      </c>
      <c r="L2092" s="481">
        <v>0</v>
      </c>
      <c r="M2092" s="27">
        <f t="shared" si="273"/>
        <v>30</v>
      </c>
      <c r="N2092" s="27">
        <f t="shared" si="274"/>
        <v>0</v>
      </c>
      <c r="O2092" s="27">
        <f t="shared" si="274"/>
        <v>0.5</v>
      </c>
      <c r="P2092" s="27">
        <f t="shared" si="274"/>
        <v>0</v>
      </c>
      <c r="Q2092" s="27"/>
      <c r="R2092" s="62">
        <v>43795</v>
      </c>
      <c r="S2092" s="274" t="s">
        <v>2470</v>
      </c>
      <c r="T2092" s="148" t="s">
        <v>31</v>
      </c>
      <c r="U2092" s="148" t="s">
        <v>31</v>
      </c>
      <c r="V2092" s="148" t="s">
        <v>31</v>
      </c>
      <c r="W2092" s="148" t="s">
        <v>31</v>
      </c>
      <c r="X2092" s="333" t="s">
        <v>3806</v>
      </c>
      <c r="Y2092" s="121"/>
      <c r="Z2092" s="121"/>
      <c r="AA2092" s="121"/>
      <c r="AB2092" s="121"/>
      <c r="AC2092" s="121"/>
      <c r="AD2092" s="121"/>
      <c r="AE2092" s="321"/>
      <c r="AF2092" s="121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327"/>
      <c r="AR2092" s="327"/>
    </row>
    <row r="2093" spans="2:44" s="149" customFormat="1" ht="12.75" customHeight="1">
      <c r="B2093" s="21"/>
      <c r="C2093" s="58" t="s">
        <v>25</v>
      </c>
      <c r="D2093" s="59" t="s">
        <v>586</v>
      </c>
      <c r="E2093" s="59" t="s">
        <v>611</v>
      </c>
      <c r="F2093" s="60" t="s">
        <v>1215</v>
      </c>
      <c r="G2093" s="246" t="s">
        <v>609</v>
      </c>
      <c r="H2093" s="14" t="s">
        <v>515</v>
      </c>
      <c r="I2093" s="25">
        <v>6</v>
      </c>
      <c r="J2093" s="26">
        <v>480</v>
      </c>
      <c r="K2093" s="481">
        <v>0.1</v>
      </c>
      <c r="L2093" s="481">
        <v>8</v>
      </c>
      <c r="M2093" s="27">
        <f t="shared" si="273"/>
        <v>6</v>
      </c>
      <c r="N2093" s="27">
        <f t="shared" si="274"/>
        <v>480</v>
      </c>
      <c r="O2093" s="27">
        <f t="shared" si="274"/>
        <v>0.1</v>
      </c>
      <c r="P2093" s="27">
        <f t="shared" si="274"/>
        <v>8</v>
      </c>
      <c r="Q2093" s="27"/>
      <c r="R2093" s="62">
        <v>43606</v>
      </c>
      <c r="S2093" s="274" t="s">
        <v>2470</v>
      </c>
      <c r="T2093" s="148" t="s">
        <v>31</v>
      </c>
      <c r="U2093" s="148" t="s">
        <v>31</v>
      </c>
      <c r="V2093" s="148" t="s">
        <v>31</v>
      </c>
      <c r="W2093" s="148" t="s">
        <v>31</v>
      </c>
      <c r="X2093" s="333" t="s">
        <v>3806</v>
      </c>
      <c r="Y2093" s="121"/>
      <c r="Z2093" s="121"/>
      <c r="AA2093" s="121"/>
      <c r="AB2093" s="121"/>
      <c r="AC2093" s="121"/>
      <c r="AD2093" s="121"/>
      <c r="AE2093" s="321"/>
      <c r="AF2093" s="121"/>
      <c r="AG2093" s="129"/>
      <c r="AH2093" s="129"/>
      <c r="AI2093" s="129"/>
      <c r="AJ2093" s="129"/>
      <c r="AK2093" s="129"/>
      <c r="AL2093" s="129"/>
      <c r="AM2093" s="129"/>
      <c r="AN2093" s="129"/>
      <c r="AO2093" s="129"/>
      <c r="AP2093" s="129"/>
      <c r="AQ2093" s="327"/>
      <c r="AR2093" s="327"/>
    </row>
    <row r="2094" spans="2:44" s="149" customFormat="1" ht="12.75" customHeight="1">
      <c r="B2094" s="21"/>
      <c r="C2094" s="58" t="s">
        <v>25</v>
      </c>
      <c r="D2094" s="59" t="s">
        <v>586</v>
      </c>
      <c r="E2094" s="59" t="s">
        <v>611</v>
      </c>
      <c r="F2094" s="60" t="s">
        <v>1216</v>
      </c>
      <c r="G2094" s="246" t="s">
        <v>610</v>
      </c>
      <c r="H2094" s="14" t="s">
        <v>515</v>
      </c>
      <c r="I2094" s="25">
        <v>30</v>
      </c>
      <c r="J2094" s="26">
        <v>480</v>
      </c>
      <c r="K2094" s="481">
        <v>0.5</v>
      </c>
      <c r="L2094" s="481">
        <v>8</v>
      </c>
      <c r="M2094" s="27">
        <f t="shared" si="273"/>
        <v>30</v>
      </c>
      <c r="N2094" s="27">
        <f t="shared" si="274"/>
        <v>480</v>
      </c>
      <c r="O2094" s="27">
        <f t="shared" si="274"/>
        <v>0.5</v>
      </c>
      <c r="P2094" s="27">
        <f t="shared" si="274"/>
        <v>8</v>
      </c>
      <c r="Q2094" s="27"/>
      <c r="R2094" s="62">
        <v>43076</v>
      </c>
      <c r="S2094" s="274" t="s">
        <v>2470</v>
      </c>
      <c r="T2094" s="148" t="s">
        <v>31</v>
      </c>
      <c r="U2094" s="148" t="s">
        <v>31</v>
      </c>
      <c r="V2094" s="148" t="s">
        <v>31</v>
      </c>
      <c r="W2094" s="148" t="s">
        <v>31</v>
      </c>
      <c r="X2094" s="333" t="s">
        <v>3806</v>
      </c>
      <c r="Y2094" s="121"/>
      <c r="Z2094" s="121"/>
      <c r="AA2094" s="121"/>
      <c r="AB2094" s="121"/>
      <c r="AC2094" s="121"/>
      <c r="AD2094" s="121"/>
      <c r="AE2094" s="321"/>
      <c r="AF2094" s="121"/>
      <c r="AG2094" s="129"/>
      <c r="AH2094" s="129"/>
      <c r="AI2094" s="129"/>
      <c r="AJ2094" s="129"/>
      <c r="AK2094" s="129"/>
      <c r="AL2094" s="129"/>
      <c r="AM2094" s="129"/>
      <c r="AN2094" s="129"/>
      <c r="AO2094" s="129"/>
      <c r="AP2094" s="129"/>
      <c r="AQ2094" s="327"/>
      <c r="AR2094" s="327"/>
    </row>
    <row r="2095" spans="2:44" s="149" customFormat="1" ht="12.75" customHeight="1">
      <c r="B2095" s="21"/>
      <c r="C2095" s="58" t="s">
        <v>25</v>
      </c>
      <c r="D2095" s="59" t="s">
        <v>586</v>
      </c>
      <c r="E2095" s="59" t="s">
        <v>611</v>
      </c>
      <c r="F2095" s="60" t="s">
        <v>612</v>
      </c>
      <c r="G2095" s="246" t="s">
        <v>613</v>
      </c>
      <c r="H2095" s="14" t="s">
        <v>515</v>
      </c>
      <c r="I2095" s="25">
        <v>30</v>
      </c>
      <c r="J2095" s="26">
        <v>0</v>
      </c>
      <c r="K2095" s="79">
        <v>0.5</v>
      </c>
      <c r="L2095" s="482">
        <v>0</v>
      </c>
      <c r="M2095" s="27">
        <f t="shared" si="273"/>
        <v>30</v>
      </c>
      <c r="N2095" s="27">
        <f t="shared" si="274"/>
        <v>0</v>
      </c>
      <c r="O2095" s="27">
        <f t="shared" si="274"/>
        <v>0.5</v>
      </c>
      <c r="P2095" s="27">
        <f t="shared" si="274"/>
        <v>0</v>
      </c>
      <c r="Q2095" s="27"/>
      <c r="R2095" s="62">
        <v>43643</v>
      </c>
      <c r="S2095" s="274" t="s">
        <v>2470</v>
      </c>
      <c r="T2095" s="148" t="s">
        <v>31</v>
      </c>
      <c r="U2095" s="148" t="s">
        <v>31</v>
      </c>
      <c r="V2095" s="148" t="s">
        <v>31</v>
      </c>
      <c r="W2095" s="148" t="s">
        <v>31</v>
      </c>
      <c r="X2095" s="333" t="s">
        <v>3806</v>
      </c>
      <c r="Y2095" s="121"/>
      <c r="Z2095" s="121"/>
      <c r="AA2095" s="121"/>
      <c r="AB2095" s="121"/>
      <c r="AC2095" s="121"/>
      <c r="AD2095" s="121"/>
      <c r="AE2095" s="321"/>
      <c r="AF2095" s="121"/>
      <c r="AG2095" s="129"/>
      <c r="AH2095" s="129"/>
      <c r="AI2095" s="129"/>
      <c r="AJ2095" s="129"/>
      <c r="AK2095" s="129"/>
      <c r="AL2095" s="129"/>
      <c r="AM2095" s="129"/>
      <c r="AN2095" s="129"/>
      <c r="AO2095" s="129"/>
      <c r="AP2095" s="129"/>
      <c r="AQ2095" s="327"/>
      <c r="AR2095" s="327"/>
    </row>
    <row r="2096" spans="2:44" s="149" customFormat="1" ht="12.75" customHeight="1">
      <c r="B2096" s="21"/>
      <c r="C2096" s="58" t="s">
        <v>25</v>
      </c>
      <c r="D2096" s="59" t="s">
        <v>586</v>
      </c>
      <c r="E2096" s="64" t="s">
        <v>614</v>
      </c>
      <c r="F2096" s="61" t="s">
        <v>516</v>
      </c>
      <c r="G2096" s="246" t="s">
        <v>615</v>
      </c>
      <c r="H2096" s="14" t="s">
        <v>515</v>
      </c>
      <c r="I2096" s="25">
        <v>60</v>
      </c>
      <c r="J2096" s="26">
        <v>0</v>
      </c>
      <c r="K2096" s="483">
        <v>1</v>
      </c>
      <c r="L2096" s="483">
        <v>0</v>
      </c>
      <c r="M2096" s="27">
        <f t="shared" si="273"/>
        <v>60</v>
      </c>
      <c r="N2096" s="27">
        <f t="shared" si="274"/>
        <v>0</v>
      </c>
      <c r="O2096" s="27">
        <f t="shared" si="274"/>
        <v>1</v>
      </c>
      <c r="P2096" s="27">
        <f t="shared" si="274"/>
        <v>0</v>
      </c>
      <c r="Q2096" s="27"/>
      <c r="R2096" s="62">
        <v>43713</v>
      </c>
      <c r="S2096" s="274" t="s">
        <v>2470</v>
      </c>
      <c r="T2096" s="148" t="s">
        <v>31</v>
      </c>
      <c r="U2096" s="148" t="s">
        <v>31</v>
      </c>
      <c r="V2096" s="148" t="s">
        <v>31</v>
      </c>
      <c r="W2096" s="148" t="s">
        <v>31</v>
      </c>
      <c r="X2096" s="333" t="s">
        <v>3806</v>
      </c>
      <c r="Y2096" s="121"/>
      <c r="Z2096" s="121"/>
      <c r="AA2096" s="121"/>
      <c r="AB2096" s="121"/>
      <c r="AC2096" s="121"/>
      <c r="AD2096" s="121"/>
      <c r="AE2096" s="321"/>
      <c r="AF2096" s="121"/>
      <c r="AG2096" s="129"/>
      <c r="AH2096" s="129"/>
      <c r="AI2096" s="129"/>
      <c r="AJ2096" s="129"/>
      <c r="AK2096" s="129"/>
      <c r="AL2096" s="129"/>
      <c r="AM2096" s="129"/>
      <c r="AN2096" s="129"/>
      <c r="AO2096" s="129"/>
      <c r="AP2096" s="129"/>
      <c r="AQ2096" s="327"/>
      <c r="AR2096" s="327"/>
    </row>
    <row r="2097" spans="2:44" s="149" customFormat="1" ht="12.75" customHeight="1">
      <c r="B2097" s="21"/>
      <c r="C2097" s="58" t="s">
        <v>25</v>
      </c>
      <c r="D2097" s="59" t="s">
        <v>586</v>
      </c>
      <c r="E2097" s="64" t="s">
        <v>614</v>
      </c>
      <c r="F2097" s="61" t="s">
        <v>603</v>
      </c>
      <c r="G2097" s="246" t="s">
        <v>602</v>
      </c>
      <c r="H2097" s="14" t="s">
        <v>515</v>
      </c>
      <c r="I2097" s="25">
        <v>12</v>
      </c>
      <c r="J2097" s="26">
        <v>480</v>
      </c>
      <c r="K2097" s="483">
        <v>0.2</v>
      </c>
      <c r="L2097" s="483">
        <v>8</v>
      </c>
      <c r="M2097" s="27">
        <f t="shared" si="273"/>
        <v>12</v>
      </c>
      <c r="N2097" s="27">
        <f t="shared" si="274"/>
        <v>480</v>
      </c>
      <c r="O2097" s="27">
        <f t="shared" si="274"/>
        <v>0.2</v>
      </c>
      <c r="P2097" s="27">
        <f t="shared" si="274"/>
        <v>8</v>
      </c>
      <c r="Q2097" s="27"/>
      <c r="R2097" s="62">
        <v>43713</v>
      </c>
      <c r="S2097" s="274" t="s">
        <v>2470</v>
      </c>
      <c r="T2097" s="148" t="s">
        <v>31</v>
      </c>
      <c r="U2097" s="148" t="s">
        <v>31</v>
      </c>
      <c r="V2097" s="148" t="s">
        <v>31</v>
      </c>
      <c r="W2097" s="148" t="s">
        <v>31</v>
      </c>
      <c r="X2097" s="333" t="s">
        <v>3806</v>
      </c>
      <c r="Y2097" s="121"/>
      <c r="Z2097" s="121"/>
      <c r="AA2097" s="121"/>
      <c r="AB2097" s="121"/>
      <c r="AC2097" s="121"/>
      <c r="AD2097" s="121"/>
      <c r="AE2097" s="321"/>
      <c r="AF2097" s="121"/>
      <c r="AG2097" s="129"/>
      <c r="AH2097" s="129"/>
      <c r="AI2097" s="129"/>
      <c r="AJ2097" s="129"/>
      <c r="AK2097" s="129"/>
      <c r="AL2097" s="129"/>
      <c r="AM2097" s="129"/>
      <c r="AN2097" s="129"/>
      <c r="AO2097" s="129"/>
      <c r="AP2097" s="129"/>
      <c r="AQ2097" s="327"/>
      <c r="AR2097" s="327"/>
    </row>
    <row r="2098" spans="2:44" s="149" customFormat="1" ht="12.75" customHeight="1">
      <c r="B2098" s="21"/>
      <c r="C2098" s="58" t="s">
        <v>25</v>
      </c>
      <c r="D2098" s="59" t="s">
        <v>586</v>
      </c>
      <c r="E2098" s="64" t="s">
        <v>614</v>
      </c>
      <c r="F2098" s="60" t="s">
        <v>608</v>
      </c>
      <c r="G2098" s="246" t="s">
        <v>608</v>
      </c>
      <c r="H2098" s="14" t="s">
        <v>515</v>
      </c>
      <c r="I2098" s="25">
        <v>12</v>
      </c>
      <c r="J2098" s="26">
        <v>0</v>
      </c>
      <c r="K2098" s="483">
        <v>0.2</v>
      </c>
      <c r="L2098" s="483">
        <v>0</v>
      </c>
      <c r="M2098" s="27">
        <f t="shared" si="273"/>
        <v>12</v>
      </c>
      <c r="N2098" s="27">
        <f t="shared" si="274"/>
        <v>0</v>
      </c>
      <c r="O2098" s="27">
        <f t="shared" si="274"/>
        <v>0.2</v>
      </c>
      <c r="P2098" s="27">
        <f t="shared" si="274"/>
        <v>0</v>
      </c>
      <c r="Q2098" s="27"/>
      <c r="R2098" s="62">
        <v>43713</v>
      </c>
      <c r="S2098" s="274" t="s">
        <v>2470</v>
      </c>
      <c r="T2098" s="148" t="s">
        <v>31</v>
      </c>
      <c r="U2098" s="148" t="s">
        <v>31</v>
      </c>
      <c r="V2098" s="148" t="s">
        <v>31</v>
      </c>
      <c r="W2098" s="148" t="s">
        <v>31</v>
      </c>
      <c r="X2098" s="333" t="s">
        <v>3806</v>
      </c>
      <c r="Y2098" s="121"/>
      <c r="Z2098" s="121"/>
      <c r="AA2098" s="121"/>
      <c r="AB2098" s="121"/>
      <c r="AC2098" s="121"/>
      <c r="AD2098" s="121"/>
      <c r="AE2098" s="321"/>
      <c r="AF2098" s="121"/>
      <c r="AG2098" s="129"/>
      <c r="AH2098" s="129"/>
      <c r="AI2098" s="129"/>
      <c r="AJ2098" s="129"/>
      <c r="AK2098" s="129"/>
      <c r="AL2098" s="129"/>
      <c r="AM2098" s="129"/>
      <c r="AN2098" s="129"/>
      <c r="AO2098" s="129"/>
      <c r="AP2098" s="129"/>
      <c r="AQ2098" s="327"/>
      <c r="AR2098" s="327"/>
    </row>
    <row r="2099" spans="2:44" s="149" customFormat="1" ht="12.75" customHeight="1">
      <c r="B2099" s="21"/>
      <c r="C2099" s="58" t="s">
        <v>25</v>
      </c>
      <c r="D2099" s="59" t="s">
        <v>586</v>
      </c>
      <c r="E2099" s="64" t="s">
        <v>614</v>
      </c>
      <c r="F2099" s="60" t="s">
        <v>508</v>
      </c>
      <c r="G2099" s="247" t="s">
        <v>170</v>
      </c>
      <c r="H2099" s="14" t="s">
        <v>515</v>
      </c>
      <c r="I2099" s="25">
        <v>30</v>
      </c>
      <c r="J2099" s="26">
        <v>0</v>
      </c>
      <c r="K2099" s="483">
        <v>0.5</v>
      </c>
      <c r="L2099" s="483">
        <v>0</v>
      </c>
      <c r="M2099" s="27">
        <f t="shared" si="273"/>
        <v>30</v>
      </c>
      <c r="N2099" s="27">
        <f t="shared" si="274"/>
        <v>0</v>
      </c>
      <c r="O2099" s="27">
        <f t="shared" si="274"/>
        <v>0.5</v>
      </c>
      <c r="P2099" s="27">
        <f t="shared" si="274"/>
        <v>0</v>
      </c>
      <c r="Q2099" s="27"/>
      <c r="R2099" s="62">
        <v>43713</v>
      </c>
      <c r="S2099" s="274" t="s">
        <v>2470</v>
      </c>
      <c r="T2099" s="148" t="s">
        <v>31</v>
      </c>
      <c r="U2099" s="148" t="s">
        <v>31</v>
      </c>
      <c r="V2099" s="148" t="s">
        <v>31</v>
      </c>
      <c r="W2099" s="148" t="s">
        <v>31</v>
      </c>
      <c r="X2099" s="333" t="s">
        <v>3806</v>
      </c>
      <c r="Y2099" s="121"/>
      <c r="Z2099" s="121"/>
      <c r="AA2099" s="121"/>
      <c r="AB2099" s="121"/>
      <c r="AC2099" s="121"/>
      <c r="AD2099" s="121"/>
      <c r="AE2099" s="321"/>
      <c r="AF2099" s="121"/>
      <c r="AG2099" s="129"/>
      <c r="AH2099" s="129"/>
      <c r="AI2099" s="129"/>
      <c r="AJ2099" s="129"/>
      <c r="AK2099" s="129"/>
      <c r="AL2099" s="129"/>
      <c r="AM2099" s="129"/>
      <c r="AN2099" s="129"/>
      <c r="AO2099" s="129"/>
      <c r="AP2099" s="129"/>
      <c r="AQ2099" s="327"/>
      <c r="AR2099" s="327"/>
    </row>
    <row r="2100" spans="2:44" s="149" customFormat="1" ht="12.75" customHeight="1">
      <c r="B2100" s="21"/>
      <c r="C2100" s="58" t="s">
        <v>25</v>
      </c>
      <c r="D2100" s="59" t="s">
        <v>586</v>
      </c>
      <c r="E2100" s="64" t="s">
        <v>614</v>
      </c>
      <c r="F2100" s="60" t="s">
        <v>606</v>
      </c>
      <c r="G2100" s="246" t="s">
        <v>606</v>
      </c>
      <c r="H2100" s="14" t="s">
        <v>515</v>
      </c>
      <c r="I2100" s="25">
        <v>60</v>
      </c>
      <c r="J2100" s="26">
        <v>0</v>
      </c>
      <c r="K2100" s="483">
        <v>1</v>
      </c>
      <c r="L2100" s="483">
        <v>0</v>
      </c>
      <c r="M2100" s="27">
        <f t="shared" si="273"/>
        <v>60</v>
      </c>
      <c r="N2100" s="27">
        <f t="shared" si="274"/>
        <v>0</v>
      </c>
      <c r="O2100" s="27">
        <f t="shared" si="274"/>
        <v>1</v>
      </c>
      <c r="P2100" s="27">
        <f t="shared" si="274"/>
        <v>0</v>
      </c>
      <c r="Q2100" s="27"/>
      <c r="R2100" s="62">
        <v>43713</v>
      </c>
      <c r="S2100" s="274" t="s">
        <v>2470</v>
      </c>
      <c r="T2100" s="148" t="s">
        <v>31</v>
      </c>
      <c r="U2100" s="148" t="s">
        <v>31</v>
      </c>
      <c r="V2100" s="148" t="s">
        <v>31</v>
      </c>
      <c r="W2100" s="148" t="s">
        <v>31</v>
      </c>
      <c r="X2100" s="333" t="s">
        <v>3806</v>
      </c>
      <c r="Y2100" s="121"/>
      <c r="Z2100" s="121"/>
      <c r="AA2100" s="121"/>
      <c r="AB2100" s="121"/>
      <c r="AC2100" s="121"/>
      <c r="AD2100" s="121"/>
      <c r="AE2100" s="321"/>
      <c r="AF2100" s="121"/>
      <c r="AG2100" s="129"/>
      <c r="AH2100" s="129"/>
      <c r="AI2100" s="129"/>
      <c r="AJ2100" s="129"/>
      <c r="AK2100" s="129"/>
      <c r="AL2100" s="129"/>
      <c r="AM2100" s="129"/>
      <c r="AN2100" s="129"/>
      <c r="AO2100" s="129"/>
      <c r="AP2100" s="129"/>
      <c r="AQ2100" s="327"/>
      <c r="AR2100" s="327"/>
    </row>
    <row r="2101" spans="2:44" s="149" customFormat="1" ht="12.75" customHeight="1">
      <c r="B2101" s="21"/>
      <c r="C2101" s="58" t="s">
        <v>25</v>
      </c>
      <c r="D2101" s="59" t="s">
        <v>586</v>
      </c>
      <c r="E2101" s="64" t="s">
        <v>614</v>
      </c>
      <c r="F2101" s="60" t="s">
        <v>1215</v>
      </c>
      <c r="G2101" s="246" t="s">
        <v>609</v>
      </c>
      <c r="H2101" s="14" t="s">
        <v>515</v>
      </c>
      <c r="I2101" s="25">
        <v>6</v>
      </c>
      <c r="J2101" s="26">
        <v>480</v>
      </c>
      <c r="K2101" s="483">
        <v>0.1</v>
      </c>
      <c r="L2101" s="483">
        <v>8</v>
      </c>
      <c r="M2101" s="27">
        <f t="shared" si="273"/>
        <v>6</v>
      </c>
      <c r="N2101" s="27">
        <f t="shared" si="274"/>
        <v>480</v>
      </c>
      <c r="O2101" s="27">
        <f t="shared" si="274"/>
        <v>0.1</v>
      </c>
      <c r="P2101" s="27">
        <f t="shared" si="274"/>
        <v>8</v>
      </c>
      <c r="Q2101" s="27"/>
      <c r="R2101" s="62">
        <v>43713</v>
      </c>
      <c r="S2101" s="274" t="s">
        <v>2470</v>
      </c>
      <c r="T2101" s="148" t="s">
        <v>31</v>
      </c>
      <c r="U2101" s="148" t="s">
        <v>31</v>
      </c>
      <c r="V2101" s="148" t="s">
        <v>31</v>
      </c>
      <c r="W2101" s="148" t="s">
        <v>31</v>
      </c>
      <c r="X2101" s="333" t="s">
        <v>3806</v>
      </c>
      <c r="Y2101" s="121"/>
      <c r="Z2101" s="121"/>
      <c r="AA2101" s="121"/>
      <c r="AB2101" s="121"/>
      <c r="AC2101" s="121"/>
      <c r="AD2101" s="121"/>
      <c r="AE2101" s="321"/>
      <c r="AF2101" s="121"/>
      <c r="AG2101" s="129"/>
      <c r="AH2101" s="129"/>
      <c r="AI2101" s="129"/>
      <c r="AJ2101" s="129"/>
      <c r="AK2101" s="129"/>
      <c r="AL2101" s="129"/>
      <c r="AM2101" s="129"/>
      <c r="AN2101" s="129"/>
      <c r="AO2101" s="129"/>
      <c r="AP2101" s="129"/>
      <c r="AQ2101" s="327"/>
      <c r="AR2101" s="327"/>
    </row>
    <row r="2102" spans="2:44" s="149" customFormat="1" ht="12.75" customHeight="1">
      <c r="B2102" s="21"/>
      <c r="C2102" s="58" t="s">
        <v>25</v>
      </c>
      <c r="D2102" s="59" t="s">
        <v>586</v>
      </c>
      <c r="E2102" s="64" t="s">
        <v>614</v>
      </c>
      <c r="F2102" s="60" t="s">
        <v>616</v>
      </c>
      <c r="G2102" s="246" t="s">
        <v>616</v>
      </c>
      <c r="H2102" s="14" t="s">
        <v>515</v>
      </c>
      <c r="I2102" s="25">
        <v>120</v>
      </c>
      <c r="J2102" s="26">
        <v>0</v>
      </c>
      <c r="K2102" s="483">
        <v>2</v>
      </c>
      <c r="L2102" s="483">
        <v>0</v>
      </c>
      <c r="M2102" s="27">
        <f t="shared" si="273"/>
        <v>120</v>
      </c>
      <c r="N2102" s="27">
        <f t="shared" si="274"/>
        <v>0</v>
      </c>
      <c r="O2102" s="27">
        <f t="shared" si="274"/>
        <v>2</v>
      </c>
      <c r="P2102" s="27">
        <f t="shared" si="274"/>
        <v>0</v>
      </c>
      <c r="Q2102" s="27"/>
      <c r="R2102" s="62">
        <v>43713</v>
      </c>
      <c r="S2102" s="274" t="s">
        <v>2470</v>
      </c>
      <c r="T2102" s="148" t="s">
        <v>31</v>
      </c>
      <c r="U2102" s="148" t="s">
        <v>31</v>
      </c>
      <c r="V2102" s="148" t="s">
        <v>31</v>
      </c>
      <c r="W2102" s="148" t="s">
        <v>31</v>
      </c>
      <c r="X2102" s="333" t="s">
        <v>3806</v>
      </c>
      <c r="Y2102" s="121"/>
      <c r="Z2102" s="121"/>
      <c r="AA2102" s="121"/>
      <c r="AB2102" s="121"/>
      <c r="AC2102" s="121"/>
      <c r="AD2102" s="121"/>
      <c r="AE2102" s="321"/>
      <c r="AF2102" s="121"/>
      <c r="AG2102" s="129"/>
      <c r="AH2102" s="129"/>
      <c r="AI2102" s="129"/>
      <c r="AJ2102" s="129"/>
      <c r="AK2102" s="129"/>
      <c r="AL2102" s="129"/>
      <c r="AM2102" s="129"/>
      <c r="AN2102" s="129"/>
      <c r="AO2102" s="129"/>
      <c r="AP2102" s="129"/>
      <c r="AQ2102" s="327"/>
      <c r="AR2102" s="327"/>
    </row>
    <row r="2103" spans="2:44" s="149" customFormat="1" ht="12.75" customHeight="1">
      <c r="B2103" s="21"/>
      <c r="C2103" s="58" t="s">
        <v>25</v>
      </c>
      <c r="D2103" s="59" t="s">
        <v>586</v>
      </c>
      <c r="E2103" s="64" t="s">
        <v>614</v>
      </c>
      <c r="F2103" s="65" t="s">
        <v>617</v>
      </c>
      <c r="G2103" s="248" t="s">
        <v>617</v>
      </c>
      <c r="H2103" s="43" t="s">
        <v>515</v>
      </c>
      <c r="I2103" s="44">
        <v>30</v>
      </c>
      <c r="J2103" s="45">
        <v>0</v>
      </c>
      <c r="K2103" s="44">
        <v>0.5</v>
      </c>
      <c r="L2103" s="45">
        <v>0</v>
      </c>
      <c r="M2103" s="27">
        <f t="shared" si="273"/>
        <v>30</v>
      </c>
      <c r="N2103" s="27">
        <f t="shared" si="274"/>
        <v>0</v>
      </c>
      <c r="O2103" s="27">
        <f t="shared" si="274"/>
        <v>0.5</v>
      </c>
      <c r="P2103" s="27">
        <f t="shared" si="274"/>
        <v>0</v>
      </c>
      <c r="Q2103" s="19"/>
      <c r="R2103" s="66">
        <v>43714</v>
      </c>
      <c r="S2103" s="274" t="s">
        <v>2470</v>
      </c>
      <c r="T2103" s="148" t="s">
        <v>31</v>
      </c>
      <c r="U2103" s="148" t="s">
        <v>31</v>
      </c>
      <c r="V2103" s="148" t="s">
        <v>31</v>
      </c>
      <c r="W2103" s="148" t="s">
        <v>31</v>
      </c>
      <c r="X2103" s="333" t="s">
        <v>3806</v>
      </c>
      <c r="Y2103" s="121"/>
      <c r="Z2103" s="121"/>
      <c r="AA2103" s="121"/>
      <c r="AB2103" s="121"/>
      <c r="AC2103" s="121"/>
      <c r="AD2103" s="121"/>
      <c r="AE2103" s="321"/>
      <c r="AF2103" s="121"/>
      <c r="AG2103" s="129"/>
      <c r="AH2103" s="129"/>
      <c r="AI2103" s="129"/>
      <c r="AJ2103" s="129"/>
      <c r="AK2103" s="129"/>
      <c r="AL2103" s="129"/>
      <c r="AM2103" s="129"/>
      <c r="AN2103" s="129"/>
      <c r="AO2103" s="129"/>
      <c r="AP2103" s="129"/>
      <c r="AQ2103" s="327"/>
      <c r="AR2103" s="327"/>
    </row>
    <row r="2104" spans="2:44" s="149" customFormat="1" ht="12.75" customHeight="1">
      <c r="B2104" s="21"/>
      <c r="C2104" s="58" t="s">
        <v>25</v>
      </c>
      <c r="D2104" s="59" t="s">
        <v>586</v>
      </c>
      <c r="E2104" s="59" t="s">
        <v>618</v>
      </c>
      <c r="F2104" s="60" t="s">
        <v>619</v>
      </c>
      <c r="G2104" s="246" t="s">
        <v>620</v>
      </c>
      <c r="H2104" s="14" t="s">
        <v>515</v>
      </c>
      <c r="I2104" s="25">
        <v>12</v>
      </c>
      <c r="J2104" s="26">
        <v>720</v>
      </c>
      <c r="K2104" s="481">
        <v>0.3</v>
      </c>
      <c r="L2104" s="481">
        <v>12</v>
      </c>
      <c r="M2104" s="27">
        <f t="shared" si="273"/>
        <v>12</v>
      </c>
      <c r="N2104" s="27">
        <f t="shared" si="274"/>
        <v>720</v>
      </c>
      <c r="O2104" s="27">
        <f t="shared" si="274"/>
        <v>0.3</v>
      </c>
      <c r="P2104" s="27">
        <f t="shared" si="274"/>
        <v>12</v>
      </c>
      <c r="Q2104" s="27"/>
      <c r="R2104" s="62">
        <v>43712</v>
      </c>
      <c r="S2104" s="274" t="s">
        <v>2470</v>
      </c>
      <c r="T2104" s="148" t="s">
        <v>31</v>
      </c>
      <c r="U2104" s="148" t="s">
        <v>31</v>
      </c>
      <c r="V2104" s="148" t="s">
        <v>31</v>
      </c>
      <c r="W2104" s="148" t="s">
        <v>31</v>
      </c>
      <c r="X2104" s="333" t="s">
        <v>3806</v>
      </c>
      <c r="Y2104" s="121"/>
      <c r="Z2104" s="121"/>
      <c r="AA2104" s="121"/>
      <c r="AB2104" s="121"/>
      <c r="AC2104" s="121"/>
      <c r="AD2104" s="121"/>
      <c r="AE2104" s="321"/>
      <c r="AF2104" s="121"/>
      <c r="AG2104" s="129"/>
      <c r="AH2104" s="129"/>
      <c r="AI2104" s="129"/>
      <c r="AJ2104" s="129"/>
      <c r="AK2104" s="129"/>
      <c r="AL2104" s="129"/>
      <c r="AM2104" s="129"/>
      <c r="AN2104" s="129"/>
      <c r="AO2104" s="129"/>
      <c r="AP2104" s="129"/>
      <c r="AQ2104" s="327"/>
      <c r="AR2104" s="327"/>
    </row>
    <row r="2105" spans="2:44" s="149" customFormat="1" ht="12.75" customHeight="1">
      <c r="B2105" s="21"/>
      <c r="C2105" s="58" t="s">
        <v>25</v>
      </c>
      <c r="D2105" s="59" t="s">
        <v>586</v>
      </c>
      <c r="E2105" s="59" t="s">
        <v>618</v>
      </c>
      <c r="F2105" s="60" t="s">
        <v>621</v>
      </c>
      <c r="G2105" s="67" t="s">
        <v>622</v>
      </c>
      <c r="H2105" s="14" t="s">
        <v>515</v>
      </c>
      <c r="I2105" s="25">
        <v>18</v>
      </c>
      <c r="J2105" s="26">
        <v>0</v>
      </c>
      <c r="K2105" s="481">
        <v>0.2</v>
      </c>
      <c r="L2105" s="481">
        <v>0</v>
      </c>
      <c r="M2105" s="27">
        <f t="shared" si="273"/>
        <v>18</v>
      </c>
      <c r="N2105" s="27">
        <f t="shared" si="274"/>
        <v>0</v>
      </c>
      <c r="O2105" s="27">
        <f t="shared" si="274"/>
        <v>0.2</v>
      </c>
      <c r="P2105" s="27">
        <f t="shared" si="274"/>
        <v>0</v>
      </c>
      <c r="Q2105" s="27"/>
      <c r="R2105" s="62">
        <v>43794</v>
      </c>
      <c r="S2105" s="274" t="s">
        <v>2470</v>
      </c>
      <c r="T2105" s="148" t="s">
        <v>31</v>
      </c>
      <c r="U2105" s="148" t="s">
        <v>31</v>
      </c>
      <c r="V2105" s="148" t="s">
        <v>31</v>
      </c>
      <c r="W2105" s="148" t="s">
        <v>31</v>
      </c>
      <c r="X2105" s="333" t="s">
        <v>3806</v>
      </c>
      <c r="Y2105" s="121"/>
      <c r="Z2105" s="121"/>
      <c r="AA2105" s="121"/>
      <c r="AB2105" s="121"/>
      <c r="AC2105" s="121"/>
      <c r="AD2105" s="121"/>
      <c r="AE2105" s="321"/>
      <c r="AF2105" s="121"/>
      <c r="AG2105" s="129"/>
      <c r="AH2105" s="129"/>
      <c r="AI2105" s="129"/>
      <c r="AJ2105" s="129"/>
      <c r="AK2105" s="129"/>
      <c r="AL2105" s="129"/>
      <c r="AM2105" s="129"/>
      <c r="AN2105" s="129"/>
      <c r="AO2105" s="129"/>
      <c r="AP2105" s="129"/>
      <c r="AQ2105" s="327"/>
      <c r="AR2105" s="327"/>
    </row>
    <row r="2106" spans="2:44" s="149" customFormat="1" ht="12.75" customHeight="1">
      <c r="B2106" s="21"/>
      <c r="C2106" s="58" t="s">
        <v>25</v>
      </c>
      <c r="D2106" s="59" t="s">
        <v>586</v>
      </c>
      <c r="E2106" s="59" t="s">
        <v>618</v>
      </c>
      <c r="F2106" s="60" t="s">
        <v>623</v>
      </c>
      <c r="G2106" s="246" t="s">
        <v>624</v>
      </c>
      <c r="H2106" s="14" t="s">
        <v>515</v>
      </c>
      <c r="I2106" s="25">
        <v>12</v>
      </c>
      <c r="J2106" s="26">
        <v>0</v>
      </c>
      <c r="K2106" s="481">
        <v>0.2</v>
      </c>
      <c r="L2106" s="481">
        <v>0</v>
      </c>
      <c r="M2106" s="27">
        <f t="shared" si="273"/>
        <v>12</v>
      </c>
      <c r="N2106" s="27">
        <f t="shared" si="274"/>
        <v>0</v>
      </c>
      <c r="O2106" s="27">
        <f t="shared" si="274"/>
        <v>0.2</v>
      </c>
      <c r="P2106" s="27">
        <f t="shared" si="274"/>
        <v>0</v>
      </c>
      <c r="Q2106" s="27"/>
      <c r="R2106" s="62">
        <v>43020</v>
      </c>
      <c r="S2106" s="274" t="s">
        <v>2470</v>
      </c>
      <c r="T2106" s="148" t="s">
        <v>31</v>
      </c>
      <c r="U2106" s="148" t="s">
        <v>31</v>
      </c>
      <c r="V2106" s="148" t="s">
        <v>31</v>
      </c>
      <c r="W2106" s="148" t="s">
        <v>31</v>
      </c>
      <c r="X2106" s="333" t="s">
        <v>3806</v>
      </c>
      <c r="Y2106" s="121"/>
      <c r="Z2106" s="121"/>
      <c r="AA2106" s="121"/>
      <c r="AB2106" s="121"/>
      <c r="AC2106" s="121"/>
      <c r="AD2106" s="121"/>
      <c r="AE2106" s="321"/>
      <c r="AF2106" s="121"/>
      <c r="AG2106" s="129"/>
      <c r="AH2106" s="129"/>
      <c r="AI2106" s="129"/>
      <c r="AJ2106" s="129"/>
      <c r="AK2106" s="129"/>
      <c r="AL2106" s="129"/>
      <c r="AM2106" s="129"/>
      <c r="AN2106" s="129"/>
      <c r="AO2106" s="129"/>
      <c r="AP2106" s="129"/>
      <c r="AQ2106" s="327"/>
      <c r="AR2106" s="327"/>
    </row>
    <row r="2107" spans="2:44" s="149" customFormat="1" ht="12.75" customHeight="1">
      <c r="B2107" s="21"/>
      <c r="C2107" s="58" t="s">
        <v>25</v>
      </c>
      <c r="D2107" s="59" t="s">
        <v>586</v>
      </c>
      <c r="E2107" s="59" t="s">
        <v>618</v>
      </c>
      <c r="F2107" s="60" t="s">
        <v>625</v>
      </c>
      <c r="G2107" s="239" t="s">
        <v>626</v>
      </c>
      <c r="H2107" s="14" t="s">
        <v>515</v>
      </c>
      <c r="I2107" s="25">
        <v>90</v>
      </c>
      <c r="J2107" s="26">
        <v>0</v>
      </c>
      <c r="K2107" s="25">
        <v>0.5</v>
      </c>
      <c r="L2107" s="26">
        <v>0</v>
      </c>
      <c r="M2107" s="27">
        <f>SUM(I2107:I2109)</f>
        <v>216</v>
      </c>
      <c r="N2107" s="27">
        <f t="shared" ref="N2107:P2107" si="275">SUM(J2107:J2109)</f>
        <v>0</v>
      </c>
      <c r="O2107" s="27">
        <f t="shared" si="275"/>
        <v>2</v>
      </c>
      <c r="P2107" s="27">
        <f t="shared" si="275"/>
        <v>0</v>
      </c>
      <c r="Q2107" s="27"/>
      <c r="R2107" s="62">
        <v>42137</v>
      </c>
      <c r="S2107" s="274" t="s">
        <v>2470</v>
      </c>
      <c r="T2107" s="148" t="s">
        <v>31</v>
      </c>
      <c r="U2107" s="148" t="s">
        <v>31</v>
      </c>
      <c r="V2107" s="148" t="s">
        <v>31</v>
      </c>
      <c r="W2107" s="148" t="s">
        <v>31</v>
      </c>
      <c r="X2107" s="333" t="s">
        <v>3806</v>
      </c>
      <c r="Y2107" s="121"/>
      <c r="Z2107" s="121"/>
      <c r="AA2107" s="121"/>
      <c r="AB2107" s="121"/>
      <c r="AC2107" s="121"/>
      <c r="AD2107" s="121"/>
      <c r="AE2107" s="321"/>
      <c r="AF2107" s="121"/>
      <c r="AG2107" s="129"/>
      <c r="AH2107" s="129"/>
      <c r="AI2107" s="129"/>
      <c r="AJ2107" s="129"/>
      <c r="AK2107" s="129"/>
      <c r="AL2107" s="129"/>
      <c r="AM2107" s="129"/>
      <c r="AN2107" s="129"/>
      <c r="AO2107" s="129"/>
      <c r="AP2107" s="129"/>
      <c r="AQ2107" s="327"/>
      <c r="AR2107" s="327"/>
    </row>
    <row r="2108" spans="2:44" s="149" customFormat="1" ht="12.75" customHeight="1">
      <c r="B2108" s="21"/>
      <c r="C2108" s="29"/>
      <c r="D2108" s="30"/>
      <c r="E2108" s="30"/>
      <c r="F2108" s="31"/>
      <c r="G2108" s="239" t="s">
        <v>1041</v>
      </c>
      <c r="H2108" s="14" t="s">
        <v>515</v>
      </c>
      <c r="I2108" s="25">
        <v>90</v>
      </c>
      <c r="J2108" s="26">
        <v>0</v>
      </c>
      <c r="K2108" s="25">
        <v>1</v>
      </c>
      <c r="L2108" s="26">
        <v>0</v>
      </c>
      <c r="M2108" s="27"/>
      <c r="N2108" s="27"/>
      <c r="O2108" s="27"/>
      <c r="P2108" s="27"/>
      <c r="Q2108" s="27"/>
      <c r="R2108" s="62">
        <v>43606</v>
      </c>
      <c r="S2108" s="274" t="s">
        <v>2470</v>
      </c>
      <c r="T2108" s="148" t="s">
        <v>31</v>
      </c>
      <c r="U2108" s="148" t="s">
        <v>31</v>
      </c>
      <c r="V2108" s="148" t="s">
        <v>31</v>
      </c>
      <c r="W2108" s="148" t="s">
        <v>31</v>
      </c>
      <c r="X2108" s="333" t="s">
        <v>3806</v>
      </c>
      <c r="Y2108" s="121"/>
      <c r="Z2108" s="121"/>
      <c r="AA2108" s="121"/>
      <c r="AB2108" s="121"/>
      <c r="AC2108" s="121"/>
      <c r="AD2108" s="121"/>
      <c r="AE2108" s="321"/>
      <c r="AF2108" s="121"/>
      <c r="AG2108" s="129"/>
      <c r="AH2108" s="129"/>
      <c r="AI2108" s="129"/>
      <c r="AJ2108" s="129"/>
      <c r="AK2108" s="129"/>
      <c r="AL2108" s="129"/>
      <c r="AM2108" s="129"/>
      <c r="AN2108" s="129"/>
      <c r="AO2108" s="129"/>
      <c r="AP2108" s="129"/>
    </row>
    <row r="2109" spans="2:44" s="149" customFormat="1" ht="12.75" customHeight="1">
      <c r="B2109" s="21"/>
      <c r="C2109" s="29"/>
      <c r="D2109" s="30"/>
      <c r="E2109" s="30"/>
      <c r="F2109" s="31"/>
      <c r="G2109" s="239" t="s">
        <v>1042</v>
      </c>
      <c r="H2109" s="14" t="s">
        <v>515</v>
      </c>
      <c r="I2109" s="25">
        <v>36</v>
      </c>
      <c r="J2109" s="26">
        <v>0</v>
      </c>
      <c r="K2109" s="25">
        <v>0.5</v>
      </c>
      <c r="L2109" s="26">
        <v>0</v>
      </c>
      <c r="M2109" s="27"/>
      <c r="N2109" s="27"/>
      <c r="O2109" s="27"/>
      <c r="P2109" s="27"/>
      <c r="Q2109" s="27"/>
      <c r="R2109" s="62">
        <v>43606</v>
      </c>
      <c r="S2109" s="274" t="s">
        <v>2470</v>
      </c>
      <c r="T2109" s="148" t="s">
        <v>31</v>
      </c>
      <c r="U2109" s="148" t="s">
        <v>31</v>
      </c>
      <c r="V2109" s="148" t="s">
        <v>31</v>
      </c>
      <c r="W2109" s="148" t="s">
        <v>31</v>
      </c>
      <c r="X2109" s="333" t="s">
        <v>3806</v>
      </c>
      <c r="Y2109" s="121"/>
      <c r="Z2109" s="121"/>
      <c r="AA2109" s="121"/>
      <c r="AB2109" s="121"/>
      <c r="AC2109" s="121"/>
      <c r="AD2109" s="121"/>
      <c r="AE2109" s="321"/>
      <c r="AF2109" s="121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</row>
    <row r="2110" spans="2:44" s="149" customFormat="1" ht="12.75" customHeight="1">
      <c r="B2110" s="21"/>
      <c r="C2110" s="58" t="s">
        <v>25</v>
      </c>
      <c r="D2110" s="59" t="s">
        <v>586</v>
      </c>
      <c r="E2110" s="59" t="s">
        <v>627</v>
      </c>
      <c r="F2110" s="60" t="s">
        <v>1036</v>
      </c>
      <c r="G2110" s="246" t="s">
        <v>1043</v>
      </c>
      <c r="H2110" s="14" t="s">
        <v>515</v>
      </c>
      <c r="I2110" s="25">
        <v>60</v>
      </c>
      <c r="J2110" s="26">
        <v>30</v>
      </c>
      <c r="K2110" s="481">
        <v>1</v>
      </c>
      <c r="L2110" s="481">
        <v>0.5</v>
      </c>
      <c r="M2110" s="27">
        <f>SUM(I2110)</f>
        <v>60</v>
      </c>
      <c r="N2110" s="27">
        <f t="shared" ref="N2110:P2112" si="276">SUM(J2110)</f>
        <v>30</v>
      </c>
      <c r="O2110" s="27">
        <f t="shared" si="276"/>
        <v>1</v>
      </c>
      <c r="P2110" s="27">
        <f t="shared" si="276"/>
        <v>0.5</v>
      </c>
      <c r="Q2110" s="27"/>
      <c r="R2110" s="62">
        <v>42612</v>
      </c>
      <c r="S2110" s="274" t="s">
        <v>2470</v>
      </c>
      <c r="T2110" s="148" t="s">
        <v>31</v>
      </c>
      <c r="U2110" s="148" t="s">
        <v>31</v>
      </c>
      <c r="V2110" s="148" t="s">
        <v>31</v>
      </c>
      <c r="W2110" s="148" t="s">
        <v>31</v>
      </c>
      <c r="X2110" s="333" t="s">
        <v>3806</v>
      </c>
      <c r="Y2110" s="121"/>
      <c r="Z2110" s="121"/>
      <c r="AA2110" s="121"/>
      <c r="AB2110" s="121"/>
      <c r="AC2110" s="121"/>
      <c r="AD2110" s="121"/>
      <c r="AE2110" s="321"/>
      <c r="AF2110" s="121"/>
      <c r="AG2110" s="129"/>
      <c r="AH2110" s="129"/>
      <c r="AI2110" s="129"/>
      <c r="AJ2110" s="129"/>
      <c r="AK2110" s="129"/>
      <c r="AL2110" s="129"/>
      <c r="AM2110" s="129"/>
      <c r="AN2110" s="129"/>
      <c r="AO2110" s="129"/>
      <c r="AP2110" s="129"/>
      <c r="AQ2110" s="327"/>
      <c r="AR2110" s="327"/>
    </row>
    <row r="2111" spans="2:44" s="149" customFormat="1" ht="12.75" customHeight="1">
      <c r="B2111" s="21"/>
      <c r="C2111" s="58" t="s">
        <v>25</v>
      </c>
      <c r="D2111" s="59" t="s">
        <v>586</v>
      </c>
      <c r="E2111" s="59" t="s">
        <v>627</v>
      </c>
      <c r="F2111" s="60" t="s">
        <v>1044</v>
      </c>
      <c r="G2111" s="246" t="s">
        <v>1044</v>
      </c>
      <c r="H2111" s="14" t="s">
        <v>515</v>
      </c>
      <c r="I2111" s="25">
        <v>12</v>
      </c>
      <c r="J2111" s="26">
        <v>12</v>
      </c>
      <c r="K2111" s="481">
        <v>0.2</v>
      </c>
      <c r="L2111" s="481">
        <v>0.2</v>
      </c>
      <c r="M2111" s="27">
        <f>SUM(I2111)</f>
        <v>12</v>
      </c>
      <c r="N2111" s="27">
        <f t="shared" si="276"/>
        <v>12</v>
      </c>
      <c r="O2111" s="27">
        <f t="shared" si="276"/>
        <v>0.2</v>
      </c>
      <c r="P2111" s="27">
        <f t="shared" si="276"/>
        <v>0.2</v>
      </c>
      <c r="Q2111" s="27"/>
      <c r="R2111" s="62">
        <v>42612</v>
      </c>
      <c r="S2111" s="274" t="s">
        <v>2470</v>
      </c>
      <c r="T2111" s="148" t="s">
        <v>31</v>
      </c>
      <c r="U2111" s="148" t="s">
        <v>31</v>
      </c>
      <c r="V2111" s="148" t="s">
        <v>31</v>
      </c>
      <c r="W2111" s="148" t="s">
        <v>31</v>
      </c>
      <c r="X2111" s="333" t="s">
        <v>3806</v>
      </c>
      <c r="Y2111" s="121"/>
      <c r="Z2111" s="121"/>
      <c r="AA2111" s="121"/>
      <c r="AB2111" s="121"/>
      <c r="AC2111" s="121"/>
      <c r="AD2111" s="121"/>
      <c r="AE2111" s="321"/>
      <c r="AF2111" s="121"/>
      <c r="AG2111" s="129"/>
      <c r="AH2111" s="129"/>
      <c r="AI2111" s="129"/>
      <c r="AJ2111" s="129"/>
      <c r="AK2111" s="129"/>
      <c r="AL2111" s="129"/>
      <c r="AM2111" s="129"/>
      <c r="AN2111" s="129"/>
      <c r="AO2111" s="129"/>
      <c r="AP2111" s="129"/>
      <c r="AQ2111" s="327"/>
      <c r="AR2111" s="327"/>
    </row>
    <row r="2112" spans="2:44" s="149" customFormat="1" ht="12.75" customHeight="1">
      <c r="B2112" s="21"/>
      <c r="C2112" s="58" t="s">
        <v>25</v>
      </c>
      <c r="D2112" s="59" t="s">
        <v>586</v>
      </c>
      <c r="E2112" s="59" t="s">
        <v>627</v>
      </c>
      <c r="F2112" s="60" t="s">
        <v>1045</v>
      </c>
      <c r="G2112" s="246" t="s">
        <v>1045</v>
      </c>
      <c r="H2112" s="14" t="s">
        <v>515</v>
      </c>
      <c r="I2112" s="25">
        <v>90</v>
      </c>
      <c r="J2112" s="26">
        <v>720</v>
      </c>
      <c r="K2112" s="481">
        <v>1.5</v>
      </c>
      <c r="L2112" s="481">
        <v>12</v>
      </c>
      <c r="M2112" s="27">
        <f>SUM(I2112)</f>
        <v>90</v>
      </c>
      <c r="N2112" s="27">
        <f t="shared" si="276"/>
        <v>720</v>
      </c>
      <c r="O2112" s="27">
        <f t="shared" si="276"/>
        <v>1.5</v>
      </c>
      <c r="P2112" s="27">
        <f t="shared" si="276"/>
        <v>12</v>
      </c>
      <c r="Q2112" s="27"/>
      <c r="R2112" s="62">
        <v>42612</v>
      </c>
      <c r="S2112" s="274" t="s">
        <v>2470</v>
      </c>
      <c r="T2112" s="148" t="s">
        <v>31</v>
      </c>
      <c r="U2112" s="148" t="s">
        <v>31</v>
      </c>
      <c r="V2112" s="148" t="s">
        <v>31</v>
      </c>
      <c r="W2112" s="148" t="s">
        <v>31</v>
      </c>
      <c r="X2112" s="333" t="s">
        <v>3806</v>
      </c>
      <c r="Y2112" s="121"/>
      <c r="Z2112" s="121"/>
      <c r="AA2112" s="121"/>
      <c r="AB2112" s="121"/>
      <c r="AC2112" s="121"/>
      <c r="AD2112" s="121"/>
      <c r="AE2112" s="321"/>
      <c r="AF2112" s="121"/>
      <c r="AG2112" s="129"/>
      <c r="AH2112" s="129"/>
      <c r="AI2112" s="129"/>
      <c r="AJ2112" s="129"/>
      <c r="AK2112" s="129"/>
      <c r="AL2112" s="129"/>
      <c r="AM2112" s="129"/>
      <c r="AN2112" s="129"/>
      <c r="AO2112" s="129"/>
      <c r="AP2112" s="129"/>
      <c r="AQ2112" s="327"/>
      <c r="AR2112" s="327"/>
    </row>
    <row r="2113" spans="2:44" s="149" customFormat="1" ht="12.75" customHeight="1">
      <c r="B2113" s="21"/>
      <c r="C2113" s="58" t="s">
        <v>25</v>
      </c>
      <c r="D2113" s="59" t="s">
        <v>586</v>
      </c>
      <c r="E2113" s="59" t="s">
        <v>627</v>
      </c>
      <c r="F2113" s="60" t="s">
        <v>520</v>
      </c>
      <c r="G2113" s="249" t="s">
        <v>521</v>
      </c>
      <c r="H2113" s="14" t="s">
        <v>515</v>
      </c>
      <c r="I2113" s="25">
        <v>6</v>
      </c>
      <c r="J2113" s="26">
        <v>720</v>
      </c>
      <c r="K2113" s="481">
        <v>0.1</v>
      </c>
      <c r="L2113" s="481">
        <v>12</v>
      </c>
      <c r="M2113" s="27">
        <f>SUM(I2113:I2116)</f>
        <v>24</v>
      </c>
      <c r="N2113" s="27">
        <f t="shared" ref="N2113:P2113" si="277">SUM(J2113:J2116)</f>
        <v>2880</v>
      </c>
      <c r="O2113" s="27">
        <f t="shared" si="277"/>
        <v>0.4</v>
      </c>
      <c r="P2113" s="27">
        <f t="shared" si="277"/>
        <v>48</v>
      </c>
      <c r="Q2113" s="27"/>
      <c r="R2113" s="62">
        <v>43712</v>
      </c>
      <c r="S2113" s="274" t="s">
        <v>2470</v>
      </c>
      <c r="T2113" s="148" t="s">
        <v>31</v>
      </c>
      <c r="U2113" s="148" t="s">
        <v>31</v>
      </c>
      <c r="V2113" s="148" t="s">
        <v>31</v>
      </c>
      <c r="W2113" s="148" t="s">
        <v>31</v>
      </c>
      <c r="X2113" s="333" t="s">
        <v>3806</v>
      </c>
      <c r="Y2113" s="121"/>
      <c r="Z2113" s="121"/>
      <c r="AA2113" s="121"/>
      <c r="AB2113" s="121"/>
      <c r="AC2113" s="121"/>
      <c r="AD2113" s="121"/>
      <c r="AE2113" s="321"/>
      <c r="AF2113" s="121"/>
      <c r="AG2113" s="129"/>
      <c r="AH2113" s="129"/>
      <c r="AI2113" s="129"/>
      <c r="AJ2113" s="129"/>
      <c r="AK2113" s="129"/>
      <c r="AL2113" s="129"/>
      <c r="AM2113" s="129"/>
      <c r="AN2113" s="129"/>
      <c r="AO2113" s="129"/>
      <c r="AP2113" s="129"/>
      <c r="AQ2113" s="327"/>
      <c r="AR2113" s="327"/>
    </row>
    <row r="2114" spans="2:44" s="149" customFormat="1" ht="12.75" customHeight="1">
      <c r="B2114" s="21"/>
      <c r="C2114" s="29"/>
      <c r="D2114" s="30"/>
      <c r="E2114" s="30"/>
      <c r="F2114" s="31"/>
      <c r="G2114" s="249" t="s">
        <v>522</v>
      </c>
      <c r="H2114" s="14" t="s">
        <v>515</v>
      </c>
      <c r="I2114" s="25">
        <v>6</v>
      </c>
      <c r="J2114" s="26">
        <v>720</v>
      </c>
      <c r="K2114" s="481">
        <v>0.1</v>
      </c>
      <c r="L2114" s="481">
        <v>12</v>
      </c>
      <c r="M2114" s="27"/>
      <c r="N2114" s="27"/>
      <c r="O2114" s="27"/>
      <c r="P2114" s="27"/>
      <c r="Q2114" s="27"/>
      <c r="R2114" s="62">
        <v>43712</v>
      </c>
      <c r="S2114" s="274" t="s">
        <v>2470</v>
      </c>
      <c r="T2114" s="148" t="s">
        <v>31</v>
      </c>
      <c r="U2114" s="148" t="s">
        <v>31</v>
      </c>
      <c r="V2114" s="148" t="s">
        <v>31</v>
      </c>
      <c r="W2114" s="148" t="s">
        <v>31</v>
      </c>
      <c r="X2114" s="333" t="s">
        <v>3806</v>
      </c>
      <c r="Y2114" s="121"/>
      <c r="Z2114" s="121"/>
      <c r="AA2114" s="121"/>
      <c r="AB2114" s="121"/>
      <c r="AC2114" s="121"/>
      <c r="AD2114" s="121"/>
      <c r="AE2114" s="321"/>
      <c r="AF2114" s="121"/>
      <c r="AG2114" s="129"/>
      <c r="AH2114" s="129"/>
      <c r="AI2114" s="129"/>
      <c r="AJ2114" s="129"/>
      <c r="AK2114" s="129"/>
      <c r="AL2114" s="129"/>
      <c r="AM2114" s="129"/>
      <c r="AN2114" s="129"/>
      <c r="AO2114" s="129"/>
      <c r="AP2114" s="129"/>
    </row>
    <row r="2115" spans="2:44" s="149" customFormat="1" ht="12.75" customHeight="1">
      <c r="B2115" s="21"/>
      <c r="C2115" s="29"/>
      <c r="D2115" s="30"/>
      <c r="E2115" s="30"/>
      <c r="F2115" s="31"/>
      <c r="G2115" s="249" t="s">
        <v>523</v>
      </c>
      <c r="H2115" s="14" t="s">
        <v>515</v>
      </c>
      <c r="I2115" s="25">
        <v>6</v>
      </c>
      <c r="J2115" s="26">
        <v>720</v>
      </c>
      <c r="K2115" s="481">
        <v>0.1</v>
      </c>
      <c r="L2115" s="481">
        <v>12</v>
      </c>
      <c r="M2115" s="27"/>
      <c r="N2115" s="27"/>
      <c r="O2115" s="27"/>
      <c r="P2115" s="27"/>
      <c r="Q2115" s="27"/>
      <c r="R2115" s="62">
        <v>43433</v>
      </c>
      <c r="S2115" s="274" t="s">
        <v>2470</v>
      </c>
      <c r="T2115" s="148" t="s">
        <v>31</v>
      </c>
      <c r="U2115" s="148" t="s">
        <v>31</v>
      </c>
      <c r="V2115" s="148" t="s">
        <v>31</v>
      </c>
      <c r="W2115" s="148" t="s">
        <v>31</v>
      </c>
      <c r="X2115" s="333" t="s">
        <v>3806</v>
      </c>
      <c r="Y2115" s="121"/>
      <c r="Z2115" s="121"/>
      <c r="AA2115" s="121"/>
      <c r="AB2115" s="121"/>
      <c r="AC2115" s="121"/>
      <c r="AD2115" s="121"/>
      <c r="AE2115" s="321"/>
      <c r="AF2115" s="121"/>
      <c r="AG2115" s="129"/>
      <c r="AH2115" s="129"/>
      <c r="AI2115" s="129"/>
      <c r="AJ2115" s="129"/>
      <c r="AK2115" s="129"/>
      <c r="AL2115" s="129"/>
      <c r="AM2115" s="129"/>
      <c r="AN2115" s="129"/>
      <c r="AO2115" s="129"/>
      <c r="AP2115" s="129"/>
    </row>
    <row r="2116" spans="2:44" s="149" customFormat="1" ht="12.75" customHeight="1">
      <c r="B2116" s="21"/>
      <c r="C2116" s="29"/>
      <c r="D2116" s="30"/>
      <c r="E2116" s="30"/>
      <c r="F2116" s="31"/>
      <c r="G2116" s="246" t="s">
        <v>524</v>
      </c>
      <c r="H2116" s="14" t="s">
        <v>515</v>
      </c>
      <c r="I2116" s="25">
        <v>6</v>
      </c>
      <c r="J2116" s="26">
        <v>720</v>
      </c>
      <c r="K2116" s="481">
        <v>0.1</v>
      </c>
      <c r="L2116" s="481">
        <v>12</v>
      </c>
      <c r="M2116" s="27"/>
      <c r="N2116" s="27"/>
      <c r="O2116" s="27"/>
      <c r="P2116" s="27"/>
      <c r="Q2116" s="27"/>
      <c r="R2116" s="62">
        <v>43433</v>
      </c>
      <c r="S2116" s="274" t="s">
        <v>2470</v>
      </c>
      <c r="T2116" s="148" t="s">
        <v>31</v>
      </c>
      <c r="U2116" s="148" t="s">
        <v>31</v>
      </c>
      <c r="V2116" s="148" t="s">
        <v>31</v>
      </c>
      <c r="W2116" s="148" t="s">
        <v>31</v>
      </c>
      <c r="X2116" s="333" t="s">
        <v>3806</v>
      </c>
      <c r="Y2116" s="121"/>
      <c r="Z2116" s="121"/>
      <c r="AA2116" s="121"/>
      <c r="AB2116" s="121"/>
      <c r="AC2116" s="121"/>
      <c r="AD2116" s="121"/>
      <c r="AE2116" s="321"/>
      <c r="AF2116" s="121"/>
      <c r="AG2116" s="129"/>
      <c r="AH2116" s="129"/>
      <c r="AI2116" s="129"/>
      <c r="AJ2116" s="129"/>
      <c r="AK2116" s="129"/>
      <c r="AL2116" s="129"/>
      <c r="AM2116" s="129"/>
      <c r="AN2116" s="129"/>
      <c r="AO2116" s="129"/>
      <c r="AP2116" s="129"/>
    </row>
    <row r="2117" spans="2:44" s="149" customFormat="1" ht="12.75" customHeight="1">
      <c r="B2117" s="21"/>
      <c r="C2117" s="58" t="s">
        <v>25</v>
      </c>
      <c r="D2117" s="59" t="s">
        <v>586</v>
      </c>
      <c r="E2117" s="59" t="s">
        <v>627</v>
      </c>
      <c r="F2117" s="61" t="s">
        <v>628</v>
      </c>
      <c r="G2117" s="246" t="s">
        <v>629</v>
      </c>
      <c r="H2117" s="14" t="s">
        <v>515</v>
      </c>
      <c r="I2117" s="25">
        <v>12</v>
      </c>
      <c r="J2117" s="26">
        <v>0</v>
      </c>
      <c r="K2117" s="481">
        <v>0.2</v>
      </c>
      <c r="L2117" s="481">
        <v>0</v>
      </c>
      <c r="M2117" s="27">
        <f>SUM(I2117:I2120)</f>
        <v>66</v>
      </c>
      <c r="N2117" s="27">
        <f t="shared" ref="N2117:P2117" si="278">SUM(J2117:J2120)</f>
        <v>6</v>
      </c>
      <c r="O2117" s="27">
        <f t="shared" si="278"/>
        <v>1.1000000000000001</v>
      </c>
      <c r="P2117" s="27">
        <f t="shared" si="278"/>
        <v>0.1</v>
      </c>
      <c r="Q2117" s="27"/>
      <c r="R2117" s="62">
        <v>43202</v>
      </c>
      <c r="S2117" s="274" t="s">
        <v>2470</v>
      </c>
      <c r="T2117" s="148" t="s">
        <v>31</v>
      </c>
      <c r="U2117" s="148" t="s">
        <v>31</v>
      </c>
      <c r="V2117" s="148" t="s">
        <v>31</v>
      </c>
      <c r="W2117" s="148" t="s">
        <v>31</v>
      </c>
      <c r="X2117" s="333" t="s">
        <v>3806</v>
      </c>
      <c r="Y2117" s="121"/>
      <c r="Z2117" s="121"/>
      <c r="AA2117" s="121"/>
      <c r="AB2117" s="121"/>
      <c r="AC2117" s="121"/>
      <c r="AD2117" s="121"/>
      <c r="AE2117" s="321"/>
      <c r="AF2117" s="121"/>
      <c r="AG2117" s="129"/>
      <c r="AH2117" s="129"/>
      <c r="AI2117" s="129"/>
      <c r="AJ2117" s="129"/>
      <c r="AK2117" s="129"/>
      <c r="AL2117" s="129"/>
      <c r="AM2117" s="129"/>
      <c r="AN2117" s="129"/>
      <c r="AO2117" s="129"/>
      <c r="AP2117" s="129"/>
      <c r="AQ2117" s="327"/>
      <c r="AR2117" s="327"/>
    </row>
    <row r="2118" spans="2:44" s="149" customFormat="1" ht="12.75" customHeight="1">
      <c r="B2118" s="21"/>
      <c r="C2118" s="29"/>
      <c r="D2118" s="30"/>
      <c r="E2118" s="30"/>
      <c r="F2118" s="31"/>
      <c r="G2118" s="246" t="s">
        <v>630</v>
      </c>
      <c r="H2118" s="14" t="s">
        <v>515</v>
      </c>
      <c r="I2118" s="25">
        <v>12</v>
      </c>
      <c r="J2118" s="26">
        <v>6</v>
      </c>
      <c r="K2118" s="481">
        <v>0.2</v>
      </c>
      <c r="L2118" s="481">
        <v>0.1</v>
      </c>
      <c r="M2118" s="27"/>
      <c r="N2118" s="27"/>
      <c r="O2118" s="27"/>
      <c r="P2118" s="27"/>
      <c r="Q2118" s="27"/>
      <c r="R2118" s="62">
        <v>43406</v>
      </c>
      <c r="S2118" s="274" t="s">
        <v>2470</v>
      </c>
      <c r="T2118" s="148" t="s">
        <v>31</v>
      </c>
      <c r="U2118" s="148" t="s">
        <v>31</v>
      </c>
      <c r="V2118" s="148" t="s">
        <v>31</v>
      </c>
      <c r="W2118" s="148" t="s">
        <v>31</v>
      </c>
      <c r="X2118" s="333" t="s">
        <v>3806</v>
      </c>
      <c r="Y2118" s="121"/>
      <c r="Z2118" s="121"/>
      <c r="AA2118" s="121"/>
      <c r="AB2118" s="121"/>
      <c r="AC2118" s="121"/>
      <c r="AD2118" s="121"/>
      <c r="AE2118" s="321"/>
      <c r="AF2118" s="121"/>
      <c r="AG2118" s="129"/>
      <c r="AH2118" s="129"/>
      <c r="AI2118" s="129"/>
      <c r="AJ2118" s="129"/>
      <c r="AK2118" s="129"/>
      <c r="AL2118" s="129"/>
      <c r="AM2118" s="129"/>
      <c r="AN2118" s="129"/>
      <c r="AO2118" s="129"/>
      <c r="AP2118" s="129"/>
    </row>
    <row r="2119" spans="2:44" s="149" customFormat="1" ht="12.75" customHeight="1">
      <c r="B2119" s="21"/>
      <c r="C2119" s="29"/>
      <c r="D2119" s="30"/>
      <c r="E2119" s="30"/>
      <c r="F2119" s="31"/>
      <c r="G2119" s="246" t="s">
        <v>631</v>
      </c>
      <c r="H2119" s="14" t="s">
        <v>515</v>
      </c>
      <c r="I2119" s="25">
        <v>24</v>
      </c>
      <c r="J2119" s="26">
        <v>0</v>
      </c>
      <c r="K2119" s="481">
        <v>0.4</v>
      </c>
      <c r="L2119" s="481">
        <v>0</v>
      </c>
      <c r="M2119" s="27"/>
      <c r="N2119" s="27"/>
      <c r="O2119" s="27"/>
      <c r="P2119" s="27"/>
      <c r="Q2119" s="27"/>
      <c r="R2119" s="62">
        <v>43202</v>
      </c>
      <c r="S2119" s="274" t="s">
        <v>2470</v>
      </c>
      <c r="T2119" s="148" t="s">
        <v>31</v>
      </c>
      <c r="U2119" s="148" t="s">
        <v>31</v>
      </c>
      <c r="V2119" s="148" t="s">
        <v>31</v>
      </c>
      <c r="W2119" s="148" t="s">
        <v>31</v>
      </c>
      <c r="X2119" s="333" t="s">
        <v>3806</v>
      </c>
      <c r="Y2119" s="121"/>
      <c r="Z2119" s="121"/>
      <c r="AA2119" s="121"/>
      <c r="AB2119" s="121"/>
      <c r="AC2119" s="121"/>
      <c r="AD2119" s="121"/>
      <c r="AE2119" s="321"/>
      <c r="AF2119" s="121"/>
      <c r="AG2119" s="129"/>
      <c r="AH2119" s="129"/>
      <c r="AI2119" s="129"/>
      <c r="AJ2119" s="129"/>
      <c r="AK2119" s="129"/>
      <c r="AL2119" s="129"/>
      <c r="AM2119" s="129"/>
      <c r="AN2119" s="129"/>
      <c r="AO2119" s="129"/>
      <c r="AP2119" s="129"/>
    </row>
    <row r="2120" spans="2:44" s="149" customFormat="1" ht="12.75" customHeight="1">
      <c r="B2120" s="21"/>
      <c r="C2120" s="29"/>
      <c r="D2120" s="30"/>
      <c r="E2120" s="30"/>
      <c r="F2120" s="31"/>
      <c r="G2120" s="246" t="s">
        <v>632</v>
      </c>
      <c r="H2120" s="14" t="s">
        <v>515</v>
      </c>
      <c r="I2120" s="25">
        <v>18</v>
      </c>
      <c r="J2120" s="26">
        <v>0</v>
      </c>
      <c r="K2120" s="481">
        <v>0.3</v>
      </c>
      <c r="L2120" s="481">
        <v>0</v>
      </c>
      <c r="M2120" s="27"/>
      <c r="N2120" s="27"/>
      <c r="O2120" s="27"/>
      <c r="P2120" s="27"/>
      <c r="Q2120" s="27"/>
      <c r="R2120" s="62">
        <v>43202</v>
      </c>
      <c r="S2120" s="274" t="s">
        <v>2470</v>
      </c>
      <c r="T2120" s="148" t="s">
        <v>31</v>
      </c>
      <c r="U2120" s="148" t="s">
        <v>31</v>
      </c>
      <c r="V2120" s="148" t="s">
        <v>31</v>
      </c>
      <c r="W2120" s="148" t="s">
        <v>31</v>
      </c>
      <c r="X2120" s="333" t="s">
        <v>3806</v>
      </c>
      <c r="Y2120" s="121"/>
      <c r="Z2120" s="121"/>
      <c r="AA2120" s="121"/>
      <c r="AB2120" s="121"/>
      <c r="AC2120" s="121"/>
      <c r="AD2120" s="121"/>
      <c r="AE2120" s="321"/>
      <c r="AF2120" s="121"/>
      <c r="AG2120" s="129"/>
      <c r="AH2120" s="129"/>
      <c r="AI2120" s="129"/>
      <c r="AJ2120" s="129"/>
      <c r="AK2120" s="129"/>
      <c r="AL2120" s="129"/>
      <c r="AM2120" s="129"/>
      <c r="AN2120" s="129"/>
      <c r="AO2120" s="129"/>
      <c r="AP2120" s="129"/>
    </row>
    <row r="2121" spans="2:44" s="149" customFormat="1" ht="12.75" customHeight="1">
      <c r="B2121" s="21"/>
      <c r="C2121" s="58" t="s">
        <v>25</v>
      </c>
      <c r="D2121" s="59" t="s">
        <v>633</v>
      </c>
      <c r="E2121" s="59" t="s">
        <v>634</v>
      </c>
      <c r="F2121" s="60" t="s">
        <v>761</v>
      </c>
      <c r="G2121" s="246" t="s">
        <v>1046</v>
      </c>
      <c r="H2121" s="14" t="s">
        <v>515</v>
      </c>
      <c r="I2121" s="25">
        <v>12</v>
      </c>
      <c r="J2121" s="26">
        <v>0</v>
      </c>
      <c r="K2121" s="481">
        <v>0.2</v>
      </c>
      <c r="L2121" s="481">
        <v>0</v>
      </c>
      <c r="M2121" s="27">
        <f>SUM(I2121)</f>
        <v>12</v>
      </c>
      <c r="N2121" s="27">
        <f t="shared" ref="N2121:P2129" si="279">SUM(J2121)</f>
        <v>0</v>
      </c>
      <c r="O2121" s="27">
        <f t="shared" si="279"/>
        <v>0.2</v>
      </c>
      <c r="P2121" s="27">
        <f t="shared" si="279"/>
        <v>0</v>
      </c>
      <c r="Q2121" s="27"/>
      <c r="R2121" s="68">
        <v>41995</v>
      </c>
      <c r="S2121" s="274" t="s">
        <v>2470</v>
      </c>
      <c r="T2121" s="148" t="s">
        <v>31</v>
      </c>
      <c r="U2121" s="148" t="s">
        <v>31</v>
      </c>
      <c r="V2121" s="148" t="s">
        <v>31</v>
      </c>
      <c r="W2121" s="148" t="s">
        <v>31</v>
      </c>
      <c r="X2121" s="333" t="s">
        <v>3806</v>
      </c>
      <c r="Y2121" s="121"/>
      <c r="Z2121" s="121"/>
      <c r="AA2121" s="121"/>
      <c r="AB2121" s="121"/>
      <c r="AC2121" s="121"/>
      <c r="AD2121" s="121"/>
      <c r="AE2121" s="321"/>
      <c r="AF2121" s="121"/>
      <c r="AG2121" s="129"/>
      <c r="AH2121" s="129"/>
      <c r="AI2121" s="129"/>
      <c r="AJ2121" s="129"/>
      <c r="AK2121" s="129"/>
      <c r="AL2121" s="129"/>
      <c r="AM2121" s="129"/>
      <c r="AN2121" s="129"/>
      <c r="AO2121" s="129"/>
      <c r="AP2121" s="129"/>
      <c r="AQ2121" s="327"/>
      <c r="AR2121" s="327"/>
    </row>
    <row r="2122" spans="2:44" s="149" customFormat="1" ht="12.75" customHeight="1">
      <c r="B2122" s="21"/>
      <c r="C2122" s="58" t="s">
        <v>25</v>
      </c>
      <c r="D2122" s="59" t="s">
        <v>633</v>
      </c>
      <c r="E2122" s="59" t="s">
        <v>634</v>
      </c>
      <c r="F2122" s="60" t="s">
        <v>764</v>
      </c>
      <c r="G2122" s="246" t="s">
        <v>1047</v>
      </c>
      <c r="H2122" s="14" t="s">
        <v>515</v>
      </c>
      <c r="I2122" s="25">
        <v>30</v>
      </c>
      <c r="J2122" s="26">
        <v>0</v>
      </c>
      <c r="K2122" s="481">
        <v>0.5</v>
      </c>
      <c r="L2122" s="481">
        <v>0</v>
      </c>
      <c r="M2122" s="27">
        <f t="shared" ref="M2122:M2129" si="280">SUM(I2122)</f>
        <v>30</v>
      </c>
      <c r="N2122" s="27">
        <f t="shared" si="279"/>
        <v>0</v>
      </c>
      <c r="O2122" s="27">
        <f t="shared" si="279"/>
        <v>0.5</v>
      </c>
      <c r="P2122" s="27">
        <f t="shared" si="279"/>
        <v>0</v>
      </c>
      <c r="Q2122" s="27"/>
      <c r="R2122" s="68">
        <v>41995</v>
      </c>
      <c r="S2122" s="274" t="s">
        <v>2470</v>
      </c>
      <c r="T2122" s="148" t="s">
        <v>31</v>
      </c>
      <c r="U2122" s="148" t="s">
        <v>31</v>
      </c>
      <c r="V2122" s="148" t="s">
        <v>31</v>
      </c>
      <c r="W2122" s="148" t="s">
        <v>31</v>
      </c>
      <c r="X2122" s="333" t="s">
        <v>3806</v>
      </c>
      <c r="Y2122" s="121"/>
      <c r="Z2122" s="121"/>
      <c r="AA2122" s="121"/>
      <c r="AB2122" s="121"/>
      <c r="AC2122" s="121"/>
      <c r="AD2122" s="121"/>
      <c r="AE2122" s="321"/>
      <c r="AF2122" s="121"/>
      <c r="AG2122" s="129"/>
      <c r="AH2122" s="129"/>
      <c r="AI2122" s="129"/>
      <c r="AJ2122" s="129"/>
      <c r="AK2122" s="129"/>
      <c r="AL2122" s="129"/>
      <c r="AM2122" s="129"/>
      <c r="AN2122" s="129"/>
      <c r="AO2122" s="129"/>
      <c r="AP2122" s="129"/>
      <c r="AQ2122" s="327"/>
      <c r="AR2122" s="327"/>
    </row>
    <row r="2123" spans="2:44" s="149" customFormat="1" ht="12.75" customHeight="1">
      <c r="B2123" s="21"/>
      <c r="C2123" s="58" t="s">
        <v>25</v>
      </c>
      <c r="D2123" s="59" t="s">
        <v>633</v>
      </c>
      <c r="E2123" s="59" t="s">
        <v>634</v>
      </c>
      <c r="F2123" s="60" t="s">
        <v>765</v>
      </c>
      <c r="G2123" s="246" t="s">
        <v>1048</v>
      </c>
      <c r="H2123" s="14" t="s">
        <v>515</v>
      </c>
      <c r="I2123" s="25">
        <v>360</v>
      </c>
      <c r="J2123" s="26">
        <v>0</v>
      </c>
      <c r="K2123" s="481">
        <v>6</v>
      </c>
      <c r="L2123" s="481">
        <v>0</v>
      </c>
      <c r="M2123" s="27">
        <f t="shared" si="280"/>
        <v>360</v>
      </c>
      <c r="N2123" s="27">
        <f t="shared" si="279"/>
        <v>0</v>
      </c>
      <c r="O2123" s="27">
        <f t="shared" si="279"/>
        <v>6</v>
      </c>
      <c r="P2123" s="27">
        <f t="shared" si="279"/>
        <v>0</v>
      </c>
      <c r="Q2123" s="27"/>
      <c r="R2123" s="68">
        <v>41995</v>
      </c>
      <c r="S2123" s="274" t="s">
        <v>2470</v>
      </c>
      <c r="T2123" s="148" t="s">
        <v>31</v>
      </c>
      <c r="U2123" s="148" t="s">
        <v>31</v>
      </c>
      <c r="V2123" s="148" t="s">
        <v>31</v>
      </c>
      <c r="W2123" s="148" t="s">
        <v>31</v>
      </c>
      <c r="X2123" s="333" t="s">
        <v>3806</v>
      </c>
      <c r="Y2123" s="121"/>
      <c r="Z2123" s="121"/>
      <c r="AA2123" s="121"/>
      <c r="AB2123" s="121"/>
      <c r="AC2123" s="121"/>
      <c r="AD2123" s="121"/>
      <c r="AE2123" s="321"/>
      <c r="AF2123" s="121"/>
      <c r="AG2123" s="129"/>
      <c r="AH2123" s="129"/>
      <c r="AI2123" s="129"/>
      <c r="AJ2123" s="129"/>
      <c r="AK2123" s="129"/>
      <c r="AL2123" s="129"/>
      <c r="AM2123" s="129"/>
      <c r="AN2123" s="129"/>
      <c r="AO2123" s="129"/>
      <c r="AP2123" s="129"/>
      <c r="AQ2123" s="327"/>
      <c r="AR2123" s="327"/>
    </row>
    <row r="2124" spans="2:44" s="149" customFormat="1" ht="12.75" customHeight="1">
      <c r="B2124" s="21"/>
      <c r="C2124" s="58" t="s">
        <v>25</v>
      </c>
      <c r="D2124" s="59" t="s">
        <v>633</v>
      </c>
      <c r="E2124" s="59" t="s">
        <v>634</v>
      </c>
      <c r="F2124" s="60" t="s">
        <v>766</v>
      </c>
      <c r="G2124" s="246" t="s">
        <v>1049</v>
      </c>
      <c r="H2124" s="14" t="s">
        <v>515</v>
      </c>
      <c r="I2124" s="25">
        <v>30</v>
      </c>
      <c r="J2124" s="26">
        <v>0</v>
      </c>
      <c r="K2124" s="481">
        <v>0.5</v>
      </c>
      <c r="L2124" s="481">
        <v>0</v>
      </c>
      <c r="M2124" s="27">
        <f t="shared" si="280"/>
        <v>30</v>
      </c>
      <c r="N2124" s="27">
        <f t="shared" si="279"/>
        <v>0</v>
      </c>
      <c r="O2124" s="27">
        <f t="shared" si="279"/>
        <v>0.5</v>
      </c>
      <c r="P2124" s="27">
        <f t="shared" si="279"/>
        <v>0</v>
      </c>
      <c r="Q2124" s="27"/>
      <c r="R2124" s="68">
        <v>41995</v>
      </c>
      <c r="S2124" s="274" t="s">
        <v>2470</v>
      </c>
      <c r="T2124" s="148" t="s">
        <v>31</v>
      </c>
      <c r="U2124" s="148" t="s">
        <v>31</v>
      </c>
      <c r="V2124" s="148" t="s">
        <v>31</v>
      </c>
      <c r="W2124" s="148" t="s">
        <v>31</v>
      </c>
      <c r="X2124" s="333" t="s">
        <v>3806</v>
      </c>
      <c r="Y2124" s="121"/>
      <c r="Z2124" s="121"/>
      <c r="AA2124" s="121"/>
      <c r="AB2124" s="121"/>
      <c r="AC2124" s="121"/>
      <c r="AD2124" s="121"/>
      <c r="AE2124" s="321"/>
      <c r="AF2124" s="121"/>
      <c r="AG2124" s="129"/>
      <c r="AH2124" s="129"/>
      <c r="AI2124" s="129"/>
      <c r="AJ2124" s="129"/>
      <c r="AK2124" s="129"/>
      <c r="AL2124" s="129"/>
      <c r="AM2124" s="129"/>
      <c r="AN2124" s="129"/>
      <c r="AO2124" s="129"/>
      <c r="AP2124" s="129"/>
      <c r="AQ2124" s="327"/>
      <c r="AR2124" s="327"/>
    </row>
    <row r="2125" spans="2:44" s="149" customFormat="1" ht="12.75" customHeight="1">
      <c r="B2125" s="21"/>
      <c r="C2125" s="58" t="s">
        <v>25</v>
      </c>
      <c r="D2125" s="59" t="s">
        <v>633</v>
      </c>
      <c r="E2125" s="59" t="s">
        <v>634</v>
      </c>
      <c r="F2125" s="60" t="s">
        <v>767</v>
      </c>
      <c r="G2125" s="246" t="s">
        <v>1050</v>
      </c>
      <c r="H2125" s="14" t="s">
        <v>515</v>
      </c>
      <c r="I2125" s="25">
        <v>30</v>
      </c>
      <c r="J2125" s="26">
        <v>0</v>
      </c>
      <c r="K2125" s="481">
        <v>0.5</v>
      </c>
      <c r="L2125" s="481">
        <v>0</v>
      </c>
      <c r="M2125" s="27">
        <f t="shared" si="280"/>
        <v>30</v>
      </c>
      <c r="N2125" s="27">
        <f t="shared" si="279"/>
        <v>0</v>
      </c>
      <c r="O2125" s="27">
        <f t="shared" si="279"/>
        <v>0.5</v>
      </c>
      <c r="P2125" s="27">
        <f t="shared" si="279"/>
        <v>0</v>
      </c>
      <c r="Q2125" s="27"/>
      <c r="R2125" s="68">
        <v>41995</v>
      </c>
      <c r="S2125" s="274" t="s">
        <v>2470</v>
      </c>
      <c r="T2125" s="148" t="s">
        <v>31</v>
      </c>
      <c r="U2125" s="148" t="s">
        <v>31</v>
      </c>
      <c r="V2125" s="148" t="s">
        <v>31</v>
      </c>
      <c r="W2125" s="148" t="s">
        <v>31</v>
      </c>
      <c r="X2125" s="333" t="s">
        <v>3806</v>
      </c>
      <c r="Y2125" s="121"/>
      <c r="Z2125" s="121"/>
      <c r="AA2125" s="121"/>
      <c r="AB2125" s="121"/>
      <c r="AC2125" s="121"/>
      <c r="AD2125" s="121"/>
      <c r="AE2125" s="321"/>
      <c r="AF2125" s="121"/>
      <c r="AG2125" s="129"/>
      <c r="AH2125" s="129"/>
      <c r="AI2125" s="129"/>
      <c r="AJ2125" s="129"/>
      <c r="AK2125" s="129"/>
      <c r="AL2125" s="129"/>
      <c r="AM2125" s="129"/>
      <c r="AN2125" s="129"/>
      <c r="AO2125" s="129"/>
      <c r="AP2125" s="129"/>
      <c r="AQ2125" s="327"/>
      <c r="AR2125" s="327"/>
    </row>
    <row r="2126" spans="2:44" s="149" customFormat="1" ht="12.75" customHeight="1">
      <c r="B2126" s="21"/>
      <c r="C2126" s="58" t="s">
        <v>25</v>
      </c>
      <c r="D2126" s="59" t="s">
        <v>633</v>
      </c>
      <c r="E2126" s="59" t="s">
        <v>634</v>
      </c>
      <c r="F2126" s="60" t="s">
        <v>768</v>
      </c>
      <c r="G2126" s="246" t="s">
        <v>1051</v>
      </c>
      <c r="H2126" s="14" t="s">
        <v>515</v>
      </c>
      <c r="I2126" s="25">
        <v>12</v>
      </c>
      <c r="J2126" s="26">
        <v>4320</v>
      </c>
      <c r="K2126" s="481">
        <v>0.2</v>
      </c>
      <c r="L2126" s="481">
        <v>72</v>
      </c>
      <c r="M2126" s="27">
        <f t="shared" si="280"/>
        <v>12</v>
      </c>
      <c r="N2126" s="27">
        <f t="shared" si="279"/>
        <v>4320</v>
      </c>
      <c r="O2126" s="27">
        <f t="shared" si="279"/>
        <v>0.2</v>
      </c>
      <c r="P2126" s="27">
        <f t="shared" si="279"/>
        <v>72</v>
      </c>
      <c r="Q2126" s="27"/>
      <c r="R2126" s="68">
        <v>41995</v>
      </c>
      <c r="S2126" s="274" t="s">
        <v>2470</v>
      </c>
      <c r="T2126" s="148" t="s">
        <v>31</v>
      </c>
      <c r="U2126" s="148" t="s">
        <v>31</v>
      </c>
      <c r="V2126" s="148" t="s">
        <v>31</v>
      </c>
      <c r="W2126" s="148" t="s">
        <v>31</v>
      </c>
      <c r="X2126" s="333" t="s">
        <v>3806</v>
      </c>
      <c r="Y2126" s="121"/>
      <c r="Z2126" s="121"/>
      <c r="AA2126" s="121"/>
      <c r="AB2126" s="121"/>
      <c r="AC2126" s="121"/>
      <c r="AD2126" s="121"/>
      <c r="AE2126" s="321"/>
      <c r="AF2126" s="121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327"/>
      <c r="AR2126" s="327"/>
    </row>
    <row r="2127" spans="2:44" s="149" customFormat="1" ht="12.75" customHeight="1">
      <c r="B2127" s="21"/>
      <c r="C2127" s="58" t="s">
        <v>25</v>
      </c>
      <c r="D2127" s="59" t="s">
        <v>635</v>
      </c>
      <c r="E2127" s="59" t="s">
        <v>1052</v>
      </c>
      <c r="F2127" s="59" t="s">
        <v>636</v>
      </c>
      <c r="G2127" s="246" t="s">
        <v>636</v>
      </c>
      <c r="H2127" s="14" t="s">
        <v>274</v>
      </c>
      <c r="I2127" s="25">
        <v>42</v>
      </c>
      <c r="J2127" s="26">
        <v>0</v>
      </c>
      <c r="K2127" s="481">
        <v>0.7</v>
      </c>
      <c r="L2127" s="481">
        <v>0</v>
      </c>
      <c r="M2127" s="27">
        <f t="shared" si="280"/>
        <v>42</v>
      </c>
      <c r="N2127" s="27">
        <f t="shared" si="279"/>
        <v>0</v>
      </c>
      <c r="O2127" s="27">
        <f t="shared" si="279"/>
        <v>0.7</v>
      </c>
      <c r="P2127" s="27">
        <f t="shared" si="279"/>
        <v>0</v>
      </c>
      <c r="Q2127" s="27"/>
      <c r="R2127" s="68">
        <v>43216</v>
      </c>
      <c r="S2127" s="274" t="s">
        <v>2470</v>
      </c>
      <c r="T2127" s="148" t="s">
        <v>31</v>
      </c>
      <c r="U2127" s="148" t="s">
        <v>31</v>
      </c>
      <c r="V2127" s="148" t="s">
        <v>31</v>
      </c>
      <c r="W2127" s="148" t="s">
        <v>31</v>
      </c>
      <c r="X2127" s="333" t="s">
        <v>3806</v>
      </c>
      <c r="Y2127" s="121"/>
      <c r="Z2127" s="121"/>
      <c r="AA2127" s="121"/>
      <c r="AB2127" s="121"/>
      <c r="AC2127" s="121"/>
      <c r="AD2127" s="121"/>
      <c r="AE2127" s="321"/>
      <c r="AF2127" s="121"/>
      <c r="AG2127" s="129"/>
      <c r="AH2127" s="129"/>
      <c r="AI2127" s="129"/>
      <c r="AJ2127" s="129"/>
      <c r="AK2127" s="129"/>
      <c r="AL2127" s="129"/>
      <c r="AM2127" s="129"/>
      <c r="AN2127" s="129"/>
      <c r="AO2127" s="129"/>
      <c r="AP2127" s="129"/>
      <c r="AQ2127" s="327"/>
      <c r="AR2127" s="327"/>
    </row>
    <row r="2128" spans="2:44" s="149" customFormat="1" ht="12.75" customHeight="1">
      <c r="B2128" s="21"/>
      <c r="C2128" s="58" t="s">
        <v>25</v>
      </c>
      <c r="D2128" s="59" t="s">
        <v>635</v>
      </c>
      <c r="E2128" s="59" t="s">
        <v>1052</v>
      </c>
      <c r="F2128" s="59" t="s">
        <v>637</v>
      </c>
      <c r="G2128" s="246" t="s">
        <v>637</v>
      </c>
      <c r="H2128" s="14" t="s">
        <v>274</v>
      </c>
      <c r="I2128" s="25">
        <v>30</v>
      </c>
      <c r="J2128" s="26">
        <v>0</v>
      </c>
      <c r="K2128" s="481">
        <v>0.5</v>
      </c>
      <c r="L2128" s="481">
        <v>0</v>
      </c>
      <c r="M2128" s="27">
        <f t="shared" si="280"/>
        <v>30</v>
      </c>
      <c r="N2128" s="27">
        <f t="shared" si="279"/>
        <v>0</v>
      </c>
      <c r="O2128" s="27">
        <f t="shared" si="279"/>
        <v>0.5</v>
      </c>
      <c r="P2128" s="27">
        <f t="shared" si="279"/>
        <v>0</v>
      </c>
      <c r="Q2128" s="27"/>
      <c r="R2128" s="68">
        <v>43712</v>
      </c>
      <c r="S2128" s="274" t="s">
        <v>2470</v>
      </c>
      <c r="T2128" s="148" t="s">
        <v>31</v>
      </c>
      <c r="U2128" s="148" t="s">
        <v>31</v>
      </c>
      <c r="V2128" s="148" t="s">
        <v>31</v>
      </c>
      <c r="W2128" s="148" t="s">
        <v>31</v>
      </c>
      <c r="X2128" s="333" t="s">
        <v>3806</v>
      </c>
      <c r="Y2128" s="121"/>
      <c r="Z2128" s="121"/>
      <c r="AA2128" s="121"/>
      <c r="AB2128" s="121"/>
      <c r="AC2128" s="121"/>
      <c r="AD2128" s="121"/>
      <c r="AE2128" s="321"/>
      <c r="AF2128" s="121"/>
      <c r="AG2128" s="129"/>
      <c r="AH2128" s="129"/>
      <c r="AI2128" s="129"/>
      <c r="AJ2128" s="129"/>
      <c r="AK2128" s="129"/>
      <c r="AL2128" s="129"/>
      <c r="AM2128" s="129"/>
      <c r="AN2128" s="129"/>
      <c r="AO2128" s="129"/>
      <c r="AP2128" s="129"/>
      <c r="AQ2128" s="327"/>
      <c r="AR2128" s="327"/>
    </row>
    <row r="2129" spans="2:44" s="149" customFormat="1" ht="12.75" customHeight="1">
      <c r="B2129" s="21"/>
      <c r="C2129" s="58" t="s">
        <v>25</v>
      </c>
      <c r="D2129" s="59" t="s">
        <v>635</v>
      </c>
      <c r="E2129" s="59" t="s">
        <v>1052</v>
      </c>
      <c r="F2129" s="59" t="s">
        <v>638</v>
      </c>
      <c r="G2129" s="246" t="s">
        <v>638</v>
      </c>
      <c r="H2129" s="14" t="s">
        <v>274</v>
      </c>
      <c r="I2129" s="25">
        <v>30</v>
      </c>
      <c r="J2129" s="26">
        <v>0</v>
      </c>
      <c r="K2129" s="481">
        <v>0.5</v>
      </c>
      <c r="L2129" s="481">
        <v>0</v>
      </c>
      <c r="M2129" s="27">
        <f t="shared" si="280"/>
        <v>30</v>
      </c>
      <c r="N2129" s="27">
        <f t="shared" si="279"/>
        <v>0</v>
      </c>
      <c r="O2129" s="27">
        <f t="shared" si="279"/>
        <v>0.5</v>
      </c>
      <c r="P2129" s="27">
        <f t="shared" si="279"/>
        <v>0</v>
      </c>
      <c r="Q2129" s="27"/>
      <c r="R2129" s="68">
        <v>43049</v>
      </c>
      <c r="S2129" s="274" t="s">
        <v>2470</v>
      </c>
      <c r="T2129" s="148" t="s">
        <v>31</v>
      </c>
      <c r="U2129" s="148" t="s">
        <v>31</v>
      </c>
      <c r="V2129" s="148" t="s">
        <v>31</v>
      </c>
      <c r="W2129" s="148" t="s">
        <v>31</v>
      </c>
      <c r="X2129" s="333" t="s">
        <v>3806</v>
      </c>
      <c r="Y2129" s="121"/>
      <c r="Z2129" s="121"/>
      <c r="AA2129" s="121"/>
      <c r="AB2129" s="121"/>
      <c r="AC2129" s="121"/>
      <c r="AD2129" s="121"/>
      <c r="AE2129" s="321"/>
      <c r="AF2129" s="121"/>
      <c r="AG2129" s="129"/>
      <c r="AH2129" s="129"/>
      <c r="AI2129" s="129"/>
      <c r="AJ2129" s="129"/>
      <c r="AK2129" s="129"/>
      <c r="AL2129" s="129"/>
      <c r="AM2129" s="129"/>
      <c r="AN2129" s="129"/>
      <c r="AO2129" s="129"/>
      <c r="AP2129" s="129"/>
      <c r="AQ2129" s="327"/>
      <c r="AR2129" s="327"/>
    </row>
    <row r="2130" spans="2:44" s="149" customFormat="1" ht="12.75" customHeight="1">
      <c r="B2130" s="21"/>
      <c r="C2130" s="58" t="s">
        <v>25</v>
      </c>
      <c r="D2130" s="59" t="s">
        <v>635</v>
      </c>
      <c r="E2130" s="59" t="s">
        <v>1052</v>
      </c>
      <c r="F2130" s="59" t="s">
        <v>639</v>
      </c>
      <c r="G2130" s="246" t="s">
        <v>1053</v>
      </c>
      <c r="H2130" s="14" t="s">
        <v>274</v>
      </c>
      <c r="I2130" s="25">
        <v>6</v>
      </c>
      <c r="J2130" s="26">
        <v>120</v>
      </c>
      <c r="K2130" s="481">
        <v>0.1</v>
      </c>
      <c r="L2130" s="481">
        <v>2</v>
      </c>
      <c r="M2130" s="27">
        <f>SUM(I2130:I2132)</f>
        <v>42</v>
      </c>
      <c r="N2130" s="27">
        <f t="shared" ref="N2130:P2130" si="281">SUM(J2130:J2132)</f>
        <v>180</v>
      </c>
      <c r="O2130" s="27">
        <f t="shared" si="281"/>
        <v>0.70000000000000007</v>
      </c>
      <c r="P2130" s="27">
        <f t="shared" si="281"/>
        <v>3</v>
      </c>
      <c r="Q2130" s="27"/>
      <c r="R2130" s="68">
        <v>43087</v>
      </c>
      <c r="S2130" s="274" t="s">
        <v>2470</v>
      </c>
      <c r="T2130" s="148" t="s">
        <v>31</v>
      </c>
      <c r="U2130" s="148" t="s">
        <v>31</v>
      </c>
      <c r="V2130" s="148" t="s">
        <v>31</v>
      </c>
      <c r="W2130" s="148" t="s">
        <v>31</v>
      </c>
      <c r="X2130" s="333" t="s">
        <v>3806</v>
      </c>
      <c r="Y2130" s="121"/>
      <c r="Z2130" s="121"/>
      <c r="AA2130" s="121"/>
      <c r="AB2130" s="121"/>
      <c r="AC2130" s="121"/>
      <c r="AD2130" s="121"/>
      <c r="AE2130" s="321"/>
      <c r="AF2130" s="121"/>
      <c r="AG2130" s="129"/>
      <c r="AH2130" s="129"/>
      <c r="AI2130" s="129"/>
      <c r="AJ2130" s="129"/>
      <c r="AK2130" s="129"/>
      <c r="AL2130" s="129"/>
      <c r="AM2130" s="129"/>
      <c r="AN2130" s="129"/>
      <c r="AO2130" s="129"/>
      <c r="AP2130" s="129"/>
      <c r="AQ2130" s="327"/>
      <c r="AR2130" s="327"/>
    </row>
    <row r="2131" spans="2:44" s="149" customFormat="1" ht="12.75" customHeight="1">
      <c r="B2131" s="21"/>
      <c r="C2131" s="29"/>
      <c r="D2131" s="30"/>
      <c r="E2131" s="30"/>
      <c r="F2131" s="31"/>
      <c r="G2131" s="246" t="s">
        <v>640</v>
      </c>
      <c r="H2131" s="14" t="s">
        <v>274</v>
      </c>
      <c r="I2131" s="25">
        <v>12</v>
      </c>
      <c r="J2131" s="26">
        <v>0</v>
      </c>
      <c r="K2131" s="481">
        <v>0.2</v>
      </c>
      <c r="L2131" s="481">
        <v>0</v>
      </c>
      <c r="M2131" s="27"/>
      <c r="N2131" s="27"/>
      <c r="O2131" s="27"/>
      <c r="P2131" s="27"/>
      <c r="Q2131" s="27"/>
      <c r="R2131" s="68">
        <v>43678</v>
      </c>
      <c r="S2131" s="274" t="s">
        <v>2470</v>
      </c>
      <c r="T2131" s="148" t="s">
        <v>31</v>
      </c>
      <c r="U2131" s="148" t="s">
        <v>31</v>
      </c>
      <c r="V2131" s="148" t="s">
        <v>31</v>
      </c>
      <c r="W2131" s="148" t="s">
        <v>31</v>
      </c>
      <c r="X2131" s="333" t="s">
        <v>3806</v>
      </c>
      <c r="Y2131" s="121"/>
      <c r="Z2131" s="121"/>
      <c r="AA2131" s="121"/>
      <c r="AB2131" s="121"/>
      <c r="AC2131" s="121"/>
      <c r="AD2131" s="121"/>
      <c r="AE2131" s="321"/>
      <c r="AF2131" s="121"/>
      <c r="AG2131" s="129"/>
      <c r="AH2131" s="129"/>
      <c r="AI2131" s="129"/>
      <c r="AJ2131" s="129"/>
      <c r="AK2131" s="129"/>
      <c r="AL2131" s="129"/>
      <c r="AM2131" s="129"/>
      <c r="AN2131" s="129"/>
      <c r="AO2131" s="129"/>
      <c r="AP2131" s="129"/>
    </row>
    <row r="2132" spans="2:44" s="149" customFormat="1" ht="12.75" customHeight="1">
      <c r="B2132" s="21"/>
      <c r="C2132" s="29"/>
      <c r="D2132" s="30"/>
      <c r="E2132" s="30"/>
      <c r="F2132" s="31"/>
      <c r="G2132" s="246" t="s">
        <v>641</v>
      </c>
      <c r="H2132" s="14" t="s">
        <v>274</v>
      </c>
      <c r="I2132" s="25">
        <v>24</v>
      </c>
      <c r="J2132" s="26">
        <v>60</v>
      </c>
      <c r="K2132" s="481">
        <v>0.4</v>
      </c>
      <c r="L2132" s="481">
        <v>1</v>
      </c>
      <c r="M2132" s="27"/>
      <c r="N2132" s="27"/>
      <c r="O2132" s="27"/>
      <c r="P2132" s="27"/>
      <c r="Q2132" s="27"/>
      <c r="R2132" s="68">
        <v>43049</v>
      </c>
      <c r="S2132" s="274" t="s">
        <v>2470</v>
      </c>
      <c r="T2132" s="148" t="s">
        <v>31</v>
      </c>
      <c r="U2132" s="148" t="s">
        <v>31</v>
      </c>
      <c r="V2132" s="148" t="s">
        <v>31</v>
      </c>
      <c r="W2132" s="148" t="s">
        <v>31</v>
      </c>
      <c r="X2132" s="333" t="s">
        <v>3806</v>
      </c>
      <c r="Y2132" s="121"/>
      <c r="Z2132" s="121"/>
      <c r="AA2132" s="121"/>
      <c r="AB2132" s="121"/>
      <c r="AC2132" s="121"/>
      <c r="AD2132" s="121"/>
      <c r="AE2132" s="321"/>
      <c r="AF2132" s="121"/>
      <c r="AG2132" s="129"/>
      <c r="AH2132" s="129"/>
      <c r="AI2132" s="129"/>
      <c r="AJ2132" s="129"/>
      <c r="AK2132" s="129"/>
      <c r="AL2132" s="129"/>
      <c r="AM2132" s="129"/>
      <c r="AN2132" s="129"/>
      <c r="AO2132" s="129"/>
      <c r="AP2132" s="129"/>
    </row>
    <row r="2133" spans="2:44" s="149" customFormat="1" ht="12.75" customHeight="1">
      <c r="B2133" s="21"/>
      <c r="C2133" s="58" t="s">
        <v>25</v>
      </c>
      <c r="D2133" s="59" t="s">
        <v>635</v>
      </c>
      <c r="E2133" s="59" t="s">
        <v>1054</v>
      </c>
      <c r="F2133" s="69" t="s">
        <v>642</v>
      </c>
      <c r="G2133" s="248" t="s">
        <v>642</v>
      </c>
      <c r="H2133" s="43" t="s">
        <v>274</v>
      </c>
      <c r="I2133" s="44">
        <v>0.6</v>
      </c>
      <c r="J2133" s="45">
        <v>0</v>
      </c>
      <c r="K2133" s="44">
        <v>0.01</v>
      </c>
      <c r="L2133" s="45">
        <v>0</v>
      </c>
      <c r="M2133" s="27">
        <f t="shared" ref="M2133:M2135" si="282">SUM(I2133)</f>
        <v>0.6</v>
      </c>
      <c r="N2133" s="27">
        <f t="shared" ref="N2133:P2135" si="283">SUM(J2133)</f>
        <v>0</v>
      </c>
      <c r="O2133" s="27">
        <f t="shared" si="283"/>
        <v>0.01</v>
      </c>
      <c r="P2133" s="27">
        <f t="shared" si="283"/>
        <v>0</v>
      </c>
      <c r="Q2133" s="19"/>
      <c r="R2133" s="70">
        <v>43731</v>
      </c>
      <c r="S2133" s="274" t="s">
        <v>2470</v>
      </c>
      <c r="T2133" s="148" t="s">
        <v>31</v>
      </c>
      <c r="U2133" s="148" t="s">
        <v>31</v>
      </c>
      <c r="V2133" s="148" t="s">
        <v>31</v>
      </c>
      <c r="W2133" s="148" t="s">
        <v>31</v>
      </c>
      <c r="X2133" s="333" t="s">
        <v>3806</v>
      </c>
      <c r="Y2133" s="121"/>
      <c r="Z2133" s="121"/>
      <c r="AA2133" s="121"/>
      <c r="AB2133" s="121"/>
      <c r="AC2133" s="121"/>
      <c r="AD2133" s="121"/>
      <c r="AE2133" s="321"/>
      <c r="AF2133" s="121"/>
      <c r="AG2133" s="129"/>
      <c r="AH2133" s="129"/>
      <c r="AI2133" s="129"/>
      <c r="AJ2133" s="129"/>
      <c r="AK2133" s="129"/>
      <c r="AL2133" s="129"/>
      <c r="AM2133" s="129"/>
      <c r="AN2133" s="129"/>
      <c r="AO2133" s="129"/>
      <c r="AP2133" s="129"/>
      <c r="AQ2133" s="327"/>
      <c r="AR2133" s="327"/>
    </row>
    <row r="2134" spans="2:44" s="149" customFormat="1" ht="12.75" customHeight="1">
      <c r="B2134" s="21"/>
      <c r="C2134" s="58" t="s">
        <v>25</v>
      </c>
      <c r="D2134" s="59" t="s">
        <v>635</v>
      </c>
      <c r="E2134" s="59" t="s">
        <v>1054</v>
      </c>
      <c r="F2134" s="59" t="s">
        <v>643</v>
      </c>
      <c r="G2134" s="249" t="s">
        <v>643</v>
      </c>
      <c r="H2134" s="14" t="s">
        <v>274</v>
      </c>
      <c r="I2134" s="25">
        <v>18</v>
      </c>
      <c r="J2134" s="26">
        <v>0</v>
      </c>
      <c r="K2134" s="481">
        <v>0.3</v>
      </c>
      <c r="L2134" s="481">
        <v>0</v>
      </c>
      <c r="M2134" s="27">
        <f t="shared" si="282"/>
        <v>18</v>
      </c>
      <c r="N2134" s="27">
        <f t="shared" si="283"/>
        <v>0</v>
      </c>
      <c r="O2134" s="27">
        <f t="shared" si="283"/>
        <v>0.3</v>
      </c>
      <c r="P2134" s="27">
        <f t="shared" si="283"/>
        <v>0</v>
      </c>
      <c r="Q2134" s="27"/>
      <c r="R2134" s="68">
        <v>43216</v>
      </c>
      <c r="S2134" s="274" t="s">
        <v>2470</v>
      </c>
      <c r="T2134" s="148" t="s">
        <v>31</v>
      </c>
      <c r="U2134" s="148" t="s">
        <v>31</v>
      </c>
      <c r="V2134" s="148" t="s">
        <v>31</v>
      </c>
      <c r="W2134" s="148" t="s">
        <v>31</v>
      </c>
      <c r="X2134" s="333" t="s">
        <v>3806</v>
      </c>
      <c r="Y2134" s="121"/>
      <c r="Z2134" s="121"/>
      <c r="AA2134" s="121"/>
      <c r="AB2134" s="121"/>
      <c r="AC2134" s="121"/>
      <c r="AD2134" s="121"/>
      <c r="AE2134" s="321"/>
      <c r="AF2134" s="121"/>
      <c r="AG2134" s="129"/>
      <c r="AH2134" s="129"/>
      <c r="AI2134" s="129"/>
      <c r="AJ2134" s="129"/>
      <c r="AK2134" s="129"/>
      <c r="AL2134" s="129"/>
      <c r="AM2134" s="129"/>
      <c r="AN2134" s="129"/>
      <c r="AO2134" s="129"/>
      <c r="AP2134" s="129"/>
      <c r="AQ2134" s="327"/>
      <c r="AR2134" s="327"/>
    </row>
    <row r="2135" spans="2:44" s="149" customFormat="1" ht="12.75" customHeight="1">
      <c r="B2135" s="21"/>
      <c r="C2135" s="58" t="s">
        <v>25</v>
      </c>
      <c r="D2135" s="59" t="s">
        <v>635</v>
      </c>
      <c r="E2135" s="59" t="s">
        <v>1054</v>
      </c>
      <c r="F2135" s="59" t="s">
        <v>644</v>
      </c>
      <c r="G2135" s="249" t="s">
        <v>644</v>
      </c>
      <c r="H2135" s="14" t="s">
        <v>274</v>
      </c>
      <c r="I2135" s="25">
        <v>30</v>
      </c>
      <c r="J2135" s="26">
        <v>0</v>
      </c>
      <c r="K2135" s="481">
        <v>0.5</v>
      </c>
      <c r="L2135" s="481">
        <v>0</v>
      </c>
      <c r="M2135" s="27">
        <f t="shared" si="282"/>
        <v>30</v>
      </c>
      <c r="N2135" s="27">
        <f t="shared" si="283"/>
        <v>0</v>
      </c>
      <c r="O2135" s="27">
        <f t="shared" si="283"/>
        <v>0.5</v>
      </c>
      <c r="P2135" s="27">
        <f t="shared" si="283"/>
        <v>0</v>
      </c>
      <c r="Q2135" s="27"/>
      <c r="R2135" s="68">
        <v>43020</v>
      </c>
      <c r="S2135" s="274" t="s">
        <v>2470</v>
      </c>
      <c r="T2135" s="148" t="s">
        <v>31</v>
      </c>
      <c r="U2135" s="148" t="s">
        <v>31</v>
      </c>
      <c r="V2135" s="148" t="s">
        <v>31</v>
      </c>
      <c r="W2135" s="148" t="s">
        <v>31</v>
      </c>
      <c r="X2135" s="333" t="s">
        <v>3806</v>
      </c>
      <c r="Y2135" s="121"/>
      <c r="Z2135" s="121"/>
      <c r="AA2135" s="121"/>
      <c r="AB2135" s="121"/>
      <c r="AC2135" s="121"/>
      <c r="AD2135" s="121"/>
      <c r="AE2135" s="321"/>
      <c r="AF2135" s="121"/>
      <c r="AG2135" s="129"/>
      <c r="AH2135" s="129"/>
      <c r="AI2135" s="129"/>
      <c r="AJ2135" s="129"/>
      <c r="AK2135" s="129"/>
      <c r="AL2135" s="129"/>
      <c r="AM2135" s="129"/>
      <c r="AN2135" s="129"/>
      <c r="AO2135" s="129"/>
      <c r="AP2135" s="129"/>
      <c r="AQ2135" s="327"/>
      <c r="AR2135" s="327"/>
    </row>
    <row r="2136" spans="2:44" s="149" customFormat="1" ht="12.75" customHeight="1">
      <c r="B2136" s="21"/>
      <c r="C2136" s="58" t="s">
        <v>25</v>
      </c>
      <c r="D2136" s="59" t="s">
        <v>635</v>
      </c>
      <c r="E2136" s="59" t="s">
        <v>1054</v>
      </c>
      <c r="F2136" s="59" t="s">
        <v>645</v>
      </c>
      <c r="G2136" s="249" t="s">
        <v>646</v>
      </c>
      <c r="H2136" s="14" t="s">
        <v>274</v>
      </c>
      <c r="I2136" s="25">
        <v>60</v>
      </c>
      <c r="J2136" s="26">
        <v>0</v>
      </c>
      <c r="K2136" s="481">
        <v>1</v>
      </c>
      <c r="L2136" s="481">
        <v>0</v>
      </c>
      <c r="M2136" s="27">
        <f>SUM(I2136:I2138)</f>
        <v>120</v>
      </c>
      <c r="N2136" s="27">
        <f t="shared" ref="N2136:P2136" si="284">SUM(J2136:J2138)</f>
        <v>0</v>
      </c>
      <c r="O2136" s="27">
        <f t="shared" si="284"/>
        <v>2</v>
      </c>
      <c r="P2136" s="27">
        <f t="shared" si="284"/>
        <v>0</v>
      </c>
      <c r="Q2136" s="27"/>
      <c r="R2136" s="68">
        <v>43712</v>
      </c>
      <c r="S2136" s="274" t="s">
        <v>2470</v>
      </c>
      <c r="T2136" s="148" t="s">
        <v>31</v>
      </c>
      <c r="U2136" s="148" t="s">
        <v>31</v>
      </c>
      <c r="V2136" s="148" t="s">
        <v>31</v>
      </c>
      <c r="W2136" s="148" t="s">
        <v>31</v>
      </c>
      <c r="X2136" s="333" t="s">
        <v>3806</v>
      </c>
      <c r="Y2136" s="121"/>
      <c r="Z2136" s="121"/>
      <c r="AA2136" s="121"/>
      <c r="AB2136" s="121"/>
      <c r="AC2136" s="121"/>
      <c r="AD2136" s="121"/>
      <c r="AE2136" s="321"/>
      <c r="AF2136" s="121"/>
      <c r="AG2136" s="129"/>
      <c r="AH2136" s="129"/>
      <c r="AI2136" s="129"/>
      <c r="AJ2136" s="129"/>
      <c r="AK2136" s="129"/>
      <c r="AL2136" s="129"/>
      <c r="AM2136" s="129"/>
      <c r="AN2136" s="129"/>
      <c r="AO2136" s="129"/>
      <c r="AP2136" s="129"/>
      <c r="AQ2136" s="327"/>
      <c r="AR2136" s="327"/>
    </row>
    <row r="2137" spans="2:44" s="149" customFormat="1" ht="12.75" customHeight="1">
      <c r="B2137" s="21"/>
      <c r="C2137" s="29"/>
      <c r="D2137" s="30"/>
      <c r="E2137" s="30"/>
      <c r="F2137" s="31"/>
      <c r="G2137" s="249" t="s">
        <v>647</v>
      </c>
      <c r="H2137" s="14" t="s">
        <v>274</v>
      </c>
      <c r="I2137" s="25">
        <v>30</v>
      </c>
      <c r="J2137" s="26">
        <v>0</v>
      </c>
      <c r="K2137" s="481">
        <v>0.5</v>
      </c>
      <c r="L2137" s="481">
        <v>0</v>
      </c>
      <c r="M2137" s="27"/>
      <c r="N2137" s="27"/>
      <c r="O2137" s="27"/>
      <c r="P2137" s="27"/>
      <c r="Q2137" s="27"/>
      <c r="R2137" s="68">
        <v>43651</v>
      </c>
      <c r="S2137" s="274" t="s">
        <v>2470</v>
      </c>
      <c r="T2137" s="148" t="s">
        <v>31</v>
      </c>
      <c r="U2137" s="148" t="s">
        <v>31</v>
      </c>
      <c r="V2137" s="148" t="s">
        <v>31</v>
      </c>
      <c r="W2137" s="148" t="s">
        <v>31</v>
      </c>
      <c r="X2137" s="333" t="s">
        <v>3806</v>
      </c>
      <c r="Y2137" s="121"/>
      <c r="Z2137" s="121"/>
      <c r="AA2137" s="121"/>
      <c r="AB2137" s="121"/>
      <c r="AC2137" s="121"/>
      <c r="AD2137" s="121"/>
      <c r="AE2137" s="321"/>
      <c r="AF2137" s="121"/>
      <c r="AG2137" s="129"/>
      <c r="AH2137" s="129"/>
      <c r="AI2137" s="129"/>
      <c r="AJ2137" s="129"/>
      <c r="AK2137" s="129"/>
      <c r="AL2137" s="129"/>
      <c r="AM2137" s="129"/>
      <c r="AN2137" s="129"/>
      <c r="AO2137" s="129"/>
      <c r="AP2137" s="129"/>
    </row>
    <row r="2138" spans="2:44" s="149" customFormat="1" ht="12.75" customHeight="1">
      <c r="B2138" s="21"/>
      <c r="C2138" s="29"/>
      <c r="D2138" s="30"/>
      <c r="E2138" s="30"/>
      <c r="F2138" s="31"/>
      <c r="G2138" s="249" t="s">
        <v>167</v>
      </c>
      <c r="H2138" s="14" t="s">
        <v>274</v>
      </c>
      <c r="I2138" s="25">
        <v>30</v>
      </c>
      <c r="J2138" s="26">
        <v>0</v>
      </c>
      <c r="K2138" s="481">
        <v>0.5</v>
      </c>
      <c r="L2138" s="481">
        <v>0</v>
      </c>
      <c r="M2138" s="27"/>
      <c r="N2138" s="27"/>
      <c r="O2138" s="27"/>
      <c r="P2138" s="27"/>
      <c r="Q2138" s="27"/>
      <c r="R2138" s="68">
        <v>43651</v>
      </c>
      <c r="S2138" s="274" t="s">
        <v>2470</v>
      </c>
      <c r="T2138" s="148" t="s">
        <v>31</v>
      </c>
      <c r="U2138" s="148" t="s">
        <v>31</v>
      </c>
      <c r="V2138" s="148" t="s">
        <v>31</v>
      </c>
      <c r="W2138" s="148" t="s">
        <v>31</v>
      </c>
      <c r="X2138" s="333" t="s">
        <v>3806</v>
      </c>
      <c r="Y2138" s="121"/>
      <c r="Z2138" s="121"/>
      <c r="AA2138" s="121"/>
      <c r="AB2138" s="121"/>
      <c r="AC2138" s="121"/>
      <c r="AD2138" s="121"/>
      <c r="AE2138" s="321"/>
      <c r="AF2138" s="121"/>
      <c r="AG2138" s="129"/>
      <c r="AH2138" s="129"/>
      <c r="AI2138" s="129"/>
      <c r="AJ2138" s="129"/>
      <c r="AK2138" s="129"/>
      <c r="AL2138" s="129"/>
      <c r="AM2138" s="129"/>
      <c r="AN2138" s="129"/>
      <c r="AO2138" s="129"/>
      <c r="AP2138" s="129"/>
    </row>
    <row r="2139" spans="2:44" s="149" customFormat="1" ht="12.75" customHeight="1">
      <c r="B2139" s="21"/>
      <c r="C2139" s="58" t="s">
        <v>25</v>
      </c>
      <c r="D2139" s="59" t="s">
        <v>635</v>
      </c>
      <c r="E2139" s="59" t="s">
        <v>1054</v>
      </c>
      <c r="F2139" s="59" t="s">
        <v>1055</v>
      </c>
      <c r="G2139" s="249" t="s">
        <v>1055</v>
      </c>
      <c r="H2139" s="14" t="s">
        <v>274</v>
      </c>
      <c r="I2139" s="25">
        <v>18</v>
      </c>
      <c r="J2139" s="26">
        <v>0</v>
      </c>
      <c r="K2139" s="481">
        <v>0.3</v>
      </c>
      <c r="L2139" s="481">
        <v>0</v>
      </c>
      <c r="M2139" s="27">
        <f t="shared" ref="M2139:M2140" si="285">SUM(I2139)</f>
        <v>18</v>
      </c>
      <c r="N2139" s="27">
        <f t="shared" ref="N2139:P2140" si="286">SUM(J2139)</f>
        <v>0</v>
      </c>
      <c r="O2139" s="27">
        <f t="shared" si="286"/>
        <v>0.3</v>
      </c>
      <c r="P2139" s="27">
        <f t="shared" si="286"/>
        <v>0</v>
      </c>
      <c r="Q2139" s="27"/>
      <c r="R2139" s="68">
        <v>43017</v>
      </c>
      <c r="S2139" s="274" t="s">
        <v>2470</v>
      </c>
      <c r="T2139" s="148" t="s">
        <v>31</v>
      </c>
      <c r="U2139" s="148" t="s">
        <v>31</v>
      </c>
      <c r="V2139" s="148" t="s">
        <v>31</v>
      </c>
      <c r="W2139" s="148" t="s">
        <v>31</v>
      </c>
      <c r="X2139" s="333" t="s">
        <v>3806</v>
      </c>
      <c r="Y2139" s="121"/>
      <c r="Z2139" s="121"/>
      <c r="AA2139" s="121"/>
      <c r="AB2139" s="121"/>
      <c r="AC2139" s="121"/>
      <c r="AD2139" s="121"/>
      <c r="AE2139" s="321"/>
      <c r="AF2139" s="121"/>
      <c r="AG2139" s="129"/>
      <c r="AH2139" s="129"/>
      <c r="AI2139" s="129"/>
      <c r="AJ2139" s="129"/>
      <c r="AK2139" s="129"/>
      <c r="AL2139" s="129"/>
      <c r="AM2139" s="129"/>
      <c r="AN2139" s="129"/>
      <c r="AO2139" s="129"/>
      <c r="AP2139" s="129"/>
      <c r="AQ2139" s="327"/>
      <c r="AR2139" s="327"/>
    </row>
    <row r="2140" spans="2:44" s="149" customFormat="1" ht="12.75" customHeight="1">
      <c r="B2140" s="21"/>
      <c r="C2140" s="58" t="s">
        <v>25</v>
      </c>
      <c r="D2140" s="59" t="s">
        <v>635</v>
      </c>
      <c r="E2140" s="59" t="s">
        <v>1054</v>
      </c>
      <c r="F2140" s="59" t="s">
        <v>648</v>
      </c>
      <c r="G2140" s="249" t="s">
        <v>648</v>
      </c>
      <c r="H2140" s="14" t="s">
        <v>274</v>
      </c>
      <c r="I2140" s="25">
        <v>24</v>
      </c>
      <c r="J2140" s="26">
        <v>0</v>
      </c>
      <c r="K2140" s="481">
        <v>0.4</v>
      </c>
      <c r="L2140" s="481">
        <v>0</v>
      </c>
      <c r="M2140" s="27">
        <f t="shared" si="285"/>
        <v>24</v>
      </c>
      <c r="N2140" s="27">
        <f t="shared" si="286"/>
        <v>0</v>
      </c>
      <c r="O2140" s="27">
        <f t="shared" si="286"/>
        <v>0.4</v>
      </c>
      <c r="P2140" s="27">
        <f t="shared" si="286"/>
        <v>0</v>
      </c>
      <c r="Q2140" s="27"/>
      <c r="R2140" s="68">
        <v>43020</v>
      </c>
      <c r="S2140" s="274" t="s">
        <v>2470</v>
      </c>
      <c r="T2140" s="148" t="s">
        <v>31</v>
      </c>
      <c r="U2140" s="148" t="s">
        <v>31</v>
      </c>
      <c r="V2140" s="148" t="s">
        <v>31</v>
      </c>
      <c r="W2140" s="148" t="s">
        <v>31</v>
      </c>
      <c r="X2140" s="333" t="s">
        <v>3806</v>
      </c>
      <c r="Y2140" s="121"/>
      <c r="Z2140" s="121"/>
      <c r="AA2140" s="121"/>
      <c r="AB2140" s="121"/>
      <c r="AC2140" s="121"/>
      <c r="AD2140" s="121"/>
      <c r="AE2140" s="321"/>
      <c r="AF2140" s="121"/>
      <c r="AG2140" s="129"/>
      <c r="AH2140" s="129"/>
      <c r="AI2140" s="129"/>
      <c r="AJ2140" s="129"/>
      <c r="AK2140" s="129"/>
      <c r="AL2140" s="129"/>
      <c r="AM2140" s="129"/>
      <c r="AN2140" s="129"/>
      <c r="AO2140" s="129"/>
      <c r="AP2140" s="129"/>
      <c r="AQ2140" s="327"/>
      <c r="AR2140" s="327"/>
    </row>
    <row r="2141" spans="2:44" s="149" customFormat="1" ht="12.75" customHeight="1">
      <c r="B2141" s="21"/>
      <c r="C2141" s="58" t="s">
        <v>25</v>
      </c>
      <c r="D2141" s="59" t="s">
        <v>635</v>
      </c>
      <c r="E2141" s="59" t="s">
        <v>1054</v>
      </c>
      <c r="F2141" s="59" t="s">
        <v>510</v>
      </c>
      <c r="G2141" s="249" t="s">
        <v>166</v>
      </c>
      <c r="H2141" s="14" t="s">
        <v>274</v>
      </c>
      <c r="I2141" s="25">
        <v>6</v>
      </c>
      <c r="J2141" s="26">
        <v>240</v>
      </c>
      <c r="K2141" s="25">
        <v>0.1</v>
      </c>
      <c r="L2141" s="26">
        <v>4</v>
      </c>
      <c r="M2141" s="27">
        <f>SUM(I2141:I2142)</f>
        <v>36</v>
      </c>
      <c r="N2141" s="27">
        <f t="shared" ref="N2141:P2141" si="287">SUM(J2141:J2142)</f>
        <v>240</v>
      </c>
      <c r="O2141" s="27">
        <f t="shared" si="287"/>
        <v>0.6</v>
      </c>
      <c r="P2141" s="27">
        <f t="shared" si="287"/>
        <v>4</v>
      </c>
      <c r="Q2141" s="27"/>
      <c r="R2141" s="68">
        <v>43017</v>
      </c>
      <c r="S2141" s="274" t="s">
        <v>2470</v>
      </c>
      <c r="T2141" s="148" t="s">
        <v>31</v>
      </c>
      <c r="U2141" s="148" t="s">
        <v>31</v>
      </c>
      <c r="V2141" s="148" t="s">
        <v>31</v>
      </c>
      <c r="W2141" s="148" t="s">
        <v>31</v>
      </c>
      <c r="X2141" s="333" t="s">
        <v>3806</v>
      </c>
      <c r="Y2141" s="121"/>
      <c r="Z2141" s="121"/>
      <c r="AA2141" s="121"/>
      <c r="AB2141" s="121"/>
      <c r="AC2141" s="121"/>
      <c r="AD2141" s="121"/>
      <c r="AE2141" s="321"/>
      <c r="AF2141" s="121"/>
      <c r="AG2141" s="129"/>
      <c r="AH2141" s="129"/>
      <c r="AI2141" s="129"/>
      <c r="AJ2141" s="129"/>
      <c r="AK2141" s="129"/>
      <c r="AL2141" s="129"/>
      <c r="AM2141" s="129"/>
      <c r="AN2141" s="129"/>
      <c r="AO2141" s="129"/>
      <c r="AP2141" s="129"/>
      <c r="AQ2141" s="327"/>
      <c r="AR2141" s="327"/>
    </row>
    <row r="2142" spans="2:44" s="149" customFormat="1" ht="12.75" customHeight="1">
      <c r="B2142" s="21"/>
      <c r="C2142" s="29"/>
      <c r="D2142" s="30"/>
      <c r="E2142" s="30"/>
      <c r="F2142" s="31"/>
      <c r="G2142" s="249" t="s">
        <v>649</v>
      </c>
      <c r="H2142" s="14" t="s">
        <v>274</v>
      </c>
      <c r="I2142" s="25">
        <v>30</v>
      </c>
      <c r="J2142" s="26">
        <v>0</v>
      </c>
      <c r="K2142" s="25">
        <v>0.5</v>
      </c>
      <c r="L2142" s="26">
        <v>0</v>
      </c>
      <c r="M2142" s="27"/>
      <c r="N2142" s="27"/>
      <c r="O2142" s="27"/>
      <c r="P2142" s="27"/>
      <c r="Q2142" s="27"/>
      <c r="R2142" s="68">
        <v>43020</v>
      </c>
      <c r="S2142" s="274" t="s">
        <v>2470</v>
      </c>
      <c r="T2142" s="148" t="s">
        <v>31</v>
      </c>
      <c r="U2142" s="148" t="s">
        <v>31</v>
      </c>
      <c r="V2142" s="148" t="s">
        <v>31</v>
      </c>
      <c r="W2142" s="148" t="s">
        <v>31</v>
      </c>
      <c r="X2142" s="333" t="s">
        <v>3806</v>
      </c>
      <c r="Y2142" s="121"/>
      <c r="Z2142" s="121"/>
      <c r="AA2142" s="121"/>
      <c r="AB2142" s="121"/>
      <c r="AC2142" s="121"/>
      <c r="AD2142" s="121"/>
      <c r="AE2142" s="321"/>
      <c r="AF2142" s="121"/>
      <c r="AG2142" s="129"/>
      <c r="AH2142" s="129"/>
      <c r="AI2142" s="129"/>
      <c r="AJ2142" s="129"/>
      <c r="AK2142" s="129"/>
      <c r="AL2142" s="129"/>
      <c r="AM2142" s="129"/>
      <c r="AN2142" s="129"/>
      <c r="AO2142" s="129"/>
      <c r="AP2142" s="129"/>
    </row>
    <row r="2143" spans="2:44" s="149" customFormat="1" ht="12.75" customHeight="1">
      <c r="B2143" s="21"/>
      <c r="C2143" s="58" t="s">
        <v>25</v>
      </c>
      <c r="D2143" s="58" t="s">
        <v>635</v>
      </c>
      <c r="E2143" s="58" t="s">
        <v>650</v>
      </c>
      <c r="F2143" s="60" t="s">
        <v>651</v>
      </c>
      <c r="G2143" s="246" t="s">
        <v>651</v>
      </c>
      <c r="H2143" s="14" t="s">
        <v>274</v>
      </c>
      <c r="I2143" s="25">
        <v>9</v>
      </c>
      <c r="J2143" s="26">
        <v>0</v>
      </c>
      <c r="K2143" s="481">
        <v>0.15</v>
      </c>
      <c r="L2143" s="481">
        <v>0</v>
      </c>
      <c r="M2143" s="27">
        <f t="shared" ref="M2143:M2151" si="288">SUM(I2143)</f>
        <v>9</v>
      </c>
      <c r="N2143" s="27">
        <f t="shared" ref="N2143:P2151" si="289">SUM(J2143)</f>
        <v>0</v>
      </c>
      <c r="O2143" s="27">
        <f t="shared" si="289"/>
        <v>0.15</v>
      </c>
      <c r="P2143" s="27">
        <f t="shared" si="289"/>
        <v>0</v>
      </c>
      <c r="Q2143" s="27"/>
      <c r="R2143" s="68">
        <v>42375</v>
      </c>
      <c r="S2143" s="274" t="s">
        <v>2470</v>
      </c>
      <c r="T2143" s="148" t="s">
        <v>31</v>
      </c>
      <c r="U2143" s="148" t="s">
        <v>31</v>
      </c>
      <c r="V2143" s="148" t="s">
        <v>31</v>
      </c>
      <c r="W2143" s="148" t="s">
        <v>31</v>
      </c>
      <c r="X2143" s="333" t="s">
        <v>3806</v>
      </c>
      <c r="Y2143" s="121"/>
      <c r="Z2143" s="121"/>
      <c r="AA2143" s="121"/>
      <c r="AB2143" s="121"/>
      <c r="AC2143" s="121"/>
      <c r="AD2143" s="121"/>
      <c r="AE2143" s="321"/>
      <c r="AF2143" s="121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327"/>
      <c r="AR2143" s="327"/>
    </row>
    <row r="2144" spans="2:44" s="149" customFormat="1" ht="12.75" customHeight="1">
      <c r="B2144" s="21"/>
      <c r="C2144" s="58" t="s">
        <v>25</v>
      </c>
      <c r="D2144" s="58" t="s">
        <v>635</v>
      </c>
      <c r="E2144" s="58" t="s">
        <v>650</v>
      </c>
      <c r="F2144" s="60" t="s">
        <v>652</v>
      </c>
      <c r="G2144" s="246" t="s">
        <v>652</v>
      </c>
      <c r="H2144" s="14" t="s">
        <v>274</v>
      </c>
      <c r="I2144" s="25">
        <v>9</v>
      </c>
      <c r="J2144" s="26">
        <v>0</v>
      </c>
      <c r="K2144" s="481">
        <v>0.15</v>
      </c>
      <c r="L2144" s="481">
        <v>0</v>
      </c>
      <c r="M2144" s="27">
        <f t="shared" si="288"/>
        <v>9</v>
      </c>
      <c r="N2144" s="27">
        <f t="shared" si="289"/>
        <v>0</v>
      </c>
      <c r="O2144" s="27">
        <f t="shared" si="289"/>
        <v>0.15</v>
      </c>
      <c r="P2144" s="27">
        <f t="shared" si="289"/>
        <v>0</v>
      </c>
      <c r="Q2144" s="27"/>
      <c r="R2144" s="68">
        <v>42347</v>
      </c>
      <c r="S2144" s="274" t="s">
        <v>2470</v>
      </c>
      <c r="T2144" s="148" t="s">
        <v>31</v>
      </c>
      <c r="U2144" s="148" t="s">
        <v>31</v>
      </c>
      <c r="V2144" s="148" t="s">
        <v>31</v>
      </c>
      <c r="W2144" s="148" t="s">
        <v>31</v>
      </c>
      <c r="X2144" s="333" t="s">
        <v>3806</v>
      </c>
      <c r="Y2144" s="121"/>
      <c r="Z2144" s="121"/>
      <c r="AA2144" s="121"/>
      <c r="AB2144" s="121"/>
      <c r="AC2144" s="121"/>
      <c r="AD2144" s="121"/>
      <c r="AE2144" s="321"/>
      <c r="AF2144" s="121"/>
      <c r="AG2144" s="129"/>
      <c r="AH2144" s="129"/>
      <c r="AI2144" s="129"/>
      <c r="AJ2144" s="129"/>
      <c r="AK2144" s="129"/>
      <c r="AL2144" s="129"/>
      <c r="AM2144" s="129"/>
      <c r="AN2144" s="129"/>
      <c r="AO2144" s="129"/>
      <c r="AP2144" s="129"/>
      <c r="AQ2144" s="327"/>
      <c r="AR2144" s="327"/>
    </row>
    <row r="2145" spans="2:44" s="149" customFormat="1" ht="12.75" customHeight="1">
      <c r="B2145" s="21"/>
      <c r="C2145" s="58" t="s">
        <v>25</v>
      </c>
      <c r="D2145" s="58" t="s">
        <v>635</v>
      </c>
      <c r="E2145" s="58" t="s">
        <v>650</v>
      </c>
      <c r="F2145" s="60" t="s">
        <v>653</v>
      </c>
      <c r="G2145" s="246" t="s">
        <v>653</v>
      </c>
      <c r="H2145" s="14" t="s">
        <v>274</v>
      </c>
      <c r="I2145" s="25">
        <v>12</v>
      </c>
      <c r="J2145" s="26">
        <v>0</v>
      </c>
      <c r="K2145" s="481">
        <v>0.2</v>
      </c>
      <c r="L2145" s="481">
        <v>0</v>
      </c>
      <c r="M2145" s="27">
        <f t="shared" si="288"/>
        <v>12</v>
      </c>
      <c r="N2145" s="27">
        <f t="shared" si="289"/>
        <v>0</v>
      </c>
      <c r="O2145" s="27">
        <f t="shared" si="289"/>
        <v>0.2</v>
      </c>
      <c r="P2145" s="27">
        <f t="shared" si="289"/>
        <v>0</v>
      </c>
      <c r="Q2145" s="27"/>
      <c r="R2145" s="68">
        <v>42347</v>
      </c>
      <c r="S2145" s="274" t="s">
        <v>2470</v>
      </c>
      <c r="T2145" s="148" t="s">
        <v>31</v>
      </c>
      <c r="U2145" s="148" t="s">
        <v>31</v>
      </c>
      <c r="V2145" s="148" t="s">
        <v>31</v>
      </c>
      <c r="W2145" s="148" t="s">
        <v>31</v>
      </c>
      <c r="X2145" s="333" t="s">
        <v>3806</v>
      </c>
      <c r="Y2145" s="121"/>
      <c r="Z2145" s="121"/>
      <c r="AA2145" s="121"/>
      <c r="AB2145" s="121"/>
      <c r="AC2145" s="121"/>
      <c r="AD2145" s="121"/>
      <c r="AE2145" s="321"/>
      <c r="AF2145" s="121"/>
      <c r="AG2145" s="129"/>
      <c r="AH2145" s="129"/>
      <c r="AI2145" s="129"/>
      <c r="AJ2145" s="129"/>
      <c r="AK2145" s="129"/>
      <c r="AL2145" s="129"/>
      <c r="AM2145" s="129"/>
      <c r="AN2145" s="129"/>
      <c r="AO2145" s="129"/>
      <c r="AP2145" s="129"/>
      <c r="AQ2145" s="327"/>
      <c r="AR2145" s="327"/>
    </row>
    <row r="2146" spans="2:44" s="149" customFormat="1" ht="12.75" customHeight="1">
      <c r="B2146" s="21"/>
      <c r="C2146" s="58" t="s">
        <v>25</v>
      </c>
      <c r="D2146" s="58" t="s">
        <v>635</v>
      </c>
      <c r="E2146" s="58" t="s">
        <v>650</v>
      </c>
      <c r="F2146" s="60" t="s">
        <v>654</v>
      </c>
      <c r="G2146" s="246" t="s">
        <v>654</v>
      </c>
      <c r="H2146" s="14" t="s">
        <v>274</v>
      </c>
      <c r="I2146" s="25">
        <v>21</v>
      </c>
      <c r="J2146" s="26">
        <v>0</v>
      </c>
      <c r="K2146" s="481">
        <v>0.35</v>
      </c>
      <c r="L2146" s="481">
        <v>0</v>
      </c>
      <c r="M2146" s="27">
        <f t="shared" si="288"/>
        <v>21</v>
      </c>
      <c r="N2146" s="27">
        <f t="shared" si="289"/>
        <v>0</v>
      </c>
      <c r="O2146" s="27">
        <f t="shared" si="289"/>
        <v>0.35</v>
      </c>
      <c r="P2146" s="27">
        <f t="shared" si="289"/>
        <v>0</v>
      </c>
      <c r="Q2146" s="27"/>
      <c r="R2146" s="68">
        <v>42345</v>
      </c>
      <c r="S2146" s="274" t="s">
        <v>2470</v>
      </c>
      <c r="T2146" s="148" t="s">
        <v>31</v>
      </c>
      <c r="U2146" s="148" t="s">
        <v>31</v>
      </c>
      <c r="V2146" s="148" t="s">
        <v>31</v>
      </c>
      <c r="W2146" s="148" t="s">
        <v>31</v>
      </c>
      <c r="X2146" s="333" t="s">
        <v>3806</v>
      </c>
      <c r="Y2146" s="121"/>
      <c r="Z2146" s="121"/>
      <c r="AA2146" s="121"/>
      <c r="AB2146" s="121"/>
      <c r="AC2146" s="121"/>
      <c r="AD2146" s="121"/>
      <c r="AE2146" s="321"/>
      <c r="AF2146" s="121"/>
      <c r="AG2146" s="129"/>
      <c r="AH2146" s="129"/>
      <c r="AI2146" s="129"/>
      <c r="AJ2146" s="129"/>
      <c r="AK2146" s="129"/>
      <c r="AL2146" s="129"/>
      <c r="AM2146" s="129"/>
      <c r="AN2146" s="129"/>
      <c r="AO2146" s="129"/>
      <c r="AP2146" s="129"/>
      <c r="AQ2146" s="327"/>
      <c r="AR2146" s="327"/>
    </row>
    <row r="2147" spans="2:44" s="149" customFormat="1" ht="12.75" customHeight="1">
      <c r="B2147" s="21"/>
      <c r="C2147" s="58" t="s">
        <v>25</v>
      </c>
      <c r="D2147" s="58" t="s">
        <v>635</v>
      </c>
      <c r="E2147" s="58" t="s">
        <v>650</v>
      </c>
      <c r="F2147" s="60" t="s">
        <v>655</v>
      </c>
      <c r="G2147" s="246" t="s">
        <v>655</v>
      </c>
      <c r="H2147" s="14" t="s">
        <v>274</v>
      </c>
      <c r="I2147" s="25">
        <v>30</v>
      </c>
      <c r="J2147" s="26">
        <v>0</v>
      </c>
      <c r="K2147" s="481">
        <v>0.5</v>
      </c>
      <c r="L2147" s="481">
        <v>0</v>
      </c>
      <c r="M2147" s="27">
        <f t="shared" si="288"/>
        <v>30</v>
      </c>
      <c r="N2147" s="27">
        <f t="shared" si="289"/>
        <v>0</v>
      </c>
      <c r="O2147" s="27">
        <f t="shared" si="289"/>
        <v>0.5</v>
      </c>
      <c r="P2147" s="27">
        <f t="shared" si="289"/>
        <v>0</v>
      </c>
      <c r="Q2147" s="27"/>
      <c r="R2147" s="68">
        <v>42345</v>
      </c>
      <c r="S2147" s="274" t="s">
        <v>2470</v>
      </c>
      <c r="T2147" s="148" t="s">
        <v>31</v>
      </c>
      <c r="U2147" s="148" t="s">
        <v>31</v>
      </c>
      <c r="V2147" s="148" t="s">
        <v>31</v>
      </c>
      <c r="W2147" s="148" t="s">
        <v>31</v>
      </c>
      <c r="X2147" s="333" t="s">
        <v>3806</v>
      </c>
      <c r="Y2147" s="121"/>
      <c r="Z2147" s="121"/>
      <c r="AA2147" s="121"/>
      <c r="AB2147" s="121"/>
      <c r="AC2147" s="121"/>
      <c r="AD2147" s="121"/>
      <c r="AE2147" s="321"/>
      <c r="AF2147" s="121"/>
      <c r="AG2147" s="129"/>
      <c r="AH2147" s="129"/>
      <c r="AI2147" s="129"/>
      <c r="AJ2147" s="129"/>
      <c r="AK2147" s="129"/>
      <c r="AL2147" s="129"/>
      <c r="AM2147" s="129"/>
      <c r="AN2147" s="129"/>
      <c r="AO2147" s="129"/>
      <c r="AP2147" s="129"/>
      <c r="AQ2147" s="327"/>
      <c r="AR2147" s="327"/>
    </row>
    <row r="2148" spans="2:44" s="149" customFormat="1" ht="12.75" customHeight="1">
      <c r="B2148" s="21"/>
      <c r="C2148" s="58" t="s">
        <v>25</v>
      </c>
      <c r="D2148" s="58" t="s">
        <v>635</v>
      </c>
      <c r="E2148" s="58" t="s">
        <v>650</v>
      </c>
      <c r="F2148" s="60" t="s">
        <v>656</v>
      </c>
      <c r="G2148" s="246" t="s">
        <v>656</v>
      </c>
      <c r="H2148" s="14" t="s">
        <v>274</v>
      </c>
      <c r="I2148" s="25">
        <v>24</v>
      </c>
      <c r="J2148" s="26">
        <v>0</v>
      </c>
      <c r="K2148" s="481">
        <v>0.4</v>
      </c>
      <c r="L2148" s="481">
        <v>0</v>
      </c>
      <c r="M2148" s="27">
        <f t="shared" si="288"/>
        <v>24</v>
      </c>
      <c r="N2148" s="27">
        <f t="shared" si="289"/>
        <v>0</v>
      </c>
      <c r="O2148" s="27">
        <f t="shared" si="289"/>
        <v>0.4</v>
      </c>
      <c r="P2148" s="27">
        <f t="shared" si="289"/>
        <v>0</v>
      </c>
      <c r="Q2148" s="27"/>
      <c r="R2148" s="68">
        <v>42345</v>
      </c>
      <c r="S2148" s="274" t="s">
        <v>2470</v>
      </c>
      <c r="T2148" s="148" t="s">
        <v>31</v>
      </c>
      <c r="U2148" s="148" t="s">
        <v>31</v>
      </c>
      <c r="V2148" s="148" t="s">
        <v>31</v>
      </c>
      <c r="W2148" s="148" t="s">
        <v>31</v>
      </c>
      <c r="X2148" s="333" t="s">
        <v>3806</v>
      </c>
      <c r="Y2148" s="121"/>
      <c r="Z2148" s="121"/>
      <c r="AA2148" s="121"/>
      <c r="AB2148" s="121"/>
      <c r="AC2148" s="121"/>
      <c r="AD2148" s="121"/>
      <c r="AE2148" s="321"/>
      <c r="AF2148" s="121"/>
      <c r="AG2148" s="129"/>
      <c r="AH2148" s="129"/>
      <c r="AI2148" s="129"/>
      <c r="AJ2148" s="129"/>
      <c r="AK2148" s="129"/>
      <c r="AL2148" s="129"/>
      <c r="AM2148" s="129"/>
      <c r="AN2148" s="129"/>
      <c r="AO2148" s="129"/>
      <c r="AP2148" s="129"/>
      <c r="AQ2148" s="327"/>
      <c r="AR2148" s="327"/>
    </row>
    <row r="2149" spans="2:44" s="149" customFormat="1" ht="12.75" customHeight="1">
      <c r="B2149" s="21"/>
      <c r="C2149" s="58" t="s">
        <v>25</v>
      </c>
      <c r="D2149" s="58" t="s">
        <v>635</v>
      </c>
      <c r="E2149" s="58" t="s">
        <v>650</v>
      </c>
      <c r="F2149" s="60" t="s">
        <v>657</v>
      </c>
      <c r="G2149" s="246" t="s">
        <v>657</v>
      </c>
      <c r="H2149" s="14" t="s">
        <v>274</v>
      </c>
      <c r="I2149" s="25">
        <v>6</v>
      </c>
      <c r="J2149" s="26">
        <v>480</v>
      </c>
      <c r="K2149" s="481">
        <v>0.05</v>
      </c>
      <c r="L2149" s="481">
        <v>8</v>
      </c>
      <c r="M2149" s="27">
        <f t="shared" si="288"/>
        <v>6</v>
      </c>
      <c r="N2149" s="27">
        <f t="shared" si="289"/>
        <v>480</v>
      </c>
      <c r="O2149" s="27">
        <f t="shared" si="289"/>
        <v>0.05</v>
      </c>
      <c r="P2149" s="27">
        <f t="shared" si="289"/>
        <v>8</v>
      </c>
      <c r="Q2149" s="27"/>
      <c r="R2149" s="68">
        <v>42345</v>
      </c>
      <c r="S2149" s="274" t="s">
        <v>2470</v>
      </c>
      <c r="T2149" s="148" t="s">
        <v>31</v>
      </c>
      <c r="U2149" s="148" t="s">
        <v>31</v>
      </c>
      <c r="V2149" s="148" t="s">
        <v>31</v>
      </c>
      <c r="W2149" s="148" t="s">
        <v>31</v>
      </c>
      <c r="X2149" s="333" t="s">
        <v>3806</v>
      </c>
      <c r="Y2149" s="121"/>
      <c r="Z2149" s="121"/>
      <c r="AA2149" s="121"/>
      <c r="AB2149" s="121"/>
      <c r="AC2149" s="121"/>
      <c r="AD2149" s="121"/>
      <c r="AE2149" s="321"/>
      <c r="AF2149" s="121"/>
      <c r="AG2149" s="129"/>
      <c r="AH2149" s="129"/>
      <c r="AI2149" s="129"/>
      <c r="AJ2149" s="129"/>
      <c r="AK2149" s="129"/>
      <c r="AL2149" s="129"/>
      <c r="AM2149" s="129"/>
      <c r="AN2149" s="129"/>
      <c r="AO2149" s="129"/>
      <c r="AP2149" s="129"/>
      <c r="AQ2149" s="327"/>
      <c r="AR2149" s="327"/>
    </row>
    <row r="2150" spans="2:44" s="149" customFormat="1" ht="12.75" customHeight="1">
      <c r="B2150" s="21"/>
      <c r="C2150" s="58" t="s">
        <v>25</v>
      </c>
      <c r="D2150" s="58" t="s">
        <v>635</v>
      </c>
      <c r="E2150" s="58" t="s">
        <v>650</v>
      </c>
      <c r="F2150" s="60" t="s">
        <v>658</v>
      </c>
      <c r="G2150" s="246" t="s">
        <v>658</v>
      </c>
      <c r="H2150" s="14" t="s">
        <v>274</v>
      </c>
      <c r="I2150" s="25">
        <v>27</v>
      </c>
      <c r="J2150" s="26">
        <v>0</v>
      </c>
      <c r="K2150" s="481">
        <v>0.45</v>
      </c>
      <c r="L2150" s="481">
        <v>0</v>
      </c>
      <c r="M2150" s="27">
        <f t="shared" si="288"/>
        <v>27</v>
      </c>
      <c r="N2150" s="27">
        <f t="shared" si="289"/>
        <v>0</v>
      </c>
      <c r="O2150" s="27">
        <f t="shared" si="289"/>
        <v>0.45</v>
      </c>
      <c r="P2150" s="27">
        <f t="shared" si="289"/>
        <v>0</v>
      </c>
      <c r="Q2150" s="27"/>
      <c r="R2150" s="68">
        <v>42345</v>
      </c>
      <c r="S2150" s="274" t="s">
        <v>2470</v>
      </c>
      <c r="T2150" s="148" t="s">
        <v>31</v>
      </c>
      <c r="U2150" s="148" t="s">
        <v>31</v>
      </c>
      <c r="V2150" s="148" t="s">
        <v>31</v>
      </c>
      <c r="W2150" s="148" t="s">
        <v>31</v>
      </c>
      <c r="X2150" s="333" t="s">
        <v>3806</v>
      </c>
      <c r="Y2150" s="121"/>
      <c r="Z2150" s="121"/>
      <c r="AA2150" s="121"/>
      <c r="AB2150" s="121"/>
      <c r="AC2150" s="121"/>
      <c r="AD2150" s="121"/>
      <c r="AE2150" s="321"/>
      <c r="AF2150" s="121"/>
      <c r="AG2150" s="129"/>
      <c r="AH2150" s="129"/>
      <c r="AI2150" s="129"/>
      <c r="AJ2150" s="129"/>
      <c r="AK2150" s="129"/>
      <c r="AL2150" s="129"/>
      <c r="AM2150" s="129"/>
      <c r="AN2150" s="129"/>
      <c r="AO2150" s="129"/>
      <c r="AP2150" s="129"/>
      <c r="AQ2150" s="327"/>
      <c r="AR2150" s="327"/>
    </row>
    <row r="2151" spans="2:44" s="149" customFormat="1" ht="12.75" customHeight="1">
      <c r="B2151" s="21"/>
      <c r="C2151" s="58" t="s">
        <v>25</v>
      </c>
      <c r="D2151" s="58" t="s">
        <v>635</v>
      </c>
      <c r="E2151" s="58" t="s">
        <v>650</v>
      </c>
      <c r="F2151" s="60" t="s">
        <v>659</v>
      </c>
      <c r="G2151" s="246" t="s">
        <v>659</v>
      </c>
      <c r="H2151" s="14" t="s">
        <v>274</v>
      </c>
      <c r="I2151" s="25">
        <v>25.8</v>
      </c>
      <c r="J2151" s="26">
        <v>0</v>
      </c>
      <c r="K2151" s="481">
        <v>0.43</v>
      </c>
      <c r="L2151" s="481">
        <v>0</v>
      </c>
      <c r="M2151" s="27">
        <f t="shared" si="288"/>
        <v>25.8</v>
      </c>
      <c r="N2151" s="27">
        <f t="shared" si="289"/>
        <v>0</v>
      </c>
      <c r="O2151" s="27">
        <f t="shared" si="289"/>
        <v>0.43</v>
      </c>
      <c r="P2151" s="27">
        <f t="shared" si="289"/>
        <v>0</v>
      </c>
      <c r="Q2151" s="27"/>
      <c r="R2151" s="68">
        <v>42369</v>
      </c>
      <c r="S2151" s="274" t="s">
        <v>2470</v>
      </c>
      <c r="T2151" s="148" t="s">
        <v>31</v>
      </c>
      <c r="U2151" s="148" t="s">
        <v>31</v>
      </c>
      <c r="V2151" s="148" t="s">
        <v>31</v>
      </c>
      <c r="W2151" s="148" t="s">
        <v>31</v>
      </c>
      <c r="X2151" s="333" t="s">
        <v>3806</v>
      </c>
      <c r="Y2151" s="121"/>
      <c r="Z2151" s="121"/>
      <c r="AA2151" s="121"/>
      <c r="AB2151" s="121"/>
      <c r="AC2151" s="121"/>
      <c r="AD2151" s="121"/>
      <c r="AE2151" s="321"/>
      <c r="AF2151" s="121"/>
      <c r="AG2151" s="129"/>
      <c r="AH2151" s="129"/>
      <c r="AI2151" s="129"/>
      <c r="AJ2151" s="129"/>
      <c r="AK2151" s="129"/>
      <c r="AL2151" s="129"/>
      <c r="AM2151" s="129"/>
      <c r="AN2151" s="129"/>
      <c r="AO2151" s="129"/>
      <c r="AP2151" s="129"/>
      <c r="AQ2151" s="327"/>
      <c r="AR2151" s="327"/>
    </row>
    <row r="2152" spans="2:44" s="149" customFormat="1" ht="12.75" customHeight="1">
      <c r="B2152" s="21"/>
      <c r="C2152" s="58" t="s">
        <v>25</v>
      </c>
      <c r="D2152" s="59" t="s">
        <v>660</v>
      </c>
      <c r="E2152" s="59" t="s">
        <v>661</v>
      </c>
      <c r="F2152" s="60" t="s">
        <v>1217</v>
      </c>
      <c r="G2152" s="246" t="s">
        <v>261</v>
      </c>
      <c r="H2152" s="14" t="s">
        <v>262</v>
      </c>
      <c r="I2152" s="25">
        <v>6</v>
      </c>
      <c r="J2152" s="26">
        <v>0</v>
      </c>
      <c r="K2152" s="481">
        <v>0.1</v>
      </c>
      <c r="L2152" s="481">
        <v>0</v>
      </c>
      <c r="M2152" s="27">
        <f>SUM(I2152:I2157)</f>
        <v>78</v>
      </c>
      <c r="N2152" s="27">
        <f t="shared" ref="N2152:P2152" si="290">SUM(J2152:J2157)</f>
        <v>0</v>
      </c>
      <c r="O2152" s="27">
        <f t="shared" si="290"/>
        <v>1.3</v>
      </c>
      <c r="P2152" s="27">
        <f t="shared" si="290"/>
        <v>0</v>
      </c>
      <c r="Q2152" s="27"/>
      <c r="R2152" s="68">
        <v>42583</v>
      </c>
      <c r="S2152" s="274" t="s">
        <v>2470</v>
      </c>
      <c r="T2152" s="148" t="s">
        <v>31</v>
      </c>
      <c r="U2152" s="148" t="s">
        <v>31</v>
      </c>
      <c r="V2152" s="148" t="s">
        <v>31</v>
      </c>
      <c r="W2152" s="148" t="s">
        <v>31</v>
      </c>
      <c r="X2152" s="333" t="s">
        <v>3806</v>
      </c>
      <c r="Y2152" s="121"/>
      <c r="Z2152" s="121"/>
      <c r="AA2152" s="121"/>
      <c r="AB2152" s="121"/>
      <c r="AC2152" s="121"/>
      <c r="AD2152" s="121"/>
      <c r="AE2152" s="321"/>
      <c r="AF2152" s="121"/>
      <c r="AG2152" s="129"/>
      <c r="AH2152" s="129"/>
      <c r="AI2152" s="129"/>
      <c r="AJ2152" s="129"/>
      <c r="AK2152" s="129"/>
      <c r="AL2152" s="129"/>
      <c r="AM2152" s="129"/>
      <c r="AN2152" s="129"/>
      <c r="AO2152" s="129"/>
      <c r="AP2152" s="129"/>
      <c r="AQ2152" s="327"/>
      <c r="AR2152" s="327"/>
    </row>
    <row r="2153" spans="2:44" s="149" customFormat="1" ht="12.75" customHeight="1">
      <c r="B2153" s="21"/>
      <c r="C2153" s="29"/>
      <c r="D2153" s="30"/>
      <c r="E2153" s="30"/>
      <c r="F2153" s="31"/>
      <c r="G2153" s="246" t="s">
        <v>662</v>
      </c>
      <c r="H2153" s="14" t="s">
        <v>262</v>
      </c>
      <c r="I2153" s="25">
        <v>24</v>
      </c>
      <c r="J2153" s="26">
        <v>0</v>
      </c>
      <c r="K2153" s="481">
        <v>0.4</v>
      </c>
      <c r="L2153" s="490">
        <v>0</v>
      </c>
      <c r="M2153" s="27"/>
      <c r="N2153" s="27"/>
      <c r="O2153" s="27"/>
      <c r="P2153" s="27"/>
      <c r="Q2153" s="27"/>
      <c r="R2153" s="68">
        <v>43172</v>
      </c>
      <c r="S2153" s="274" t="s">
        <v>2470</v>
      </c>
      <c r="T2153" s="148" t="s">
        <v>31</v>
      </c>
      <c r="U2153" s="148" t="s">
        <v>31</v>
      </c>
      <c r="V2153" s="148" t="s">
        <v>31</v>
      </c>
      <c r="W2153" s="148" t="s">
        <v>31</v>
      </c>
      <c r="X2153" s="333" t="s">
        <v>3806</v>
      </c>
      <c r="Y2153" s="121"/>
      <c r="Z2153" s="121"/>
      <c r="AA2153" s="121"/>
      <c r="AB2153" s="121"/>
      <c r="AC2153" s="121"/>
      <c r="AD2153" s="121"/>
      <c r="AE2153" s="321"/>
      <c r="AF2153" s="121"/>
      <c r="AG2153" s="129"/>
      <c r="AH2153" s="129"/>
      <c r="AI2153" s="129"/>
      <c r="AJ2153" s="129"/>
      <c r="AK2153" s="129"/>
      <c r="AL2153" s="129"/>
      <c r="AM2153" s="129"/>
      <c r="AN2153" s="129"/>
      <c r="AO2153" s="129"/>
      <c r="AP2153" s="129"/>
    </row>
    <row r="2154" spans="2:44" s="149" customFormat="1" ht="12.75" customHeight="1">
      <c r="B2154" s="21"/>
      <c r="C2154" s="29"/>
      <c r="D2154" s="30"/>
      <c r="E2154" s="30"/>
      <c r="F2154" s="31"/>
      <c r="G2154" s="246" t="s">
        <v>663</v>
      </c>
      <c r="H2154" s="14" t="s">
        <v>262</v>
      </c>
      <c r="I2154" s="25">
        <v>18</v>
      </c>
      <c r="J2154" s="26">
        <v>0</v>
      </c>
      <c r="K2154" s="481">
        <v>0.3</v>
      </c>
      <c r="L2154" s="490">
        <v>0</v>
      </c>
      <c r="M2154" s="27"/>
      <c r="N2154" s="27"/>
      <c r="O2154" s="27"/>
      <c r="P2154" s="27"/>
      <c r="Q2154" s="27"/>
      <c r="R2154" s="68">
        <v>42580</v>
      </c>
      <c r="S2154" s="274" t="s">
        <v>2470</v>
      </c>
      <c r="T2154" s="148" t="s">
        <v>31</v>
      </c>
      <c r="U2154" s="148" t="s">
        <v>31</v>
      </c>
      <c r="V2154" s="148" t="s">
        <v>31</v>
      </c>
      <c r="W2154" s="148" t="s">
        <v>31</v>
      </c>
      <c r="X2154" s="333" t="s">
        <v>3806</v>
      </c>
      <c r="Y2154" s="121"/>
      <c r="Z2154" s="121"/>
      <c r="AA2154" s="121"/>
      <c r="AB2154" s="121"/>
      <c r="AC2154" s="121"/>
      <c r="AD2154" s="121"/>
      <c r="AE2154" s="321"/>
      <c r="AF2154" s="121"/>
      <c r="AG2154" s="129"/>
      <c r="AH2154" s="129"/>
      <c r="AI2154" s="129"/>
      <c r="AJ2154" s="129"/>
      <c r="AK2154" s="129"/>
      <c r="AL2154" s="129"/>
      <c r="AM2154" s="129"/>
      <c r="AN2154" s="129"/>
      <c r="AO2154" s="129"/>
      <c r="AP2154" s="129"/>
    </row>
    <row r="2155" spans="2:44" s="149" customFormat="1" ht="12.75" customHeight="1">
      <c r="B2155" s="21"/>
      <c r="C2155" s="29"/>
      <c r="D2155" s="30"/>
      <c r="E2155" s="30"/>
      <c r="F2155" s="31"/>
      <c r="G2155" s="246" t="s">
        <v>664</v>
      </c>
      <c r="H2155" s="14" t="s">
        <v>262</v>
      </c>
      <c r="I2155" s="25">
        <v>6</v>
      </c>
      <c r="J2155" s="26">
        <v>0</v>
      </c>
      <c r="K2155" s="481">
        <v>0.1</v>
      </c>
      <c r="L2155" s="490">
        <v>0</v>
      </c>
      <c r="M2155" s="27"/>
      <c r="N2155" s="27"/>
      <c r="O2155" s="27"/>
      <c r="P2155" s="27"/>
      <c r="Q2155" s="27"/>
      <c r="R2155" s="68">
        <v>42345</v>
      </c>
      <c r="S2155" s="274" t="s">
        <v>2470</v>
      </c>
      <c r="T2155" s="148" t="s">
        <v>31</v>
      </c>
      <c r="U2155" s="148" t="s">
        <v>31</v>
      </c>
      <c r="V2155" s="148" t="s">
        <v>31</v>
      </c>
      <c r="W2155" s="148" t="s">
        <v>31</v>
      </c>
      <c r="X2155" s="333" t="s">
        <v>3806</v>
      </c>
      <c r="Y2155" s="121"/>
      <c r="Z2155" s="121"/>
      <c r="AA2155" s="121"/>
      <c r="AB2155" s="121"/>
      <c r="AC2155" s="121"/>
      <c r="AD2155" s="121"/>
      <c r="AE2155" s="321"/>
      <c r="AF2155" s="121"/>
      <c r="AG2155" s="129"/>
      <c r="AH2155" s="129"/>
      <c r="AI2155" s="129"/>
      <c r="AJ2155" s="129"/>
      <c r="AK2155" s="129"/>
      <c r="AL2155" s="129"/>
      <c r="AM2155" s="129"/>
      <c r="AN2155" s="129"/>
      <c r="AO2155" s="129"/>
      <c r="AP2155" s="129"/>
    </row>
    <row r="2156" spans="2:44" s="149" customFormat="1" ht="12.75" customHeight="1">
      <c r="B2156" s="21"/>
      <c r="C2156" s="29"/>
      <c r="D2156" s="30"/>
      <c r="E2156" s="30"/>
      <c r="F2156" s="31"/>
      <c r="G2156" s="246" t="s">
        <v>665</v>
      </c>
      <c r="H2156" s="14" t="s">
        <v>262</v>
      </c>
      <c r="I2156" s="25">
        <v>6</v>
      </c>
      <c r="J2156" s="26">
        <v>0</v>
      </c>
      <c r="K2156" s="481">
        <v>0.1</v>
      </c>
      <c r="L2156" s="490">
        <v>0</v>
      </c>
      <c r="M2156" s="27"/>
      <c r="N2156" s="27"/>
      <c r="O2156" s="27"/>
      <c r="P2156" s="27"/>
      <c r="Q2156" s="27"/>
      <c r="R2156" s="68">
        <v>43074</v>
      </c>
      <c r="S2156" s="274" t="s">
        <v>2470</v>
      </c>
      <c r="T2156" s="148" t="s">
        <v>31</v>
      </c>
      <c r="U2156" s="148" t="s">
        <v>31</v>
      </c>
      <c r="V2156" s="148" t="s">
        <v>31</v>
      </c>
      <c r="W2156" s="148" t="s">
        <v>31</v>
      </c>
      <c r="X2156" s="333" t="s">
        <v>3806</v>
      </c>
      <c r="Y2156" s="121"/>
      <c r="Z2156" s="121"/>
      <c r="AA2156" s="121"/>
      <c r="AB2156" s="121"/>
      <c r="AC2156" s="121"/>
      <c r="AD2156" s="121"/>
      <c r="AE2156" s="321"/>
      <c r="AF2156" s="121"/>
      <c r="AG2156" s="129"/>
      <c r="AH2156" s="129"/>
      <c r="AI2156" s="129"/>
      <c r="AJ2156" s="129"/>
      <c r="AK2156" s="129"/>
      <c r="AL2156" s="129"/>
      <c r="AM2156" s="129"/>
      <c r="AN2156" s="129"/>
      <c r="AO2156" s="129"/>
      <c r="AP2156" s="129"/>
    </row>
    <row r="2157" spans="2:44" s="149" customFormat="1" ht="12.75" customHeight="1">
      <c r="B2157" s="21"/>
      <c r="C2157" s="29"/>
      <c r="D2157" s="30"/>
      <c r="E2157" s="30"/>
      <c r="F2157" s="31"/>
      <c r="G2157" s="246" t="s">
        <v>666</v>
      </c>
      <c r="H2157" s="14" t="s">
        <v>262</v>
      </c>
      <c r="I2157" s="25">
        <v>18</v>
      </c>
      <c r="J2157" s="26">
        <v>0</v>
      </c>
      <c r="K2157" s="481">
        <v>0.3</v>
      </c>
      <c r="L2157" s="490">
        <v>0</v>
      </c>
      <c r="M2157" s="27"/>
      <c r="N2157" s="27"/>
      <c r="O2157" s="27"/>
      <c r="P2157" s="27"/>
      <c r="Q2157" s="27"/>
      <c r="R2157" s="68">
        <v>42613</v>
      </c>
      <c r="S2157" s="274" t="s">
        <v>2470</v>
      </c>
      <c r="T2157" s="148" t="s">
        <v>31</v>
      </c>
      <c r="U2157" s="148" t="s">
        <v>31</v>
      </c>
      <c r="V2157" s="148" t="s">
        <v>31</v>
      </c>
      <c r="W2157" s="148" t="s">
        <v>31</v>
      </c>
      <c r="X2157" s="333" t="s">
        <v>3806</v>
      </c>
      <c r="Y2157" s="121"/>
      <c r="Z2157" s="121"/>
      <c r="AA2157" s="121"/>
      <c r="AB2157" s="121"/>
      <c r="AC2157" s="121"/>
      <c r="AD2157" s="121"/>
      <c r="AE2157" s="321"/>
      <c r="AF2157" s="121"/>
      <c r="AG2157" s="129"/>
      <c r="AH2157" s="129"/>
      <c r="AI2157" s="129"/>
      <c r="AJ2157" s="129"/>
      <c r="AK2157" s="129"/>
      <c r="AL2157" s="129"/>
      <c r="AM2157" s="129"/>
      <c r="AN2157" s="129"/>
      <c r="AO2157" s="129"/>
      <c r="AP2157" s="129"/>
    </row>
    <row r="2158" spans="2:44" s="149" customFormat="1" ht="12.75" customHeight="1">
      <c r="B2158" s="21"/>
      <c r="C2158" s="58" t="s">
        <v>25</v>
      </c>
      <c r="D2158" s="59" t="s">
        <v>660</v>
      </c>
      <c r="E2158" s="59" t="s">
        <v>661</v>
      </c>
      <c r="F2158" s="60" t="s">
        <v>1218</v>
      </c>
      <c r="G2158" s="246" t="s">
        <v>667</v>
      </c>
      <c r="H2158" s="14" t="s">
        <v>262</v>
      </c>
      <c r="I2158" s="25">
        <v>12</v>
      </c>
      <c r="J2158" s="26">
        <v>0</v>
      </c>
      <c r="K2158" s="481">
        <v>0.2</v>
      </c>
      <c r="L2158" s="481">
        <v>0</v>
      </c>
      <c r="M2158" s="27">
        <f>SUM(I2158:I2159)</f>
        <v>30</v>
      </c>
      <c r="N2158" s="27">
        <f t="shared" ref="N2158:P2158" si="291">SUM(J2158:J2159)</f>
        <v>0</v>
      </c>
      <c r="O2158" s="27">
        <f t="shared" si="291"/>
        <v>0.5</v>
      </c>
      <c r="P2158" s="27">
        <f t="shared" si="291"/>
        <v>0</v>
      </c>
      <c r="Q2158" s="27"/>
      <c r="R2158" s="68">
        <v>43202</v>
      </c>
      <c r="S2158" s="274" t="s">
        <v>2470</v>
      </c>
      <c r="T2158" s="148" t="s">
        <v>31</v>
      </c>
      <c r="U2158" s="148" t="s">
        <v>31</v>
      </c>
      <c r="V2158" s="148" t="s">
        <v>31</v>
      </c>
      <c r="W2158" s="148" t="s">
        <v>31</v>
      </c>
      <c r="X2158" s="333" t="s">
        <v>3806</v>
      </c>
      <c r="Y2158" s="121"/>
      <c r="Z2158" s="121"/>
      <c r="AA2158" s="121"/>
      <c r="AB2158" s="121"/>
      <c r="AC2158" s="121"/>
      <c r="AD2158" s="121"/>
      <c r="AE2158" s="321"/>
      <c r="AF2158" s="121"/>
      <c r="AG2158" s="129"/>
      <c r="AH2158" s="129"/>
      <c r="AI2158" s="129"/>
      <c r="AJ2158" s="129"/>
      <c r="AK2158" s="129"/>
      <c r="AL2158" s="129"/>
      <c r="AM2158" s="129"/>
      <c r="AN2158" s="129"/>
      <c r="AO2158" s="129"/>
      <c r="AP2158" s="129"/>
      <c r="AQ2158" s="327"/>
      <c r="AR2158" s="327"/>
    </row>
    <row r="2159" spans="2:44" s="149" customFormat="1" ht="12.75" customHeight="1">
      <c r="B2159" s="21"/>
      <c r="C2159" s="29"/>
      <c r="D2159" s="30"/>
      <c r="E2159" s="30"/>
      <c r="F2159" s="31"/>
      <c r="G2159" s="246" t="s">
        <v>668</v>
      </c>
      <c r="H2159" s="14" t="s">
        <v>262</v>
      </c>
      <c r="I2159" s="25">
        <v>18</v>
      </c>
      <c r="J2159" s="26">
        <v>0</v>
      </c>
      <c r="K2159" s="481">
        <v>0.3</v>
      </c>
      <c r="L2159" s="481">
        <v>0</v>
      </c>
      <c r="M2159" s="27"/>
      <c r="N2159" s="27"/>
      <c r="O2159" s="27"/>
      <c r="P2159" s="27"/>
      <c r="Q2159" s="27"/>
      <c r="R2159" s="68">
        <v>43063</v>
      </c>
      <c r="S2159" s="274" t="s">
        <v>2470</v>
      </c>
      <c r="T2159" s="148" t="s">
        <v>31</v>
      </c>
      <c r="U2159" s="148" t="s">
        <v>31</v>
      </c>
      <c r="V2159" s="148" t="s">
        <v>31</v>
      </c>
      <c r="W2159" s="148" t="s">
        <v>31</v>
      </c>
      <c r="X2159" s="333" t="s">
        <v>3806</v>
      </c>
      <c r="Y2159" s="121"/>
      <c r="Z2159" s="121"/>
      <c r="AA2159" s="121"/>
      <c r="AB2159" s="121"/>
      <c r="AC2159" s="121"/>
      <c r="AD2159" s="121"/>
      <c r="AE2159" s="321"/>
      <c r="AF2159" s="121"/>
      <c r="AG2159" s="129"/>
      <c r="AH2159" s="129"/>
      <c r="AI2159" s="129"/>
      <c r="AJ2159" s="129"/>
      <c r="AK2159" s="129"/>
      <c r="AL2159" s="129"/>
      <c r="AM2159" s="129"/>
      <c r="AN2159" s="129"/>
      <c r="AO2159" s="129"/>
      <c r="AP2159" s="129"/>
    </row>
    <row r="2160" spans="2:44" s="149" customFormat="1" ht="12.75" customHeight="1">
      <c r="B2160" s="21"/>
      <c r="C2160" s="58" t="s">
        <v>25</v>
      </c>
      <c r="D2160" s="59" t="s">
        <v>660</v>
      </c>
      <c r="E2160" s="59" t="s">
        <v>661</v>
      </c>
      <c r="F2160" s="60" t="s">
        <v>1219</v>
      </c>
      <c r="G2160" s="246" t="s">
        <v>669</v>
      </c>
      <c r="H2160" s="14" t="s">
        <v>262</v>
      </c>
      <c r="I2160" s="25">
        <v>18</v>
      </c>
      <c r="J2160" s="26">
        <v>0</v>
      </c>
      <c r="K2160" s="481">
        <v>0.3</v>
      </c>
      <c r="L2160" s="481">
        <v>0</v>
      </c>
      <c r="M2160" s="27">
        <f>SUM(I2160:I2162)</f>
        <v>66</v>
      </c>
      <c r="N2160" s="27">
        <f t="shared" ref="N2160:P2160" si="292">SUM(J2160:J2162)</f>
        <v>0</v>
      </c>
      <c r="O2160" s="27">
        <f t="shared" si="292"/>
        <v>1.1000000000000001</v>
      </c>
      <c r="P2160" s="27">
        <f t="shared" si="292"/>
        <v>0</v>
      </c>
      <c r="Q2160" s="27"/>
      <c r="R2160" s="68">
        <v>42319</v>
      </c>
      <c r="S2160" s="274" t="s">
        <v>2470</v>
      </c>
      <c r="T2160" s="148" t="s">
        <v>31</v>
      </c>
      <c r="U2160" s="148" t="s">
        <v>31</v>
      </c>
      <c r="V2160" s="148" t="s">
        <v>31</v>
      </c>
      <c r="W2160" s="148" t="s">
        <v>31</v>
      </c>
      <c r="X2160" s="333" t="s">
        <v>3806</v>
      </c>
      <c r="Y2160" s="121"/>
      <c r="Z2160" s="121"/>
      <c r="AA2160" s="121"/>
      <c r="AB2160" s="121"/>
      <c r="AC2160" s="121"/>
      <c r="AD2160" s="121"/>
      <c r="AE2160" s="321"/>
      <c r="AF2160" s="121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327"/>
      <c r="AR2160" s="327"/>
    </row>
    <row r="2161" spans="2:44" s="149" customFormat="1" ht="12.75" customHeight="1">
      <c r="B2161" s="21"/>
      <c r="C2161" s="29"/>
      <c r="D2161" s="30"/>
      <c r="E2161" s="30"/>
      <c r="F2161" s="31"/>
      <c r="G2161" s="246" t="s">
        <v>670</v>
      </c>
      <c r="H2161" s="14" t="s">
        <v>262</v>
      </c>
      <c r="I2161" s="25">
        <v>12</v>
      </c>
      <c r="J2161" s="26">
        <v>0</v>
      </c>
      <c r="K2161" s="481">
        <v>0.2</v>
      </c>
      <c r="L2161" s="481">
        <v>0</v>
      </c>
      <c r="M2161" s="27"/>
      <c r="N2161" s="27"/>
      <c r="O2161" s="27"/>
      <c r="P2161" s="27"/>
      <c r="Q2161" s="27"/>
      <c r="R2161" s="68">
        <v>42663</v>
      </c>
      <c r="S2161" s="274" t="s">
        <v>2470</v>
      </c>
      <c r="T2161" s="148" t="s">
        <v>31</v>
      </c>
      <c r="U2161" s="148" t="s">
        <v>31</v>
      </c>
      <c r="V2161" s="148" t="s">
        <v>31</v>
      </c>
      <c r="W2161" s="148" t="s">
        <v>31</v>
      </c>
      <c r="X2161" s="333" t="s">
        <v>3806</v>
      </c>
      <c r="Y2161" s="121"/>
      <c r="Z2161" s="121"/>
      <c r="AA2161" s="121"/>
      <c r="AB2161" s="121"/>
      <c r="AC2161" s="121"/>
      <c r="AD2161" s="121"/>
      <c r="AE2161" s="321"/>
      <c r="AF2161" s="121"/>
      <c r="AG2161" s="129"/>
      <c r="AH2161" s="129"/>
      <c r="AI2161" s="129"/>
      <c r="AJ2161" s="129"/>
      <c r="AK2161" s="129"/>
      <c r="AL2161" s="129"/>
      <c r="AM2161" s="129"/>
      <c r="AN2161" s="129"/>
      <c r="AO2161" s="129"/>
      <c r="AP2161" s="129"/>
    </row>
    <row r="2162" spans="2:44" s="149" customFormat="1" ht="12.75" customHeight="1">
      <c r="B2162" s="21"/>
      <c r="C2162" s="29"/>
      <c r="D2162" s="30"/>
      <c r="E2162" s="30"/>
      <c r="F2162" s="31"/>
      <c r="G2162" s="246" t="s">
        <v>671</v>
      </c>
      <c r="H2162" s="14" t="s">
        <v>262</v>
      </c>
      <c r="I2162" s="25">
        <v>36</v>
      </c>
      <c r="J2162" s="26">
        <v>0</v>
      </c>
      <c r="K2162" s="481">
        <v>0.6</v>
      </c>
      <c r="L2162" s="481">
        <v>0</v>
      </c>
      <c r="M2162" s="27"/>
      <c r="N2162" s="27"/>
      <c r="O2162" s="27"/>
      <c r="P2162" s="27"/>
      <c r="Q2162" s="27"/>
      <c r="R2162" s="68">
        <v>42377</v>
      </c>
      <c r="S2162" s="274" t="s">
        <v>2470</v>
      </c>
      <c r="T2162" s="148" t="s">
        <v>31</v>
      </c>
      <c r="U2162" s="148" t="s">
        <v>31</v>
      </c>
      <c r="V2162" s="148" t="s">
        <v>31</v>
      </c>
      <c r="W2162" s="148" t="s">
        <v>31</v>
      </c>
      <c r="X2162" s="333" t="s">
        <v>3806</v>
      </c>
      <c r="Y2162" s="121"/>
      <c r="Z2162" s="121"/>
      <c r="AA2162" s="121"/>
      <c r="AB2162" s="121"/>
      <c r="AC2162" s="121"/>
      <c r="AD2162" s="121"/>
      <c r="AE2162" s="321"/>
      <c r="AF2162" s="121"/>
      <c r="AG2162" s="129"/>
      <c r="AH2162" s="129"/>
      <c r="AI2162" s="129"/>
      <c r="AJ2162" s="129"/>
      <c r="AK2162" s="129"/>
      <c r="AL2162" s="129"/>
      <c r="AM2162" s="129"/>
      <c r="AN2162" s="129"/>
      <c r="AO2162" s="129"/>
      <c r="AP2162" s="129"/>
    </row>
    <row r="2163" spans="2:44" s="149" customFormat="1" ht="12.75" customHeight="1">
      <c r="B2163" s="21"/>
      <c r="C2163" s="58" t="s">
        <v>25</v>
      </c>
      <c r="D2163" s="59" t="s">
        <v>660</v>
      </c>
      <c r="E2163" s="59" t="s">
        <v>661</v>
      </c>
      <c r="F2163" s="60" t="s">
        <v>672</v>
      </c>
      <c r="G2163" s="246" t="s">
        <v>673</v>
      </c>
      <c r="H2163" s="14" t="s">
        <v>262</v>
      </c>
      <c r="I2163" s="25">
        <v>12</v>
      </c>
      <c r="J2163" s="26">
        <v>60</v>
      </c>
      <c r="K2163" s="481">
        <v>0.2</v>
      </c>
      <c r="L2163" s="481">
        <v>1</v>
      </c>
      <c r="M2163" s="27">
        <f>SUM(I2163:I2164)</f>
        <v>24</v>
      </c>
      <c r="N2163" s="27">
        <f t="shared" ref="N2163:P2163" si="293">SUM(J2163:J2164)</f>
        <v>120</v>
      </c>
      <c r="O2163" s="27">
        <f t="shared" si="293"/>
        <v>0.4</v>
      </c>
      <c r="P2163" s="27">
        <f t="shared" si="293"/>
        <v>2</v>
      </c>
      <c r="Q2163" s="27"/>
      <c r="R2163" s="68">
        <v>42996</v>
      </c>
      <c r="S2163" s="274" t="s">
        <v>2470</v>
      </c>
      <c r="T2163" s="148" t="s">
        <v>31</v>
      </c>
      <c r="U2163" s="148" t="s">
        <v>31</v>
      </c>
      <c r="V2163" s="148" t="s">
        <v>31</v>
      </c>
      <c r="W2163" s="148" t="s">
        <v>31</v>
      </c>
      <c r="X2163" s="333" t="s">
        <v>3806</v>
      </c>
      <c r="Y2163" s="121"/>
      <c r="Z2163" s="121"/>
      <c r="AA2163" s="121"/>
      <c r="AB2163" s="121"/>
      <c r="AC2163" s="121"/>
      <c r="AD2163" s="121"/>
      <c r="AE2163" s="321"/>
      <c r="AF2163" s="121"/>
      <c r="AG2163" s="129"/>
      <c r="AH2163" s="129"/>
      <c r="AI2163" s="129"/>
      <c r="AJ2163" s="129"/>
      <c r="AK2163" s="129"/>
      <c r="AL2163" s="129"/>
      <c r="AM2163" s="129"/>
      <c r="AN2163" s="129"/>
      <c r="AO2163" s="129"/>
      <c r="AP2163" s="129"/>
      <c r="AQ2163" s="327"/>
      <c r="AR2163" s="327"/>
    </row>
    <row r="2164" spans="2:44" s="149" customFormat="1" ht="12.75" customHeight="1">
      <c r="B2164" s="21"/>
      <c r="C2164" s="29"/>
      <c r="D2164" s="30"/>
      <c r="E2164" s="30"/>
      <c r="F2164" s="31"/>
      <c r="G2164" s="246" t="s">
        <v>276</v>
      </c>
      <c r="H2164" s="14" t="s">
        <v>262</v>
      </c>
      <c r="I2164" s="25">
        <v>12</v>
      </c>
      <c r="J2164" s="26">
        <v>60</v>
      </c>
      <c r="K2164" s="481">
        <v>0.2</v>
      </c>
      <c r="L2164" s="481">
        <v>1</v>
      </c>
      <c r="M2164" s="27"/>
      <c r="N2164" s="27"/>
      <c r="O2164" s="27"/>
      <c r="P2164" s="27"/>
      <c r="Q2164" s="27"/>
      <c r="R2164" s="68">
        <v>43651</v>
      </c>
      <c r="S2164" s="274" t="s">
        <v>2470</v>
      </c>
      <c r="T2164" s="148" t="s">
        <v>31</v>
      </c>
      <c r="U2164" s="148" t="s">
        <v>31</v>
      </c>
      <c r="V2164" s="148" t="s">
        <v>31</v>
      </c>
      <c r="W2164" s="148" t="s">
        <v>31</v>
      </c>
      <c r="X2164" s="333" t="s">
        <v>3806</v>
      </c>
      <c r="Y2164" s="121"/>
      <c r="Z2164" s="121"/>
      <c r="AA2164" s="121"/>
      <c r="AB2164" s="121"/>
      <c r="AC2164" s="121"/>
      <c r="AD2164" s="121"/>
      <c r="AE2164" s="321"/>
      <c r="AF2164" s="121"/>
      <c r="AG2164" s="129"/>
      <c r="AH2164" s="129"/>
      <c r="AI2164" s="129"/>
      <c r="AJ2164" s="129"/>
      <c r="AK2164" s="129"/>
      <c r="AL2164" s="129"/>
      <c r="AM2164" s="129"/>
      <c r="AN2164" s="129"/>
      <c r="AO2164" s="129"/>
      <c r="AP2164" s="129"/>
    </row>
    <row r="2165" spans="2:44" s="149" customFormat="1" ht="12.75" customHeight="1">
      <c r="B2165" s="21"/>
      <c r="C2165" s="58" t="s">
        <v>25</v>
      </c>
      <c r="D2165" s="59" t="s">
        <v>660</v>
      </c>
      <c r="E2165" s="71" t="s">
        <v>674</v>
      </c>
      <c r="F2165" s="71" t="s">
        <v>675</v>
      </c>
      <c r="G2165" s="250" t="s">
        <v>676</v>
      </c>
      <c r="H2165" s="14" t="s">
        <v>262</v>
      </c>
      <c r="I2165" s="25">
        <v>48</v>
      </c>
      <c r="J2165" s="26">
        <v>0</v>
      </c>
      <c r="K2165" s="25">
        <v>0.5</v>
      </c>
      <c r="L2165" s="26">
        <v>0</v>
      </c>
      <c r="M2165" s="27">
        <f t="shared" ref="M2165:P2165" si="294">SUM(I2165:I2166)</f>
        <v>60</v>
      </c>
      <c r="N2165" s="27">
        <f t="shared" si="294"/>
        <v>0</v>
      </c>
      <c r="O2165" s="27">
        <f t="shared" si="294"/>
        <v>0.7</v>
      </c>
      <c r="P2165" s="27">
        <f t="shared" si="294"/>
        <v>0</v>
      </c>
      <c r="Q2165" s="27"/>
      <c r="R2165" s="68">
        <v>43712</v>
      </c>
      <c r="S2165" s="274" t="s">
        <v>2470</v>
      </c>
      <c r="T2165" s="148" t="s">
        <v>31</v>
      </c>
      <c r="U2165" s="148" t="s">
        <v>31</v>
      </c>
      <c r="V2165" s="148" t="s">
        <v>31</v>
      </c>
      <c r="W2165" s="148" t="s">
        <v>31</v>
      </c>
      <c r="X2165" s="333" t="s">
        <v>3806</v>
      </c>
      <c r="Y2165" s="121"/>
      <c r="Z2165" s="121"/>
      <c r="AA2165" s="121"/>
      <c r="AB2165" s="121"/>
      <c r="AC2165" s="121"/>
      <c r="AD2165" s="121"/>
      <c r="AE2165" s="321"/>
      <c r="AF2165" s="121"/>
      <c r="AG2165" s="129"/>
      <c r="AH2165" s="129"/>
      <c r="AI2165" s="129"/>
      <c r="AJ2165" s="129"/>
      <c r="AK2165" s="129"/>
      <c r="AL2165" s="129"/>
      <c r="AM2165" s="129"/>
      <c r="AN2165" s="129"/>
      <c r="AO2165" s="129"/>
      <c r="AP2165" s="129"/>
      <c r="AQ2165" s="327"/>
      <c r="AR2165" s="327"/>
    </row>
    <row r="2166" spans="2:44" s="149" customFormat="1" ht="12.75" customHeight="1">
      <c r="B2166" s="21"/>
      <c r="C2166" s="29"/>
      <c r="D2166" s="30"/>
      <c r="E2166" s="30"/>
      <c r="F2166" s="31"/>
      <c r="G2166" s="250" t="s">
        <v>1056</v>
      </c>
      <c r="H2166" s="14" t="s">
        <v>262</v>
      </c>
      <c r="I2166" s="25">
        <v>12</v>
      </c>
      <c r="J2166" s="26">
        <v>0</v>
      </c>
      <c r="K2166" s="25">
        <v>0.2</v>
      </c>
      <c r="L2166" s="26">
        <v>0</v>
      </c>
      <c r="M2166" s="27"/>
      <c r="N2166" s="27"/>
      <c r="O2166" s="27"/>
      <c r="P2166" s="27"/>
      <c r="Q2166" s="27"/>
      <c r="R2166" s="68">
        <v>43690</v>
      </c>
      <c r="S2166" s="274" t="s">
        <v>2470</v>
      </c>
      <c r="T2166" s="148" t="s">
        <v>31</v>
      </c>
      <c r="U2166" s="148" t="s">
        <v>31</v>
      </c>
      <c r="V2166" s="148" t="s">
        <v>31</v>
      </c>
      <c r="W2166" s="148" t="s">
        <v>31</v>
      </c>
      <c r="X2166" s="333" t="s">
        <v>3806</v>
      </c>
      <c r="Y2166" s="121"/>
      <c r="Z2166" s="121"/>
      <c r="AA2166" s="121"/>
      <c r="AB2166" s="121"/>
      <c r="AC2166" s="121"/>
      <c r="AD2166" s="121"/>
      <c r="AE2166" s="321"/>
      <c r="AF2166" s="121"/>
      <c r="AG2166" s="129"/>
      <c r="AH2166" s="129"/>
      <c r="AI2166" s="129"/>
      <c r="AJ2166" s="129"/>
      <c r="AK2166" s="129"/>
      <c r="AL2166" s="129"/>
      <c r="AM2166" s="129"/>
      <c r="AN2166" s="129"/>
      <c r="AO2166" s="129"/>
      <c r="AP2166" s="129"/>
    </row>
    <row r="2167" spans="2:44" s="149" customFormat="1" ht="12.75" customHeight="1">
      <c r="B2167" s="21"/>
      <c r="C2167" s="58"/>
      <c r="D2167" s="30"/>
      <c r="E2167" s="30"/>
      <c r="F2167" s="71" t="s">
        <v>1057</v>
      </c>
      <c r="G2167" s="251" t="s">
        <v>1057</v>
      </c>
      <c r="H2167" s="14" t="s">
        <v>262</v>
      </c>
      <c r="I2167" s="25">
        <v>90</v>
      </c>
      <c r="J2167" s="26">
        <v>0</v>
      </c>
      <c r="K2167" s="25">
        <v>1.5</v>
      </c>
      <c r="L2167" s="26">
        <v>0</v>
      </c>
      <c r="M2167" s="27">
        <f t="shared" ref="M2167:M2169" si="295">SUM(I2167)</f>
        <v>90</v>
      </c>
      <c r="N2167" s="27">
        <f t="shared" ref="N2167:P2169" si="296">SUM(J2167)</f>
        <v>0</v>
      </c>
      <c r="O2167" s="27">
        <f t="shared" si="296"/>
        <v>1.5</v>
      </c>
      <c r="P2167" s="27">
        <f t="shared" si="296"/>
        <v>0</v>
      </c>
      <c r="Q2167" s="27"/>
      <c r="R2167" s="68">
        <v>43712</v>
      </c>
      <c r="S2167" s="274" t="s">
        <v>2470</v>
      </c>
      <c r="T2167" s="148" t="s">
        <v>31</v>
      </c>
      <c r="U2167" s="148" t="s">
        <v>31</v>
      </c>
      <c r="V2167" s="148" t="s">
        <v>31</v>
      </c>
      <c r="W2167" s="148" t="s">
        <v>31</v>
      </c>
      <c r="X2167" s="333" t="s">
        <v>3806</v>
      </c>
      <c r="Y2167" s="121"/>
      <c r="Z2167" s="121"/>
      <c r="AA2167" s="121"/>
      <c r="AB2167" s="121"/>
      <c r="AC2167" s="121"/>
      <c r="AD2167" s="121"/>
      <c r="AE2167" s="321"/>
      <c r="AF2167" s="121"/>
      <c r="AG2167" s="129"/>
      <c r="AH2167" s="129"/>
      <c r="AI2167" s="129"/>
      <c r="AJ2167" s="129"/>
      <c r="AK2167" s="129"/>
      <c r="AL2167" s="129"/>
      <c r="AM2167" s="129"/>
      <c r="AN2167" s="129"/>
      <c r="AO2167" s="129"/>
      <c r="AP2167" s="129"/>
      <c r="AQ2167" s="327"/>
      <c r="AR2167" s="327"/>
    </row>
    <row r="2168" spans="2:44" s="149" customFormat="1" ht="12.75" customHeight="1">
      <c r="B2168" s="21"/>
      <c r="C2168" s="58" t="s">
        <v>25</v>
      </c>
      <c r="D2168" s="59" t="s">
        <v>660</v>
      </c>
      <c r="E2168" s="60" t="s">
        <v>677</v>
      </c>
      <c r="F2168" s="60" t="s">
        <v>1058</v>
      </c>
      <c r="G2168" s="246" t="s">
        <v>1058</v>
      </c>
      <c r="H2168" s="14" t="s">
        <v>262</v>
      </c>
      <c r="I2168" s="25">
        <v>36</v>
      </c>
      <c r="J2168" s="26">
        <v>30</v>
      </c>
      <c r="K2168" s="481">
        <v>0.6</v>
      </c>
      <c r="L2168" s="481">
        <v>0.5</v>
      </c>
      <c r="M2168" s="27">
        <f t="shared" si="295"/>
        <v>36</v>
      </c>
      <c r="N2168" s="27">
        <f t="shared" si="296"/>
        <v>30</v>
      </c>
      <c r="O2168" s="27">
        <f t="shared" si="296"/>
        <v>0.6</v>
      </c>
      <c r="P2168" s="27">
        <f t="shared" si="296"/>
        <v>0.5</v>
      </c>
      <c r="Q2168" s="27"/>
      <c r="R2168" s="68">
        <v>42825</v>
      </c>
      <c r="S2168" s="274" t="s">
        <v>2470</v>
      </c>
      <c r="T2168" s="148" t="s">
        <v>31</v>
      </c>
      <c r="U2168" s="148" t="s">
        <v>31</v>
      </c>
      <c r="V2168" s="148" t="s">
        <v>31</v>
      </c>
      <c r="W2168" s="148" t="s">
        <v>31</v>
      </c>
      <c r="X2168" s="333" t="s">
        <v>3806</v>
      </c>
      <c r="Y2168" s="121"/>
      <c r="Z2168" s="121"/>
      <c r="AA2168" s="121"/>
      <c r="AB2168" s="121"/>
      <c r="AC2168" s="121"/>
      <c r="AD2168" s="121"/>
      <c r="AE2168" s="321"/>
      <c r="AF2168" s="121"/>
      <c r="AG2168" s="129"/>
      <c r="AH2168" s="129"/>
      <c r="AI2168" s="129"/>
      <c r="AJ2168" s="129"/>
      <c r="AK2168" s="129"/>
      <c r="AL2168" s="129"/>
      <c r="AM2168" s="129"/>
      <c r="AN2168" s="129"/>
      <c r="AO2168" s="129"/>
      <c r="AP2168" s="129"/>
      <c r="AQ2168" s="327"/>
      <c r="AR2168" s="327"/>
    </row>
    <row r="2169" spans="2:44" s="149" customFormat="1" ht="12.75" customHeight="1">
      <c r="B2169" s="21"/>
      <c r="C2169" s="58" t="s">
        <v>25</v>
      </c>
      <c r="D2169" s="59" t="s">
        <v>660</v>
      </c>
      <c r="E2169" s="60" t="s">
        <v>678</v>
      </c>
      <c r="F2169" s="60" t="s">
        <v>679</v>
      </c>
      <c r="G2169" s="246" t="s">
        <v>679</v>
      </c>
      <c r="H2169" s="14" t="s">
        <v>262</v>
      </c>
      <c r="I2169" s="25">
        <v>18</v>
      </c>
      <c r="J2169" s="26">
        <v>0</v>
      </c>
      <c r="K2169" s="481">
        <v>0.3</v>
      </c>
      <c r="L2169" s="481">
        <v>0</v>
      </c>
      <c r="M2169" s="27">
        <f t="shared" si="295"/>
        <v>18</v>
      </c>
      <c r="N2169" s="27">
        <f t="shared" si="296"/>
        <v>0</v>
      </c>
      <c r="O2169" s="27">
        <f t="shared" si="296"/>
        <v>0.3</v>
      </c>
      <c r="P2169" s="27">
        <f t="shared" si="296"/>
        <v>0</v>
      </c>
      <c r="Q2169" s="27"/>
      <c r="R2169" s="68">
        <v>43202</v>
      </c>
      <c r="S2169" s="274" t="s">
        <v>2470</v>
      </c>
      <c r="T2169" s="148" t="s">
        <v>31</v>
      </c>
      <c r="U2169" s="148" t="s">
        <v>31</v>
      </c>
      <c r="V2169" s="148" t="s">
        <v>31</v>
      </c>
      <c r="W2169" s="148" t="s">
        <v>31</v>
      </c>
      <c r="X2169" s="333" t="s">
        <v>3806</v>
      </c>
      <c r="Y2169" s="121"/>
      <c r="Z2169" s="121"/>
      <c r="AA2169" s="121"/>
      <c r="AB2169" s="121"/>
      <c r="AC2169" s="121"/>
      <c r="AD2169" s="121"/>
      <c r="AE2169" s="321"/>
      <c r="AF2169" s="121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327"/>
      <c r="AR2169" s="327"/>
    </row>
    <row r="2170" spans="2:44" s="149" customFormat="1" ht="12.75" customHeight="1">
      <c r="B2170" s="21"/>
      <c r="C2170" s="58" t="s">
        <v>25</v>
      </c>
      <c r="D2170" s="72" t="s">
        <v>680</v>
      </c>
      <c r="E2170" s="72" t="s">
        <v>681</v>
      </c>
      <c r="F2170" s="72" t="s">
        <v>682</v>
      </c>
      <c r="G2170" s="250" t="s">
        <v>223</v>
      </c>
      <c r="H2170" s="14" t="s">
        <v>262</v>
      </c>
      <c r="I2170" s="25">
        <v>6</v>
      </c>
      <c r="J2170" s="26">
        <v>0</v>
      </c>
      <c r="K2170" s="25">
        <v>0.1</v>
      </c>
      <c r="L2170" s="26">
        <v>0</v>
      </c>
      <c r="M2170" s="27">
        <f>SUM(I2170:I2174)</f>
        <v>66</v>
      </c>
      <c r="N2170" s="27">
        <f t="shared" ref="N2170:P2170" si="297">SUM(J2170:J2174)</f>
        <v>0</v>
      </c>
      <c r="O2170" s="27">
        <f t="shared" si="297"/>
        <v>1.1000000000000001</v>
      </c>
      <c r="P2170" s="27">
        <f t="shared" si="297"/>
        <v>0</v>
      </c>
      <c r="Q2170" s="27"/>
      <c r="R2170" s="68">
        <v>43636</v>
      </c>
      <c r="S2170" s="274" t="s">
        <v>2470</v>
      </c>
      <c r="T2170" s="148" t="s">
        <v>31</v>
      </c>
      <c r="U2170" s="148" t="s">
        <v>31</v>
      </c>
      <c r="V2170" s="148" t="s">
        <v>31</v>
      </c>
      <c r="W2170" s="148" t="s">
        <v>31</v>
      </c>
      <c r="X2170" s="333" t="s">
        <v>3806</v>
      </c>
      <c r="Y2170" s="121"/>
      <c r="Z2170" s="121"/>
      <c r="AA2170" s="121"/>
      <c r="AB2170" s="121"/>
      <c r="AC2170" s="121"/>
      <c r="AD2170" s="121"/>
      <c r="AE2170" s="321"/>
      <c r="AF2170" s="121"/>
      <c r="AG2170" s="129"/>
      <c r="AH2170" s="129"/>
      <c r="AI2170" s="129"/>
      <c r="AJ2170" s="129"/>
      <c r="AK2170" s="129"/>
      <c r="AL2170" s="129"/>
      <c r="AM2170" s="129"/>
      <c r="AN2170" s="129"/>
      <c r="AO2170" s="129"/>
      <c r="AP2170" s="129"/>
      <c r="AQ2170" s="327"/>
      <c r="AR2170" s="327"/>
    </row>
    <row r="2171" spans="2:44" s="149" customFormat="1" ht="12.75" customHeight="1">
      <c r="B2171" s="21"/>
      <c r="C2171" s="29"/>
      <c r="D2171" s="30"/>
      <c r="E2171" s="30"/>
      <c r="F2171" s="31"/>
      <c r="G2171" s="250" t="s">
        <v>595</v>
      </c>
      <c r="H2171" s="14" t="s">
        <v>262</v>
      </c>
      <c r="I2171" s="25">
        <v>18</v>
      </c>
      <c r="J2171" s="26">
        <v>0</v>
      </c>
      <c r="K2171" s="25">
        <v>0.3</v>
      </c>
      <c r="L2171" s="26">
        <v>0</v>
      </c>
      <c r="M2171" s="27"/>
      <c r="N2171" s="27"/>
      <c r="O2171" s="27"/>
      <c r="P2171" s="27"/>
      <c r="Q2171" s="27"/>
      <c r="R2171" s="68">
        <v>43635</v>
      </c>
      <c r="S2171" s="274" t="s">
        <v>2470</v>
      </c>
      <c r="T2171" s="148" t="s">
        <v>31</v>
      </c>
      <c r="U2171" s="148" t="s">
        <v>31</v>
      </c>
      <c r="V2171" s="148" t="s">
        <v>31</v>
      </c>
      <c r="W2171" s="148" t="s">
        <v>31</v>
      </c>
      <c r="X2171" s="333" t="s">
        <v>3806</v>
      </c>
      <c r="Y2171" s="121"/>
      <c r="Z2171" s="121"/>
      <c r="AA2171" s="121"/>
      <c r="AB2171" s="121"/>
      <c r="AC2171" s="121"/>
      <c r="AD2171" s="121"/>
      <c r="AE2171" s="321"/>
      <c r="AF2171" s="121"/>
      <c r="AG2171" s="129"/>
      <c r="AH2171" s="129"/>
      <c r="AI2171" s="129"/>
      <c r="AJ2171" s="129"/>
      <c r="AK2171" s="129"/>
      <c r="AL2171" s="129"/>
      <c r="AM2171" s="129"/>
      <c r="AN2171" s="129"/>
      <c r="AO2171" s="129"/>
      <c r="AP2171" s="129"/>
    </row>
    <row r="2172" spans="2:44" s="149" customFormat="1" ht="12.75" customHeight="1">
      <c r="B2172" s="21"/>
      <c r="C2172" s="29"/>
      <c r="D2172" s="30"/>
      <c r="E2172" s="30"/>
      <c r="F2172" s="31"/>
      <c r="G2172" s="250" t="s">
        <v>683</v>
      </c>
      <c r="H2172" s="14" t="s">
        <v>262</v>
      </c>
      <c r="I2172" s="25">
        <v>12</v>
      </c>
      <c r="J2172" s="26">
        <v>0</v>
      </c>
      <c r="K2172" s="25">
        <v>0.2</v>
      </c>
      <c r="L2172" s="26">
        <v>0</v>
      </c>
      <c r="M2172" s="27"/>
      <c r="N2172" s="27"/>
      <c r="O2172" s="27"/>
      <c r="P2172" s="27"/>
      <c r="Q2172" s="27"/>
      <c r="R2172" s="68">
        <v>43636</v>
      </c>
      <c r="S2172" s="274" t="s">
        <v>2470</v>
      </c>
      <c r="T2172" s="148" t="s">
        <v>31</v>
      </c>
      <c r="U2172" s="148" t="s">
        <v>31</v>
      </c>
      <c r="V2172" s="148" t="s">
        <v>31</v>
      </c>
      <c r="W2172" s="148" t="s">
        <v>31</v>
      </c>
      <c r="X2172" s="333" t="s">
        <v>3806</v>
      </c>
      <c r="Y2172" s="121"/>
      <c r="Z2172" s="121"/>
      <c r="AA2172" s="121"/>
      <c r="AB2172" s="121"/>
      <c r="AC2172" s="121"/>
      <c r="AD2172" s="121"/>
      <c r="AE2172" s="321"/>
      <c r="AF2172" s="121"/>
      <c r="AG2172" s="129"/>
      <c r="AH2172" s="129"/>
      <c r="AI2172" s="129"/>
      <c r="AJ2172" s="129"/>
      <c r="AK2172" s="129"/>
      <c r="AL2172" s="129"/>
      <c r="AM2172" s="129"/>
      <c r="AN2172" s="129"/>
      <c r="AO2172" s="129"/>
      <c r="AP2172" s="129"/>
    </row>
    <row r="2173" spans="2:44" s="149" customFormat="1" ht="12.75" customHeight="1">
      <c r="B2173" s="21"/>
      <c r="C2173" s="29"/>
      <c r="D2173" s="30"/>
      <c r="E2173" s="30"/>
      <c r="F2173" s="31"/>
      <c r="G2173" s="250" t="s">
        <v>684</v>
      </c>
      <c r="H2173" s="14" t="s">
        <v>262</v>
      </c>
      <c r="I2173" s="25">
        <v>18</v>
      </c>
      <c r="J2173" s="26">
        <v>0</v>
      </c>
      <c r="K2173" s="25">
        <v>0.3</v>
      </c>
      <c r="L2173" s="26">
        <v>0</v>
      </c>
      <c r="M2173" s="27"/>
      <c r="N2173" s="27"/>
      <c r="O2173" s="27"/>
      <c r="P2173" s="27"/>
      <c r="Q2173" s="27"/>
      <c r="R2173" s="68">
        <v>43636</v>
      </c>
      <c r="S2173" s="274" t="s">
        <v>2470</v>
      </c>
      <c r="T2173" s="148" t="s">
        <v>31</v>
      </c>
      <c r="U2173" s="148" t="s">
        <v>31</v>
      </c>
      <c r="V2173" s="148" t="s">
        <v>31</v>
      </c>
      <c r="W2173" s="148" t="s">
        <v>31</v>
      </c>
      <c r="X2173" s="333" t="s">
        <v>3806</v>
      </c>
      <c r="Y2173" s="121"/>
      <c r="Z2173" s="121"/>
      <c r="AA2173" s="121"/>
      <c r="AB2173" s="121"/>
      <c r="AC2173" s="121"/>
      <c r="AD2173" s="121"/>
      <c r="AE2173" s="321"/>
      <c r="AF2173" s="121"/>
      <c r="AG2173" s="129"/>
      <c r="AH2173" s="129"/>
      <c r="AI2173" s="129"/>
      <c r="AJ2173" s="129"/>
      <c r="AK2173" s="129"/>
      <c r="AL2173" s="129"/>
      <c r="AM2173" s="129"/>
      <c r="AN2173" s="129"/>
      <c r="AO2173" s="129"/>
      <c r="AP2173" s="129"/>
    </row>
    <row r="2174" spans="2:44" s="149" customFormat="1" ht="12.75" customHeight="1">
      <c r="B2174" s="21"/>
      <c r="C2174" s="29"/>
      <c r="D2174" s="30"/>
      <c r="E2174" s="30"/>
      <c r="F2174" s="31"/>
      <c r="G2174" s="250" t="s">
        <v>188</v>
      </c>
      <c r="H2174" s="14" t="s">
        <v>262</v>
      </c>
      <c r="I2174" s="25">
        <v>12</v>
      </c>
      <c r="J2174" s="26">
        <v>0</v>
      </c>
      <c r="K2174" s="25">
        <v>0.2</v>
      </c>
      <c r="L2174" s="26">
        <v>0</v>
      </c>
      <c r="M2174" s="27"/>
      <c r="N2174" s="27"/>
      <c r="O2174" s="27"/>
      <c r="P2174" s="27"/>
      <c r="Q2174" s="27"/>
      <c r="R2174" s="68">
        <v>43636</v>
      </c>
      <c r="S2174" s="274" t="s">
        <v>2470</v>
      </c>
      <c r="T2174" s="148" t="s">
        <v>31</v>
      </c>
      <c r="U2174" s="148" t="s">
        <v>31</v>
      </c>
      <c r="V2174" s="148" t="s">
        <v>31</v>
      </c>
      <c r="W2174" s="148" t="s">
        <v>31</v>
      </c>
      <c r="X2174" s="333" t="s">
        <v>3806</v>
      </c>
      <c r="Y2174" s="121"/>
      <c r="Z2174" s="121"/>
      <c r="AA2174" s="121"/>
      <c r="AB2174" s="121"/>
      <c r="AC2174" s="121"/>
      <c r="AD2174" s="121"/>
      <c r="AE2174" s="321"/>
      <c r="AF2174" s="121"/>
      <c r="AG2174" s="129"/>
      <c r="AH2174" s="129"/>
      <c r="AI2174" s="129"/>
      <c r="AJ2174" s="129"/>
      <c r="AK2174" s="129"/>
      <c r="AL2174" s="129"/>
      <c r="AM2174" s="129"/>
      <c r="AN2174" s="129"/>
      <c r="AO2174" s="129"/>
      <c r="AP2174" s="129"/>
    </row>
    <row r="2175" spans="2:44" s="149" customFormat="1" ht="12.75" customHeight="1">
      <c r="B2175" s="21"/>
      <c r="C2175" s="58" t="s">
        <v>25</v>
      </c>
      <c r="D2175" s="72" t="s">
        <v>680</v>
      </c>
      <c r="E2175" s="72" t="s">
        <v>681</v>
      </c>
      <c r="F2175" s="72" t="s">
        <v>685</v>
      </c>
      <c r="G2175" s="250" t="s">
        <v>686</v>
      </c>
      <c r="H2175" s="14" t="s">
        <v>262</v>
      </c>
      <c r="I2175" s="25">
        <v>24</v>
      </c>
      <c r="J2175" s="26">
        <v>0</v>
      </c>
      <c r="K2175" s="25">
        <v>0.4</v>
      </c>
      <c r="L2175" s="26">
        <v>0</v>
      </c>
      <c r="M2175" s="27">
        <f>SUM(I2175:I2176)</f>
        <v>48</v>
      </c>
      <c r="N2175" s="27">
        <f t="shared" ref="N2175:P2175" si="298">SUM(J2175:J2176)</f>
        <v>0</v>
      </c>
      <c r="O2175" s="27">
        <f t="shared" si="298"/>
        <v>0.8</v>
      </c>
      <c r="P2175" s="27">
        <f t="shared" si="298"/>
        <v>0</v>
      </c>
      <c r="Q2175" s="27"/>
      <c r="R2175" s="68">
        <v>43636</v>
      </c>
      <c r="S2175" s="274" t="s">
        <v>2470</v>
      </c>
      <c r="T2175" s="148" t="s">
        <v>31</v>
      </c>
      <c r="U2175" s="148" t="s">
        <v>31</v>
      </c>
      <c r="V2175" s="148" t="s">
        <v>31</v>
      </c>
      <c r="W2175" s="148" t="s">
        <v>31</v>
      </c>
      <c r="X2175" s="333" t="s">
        <v>3806</v>
      </c>
      <c r="Y2175" s="121"/>
      <c r="Z2175" s="121"/>
      <c r="AA2175" s="121"/>
      <c r="AB2175" s="121"/>
      <c r="AC2175" s="121"/>
      <c r="AD2175" s="121"/>
      <c r="AE2175" s="321"/>
      <c r="AF2175" s="121"/>
      <c r="AG2175" s="129"/>
      <c r="AH2175" s="129"/>
      <c r="AI2175" s="129"/>
      <c r="AJ2175" s="129"/>
      <c r="AK2175" s="129"/>
      <c r="AL2175" s="129"/>
      <c r="AM2175" s="129"/>
      <c r="AN2175" s="129"/>
      <c r="AO2175" s="129"/>
      <c r="AP2175" s="129"/>
      <c r="AQ2175" s="327"/>
      <c r="AR2175" s="327"/>
    </row>
    <row r="2176" spans="2:44" s="149" customFormat="1" ht="12.75" customHeight="1">
      <c r="B2176" s="21"/>
      <c r="C2176" s="29"/>
      <c r="D2176" s="30"/>
      <c r="E2176" s="30"/>
      <c r="F2176" s="31"/>
      <c r="G2176" s="250" t="s">
        <v>687</v>
      </c>
      <c r="H2176" s="14" t="s">
        <v>262</v>
      </c>
      <c r="I2176" s="25">
        <v>24</v>
      </c>
      <c r="J2176" s="26">
        <v>0</v>
      </c>
      <c r="K2176" s="25">
        <v>0.4</v>
      </c>
      <c r="L2176" s="26">
        <v>0</v>
      </c>
      <c r="M2176" s="27"/>
      <c r="N2176" s="27"/>
      <c r="O2176" s="27"/>
      <c r="P2176" s="27"/>
      <c r="Q2176" s="27"/>
      <c r="R2176" s="68">
        <v>43636</v>
      </c>
      <c r="S2176" s="274" t="s">
        <v>2470</v>
      </c>
      <c r="T2176" s="148" t="s">
        <v>31</v>
      </c>
      <c r="U2176" s="148" t="s">
        <v>31</v>
      </c>
      <c r="V2176" s="148" t="s">
        <v>31</v>
      </c>
      <c r="W2176" s="148" t="s">
        <v>31</v>
      </c>
      <c r="X2176" s="333" t="s">
        <v>3806</v>
      </c>
      <c r="Y2176" s="121"/>
      <c r="Z2176" s="121"/>
      <c r="AA2176" s="121"/>
      <c r="AB2176" s="121"/>
      <c r="AC2176" s="121"/>
      <c r="AD2176" s="121"/>
      <c r="AE2176" s="321"/>
      <c r="AF2176" s="121"/>
      <c r="AG2176" s="129"/>
      <c r="AH2176" s="129"/>
      <c r="AI2176" s="129"/>
      <c r="AJ2176" s="129"/>
      <c r="AK2176" s="129"/>
      <c r="AL2176" s="129"/>
      <c r="AM2176" s="129"/>
      <c r="AN2176" s="129"/>
      <c r="AO2176" s="129"/>
      <c r="AP2176" s="129"/>
    </row>
    <row r="2177" spans="2:44" s="149" customFormat="1" ht="12.75" customHeight="1">
      <c r="B2177" s="21"/>
      <c r="C2177" s="58" t="s">
        <v>25</v>
      </c>
      <c r="D2177" s="72" t="s">
        <v>680</v>
      </c>
      <c r="E2177" s="72" t="s">
        <v>681</v>
      </c>
      <c r="F2177" s="72" t="s">
        <v>688</v>
      </c>
      <c r="G2177" s="250" t="s">
        <v>689</v>
      </c>
      <c r="H2177" s="14" t="s">
        <v>262</v>
      </c>
      <c r="I2177" s="25">
        <v>6</v>
      </c>
      <c r="J2177" s="26">
        <v>0</v>
      </c>
      <c r="K2177" s="25">
        <v>0.1</v>
      </c>
      <c r="L2177" s="26">
        <v>0</v>
      </c>
      <c r="M2177" s="27">
        <f>SUM(I2177:I2182)</f>
        <v>138</v>
      </c>
      <c r="N2177" s="27">
        <f t="shared" ref="N2177:P2177" si="299">SUM(J2177:J2182)</f>
        <v>0</v>
      </c>
      <c r="O2177" s="27">
        <f t="shared" si="299"/>
        <v>2.3000000000000003</v>
      </c>
      <c r="P2177" s="27">
        <f t="shared" si="299"/>
        <v>0</v>
      </c>
      <c r="Q2177" s="27"/>
      <c r="R2177" s="68">
        <v>43636</v>
      </c>
      <c r="S2177" s="274" t="s">
        <v>2470</v>
      </c>
      <c r="T2177" s="148" t="s">
        <v>31</v>
      </c>
      <c r="U2177" s="148" t="s">
        <v>31</v>
      </c>
      <c r="V2177" s="148" t="s">
        <v>31</v>
      </c>
      <c r="W2177" s="148" t="s">
        <v>31</v>
      </c>
      <c r="X2177" s="333" t="s">
        <v>3806</v>
      </c>
      <c r="Y2177" s="121"/>
      <c r="Z2177" s="121"/>
      <c r="AA2177" s="121"/>
      <c r="AB2177" s="121"/>
      <c r="AC2177" s="121"/>
      <c r="AD2177" s="121"/>
      <c r="AE2177" s="321"/>
      <c r="AF2177" s="121"/>
      <c r="AG2177" s="129"/>
      <c r="AH2177" s="129"/>
      <c r="AI2177" s="129"/>
      <c r="AJ2177" s="129"/>
      <c r="AK2177" s="129"/>
      <c r="AL2177" s="129"/>
      <c r="AM2177" s="129"/>
      <c r="AN2177" s="129"/>
      <c r="AO2177" s="129"/>
      <c r="AP2177" s="129"/>
      <c r="AQ2177" s="327"/>
      <c r="AR2177" s="327"/>
    </row>
    <row r="2178" spans="2:44" s="149" customFormat="1" ht="12.75" customHeight="1">
      <c r="B2178" s="21"/>
      <c r="C2178" s="29"/>
      <c r="D2178" s="30"/>
      <c r="E2178" s="30"/>
      <c r="F2178" s="31"/>
      <c r="G2178" s="250" t="s">
        <v>690</v>
      </c>
      <c r="H2178" s="14" t="s">
        <v>262</v>
      </c>
      <c r="I2178" s="25">
        <v>90</v>
      </c>
      <c r="J2178" s="26">
        <v>0</v>
      </c>
      <c r="K2178" s="25">
        <v>1.5</v>
      </c>
      <c r="L2178" s="26">
        <v>0</v>
      </c>
      <c r="M2178" s="27"/>
      <c r="N2178" s="27"/>
      <c r="O2178" s="27"/>
      <c r="P2178" s="27"/>
      <c r="Q2178" s="27"/>
      <c r="R2178" s="68">
        <v>43636</v>
      </c>
      <c r="S2178" s="274" t="s">
        <v>2470</v>
      </c>
      <c r="T2178" s="148" t="s">
        <v>31</v>
      </c>
      <c r="U2178" s="148" t="s">
        <v>31</v>
      </c>
      <c r="V2178" s="148" t="s">
        <v>31</v>
      </c>
      <c r="W2178" s="148" t="s">
        <v>31</v>
      </c>
      <c r="X2178" s="333" t="s">
        <v>3806</v>
      </c>
      <c r="Y2178" s="121"/>
      <c r="Z2178" s="121"/>
      <c r="AA2178" s="121"/>
      <c r="AB2178" s="121"/>
      <c r="AC2178" s="121"/>
      <c r="AD2178" s="121"/>
      <c r="AE2178" s="321"/>
      <c r="AF2178" s="121"/>
      <c r="AG2178" s="129"/>
      <c r="AH2178" s="129"/>
      <c r="AI2178" s="129"/>
      <c r="AJ2178" s="129"/>
      <c r="AK2178" s="129"/>
      <c r="AL2178" s="129"/>
      <c r="AM2178" s="129"/>
      <c r="AN2178" s="129"/>
      <c r="AO2178" s="129"/>
      <c r="AP2178" s="129"/>
    </row>
    <row r="2179" spans="2:44" s="149" customFormat="1" ht="12.75" customHeight="1">
      <c r="B2179" s="21"/>
      <c r="C2179" s="29"/>
      <c r="D2179" s="30"/>
      <c r="E2179" s="30"/>
      <c r="F2179" s="31"/>
      <c r="G2179" s="250" t="s">
        <v>691</v>
      </c>
      <c r="H2179" s="14" t="s">
        <v>262</v>
      </c>
      <c r="I2179" s="25">
        <v>6</v>
      </c>
      <c r="J2179" s="26">
        <v>0</v>
      </c>
      <c r="K2179" s="25">
        <v>0.1</v>
      </c>
      <c r="L2179" s="26">
        <v>0</v>
      </c>
      <c r="M2179" s="27"/>
      <c r="N2179" s="27"/>
      <c r="O2179" s="27"/>
      <c r="P2179" s="27"/>
      <c r="Q2179" s="27"/>
      <c r="R2179" s="68">
        <v>43636</v>
      </c>
      <c r="S2179" s="274" t="s">
        <v>2470</v>
      </c>
      <c r="T2179" s="148" t="s">
        <v>31</v>
      </c>
      <c r="U2179" s="148" t="s">
        <v>31</v>
      </c>
      <c r="V2179" s="148" t="s">
        <v>31</v>
      </c>
      <c r="W2179" s="148" t="s">
        <v>31</v>
      </c>
      <c r="X2179" s="333" t="s">
        <v>3806</v>
      </c>
      <c r="Y2179" s="121"/>
      <c r="Z2179" s="121"/>
      <c r="AA2179" s="121"/>
      <c r="AB2179" s="121"/>
      <c r="AC2179" s="121"/>
      <c r="AD2179" s="121"/>
      <c r="AE2179" s="321"/>
      <c r="AF2179" s="121"/>
      <c r="AG2179" s="129"/>
      <c r="AH2179" s="129"/>
      <c r="AI2179" s="129"/>
      <c r="AJ2179" s="129"/>
      <c r="AK2179" s="129"/>
      <c r="AL2179" s="129"/>
      <c r="AM2179" s="129"/>
      <c r="AN2179" s="129"/>
      <c r="AO2179" s="129"/>
      <c r="AP2179" s="129"/>
    </row>
    <row r="2180" spans="2:44" s="149" customFormat="1" ht="12.75" customHeight="1">
      <c r="B2180" s="21"/>
      <c r="C2180" s="29"/>
      <c r="D2180" s="30"/>
      <c r="E2180" s="30"/>
      <c r="F2180" s="31"/>
      <c r="G2180" s="250" t="s">
        <v>692</v>
      </c>
      <c r="H2180" s="14" t="s">
        <v>262</v>
      </c>
      <c r="I2180" s="25">
        <v>12</v>
      </c>
      <c r="J2180" s="26">
        <v>0</v>
      </c>
      <c r="K2180" s="25">
        <v>0.2</v>
      </c>
      <c r="L2180" s="26">
        <v>0</v>
      </c>
      <c r="M2180" s="27"/>
      <c r="N2180" s="27"/>
      <c r="O2180" s="27"/>
      <c r="P2180" s="27"/>
      <c r="Q2180" s="27"/>
      <c r="R2180" s="68">
        <v>43636</v>
      </c>
      <c r="S2180" s="274" t="s">
        <v>2470</v>
      </c>
      <c r="T2180" s="148" t="s">
        <v>31</v>
      </c>
      <c r="U2180" s="148" t="s">
        <v>31</v>
      </c>
      <c r="V2180" s="148" t="s">
        <v>31</v>
      </c>
      <c r="W2180" s="148" t="s">
        <v>31</v>
      </c>
      <c r="X2180" s="333" t="s">
        <v>3806</v>
      </c>
      <c r="Y2180" s="121"/>
      <c r="Z2180" s="121"/>
      <c r="AA2180" s="121"/>
      <c r="AB2180" s="121"/>
      <c r="AC2180" s="121"/>
      <c r="AD2180" s="121"/>
      <c r="AE2180" s="321"/>
      <c r="AF2180" s="121"/>
      <c r="AG2180" s="129"/>
      <c r="AH2180" s="129"/>
      <c r="AI2180" s="129"/>
      <c r="AJ2180" s="129"/>
      <c r="AK2180" s="129"/>
      <c r="AL2180" s="129"/>
      <c r="AM2180" s="129"/>
      <c r="AN2180" s="129"/>
      <c r="AO2180" s="129"/>
      <c r="AP2180" s="129"/>
    </row>
    <row r="2181" spans="2:44" s="149" customFormat="1" ht="12.75" customHeight="1">
      <c r="B2181" s="21"/>
      <c r="C2181" s="29"/>
      <c r="D2181" s="30"/>
      <c r="E2181" s="30"/>
      <c r="F2181" s="31"/>
      <c r="G2181" s="250" t="s">
        <v>693</v>
      </c>
      <c r="H2181" s="14" t="s">
        <v>262</v>
      </c>
      <c r="I2181" s="25">
        <v>18</v>
      </c>
      <c r="J2181" s="26">
        <v>0</v>
      </c>
      <c r="K2181" s="25">
        <v>0.3</v>
      </c>
      <c r="L2181" s="26">
        <v>0</v>
      </c>
      <c r="M2181" s="27"/>
      <c r="N2181" s="27"/>
      <c r="O2181" s="27"/>
      <c r="P2181" s="27"/>
      <c r="Q2181" s="27"/>
      <c r="R2181" s="68">
        <v>43636</v>
      </c>
      <c r="S2181" s="274" t="s">
        <v>2470</v>
      </c>
      <c r="T2181" s="148" t="s">
        <v>31</v>
      </c>
      <c r="U2181" s="148" t="s">
        <v>31</v>
      </c>
      <c r="V2181" s="148" t="s">
        <v>31</v>
      </c>
      <c r="W2181" s="148" t="s">
        <v>31</v>
      </c>
      <c r="X2181" s="333" t="s">
        <v>3806</v>
      </c>
      <c r="Y2181" s="121"/>
      <c r="Z2181" s="121"/>
      <c r="AA2181" s="121"/>
      <c r="AB2181" s="121"/>
      <c r="AC2181" s="121"/>
      <c r="AD2181" s="121"/>
      <c r="AE2181" s="321"/>
      <c r="AF2181" s="121"/>
      <c r="AG2181" s="129"/>
      <c r="AH2181" s="129"/>
      <c r="AI2181" s="129"/>
      <c r="AJ2181" s="129"/>
      <c r="AK2181" s="129"/>
      <c r="AL2181" s="129"/>
      <c r="AM2181" s="129"/>
      <c r="AN2181" s="129"/>
      <c r="AO2181" s="129"/>
      <c r="AP2181" s="129"/>
    </row>
    <row r="2182" spans="2:44" s="149" customFormat="1" ht="12.75" customHeight="1">
      <c r="B2182" s="21"/>
      <c r="C2182" s="29"/>
      <c r="D2182" s="30"/>
      <c r="E2182" s="30"/>
      <c r="F2182" s="31"/>
      <c r="G2182" s="250" t="s">
        <v>1059</v>
      </c>
      <c r="H2182" s="14" t="s">
        <v>262</v>
      </c>
      <c r="I2182" s="25">
        <v>6</v>
      </c>
      <c r="J2182" s="26">
        <v>0</v>
      </c>
      <c r="K2182" s="25">
        <v>0.1</v>
      </c>
      <c r="L2182" s="26">
        <v>0</v>
      </c>
      <c r="M2182" s="27"/>
      <c r="N2182" s="27"/>
      <c r="O2182" s="27"/>
      <c r="P2182" s="27"/>
      <c r="Q2182" s="27"/>
      <c r="R2182" s="68">
        <v>43636</v>
      </c>
      <c r="S2182" s="274" t="s">
        <v>2470</v>
      </c>
      <c r="T2182" s="148" t="s">
        <v>31</v>
      </c>
      <c r="U2182" s="148" t="s">
        <v>31</v>
      </c>
      <c r="V2182" s="148" t="s">
        <v>31</v>
      </c>
      <c r="W2182" s="148" t="s">
        <v>31</v>
      </c>
      <c r="X2182" s="333" t="s">
        <v>3806</v>
      </c>
      <c r="Y2182" s="121"/>
      <c r="Z2182" s="121"/>
      <c r="AA2182" s="121"/>
      <c r="AB2182" s="121"/>
      <c r="AC2182" s="121"/>
      <c r="AD2182" s="121"/>
      <c r="AE2182" s="321"/>
      <c r="AF2182" s="121"/>
      <c r="AG2182" s="129"/>
      <c r="AH2182" s="129"/>
      <c r="AI2182" s="129"/>
      <c r="AJ2182" s="129"/>
      <c r="AK2182" s="129"/>
      <c r="AL2182" s="129"/>
      <c r="AM2182" s="129"/>
      <c r="AN2182" s="129"/>
      <c r="AO2182" s="129"/>
      <c r="AP2182" s="129"/>
    </row>
    <row r="2183" spans="2:44" s="149" customFormat="1" ht="12.75" customHeight="1">
      <c r="B2183" s="21"/>
      <c r="C2183" s="58" t="s">
        <v>25</v>
      </c>
      <c r="D2183" s="72" t="s">
        <v>680</v>
      </c>
      <c r="E2183" s="72" t="s">
        <v>694</v>
      </c>
      <c r="F2183" s="72" t="s">
        <v>695</v>
      </c>
      <c r="G2183" s="250" t="s">
        <v>696</v>
      </c>
      <c r="H2183" s="14" t="s">
        <v>262</v>
      </c>
      <c r="I2183" s="25">
        <v>6</v>
      </c>
      <c r="J2183" s="26">
        <v>0</v>
      </c>
      <c r="K2183" s="25">
        <v>0.1</v>
      </c>
      <c r="L2183" s="26">
        <v>0</v>
      </c>
      <c r="M2183" s="27">
        <f>SUM(I2183:I2184)</f>
        <v>24</v>
      </c>
      <c r="N2183" s="27">
        <f t="shared" ref="N2183:P2183" si="300">SUM(J2183:J2184)</f>
        <v>0</v>
      </c>
      <c r="O2183" s="27">
        <f t="shared" si="300"/>
        <v>0.4</v>
      </c>
      <c r="P2183" s="27">
        <f t="shared" si="300"/>
        <v>0</v>
      </c>
      <c r="Q2183" s="27"/>
      <c r="R2183" s="68">
        <v>43636</v>
      </c>
      <c r="S2183" s="274" t="s">
        <v>2470</v>
      </c>
      <c r="T2183" s="148" t="s">
        <v>31</v>
      </c>
      <c r="U2183" s="148" t="s">
        <v>31</v>
      </c>
      <c r="V2183" s="148" t="s">
        <v>31</v>
      </c>
      <c r="W2183" s="148" t="s">
        <v>31</v>
      </c>
      <c r="X2183" s="333" t="s">
        <v>3806</v>
      </c>
      <c r="Y2183" s="121"/>
      <c r="Z2183" s="121"/>
      <c r="AA2183" s="121"/>
      <c r="AB2183" s="121"/>
      <c r="AC2183" s="121"/>
      <c r="AD2183" s="121"/>
      <c r="AE2183" s="321"/>
      <c r="AF2183" s="121"/>
      <c r="AG2183" s="129"/>
      <c r="AH2183" s="129"/>
      <c r="AI2183" s="129"/>
      <c r="AJ2183" s="129"/>
      <c r="AK2183" s="129"/>
      <c r="AL2183" s="129"/>
      <c r="AM2183" s="129"/>
      <c r="AN2183" s="129"/>
      <c r="AO2183" s="129"/>
      <c r="AP2183" s="129"/>
      <c r="AQ2183" s="327"/>
      <c r="AR2183" s="327"/>
    </row>
    <row r="2184" spans="2:44" s="149" customFormat="1" ht="12.75" customHeight="1">
      <c r="B2184" s="21"/>
      <c r="C2184" s="29"/>
      <c r="D2184" s="30"/>
      <c r="E2184" s="30"/>
      <c r="F2184" s="31"/>
      <c r="G2184" s="250" t="s">
        <v>697</v>
      </c>
      <c r="H2184" s="14" t="s">
        <v>262</v>
      </c>
      <c r="I2184" s="25">
        <v>18</v>
      </c>
      <c r="J2184" s="26">
        <v>0</v>
      </c>
      <c r="K2184" s="25">
        <v>0.3</v>
      </c>
      <c r="L2184" s="26">
        <v>0</v>
      </c>
      <c r="M2184" s="27"/>
      <c r="N2184" s="27"/>
      <c r="O2184" s="27"/>
      <c r="P2184" s="27"/>
      <c r="Q2184" s="27"/>
      <c r="R2184" s="68">
        <v>43636</v>
      </c>
      <c r="S2184" s="274" t="s">
        <v>2470</v>
      </c>
      <c r="T2184" s="148" t="s">
        <v>31</v>
      </c>
      <c r="U2184" s="148" t="s">
        <v>31</v>
      </c>
      <c r="V2184" s="148" t="s">
        <v>31</v>
      </c>
      <c r="W2184" s="148" t="s">
        <v>31</v>
      </c>
      <c r="X2184" s="333" t="s">
        <v>3806</v>
      </c>
      <c r="Y2184" s="121"/>
      <c r="Z2184" s="121"/>
      <c r="AA2184" s="121"/>
      <c r="AB2184" s="121"/>
      <c r="AC2184" s="121"/>
      <c r="AD2184" s="121"/>
      <c r="AE2184" s="321"/>
      <c r="AF2184" s="121"/>
      <c r="AG2184" s="129"/>
      <c r="AH2184" s="129"/>
      <c r="AI2184" s="129"/>
      <c r="AJ2184" s="129"/>
      <c r="AK2184" s="129"/>
      <c r="AL2184" s="129"/>
      <c r="AM2184" s="129"/>
      <c r="AN2184" s="129"/>
      <c r="AO2184" s="129"/>
      <c r="AP2184" s="129"/>
    </row>
    <row r="2185" spans="2:44" s="149" customFormat="1" ht="12.75" customHeight="1">
      <c r="B2185" s="21"/>
      <c r="C2185" s="58" t="s">
        <v>25</v>
      </c>
      <c r="D2185" s="72" t="s">
        <v>680</v>
      </c>
      <c r="E2185" s="72" t="s">
        <v>698</v>
      </c>
      <c r="F2185" s="72" t="s">
        <v>699</v>
      </c>
      <c r="G2185" s="250" t="s">
        <v>700</v>
      </c>
      <c r="H2185" s="14" t="s">
        <v>262</v>
      </c>
      <c r="I2185" s="25">
        <v>6</v>
      </c>
      <c r="J2185" s="26">
        <v>0</v>
      </c>
      <c r="K2185" s="25">
        <v>0.1</v>
      </c>
      <c r="L2185" s="26">
        <v>0</v>
      </c>
      <c r="M2185" s="27">
        <f>SUM(I2185:I2187)</f>
        <v>48</v>
      </c>
      <c r="N2185" s="27">
        <f t="shared" ref="N2185:P2185" si="301">SUM(J2185:J2187)</f>
        <v>0</v>
      </c>
      <c r="O2185" s="27">
        <f t="shared" si="301"/>
        <v>0.8</v>
      </c>
      <c r="P2185" s="27">
        <f t="shared" si="301"/>
        <v>0</v>
      </c>
      <c r="Q2185" s="27"/>
      <c r="R2185" s="68">
        <v>43636</v>
      </c>
      <c r="S2185" s="274" t="s">
        <v>2470</v>
      </c>
      <c r="T2185" s="148" t="s">
        <v>31</v>
      </c>
      <c r="U2185" s="148" t="s">
        <v>31</v>
      </c>
      <c r="V2185" s="148" t="s">
        <v>31</v>
      </c>
      <c r="W2185" s="148" t="s">
        <v>31</v>
      </c>
      <c r="X2185" s="333" t="s">
        <v>3806</v>
      </c>
      <c r="Y2185" s="121"/>
      <c r="Z2185" s="121"/>
      <c r="AA2185" s="121"/>
      <c r="AB2185" s="121"/>
      <c r="AC2185" s="121"/>
      <c r="AD2185" s="121"/>
      <c r="AE2185" s="321"/>
      <c r="AF2185" s="121"/>
      <c r="AG2185" s="129"/>
      <c r="AH2185" s="129"/>
      <c r="AI2185" s="129"/>
      <c r="AJ2185" s="129"/>
      <c r="AK2185" s="129"/>
      <c r="AL2185" s="129"/>
      <c r="AM2185" s="129"/>
      <c r="AN2185" s="129"/>
      <c r="AO2185" s="129"/>
      <c r="AP2185" s="129"/>
      <c r="AQ2185" s="327"/>
      <c r="AR2185" s="327"/>
    </row>
    <row r="2186" spans="2:44" s="149" customFormat="1" ht="12.75" customHeight="1">
      <c r="B2186" s="21"/>
      <c r="C2186" s="29"/>
      <c r="D2186" s="30"/>
      <c r="E2186" s="30"/>
      <c r="F2186" s="31"/>
      <c r="G2186" s="250" t="s">
        <v>701</v>
      </c>
      <c r="H2186" s="14" t="s">
        <v>262</v>
      </c>
      <c r="I2186" s="25">
        <v>12</v>
      </c>
      <c r="J2186" s="26">
        <v>0</v>
      </c>
      <c r="K2186" s="25">
        <v>0.2</v>
      </c>
      <c r="L2186" s="26">
        <v>0</v>
      </c>
      <c r="M2186" s="27"/>
      <c r="N2186" s="27"/>
      <c r="O2186" s="27"/>
      <c r="P2186" s="27"/>
      <c r="Q2186" s="27"/>
      <c r="R2186" s="68">
        <v>43636</v>
      </c>
      <c r="S2186" s="274" t="s">
        <v>2470</v>
      </c>
      <c r="T2186" s="148" t="s">
        <v>31</v>
      </c>
      <c r="U2186" s="148" t="s">
        <v>31</v>
      </c>
      <c r="V2186" s="148" t="s">
        <v>31</v>
      </c>
      <c r="W2186" s="148" t="s">
        <v>31</v>
      </c>
      <c r="X2186" s="333" t="s">
        <v>3806</v>
      </c>
      <c r="Y2186" s="121"/>
      <c r="Z2186" s="121"/>
      <c r="AA2186" s="121"/>
      <c r="AB2186" s="121"/>
      <c r="AC2186" s="121"/>
      <c r="AD2186" s="121"/>
      <c r="AE2186" s="321"/>
      <c r="AF2186" s="121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</row>
    <row r="2187" spans="2:44" s="149" customFormat="1" ht="12.75" customHeight="1">
      <c r="B2187" s="21"/>
      <c r="C2187" s="29"/>
      <c r="D2187" s="30"/>
      <c r="E2187" s="30"/>
      <c r="F2187" s="31"/>
      <c r="G2187" s="250" t="s">
        <v>702</v>
      </c>
      <c r="H2187" s="14" t="s">
        <v>262</v>
      </c>
      <c r="I2187" s="25">
        <v>30</v>
      </c>
      <c r="J2187" s="26">
        <v>0</v>
      </c>
      <c r="K2187" s="25">
        <v>0.5</v>
      </c>
      <c r="L2187" s="26">
        <v>0</v>
      </c>
      <c r="M2187" s="27"/>
      <c r="N2187" s="27"/>
      <c r="O2187" s="27"/>
      <c r="P2187" s="27"/>
      <c r="Q2187" s="27"/>
      <c r="R2187" s="68">
        <v>43636</v>
      </c>
      <c r="S2187" s="274" t="s">
        <v>2470</v>
      </c>
      <c r="T2187" s="148" t="s">
        <v>31</v>
      </c>
      <c r="U2187" s="148" t="s">
        <v>31</v>
      </c>
      <c r="V2187" s="148" t="s">
        <v>31</v>
      </c>
      <c r="W2187" s="148" t="s">
        <v>31</v>
      </c>
      <c r="X2187" s="333" t="s">
        <v>3806</v>
      </c>
      <c r="Y2187" s="121"/>
      <c r="Z2187" s="121"/>
      <c r="AA2187" s="121"/>
      <c r="AB2187" s="121"/>
      <c r="AC2187" s="121"/>
      <c r="AD2187" s="121"/>
      <c r="AE2187" s="321"/>
      <c r="AF2187" s="121"/>
      <c r="AG2187" s="129"/>
      <c r="AH2187" s="129"/>
      <c r="AI2187" s="129"/>
      <c r="AJ2187" s="129"/>
      <c r="AK2187" s="129"/>
      <c r="AL2187" s="129"/>
      <c r="AM2187" s="129"/>
      <c r="AN2187" s="129"/>
      <c r="AO2187" s="129"/>
      <c r="AP2187" s="129"/>
    </row>
    <row r="2188" spans="2:44" s="149" customFormat="1" ht="12.75" customHeight="1">
      <c r="B2188" s="21"/>
      <c r="C2188" s="58" t="s">
        <v>25</v>
      </c>
      <c r="D2188" s="72" t="s">
        <v>680</v>
      </c>
      <c r="E2188" s="30" t="s">
        <v>703</v>
      </c>
      <c r="F2188" s="31" t="s">
        <v>704</v>
      </c>
      <c r="G2188" s="246" t="s">
        <v>705</v>
      </c>
      <c r="H2188" s="14" t="s">
        <v>262</v>
      </c>
      <c r="I2188" s="25">
        <v>30</v>
      </c>
      <c r="J2188" s="26">
        <v>0</v>
      </c>
      <c r="K2188" s="25">
        <v>0.5</v>
      </c>
      <c r="L2188" s="26">
        <v>0</v>
      </c>
      <c r="M2188" s="27">
        <f>SUM(I2188:I2189)</f>
        <v>90</v>
      </c>
      <c r="N2188" s="27">
        <f t="shared" ref="N2188:P2188" si="302">SUM(J2188:J2189)</f>
        <v>0</v>
      </c>
      <c r="O2188" s="27">
        <f t="shared" si="302"/>
        <v>1.5</v>
      </c>
      <c r="P2188" s="27">
        <f t="shared" si="302"/>
        <v>0</v>
      </c>
      <c r="Q2188" s="27"/>
      <c r="R2188" s="68">
        <v>43636</v>
      </c>
      <c r="S2188" s="274" t="s">
        <v>2470</v>
      </c>
      <c r="T2188" s="148" t="s">
        <v>31</v>
      </c>
      <c r="U2188" s="148" t="s">
        <v>31</v>
      </c>
      <c r="V2188" s="148" t="s">
        <v>31</v>
      </c>
      <c r="W2188" s="148" t="s">
        <v>31</v>
      </c>
      <c r="X2188" s="333" t="s">
        <v>3806</v>
      </c>
      <c r="Y2188" s="121"/>
      <c r="Z2188" s="121"/>
      <c r="AA2188" s="121"/>
      <c r="AB2188" s="121"/>
      <c r="AC2188" s="121"/>
      <c r="AD2188" s="121"/>
      <c r="AE2188" s="321"/>
      <c r="AF2188" s="121"/>
      <c r="AG2188" s="129"/>
      <c r="AH2188" s="129"/>
      <c r="AI2188" s="129"/>
      <c r="AJ2188" s="129"/>
      <c r="AK2188" s="129"/>
      <c r="AL2188" s="129"/>
      <c r="AM2188" s="129"/>
      <c r="AN2188" s="129"/>
      <c r="AO2188" s="129"/>
      <c r="AP2188" s="129"/>
      <c r="AQ2188" s="327"/>
      <c r="AR2188" s="327"/>
    </row>
    <row r="2189" spans="2:44" s="149" customFormat="1" ht="12.75" customHeight="1">
      <c r="B2189" s="21"/>
      <c r="C2189" s="29"/>
      <c r="D2189" s="30"/>
      <c r="E2189" s="30"/>
      <c r="F2189" s="31"/>
      <c r="G2189" s="246" t="s">
        <v>706</v>
      </c>
      <c r="H2189" s="14" t="s">
        <v>262</v>
      </c>
      <c r="I2189" s="25">
        <v>60</v>
      </c>
      <c r="J2189" s="26">
        <v>0</v>
      </c>
      <c r="K2189" s="25">
        <v>1</v>
      </c>
      <c r="L2189" s="26">
        <v>0</v>
      </c>
      <c r="M2189" s="27"/>
      <c r="N2189" s="27"/>
      <c r="O2189" s="27"/>
      <c r="P2189" s="27"/>
      <c r="Q2189" s="27"/>
      <c r="R2189" s="68">
        <v>43636</v>
      </c>
      <c r="S2189" s="274" t="s">
        <v>2470</v>
      </c>
      <c r="T2189" s="148" t="s">
        <v>31</v>
      </c>
      <c r="U2189" s="148" t="s">
        <v>31</v>
      </c>
      <c r="V2189" s="148" t="s">
        <v>31</v>
      </c>
      <c r="W2189" s="148" t="s">
        <v>31</v>
      </c>
      <c r="X2189" s="333" t="s">
        <v>3806</v>
      </c>
      <c r="Y2189" s="121"/>
      <c r="Z2189" s="121"/>
      <c r="AA2189" s="121"/>
      <c r="AB2189" s="121"/>
      <c r="AC2189" s="121"/>
      <c r="AD2189" s="121"/>
      <c r="AE2189" s="321"/>
      <c r="AF2189" s="121"/>
      <c r="AG2189" s="129"/>
      <c r="AH2189" s="129"/>
      <c r="AI2189" s="129"/>
      <c r="AJ2189" s="129"/>
      <c r="AK2189" s="129"/>
      <c r="AL2189" s="129"/>
      <c r="AM2189" s="129"/>
      <c r="AN2189" s="129"/>
      <c r="AO2189" s="129"/>
      <c r="AP2189" s="129"/>
    </row>
    <row r="2190" spans="2:44" s="149" customFormat="1" ht="12.75" customHeight="1">
      <c r="B2190" s="21"/>
      <c r="C2190" s="58" t="s">
        <v>25</v>
      </c>
      <c r="D2190" s="72" t="s">
        <v>680</v>
      </c>
      <c r="E2190" s="72" t="s">
        <v>707</v>
      </c>
      <c r="F2190" s="72" t="s">
        <v>708</v>
      </c>
      <c r="G2190" s="250" t="s">
        <v>708</v>
      </c>
      <c r="H2190" s="14" t="s">
        <v>262</v>
      </c>
      <c r="I2190" s="25">
        <v>60</v>
      </c>
      <c r="J2190" s="26">
        <v>480</v>
      </c>
      <c r="K2190" s="25">
        <v>1</v>
      </c>
      <c r="L2190" s="26">
        <v>8</v>
      </c>
      <c r="M2190" s="27">
        <f>SUM(I2190)</f>
        <v>60</v>
      </c>
      <c r="N2190" s="27">
        <f t="shared" ref="N2190:P2190" si="303">SUM(J2190)</f>
        <v>480</v>
      </c>
      <c r="O2190" s="27">
        <f t="shared" si="303"/>
        <v>1</v>
      </c>
      <c r="P2190" s="27">
        <f t="shared" si="303"/>
        <v>8</v>
      </c>
      <c r="Q2190" s="27"/>
      <c r="R2190" s="68">
        <v>43636</v>
      </c>
      <c r="S2190" s="274" t="s">
        <v>2470</v>
      </c>
      <c r="T2190" s="148" t="s">
        <v>31</v>
      </c>
      <c r="U2190" s="148" t="s">
        <v>31</v>
      </c>
      <c r="V2190" s="148" t="s">
        <v>31</v>
      </c>
      <c r="W2190" s="148" t="s">
        <v>31</v>
      </c>
      <c r="X2190" s="333" t="s">
        <v>3806</v>
      </c>
      <c r="Y2190" s="121"/>
      <c r="Z2190" s="121"/>
      <c r="AA2190" s="121"/>
      <c r="AB2190" s="121"/>
      <c r="AC2190" s="121"/>
      <c r="AD2190" s="121"/>
      <c r="AE2190" s="321"/>
      <c r="AF2190" s="121"/>
      <c r="AG2190" s="129"/>
      <c r="AH2190" s="129"/>
      <c r="AI2190" s="129"/>
      <c r="AJ2190" s="129"/>
      <c r="AK2190" s="129"/>
      <c r="AL2190" s="129"/>
      <c r="AM2190" s="129"/>
      <c r="AN2190" s="129"/>
      <c r="AO2190" s="129"/>
      <c r="AP2190" s="129"/>
      <c r="AQ2190" s="327"/>
      <c r="AR2190" s="327"/>
    </row>
    <row r="2191" spans="2:44" s="149" customFormat="1" ht="12.75" customHeight="1">
      <c r="B2191" s="21"/>
      <c r="C2191" s="58" t="s">
        <v>25</v>
      </c>
      <c r="D2191" s="72" t="s">
        <v>680</v>
      </c>
      <c r="E2191" s="72" t="s">
        <v>709</v>
      </c>
      <c r="F2191" s="72" t="s">
        <v>710</v>
      </c>
      <c r="G2191" s="250" t="s">
        <v>711</v>
      </c>
      <c r="H2191" s="14" t="s">
        <v>262</v>
      </c>
      <c r="I2191" s="25">
        <v>6</v>
      </c>
      <c r="J2191" s="26">
        <v>720</v>
      </c>
      <c r="K2191" s="25">
        <v>0.1</v>
      </c>
      <c r="L2191" s="26">
        <v>12</v>
      </c>
      <c r="M2191" s="27">
        <f>SUM(I2191:I2194)</f>
        <v>24</v>
      </c>
      <c r="N2191" s="27">
        <f t="shared" ref="N2191:P2191" si="304">SUM(J2191:J2194)</f>
        <v>2880</v>
      </c>
      <c r="O2191" s="27">
        <f t="shared" si="304"/>
        <v>0.4</v>
      </c>
      <c r="P2191" s="27">
        <f t="shared" si="304"/>
        <v>48</v>
      </c>
      <c r="Q2191" s="27"/>
      <c r="R2191" s="68">
        <v>43636</v>
      </c>
      <c r="S2191" s="274" t="s">
        <v>2470</v>
      </c>
      <c r="T2191" s="148" t="s">
        <v>31</v>
      </c>
      <c r="U2191" s="148" t="s">
        <v>31</v>
      </c>
      <c r="V2191" s="148" t="s">
        <v>31</v>
      </c>
      <c r="W2191" s="148" t="s">
        <v>31</v>
      </c>
      <c r="X2191" s="333" t="s">
        <v>3806</v>
      </c>
      <c r="Y2191" s="121"/>
      <c r="Z2191" s="121"/>
      <c r="AA2191" s="121"/>
      <c r="AB2191" s="121"/>
      <c r="AC2191" s="121"/>
      <c r="AD2191" s="121"/>
      <c r="AE2191" s="321"/>
      <c r="AF2191" s="121"/>
      <c r="AG2191" s="129"/>
      <c r="AH2191" s="129"/>
      <c r="AI2191" s="129"/>
      <c r="AJ2191" s="129"/>
      <c r="AK2191" s="129"/>
      <c r="AL2191" s="129"/>
      <c r="AM2191" s="129"/>
      <c r="AN2191" s="129"/>
      <c r="AO2191" s="129"/>
      <c r="AP2191" s="129"/>
      <c r="AQ2191" s="327"/>
      <c r="AR2191" s="327"/>
    </row>
    <row r="2192" spans="2:44" s="149" customFormat="1" ht="12.75" customHeight="1">
      <c r="B2192" s="21"/>
      <c r="C2192" s="29"/>
      <c r="D2192" s="30"/>
      <c r="E2192" s="30"/>
      <c r="F2192" s="31"/>
      <c r="G2192" s="250" t="s">
        <v>712</v>
      </c>
      <c r="H2192" s="14" t="s">
        <v>262</v>
      </c>
      <c r="I2192" s="25">
        <v>6</v>
      </c>
      <c r="J2192" s="26">
        <v>720</v>
      </c>
      <c r="K2192" s="25">
        <v>0.1</v>
      </c>
      <c r="L2192" s="26">
        <v>12</v>
      </c>
      <c r="M2192" s="27"/>
      <c r="N2192" s="27"/>
      <c r="O2192" s="27"/>
      <c r="P2192" s="27"/>
      <c r="Q2192" s="27"/>
      <c r="R2192" s="68">
        <v>43636</v>
      </c>
      <c r="S2192" s="274" t="s">
        <v>2470</v>
      </c>
      <c r="T2192" s="148" t="s">
        <v>31</v>
      </c>
      <c r="U2192" s="148" t="s">
        <v>31</v>
      </c>
      <c r="V2192" s="148" t="s">
        <v>31</v>
      </c>
      <c r="W2192" s="148" t="s">
        <v>31</v>
      </c>
      <c r="X2192" s="333" t="s">
        <v>3806</v>
      </c>
      <c r="Y2192" s="121"/>
      <c r="Z2192" s="121"/>
      <c r="AA2192" s="121"/>
      <c r="AB2192" s="121"/>
      <c r="AC2192" s="121"/>
      <c r="AD2192" s="121"/>
      <c r="AE2192" s="321"/>
      <c r="AF2192" s="121"/>
      <c r="AG2192" s="129"/>
      <c r="AH2192" s="129"/>
      <c r="AI2192" s="129"/>
      <c r="AJ2192" s="129"/>
      <c r="AK2192" s="129"/>
      <c r="AL2192" s="129"/>
      <c r="AM2192" s="129"/>
      <c r="AN2192" s="129"/>
      <c r="AO2192" s="129"/>
      <c r="AP2192" s="129"/>
    </row>
    <row r="2193" spans="2:44" s="149" customFormat="1" ht="12.75" customHeight="1">
      <c r="B2193" s="21"/>
      <c r="C2193" s="29"/>
      <c r="D2193" s="30"/>
      <c r="E2193" s="30"/>
      <c r="F2193" s="31"/>
      <c r="G2193" s="250" t="s">
        <v>713</v>
      </c>
      <c r="H2193" s="14" t="s">
        <v>262</v>
      </c>
      <c r="I2193" s="25">
        <v>6</v>
      </c>
      <c r="J2193" s="26">
        <v>720</v>
      </c>
      <c r="K2193" s="25">
        <v>0.1</v>
      </c>
      <c r="L2193" s="26">
        <v>12</v>
      </c>
      <c r="M2193" s="27"/>
      <c r="N2193" s="27"/>
      <c r="O2193" s="27"/>
      <c r="P2193" s="27"/>
      <c r="Q2193" s="27"/>
      <c r="R2193" s="68">
        <v>43636</v>
      </c>
      <c r="S2193" s="274" t="s">
        <v>2470</v>
      </c>
      <c r="T2193" s="148" t="s">
        <v>31</v>
      </c>
      <c r="U2193" s="148" t="s">
        <v>31</v>
      </c>
      <c r="V2193" s="148" t="s">
        <v>31</v>
      </c>
      <c r="W2193" s="148" t="s">
        <v>31</v>
      </c>
      <c r="X2193" s="333" t="s">
        <v>3806</v>
      </c>
      <c r="Y2193" s="121"/>
      <c r="Z2193" s="121"/>
      <c r="AA2193" s="121"/>
      <c r="AB2193" s="121"/>
      <c r="AC2193" s="121"/>
      <c r="AD2193" s="121"/>
      <c r="AE2193" s="321"/>
      <c r="AF2193" s="121"/>
      <c r="AG2193" s="129"/>
      <c r="AH2193" s="129"/>
      <c r="AI2193" s="129"/>
      <c r="AJ2193" s="129"/>
      <c r="AK2193" s="129"/>
      <c r="AL2193" s="129"/>
      <c r="AM2193" s="129"/>
      <c r="AN2193" s="129"/>
      <c r="AO2193" s="129"/>
      <c r="AP2193" s="129"/>
    </row>
    <row r="2194" spans="2:44" s="149" customFormat="1" ht="12.75" customHeight="1">
      <c r="B2194" s="21"/>
      <c r="C2194" s="29"/>
      <c r="D2194" s="30"/>
      <c r="E2194" s="30"/>
      <c r="F2194" s="31"/>
      <c r="G2194" s="250" t="s">
        <v>714</v>
      </c>
      <c r="H2194" s="14" t="s">
        <v>262</v>
      </c>
      <c r="I2194" s="25">
        <v>6</v>
      </c>
      <c r="J2194" s="26">
        <v>720</v>
      </c>
      <c r="K2194" s="25">
        <v>0.1</v>
      </c>
      <c r="L2194" s="26">
        <v>12</v>
      </c>
      <c r="M2194" s="27"/>
      <c r="N2194" s="27"/>
      <c r="O2194" s="27"/>
      <c r="P2194" s="27"/>
      <c r="Q2194" s="27"/>
      <c r="R2194" s="68">
        <v>43636</v>
      </c>
      <c r="S2194" s="274" t="s">
        <v>2470</v>
      </c>
      <c r="T2194" s="148" t="s">
        <v>31</v>
      </c>
      <c r="U2194" s="148" t="s">
        <v>31</v>
      </c>
      <c r="V2194" s="148" t="s">
        <v>31</v>
      </c>
      <c r="W2194" s="148" t="s">
        <v>31</v>
      </c>
      <c r="X2194" s="333" t="s">
        <v>3806</v>
      </c>
      <c r="Y2194" s="121"/>
      <c r="Z2194" s="121"/>
      <c r="AA2194" s="121"/>
      <c r="AB2194" s="121"/>
      <c r="AC2194" s="121"/>
      <c r="AD2194" s="121"/>
      <c r="AE2194" s="321"/>
      <c r="AF2194" s="121"/>
      <c r="AG2194" s="129"/>
      <c r="AH2194" s="129"/>
      <c r="AI2194" s="129"/>
      <c r="AJ2194" s="129"/>
      <c r="AK2194" s="129"/>
      <c r="AL2194" s="129"/>
      <c r="AM2194" s="129"/>
      <c r="AN2194" s="129"/>
      <c r="AO2194" s="129"/>
      <c r="AP2194" s="129"/>
    </row>
    <row r="2195" spans="2:44" s="149" customFormat="1" ht="12.75" customHeight="1">
      <c r="B2195" s="21"/>
      <c r="C2195" s="58" t="s">
        <v>25</v>
      </c>
      <c r="D2195" s="59" t="s">
        <v>715</v>
      </c>
      <c r="E2195" s="59" t="s">
        <v>716</v>
      </c>
      <c r="F2195" s="73" t="s">
        <v>1220</v>
      </c>
      <c r="G2195" s="252" t="s">
        <v>1060</v>
      </c>
      <c r="H2195" s="14" t="s">
        <v>274</v>
      </c>
      <c r="I2195" s="25">
        <v>18</v>
      </c>
      <c r="J2195" s="26">
        <v>0</v>
      </c>
      <c r="K2195" s="484">
        <v>0.3</v>
      </c>
      <c r="L2195" s="484">
        <v>0</v>
      </c>
      <c r="M2195" s="27">
        <f t="shared" ref="M2195:M2212" si="305">SUM(I2195)</f>
        <v>18</v>
      </c>
      <c r="N2195" s="27">
        <f t="shared" ref="N2195:P2212" si="306">SUM(J2195)</f>
        <v>0</v>
      </c>
      <c r="O2195" s="27">
        <f t="shared" si="306"/>
        <v>0.3</v>
      </c>
      <c r="P2195" s="27">
        <f t="shared" si="306"/>
        <v>0</v>
      </c>
      <c r="Q2195" s="27"/>
      <c r="R2195" s="74">
        <v>42375</v>
      </c>
      <c r="S2195" s="274" t="s">
        <v>2470</v>
      </c>
      <c r="T2195" s="148" t="s">
        <v>31</v>
      </c>
      <c r="U2195" s="148" t="s">
        <v>31</v>
      </c>
      <c r="V2195" s="148" t="s">
        <v>31</v>
      </c>
      <c r="W2195" s="148" t="s">
        <v>31</v>
      </c>
      <c r="X2195" s="333" t="s">
        <v>3809</v>
      </c>
      <c r="Y2195" s="121"/>
      <c r="Z2195" s="121"/>
      <c r="AA2195" s="121"/>
      <c r="AB2195" s="121"/>
      <c r="AC2195" s="121"/>
      <c r="AD2195" s="121"/>
      <c r="AE2195" s="321"/>
      <c r="AF2195" s="121"/>
      <c r="AG2195" s="129"/>
      <c r="AH2195" s="129"/>
      <c r="AI2195" s="129"/>
      <c r="AJ2195" s="129"/>
      <c r="AK2195" s="129"/>
      <c r="AL2195" s="129"/>
      <c r="AM2195" s="129"/>
      <c r="AN2195" s="129"/>
      <c r="AO2195" s="129"/>
      <c r="AP2195" s="129"/>
      <c r="AQ2195" s="327"/>
      <c r="AR2195" s="327"/>
    </row>
    <row r="2196" spans="2:44" s="149" customFormat="1" ht="12.75" customHeight="1">
      <c r="B2196" s="21"/>
      <c r="C2196" s="58" t="s">
        <v>25</v>
      </c>
      <c r="D2196" s="59" t="s">
        <v>715</v>
      </c>
      <c r="E2196" s="59" t="s">
        <v>716</v>
      </c>
      <c r="F2196" s="73" t="s">
        <v>1221</v>
      </c>
      <c r="G2196" s="252" t="s">
        <v>1061</v>
      </c>
      <c r="H2196" s="14" t="s">
        <v>274</v>
      </c>
      <c r="I2196" s="25">
        <v>18</v>
      </c>
      <c r="J2196" s="26">
        <v>0</v>
      </c>
      <c r="K2196" s="484">
        <v>0.3</v>
      </c>
      <c r="L2196" s="484">
        <v>0</v>
      </c>
      <c r="M2196" s="27">
        <f t="shared" si="305"/>
        <v>18</v>
      </c>
      <c r="N2196" s="27">
        <f t="shared" si="306"/>
        <v>0</v>
      </c>
      <c r="O2196" s="27">
        <f t="shared" si="306"/>
        <v>0.3</v>
      </c>
      <c r="P2196" s="27">
        <f t="shared" si="306"/>
        <v>0</v>
      </c>
      <c r="Q2196" s="27"/>
      <c r="R2196" s="74">
        <v>42375</v>
      </c>
      <c r="S2196" s="274" t="s">
        <v>2470</v>
      </c>
      <c r="T2196" s="148" t="s">
        <v>31</v>
      </c>
      <c r="U2196" s="148" t="s">
        <v>31</v>
      </c>
      <c r="V2196" s="148" t="s">
        <v>31</v>
      </c>
      <c r="W2196" s="148" t="s">
        <v>31</v>
      </c>
      <c r="X2196" s="333" t="s">
        <v>3809</v>
      </c>
      <c r="Y2196" s="121"/>
      <c r="Z2196" s="121"/>
      <c r="AA2196" s="121"/>
      <c r="AB2196" s="121"/>
      <c r="AC2196" s="121"/>
      <c r="AD2196" s="121"/>
      <c r="AE2196" s="321"/>
      <c r="AF2196" s="121"/>
      <c r="AG2196" s="129"/>
      <c r="AH2196" s="129"/>
      <c r="AI2196" s="129"/>
      <c r="AJ2196" s="129"/>
      <c r="AK2196" s="129"/>
      <c r="AL2196" s="129"/>
      <c r="AM2196" s="129"/>
      <c r="AN2196" s="129"/>
      <c r="AO2196" s="129"/>
      <c r="AP2196" s="129"/>
      <c r="AQ2196" s="327"/>
      <c r="AR2196" s="327"/>
    </row>
    <row r="2197" spans="2:44" s="149" customFormat="1" ht="12.75" customHeight="1">
      <c r="B2197" s="21"/>
      <c r="C2197" s="58" t="s">
        <v>25</v>
      </c>
      <c r="D2197" s="59" t="s">
        <v>715</v>
      </c>
      <c r="E2197" s="59" t="s">
        <v>716</v>
      </c>
      <c r="F2197" s="73" t="s">
        <v>1222</v>
      </c>
      <c r="G2197" s="252" t="s">
        <v>717</v>
      </c>
      <c r="H2197" s="14" t="s">
        <v>274</v>
      </c>
      <c r="I2197" s="25">
        <v>12</v>
      </c>
      <c r="J2197" s="26">
        <v>0</v>
      </c>
      <c r="K2197" s="484">
        <v>0.2</v>
      </c>
      <c r="L2197" s="484">
        <v>0</v>
      </c>
      <c r="M2197" s="27">
        <f t="shared" si="305"/>
        <v>12</v>
      </c>
      <c r="N2197" s="27">
        <f t="shared" si="306"/>
        <v>0</v>
      </c>
      <c r="O2197" s="27">
        <f t="shared" si="306"/>
        <v>0.2</v>
      </c>
      <c r="P2197" s="27">
        <f t="shared" si="306"/>
        <v>0</v>
      </c>
      <c r="Q2197" s="27"/>
      <c r="R2197" s="74">
        <v>42375</v>
      </c>
      <c r="S2197" s="274" t="s">
        <v>2470</v>
      </c>
      <c r="T2197" s="148" t="s">
        <v>31</v>
      </c>
      <c r="U2197" s="148" t="s">
        <v>31</v>
      </c>
      <c r="V2197" s="148" t="s">
        <v>31</v>
      </c>
      <c r="W2197" s="148" t="s">
        <v>31</v>
      </c>
      <c r="X2197" s="333" t="s">
        <v>3809</v>
      </c>
      <c r="Y2197" s="121"/>
      <c r="Z2197" s="121"/>
      <c r="AA2197" s="121"/>
      <c r="AB2197" s="121"/>
      <c r="AC2197" s="121"/>
      <c r="AD2197" s="121"/>
      <c r="AE2197" s="321"/>
      <c r="AF2197" s="121"/>
      <c r="AG2197" s="129"/>
      <c r="AH2197" s="129"/>
      <c r="AI2197" s="129"/>
      <c r="AJ2197" s="129"/>
      <c r="AK2197" s="129"/>
      <c r="AL2197" s="129"/>
      <c r="AM2197" s="129"/>
      <c r="AN2197" s="129"/>
      <c r="AO2197" s="129"/>
      <c r="AP2197" s="129"/>
      <c r="AQ2197" s="327"/>
      <c r="AR2197" s="327"/>
    </row>
    <row r="2198" spans="2:44" s="149" customFormat="1" ht="12.75" customHeight="1">
      <c r="B2198" s="21"/>
      <c r="C2198" s="58" t="s">
        <v>25</v>
      </c>
      <c r="D2198" s="59" t="s">
        <v>715</v>
      </c>
      <c r="E2198" s="59" t="s">
        <v>716</v>
      </c>
      <c r="F2198" s="73" t="s">
        <v>1223</v>
      </c>
      <c r="G2198" s="252" t="s">
        <v>1062</v>
      </c>
      <c r="H2198" s="14" t="s">
        <v>274</v>
      </c>
      <c r="I2198" s="25">
        <v>15</v>
      </c>
      <c r="J2198" s="26">
        <v>0</v>
      </c>
      <c r="K2198" s="484">
        <v>0.25</v>
      </c>
      <c r="L2198" s="484">
        <v>0</v>
      </c>
      <c r="M2198" s="27">
        <f t="shared" si="305"/>
        <v>15</v>
      </c>
      <c r="N2198" s="27">
        <f t="shared" si="306"/>
        <v>0</v>
      </c>
      <c r="O2198" s="27">
        <f t="shared" si="306"/>
        <v>0.25</v>
      </c>
      <c r="P2198" s="27">
        <f t="shared" si="306"/>
        <v>0</v>
      </c>
      <c r="Q2198" s="27"/>
      <c r="R2198" s="74">
        <v>43249</v>
      </c>
      <c r="S2198" s="274" t="s">
        <v>2470</v>
      </c>
      <c r="T2198" s="148" t="s">
        <v>31</v>
      </c>
      <c r="U2198" s="148" t="s">
        <v>31</v>
      </c>
      <c r="V2198" s="148" t="s">
        <v>31</v>
      </c>
      <c r="W2198" s="148" t="s">
        <v>31</v>
      </c>
      <c r="X2198" s="333" t="s">
        <v>3809</v>
      </c>
      <c r="Y2198" s="121"/>
      <c r="Z2198" s="121"/>
      <c r="AA2198" s="121"/>
      <c r="AB2198" s="121"/>
      <c r="AC2198" s="121"/>
      <c r="AD2198" s="121"/>
      <c r="AE2198" s="321"/>
      <c r="AF2198" s="121"/>
      <c r="AG2198" s="129"/>
      <c r="AH2198" s="129"/>
      <c r="AI2198" s="129"/>
      <c r="AJ2198" s="129"/>
      <c r="AK2198" s="129"/>
      <c r="AL2198" s="129"/>
      <c r="AM2198" s="129"/>
      <c r="AN2198" s="129"/>
      <c r="AO2198" s="129"/>
      <c r="AP2198" s="129"/>
      <c r="AQ2198" s="327"/>
      <c r="AR2198" s="327"/>
    </row>
    <row r="2199" spans="2:44" s="149" customFormat="1" ht="12.75" customHeight="1">
      <c r="B2199" s="21"/>
      <c r="C2199" s="58" t="s">
        <v>25</v>
      </c>
      <c r="D2199" s="59" t="s">
        <v>715</v>
      </c>
      <c r="E2199" s="59" t="s">
        <v>716</v>
      </c>
      <c r="F2199" s="73" t="s">
        <v>1224</v>
      </c>
      <c r="G2199" s="252" t="s">
        <v>1063</v>
      </c>
      <c r="H2199" s="14" t="s">
        <v>274</v>
      </c>
      <c r="I2199" s="25">
        <v>12</v>
      </c>
      <c r="J2199" s="26">
        <v>0</v>
      </c>
      <c r="K2199" s="484">
        <v>0.23</v>
      </c>
      <c r="L2199" s="484">
        <v>0</v>
      </c>
      <c r="M2199" s="27">
        <f t="shared" si="305"/>
        <v>12</v>
      </c>
      <c r="N2199" s="27">
        <f t="shared" si="306"/>
        <v>0</v>
      </c>
      <c r="O2199" s="27">
        <f t="shared" si="306"/>
        <v>0.23</v>
      </c>
      <c r="P2199" s="27">
        <f t="shared" si="306"/>
        <v>0</v>
      </c>
      <c r="Q2199" s="27"/>
      <c r="R2199" s="74">
        <v>43249</v>
      </c>
      <c r="S2199" s="274" t="s">
        <v>2470</v>
      </c>
      <c r="T2199" s="148" t="s">
        <v>31</v>
      </c>
      <c r="U2199" s="148" t="s">
        <v>31</v>
      </c>
      <c r="V2199" s="148" t="s">
        <v>31</v>
      </c>
      <c r="W2199" s="148" t="s">
        <v>31</v>
      </c>
      <c r="X2199" s="333" t="s">
        <v>3809</v>
      </c>
      <c r="Y2199" s="121"/>
      <c r="Z2199" s="121"/>
      <c r="AA2199" s="121"/>
      <c r="AB2199" s="121"/>
      <c r="AC2199" s="121"/>
      <c r="AD2199" s="121"/>
      <c r="AE2199" s="321"/>
      <c r="AF2199" s="121"/>
      <c r="AG2199" s="129"/>
      <c r="AH2199" s="129"/>
      <c r="AI2199" s="129"/>
      <c r="AJ2199" s="129"/>
      <c r="AK2199" s="129"/>
      <c r="AL2199" s="129"/>
      <c r="AM2199" s="129"/>
      <c r="AN2199" s="129"/>
      <c r="AO2199" s="129"/>
      <c r="AP2199" s="129"/>
      <c r="AQ2199" s="327"/>
      <c r="AR2199" s="327"/>
    </row>
    <row r="2200" spans="2:44" s="149" customFormat="1" ht="12.75" customHeight="1">
      <c r="B2200" s="21"/>
      <c r="C2200" s="58" t="s">
        <v>25</v>
      </c>
      <c r="D2200" s="59" t="s">
        <v>715</v>
      </c>
      <c r="E2200" s="59" t="s">
        <v>716</v>
      </c>
      <c r="F2200" s="73" t="s">
        <v>1225</v>
      </c>
      <c r="G2200" s="252" t="s">
        <v>1064</v>
      </c>
      <c r="H2200" s="14" t="s">
        <v>274</v>
      </c>
      <c r="I2200" s="25">
        <v>24</v>
      </c>
      <c r="J2200" s="26">
        <v>0</v>
      </c>
      <c r="K2200" s="484">
        <v>0.4</v>
      </c>
      <c r="L2200" s="484">
        <v>0</v>
      </c>
      <c r="M2200" s="27">
        <f t="shared" si="305"/>
        <v>24</v>
      </c>
      <c r="N2200" s="27">
        <f t="shared" si="306"/>
        <v>0</v>
      </c>
      <c r="O2200" s="27">
        <f t="shared" si="306"/>
        <v>0.4</v>
      </c>
      <c r="P2200" s="27">
        <f t="shared" si="306"/>
        <v>0</v>
      </c>
      <c r="Q2200" s="27"/>
      <c r="R2200" s="74">
        <v>43249</v>
      </c>
      <c r="S2200" s="274" t="s">
        <v>2470</v>
      </c>
      <c r="T2200" s="148" t="s">
        <v>31</v>
      </c>
      <c r="U2200" s="148" t="s">
        <v>31</v>
      </c>
      <c r="V2200" s="148" t="s">
        <v>31</v>
      </c>
      <c r="W2200" s="148" t="s">
        <v>31</v>
      </c>
      <c r="X2200" s="333" t="s">
        <v>3809</v>
      </c>
      <c r="Y2200" s="121"/>
      <c r="Z2200" s="121"/>
      <c r="AA2200" s="121"/>
      <c r="AB2200" s="121"/>
      <c r="AC2200" s="121"/>
      <c r="AD2200" s="121"/>
      <c r="AE2200" s="321"/>
      <c r="AF2200" s="121"/>
      <c r="AG2200" s="129"/>
      <c r="AH2200" s="129"/>
      <c r="AI2200" s="129"/>
      <c r="AJ2200" s="129"/>
      <c r="AK2200" s="129"/>
      <c r="AL2200" s="129"/>
      <c r="AM2200" s="129"/>
      <c r="AN2200" s="129"/>
      <c r="AO2200" s="129"/>
      <c r="AP2200" s="129"/>
      <c r="AQ2200" s="327"/>
      <c r="AR2200" s="327"/>
    </row>
    <row r="2201" spans="2:44" s="149" customFormat="1" ht="12.75" customHeight="1">
      <c r="B2201" s="21"/>
      <c r="C2201" s="58" t="s">
        <v>25</v>
      </c>
      <c r="D2201" s="59" t="s">
        <v>715</v>
      </c>
      <c r="E2201" s="59" t="s">
        <v>716</v>
      </c>
      <c r="F2201" s="73" t="s">
        <v>1226</v>
      </c>
      <c r="G2201" s="252" t="s">
        <v>1065</v>
      </c>
      <c r="H2201" s="14" t="s">
        <v>274</v>
      </c>
      <c r="I2201" s="25">
        <v>18</v>
      </c>
      <c r="J2201" s="26">
        <v>0</v>
      </c>
      <c r="K2201" s="484">
        <v>0.3</v>
      </c>
      <c r="L2201" s="484">
        <v>0</v>
      </c>
      <c r="M2201" s="27">
        <f t="shared" si="305"/>
        <v>18</v>
      </c>
      <c r="N2201" s="27">
        <f t="shared" si="306"/>
        <v>0</v>
      </c>
      <c r="O2201" s="27">
        <f t="shared" si="306"/>
        <v>0.3</v>
      </c>
      <c r="P2201" s="27">
        <f t="shared" si="306"/>
        <v>0</v>
      </c>
      <c r="Q2201" s="27"/>
      <c r="R2201" s="74">
        <v>42375</v>
      </c>
      <c r="S2201" s="274" t="s">
        <v>2470</v>
      </c>
      <c r="T2201" s="148" t="s">
        <v>31</v>
      </c>
      <c r="U2201" s="148" t="s">
        <v>31</v>
      </c>
      <c r="V2201" s="148" t="s">
        <v>31</v>
      </c>
      <c r="W2201" s="148" t="s">
        <v>31</v>
      </c>
      <c r="X2201" s="333" t="s">
        <v>3809</v>
      </c>
      <c r="Y2201" s="121"/>
      <c r="Z2201" s="121"/>
      <c r="AA2201" s="121"/>
      <c r="AB2201" s="121"/>
      <c r="AC2201" s="121"/>
      <c r="AD2201" s="121"/>
      <c r="AE2201" s="321"/>
      <c r="AF2201" s="121"/>
      <c r="AG2201" s="129"/>
      <c r="AH2201" s="129"/>
      <c r="AI2201" s="129"/>
      <c r="AJ2201" s="129"/>
      <c r="AK2201" s="129"/>
      <c r="AL2201" s="129"/>
      <c r="AM2201" s="129"/>
      <c r="AN2201" s="129"/>
      <c r="AO2201" s="129"/>
      <c r="AP2201" s="129"/>
      <c r="AQ2201" s="327"/>
      <c r="AR2201" s="327"/>
    </row>
    <row r="2202" spans="2:44" s="149" customFormat="1" ht="12.75" customHeight="1">
      <c r="B2202" s="21"/>
      <c r="C2202" s="58" t="s">
        <v>25</v>
      </c>
      <c r="D2202" s="59" t="s">
        <v>715</v>
      </c>
      <c r="E2202" s="59" t="s">
        <v>716</v>
      </c>
      <c r="F2202" s="73" t="s">
        <v>1227</v>
      </c>
      <c r="G2202" s="252" t="s">
        <v>1066</v>
      </c>
      <c r="H2202" s="14" t="s">
        <v>274</v>
      </c>
      <c r="I2202" s="25">
        <v>18</v>
      </c>
      <c r="J2202" s="26">
        <v>0</v>
      </c>
      <c r="K2202" s="484">
        <v>0.3</v>
      </c>
      <c r="L2202" s="484">
        <v>0</v>
      </c>
      <c r="M2202" s="27">
        <f t="shared" si="305"/>
        <v>18</v>
      </c>
      <c r="N2202" s="27">
        <f t="shared" si="306"/>
        <v>0</v>
      </c>
      <c r="O2202" s="27">
        <f t="shared" si="306"/>
        <v>0.3</v>
      </c>
      <c r="P2202" s="27">
        <f t="shared" si="306"/>
        <v>0</v>
      </c>
      <c r="Q2202" s="27"/>
      <c r="R2202" s="74">
        <v>42375</v>
      </c>
      <c r="S2202" s="274" t="s">
        <v>2470</v>
      </c>
      <c r="T2202" s="148" t="s">
        <v>31</v>
      </c>
      <c r="U2202" s="148" t="s">
        <v>31</v>
      </c>
      <c r="V2202" s="148" t="s">
        <v>31</v>
      </c>
      <c r="W2202" s="148" t="s">
        <v>31</v>
      </c>
      <c r="X2202" s="333" t="s">
        <v>3809</v>
      </c>
      <c r="Y2202" s="121"/>
      <c r="Z2202" s="121"/>
      <c r="AA2202" s="121"/>
      <c r="AB2202" s="121"/>
      <c r="AC2202" s="121"/>
      <c r="AD2202" s="121"/>
      <c r="AE2202" s="321"/>
      <c r="AF2202" s="121"/>
      <c r="AG2202" s="129"/>
      <c r="AH2202" s="129"/>
      <c r="AI2202" s="129"/>
      <c r="AJ2202" s="129"/>
      <c r="AK2202" s="129"/>
      <c r="AL2202" s="129"/>
      <c r="AM2202" s="129"/>
      <c r="AN2202" s="129"/>
      <c r="AO2202" s="129"/>
      <c r="AP2202" s="129"/>
      <c r="AQ2202" s="327"/>
      <c r="AR2202" s="327"/>
    </row>
    <row r="2203" spans="2:44" s="149" customFormat="1" ht="12.75" customHeight="1">
      <c r="B2203" s="21"/>
      <c r="C2203" s="58" t="s">
        <v>25</v>
      </c>
      <c r="D2203" s="59" t="s">
        <v>715</v>
      </c>
      <c r="E2203" s="59" t="s">
        <v>716</v>
      </c>
      <c r="F2203" s="73" t="s">
        <v>1228</v>
      </c>
      <c r="G2203" s="252" t="s">
        <v>1067</v>
      </c>
      <c r="H2203" s="14" t="s">
        <v>274</v>
      </c>
      <c r="I2203" s="25">
        <v>18</v>
      </c>
      <c r="J2203" s="26">
        <v>0</v>
      </c>
      <c r="K2203" s="484">
        <v>0.3</v>
      </c>
      <c r="L2203" s="484">
        <v>0</v>
      </c>
      <c r="M2203" s="27">
        <f t="shared" si="305"/>
        <v>18</v>
      </c>
      <c r="N2203" s="27">
        <f t="shared" si="306"/>
        <v>0</v>
      </c>
      <c r="O2203" s="27">
        <f t="shared" si="306"/>
        <v>0.3</v>
      </c>
      <c r="P2203" s="27">
        <f t="shared" si="306"/>
        <v>0</v>
      </c>
      <c r="Q2203" s="27"/>
      <c r="R2203" s="74">
        <v>42375</v>
      </c>
      <c r="S2203" s="274" t="s">
        <v>2470</v>
      </c>
      <c r="T2203" s="148" t="s">
        <v>31</v>
      </c>
      <c r="U2203" s="148" t="s">
        <v>31</v>
      </c>
      <c r="V2203" s="148" t="s">
        <v>31</v>
      </c>
      <c r="W2203" s="148" t="s">
        <v>31</v>
      </c>
      <c r="X2203" s="333" t="s">
        <v>3809</v>
      </c>
      <c r="Y2203" s="121"/>
      <c r="Z2203" s="121"/>
      <c r="AA2203" s="121"/>
      <c r="AB2203" s="121"/>
      <c r="AC2203" s="121"/>
      <c r="AD2203" s="121"/>
      <c r="AE2203" s="321"/>
      <c r="AF2203" s="121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327"/>
      <c r="AR2203" s="327"/>
    </row>
    <row r="2204" spans="2:44" s="149" customFormat="1" ht="12.75" customHeight="1">
      <c r="B2204" s="21"/>
      <c r="C2204" s="58" t="s">
        <v>25</v>
      </c>
      <c r="D2204" s="59" t="s">
        <v>715</v>
      </c>
      <c r="E2204" s="59" t="s">
        <v>716</v>
      </c>
      <c r="F2204" s="73" t="s">
        <v>1229</v>
      </c>
      <c r="G2204" s="252" t="s">
        <v>1068</v>
      </c>
      <c r="H2204" s="14" t="s">
        <v>274</v>
      </c>
      <c r="I2204" s="25">
        <v>30</v>
      </c>
      <c r="J2204" s="26">
        <v>18</v>
      </c>
      <c r="K2204" s="484">
        <v>0.3</v>
      </c>
      <c r="L2204" s="484">
        <v>0</v>
      </c>
      <c r="M2204" s="27">
        <f t="shared" si="305"/>
        <v>30</v>
      </c>
      <c r="N2204" s="27">
        <f t="shared" si="306"/>
        <v>18</v>
      </c>
      <c r="O2204" s="27">
        <f t="shared" si="306"/>
        <v>0.3</v>
      </c>
      <c r="P2204" s="27">
        <f t="shared" si="306"/>
        <v>0</v>
      </c>
      <c r="Q2204" s="27"/>
      <c r="R2204" s="74">
        <v>42375</v>
      </c>
      <c r="S2204" s="274" t="s">
        <v>2470</v>
      </c>
      <c r="T2204" s="148" t="s">
        <v>31</v>
      </c>
      <c r="U2204" s="148" t="s">
        <v>31</v>
      </c>
      <c r="V2204" s="148" t="s">
        <v>31</v>
      </c>
      <c r="W2204" s="148" t="s">
        <v>31</v>
      </c>
      <c r="X2204" s="333" t="s">
        <v>3809</v>
      </c>
      <c r="Y2204" s="121"/>
      <c r="Z2204" s="121"/>
      <c r="AA2204" s="121"/>
      <c r="AB2204" s="121"/>
      <c r="AC2204" s="121"/>
      <c r="AD2204" s="121"/>
      <c r="AE2204" s="321"/>
      <c r="AF2204" s="121"/>
      <c r="AG2204" s="129"/>
      <c r="AH2204" s="129"/>
      <c r="AI2204" s="129"/>
      <c r="AJ2204" s="129"/>
      <c r="AK2204" s="129"/>
      <c r="AL2204" s="129"/>
      <c r="AM2204" s="129"/>
      <c r="AN2204" s="129"/>
      <c r="AO2204" s="129"/>
      <c r="AP2204" s="129"/>
      <c r="AQ2204" s="327"/>
      <c r="AR2204" s="327"/>
    </row>
    <row r="2205" spans="2:44" s="149" customFormat="1" ht="12.75" customHeight="1">
      <c r="B2205" s="21"/>
      <c r="C2205" s="58" t="s">
        <v>25</v>
      </c>
      <c r="D2205" s="59" t="s">
        <v>715</v>
      </c>
      <c r="E2205" s="59" t="s">
        <v>716</v>
      </c>
      <c r="F2205" s="73" t="s">
        <v>1230</v>
      </c>
      <c r="G2205" s="252" t="s">
        <v>1069</v>
      </c>
      <c r="H2205" s="14" t="s">
        <v>274</v>
      </c>
      <c r="I2205" s="25">
        <v>18</v>
      </c>
      <c r="J2205" s="26">
        <v>0</v>
      </c>
      <c r="K2205" s="484">
        <v>0.3</v>
      </c>
      <c r="L2205" s="484">
        <v>0</v>
      </c>
      <c r="M2205" s="27">
        <f t="shared" si="305"/>
        <v>18</v>
      </c>
      <c r="N2205" s="27">
        <f t="shared" si="306"/>
        <v>0</v>
      </c>
      <c r="O2205" s="27">
        <f t="shared" si="306"/>
        <v>0.3</v>
      </c>
      <c r="P2205" s="27">
        <f t="shared" si="306"/>
        <v>0</v>
      </c>
      <c r="Q2205" s="27"/>
      <c r="R2205" s="74">
        <v>42375</v>
      </c>
      <c r="S2205" s="274" t="s">
        <v>2470</v>
      </c>
      <c r="T2205" s="148" t="s">
        <v>31</v>
      </c>
      <c r="U2205" s="148" t="s">
        <v>31</v>
      </c>
      <c r="V2205" s="148" t="s">
        <v>31</v>
      </c>
      <c r="W2205" s="148" t="s">
        <v>31</v>
      </c>
      <c r="X2205" s="333" t="s">
        <v>3809</v>
      </c>
      <c r="Y2205" s="121"/>
      <c r="Z2205" s="121"/>
      <c r="AA2205" s="121"/>
      <c r="AB2205" s="121"/>
      <c r="AC2205" s="121"/>
      <c r="AD2205" s="121"/>
      <c r="AE2205" s="321"/>
      <c r="AF2205" s="121"/>
      <c r="AG2205" s="129"/>
      <c r="AH2205" s="129"/>
      <c r="AI2205" s="129"/>
      <c r="AJ2205" s="129"/>
      <c r="AK2205" s="129"/>
      <c r="AL2205" s="129"/>
      <c r="AM2205" s="129"/>
      <c r="AN2205" s="129"/>
      <c r="AO2205" s="129"/>
      <c r="AP2205" s="129"/>
      <c r="AQ2205" s="327"/>
      <c r="AR2205" s="327"/>
    </row>
    <row r="2206" spans="2:44" s="149" customFormat="1" ht="12.75" customHeight="1">
      <c r="B2206" s="21"/>
      <c r="C2206" s="58" t="s">
        <v>25</v>
      </c>
      <c r="D2206" s="59" t="s">
        <v>715</v>
      </c>
      <c r="E2206" s="59" t="s">
        <v>716</v>
      </c>
      <c r="F2206" s="73" t="s">
        <v>1231</v>
      </c>
      <c r="G2206" s="252" t="s">
        <v>1070</v>
      </c>
      <c r="H2206" s="14" t="s">
        <v>274</v>
      </c>
      <c r="I2206" s="25">
        <v>24</v>
      </c>
      <c r="J2206" s="26">
        <v>120</v>
      </c>
      <c r="K2206" s="484">
        <v>0.4</v>
      </c>
      <c r="L2206" s="484">
        <v>0</v>
      </c>
      <c r="M2206" s="27">
        <f t="shared" si="305"/>
        <v>24</v>
      </c>
      <c r="N2206" s="27">
        <f t="shared" si="306"/>
        <v>120</v>
      </c>
      <c r="O2206" s="27">
        <f t="shared" si="306"/>
        <v>0.4</v>
      </c>
      <c r="P2206" s="27">
        <f t="shared" si="306"/>
        <v>0</v>
      </c>
      <c r="Q2206" s="27"/>
      <c r="R2206" s="74">
        <v>43657</v>
      </c>
      <c r="S2206" s="274" t="s">
        <v>2470</v>
      </c>
      <c r="T2206" s="148" t="s">
        <v>31</v>
      </c>
      <c r="U2206" s="148" t="s">
        <v>31</v>
      </c>
      <c r="V2206" s="148" t="s">
        <v>31</v>
      </c>
      <c r="W2206" s="148" t="s">
        <v>31</v>
      </c>
      <c r="X2206" s="333" t="s">
        <v>3809</v>
      </c>
      <c r="Y2206" s="121"/>
      <c r="Z2206" s="121"/>
      <c r="AA2206" s="121"/>
      <c r="AB2206" s="121"/>
      <c r="AC2206" s="121"/>
      <c r="AD2206" s="121"/>
      <c r="AE2206" s="321"/>
      <c r="AF2206" s="121"/>
      <c r="AG2206" s="129"/>
      <c r="AH2206" s="129"/>
      <c r="AI2206" s="129"/>
      <c r="AJ2206" s="129"/>
      <c r="AK2206" s="129"/>
      <c r="AL2206" s="129"/>
      <c r="AM2206" s="129"/>
      <c r="AN2206" s="129"/>
      <c r="AO2206" s="129"/>
      <c r="AP2206" s="129"/>
      <c r="AQ2206" s="327"/>
      <c r="AR2206" s="327"/>
    </row>
    <row r="2207" spans="2:44" s="149" customFormat="1" ht="12.75" customHeight="1">
      <c r="B2207" s="21"/>
      <c r="C2207" s="58" t="s">
        <v>25</v>
      </c>
      <c r="D2207" s="59" t="s">
        <v>715</v>
      </c>
      <c r="E2207" s="59" t="s">
        <v>716</v>
      </c>
      <c r="F2207" s="73" t="s">
        <v>1232</v>
      </c>
      <c r="G2207" s="253" t="s">
        <v>1071</v>
      </c>
      <c r="H2207" s="14" t="s">
        <v>274</v>
      </c>
      <c r="I2207" s="25">
        <v>6</v>
      </c>
      <c r="J2207" s="26">
        <v>2160</v>
      </c>
      <c r="K2207" s="484">
        <v>0.1</v>
      </c>
      <c r="L2207" s="484">
        <v>36</v>
      </c>
      <c r="M2207" s="27">
        <f t="shared" si="305"/>
        <v>6</v>
      </c>
      <c r="N2207" s="27">
        <f t="shared" si="306"/>
        <v>2160</v>
      </c>
      <c r="O2207" s="27">
        <f t="shared" si="306"/>
        <v>0.1</v>
      </c>
      <c r="P2207" s="27">
        <f t="shared" si="306"/>
        <v>36</v>
      </c>
      <c r="Q2207" s="27"/>
      <c r="R2207" s="74">
        <v>42375</v>
      </c>
      <c r="S2207" s="274" t="s">
        <v>2470</v>
      </c>
      <c r="T2207" s="148" t="s">
        <v>31</v>
      </c>
      <c r="U2207" s="148" t="s">
        <v>31</v>
      </c>
      <c r="V2207" s="148" t="s">
        <v>31</v>
      </c>
      <c r="W2207" s="148" t="s">
        <v>31</v>
      </c>
      <c r="X2207" s="333" t="s">
        <v>3809</v>
      </c>
      <c r="Y2207" s="121"/>
      <c r="Z2207" s="121"/>
      <c r="AA2207" s="121"/>
      <c r="AB2207" s="121"/>
      <c r="AC2207" s="121"/>
      <c r="AD2207" s="121"/>
      <c r="AE2207" s="321"/>
      <c r="AF2207" s="121"/>
      <c r="AG2207" s="129"/>
      <c r="AH2207" s="129"/>
      <c r="AI2207" s="129"/>
      <c r="AJ2207" s="129"/>
      <c r="AK2207" s="129"/>
      <c r="AL2207" s="129"/>
      <c r="AM2207" s="129"/>
      <c r="AN2207" s="129"/>
      <c r="AO2207" s="129"/>
      <c r="AP2207" s="129"/>
      <c r="AQ2207" s="327"/>
      <c r="AR2207" s="327"/>
    </row>
    <row r="2208" spans="2:44" s="149" customFormat="1" ht="12.75" customHeight="1">
      <c r="B2208" s="21"/>
      <c r="C2208" s="58" t="s">
        <v>25</v>
      </c>
      <c r="D2208" s="59" t="s">
        <v>715</v>
      </c>
      <c r="E2208" s="59" t="s">
        <v>716</v>
      </c>
      <c r="F2208" s="73" t="s">
        <v>1233</v>
      </c>
      <c r="G2208" s="252" t="s">
        <v>1072</v>
      </c>
      <c r="H2208" s="14" t="s">
        <v>274</v>
      </c>
      <c r="I2208" s="25">
        <v>12</v>
      </c>
      <c r="J2208" s="26">
        <v>18</v>
      </c>
      <c r="K2208" s="484">
        <v>0.2</v>
      </c>
      <c r="L2208" s="484">
        <v>0</v>
      </c>
      <c r="M2208" s="27">
        <f t="shared" si="305"/>
        <v>12</v>
      </c>
      <c r="N2208" s="27">
        <f t="shared" si="306"/>
        <v>18</v>
      </c>
      <c r="O2208" s="27">
        <f t="shared" si="306"/>
        <v>0.2</v>
      </c>
      <c r="P2208" s="27">
        <f t="shared" si="306"/>
        <v>0</v>
      </c>
      <c r="Q2208" s="27"/>
      <c r="R2208" s="74">
        <v>43052</v>
      </c>
      <c r="S2208" s="274" t="s">
        <v>2470</v>
      </c>
      <c r="T2208" s="148" t="s">
        <v>31</v>
      </c>
      <c r="U2208" s="148" t="s">
        <v>31</v>
      </c>
      <c r="V2208" s="148" t="s">
        <v>31</v>
      </c>
      <c r="W2208" s="148" t="s">
        <v>31</v>
      </c>
      <c r="X2208" s="333" t="s">
        <v>3809</v>
      </c>
      <c r="Y2208" s="121"/>
      <c r="Z2208" s="121"/>
      <c r="AA2208" s="121"/>
      <c r="AB2208" s="121"/>
      <c r="AC2208" s="121"/>
      <c r="AD2208" s="121"/>
      <c r="AE2208" s="321"/>
      <c r="AF2208" s="121"/>
      <c r="AG2208" s="129"/>
      <c r="AH2208" s="129"/>
      <c r="AI2208" s="129"/>
      <c r="AJ2208" s="129"/>
      <c r="AK2208" s="129"/>
      <c r="AL2208" s="129"/>
      <c r="AM2208" s="129"/>
      <c r="AN2208" s="129"/>
      <c r="AO2208" s="129"/>
      <c r="AP2208" s="129"/>
      <c r="AQ2208" s="327"/>
      <c r="AR2208" s="327"/>
    </row>
    <row r="2209" spans="2:44" s="149" customFormat="1" ht="12.75" customHeight="1">
      <c r="B2209" s="21"/>
      <c r="C2209" s="58" t="s">
        <v>25</v>
      </c>
      <c r="D2209" s="59" t="s">
        <v>715</v>
      </c>
      <c r="E2209" s="59" t="s">
        <v>716</v>
      </c>
      <c r="F2209" s="73" t="s">
        <v>1234</v>
      </c>
      <c r="G2209" s="252" t="s">
        <v>1073</v>
      </c>
      <c r="H2209" s="14" t="s">
        <v>274</v>
      </c>
      <c r="I2209" s="25">
        <v>60</v>
      </c>
      <c r="J2209" s="26">
        <v>0</v>
      </c>
      <c r="K2209" s="484">
        <v>1</v>
      </c>
      <c r="L2209" s="484">
        <v>0</v>
      </c>
      <c r="M2209" s="27">
        <f t="shared" si="305"/>
        <v>60</v>
      </c>
      <c r="N2209" s="27">
        <f t="shared" si="306"/>
        <v>0</v>
      </c>
      <c r="O2209" s="27">
        <f t="shared" si="306"/>
        <v>1</v>
      </c>
      <c r="P2209" s="27">
        <f t="shared" si="306"/>
        <v>0</v>
      </c>
      <c r="Q2209" s="27"/>
      <c r="R2209" s="74">
        <v>42375</v>
      </c>
      <c r="S2209" s="274" t="s">
        <v>2470</v>
      </c>
      <c r="T2209" s="148" t="s">
        <v>31</v>
      </c>
      <c r="U2209" s="148" t="s">
        <v>31</v>
      </c>
      <c r="V2209" s="148" t="s">
        <v>31</v>
      </c>
      <c r="W2209" s="148" t="s">
        <v>31</v>
      </c>
      <c r="X2209" s="333" t="s">
        <v>3809</v>
      </c>
      <c r="Y2209" s="121"/>
      <c r="Z2209" s="121"/>
      <c r="AA2209" s="121"/>
      <c r="AB2209" s="121"/>
      <c r="AC2209" s="121"/>
      <c r="AD2209" s="121"/>
      <c r="AE2209" s="321"/>
      <c r="AF2209" s="121"/>
      <c r="AG2209" s="129"/>
      <c r="AH2209" s="129"/>
      <c r="AI2209" s="129"/>
      <c r="AJ2209" s="129"/>
      <c r="AK2209" s="129"/>
      <c r="AL2209" s="129"/>
      <c r="AM2209" s="129"/>
      <c r="AN2209" s="129"/>
      <c r="AO2209" s="129"/>
      <c r="AP2209" s="129"/>
      <c r="AQ2209" s="327"/>
      <c r="AR2209" s="327"/>
    </row>
    <row r="2210" spans="2:44" s="149" customFormat="1" ht="12.75" customHeight="1">
      <c r="B2210" s="21"/>
      <c r="C2210" s="58" t="s">
        <v>25</v>
      </c>
      <c r="D2210" s="59" t="s">
        <v>715</v>
      </c>
      <c r="E2210" s="59" t="s">
        <v>716</v>
      </c>
      <c r="F2210" s="73" t="s">
        <v>1235</v>
      </c>
      <c r="G2210" s="252" t="s">
        <v>1074</v>
      </c>
      <c r="H2210" s="14" t="s">
        <v>274</v>
      </c>
      <c r="I2210" s="25">
        <v>6</v>
      </c>
      <c r="J2210" s="26">
        <v>1440</v>
      </c>
      <c r="K2210" s="484">
        <v>0.1</v>
      </c>
      <c r="L2210" s="484">
        <v>24</v>
      </c>
      <c r="M2210" s="27">
        <f t="shared" si="305"/>
        <v>6</v>
      </c>
      <c r="N2210" s="27">
        <f t="shared" si="306"/>
        <v>1440</v>
      </c>
      <c r="O2210" s="27">
        <f t="shared" si="306"/>
        <v>0.1</v>
      </c>
      <c r="P2210" s="27">
        <f t="shared" si="306"/>
        <v>24</v>
      </c>
      <c r="Q2210" s="27"/>
      <c r="R2210" s="74">
        <v>42375</v>
      </c>
      <c r="S2210" s="274" t="s">
        <v>2470</v>
      </c>
      <c r="T2210" s="148" t="s">
        <v>31</v>
      </c>
      <c r="U2210" s="148" t="s">
        <v>31</v>
      </c>
      <c r="V2210" s="148" t="s">
        <v>31</v>
      </c>
      <c r="W2210" s="148" t="s">
        <v>31</v>
      </c>
      <c r="X2210" s="333" t="s">
        <v>3809</v>
      </c>
      <c r="Y2210" s="121"/>
      <c r="Z2210" s="121"/>
      <c r="AA2210" s="121"/>
      <c r="AB2210" s="121"/>
      <c r="AC2210" s="121"/>
      <c r="AD2210" s="121"/>
      <c r="AE2210" s="321"/>
      <c r="AF2210" s="121"/>
      <c r="AG2210" s="129"/>
      <c r="AH2210" s="129"/>
      <c r="AI2210" s="129"/>
      <c r="AJ2210" s="129"/>
      <c r="AK2210" s="129"/>
      <c r="AL2210" s="129"/>
      <c r="AM2210" s="129"/>
      <c r="AN2210" s="129"/>
      <c r="AO2210" s="129"/>
      <c r="AP2210" s="129"/>
      <c r="AQ2210" s="327"/>
      <c r="AR2210" s="327"/>
    </row>
    <row r="2211" spans="2:44" s="149" customFormat="1" ht="12.75" customHeight="1">
      <c r="B2211" s="21"/>
      <c r="C2211" s="58" t="s">
        <v>25</v>
      </c>
      <c r="D2211" s="59" t="s">
        <v>718</v>
      </c>
      <c r="E2211" s="59" t="s">
        <v>719</v>
      </c>
      <c r="F2211" s="60" t="s">
        <v>1236</v>
      </c>
      <c r="G2211" s="246" t="s">
        <v>720</v>
      </c>
      <c r="H2211" s="14" t="s">
        <v>262</v>
      </c>
      <c r="I2211" s="25">
        <v>6</v>
      </c>
      <c r="J2211" s="26">
        <v>0</v>
      </c>
      <c r="K2211" s="481">
        <v>0.1</v>
      </c>
      <c r="L2211" s="481">
        <v>0</v>
      </c>
      <c r="M2211" s="27">
        <f t="shared" si="305"/>
        <v>6</v>
      </c>
      <c r="N2211" s="27">
        <f t="shared" si="306"/>
        <v>0</v>
      </c>
      <c r="O2211" s="27">
        <f t="shared" si="306"/>
        <v>0.1</v>
      </c>
      <c r="P2211" s="27">
        <f t="shared" si="306"/>
        <v>0</v>
      </c>
      <c r="Q2211" s="27"/>
      <c r="R2211" s="74">
        <v>42334</v>
      </c>
      <c r="S2211" s="274" t="s">
        <v>2470</v>
      </c>
      <c r="T2211" s="148" t="s">
        <v>31</v>
      </c>
      <c r="U2211" s="148" t="s">
        <v>31</v>
      </c>
      <c r="V2211" s="148" t="s">
        <v>31</v>
      </c>
      <c r="W2211" s="148" t="s">
        <v>31</v>
      </c>
      <c r="X2211" s="333" t="s">
        <v>3807</v>
      </c>
      <c r="Y2211" s="121"/>
      <c r="Z2211" s="121"/>
      <c r="AA2211" s="121"/>
      <c r="AB2211" s="121"/>
      <c r="AC2211" s="121"/>
      <c r="AD2211" s="121"/>
      <c r="AE2211" s="321"/>
      <c r="AF2211" s="121"/>
      <c r="AG2211" s="129"/>
      <c r="AH2211" s="129"/>
      <c r="AI2211" s="129"/>
      <c r="AJ2211" s="129"/>
      <c r="AK2211" s="129"/>
      <c r="AL2211" s="129"/>
      <c r="AM2211" s="129"/>
      <c r="AN2211" s="129"/>
      <c r="AO2211" s="129"/>
      <c r="AP2211" s="129"/>
      <c r="AQ2211" s="327"/>
      <c r="AR2211" s="327"/>
    </row>
    <row r="2212" spans="2:44" s="149" customFormat="1" ht="12.75" customHeight="1">
      <c r="B2212" s="21"/>
      <c r="C2212" s="58" t="s">
        <v>25</v>
      </c>
      <c r="D2212" s="59" t="s">
        <v>718</v>
      </c>
      <c r="E2212" s="59" t="s">
        <v>719</v>
      </c>
      <c r="F2212" s="60" t="s">
        <v>508</v>
      </c>
      <c r="G2212" s="246" t="s">
        <v>721</v>
      </c>
      <c r="H2212" s="14" t="s">
        <v>262</v>
      </c>
      <c r="I2212" s="25">
        <v>30</v>
      </c>
      <c r="J2212" s="26">
        <v>0</v>
      </c>
      <c r="K2212" s="481">
        <v>0.25</v>
      </c>
      <c r="L2212" s="481">
        <v>0</v>
      </c>
      <c r="M2212" s="27">
        <f t="shared" si="305"/>
        <v>30</v>
      </c>
      <c r="N2212" s="27">
        <f t="shared" si="306"/>
        <v>0</v>
      </c>
      <c r="O2212" s="27">
        <f t="shared" si="306"/>
        <v>0.25</v>
      </c>
      <c r="P2212" s="27">
        <f t="shared" si="306"/>
        <v>0</v>
      </c>
      <c r="Q2212" s="27"/>
      <c r="R2212" s="74">
        <v>42334</v>
      </c>
      <c r="S2212" s="274" t="s">
        <v>2470</v>
      </c>
      <c r="T2212" s="148" t="s">
        <v>31</v>
      </c>
      <c r="U2212" s="148" t="s">
        <v>31</v>
      </c>
      <c r="V2212" s="148" t="s">
        <v>31</v>
      </c>
      <c r="W2212" s="148" t="s">
        <v>31</v>
      </c>
      <c r="X2212" s="333" t="s">
        <v>3807</v>
      </c>
      <c r="Y2212" s="121"/>
      <c r="Z2212" s="121"/>
      <c r="AA2212" s="121"/>
      <c r="AB2212" s="121"/>
      <c r="AC2212" s="121"/>
      <c r="AD2212" s="121"/>
      <c r="AE2212" s="321"/>
      <c r="AF2212" s="121"/>
      <c r="AG2212" s="129"/>
      <c r="AH2212" s="129"/>
      <c r="AI2212" s="129"/>
      <c r="AJ2212" s="129"/>
      <c r="AK2212" s="129"/>
      <c r="AL2212" s="129"/>
      <c r="AM2212" s="129"/>
      <c r="AN2212" s="129"/>
      <c r="AO2212" s="129"/>
      <c r="AP2212" s="129"/>
      <c r="AQ2212" s="327"/>
      <c r="AR2212" s="327"/>
    </row>
    <row r="2213" spans="2:44" s="149" customFormat="1" ht="12.75" customHeight="1">
      <c r="B2213" s="21"/>
      <c r="C2213" s="58" t="s">
        <v>25</v>
      </c>
      <c r="D2213" s="59" t="s">
        <v>718</v>
      </c>
      <c r="E2213" s="59" t="s">
        <v>722</v>
      </c>
      <c r="F2213" s="60" t="s">
        <v>1237</v>
      </c>
      <c r="G2213" s="246" t="s">
        <v>1075</v>
      </c>
      <c r="H2213" s="14" t="s">
        <v>262</v>
      </c>
      <c r="I2213" s="25">
        <v>24</v>
      </c>
      <c r="J2213" s="26">
        <v>0</v>
      </c>
      <c r="K2213" s="481">
        <v>0.4</v>
      </c>
      <c r="L2213" s="481">
        <v>0</v>
      </c>
      <c r="M2213" s="27">
        <f>SUM(I2213:I2214)</f>
        <v>48</v>
      </c>
      <c r="N2213" s="27">
        <f t="shared" ref="N2213:P2213" si="307">SUM(J2213:J2214)</f>
        <v>0</v>
      </c>
      <c r="O2213" s="27">
        <f t="shared" si="307"/>
        <v>0.8</v>
      </c>
      <c r="P2213" s="27">
        <f t="shared" si="307"/>
        <v>0</v>
      </c>
      <c r="Q2213" s="27"/>
      <c r="R2213" s="74">
        <v>42334</v>
      </c>
      <c r="S2213" s="274" t="s">
        <v>2470</v>
      </c>
      <c r="T2213" s="148" t="s">
        <v>31</v>
      </c>
      <c r="U2213" s="148" t="s">
        <v>31</v>
      </c>
      <c r="V2213" s="148" t="s">
        <v>31</v>
      </c>
      <c r="W2213" s="148" t="s">
        <v>31</v>
      </c>
      <c r="X2213" s="333" t="s">
        <v>3807</v>
      </c>
      <c r="Y2213" s="121"/>
      <c r="Z2213" s="121"/>
      <c r="AA2213" s="121"/>
      <c r="AB2213" s="121"/>
      <c r="AC2213" s="121"/>
      <c r="AD2213" s="121"/>
      <c r="AE2213" s="321"/>
      <c r="AF2213" s="121"/>
      <c r="AG2213" s="129"/>
      <c r="AH2213" s="129"/>
      <c r="AI2213" s="129"/>
      <c r="AJ2213" s="129"/>
      <c r="AK2213" s="129"/>
      <c r="AL2213" s="129"/>
      <c r="AM2213" s="129"/>
      <c r="AN2213" s="129"/>
      <c r="AO2213" s="129"/>
      <c r="AP2213" s="129"/>
      <c r="AQ2213" s="327"/>
      <c r="AR2213" s="327"/>
    </row>
    <row r="2214" spans="2:44" s="149" customFormat="1" ht="12.75" customHeight="1">
      <c r="B2214" s="21"/>
      <c r="C2214" s="29"/>
      <c r="D2214" s="30"/>
      <c r="E2214" s="30"/>
      <c r="F2214" s="31"/>
      <c r="G2214" s="246" t="s">
        <v>723</v>
      </c>
      <c r="H2214" s="14" t="s">
        <v>262</v>
      </c>
      <c r="I2214" s="25">
        <v>24</v>
      </c>
      <c r="J2214" s="26">
        <v>0</v>
      </c>
      <c r="K2214" s="481">
        <v>0.4</v>
      </c>
      <c r="L2214" s="481">
        <v>0</v>
      </c>
      <c r="M2214" s="27"/>
      <c r="N2214" s="27"/>
      <c r="O2214" s="27"/>
      <c r="P2214" s="27"/>
      <c r="Q2214" s="27"/>
      <c r="R2214" s="74">
        <v>42334</v>
      </c>
      <c r="S2214" s="274" t="s">
        <v>2470</v>
      </c>
      <c r="T2214" s="148" t="s">
        <v>31</v>
      </c>
      <c r="U2214" s="148" t="s">
        <v>31</v>
      </c>
      <c r="V2214" s="148" t="s">
        <v>31</v>
      </c>
      <c r="W2214" s="148" t="s">
        <v>31</v>
      </c>
      <c r="X2214" s="333" t="s">
        <v>3807</v>
      </c>
      <c r="Y2214" s="121"/>
      <c r="Z2214" s="121"/>
      <c r="AA2214" s="121"/>
      <c r="AB2214" s="121"/>
      <c r="AC2214" s="121"/>
      <c r="AD2214" s="121"/>
      <c r="AE2214" s="321"/>
      <c r="AF2214" s="121"/>
      <c r="AG2214" s="129"/>
      <c r="AH2214" s="129"/>
      <c r="AI2214" s="129"/>
      <c r="AJ2214" s="129"/>
      <c r="AK2214" s="129"/>
      <c r="AL2214" s="129"/>
      <c r="AM2214" s="129"/>
      <c r="AN2214" s="129"/>
      <c r="AO2214" s="129"/>
      <c r="AP2214" s="129"/>
    </row>
    <row r="2215" spans="2:44" s="149" customFormat="1" ht="12.75" customHeight="1">
      <c r="B2215" s="21"/>
      <c r="C2215" s="58" t="s">
        <v>25</v>
      </c>
      <c r="D2215" s="59" t="s">
        <v>718</v>
      </c>
      <c r="E2215" s="59" t="s">
        <v>722</v>
      </c>
      <c r="F2215" s="60" t="s">
        <v>1238</v>
      </c>
      <c r="G2215" s="246" t="s">
        <v>724</v>
      </c>
      <c r="H2215" s="14" t="s">
        <v>262</v>
      </c>
      <c r="I2215" s="25">
        <v>24</v>
      </c>
      <c r="J2215" s="26">
        <v>0</v>
      </c>
      <c r="K2215" s="481">
        <v>0.4</v>
      </c>
      <c r="L2215" s="481">
        <v>0</v>
      </c>
      <c r="M2215" s="27">
        <f>I2215</f>
        <v>24</v>
      </c>
      <c r="N2215" s="27">
        <f t="shared" ref="N2215:P2215" si="308">J2215</f>
        <v>0</v>
      </c>
      <c r="O2215" s="27">
        <f t="shared" si="308"/>
        <v>0.4</v>
      </c>
      <c r="P2215" s="27">
        <f t="shared" si="308"/>
        <v>0</v>
      </c>
      <c r="Q2215" s="27"/>
      <c r="R2215" s="74">
        <v>42334</v>
      </c>
      <c r="S2215" s="274" t="s">
        <v>2470</v>
      </c>
      <c r="T2215" s="148" t="s">
        <v>31</v>
      </c>
      <c r="U2215" s="148" t="s">
        <v>31</v>
      </c>
      <c r="V2215" s="148" t="s">
        <v>31</v>
      </c>
      <c r="W2215" s="148" t="s">
        <v>31</v>
      </c>
      <c r="X2215" s="333" t="s">
        <v>3807</v>
      </c>
      <c r="Y2215" s="121"/>
      <c r="Z2215" s="121"/>
      <c r="AA2215" s="121"/>
      <c r="AB2215" s="121"/>
      <c r="AC2215" s="121"/>
      <c r="AD2215" s="121"/>
      <c r="AE2215" s="321"/>
      <c r="AF2215" s="121"/>
      <c r="AG2215" s="129"/>
      <c r="AH2215" s="129"/>
      <c r="AI2215" s="129"/>
      <c r="AJ2215" s="129"/>
      <c r="AK2215" s="129"/>
      <c r="AL2215" s="129"/>
      <c r="AM2215" s="129"/>
      <c r="AN2215" s="129"/>
      <c r="AO2215" s="129"/>
      <c r="AP2215" s="129"/>
      <c r="AQ2215" s="327"/>
      <c r="AR2215" s="327"/>
    </row>
    <row r="2216" spans="2:44" s="149" customFormat="1" ht="12.75" customHeight="1">
      <c r="B2216" s="21"/>
      <c r="C2216" s="58" t="s">
        <v>25</v>
      </c>
      <c r="D2216" s="59" t="s">
        <v>718</v>
      </c>
      <c r="E2216" s="59" t="s">
        <v>722</v>
      </c>
      <c r="F2216" s="60" t="s">
        <v>1239</v>
      </c>
      <c r="G2216" s="246" t="s">
        <v>725</v>
      </c>
      <c r="H2216" s="14" t="s">
        <v>262</v>
      </c>
      <c r="I2216" s="25">
        <v>6</v>
      </c>
      <c r="J2216" s="26">
        <v>0</v>
      </c>
      <c r="K2216" s="481">
        <v>0.05</v>
      </c>
      <c r="L2216" s="481">
        <v>0</v>
      </c>
      <c r="M2216" s="27">
        <f>SUM(I2216:I2218)</f>
        <v>18</v>
      </c>
      <c r="N2216" s="27">
        <f t="shared" ref="N2216:P2216" si="309">SUM(J2216:J2218)</f>
        <v>0</v>
      </c>
      <c r="O2216" s="27">
        <f t="shared" si="309"/>
        <v>0.2</v>
      </c>
      <c r="P2216" s="27">
        <f t="shared" si="309"/>
        <v>0</v>
      </c>
      <c r="Q2216" s="27"/>
      <c r="R2216" s="74">
        <v>42334</v>
      </c>
      <c r="S2216" s="274" t="s">
        <v>2470</v>
      </c>
      <c r="T2216" s="148" t="s">
        <v>31</v>
      </c>
      <c r="U2216" s="148" t="s">
        <v>31</v>
      </c>
      <c r="V2216" s="148" t="s">
        <v>31</v>
      </c>
      <c r="W2216" s="148" t="s">
        <v>31</v>
      </c>
      <c r="X2216" s="333" t="s">
        <v>3807</v>
      </c>
      <c r="Y2216" s="121"/>
      <c r="Z2216" s="121"/>
      <c r="AA2216" s="121"/>
      <c r="AB2216" s="121"/>
      <c r="AC2216" s="121"/>
      <c r="AD2216" s="121"/>
      <c r="AE2216" s="321"/>
      <c r="AF2216" s="121"/>
      <c r="AG2216" s="129"/>
      <c r="AH2216" s="129"/>
      <c r="AI2216" s="129"/>
      <c r="AJ2216" s="129"/>
      <c r="AK2216" s="129"/>
      <c r="AL2216" s="129"/>
      <c r="AM2216" s="129"/>
      <c r="AN2216" s="129"/>
      <c r="AO2216" s="129"/>
      <c r="AP2216" s="129"/>
      <c r="AQ2216" s="327"/>
      <c r="AR2216" s="327"/>
    </row>
    <row r="2217" spans="2:44" s="149" customFormat="1" ht="12.75" customHeight="1">
      <c r="B2217" s="21"/>
      <c r="C2217" s="29"/>
      <c r="D2217" s="30"/>
      <c r="E2217" s="30"/>
      <c r="F2217" s="31"/>
      <c r="G2217" s="246" t="s">
        <v>726</v>
      </c>
      <c r="H2217" s="14" t="s">
        <v>262</v>
      </c>
      <c r="I2217" s="25">
        <v>6</v>
      </c>
      <c r="J2217" s="26">
        <v>0</v>
      </c>
      <c r="K2217" s="481">
        <v>0.05</v>
      </c>
      <c r="L2217" s="481">
        <v>0</v>
      </c>
      <c r="M2217" s="27"/>
      <c r="N2217" s="27"/>
      <c r="O2217" s="27"/>
      <c r="P2217" s="27"/>
      <c r="Q2217" s="27"/>
      <c r="R2217" s="74">
        <v>42334</v>
      </c>
      <c r="S2217" s="274" t="s">
        <v>2470</v>
      </c>
      <c r="T2217" s="148" t="s">
        <v>31</v>
      </c>
      <c r="U2217" s="148" t="s">
        <v>31</v>
      </c>
      <c r="V2217" s="148" t="s">
        <v>31</v>
      </c>
      <c r="W2217" s="148" t="s">
        <v>31</v>
      </c>
      <c r="X2217" s="333" t="s">
        <v>3807</v>
      </c>
      <c r="Y2217" s="121"/>
      <c r="Z2217" s="121"/>
      <c r="AA2217" s="121"/>
      <c r="AB2217" s="121"/>
      <c r="AC2217" s="121"/>
      <c r="AD2217" s="121"/>
      <c r="AE2217" s="321"/>
      <c r="AF2217" s="121"/>
      <c r="AG2217" s="129"/>
      <c r="AH2217" s="129"/>
      <c r="AI2217" s="129"/>
      <c r="AJ2217" s="129"/>
      <c r="AK2217" s="129"/>
      <c r="AL2217" s="129"/>
      <c r="AM2217" s="129"/>
      <c r="AN2217" s="129"/>
      <c r="AO2217" s="129"/>
      <c r="AP2217" s="129"/>
    </row>
    <row r="2218" spans="2:44" s="149" customFormat="1" ht="12.75" customHeight="1">
      <c r="B2218" s="21"/>
      <c r="C2218" s="29"/>
      <c r="D2218" s="30"/>
      <c r="E2218" s="30"/>
      <c r="F2218" s="31"/>
      <c r="G2218" s="246" t="s">
        <v>727</v>
      </c>
      <c r="H2218" s="14" t="s">
        <v>262</v>
      </c>
      <c r="I2218" s="25">
        <v>6</v>
      </c>
      <c r="J2218" s="26">
        <v>0</v>
      </c>
      <c r="K2218" s="481">
        <v>0.1</v>
      </c>
      <c r="L2218" s="481">
        <v>0</v>
      </c>
      <c r="M2218" s="27"/>
      <c r="N2218" s="27"/>
      <c r="O2218" s="27"/>
      <c r="P2218" s="27"/>
      <c r="Q2218" s="27"/>
      <c r="R2218" s="74">
        <v>42334</v>
      </c>
      <c r="S2218" s="274" t="s">
        <v>2470</v>
      </c>
      <c r="T2218" s="148" t="s">
        <v>31</v>
      </c>
      <c r="U2218" s="148" t="s">
        <v>31</v>
      </c>
      <c r="V2218" s="148" t="s">
        <v>31</v>
      </c>
      <c r="W2218" s="148" t="s">
        <v>31</v>
      </c>
      <c r="X2218" s="333" t="s">
        <v>3807</v>
      </c>
      <c r="Y2218" s="121"/>
      <c r="Z2218" s="121"/>
      <c r="AA2218" s="121"/>
      <c r="AB2218" s="121"/>
      <c r="AC2218" s="121"/>
      <c r="AD2218" s="121"/>
      <c r="AE2218" s="321"/>
      <c r="AF2218" s="121"/>
      <c r="AG2218" s="129"/>
      <c r="AH2218" s="129"/>
      <c r="AI2218" s="129"/>
      <c r="AJ2218" s="129"/>
      <c r="AK2218" s="129"/>
      <c r="AL2218" s="129"/>
      <c r="AM2218" s="129"/>
      <c r="AN2218" s="129"/>
      <c r="AO2218" s="129"/>
      <c r="AP2218" s="129"/>
    </row>
    <row r="2219" spans="2:44" s="149" customFormat="1" ht="12.75" customHeight="1">
      <c r="B2219" s="21"/>
      <c r="C2219" s="58" t="s">
        <v>25</v>
      </c>
      <c r="D2219" s="59" t="s">
        <v>718</v>
      </c>
      <c r="E2219" s="59" t="s">
        <v>728</v>
      </c>
      <c r="F2219" s="60" t="s">
        <v>729</v>
      </c>
      <c r="G2219" s="246" t="s">
        <v>729</v>
      </c>
      <c r="H2219" s="14" t="s">
        <v>262</v>
      </c>
      <c r="I2219" s="25">
        <v>6</v>
      </c>
      <c r="J2219" s="26">
        <v>0</v>
      </c>
      <c r="K2219" s="481">
        <v>0.05</v>
      </c>
      <c r="L2219" s="481">
        <v>0</v>
      </c>
      <c r="M2219" s="27">
        <f>SUM(I2219)</f>
        <v>6</v>
      </c>
      <c r="N2219" s="27">
        <f t="shared" ref="N2219:P2220" si="310">SUM(J2219)</f>
        <v>0</v>
      </c>
      <c r="O2219" s="27">
        <f t="shared" si="310"/>
        <v>0.05</v>
      </c>
      <c r="P2219" s="27">
        <f t="shared" si="310"/>
        <v>0</v>
      </c>
      <c r="Q2219" s="27"/>
      <c r="R2219" s="74">
        <v>42334</v>
      </c>
      <c r="S2219" s="274" t="s">
        <v>2470</v>
      </c>
      <c r="T2219" s="148" t="s">
        <v>31</v>
      </c>
      <c r="U2219" s="148" t="s">
        <v>31</v>
      </c>
      <c r="V2219" s="148" t="s">
        <v>31</v>
      </c>
      <c r="W2219" s="148" t="s">
        <v>31</v>
      </c>
      <c r="X2219" s="333" t="s">
        <v>3807</v>
      </c>
      <c r="Y2219" s="121"/>
      <c r="Z2219" s="121"/>
      <c r="AA2219" s="121"/>
      <c r="AB2219" s="121"/>
      <c r="AC2219" s="121"/>
      <c r="AD2219" s="121"/>
      <c r="AE2219" s="321"/>
      <c r="AF2219" s="121"/>
      <c r="AG2219" s="129"/>
      <c r="AH2219" s="129"/>
      <c r="AI2219" s="129"/>
      <c r="AJ2219" s="129"/>
      <c r="AK2219" s="129"/>
      <c r="AL2219" s="129"/>
      <c r="AM2219" s="129"/>
      <c r="AN2219" s="129"/>
      <c r="AO2219" s="129"/>
      <c r="AP2219" s="129"/>
      <c r="AQ2219" s="327"/>
      <c r="AR2219" s="327"/>
    </row>
    <row r="2220" spans="2:44" s="149" customFormat="1" ht="12.75" customHeight="1">
      <c r="B2220" s="21"/>
      <c r="C2220" s="58" t="s">
        <v>25</v>
      </c>
      <c r="D2220" s="59" t="s">
        <v>718</v>
      </c>
      <c r="E2220" s="59" t="s">
        <v>730</v>
      </c>
      <c r="F2220" s="60" t="s">
        <v>731</v>
      </c>
      <c r="G2220" s="246" t="s">
        <v>731</v>
      </c>
      <c r="H2220" s="14" t="s">
        <v>262</v>
      </c>
      <c r="I2220" s="25">
        <v>120</v>
      </c>
      <c r="J2220" s="26">
        <v>0</v>
      </c>
      <c r="K2220" s="481">
        <v>1</v>
      </c>
      <c r="L2220" s="481">
        <v>0</v>
      </c>
      <c r="M2220" s="27">
        <f>SUM(I2220)</f>
        <v>120</v>
      </c>
      <c r="N2220" s="27">
        <f t="shared" si="310"/>
        <v>0</v>
      </c>
      <c r="O2220" s="27">
        <f t="shared" si="310"/>
        <v>1</v>
      </c>
      <c r="P2220" s="27">
        <f t="shared" si="310"/>
        <v>0</v>
      </c>
      <c r="Q2220" s="27"/>
      <c r="R2220" s="74">
        <v>42334</v>
      </c>
      <c r="S2220" s="274" t="s">
        <v>2470</v>
      </c>
      <c r="T2220" s="148" t="s">
        <v>31</v>
      </c>
      <c r="U2220" s="148" t="s">
        <v>31</v>
      </c>
      <c r="V2220" s="148" t="s">
        <v>31</v>
      </c>
      <c r="W2220" s="148" t="s">
        <v>31</v>
      </c>
      <c r="X2220" s="333" t="s">
        <v>3807</v>
      </c>
      <c r="Y2220" s="121"/>
      <c r="Z2220" s="121"/>
      <c r="AA2220" s="121"/>
      <c r="AB2220" s="121"/>
      <c r="AC2220" s="121"/>
      <c r="AD2220" s="121"/>
      <c r="AE2220" s="321"/>
      <c r="AF2220" s="121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327"/>
      <c r="AR2220" s="327"/>
    </row>
    <row r="2221" spans="2:44" s="149" customFormat="1" ht="12.75" customHeight="1">
      <c r="B2221" s="21"/>
      <c r="C2221" s="58" t="s">
        <v>25</v>
      </c>
      <c r="D2221" s="59" t="s">
        <v>718</v>
      </c>
      <c r="E2221" s="59" t="s">
        <v>730</v>
      </c>
      <c r="F2221" s="60" t="s">
        <v>1240</v>
      </c>
      <c r="G2221" s="246" t="s">
        <v>1076</v>
      </c>
      <c r="H2221" s="14" t="s">
        <v>262</v>
      </c>
      <c r="I2221" s="25">
        <v>6</v>
      </c>
      <c r="J2221" s="26">
        <v>0</v>
      </c>
      <c r="K2221" s="481">
        <v>0.1</v>
      </c>
      <c r="L2221" s="481">
        <v>0</v>
      </c>
      <c r="M2221" s="27">
        <f>SUM(I2221:I2222)</f>
        <v>12</v>
      </c>
      <c r="N2221" s="27">
        <f t="shared" ref="N2221:P2221" si="311">SUM(J2221:J2222)</f>
        <v>0</v>
      </c>
      <c r="O2221" s="27">
        <f t="shared" si="311"/>
        <v>0.2</v>
      </c>
      <c r="P2221" s="27">
        <f t="shared" si="311"/>
        <v>0</v>
      </c>
      <c r="Q2221" s="27"/>
      <c r="R2221" s="74">
        <v>42334</v>
      </c>
      <c r="S2221" s="274" t="s">
        <v>2470</v>
      </c>
      <c r="T2221" s="148" t="s">
        <v>31</v>
      </c>
      <c r="U2221" s="148" t="s">
        <v>31</v>
      </c>
      <c r="V2221" s="148" t="s">
        <v>31</v>
      </c>
      <c r="W2221" s="148" t="s">
        <v>31</v>
      </c>
      <c r="X2221" s="333" t="s">
        <v>3807</v>
      </c>
      <c r="Y2221" s="121"/>
      <c r="Z2221" s="121"/>
      <c r="AA2221" s="121"/>
      <c r="AB2221" s="121"/>
      <c r="AC2221" s="121"/>
      <c r="AD2221" s="121"/>
      <c r="AE2221" s="321"/>
      <c r="AF2221" s="121"/>
      <c r="AG2221" s="129"/>
      <c r="AH2221" s="129"/>
      <c r="AI2221" s="129"/>
      <c r="AJ2221" s="129"/>
      <c r="AK2221" s="129"/>
      <c r="AL2221" s="129"/>
      <c r="AM2221" s="129"/>
      <c r="AN2221" s="129"/>
      <c r="AO2221" s="129"/>
      <c r="AP2221" s="129"/>
      <c r="AQ2221" s="327"/>
      <c r="AR2221" s="327"/>
    </row>
    <row r="2222" spans="2:44" s="149" customFormat="1" ht="12.75" customHeight="1">
      <c r="B2222" s="21"/>
      <c r="C2222" s="29"/>
      <c r="D2222" s="30"/>
      <c r="E2222" s="30"/>
      <c r="F2222" s="31"/>
      <c r="G2222" s="246" t="s">
        <v>1077</v>
      </c>
      <c r="H2222" s="14" t="s">
        <v>262</v>
      </c>
      <c r="I2222" s="25">
        <v>6</v>
      </c>
      <c r="J2222" s="26">
        <v>0</v>
      </c>
      <c r="K2222" s="481">
        <v>0.1</v>
      </c>
      <c r="L2222" s="481">
        <v>0</v>
      </c>
      <c r="M2222" s="27"/>
      <c r="N2222" s="27"/>
      <c r="O2222" s="27"/>
      <c r="P2222" s="27"/>
      <c r="Q2222" s="27"/>
      <c r="R2222" s="74">
        <v>42334</v>
      </c>
      <c r="S2222" s="274" t="s">
        <v>2470</v>
      </c>
      <c r="T2222" s="148" t="s">
        <v>31</v>
      </c>
      <c r="U2222" s="148" t="s">
        <v>31</v>
      </c>
      <c r="V2222" s="148" t="s">
        <v>31</v>
      </c>
      <c r="W2222" s="148" t="s">
        <v>31</v>
      </c>
      <c r="X2222" s="333" t="s">
        <v>3807</v>
      </c>
      <c r="Y2222" s="121"/>
      <c r="Z2222" s="121"/>
      <c r="AA2222" s="121"/>
      <c r="AB2222" s="121"/>
      <c r="AC2222" s="121"/>
      <c r="AD2222" s="121"/>
      <c r="AE2222" s="321"/>
      <c r="AF2222" s="121"/>
      <c r="AG2222" s="129"/>
      <c r="AH2222" s="129"/>
      <c r="AI2222" s="129"/>
      <c r="AJ2222" s="129"/>
      <c r="AK2222" s="129"/>
      <c r="AL2222" s="129"/>
      <c r="AM2222" s="129"/>
      <c r="AN2222" s="129"/>
      <c r="AO2222" s="129"/>
      <c r="AP2222" s="129"/>
    </row>
    <row r="2223" spans="2:44" s="149" customFormat="1" ht="12.75" customHeight="1">
      <c r="B2223" s="21"/>
      <c r="C2223" s="58" t="s">
        <v>25</v>
      </c>
      <c r="D2223" s="59" t="s">
        <v>718</v>
      </c>
      <c r="E2223" s="59" t="s">
        <v>730</v>
      </c>
      <c r="F2223" s="60" t="s">
        <v>1241</v>
      </c>
      <c r="G2223" s="246" t="s">
        <v>1078</v>
      </c>
      <c r="H2223" s="14" t="s">
        <v>262</v>
      </c>
      <c r="I2223" s="25">
        <v>6</v>
      </c>
      <c r="J2223" s="26">
        <v>0</v>
      </c>
      <c r="K2223" s="481">
        <v>0.1</v>
      </c>
      <c r="L2223" s="481">
        <v>0</v>
      </c>
      <c r="M2223" s="27">
        <f t="shared" ref="M2223:P2223" si="312">SUM(I2223:I2224)</f>
        <v>12</v>
      </c>
      <c r="N2223" s="27">
        <f t="shared" si="312"/>
        <v>0</v>
      </c>
      <c r="O2223" s="27">
        <f t="shared" si="312"/>
        <v>0.2</v>
      </c>
      <c r="P2223" s="27">
        <f t="shared" si="312"/>
        <v>0</v>
      </c>
      <c r="Q2223" s="27"/>
      <c r="R2223" s="74">
        <v>42334</v>
      </c>
      <c r="S2223" s="274" t="s">
        <v>2470</v>
      </c>
      <c r="T2223" s="148" t="s">
        <v>31</v>
      </c>
      <c r="U2223" s="148" t="s">
        <v>31</v>
      </c>
      <c r="V2223" s="148" t="s">
        <v>31</v>
      </c>
      <c r="W2223" s="148" t="s">
        <v>31</v>
      </c>
      <c r="X2223" s="333" t="s">
        <v>3807</v>
      </c>
      <c r="Y2223" s="121"/>
      <c r="Z2223" s="121"/>
      <c r="AA2223" s="121"/>
      <c r="AB2223" s="121"/>
      <c r="AC2223" s="121"/>
      <c r="AD2223" s="121"/>
      <c r="AE2223" s="321"/>
      <c r="AF2223" s="121"/>
      <c r="AG2223" s="129"/>
      <c r="AH2223" s="129"/>
      <c r="AI2223" s="129"/>
      <c r="AJ2223" s="129"/>
      <c r="AK2223" s="129"/>
      <c r="AL2223" s="129"/>
      <c r="AM2223" s="129"/>
      <c r="AN2223" s="129"/>
      <c r="AO2223" s="129"/>
      <c r="AP2223" s="129"/>
      <c r="AQ2223" s="327"/>
      <c r="AR2223" s="327"/>
    </row>
    <row r="2224" spans="2:44" s="149" customFormat="1" ht="12.75" customHeight="1">
      <c r="B2224" s="21"/>
      <c r="C2224" s="29"/>
      <c r="D2224" s="30"/>
      <c r="E2224" s="30"/>
      <c r="F2224" s="31"/>
      <c r="G2224" s="246" t="s">
        <v>1079</v>
      </c>
      <c r="H2224" s="14" t="s">
        <v>262</v>
      </c>
      <c r="I2224" s="25">
        <v>6</v>
      </c>
      <c r="J2224" s="26">
        <v>0</v>
      </c>
      <c r="K2224" s="481">
        <v>0.1</v>
      </c>
      <c r="L2224" s="481">
        <v>0</v>
      </c>
      <c r="M2224" s="27"/>
      <c r="N2224" s="27"/>
      <c r="O2224" s="27"/>
      <c r="P2224" s="27"/>
      <c r="Q2224" s="27"/>
      <c r="R2224" s="74">
        <v>42334</v>
      </c>
      <c r="S2224" s="274" t="s">
        <v>2470</v>
      </c>
      <c r="T2224" s="148" t="s">
        <v>31</v>
      </c>
      <c r="U2224" s="148" t="s">
        <v>31</v>
      </c>
      <c r="V2224" s="148" t="s">
        <v>31</v>
      </c>
      <c r="W2224" s="148" t="s">
        <v>31</v>
      </c>
      <c r="X2224" s="333" t="s">
        <v>3807</v>
      </c>
      <c r="Y2224" s="121"/>
      <c r="Z2224" s="121"/>
      <c r="AA2224" s="121"/>
      <c r="AB2224" s="121"/>
      <c r="AC2224" s="121"/>
      <c r="AD2224" s="121"/>
      <c r="AE2224" s="321"/>
      <c r="AF2224" s="121"/>
      <c r="AG2224" s="129"/>
      <c r="AH2224" s="129"/>
      <c r="AI2224" s="129"/>
      <c r="AJ2224" s="129"/>
      <c r="AK2224" s="129"/>
      <c r="AL2224" s="129"/>
      <c r="AM2224" s="129"/>
      <c r="AN2224" s="129"/>
      <c r="AO2224" s="129"/>
      <c r="AP2224" s="129"/>
    </row>
    <row r="2225" spans="2:44" s="149" customFormat="1" ht="12.75" customHeight="1">
      <c r="B2225" s="21"/>
      <c r="C2225" s="58" t="s">
        <v>25</v>
      </c>
      <c r="D2225" s="59" t="s">
        <v>718</v>
      </c>
      <c r="E2225" s="59" t="s">
        <v>730</v>
      </c>
      <c r="F2225" s="60" t="s">
        <v>641</v>
      </c>
      <c r="G2225" s="246" t="s">
        <v>641</v>
      </c>
      <c r="H2225" s="14" t="s">
        <v>262</v>
      </c>
      <c r="I2225" s="25">
        <v>12</v>
      </c>
      <c r="J2225" s="26">
        <v>0</v>
      </c>
      <c r="K2225" s="481">
        <v>0.2</v>
      </c>
      <c r="L2225" s="481">
        <v>0</v>
      </c>
      <c r="M2225" s="27">
        <f>SUM(I2225)</f>
        <v>12</v>
      </c>
      <c r="N2225" s="27">
        <f t="shared" ref="N2225:P2226" si="313">SUM(J2225)</f>
        <v>0</v>
      </c>
      <c r="O2225" s="27">
        <f t="shared" si="313"/>
        <v>0.2</v>
      </c>
      <c r="P2225" s="27">
        <f t="shared" si="313"/>
        <v>0</v>
      </c>
      <c r="Q2225" s="27"/>
      <c r="R2225" s="74">
        <v>42334</v>
      </c>
      <c r="S2225" s="274" t="s">
        <v>2470</v>
      </c>
      <c r="T2225" s="148" t="s">
        <v>31</v>
      </c>
      <c r="U2225" s="148" t="s">
        <v>31</v>
      </c>
      <c r="V2225" s="148" t="s">
        <v>31</v>
      </c>
      <c r="W2225" s="148" t="s">
        <v>31</v>
      </c>
      <c r="X2225" s="333" t="s">
        <v>3807</v>
      </c>
      <c r="Y2225" s="121"/>
      <c r="Z2225" s="121"/>
      <c r="AA2225" s="121"/>
      <c r="AB2225" s="121"/>
      <c r="AC2225" s="121"/>
      <c r="AD2225" s="121"/>
      <c r="AE2225" s="321"/>
      <c r="AF2225" s="121"/>
      <c r="AG2225" s="129"/>
      <c r="AH2225" s="129"/>
      <c r="AI2225" s="129"/>
      <c r="AJ2225" s="129"/>
      <c r="AK2225" s="129"/>
      <c r="AL2225" s="129"/>
      <c r="AM2225" s="129"/>
      <c r="AN2225" s="129"/>
      <c r="AO2225" s="129"/>
      <c r="AP2225" s="129"/>
      <c r="AQ2225" s="327"/>
      <c r="AR2225" s="327"/>
    </row>
    <row r="2226" spans="2:44" s="149" customFormat="1" ht="12.75" customHeight="1">
      <c r="B2226" s="21"/>
      <c r="C2226" s="58" t="s">
        <v>25</v>
      </c>
      <c r="D2226" s="59" t="s">
        <v>718</v>
      </c>
      <c r="E2226" s="59" t="s">
        <v>730</v>
      </c>
      <c r="F2226" s="60" t="s">
        <v>769</v>
      </c>
      <c r="G2226" s="246" t="s">
        <v>1080</v>
      </c>
      <c r="H2226" s="14" t="s">
        <v>262</v>
      </c>
      <c r="I2226" s="25">
        <v>6</v>
      </c>
      <c r="J2226" s="26">
        <v>0</v>
      </c>
      <c r="K2226" s="481">
        <v>0.1</v>
      </c>
      <c r="L2226" s="481">
        <v>0</v>
      </c>
      <c r="M2226" s="27">
        <f>SUM(I2226)</f>
        <v>6</v>
      </c>
      <c r="N2226" s="27">
        <f t="shared" si="313"/>
        <v>0</v>
      </c>
      <c r="O2226" s="27">
        <f t="shared" si="313"/>
        <v>0.1</v>
      </c>
      <c r="P2226" s="27">
        <f t="shared" si="313"/>
        <v>0</v>
      </c>
      <c r="Q2226" s="27"/>
      <c r="R2226" s="62">
        <v>41984</v>
      </c>
      <c r="S2226" s="274" t="s">
        <v>2470</v>
      </c>
      <c r="T2226" s="148" t="s">
        <v>31</v>
      </c>
      <c r="U2226" s="148" t="s">
        <v>31</v>
      </c>
      <c r="V2226" s="148" t="s">
        <v>31</v>
      </c>
      <c r="W2226" s="148" t="s">
        <v>31</v>
      </c>
      <c r="X2226" s="333" t="s">
        <v>3807</v>
      </c>
      <c r="Y2226" s="121"/>
      <c r="Z2226" s="121"/>
      <c r="AA2226" s="121"/>
      <c r="AB2226" s="121"/>
      <c r="AC2226" s="121"/>
      <c r="AD2226" s="121"/>
      <c r="AE2226" s="321"/>
      <c r="AF2226" s="121"/>
      <c r="AG2226" s="129"/>
      <c r="AH2226" s="129"/>
      <c r="AI2226" s="129"/>
      <c r="AJ2226" s="129"/>
      <c r="AK2226" s="129"/>
      <c r="AL2226" s="129"/>
      <c r="AM2226" s="129"/>
      <c r="AN2226" s="129"/>
      <c r="AO2226" s="129"/>
      <c r="AP2226" s="129"/>
      <c r="AQ2226" s="327"/>
      <c r="AR2226" s="327"/>
    </row>
    <row r="2227" spans="2:44" s="149" customFormat="1" ht="12.75" customHeight="1">
      <c r="B2227" s="21"/>
      <c r="C2227" s="58" t="s">
        <v>25</v>
      </c>
      <c r="D2227" s="59" t="s">
        <v>3810</v>
      </c>
      <c r="E2227" s="59" t="s">
        <v>732</v>
      </c>
      <c r="F2227" s="60" t="s">
        <v>732</v>
      </c>
      <c r="G2227" s="246" t="s">
        <v>733</v>
      </c>
      <c r="H2227" s="14" t="s">
        <v>262</v>
      </c>
      <c r="I2227" s="25">
        <v>30</v>
      </c>
      <c r="J2227" s="26">
        <v>180</v>
      </c>
      <c r="K2227" s="481">
        <v>0.1</v>
      </c>
      <c r="L2227" s="481">
        <v>3</v>
      </c>
      <c r="M2227" s="27">
        <f>SUM(I2227:I2229)</f>
        <v>90</v>
      </c>
      <c r="N2227" s="27">
        <f t="shared" ref="N2227:P2227" si="314">SUM(J2227:J2229)</f>
        <v>210</v>
      </c>
      <c r="O2227" s="27">
        <f t="shared" si="314"/>
        <v>0.5</v>
      </c>
      <c r="P2227" s="27">
        <f t="shared" si="314"/>
        <v>3.5</v>
      </c>
      <c r="Q2227" s="27"/>
      <c r="R2227" s="75">
        <v>43552</v>
      </c>
      <c r="S2227" s="274" t="s">
        <v>2470</v>
      </c>
      <c r="T2227" s="148" t="s">
        <v>31</v>
      </c>
      <c r="U2227" s="148" t="s">
        <v>31</v>
      </c>
      <c r="V2227" s="148" t="s">
        <v>31</v>
      </c>
      <c r="W2227" s="148" t="s">
        <v>31</v>
      </c>
      <c r="X2227" s="89" t="s">
        <v>3811</v>
      </c>
      <c r="Y2227" s="121"/>
      <c r="Z2227" s="121"/>
      <c r="AA2227" s="121"/>
      <c r="AB2227" s="121"/>
      <c r="AC2227" s="121"/>
      <c r="AD2227" s="121"/>
      <c r="AE2227" s="321"/>
      <c r="AF2227" s="121"/>
      <c r="AG2227" s="129"/>
      <c r="AH2227" s="129"/>
      <c r="AI2227" s="129"/>
      <c r="AJ2227" s="129"/>
      <c r="AK2227" s="129"/>
      <c r="AL2227" s="129"/>
      <c r="AM2227" s="129"/>
      <c r="AN2227" s="129"/>
      <c r="AO2227" s="129"/>
      <c r="AP2227" s="129"/>
      <c r="AQ2227" s="327"/>
      <c r="AR2227" s="327"/>
    </row>
    <row r="2228" spans="2:44" s="149" customFormat="1" ht="12.75" customHeight="1">
      <c r="B2228" s="21"/>
      <c r="C2228" s="29"/>
      <c r="D2228" s="30"/>
      <c r="E2228" s="30"/>
      <c r="F2228" s="31"/>
      <c r="G2228" s="246" t="s">
        <v>734</v>
      </c>
      <c r="H2228" s="14" t="s">
        <v>262</v>
      </c>
      <c r="I2228" s="25">
        <v>30</v>
      </c>
      <c r="J2228" s="26">
        <v>0</v>
      </c>
      <c r="K2228" s="481">
        <v>0.1</v>
      </c>
      <c r="L2228" s="481">
        <v>0</v>
      </c>
      <c r="M2228" s="27"/>
      <c r="N2228" s="27"/>
      <c r="O2228" s="27"/>
      <c r="P2228" s="27"/>
      <c r="Q2228" s="27"/>
      <c r="R2228" s="74">
        <v>43514</v>
      </c>
      <c r="S2228" s="274" t="s">
        <v>2470</v>
      </c>
      <c r="T2228" s="148" t="s">
        <v>31</v>
      </c>
      <c r="U2228" s="148" t="s">
        <v>31</v>
      </c>
      <c r="V2228" s="148" t="s">
        <v>31</v>
      </c>
      <c r="W2228" s="148" t="s">
        <v>31</v>
      </c>
      <c r="X2228" s="89" t="s">
        <v>3811</v>
      </c>
      <c r="Y2228" s="121"/>
      <c r="Z2228" s="121"/>
      <c r="AA2228" s="121"/>
      <c r="AB2228" s="121"/>
      <c r="AC2228" s="121"/>
      <c r="AD2228" s="121"/>
      <c r="AE2228" s="321"/>
      <c r="AF2228" s="121"/>
      <c r="AG2228" s="129"/>
      <c r="AH2228" s="129"/>
      <c r="AI2228" s="129"/>
      <c r="AJ2228" s="129"/>
      <c r="AK2228" s="129"/>
      <c r="AL2228" s="129"/>
      <c r="AM2228" s="129"/>
      <c r="AN2228" s="129"/>
      <c r="AO2228" s="129"/>
      <c r="AP2228" s="129"/>
    </row>
    <row r="2229" spans="2:44" s="149" customFormat="1" ht="12.75" customHeight="1">
      <c r="B2229" s="21"/>
      <c r="C2229" s="29"/>
      <c r="D2229" s="30"/>
      <c r="E2229" s="30"/>
      <c r="F2229" s="31"/>
      <c r="G2229" s="246" t="s">
        <v>735</v>
      </c>
      <c r="H2229" s="14" t="s">
        <v>262</v>
      </c>
      <c r="I2229" s="25">
        <v>30</v>
      </c>
      <c r="J2229" s="26">
        <v>30</v>
      </c>
      <c r="K2229" s="481">
        <v>0.3</v>
      </c>
      <c r="L2229" s="481">
        <v>0.5</v>
      </c>
      <c r="M2229" s="27"/>
      <c r="N2229" s="27"/>
      <c r="O2229" s="27"/>
      <c r="P2229" s="27"/>
      <c r="Q2229" s="27"/>
      <c r="R2229" s="74">
        <v>43651</v>
      </c>
      <c r="S2229" s="274" t="s">
        <v>2470</v>
      </c>
      <c r="T2229" s="148" t="s">
        <v>31</v>
      </c>
      <c r="U2229" s="148" t="s">
        <v>31</v>
      </c>
      <c r="V2229" s="148" t="s">
        <v>31</v>
      </c>
      <c r="W2229" s="148" t="s">
        <v>31</v>
      </c>
      <c r="X2229" s="89" t="s">
        <v>3811</v>
      </c>
      <c r="Y2229" s="121"/>
      <c r="Z2229" s="121"/>
      <c r="AA2229" s="121"/>
      <c r="AB2229" s="121"/>
      <c r="AC2229" s="121"/>
      <c r="AD2229" s="121"/>
      <c r="AE2229" s="321"/>
      <c r="AF2229" s="121"/>
      <c r="AG2229" s="129"/>
      <c r="AH2229" s="129"/>
      <c r="AI2229" s="129"/>
      <c r="AJ2229" s="129"/>
      <c r="AK2229" s="129"/>
      <c r="AL2229" s="129"/>
      <c r="AM2229" s="129"/>
      <c r="AN2229" s="129"/>
      <c r="AO2229" s="129"/>
      <c r="AP2229" s="129"/>
    </row>
    <row r="2230" spans="2:44" s="149" customFormat="1" ht="12.75" customHeight="1">
      <c r="B2230" s="21"/>
      <c r="C2230" s="58" t="s">
        <v>25</v>
      </c>
      <c r="D2230" s="59" t="s">
        <v>736</v>
      </c>
      <c r="E2230" s="59" t="s">
        <v>732</v>
      </c>
      <c r="F2230" s="60" t="s">
        <v>682</v>
      </c>
      <c r="G2230" s="246" t="s">
        <v>261</v>
      </c>
      <c r="H2230" s="14" t="s">
        <v>262</v>
      </c>
      <c r="I2230" s="25">
        <v>6</v>
      </c>
      <c r="J2230" s="26">
        <v>0</v>
      </c>
      <c r="K2230" s="481">
        <v>0.1</v>
      </c>
      <c r="L2230" s="481">
        <v>0</v>
      </c>
      <c r="M2230" s="27">
        <f>SUM(I2230:I2232)</f>
        <v>18</v>
      </c>
      <c r="N2230" s="27">
        <f t="shared" ref="N2230:P2230" si="315">SUM(J2230:J2232)</f>
        <v>0</v>
      </c>
      <c r="O2230" s="27">
        <f t="shared" si="315"/>
        <v>0.30000000000000004</v>
      </c>
      <c r="P2230" s="27">
        <f t="shared" si="315"/>
        <v>0</v>
      </c>
      <c r="Q2230" s="27"/>
      <c r="R2230" s="74">
        <v>43172</v>
      </c>
      <c r="S2230" s="274" t="s">
        <v>2470</v>
      </c>
      <c r="T2230" s="148" t="s">
        <v>31</v>
      </c>
      <c r="U2230" s="148" t="s">
        <v>31</v>
      </c>
      <c r="V2230" s="148" t="s">
        <v>31</v>
      </c>
      <c r="W2230" s="148" t="s">
        <v>31</v>
      </c>
      <c r="X2230" s="333" t="s">
        <v>3808</v>
      </c>
      <c r="Y2230" s="121"/>
      <c r="Z2230" s="121"/>
      <c r="AA2230" s="121"/>
      <c r="AB2230" s="121"/>
      <c r="AC2230" s="121"/>
      <c r="AD2230" s="121"/>
      <c r="AE2230" s="321"/>
      <c r="AF2230" s="121"/>
      <c r="AG2230" s="129"/>
      <c r="AH2230" s="129"/>
      <c r="AI2230" s="129"/>
      <c r="AJ2230" s="129"/>
      <c r="AK2230" s="129"/>
      <c r="AL2230" s="129"/>
      <c r="AM2230" s="129"/>
      <c r="AN2230" s="129"/>
      <c r="AO2230" s="129"/>
      <c r="AP2230" s="129"/>
      <c r="AQ2230" s="327"/>
      <c r="AR2230" s="327"/>
    </row>
    <row r="2231" spans="2:44" s="149" customFormat="1" ht="12.75" customHeight="1">
      <c r="B2231" s="21"/>
      <c r="C2231" s="29"/>
      <c r="D2231" s="30"/>
      <c r="E2231" s="30"/>
      <c r="F2231" s="31"/>
      <c r="G2231" s="246" t="s">
        <v>737</v>
      </c>
      <c r="H2231" s="14" t="s">
        <v>262</v>
      </c>
      <c r="I2231" s="25">
        <v>6</v>
      </c>
      <c r="J2231" s="26">
        <v>0</v>
      </c>
      <c r="K2231" s="481">
        <v>0.1</v>
      </c>
      <c r="L2231" s="481">
        <v>0</v>
      </c>
      <c r="M2231" s="27"/>
      <c r="N2231" s="27"/>
      <c r="O2231" s="27"/>
      <c r="P2231" s="27"/>
      <c r="Q2231" s="27"/>
      <c r="R2231" s="74">
        <v>43094</v>
      </c>
      <c r="S2231" s="274" t="s">
        <v>2470</v>
      </c>
      <c r="T2231" s="148" t="s">
        <v>31</v>
      </c>
      <c r="U2231" s="148" t="s">
        <v>31</v>
      </c>
      <c r="V2231" s="148" t="s">
        <v>31</v>
      </c>
      <c r="W2231" s="148" t="s">
        <v>31</v>
      </c>
      <c r="X2231" s="333" t="s">
        <v>3808</v>
      </c>
      <c r="Y2231" s="121"/>
      <c r="Z2231" s="121"/>
      <c r="AA2231" s="121"/>
      <c r="AB2231" s="121"/>
      <c r="AC2231" s="121"/>
      <c r="AD2231" s="121"/>
      <c r="AE2231" s="321"/>
      <c r="AF2231" s="121"/>
      <c r="AG2231" s="129"/>
      <c r="AH2231" s="129"/>
      <c r="AI2231" s="129"/>
      <c r="AJ2231" s="129"/>
      <c r="AK2231" s="129"/>
      <c r="AL2231" s="129"/>
      <c r="AM2231" s="129"/>
      <c r="AN2231" s="129"/>
      <c r="AO2231" s="129"/>
      <c r="AP2231" s="129"/>
    </row>
    <row r="2232" spans="2:44" s="149" customFormat="1" ht="12.75" customHeight="1">
      <c r="B2232" s="21"/>
      <c r="C2232" s="29"/>
      <c r="D2232" s="30"/>
      <c r="E2232" s="30"/>
      <c r="F2232" s="31"/>
      <c r="G2232" s="246" t="s">
        <v>738</v>
      </c>
      <c r="H2232" s="14" t="s">
        <v>262</v>
      </c>
      <c r="I2232" s="25">
        <v>6</v>
      </c>
      <c r="J2232" s="26">
        <v>0</v>
      </c>
      <c r="K2232" s="481">
        <v>0.1</v>
      </c>
      <c r="L2232" s="481">
        <v>0</v>
      </c>
      <c r="M2232" s="27"/>
      <c r="N2232" s="27"/>
      <c r="O2232" s="27"/>
      <c r="P2232" s="27"/>
      <c r="Q2232" s="27"/>
      <c r="R2232" s="74">
        <v>43094</v>
      </c>
      <c r="S2232" s="274" t="s">
        <v>2470</v>
      </c>
      <c r="T2232" s="148" t="s">
        <v>31</v>
      </c>
      <c r="U2232" s="148" t="s">
        <v>31</v>
      </c>
      <c r="V2232" s="148" t="s">
        <v>31</v>
      </c>
      <c r="W2232" s="148" t="s">
        <v>31</v>
      </c>
      <c r="X2232" s="333" t="s">
        <v>3808</v>
      </c>
      <c r="Y2232" s="121"/>
      <c r="Z2232" s="121"/>
      <c r="AA2232" s="121"/>
      <c r="AB2232" s="121"/>
      <c r="AC2232" s="121"/>
      <c r="AD2232" s="121"/>
      <c r="AE2232" s="321"/>
      <c r="AF2232" s="121"/>
      <c r="AG2232" s="129"/>
      <c r="AH2232" s="129"/>
      <c r="AI2232" s="129"/>
      <c r="AJ2232" s="129"/>
      <c r="AK2232" s="129"/>
      <c r="AL2232" s="129"/>
      <c r="AM2232" s="129"/>
      <c r="AN2232" s="129"/>
      <c r="AO2232" s="129"/>
      <c r="AP2232" s="129"/>
    </row>
    <row r="2233" spans="2:44" s="149" customFormat="1" ht="12.75" customHeight="1">
      <c r="B2233" s="21"/>
      <c r="C2233" s="58" t="s">
        <v>25</v>
      </c>
      <c r="D2233" s="59" t="s">
        <v>736</v>
      </c>
      <c r="E2233" s="59" t="s">
        <v>732</v>
      </c>
      <c r="F2233" s="61" t="s">
        <v>739</v>
      </c>
      <c r="G2233" s="246" t="s">
        <v>740</v>
      </c>
      <c r="H2233" s="14" t="s">
        <v>262</v>
      </c>
      <c r="I2233" s="25">
        <v>6</v>
      </c>
      <c r="J2233" s="26">
        <v>0</v>
      </c>
      <c r="K2233" s="481">
        <v>0.1</v>
      </c>
      <c r="L2233" s="481">
        <v>0</v>
      </c>
      <c r="M2233" s="27">
        <f t="shared" ref="M2233:M2242" si="316">SUM(I2233)</f>
        <v>6</v>
      </c>
      <c r="N2233" s="27">
        <f t="shared" ref="N2233:P2242" si="317">SUM(J2233)</f>
        <v>0</v>
      </c>
      <c r="O2233" s="27">
        <f t="shared" si="317"/>
        <v>0.1</v>
      </c>
      <c r="P2233" s="27">
        <f t="shared" si="317"/>
        <v>0</v>
      </c>
      <c r="Q2233" s="27"/>
      <c r="R2233" s="74">
        <v>43094</v>
      </c>
      <c r="S2233" s="274" t="s">
        <v>2470</v>
      </c>
      <c r="T2233" s="148" t="s">
        <v>31</v>
      </c>
      <c r="U2233" s="148" t="s">
        <v>31</v>
      </c>
      <c r="V2233" s="148" t="s">
        <v>31</v>
      </c>
      <c r="W2233" s="148" t="s">
        <v>31</v>
      </c>
      <c r="X2233" s="333" t="s">
        <v>3808</v>
      </c>
      <c r="Y2233" s="121"/>
      <c r="Z2233" s="121"/>
      <c r="AA2233" s="121"/>
      <c r="AB2233" s="121"/>
      <c r="AC2233" s="121"/>
      <c r="AD2233" s="121"/>
      <c r="AE2233" s="321"/>
      <c r="AF2233" s="121"/>
      <c r="AG2233" s="129"/>
      <c r="AH2233" s="129"/>
      <c r="AI2233" s="129"/>
      <c r="AJ2233" s="129"/>
      <c r="AK2233" s="129"/>
      <c r="AL2233" s="129"/>
      <c r="AM2233" s="129"/>
      <c r="AN2233" s="129"/>
      <c r="AO2233" s="129"/>
      <c r="AP2233" s="129"/>
      <c r="AQ2233" s="327"/>
      <c r="AR2233" s="327"/>
    </row>
    <row r="2234" spans="2:44" s="149" customFormat="1" ht="12.75" customHeight="1">
      <c r="B2234" s="21"/>
      <c r="C2234" s="58" t="s">
        <v>25</v>
      </c>
      <c r="D2234" s="59" t="s">
        <v>736</v>
      </c>
      <c r="E2234" s="59" t="s">
        <v>732</v>
      </c>
      <c r="F2234" s="61" t="s">
        <v>741</v>
      </c>
      <c r="G2234" s="246" t="s">
        <v>742</v>
      </c>
      <c r="H2234" s="14" t="s">
        <v>262</v>
      </c>
      <c r="I2234" s="25">
        <v>6</v>
      </c>
      <c r="J2234" s="26">
        <v>0</v>
      </c>
      <c r="K2234" s="481">
        <v>0.1</v>
      </c>
      <c r="L2234" s="481">
        <v>0</v>
      </c>
      <c r="M2234" s="27">
        <f t="shared" si="316"/>
        <v>6</v>
      </c>
      <c r="N2234" s="27">
        <f t="shared" si="317"/>
        <v>0</v>
      </c>
      <c r="O2234" s="27">
        <f t="shared" si="317"/>
        <v>0.1</v>
      </c>
      <c r="P2234" s="27">
        <f t="shared" si="317"/>
        <v>0</v>
      </c>
      <c r="Q2234" s="27"/>
      <c r="R2234" s="74">
        <v>43094</v>
      </c>
      <c r="S2234" s="274" t="s">
        <v>2470</v>
      </c>
      <c r="T2234" s="148" t="s">
        <v>31</v>
      </c>
      <c r="U2234" s="148" t="s">
        <v>31</v>
      </c>
      <c r="V2234" s="148" t="s">
        <v>31</v>
      </c>
      <c r="W2234" s="148" t="s">
        <v>31</v>
      </c>
      <c r="X2234" s="333" t="s">
        <v>3808</v>
      </c>
      <c r="Y2234" s="121"/>
      <c r="Z2234" s="121"/>
      <c r="AA2234" s="121"/>
      <c r="AB2234" s="121"/>
      <c r="AC2234" s="121"/>
      <c r="AD2234" s="121"/>
      <c r="AE2234" s="321"/>
      <c r="AF2234" s="121"/>
      <c r="AG2234" s="129"/>
      <c r="AH2234" s="129"/>
      <c r="AI2234" s="129"/>
      <c r="AJ2234" s="129"/>
      <c r="AK2234" s="129"/>
      <c r="AL2234" s="129"/>
      <c r="AM2234" s="129"/>
      <c r="AN2234" s="129"/>
      <c r="AO2234" s="129"/>
      <c r="AP2234" s="129"/>
      <c r="AQ2234" s="327"/>
      <c r="AR2234" s="327"/>
    </row>
    <row r="2235" spans="2:44" s="149" customFormat="1" ht="12.75" customHeight="1">
      <c r="B2235" s="21"/>
      <c r="C2235" s="58" t="s">
        <v>25</v>
      </c>
      <c r="D2235" s="59" t="s">
        <v>736</v>
      </c>
      <c r="E2235" s="59" t="s">
        <v>732</v>
      </c>
      <c r="F2235" s="61" t="s">
        <v>743</v>
      </c>
      <c r="G2235" s="246" t="s">
        <v>743</v>
      </c>
      <c r="H2235" s="14" t="s">
        <v>262</v>
      </c>
      <c r="I2235" s="25">
        <v>18</v>
      </c>
      <c r="J2235" s="26">
        <v>0</v>
      </c>
      <c r="K2235" s="481">
        <v>0.3</v>
      </c>
      <c r="L2235" s="481">
        <v>0</v>
      </c>
      <c r="M2235" s="27">
        <f t="shared" si="316"/>
        <v>18</v>
      </c>
      <c r="N2235" s="27">
        <f t="shared" si="317"/>
        <v>0</v>
      </c>
      <c r="O2235" s="27">
        <f t="shared" si="317"/>
        <v>0.3</v>
      </c>
      <c r="P2235" s="27">
        <f t="shared" si="317"/>
        <v>0</v>
      </c>
      <c r="Q2235" s="27"/>
      <c r="R2235" s="74">
        <v>43111</v>
      </c>
      <c r="S2235" s="274" t="s">
        <v>2470</v>
      </c>
      <c r="T2235" s="148" t="s">
        <v>31</v>
      </c>
      <c r="U2235" s="148" t="s">
        <v>31</v>
      </c>
      <c r="V2235" s="148" t="s">
        <v>31</v>
      </c>
      <c r="W2235" s="148" t="s">
        <v>31</v>
      </c>
      <c r="X2235" s="333" t="s">
        <v>3808</v>
      </c>
      <c r="Y2235" s="121"/>
      <c r="Z2235" s="121"/>
      <c r="AA2235" s="121"/>
      <c r="AB2235" s="121"/>
      <c r="AC2235" s="121"/>
      <c r="AD2235" s="121"/>
      <c r="AE2235" s="321"/>
      <c r="AF2235" s="121"/>
      <c r="AG2235" s="129"/>
      <c r="AH2235" s="129"/>
      <c r="AI2235" s="129"/>
      <c r="AJ2235" s="129"/>
      <c r="AK2235" s="129"/>
      <c r="AL2235" s="129"/>
      <c r="AM2235" s="129"/>
      <c r="AN2235" s="129"/>
      <c r="AO2235" s="129"/>
      <c r="AP2235" s="129"/>
      <c r="AQ2235" s="327"/>
      <c r="AR2235" s="327"/>
    </row>
    <row r="2236" spans="2:44" s="149" customFormat="1" ht="12.75" customHeight="1">
      <c r="B2236" s="21"/>
      <c r="C2236" s="58" t="s">
        <v>25</v>
      </c>
      <c r="D2236" s="59" t="s">
        <v>736</v>
      </c>
      <c r="E2236" s="59" t="s">
        <v>732</v>
      </c>
      <c r="F2236" s="61" t="s">
        <v>624</v>
      </c>
      <c r="G2236" s="246" t="s">
        <v>624</v>
      </c>
      <c r="H2236" s="14" t="s">
        <v>262</v>
      </c>
      <c r="I2236" s="76">
        <v>6</v>
      </c>
      <c r="J2236" s="76">
        <v>0</v>
      </c>
      <c r="K2236" s="481">
        <v>0.1</v>
      </c>
      <c r="L2236" s="481">
        <v>0</v>
      </c>
      <c r="M2236" s="27">
        <f t="shared" si="316"/>
        <v>6</v>
      </c>
      <c r="N2236" s="27">
        <f t="shared" si="317"/>
        <v>0</v>
      </c>
      <c r="O2236" s="27">
        <f t="shared" si="317"/>
        <v>0.1</v>
      </c>
      <c r="P2236" s="27">
        <f t="shared" si="317"/>
        <v>0</v>
      </c>
      <c r="Q2236" s="27"/>
      <c r="R2236" s="74">
        <v>43094</v>
      </c>
      <c r="S2236" s="274" t="s">
        <v>2470</v>
      </c>
      <c r="T2236" s="148" t="s">
        <v>31</v>
      </c>
      <c r="U2236" s="148" t="s">
        <v>31</v>
      </c>
      <c r="V2236" s="148" t="s">
        <v>31</v>
      </c>
      <c r="W2236" s="148" t="s">
        <v>31</v>
      </c>
      <c r="X2236" s="333" t="s">
        <v>3808</v>
      </c>
      <c r="Y2236" s="121"/>
      <c r="Z2236" s="121"/>
      <c r="AA2236" s="121"/>
      <c r="AB2236" s="121"/>
      <c r="AC2236" s="121"/>
      <c r="AD2236" s="121"/>
      <c r="AE2236" s="321"/>
      <c r="AF2236" s="121"/>
      <c r="AG2236" s="129"/>
      <c r="AH2236" s="129"/>
      <c r="AI2236" s="129"/>
      <c r="AJ2236" s="129"/>
      <c r="AK2236" s="129"/>
      <c r="AL2236" s="129"/>
      <c r="AM2236" s="129"/>
      <c r="AN2236" s="129"/>
      <c r="AO2236" s="129"/>
      <c r="AP2236" s="129"/>
      <c r="AQ2236" s="327"/>
      <c r="AR2236" s="327"/>
    </row>
    <row r="2237" spans="2:44" s="149" customFormat="1" ht="12.75" customHeight="1">
      <c r="B2237" s="21"/>
      <c r="C2237" s="58" t="s">
        <v>25</v>
      </c>
      <c r="D2237" s="59" t="s">
        <v>736</v>
      </c>
      <c r="E2237" s="59" t="s">
        <v>732</v>
      </c>
      <c r="F2237" s="61" t="s">
        <v>744</v>
      </c>
      <c r="G2237" s="246" t="s">
        <v>744</v>
      </c>
      <c r="H2237" s="14" t="s">
        <v>262</v>
      </c>
      <c r="I2237" s="25">
        <v>60</v>
      </c>
      <c r="J2237" s="26">
        <v>60</v>
      </c>
      <c r="K2237" s="481">
        <v>1</v>
      </c>
      <c r="L2237" s="481">
        <v>1</v>
      </c>
      <c r="M2237" s="27">
        <f t="shared" si="316"/>
        <v>60</v>
      </c>
      <c r="N2237" s="27">
        <f t="shared" si="317"/>
        <v>60</v>
      </c>
      <c r="O2237" s="27">
        <f t="shared" si="317"/>
        <v>1</v>
      </c>
      <c r="P2237" s="27">
        <f t="shared" si="317"/>
        <v>1</v>
      </c>
      <c r="Q2237" s="27"/>
      <c r="R2237" s="74">
        <v>43094</v>
      </c>
      <c r="S2237" s="274" t="s">
        <v>2470</v>
      </c>
      <c r="T2237" s="148" t="s">
        <v>31</v>
      </c>
      <c r="U2237" s="148" t="s">
        <v>31</v>
      </c>
      <c r="V2237" s="148" t="s">
        <v>31</v>
      </c>
      <c r="W2237" s="148" t="s">
        <v>31</v>
      </c>
      <c r="X2237" s="333" t="s">
        <v>3808</v>
      </c>
      <c r="Y2237" s="121"/>
      <c r="Z2237" s="121"/>
      <c r="AA2237" s="121"/>
      <c r="AB2237" s="121"/>
      <c r="AC2237" s="121"/>
      <c r="AD2237" s="121"/>
      <c r="AE2237" s="321"/>
      <c r="AF2237" s="121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327"/>
      <c r="AR2237" s="327"/>
    </row>
    <row r="2238" spans="2:44" s="149" customFormat="1" ht="12.75" customHeight="1">
      <c r="B2238" s="21"/>
      <c r="C2238" s="58" t="s">
        <v>25</v>
      </c>
      <c r="D2238" s="59" t="s">
        <v>736</v>
      </c>
      <c r="E2238" s="59" t="s">
        <v>732</v>
      </c>
      <c r="F2238" s="61" t="s">
        <v>637</v>
      </c>
      <c r="G2238" s="246" t="s">
        <v>745</v>
      </c>
      <c r="H2238" s="14" t="s">
        <v>262</v>
      </c>
      <c r="I2238" s="25">
        <v>12</v>
      </c>
      <c r="J2238" s="26">
        <v>60</v>
      </c>
      <c r="K2238" s="481">
        <v>0.2</v>
      </c>
      <c r="L2238" s="481">
        <v>1</v>
      </c>
      <c r="M2238" s="27">
        <f t="shared" si="316"/>
        <v>12</v>
      </c>
      <c r="N2238" s="27">
        <f t="shared" si="317"/>
        <v>60</v>
      </c>
      <c r="O2238" s="27">
        <f t="shared" si="317"/>
        <v>0.2</v>
      </c>
      <c r="P2238" s="27">
        <f t="shared" si="317"/>
        <v>1</v>
      </c>
      <c r="Q2238" s="27"/>
      <c r="R2238" s="74">
        <v>43094</v>
      </c>
      <c r="S2238" s="274" t="s">
        <v>2470</v>
      </c>
      <c r="T2238" s="148" t="s">
        <v>31</v>
      </c>
      <c r="U2238" s="148" t="s">
        <v>31</v>
      </c>
      <c r="V2238" s="148" t="s">
        <v>31</v>
      </c>
      <c r="W2238" s="148" t="s">
        <v>31</v>
      </c>
      <c r="X2238" s="333" t="s">
        <v>3808</v>
      </c>
      <c r="Y2238" s="121"/>
      <c r="Z2238" s="121"/>
      <c r="AA2238" s="121"/>
      <c r="AB2238" s="121"/>
      <c r="AC2238" s="121"/>
      <c r="AD2238" s="121"/>
      <c r="AE2238" s="321"/>
      <c r="AF2238" s="121"/>
      <c r="AG2238" s="129"/>
      <c r="AH2238" s="129"/>
      <c r="AI2238" s="129"/>
      <c r="AJ2238" s="129"/>
      <c r="AK2238" s="129"/>
      <c r="AL2238" s="129"/>
      <c r="AM2238" s="129"/>
      <c r="AN2238" s="129"/>
      <c r="AO2238" s="129"/>
      <c r="AP2238" s="129"/>
      <c r="AQ2238" s="327"/>
      <c r="AR2238" s="327"/>
    </row>
    <row r="2239" spans="2:44" s="149" customFormat="1" ht="12.75" customHeight="1">
      <c r="B2239" s="21"/>
      <c r="C2239" s="58" t="s">
        <v>25</v>
      </c>
      <c r="D2239" s="59" t="s">
        <v>736</v>
      </c>
      <c r="E2239" s="59" t="s">
        <v>732</v>
      </c>
      <c r="F2239" s="61" t="s">
        <v>746</v>
      </c>
      <c r="G2239" s="246" t="s">
        <v>747</v>
      </c>
      <c r="H2239" s="14" t="s">
        <v>262</v>
      </c>
      <c r="I2239" s="25">
        <v>12</v>
      </c>
      <c r="J2239" s="26">
        <v>0</v>
      </c>
      <c r="K2239" s="481">
        <v>0.2</v>
      </c>
      <c r="L2239" s="481">
        <v>0</v>
      </c>
      <c r="M2239" s="27">
        <f t="shared" si="316"/>
        <v>12</v>
      </c>
      <c r="N2239" s="27">
        <f t="shared" si="317"/>
        <v>0</v>
      </c>
      <c r="O2239" s="27">
        <f t="shared" si="317"/>
        <v>0.2</v>
      </c>
      <c r="P2239" s="27">
        <f t="shared" si="317"/>
        <v>0</v>
      </c>
      <c r="Q2239" s="27"/>
      <c r="R2239" s="74">
        <v>43094</v>
      </c>
      <c r="S2239" s="274" t="s">
        <v>2470</v>
      </c>
      <c r="T2239" s="148" t="s">
        <v>31</v>
      </c>
      <c r="U2239" s="148" t="s">
        <v>31</v>
      </c>
      <c r="V2239" s="148" t="s">
        <v>31</v>
      </c>
      <c r="W2239" s="148" t="s">
        <v>31</v>
      </c>
      <c r="X2239" s="333" t="s">
        <v>3808</v>
      </c>
      <c r="Y2239" s="121"/>
      <c r="Z2239" s="121"/>
      <c r="AA2239" s="121"/>
      <c r="AB2239" s="121"/>
      <c r="AC2239" s="121"/>
      <c r="AD2239" s="121"/>
      <c r="AE2239" s="321"/>
      <c r="AF2239" s="121"/>
      <c r="AG2239" s="129"/>
      <c r="AH2239" s="129"/>
      <c r="AI2239" s="129"/>
      <c r="AJ2239" s="129"/>
      <c r="AK2239" s="129"/>
      <c r="AL2239" s="129"/>
      <c r="AM2239" s="129"/>
      <c r="AN2239" s="129"/>
      <c r="AO2239" s="129"/>
      <c r="AP2239" s="129"/>
      <c r="AQ2239" s="327"/>
      <c r="AR2239" s="327"/>
    </row>
    <row r="2240" spans="2:44" s="149" customFormat="1" ht="12.75" customHeight="1">
      <c r="B2240" s="21"/>
      <c r="C2240" s="58" t="s">
        <v>25</v>
      </c>
      <c r="D2240" s="59" t="s">
        <v>736</v>
      </c>
      <c r="E2240" s="59" t="s">
        <v>732</v>
      </c>
      <c r="F2240" s="61" t="s">
        <v>673</v>
      </c>
      <c r="G2240" s="246" t="s">
        <v>673</v>
      </c>
      <c r="H2240" s="14" t="s">
        <v>262</v>
      </c>
      <c r="I2240" s="25">
        <v>60</v>
      </c>
      <c r="J2240" s="26">
        <v>240</v>
      </c>
      <c r="K2240" s="481">
        <v>1</v>
      </c>
      <c r="L2240" s="481">
        <v>4</v>
      </c>
      <c r="M2240" s="27">
        <f t="shared" si="316"/>
        <v>60</v>
      </c>
      <c r="N2240" s="27">
        <f t="shared" si="317"/>
        <v>240</v>
      </c>
      <c r="O2240" s="27">
        <f t="shared" si="317"/>
        <v>1</v>
      </c>
      <c r="P2240" s="27">
        <f t="shared" si="317"/>
        <v>4</v>
      </c>
      <c r="Q2240" s="27"/>
      <c r="R2240" s="74">
        <v>43094</v>
      </c>
      <c r="S2240" s="274" t="s">
        <v>2470</v>
      </c>
      <c r="T2240" s="148" t="s">
        <v>31</v>
      </c>
      <c r="U2240" s="148" t="s">
        <v>31</v>
      </c>
      <c r="V2240" s="148" t="s">
        <v>31</v>
      </c>
      <c r="W2240" s="148" t="s">
        <v>31</v>
      </c>
      <c r="X2240" s="333" t="s">
        <v>3808</v>
      </c>
      <c r="Y2240" s="121"/>
      <c r="Z2240" s="121"/>
      <c r="AA2240" s="121"/>
      <c r="AB2240" s="121"/>
      <c r="AC2240" s="121"/>
      <c r="AD2240" s="121"/>
      <c r="AE2240" s="321"/>
      <c r="AF2240" s="121"/>
      <c r="AG2240" s="129"/>
      <c r="AH2240" s="129"/>
      <c r="AI2240" s="129"/>
      <c r="AJ2240" s="129"/>
      <c r="AK2240" s="129"/>
      <c r="AL2240" s="129"/>
      <c r="AM2240" s="129"/>
      <c r="AN2240" s="129"/>
      <c r="AO2240" s="129"/>
      <c r="AP2240" s="129"/>
      <c r="AQ2240" s="327"/>
      <c r="AR2240" s="327"/>
    </row>
    <row r="2241" spans="2:44" s="149" customFormat="1" ht="12.75" customHeight="1">
      <c r="B2241" s="21"/>
      <c r="C2241" s="58" t="s">
        <v>25</v>
      </c>
      <c r="D2241" s="59" t="s">
        <v>736</v>
      </c>
      <c r="E2241" s="64" t="s">
        <v>748</v>
      </c>
      <c r="F2241" s="61" t="s">
        <v>749</v>
      </c>
      <c r="G2241" s="246" t="s">
        <v>749</v>
      </c>
      <c r="H2241" s="14" t="s">
        <v>262</v>
      </c>
      <c r="I2241" s="25">
        <v>6</v>
      </c>
      <c r="J2241" s="26">
        <v>0</v>
      </c>
      <c r="K2241" s="481">
        <v>0.1</v>
      </c>
      <c r="L2241" s="481">
        <v>0</v>
      </c>
      <c r="M2241" s="27">
        <f t="shared" si="316"/>
        <v>6</v>
      </c>
      <c r="N2241" s="27">
        <f t="shared" si="317"/>
        <v>0</v>
      </c>
      <c r="O2241" s="27">
        <f t="shared" si="317"/>
        <v>0.1</v>
      </c>
      <c r="P2241" s="27">
        <f t="shared" si="317"/>
        <v>0</v>
      </c>
      <c r="Q2241" s="27"/>
      <c r="R2241" s="74">
        <v>43094</v>
      </c>
      <c r="S2241" s="274" t="s">
        <v>2470</v>
      </c>
      <c r="T2241" s="148" t="s">
        <v>31</v>
      </c>
      <c r="U2241" s="148" t="s">
        <v>31</v>
      </c>
      <c r="V2241" s="148" t="s">
        <v>31</v>
      </c>
      <c r="W2241" s="148" t="s">
        <v>31</v>
      </c>
      <c r="X2241" s="333" t="s">
        <v>3808</v>
      </c>
      <c r="Y2241" s="121"/>
      <c r="Z2241" s="121"/>
      <c r="AA2241" s="121"/>
      <c r="AB2241" s="121"/>
      <c r="AC2241" s="121"/>
      <c r="AD2241" s="121"/>
      <c r="AE2241" s="321"/>
      <c r="AF2241" s="121"/>
      <c r="AG2241" s="129"/>
      <c r="AH2241" s="129"/>
      <c r="AI2241" s="129"/>
      <c r="AJ2241" s="129"/>
      <c r="AK2241" s="129"/>
      <c r="AL2241" s="129"/>
      <c r="AM2241" s="129"/>
      <c r="AN2241" s="129"/>
      <c r="AO2241" s="129"/>
      <c r="AP2241" s="129"/>
      <c r="AQ2241" s="327"/>
      <c r="AR2241" s="327"/>
    </row>
    <row r="2242" spans="2:44" s="149" customFormat="1" ht="12.75" customHeight="1">
      <c r="B2242" s="21"/>
      <c r="C2242" s="58" t="s">
        <v>25</v>
      </c>
      <c r="D2242" s="59" t="s">
        <v>736</v>
      </c>
      <c r="E2242" s="64" t="s">
        <v>750</v>
      </c>
      <c r="F2242" s="61" t="s">
        <v>751</v>
      </c>
      <c r="G2242" s="246" t="s">
        <v>1081</v>
      </c>
      <c r="H2242" s="14" t="s">
        <v>262</v>
      </c>
      <c r="I2242" s="25">
        <v>30</v>
      </c>
      <c r="J2242" s="26">
        <v>60</v>
      </c>
      <c r="K2242" s="481">
        <v>0.5</v>
      </c>
      <c r="L2242" s="481">
        <v>1</v>
      </c>
      <c r="M2242" s="27">
        <f t="shared" si="316"/>
        <v>30</v>
      </c>
      <c r="N2242" s="27">
        <f t="shared" si="317"/>
        <v>60</v>
      </c>
      <c r="O2242" s="27">
        <f t="shared" si="317"/>
        <v>0.5</v>
      </c>
      <c r="P2242" s="27">
        <f t="shared" si="317"/>
        <v>1</v>
      </c>
      <c r="Q2242" s="27"/>
      <c r="R2242" s="74">
        <v>43094</v>
      </c>
      <c r="S2242" s="274" t="s">
        <v>2470</v>
      </c>
      <c r="T2242" s="148" t="s">
        <v>31</v>
      </c>
      <c r="U2242" s="148" t="s">
        <v>31</v>
      </c>
      <c r="V2242" s="148" t="s">
        <v>31</v>
      </c>
      <c r="W2242" s="148" t="s">
        <v>31</v>
      </c>
      <c r="X2242" s="333" t="s">
        <v>3808</v>
      </c>
      <c r="Y2242" s="121"/>
      <c r="Z2242" s="121"/>
      <c r="AA2242" s="121"/>
      <c r="AB2242" s="121"/>
      <c r="AC2242" s="121"/>
      <c r="AD2242" s="121"/>
      <c r="AE2242" s="321"/>
      <c r="AF2242" s="121"/>
      <c r="AG2242" s="129"/>
      <c r="AH2242" s="129"/>
      <c r="AI2242" s="129"/>
      <c r="AJ2242" s="129"/>
      <c r="AK2242" s="129"/>
      <c r="AL2242" s="129"/>
      <c r="AM2242" s="129"/>
      <c r="AN2242" s="129"/>
      <c r="AO2242" s="129"/>
      <c r="AP2242" s="129"/>
      <c r="AQ2242" s="327"/>
      <c r="AR2242" s="327"/>
    </row>
    <row r="2243" spans="2:44" s="149" customFormat="1" ht="12.75" customHeight="1">
      <c r="B2243" s="4"/>
      <c r="C2243" s="86" t="s">
        <v>1242</v>
      </c>
      <c r="D2243" s="109" t="s">
        <v>1243</v>
      </c>
      <c r="E2243" s="110" t="s">
        <v>1244</v>
      </c>
      <c r="F2243" s="81" t="s">
        <v>3276</v>
      </c>
      <c r="G2243" s="254" t="s">
        <v>1245</v>
      </c>
      <c r="H2243" s="77" t="s">
        <v>1246</v>
      </c>
      <c r="I2243" s="25">
        <v>12</v>
      </c>
      <c r="J2243" s="25">
        <v>6</v>
      </c>
      <c r="K2243" s="25">
        <v>0.2</v>
      </c>
      <c r="L2243" s="25">
        <v>0.1</v>
      </c>
      <c r="M2243" s="25">
        <v>12</v>
      </c>
      <c r="N2243" s="25">
        <v>6</v>
      </c>
      <c r="O2243" s="25">
        <v>0.2</v>
      </c>
      <c r="P2243" s="25">
        <v>0.1</v>
      </c>
      <c r="Q2243" s="1"/>
      <c r="R2243" s="78">
        <v>42431</v>
      </c>
      <c r="S2243" s="274" t="s">
        <v>2470</v>
      </c>
      <c r="T2243" s="3"/>
      <c r="U2243" s="3"/>
      <c r="V2243" s="3"/>
      <c r="W2243" s="3"/>
      <c r="X2243" s="260"/>
      <c r="Y2243" s="129"/>
      <c r="Z2243" s="129"/>
      <c r="AA2243" s="129"/>
      <c r="AB2243" s="129"/>
      <c r="AC2243" s="129"/>
      <c r="AD2243" s="129"/>
      <c r="AE2243" s="315"/>
      <c r="AF2243" s="129"/>
      <c r="AG2243" s="129"/>
      <c r="AH2243" s="129"/>
      <c r="AI2243" s="129"/>
      <c r="AJ2243" s="129"/>
      <c r="AK2243" s="129"/>
      <c r="AL2243" s="129"/>
      <c r="AM2243" s="129"/>
      <c r="AN2243" s="129"/>
      <c r="AO2243" s="129"/>
      <c r="AP2243" s="129"/>
      <c r="AQ2243" s="327"/>
      <c r="AR2243" s="327"/>
    </row>
    <row r="2244" spans="2:44" s="149" customFormat="1" ht="12.75" customHeight="1">
      <c r="B2244" s="4"/>
      <c r="C2244" s="86" t="s">
        <v>1242</v>
      </c>
      <c r="D2244" s="109" t="s">
        <v>1243</v>
      </c>
      <c r="E2244" s="110" t="s">
        <v>1244</v>
      </c>
      <c r="F2244" s="81" t="s">
        <v>3277</v>
      </c>
      <c r="G2244" s="254" t="s">
        <v>1248</v>
      </c>
      <c r="H2244" s="77" t="s">
        <v>1246</v>
      </c>
      <c r="I2244" s="25">
        <v>12</v>
      </c>
      <c r="J2244" s="25">
        <v>6</v>
      </c>
      <c r="K2244" s="25">
        <v>0.2</v>
      </c>
      <c r="L2244" s="25">
        <v>0.1</v>
      </c>
      <c r="M2244" s="25">
        <v>12</v>
      </c>
      <c r="N2244" s="25">
        <v>6</v>
      </c>
      <c r="O2244" s="25">
        <v>0.2</v>
      </c>
      <c r="P2244" s="25">
        <v>0.1</v>
      </c>
      <c r="Q2244" s="1"/>
      <c r="R2244" s="78">
        <v>42431</v>
      </c>
      <c r="S2244" s="274" t="s">
        <v>2470</v>
      </c>
      <c r="T2244" s="3"/>
      <c r="U2244" s="3"/>
      <c r="V2244" s="3"/>
      <c r="W2244" s="3"/>
      <c r="X2244" s="260"/>
      <c r="Y2244" s="129"/>
      <c r="Z2244" s="129"/>
      <c r="AA2244" s="129"/>
      <c r="AB2244" s="129"/>
      <c r="AC2244" s="129"/>
      <c r="AD2244" s="129"/>
      <c r="AE2244" s="315"/>
      <c r="AF2244" s="129"/>
      <c r="AG2244" s="129"/>
      <c r="AH2244" s="129"/>
      <c r="AI2244" s="129"/>
      <c r="AJ2244" s="129"/>
      <c r="AK2244" s="129"/>
      <c r="AL2244" s="129"/>
      <c r="AM2244" s="129"/>
      <c r="AN2244" s="129"/>
      <c r="AO2244" s="129"/>
      <c r="AP2244" s="129"/>
      <c r="AQ2244" s="327"/>
      <c r="AR2244" s="327"/>
    </row>
    <row r="2245" spans="2:44" s="149" customFormat="1" ht="12.75" customHeight="1">
      <c r="B2245" s="4"/>
      <c r="C2245" s="86" t="s">
        <v>1242</v>
      </c>
      <c r="D2245" s="109" t="s">
        <v>1243</v>
      </c>
      <c r="E2245" s="110" t="s">
        <v>1244</v>
      </c>
      <c r="F2245" s="81" t="s">
        <v>3278</v>
      </c>
      <c r="G2245" s="254" t="s">
        <v>1249</v>
      </c>
      <c r="H2245" s="77" t="s">
        <v>1246</v>
      </c>
      <c r="I2245" s="25">
        <v>12</v>
      </c>
      <c r="J2245" s="25">
        <v>6</v>
      </c>
      <c r="K2245" s="25">
        <v>0.2</v>
      </c>
      <c r="L2245" s="25">
        <v>0.1</v>
      </c>
      <c r="M2245" s="25">
        <v>72</v>
      </c>
      <c r="N2245" s="25">
        <v>24</v>
      </c>
      <c r="O2245" s="1">
        <v>1.2</v>
      </c>
      <c r="P2245" s="1">
        <v>0.4</v>
      </c>
      <c r="Q2245" s="1"/>
      <c r="R2245" s="78">
        <v>42431</v>
      </c>
      <c r="S2245" s="274" t="s">
        <v>2470</v>
      </c>
      <c r="T2245" s="3"/>
      <c r="U2245" s="3"/>
      <c r="V2245" s="3"/>
      <c r="W2245" s="3"/>
      <c r="X2245" s="260"/>
      <c r="Y2245" s="129"/>
      <c r="Z2245" s="129"/>
      <c r="AA2245" s="129"/>
      <c r="AB2245" s="129"/>
      <c r="AC2245" s="129"/>
      <c r="AD2245" s="129"/>
      <c r="AE2245" s="315"/>
      <c r="AF2245" s="129"/>
      <c r="AG2245" s="129"/>
      <c r="AH2245" s="129"/>
      <c r="AI2245" s="129"/>
      <c r="AJ2245" s="129"/>
      <c r="AK2245" s="129"/>
      <c r="AL2245" s="129"/>
      <c r="AM2245" s="129"/>
      <c r="AN2245" s="129"/>
      <c r="AO2245" s="129"/>
      <c r="AP2245" s="129"/>
      <c r="AQ2245" s="327"/>
      <c r="AR2245" s="327"/>
    </row>
    <row r="2246" spans="2:44" s="149" customFormat="1" ht="12.75" customHeight="1">
      <c r="B2246" s="4"/>
      <c r="C2246" s="29"/>
      <c r="D2246" s="30"/>
      <c r="E2246" s="30"/>
      <c r="F2246" s="31"/>
      <c r="G2246" s="254" t="s">
        <v>1250</v>
      </c>
      <c r="H2246" s="77" t="s">
        <v>1246</v>
      </c>
      <c r="I2246" s="25">
        <v>60</v>
      </c>
      <c r="J2246" s="25">
        <v>18</v>
      </c>
      <c r="K2246" s="25">
        <v>1</v>
      </c>
      <c r="L2246" s="25">
        <v>0.3</v>
      </c>
      <c r="M2246" s="25"/>
      <c r="N2246" s="25"/>
      <c r="O2246" s="1"/>
      <c r="P2246" s="1"/>
      <c r="Q2246" s="1"/>
      <c r="R2246" s="78">
        <v>42431</v>
      </c>
      <c r="S2246" s="274" t="s">
        <v>2470</v>
      </c>
      <c r="T2246" s="3"/>
      <c r="U2246" s="3"/>
      <c r="V2246" s="3"/>
      <c r="W2246" s="3"/>
      <c r="X2246" s="260"/>
      <c r="Y2246" s="129"/>
      <c r="Z2246" s="129"/>
      <c r="AA2246" s="129"/>
      <c r="AB2246" s="129"/>
      <c r="AC2246" s="129"/>
      <c r="AD2246" s="129"/>
      <c r="AE2246" s="315"/>
      <c r="AF2246" s="129"/>
      <c r="AG2246" s="129"/>
      <c r="AH2246" s="129"/>
      <c r="AI2246" s="129"/>
      <c r="AJ2246" s="129"/>
      <c r="AK2246" s="129"/>
      <c r="AL2246" s="129"/>
      <c r="AM2246" s="129"/>
      <c r="AN2246" s="129"/>
      <c r="AO2246" s="129"/>
      <c r="AP2246" s="129"/>
    </row>
    <row r="2247" spans="2:44" s="149" customFormat="1" ht="12.75" customHeight="1">
      <c r="B2247" s="4"/>
      <c r="C2247" s="86" t="s">
        <v>1242</v>
      </c>
      <c r="D2247" s="109" t="s">
        <v>1243</v>
      </c>
      <c r="E2247" s="110" t="s">
        <v>1244</v>
      </c>
      <c r="F2247" s="81" t="s">
        <v>3279</v>
      </c>
      <c r="G2247" s="254" t="s">
        <v>1251</v>
      </c>
      <c r="H2247" s="77" t="s">
        <v>1246</v>
      </c>
      <c r="I2247" s="25">
        <v>12</v>
      </c>
      <c r="J2247" s="25">
        <v>1440</v>
      </c>
      <c r="K2247" s="25">
        <v>0.2</v>
      </c>
      <c r="L2247" s="25">
        <v>24</v>
      </c>
      <c r="M2247" s="25">
        <v>12</v>
      </c>
      <c r="N2247" s="25">
        <v>1440</v>
      </c>
      <c r="O2247" s="25">
        <v>0.2</v>
      </c>
      <c r="P2247" s="25">
        <v>24</v>
      </c>
      <c r="Q2247" s="1"/>
      <c r="R2247" s="78">
        <v>42431</v>
      </c>
      <c r="S2247" s="274" t="s">
        <v>2470</v>
      </c>
      <c r="T2247" s="3"/>
      <c r="U2247" s="3"/>
      <c r="V2247" s="3"/>
      <c r="W2247" s="3"/>
      <c r="X2247" s="260"/>
      <c r="Y2247" s="129"/>
      <c r="Z2247" s="129"/>
      <c r="AA2247" s="129"/>
      <c r="AB2247" s="129"/>
      <c r="AC2247" s="129"/>
      <c r="AD2247" s="129"/>
      <c r="AE2247" s="315"/>
      <c r="AF2247" s="129"/>
      <c r="AG2247" s="129"/>
      <c r="AH2247" s="129"/>
      <c r="AI2247" s="129"/>
      <c r="AJ2247" s="129"/>
      <c r="AK2247" s="129"/>
      <c r="AL2247" s="129"/>
      <c r="AM2247" s="129"/>
      <c r="AN2247" s="129"/>
      <c r="AO2247" s="129"/>
      <c r="AP2247" s="129"/>
      <c r="AQ2247" s="327"/>
      <c r="AR2247" s="327"/>
    </row>
    <row r="2248" spans="2:44" s="149" customFormat="1" ht="12.75" customHeight="1">
      <c r="B2248" s="4"/>
      <c r="C2248" s="86" t="s">
        <v>1242</v>
      </c>
      <c r="D2248" s="109" t="s">
        <v>1243</v>
      </c>
      <c r="E2248" s="110" t="s">
        <v>1244</v>
      </c>
      <c r="F2248" s="81" t="s">
        <v>3280</v>
      </c>
      <c r="G2248" s="254" t="s">
        <v>1252</v>
      </c>
      <c r="H2248" s="77" t="s">
        <v>1246</v>
      </c>
      <c r="I2248" s="25">
        <v>12</v>
      </c>
      <c r="J2248" s="25">
        <v>3</v>
      </c>
      <c r="K2248" s="25">
        <v>0.2</v>
      </c>
      <c r="L2248" s="25">
        <v>0.05</v>
      </c>
      <c r="M2248" s="25">
        <v>12</v>
      </c>
      <c r="N2248" s="25">
        <v>3</v>
      </c>
      <c r="O2248" s="25">
        <v>0.2</v>
      </c>
      <c r="P2248" s="25">
        <v>0.05</v>
      </c>
      <c r="Q2248" s="1"/>
      <c r="R2248" s="78">
        <v>42431</v>
      </c>
      <c r="S2248" s="274" t="s">
        <v>2470</v>
      </c>
      <c r="T2248" s="3"/>
      <c r="U2248" s="3"/>
      <c r="V2248" s="3"/>
      <c r="W2248" s="3"/>
      <c r="X2248" s="260"/>
      <c r="Y2248" s="129"/>
      <c r="Z2248" s="129"/>
      <c r="AA2248" s="129"/>
      <c r="AB2248" s="129"/>
      <c r="AC2248" s="129"/>
      <c r="AD2248" s="129"/>
      <c r="AE2248" s="315"/>
      <c r="AF2248" s="129"/>
      <c r="AG2248" s="129"/>
      <c r="AH2248" s="129"/>
      <c r="AI2248" s="129"/>
      <c r="AJ2248" s="129"/>
      <c r="AK2248" s="129"/>
      <c r="AL2248" s="129"/>
      <c r="AM2248" s="129"/>
      <c r="AN2248" s="129"/>
      <c r="AO2248" s="129"/>
      <c r="AP2248" s="129"/>
      <c r="AQ2248" s="327"/>
      <c r="AR2248" s="327"/>
    </row>
    <row r="2249" spans="2:44" s="149" customFormat="1" ht="12.75" customHeight="1">
      <c r="B2249" s="4"/>
      <c r="C2249" s="86" t="s">
        <v>1242</v>
      </c>
      <c r="D2249" s="109" t="s">
        <v>1243</v>
      </c>
      <c r="E2249" s="110" t="s">
        <v>1244</v>
      </c>
      <c r="F2249" s="81" t="s">
        <v>3281</v>
      </c>
      <c r="G2249" s="254" t="s">
        <v>1253</v>
      </c>
      <c r="H2249" s="77" t="s">
        <v>1246</v>
      </c>
      <c r="I2249" s="25">
        <v>12</v>
      </c>
      <c r="J2249" s="25">
        <v>30</v>
      </c>
      <c r="K2249" s="25">
        <v>0.2</v>
      </c>
      <c r="L2249" s="25">
        <v>0.5</v>
      </c>
      <c r="M2249" s="25">
        <v>78</v>
      </c>
      <c r="N2249" s="25">
        <v>120</v>
      </c>
      <c r="O2249" s="1">
        <v>1.3</v>
      </c>
      <c r="P2249" s="1">
        <v>2</v>
      </c>
      <c r="Q2249" s="1"/>
      <c r="R2249" s="78">
        <v>42431</v>
      </c>
      <c r="S2249" s="274" t="s">
        <v>2470</v>
      </c>
      <c r="T2249" s="3"/>
      <c r="U2249" s="3"/>
      <c r="V2249" s="3"/>
      <c r="W2249" s="3"/>
      <c r="X2249" s="260"/>
      <c r="Y2249" s="129"/>
      <c r="Z2249" s="129"/>
      <c r="AA2249" s="129"/>
      <c r="AB2249" s="129"/>
      <c r="AC2249" s="129"/>
      <c r="AD2249" s="129"/>
      <c r="AE2249" s="315"/>
      <c r="AF2249" s="129"/>
      <c r="AG2249" s="129"/>
      <c r="AH2249" s="129"/>
      <c r="AI2249" s="129"/>
      <c r="AJ2249" s="129"/>
      <c r="AK2249" s="129"/>
      <c r="AL2249" s="129"/>
      <c r="AM2249" s="129"/>
      <c r="AN2249" s="129"/>
      <c r="AO2249" s="129"/>
      <c r="AP2249" s="129"/>
      <c r="AQ2249" s="327"/>
      <c r="AR2249" s="327"/>
    </row>
    <row r="2250" spans="2:44" s="149" customFormat="1" ht="12.75" customHeight="1">
      <c r="B2250" s="4"/>
      <c r="C2250" s="5"/>
      <c r="D2250" s="6"/>
      <c r="E2250" s="6"/>
      <c r="F2250" s="7"/>
      <c r="G2250" s="254" t="s">
        <v>1254</v>
      </c>
      <c r="H2250" s="77" t="s">
        <v>1246</v>
      </c>
      <c r="I2250" s="25">
        <v>6</v>
      </c>
      <c r="J2250" s="25">
        <v>6</v>
      </c>
      <c r="K2250" s="25">
        <v>0.1</v>
      </c>
      <c r="L2250" s="25">
        <v>0.1</v>
      </c>
      <c r="M2250" s="25"/>
      <c r="N2250" s="25"/>
      <c r="O2250" s="1"/>
      <c r="P2250" s="1"/>
      <c r="Q2250" s="1"/>
      <c r="R2250" s="78">
        <v>42431</v>
      </c>
      <c r="S2250" s="274" t="s">
        <v>2470</v>
      </c>
      <c r="T2250" s="3"/>
      <c r="U2250" s="3"/>
      <c r="V2250" s="3"/>
      <c r="W2250" s="3"/>
      <c r="X2250" s="260"/>
      <c r="Y2250" s="129"/>
      <c r="Z2250" s="129"/>
      <c r="AA2250" s="129"/>
      <c r="AB2250" s="129"/>
      <c r="AC2250" s="129"/>
      <c r="AD2250" s="129"/>
      <c r="AE2250" s="315"/>
      <c r="AF2250" s="129"/>
      <c r="AG2250" s="129"/>
      <c r="AH2250" s="129"/>
      <c r="AI2250" s="129"/>
      <c r="AJ2250" s="129"/>
      <c r="AK2250" s="129"/>
      <c r="AL2250" s="129"/>
      <c r="AM2250" s="129"/>
      <c r="AN2250" s="129"/>
      <c r="AO2250" s="129"/>
      <c r="AP2250" s="129"/>
    </row>
    <row r="2251" spans="2:44" s="149" customFormat="1" ht="12.75" customHeight="1">
      <c r="B2251" s="4"/>
      <c r="C2251" s="5"/>
      <c r="D2251" s="6"/>
      <c r="E2251" s="6"/>
      <c r="F2251" s="7"/>
      <c r="G2251" s="254" t="s">
        <v>1255</v>
      </c>
      <c r="H2251" s="77" t="s">
        <v>1246</v>
      </c>
      <c r="I2251" s="25">
        <v>6</v>
      </c>
      <c r="J2251" s="25">
        <v>6</v>
      </c>
      <c r="K2251" s="25">
        <v>0.1</v>
      </c>
      <c r="L2251" s="25">
        <v>0.1</v>
      </c>
      <c r="M2251" s="25"/>
      <c r="N2251" s="25"/>
      <c r="O2251" s="1"/>
      <c r="P2251" s="1"/>
      <c r="Q2251" s="1"/>
      <c r="R2251" s="78">
        <v>42431</v>
      </c>
      <c r="S2251" s="274" t="s">
        <v>2470</v>
      </c>
      <c r="T2251" s="3"/>
      <c r="U2251" s="3"/>
      <c r="V2251" s="3"/>
      <c r="W2251" s="3"/>
      <c r="X2251" s="260"/>
      <c r="Y2251" s="129"/>
      <c r="Z2251" s="129"/>
      <c r="AA2251" s="129"/>
      <c r="AB2251" s="129"/>
      <c r="AC2251" s="129"/>
      <c r="AD2251" s="129"/>
      <c r="AE2251" s="315"/>
      <c r="AF2251" s="129"/>
      <c r="AG2251" s="129"/>
      <c r="AH2251" s="129"/>
      <c r="AI2251" s="129"/>
      <c r="AJ2251" s="129"/>
      <c r="AK2251" s="129"/>
      <c r="AL2251" s="129"/>
      <c r="AM2251" s="129"/>
      <c r="AN2251" s="129"/>
      <c r="AO2251" s="129"/>
      <c r="AP2251" s="129"/>
    </row>
    <row r="2252" spans="2:44" s="149" customFormat="1" ht="12.75" customHeight="1">
      <c r="B2252" s="4"/>
      <c r="C2252" s="5"/>
      <c r="D2252" s="6"/>
      <c r="E2252" s="6"/>
      <c r="F2252" s="7"/>
      <c r="G2252" s="254" t="s">
        <v>1256</v>
      </c>
      <c r="H2252" s="77" t="s">
        <v>1246</v>
      </c>
      <c r="I2252" s="25">
        <v>6</v>
      </c>
      <c r="J2252" s="25">
        <v>6</v>
      </c>
      <c r="K2252" s="25">
        <v>0.1</v>
      </c>
      <c r="L2252" s="25">
        <v>0.1</v>
      </c>
      <c r="M2252" s="25"/>
      <c r="N2252" s="25"/>
      <c r="O2252" s="1"/>
      <c r="P2252" s="1"/>
      <c r="Q2252" s="1"/>
      <c r="R2252" s="78">
        <v>42431</v>
      </c>
      <c r="S2252" s="274" t="s">
        <v>2470</v>
      </c>
      <c r="T2252" s="3"/>
      <c r="U2252" s="3"/>
      <c r="V2252" s="3"/>
      <c r="W2252" s="3"/>
      <c r="X2252" s="260"/>
      <c r="Y2252" s="129"/>
      <c r="Z2252" s="129"/>
      <c r="AA2252" s="129"/>
      <c r="AB2252" s="129"/>
      <c r="AC2252" s="129"/>
      <c r="AD2252" s="129"/>
      <c r="AE2252" s="315"/>
      <c r="AF2252" s="129"/>
      <c r="AG2252" s="129"/>
      <c r="AH2252" s="129"/>
      <c r="AI2252" s="129"/>
      <c r="AJ2252" s="129"/>
      <c r="AK2252" s="129"/>
      <c r="AL2252" s="129"/>
      <c r="AM2252" s="129"/>
      <c r="AN2252" s="129"/>
      <c r="AO2252" s="129"/>
      <c r="AP2252" s="129"/>
    </row>
    <row r="2253" spans="2:44" s="149" customFormat="1" ht="12.75" customHeight="1">
      <c r="B2253" s="4"/>
      <c r="C2253" s="5"/>
      <c r="D2253" s="6"/>
      <c r="E2253" s="6"/>
      <c r="F2253" s="7"/>
      <c r="G2253" s="254" t="s">
        <v>1257</v>
      </c>
      <c r="H2253" s="77" t="s">
        <v>1246</v>
      </c>
      <c r="I2253" s="25">
        <v>6</v>
      </c>
      <c r="J2253" s="25">
        <v>6</v>
      </c>
      <c r="K2253" s="25">
        <v>0.1</v>
      </c>
      <c r="L2253" s="25">
        <v>0.1</v>
      </c>
      <c r="M2253" s="25"/>
      <c r="N2253" s="25"/>
      <c r="O2253" s="1"/>
      <c r="P2253" s="1"/>
      <c r="Q2253" s="1"/>
      <c r="R2253" s="78">
        <v>42431</v>
      </c>
      <c r="S2253" s="274" t="s">
        <v>2470</v>
      </c>
      <c r="T2253" s="3"/>
      <c r="U2253" s="3"/>
      <c r="V2253" s="3"/>
      <c r="W2253" s="3"/>
      <c r="X2253" s="260"/>
      <c r="Y2253" s="129"/>
      <c r="Z2253" s="129"/>
      <c r="AA2253" s="129"/>
      <c r="AB2253" s="129"/>
      <c r="AC2253" s="129"/>
      <c r="AD2253" s="129"/>
      <c r="AE2253" s="315"/>
      <c r="AF2253" s="129"/>
      <c r="AG2253" s="129"/>
      <c r="AH2253" s="129"/>
      <c r="AI2253" s="129"/>
      <c r="AJ2253" s="129"/>
      <c r="AK2253" s="129"/>
      <c r="AL2253" s="129"/>
      <c r="AM2253" s="129"/>
      <c r="AN2253" s="129"/>
      <c r="AO2253" s="129"/>
      <c r="AP2253" s="129"/>
    </row>
    <row r="2254" spans="2:44" s="149" customFormat="1" ht="12.75" customHeight="1">
      <c r="B2254" s="4"/>
      <c r="C2254" s="5"/>
      <c r="D2254" s="6"/>
      <c r="E2254" s="6"/>
      <c r="F2254" s="7"/>
      <c r="G2254" s="254" t="s">
        <v>1258</v>
      </c>
      <c r="H2254" s="77" t="s">
        <v>1246</v>
      </c>
      <c r="I2254" s="25">
        <v>6</v>
      </c>
      <c r="J2254" s="25">
        <v>6</v>
      </c>
      <c r="K2254" s="25">
        <v>0.1</v>
      </c>
      <c r="L2254" s="25">
        <v>0.1</v>
      </c>
      <c r="M2254" s="25"/>
      <c r="N2254" s="25"/>
      <c r="O2254" s="1"/>
      <c r="P2254" s="1"/>
      <c r="Q2254" s="1"/>
      <c r="R2254" s="78">
        <v>42431</v>
      </c>
      <c r="S2254" s="274" t="s">
        <v>2470</v>
      </c>
      <c r="T2254" s="3"/>
      <c r="U2254" s="3"/>
      <c r="V2254" s="3"/>
      <c r="W2254" s="3"/>
      <c r="X2254" s="260"/>
      <c r="Y2254" s="129"/>
      <c r="Z2254" s="129"/>
      <c r="AA2254" s="129"/>
      <c r="AB2254" s="129"/>
      <c r="AC2254" s="129"/>
      <c r="AD2254" s="129"/>
      <c r="AE2254" s="315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</row>
    <row r="2255" spans="2:44" s="149" customFormat="1" ht="12.75" customHeight="1">
      <c r="B2255" s="4"/>
      <c r="C2255" s="5"/>
      <c r="D2255" s="6"/>
      <c r="E2255" s="6"/>
      <c r="F2255" s="7"/>
      <c r="G2255" s="254" t="s">
        <v>1259</v>
      </c>
      <c r="H2255" s="77" t="s">
        <v>1246</v>
      </c>
      <c r="I2255" s="25">
        <v>6</v>
      </c>
      <c r="J2255" s="25">
        <v>6</v>
      </c>
      <c r="K2255" s="25">
        <v>0.1</v>
      </c>
      <c r="L2255" s="25">
        <v>0.1</v>
      </c>
      <c r="M2255" s="25"/>
      <c r="N2255" s="25"/>
      <c r="O2255" s="1"/>
      <c r="P2255" s="1"/>
      <c r="Q2255" s="1"/>
      <c r="R2255" s="78">
        <v>42431</v>
      </c>
      <c r="S2255" s="274" t="s">
        <v>2470</v>
      </c>
      <c r="T2255" s="3"/>
      <c r="U2255" s="3"/>
      <c r="V2255" s="3"/>
      <c r="W2255" s="3"/>
      <c r="X2255" s="260"/>
      <c r="Y2255" s="129"/>
      <c r="Z2255" s="129"/>
      <c r="AA2255" s="129"/>
      <c r="AB2255" s="129"/>
      <c r="AC2255" s="129"/>
      <c r="AD2255" s="129"/>
      <c r="AE2255" s="315"/>
      <c r="AF2255" s="129"/>
      <c r="AG2255" s="129"/>
      <c r="AH2255" s="129"/>
      <c r="AI2255" s="129"/>
      <c r="AJ2255" s="129"/>
      <c r="AK2255" s="129"/>
      <c r="AL2255" s="129"/>
      <c r="AM2255" s="129"/>
      <c r="AN2255" s="129"/>
      <c r="AO2255" s="129"/>
      <c r="AP2255" s="129"/>
    </row>
    <row r="2256" spans="2:44" s="149" customFormat="1" ht="12.75" customHeight="1">
      <c r="B2256" s="4"/>
      <c r="C2256" s="5"/>
      <c r="D2256" s="6"/>
      <c r="E2256" s="6"/>
      <c r="F2256" s="7"/>
      <c r="G2256" s="254" t="s">
        <v>1260</v>
      </c>
      <c r="H2256" s="77" t="s">
        <v>1246</v>
      </c>
      <c r="I2256" s="25">
        <v>6</v>
      </c>
      <c r="J2256" s="25">
        <v>6</v>
      </c>
      <c r="K2256" s="25">
        <v>0.1</v>
      </c>
      <c r="L2256" s="25">
        <v>0.1</v>
      </c>
      <c r="M2256" s="25"/>
      <c r="N2256" s="25"/>
      <c r="O2256" s="1"/>
      <c r="P2256" s="1"/>
      <c r="Q2256" s="1"/>
      <c r="R2256" s="78">
        <v>42431</v>
      </c>
      <c r="S2256" s="274" t="s">
        <v>2470</v>
      </c>
      <c r="T2256" s="3"/>
      <c r="U2256" s="3"/>
      <c r="V2256" s="3"/>
      <c r="W2256" s="3"/>
      <c r="X2256" s="260"/>
      <c r="Y2256" s="129"/>
      <c r="Z2256" s="129"/>
      <c r="AA2256" s="129"/>
      <c r="AB2256" s="129"/>
      <c r="AC2256" s="129"/>
      <c r="AD2256" s="129"/>
      <c r="AE2256" s="315"/>
      <c r="AF2256" s="129"/>
      <c r="AG2256" s="129"/>
      <c r="AH2256" s="129"/>
      <c r="AI2256" s="129"/>
      <c r="AJ2256" s="129"/>
      <c r="AK2256" s="129"/>
      <c r="AL2256" s="129"/>
      <c r="AM2256" s="129"/>
      <c r="AN2256" s="129"/>
      <c r="AO2256" s="129"/>
      <c r="AP2256" s="129"/>
    </row>
    <row r="2257" spans="2:44" s="149" customFormat="1" ht="12.75" customHeight="1">
      <c r="B2257" s="4"/>
      <c r="C2257" s="5"/>
      <c r="D2257" s="6"/>
      <c r="E2257" s="6"/>
      <c r="F2257" s="7"/>
      <c r="G2257" s="254" t="s">
        <v>1261</v>
      </c>
      <c r="H2257" s="77" t="s">
        <v>1246</v>
      </c>
      <c r="I2257" s="25">
        <v>6</v>
      </c>
      <c r="J2257" s="25">
        <v>6</v>
      </c>
      <c r="K2257" s="25">
        <v>0.1</v>
      </c>
      <c r="L2257" s="25">
        <v>0.1</v>
      </c>
      <c r="M2257" s="25"/>
      <c r="N2257" s="25"/>
      <c r="O2257" s="1"/>
      <c r="P2257" s="1"/>
      <c r="Q2257" s="1"/>
      <c r="R2257" s="78">
        <v>42431</v>
      </c>
      <c r="S2257" s="274" t="s">
        <v>2470</v>
      </c>
      <c r="T2257" s="3"/>
      <c r="U2257" s="3"/>
      <c r="V2257" s="3"/>
      <c r="W2257" s="3"/>
      <c r="X2257" s="260"/>
      <c r="Y2257" s="129"/>
      <c r="Z2257" s="129"/>
      <c r="AA2257" s="129"/>
      <c r="AB2257" s="129"/>
      <c r="AC2257" s="129"/>
      <c r="AD2257" s="129"/>
      <c r="AE2257" s="315"/>
      <c r="AF2257" s="129"/>
      <c r="AG2257" s="129"/>
      <c r="AH2257" s="129"/>
      <c r="AI2257" s="129"/>
      <c r="AJ2257" s="129"/>
      <c r="AK2257" s="129"/>
      <c r="AL2257" s="129"/>
      <c r="AM2257" s="129"/>
      <c r="AN2257" s="129"/>
      <c r="AO2257" s="129"/>
      <c r="AP2257" s="129"/>
    </row>
    <row r="2258" spans="2:44" s="149" customFormat="1" ht="12.75" customHeight="1">
      <c r="B2258" s="4"/>
      <c r="C2258" s="5"/>
      <c r="D2258" s="6"/>
      <c r="E2258" s="6"/>
      <c r="F2258" s="7"/>
      <c r="G2258" s="254" t="s">
        <v>1262</v>
      </c>
      <c r="H2258" s="77" t="s">
        <v>1246</v>
      </c>
      <c r="I2258" s="25">
        <v>6</v>
      </c>
      <c r="J2258" s="25">
        <v>6</v>
      </c>
      <c r="K2258" s="25">
        <v>0.1</v>
      </c>
      <c r="L2258" s="25">
        <v>0.1</v>
      </c>
      <c r="M2258" s="25"/>
      <c r="N2258" s="25"/>
      <c r="O2258" s="1"/>
      <c r="P2258" s="1"/>
      <c r="Q2258" s="1"/>
      <c r="R2258" s="78">
        <v>42431</v>
      </c>
      <c r="S2258" s="274" t="s">
        <v>2470</v>
      </c>
      <c r="T2258" s="3"/>
      <c r="U2258" s="3"/>
      <c r="V2258" s="3"/>
      <c r="W2258" s="3"/>
      <c r="X2258" s="260"/>
      <c r="Y2258" s="129"/>
      <c r="Z2258" s="129"/>
      <c r="AA2258" s="129"/>
      <c r="AB2258" s="129"/>
      <c r="AC2258" s="129"/>
      <c r="AD2258" s="129"/>
      <c r="AE2258" s="315"/>
      <c r="AF2258" s="129"/>
      <c r="AG2258" s="129"/>
      <c r="AH2258" s="129"/>
      <c r="AI2258" s="129"/>
      <c r="AJ2258" s="129"/>
      <c r="AK2258" s="129"/>
      <c r="AL2258" s="129"/>
      <c r="AM2258" s="129"/>
      <c r="AN2258" s="129"/>
      <c r="AO2258" s="129"/>
      <c r="AP2258" s="129"/>
    </row>
    <row r="2259" spans="2:44" s="149" customFormat="1" ht="12.75" customHeight="1">
      <c r="B2259" s="4"/>
      <c r="C2259" s="5"/>
      <c r="D2259" s="6"/>
      <c r="E2259" s="6"/>
      <c r="F2259" s="7"/>
      <c r="G2259" s="254" t="s">
        <v>1263</v>
      </c>
      <c r="H2259" s="77" t="s">
        <v>1246</v>
      </c>
      <c r="I2259" s="25">
        <v>6</v>
      </c>
      <c r="J2259" s="25">
        <v>30</v>
      </c>
      <c r="K2259" s="25">
        <v>0.1</v>
      </c>
      <c r="L2259" s="25">
        <v>0.5</v>
      </c>
      <c r="M2259" s="25"/>
      <c r="N2259" s="25"/>
      <c r="O2259" s="1"/>
      <c r="P2259" s="1"/>
      <c r="Q2259" s="1"/>
      <c r="R2259" s="78">
        <v>42431</v>
      </c>
      <c r="S2259" s="274" t="s">
        <v>2470</v>
      </c>
      <c r="T2259" s="3"/>
      <c r="U2259" s="3"/>
      <c r="V2259" s="3"/>
      <c r="W2259" s="3"/>
      <c r="X2259" s="260"/>
      <c r="Y2259" s="129"/>
      <c r="Z2259" s="129"/>
      <c r="AA2259" s="129"/>
      <c r="AB2259" s="129"/>
      <c r="AC2259" s="129"/>
      <c r="AD2259" s="129"/>
      <c r="AE2259" s="315"/>
      <c r="AF2259" s="129"/>
      <c r="AG2259" s="129"/>
      <c r="AH2259" s="129"/>
      <c r="AI2259" s="129"/>
      <c r="AJ2259" s="129"/>
      <c r="AK2259" s="129"/>
      <c r="AL2259" s="129"/>
      <c r="AM2259" s="129"/>
      <c r="AN2259" s="129"/>
      <c r="AO2259" s="129"/>
      <c r="AP2259" s="129"/>
    </row>
    <row r="2260" spans="2:44" s="149" customFormat="1" ht="12.75" customHeight="1">
      <c r="B2260" s="4"/>
      <c r="C2260" s="5"/>
      <c r="D2260" s="6"/>
      <c r="E2260" s="6"/>
      <c r="F2260" s="7"/>
      <c r="G2260" s="254" t="s">
        <v>1264</v>
      </c>
      <c r="H2260" s="77" t="s">
        <v>1246</v>
      </c>
      <c r="I2260" s="25">
        <v>6</v>
      </c>
      <c r="J2260" s="25">
        <v>6</v>
      </c>
      <c r="K2260" s="25">
        <v>0.1</v>
      </c>
      <c r="L2260" s="25">
        <v>0.1</v>
      </c>
      <c r="M2260" s="25"/>
      <c r="N2260" s="25"/>
      <c r="O2260" s="1"/>
      <c r="P2260" s="1"/>
      <c r="Q2260" s="1"/>
      <c r="R2260" s="78">
        <v>42431</v>
      </c>
      <c r="S2260" s="274" t="s">
        <v>2470</v>
      </c>
      <c r="T2260" s="3"/>
      <c r="U2260" s="3"/>
      <c r="V2260" s="3"/>
      <c r="W2260" s="3"/>
      <c r="X2260" s="260"/>
      <c r="Y2260" s="129"/>
      <c r="Z2260" s="129"/>
      <c r="AA2260" s="129"/>
      <c r="AB2260" s="129"/>
      <c r="AC2260" s="129"/>
      <c r="AD2260" s="129"/>
      <c r="AE2260" s="315"/>
      <c r="AF2260" s="129"/>
      <c r="AG2260" s="129"/>
      <c r="AH2260" s="129"/>
      <c r="AI2260" s="129"/>
      <c r="AJ2260" s="129"/>
      <c r="AK2260" s="129"/>
      <c r="AL2260" s="129"/>
      <c r="AM2260" s="129"/>
      <c r="AN2260" s="129"/>
      <c r="AO2260" s="129"/>
      <c r="AP2260" s="129"/>
    </row>
    <row r="2261" spans="2:44" s="149" customFormat="1" ht="12.75" customHeight="1">
      <c r="B2261" s="4"/>
      <c r="C2261" s="86" t="s">
        <v>1242</v>
      </c>
      <c r="D2261" s="109" t="s">
        <v>1243</v>
      </c>
      <c r="E2261" s="110" t="s">
        <v>1265</v>
      </c>
      <c r="F2261" s="81" t="s">
        <v>3282</v>
      </c>
      <c r="G2261" s="254" t="s">
        <v>1266</v>
      </c>
      <c r="H2261" s="77" t="s">
        <v>1246</v>
      </c>
      <c r="I2261" s="25">
        <v>6</v>
      </c>
      <c r="J2261" s="25">
        <v>0</v>
      </c>
      <c r="K2261" s="25">
        <v>0.05</v>
      </c>
      <c r="L2261" s="25">
        <v>0</v>
      </c>
      <c r="M2261" s="25">
        <v>48</v>
      </c>
      <c r="N2261" s="25">
        <v>0</v>
      </c>
      <c r="O2261" s="1">
        <v>0.5</v>
      </c>
      <c r="P2261" s="1">
        <v>0</v>
      </c>
      <c r="Q2261" s="1"/>
      <c r="R2261" s="78">
        <v>42437</v>
      </c>
      <c r="S2261" s="274" t="s">
        <v>2470</v>
      </c>
      <c r="T2261" s="3"/>
      <c r="U2261" s="3"/>
      <c r="V2261" s="3"/>
      <c r="W2261" s="3"/>
      <c r="X2261" s="260"/>
      <c r="Y2261" s="129"/>
      <c r="Z2261" s="129"/>
      <c r="AA2261" s="129"/>
      <c r="AB2261" s="129"/>
      <c r="AC2261" s="129"/>
      <c r="AD2261" s="129"/>
      <c r="AE2261" s="315"/>
      <c r="AF2261" s="129"/>
      <c r="AG2261" s="129"/>
      <c r="AH2261" s="129"/>
      <c r="AI2261" s="129"/>
      <c r="AJ2261" s="129"/>
      <c r="AK2261" s="129"/>
      <c r="AL2261" s="129"/>
      <c r="AM2261" s="129"/>
      <c r="AN2261" s="129"/>
      <c r="AO2261" s="129"/>
      <c r="AP2261" s="129"/>
      <c r="AQ2261" s="327"/>
      <c r="AR2261" s="327"/>
    </row>
    <row r="2262" spans="2:44" s="149" customFormat="1" ht="12.75" customHeight="1">
      <c r="B2262" s="4"/>
      <c r="C2262" s="29"/>
      <c r="D2262" s="30"/>
      <c r="E2262" s="30"/>
      <c r="F2262" s="31"/>
      <c r="G2262" s="254" t="s">
        <v>1268</v>
      </c>
      <c r="H2262" s="77" t="s">
        <v>1246</v>
      </c>
      <c r="I2262" s="25">
        <v>6</v>
      </c>
      <c r="J2262" s="25">
        <v>0</v>
      </c>
      <c r="K2262" s="25">
        <v>0.05</v>
      </c>
      <c r="L2262" s="25">
        <v>0</v>
      </c>
      <c r="M2262" s="25"/>
      <c r="N2262" s="25"/>
      <c r="O2262" s="1"/>
      <c r="P2262" s="1"/>
      <c r="Q2262" s="1"/>
      <c r="R2262" s="78">
        <v>42437</v>
      </c>
      <c r="S2262" s="274" t="s">
        <v>2470</v>
      </c>
      <c r="T2262" s="3"/>
      <c r="U2262" s="3"/>
      <c r="V2262" s="3"/>
      <c r="W2262" s="3"/>
      <c r="X2262" s="260"/>
      <c r="Y2262" s="129"/>
      <c r="Z2262" s="129"/>
      <c r="AA2262" s="129"/>
      <c r="AB2262" s="129"/>
      <c r="AC2262" s="129"/>
      <c r="AD2262" s="129"/>
      <c r="AE2262" s="315"/>
      <c r="AF2262" s="129"/>
      <c r="AG2262" s="129"/>
      <c r="AH2262" s="129"/>
      <c r="AI2262" s="129"/>
      <c r="AJ2262" s="129"/>
      <c r="AK2262" s="129"/>
      <c r="AL2262" s="129"/>
      <c r="AM2262" s="129"/>
      <c r="AN2262" s="129"/>
      <c r="AO2262" s="129"/>
      <c r="AP2262" s="129"/>
    </row>
    <row r="2263" spans="2:44" s="149" customFormat="1" ht="12.75" customHeight="1">
      <c r="B2263" s="4"/>
      <c r="C2263" s="29"/>
      <c r="D2263" s="30"/>
      <c r="E2263" s="30"/>
      <c r="F2263" s="31"/>
      <c r="G2263" s="254" t="s">
        <v>1269</v>
      </c>
      <c r="H2263" s="77" t="s">
        <v>1246</v>
      </c>
      <c r="I2263" s="25">
        <v>6</v>
      </c>
      <c r="J2263" s="25">
        <v>0</v>
      </c>
      <c r="K2263" s="25">
        <v>0.05</v>
      </c>
      <c r="L2263" s="25">
        <v>0</v>
      </c>
      <c r="M2263" s="25"/>
      <c r="N2263" s="25"/>
      <c r="O2263" s="1"/>
      <c r="P2263" s="1"/>
      <c r="Q2263" s="1"/>
      <c r="R2263" s="78">
        <v>42437</v>
      </c>
      <c r="S2263" s="274" t="s">
        <v>2470</v>
      </c>
      <c r="T2263" s="3"/>
      <c r="U2263" s="3"/>
      <c r="V2263" s="3"/>
      <c r="W2263" s="3"/>
      <c r="X2263" s="260"/>
      <c r="Y2263" s="129"/>
      <c r="Z2263" s="129"/>
      <c r="AA2263" s="129"/>
      <c r="AB2263" s="129"/>
      <c r="AC2263" s="129"/>
      <c r="AD2263" s="129"/>
      <c r="AE2263" s="315"/>
      <c r="AF2263" s="129"/>
      <c r="AG2263" s="129"/>
      <c r="AH2263" s="129"/>
      <c r="AI2263" s="129"/>
      <c r="AJ2263" s="129"/>
      <c r="AK2263" s="129"/>
      <c r="AL2263" s="129"/>
      <c r="AM2263" s="129"/>
      <c r="AN2263" s="129"/>
      <c r="AO2263" s="129"/>
      <c r="AP2263" s="129"/>
    </row>
    <row r="2264" spans="2:44" s="149" customFormat="1" ht="12.75" customHeight="1">
      <c r="B2264" s="4"/>
      <c r="C2264" s="29"/>
      <c r="D2264" s="30"/>
      <c r="E2264" s="30"/>
      <c r="F2264" s="31"/>
      <c r="G2264" s="254" t="s">
        <v>1270</v>
      </c>
      <c r="H2264" s="77" t="s">
        <v>1246</v>
      </c>
      <c r="I2264" s="25">
        <v>6</v>
      </c>
      <c r="J2264" s="25">
        <v>0</v>
      </c>
      <c r="K2264" s="25">
        <v>0.05</v>
      </c>
      <c r="L2264" s="25">
        <v>0</v>
      </c>
      <c r="M2264" s="25"/>
      <c r="N2264" s="25"/>
      <c r="O2264" s="1"/>
      <c r="P2264" s="1"/>
      <c r="Q2264" s="1"/>
      <c r="R2264" s="78">
        <v>42437</v>
      </c>
      <c r="S2264" s="274" t="s">
        <v>2470</v>
      </c>
      <c r="T2264" s="3"/>
      <c r="U2264" s="3"/>
      <c r="V2264" s="3"/>
      <c r="W2264" s="3"/>
      <c r="X2264" s="260"/>
      <c r="Y2264" s="129"/>
      <c r="Z2264" s="129"/>
      <c r="AA2264" s="129"/>
      <c r="AB2264" s="129"/>
      <c r="AC2264" s="129"/>
      <c r="AD2264" s="129"/>
      <c r="AE2264" s="315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</row>
    <row r="2265" spans="2:44" s="149" customFormat="1" ht="12.75" customHeight="1">
      <c r="B2265" s="4"/>
      <c r="C2265" s="29"/>
      <c r="D2265" s="30"/>
      <c r="E2265" s="30"/>
      <c r="F2265" s="31"/>
      <c r="G2265" s="254" t="s">
        <v>1271</v>
      </c>
      <c r="H2265" s="77" t="s">
        <v>1246</v>
      </c>
      <c r="I2265" s="25">
        <v>6</v>
      </c>
      <c r="J2265" s="25">
        <v>0</v>
      </c>
      <c r="K2265" s="25">
        <v>0.1</v>
      </c>
      <c r="L2265" s="25">
        <v>0</v>
      </c>
      <c r="M2265" s="25"/>
      <c r="N2265" s="25"/>
      <c r="O2265" s="1"/>
      <c r="P2265" s="1"/>
      <c r="Q2265" s="1"/>
      <c r="R2265" s="78">
        <v>42437</v>
      </c>
      <c r="S2265" s="274" t="s">
        <v>2470</v>
      </c>
      <c r="T2265" s="3"/>
      <c r="U2265" s="3"/>
      <c r="V2265" s="3"/>
      <c r="W2265" s="3"/>
      <c r="X2265" s="260"/>
      <c r="Y2265" s="129"/>
      <c r="Z2265" s="129"/>
      <c r="AA2265" s="129"/>
      <c r="AB2265" s="129"/>
      <c r="AC2265" s="129"/>
      <c r="AD2265" s="129"/>
      <c r="AE2265" s="315"/>
      <c r="AF2265" s="129"/>
      <c r="AG2265" s="129"/>
      <c r="AH2265" s="129"/>
      <c r="AI2265" s="129"/>
      <c r="AJ2265" s="129"/>
      <c r="AK2265" s="129"/>
      <c r="AL2265" s="129"/>
      <c r="AM2265" s="129"/>
      <c r="AN2265" s="129"/>
      <c r="AO2265" s="129"/>
      <c r="AP2265" s="129"/>
    </row>
    <row r="2266" spans="2:44" s="149" customFormat="1" ht="12.75" customHeight="1">
      <c r="B2266" s="4"/>
      <c r="C2266" s="29"/>
      <c r="D2266" s="30"/>
      <c r="E2266" s="30"/>
      <c r="F2266" s="31"/>
      <c r="G2266" s="254" t="s">
        <v>1272</v>
      </c>
      <c r="H2266" s="77" t="s">
        <v>1246</v>
      </c>
      <c r="I2266" s="25">
        <v>6</v>
      </c>
      <c r="J2266" s="25">
        <v>0</v>
      </c>
      <c r="K2266" s="25">
        <v>0.1</v>
      </c>
      <c r="L2266" s="25">
        <v>0</v>
      </c>
      <c r="M2266" s="25"/>
      <c r="N2266" s="25"/>
      <c r="O2266" s="1"/>
      <c r="P2266" s="1"/>
      <c r="Q2266" s="1"/>
      <c r="R2266" s="78">
        <v>42437</v>
      </c>
      <c r="S2266" s="274" t="s">
        <v>2470</v>
      </c>
      <c r="T2266" s="3"/>
      <c r="U2266" s="3"/>
      <c r="V2266" s="3"/>
      <c r="W2266" s="3"/>
      <c r="X2266" s="260"/>
      <c r="Y2266" s="129"/>
      <c r="Z2266" s="129"/>
      <c r="AA2266" s="129"/>
      <c r="AB2266" s="129"/>
      <c r="AC2266" s="129"/>
      <c r="AD2266" s="129"/>
      <c r="AE2266" s="315"/>
      <c r="AF2266" s="129"/>
      <c r="AG2266" s="129"/>
      <c r="AH2266" s="129"/>
      <c r="AI2266" s="129"/>
      <c r="AJ2266" s="129"/>
      <c r="AK2266" s="129"/>
      <c r="AL2266" s="129"/>
      <c r="AM2266" s="129"/>
      <c r="AN2266" s="129"/>
      <c r="AO2266" s="129"/>
      <c r="AP2266" s="129"/>
    </row>
    <row r="2267" spans="2:44" s="149" customFormat="1" ht="12.75" customHeight="1">
      <c r="B2267" s="4"/>
      <c r="C2267" s="29"/>
      <c r="D2267" s="30"/>
      <c r="E2267" s="30"/>
      <c r="F2267" s="31"/>
      <c r="G2267" s="254" t="s">
        <v>1273</v>
      </c>
      <c r="H2267" s="77" t="s">
        <v>1246</v>
      </c>
      <c r="I2267" s="79">
        <v>12</v>
      </c>
      <c r="J2267" s="25">
        <v>0</v>
      </c>
      <c r="K2267" s="25">
        <v>0.1</v>
      </c>
      <c r="L2267" s="25">
        <v>0</v>
      </c>
      <c r="M2267" s="25"/>
      <c r="N2267" s="25"/>
      <c r="O2267" s="1"/>
      <c r="P2267" s="1"/>
      <c r="Q2267" s="1"/>
      <c r="R2267" s="78">
        <v>42437</v>
      </c>
      <c r="S2267" s="274" t="s">
        <v>2470</v>
      </c>
      <c r="T2267" s="3"/>
      <c r="U2267" s="3"/>
      <c r="V2267" s="3"/>
      <c r="W2267" s="3"/>
      <c r="X2267" s="260"/>
      <c r="Y2267" s="129"/>
      <c r="Z2267" s="129"/>
      <c r="AA2267" s="129"/>
      <c r="AB2267" s="129"/>
      <c r="AC2267" s="129"/>
      <c r="AD2267" s="129"/>
      <c r="AE2267" s="315"/>
      <c r="AF2267" s="129"/>
      <c r="AG2267" s="129"/>
      <c r="AH2267" s="129"/>
      <c r="AI2267" s="129"/>
      <c r="AJ2267" s="129"/>
      <c r="AK2267" s="129"/>
      <c r="AL2267" s="129"/>
      <c r="AM2267" s="129"/>
      <c r="AN2267" s="129"/>
      <c r="AO2267" s="129"/>
      <c r="AP2267" s="129"/>
    </row>
    <row r="2268" spans="2:44" s="149" customFormat="1" ht="12.75" customHeight="1">
      <c r="B2268" s="4"/>
      <c r="C2268" s="86" t="s">
        <v>1242</v>
      </c>
      <c r="D2268" s="109" t="s">
        <v>1243</v>
      </c>
      <c r="E2268" s="110" t="s">
        <v>1265</v>
      </c>
      <c r="F2268" s="81" t="s">
        <v>3283</v>
      </c>
      <c r="G2268" s="254" t="s">
        <v>1274</v>
      </c>
      <c r="H2268" s="77" t="s">
        <v>1246</v>
      </c>
      <c r="I2268" s="80">
        <v>48</v>
      </c>
      <c r="J2268" s="25">
        <v>0</v>
      </c>
      <c r="K2268" s="25">
        <v>0.2</v>
      </c>
      <c r="L2268" s="25">
        <v>0</v>
      </c>
      <c r="M2268" s="25">
        <v>102</v>
      </c>
      <c r="N2268" s="25">
        <v>0</v>
      </c>
      <c r="O2268" s="1">
        <v>0.5</v>
      </c>
      <c r="P2268" s="1">
        <v>0</v>
      </c>
      <c r="Q2268" s="1"/>
      <c r="R2268" s="78">
        <v>42377</v>
      </c>
      <c r="S2268" s="274" t="s">
        <v>2470</v>
      </c>
      <c r="T2268" s="3"/>
      <c r="U2268" s="3"/>
      <c r="V2268" s="3"/>
      <c r="W2268" s="3"/>
      <c r="X2268" s="260"/>
      <c r="Y2268" s="129"/>
      <c r="Z2268" s="129"/>
      <c r="AA2268" s="129"/>
      <c r="AB2268" s="129"/>
      <c r="AC2268" s="129"/>
      <c r="AD2268" s="129"/>
      <c r="AE2268" s="315"/>
      <c r="AF2268" s="129"/>
      <c r="AG2268" s="129"/>
      <c r="AH2268" s="129"/>
      <c r="AI2268" s="129"/>
      <c r="AJ2268" s="129"/>
      <c r="AK2268" s="129"/>
      <c r="AL2268" s="129"/>
      <c r="AM2268" s="129"/>
      <c r="AN2268" s="129"/>
      <c r="AO2268" s="129"/>
      <c r="AP2268" s="129"/>
      <c r="AQ2268" s="327"/>
      <c r="AR2268" s="327"/>
    </row>
    <row r="2269" spans="2:44" s="149" customFormat="1" ht="12.75" customHeight="1">
      <c r="B2269" s="4"/>
      <c r="C2269" s="29"/>
      <c r="D2269" s="30"/>
      <c r="E2269" s="30"/>
      <c r="F2269" s="31"/>
      <c r="G2269" s="254" t="s">
        <v>1275</v>
      </c>
      <c r="H2269" s="77" t="s">
        <v>1246</v>
      </c>
      <c r="I2269" s="25">
        <v>30</v>
      </c>
      <c r="J2269" s="25">
        <v>0</v>
      </c>
      <c r="K2269" s="25">
        <v>0.1</v>
      </c>
      <c r="L2269" s="25">
        <v>0</v>
      </c>
      <c r="M2269" s="25"/>
      <c r="N2269" s="25"/>
      <c r="O2269" s="1"/>
      <c r="P2269" s="1"/>
      <c r="Q2269" s="1"/>
      <c r="R2269" s="78">
        <v>42377</v>
      </c>
      <c r="S2269" s="274" t="s">
        <v>2470</v>
      </c>
      <c r="T2269" s="3"/>
      <c r="U2269" s="3"/>
      <c r="V2269" s="3"/>
      <c r="W2269" s="3"/>
      <c r="X2269" s="260"/>
      <c r="Y2269" s="129"/>
      <c r="Z2269" s="129"/>
      <c r="AA2269" s="129"/>
      <c r="AB2269" s="129"/>
      <c r="AC2269" s="129"/>
      <c r="AD2269" s="129"/>
      <c r="AE2269" s="315"/>
      <c r="AF2269" s="129"/>
      <c r="AG2269" s="129"/>
      <c r="AH2269" s="129"/>
      <c r="AI2269" s="129"/>
      <c r="AJ2269" s="129"/>
      <c r="AK2269" s="129"/>
      <c r="AL2269" s="129"/>
      <c r="AM2269" s="129"/>
      <c r="AN2269" s="129"/>
      <c r="AO2269" s="129"/>
      <c r="AP2269" s="129"/>
    </row>
    <row r="2270" spans="2:44" s="149" customFormat="1" ht="12.75" customHeight="1">
      <c r="B2270" s="4"/>
      <c r="C2270" s="29"/>
      <c r="D2270" s="30"/>
      <c r="E2270" s="30"/>
      <c r="F2270" s="31"/>
      <c r="G2270" s="254" t="s">
        <v>1276</v>
      </c>
      <c r="H2270" s="77" t="s">
        <v>1246</v>
      </c>
      <c r="I2270" s="80">
        <v>12</v>
      </c>
      <c r="J2270" s="25">
        <v>0</v>
      </c>
      <c r="K2270" s="25">
        <v>0.1</v>
      </c>
      <c r="L2270" s="25">
        <v>0</v>
      </c>
      <c r="M2270" s="25"/>
      <c r="N2270" s="25"/>
      <c r="O2270" s="1"/>
      <c r="P2270" s="1"/>
      <c r="Q2270" s="1"/>
      <c r="R2270" s="78">
        <v>42377</v>
      </c>
      <c r="S2270" s="274" t="s">
        <v>2470</v>
      </c>
      <c r="T2270" s="3"/>
      <c r="U2270" s="3"/>
      <c r="V2270" s="3"/>
      <c r="W2270" s="3"/>
      <c r="X2270" s="260"/>
      <c r="Y2270" s="129"/>
      <c r="Z2270" s="129"/>
      <c r="AA2270" s="129"/>
      <c r="AB2270" s="129"/>
      <c r="AC2270" s="129"/>
      <c r="AD2270" s="129"/>
      <c r="AE2270" s="315"/>
      <c r="AF2270" s="129"/>
      <c r="AG2270" s="129"/>
      <c r="AH2270" s="129"/>
      <c r="AI2270" s="129"/>
      <c r="AJ2270" s="129"/>
      <c r="AK2270" s="129"/>
      <c r="AL2270" s="129"/>
      <c r="AM2270" s="129"/>
      <c r="AN2270" s="129"/>
      <c r="AO2270" s="129"/>
      <c r="AP2270" s="129"/>
    </row>
    <row r="2271" spans="2:44" s="149" customFormat="1" ht="12.75" customHeight="1">
      <c r="B2271" s="4"/>
      <c r="C2271" s="29"/>
      <c r="D2271" s="30"/>
      <c r="E2271" s="30"/>
      <c r="F2271" s="31"/>
      <c r="G2271" s="254" t="s">
        <v>1277</v>
      </c>
      <c r="H2271" s="77" t="s">
        <v>1246</v>
      </c>
      <c r="I2271" s="80">
        <v>12</v>
      </c>
      <c r="J2271" s="25">
        <v>0</v>
      </c>
      <c r="K2271" s="25">
        <v>0.1</v>
      </c>
      <c r="L2271" s="25">
        <v>0</v>
      </c>
      <c r="M2271" s="25"/>
      <c r="N2271" s="25"/>
      <c r="O2271" s="1"/>
      <c r="P2271" s="1"/>
      <c r="Q2271" s="1"/>
      <c r="R2271" s="78">
        <v>42377</v>
      </c>
      <c r="S2271" s="274" t="s">
        <v>2470</v>
      </c>
      <c r="T2271" s="3"/>
      <c r="U2271" s="3"/>
      <c r="V2271" s="3"/>
      <c r="W2271" s="3"/>
      <c r="X2271" s="260"/>
      <c r="Y2271" s="129"/>
      <c r="Z2271" s="129"/>
      <c r="AA2271" s="129"/>
      <c r="AB2271" s="129"/>
      <c r="AC2271" s="129"/>
      <c r="AD2271" s="129"/>
      <c r="AE2271" s="315"/>
      <c r="AF2271" s="129"/>
      <c r="AG2271" s="129"/>
      <c r="AH2271" s="129"/>
      <c r="AI2271" s="129"/>
      <c r="AJ2271" s="129"/>
      <c r="AK2271" s="129"/>
      <c r="AL2271" s="129"/>
      <c r="AM2271" s="129"/>
      <c r="AN2271" s="129"/>
      <c r="AO2271" s="129"/>
      <c r="AP2271" s="129"/>
    </row>
    <row r="2272" spans="2:44" s="149" customFormat="1" ht="12.75" customHeight="1">
      <c r="B2272" s="4"/>
      <c r="C2272" s="86" t="s">
        <v>1242</v>
      </c>
      <c r="D2272" s="109" t="s">
        <v>1243</v>
      </c>
      <c r="E2272" s="110" t="s">
        <v>1265</v>
      </c>
      <c r="F2272" s="81" t="s">
        <v>3227</v>
      </c>
      <c r="G2272" s="254" t="s">
        <v>1278</v>
      </c>
      <c r="H2272" s="77" t="s">
        <v>1246</v>
      </c>
      <c r="I2272" s="25">
        <v>12</v>
      </c>
      <c r="J2272" s="25">
        <v>0</v>
      </c>
      <c r="K2272" s="25">
        <v>0.2</v>
      </c>
      <c r="L2272" s="25">
        <v>0</v>
      </c>
      <c r="M2272" s="25">
        <v>120</v>
      </c>
      <c r="N2272" s="25">
        <v>0</v>
      </c>
      <c r="O2272" s="1">
        <v>1.2</v>
      </c>
      <c r="P2272" s="1">
        <v>0</v>
      </c>
      <c r="Q2272" s="1"/>
      <c r="R2272" s="78">
        <v>42377</v>
      </c>
      <c r="S2272" s="274" t="s">
        <v>2470</v>
      </c>
      <c r="T2272" s="3"/>
      <c r="U2272" s="3"/>
      <c r="V2272" s="3"/>
      <c r="W2272" s="3"/>
      <c r="X2272" s="260"/>
      <c r="Y2272" s="129"/>
      <c r="Z2272" s="129"/>
      <c r="AA2272" s="129"/>
      <c r="AB2272" s="129"/>
      <c r="AC2272" s="129"/>
      <c r="AD2272" s="129"/>
      <c r="AE2272" s="315"/>
      <c r="AF2272" s="129"/>
      <c r="AG2272" s="129"/>
      <c r="AH2272" s="129"/>
      <c r="AI2272" s="129"/>
      <c r="AJ2272" s="129"/>
      <c r="AK2272" s="129"/>
      <c r="AL2272" s="129"/>
      <c r="AM2272" s="129"/>
      <c r="AN2272" s="129"/>
      <c r="AO2272" s="129"/>
      <c r="AP2272" s="129"/>
      <c r="AQ2272" s="327"/>
      <c r="AR2272" s="327"/>
    </row>
    <row r="2273" spans="2:44" s="149" customFormat="1" ht="12.75" customHeight="1">
      <c r="B2273" s="4"/>
      <c r="C2273" s="29"/>
      <c r="D2273" s="30"/>
      <c r="E2273" s="30"/>
      <c r="F2273" s="31"/>
      <c r="G2273" s="254" t="s">
        <v>1279</v>
      </c>
      <c r="H2273" s="77" t="s">
        <v>1246</v>
      </c>
      <c r="I2273" s="25">
        <v>6</v>
      </c>
      <c r="J2273" s="25">
        <v>0</v>
      </c>
      <c r="K2273" s="25">
        <v>0.05</v>
      </c>
      <c r="L2273" s="25">
        <v>0</v>
      </c>
      <c r="M2273" s="25"/>
      <c r="N2273" s="25"/>
      <c r="O2273" s="1"/>
      <c r="P2273" s="1"/>
      <c r="Q2273" s="1"/>
      <c r="R2273" s="78">
        <v>42377</v>
      </c>
      <c r="S2273" s="274" t="s">
        <v>2470</v>
      </c>
      <c r="T2273" s="3"/>
      <c r="U2273" s="3"/>
      <c r="V2273" s="3"/>
      <c r="W2273" s="3"/>
      <c r="X2273" s="260"/>
      <c r="Y2273" s="129"/>
      <c r="Z2273" s="129"/>
      <c r="AA2273" s="129"/>
      <c r="AB2273" s="129"/>
      <c r="AC2273" s="129"/>
      <c r="AD2273" s="129"/>
      <c r="AE2273" s="315"/>
      <c r="AF2273" s="129"/>
      <c r="AG2273" s="129"/>
      <c r="AH2273" s="129"/>
      <c r="AI2273" s="129"/>
      <c r="AJ2273" s="129"/>
      <c r="AK2273" s="129"/>
      <c r="AL2273" s="129"/>
      <c r="AM2273" s="129"/>
      <c r="AN2273" s="129"/>
      <c r="AO2273" s="129"/>
      <c r="AP2273" s="129"/>
    </row>
    <row r="2274" spans="2:44" s="149" customFormat="1" ht="12.75" customHeight="1">
      <c r="B2274" s="4"/>
      <c r="C2274" s="29"/>
      <c r="D2274" s="30"/>
      <c r="E2274" s="30"/>
      <c r="F2274" s="31"/>
      <c r="G2274" s="254" t="s">
        <v>1280</v>
      </c>
      <c r="H2274" s="77" t="s">
        <v>1246</v>
      </c>
      <c r="I2274" s="25">
        <v>12</v>
      </c>
      <c r="J2274" s="25">
        <v>0</v>
      </c>
      <c r="K2274" s="25">
        <v>0.05</v>
      </c>
      <c r="L2274" s="25">
        <v>0</v>
      </c>
      <c r="M2274" s="25"/>
      <c r="N2274" s="25"/>
      <c r="O2274" s="1"/>
      <c r="P2274" s="1"/>
      <c r="Q2274" s="1"/>
      <c r="R2274" s="78">
        <v>42377</v>
      </c>
      <c r="S2274" s="274" t="s">
        <v>2470</v>
      </c>
      <c r="T2274" s="3"/>
      <c r="U2274" s="3"/>
      <c r="V2274" s="3"/>
      <c r="W2274" s="3"/>
      <c r="X2274" s="260"/>
      <c r="Y2274" s="129"/>
      <c r="Z2274" s="129"/>
      <c r="AA2274" s="129"/>
      <c r="AB2274" s="129"/>
      <c r="AC2274" s="129"/>
      <c r="AD2274" s="129"/>
      <c r="AE2274" s="315"/>
      <c r="AF2274" s="129"/>
      <c r="AG2274" s="129"/>
      <c r="AH2274" s="129"/>
      <c r="AI2274" s="129"/>
      <c r="AJ2274" s="129"/>
      <c r="AK2274" s="129"/>
      <c r="AL2274" s="129"/>
      <c r="AM2274" s="129"/>
      <c r="AN2274" s="129"/>
      <c r="AO2274" s="129"/>
      <c r="AP2274" s="129"/>
    </row>
    <row r="2275" spans="2:44" s="149" customFormat="1" ht="12.75" customHeight="1">
      <c r="B2275" s="4"/>
      <c r="C2275" s="29"/>
      <c r="D2275" s="30"/>
      <c r="E2275" s="30"/>
      <c r="F2275" s="31"/>
      <c r="G2275" s="254" t="s">
        <v>1281</v>
      </c>
      <c r="H2275" s="77" t="s">
        <v>1246</v>
      </c>
      <c r="I2275" s="25">
        <v>12</v>
      </c>
      <c r="J2275" s="25">
        <v>0</v>
      </c>
      <c r="K2275" s="25">
        <v>0.2</v>
      </c>
      <c r="L2275" s="25">
        <v>0</v>
      </c>
      <c r="M2275" s="25"/>
      <c r="N2275" s="25"/>
      <c r="O2275" s="1"/>
      <c r="P2275" s="1"/>
      <c r="Q2275" s="1"/>
      <c r="R2275" s="78">
        <v>42377</v>
      </c>
      <c r="S2275" s="274" t="s">
        <v>2470</v>
      </c>
      <c r="T2275" s="3"/>
      <c r="U2275" s="3"/>
      <c r="V2275" s="3"/>
      <c r="W2275" s="3"/>
      <c r="X2275" s="260"/>
      <c r="Y2275" s="129"/>
      <c r="Z2275" s="129"/>
      <c r="AA2275" s="129"/>
      <c r="AB2275" s="129"/>
      <c r="AC2275" s="129"/>
      <c r="AD2275" s="129"/>
      <c r="AE2275" s="315"/>
      <c r="AF2275" s="129"/>
      <c r="AG2275" s="129"/>
      <c r="AH2275" s="129"/>
      <c r="AI2275" s="129"/>
      <c r="AJ2275" s="129"/>
      <c r="AK2275" s="129"/>
      <c r="AL2275" s="129"/>
      <c r="AM2275" s="129"/>
      <c r="AN2275" s="129"/>
      <c r="AO2275" s="129"/>
      <c r="AP2275" s="129"/>
    </row>
    <row r="2276" spans="2:44" s="149" customFormat="1" ht="12.75" customHeight="1">
      <c r="B2276" s="4"/>
      <c r="C2276" s="29"/>
      <c r="D2276" s="30"/>
      <c r="E2276" s="30"/>
      <c r="F2276" s="31"/>
      <c r="G2276" s="254" t="s">
        <v>1282</v>
      </c>
      <c r="H2276" s="77" t="s">
        <v>1246</v>
      </c>
      <c r="I2276" s="25">
        <v>6</v>
      </c>
      <c r="J2276" s="25">
        <v>0</v>
      </c>
      <c r="K2276" s="25">
        <v>0.1</v>
      </c>
      <c r="L2276" s="25">
        <v>0</v>
      </c>
      <c r="M2276" s="25"/>
      <c r="N2276" s="25"/>
      <c r="O2276" s="1"/>
      <c r="P2276" s="1"/>
      <c r="Q2276" s="1"/>
      <c r="R2276" s="78">
        <v>42377</v>
      </c>
      <c r="S2276" s="274" t="s">
        <v>2470</v>
      </c>
      <c r="T2276" s="3"/>
      <c r="U2276" s="3"/>
      <c r="V2276" s="3"/>
      <c r="W2276" s="3"/>
      <c r="X2276" s="260"/>
      <c r="Y2276" s="129"/>
      <c r="Z2276" s="129"/>
      <c r="AA2276" s="129"/>
      <c r="AB2276" s="129"/>
      <c r="AC2276" s="129"/>
      <c r="AD2276" s="129"/>
      <c r="AE2276" s="315"/>
      <c r="AF2276" s="129"/>
      <c r="AG2276" s="129"/>
      <c r="AH2276" s="129"/>
      <c r="AI2276" s="129"/>
      <c r="AJ2276" s="129"/>
      <c r="AK2276" s="129"/>
      <c r="AL2276" s="129"/>
      <c r="AM2276" s="129"/>
      <c r="AN2276" s="129"/>
      <c r="AO2276" s="129"/>
      <c r="AP2276" s="129"/>
    </row>
    <row r="2277" spans="2:44" s="149" customFormat="1" ht="12.75" customHeight="1">
      <c r="B2277" s="4"/>
      <c r="C2277" s="29"/>
      <c r="D2277" s="30"/>
      <c r="E2277" s="30"/>
      <c r="F2277" s="31"/>
      <c r="G2277" s="254" t="s">
        <v>1283</v>
      </c>
      <c r="H2277" s="77" t="s">
        <v>1246</v>
      </c>
      <c r="I2277" s="25">
        <v>12</v>
      </c>
      <c r="J2277" s="25">
        <v>0</v>
      </c>
      <c r="K2277" s="25">
        <v>0.05</v>
      </c>
      <c r="L2277" s="25">
        <v>0</v>
      </c>
      <c r="M2277" s="25"/>
      <c r="N2277" s="25"/>
      <c r="O2277" s="1"/>
      <c r="P2277" s="1"/>
      <c r="Q2277" s="1"/>
      <c r="R2277" s="78">
        <v>42377</v>
      </c>
      <c r="S2277" s="274" t="s">
        <v>2470</v>
      </c>
      <c r="T2277" s="3"/>
      <c r="U2277" s="3"/>
      <c r="V2277" s="3"/>
      <c r="W2277" s="3"/>
      <c r="X2277" s="260"/>
      <c r="Y2277" s="129"/>
      <c r="Z2277" s="129"/>
      <c r="AA2277" s="129"/>
      <c r="AB2277" s="129"/>
      <c r="AC2277" s="129"/>
      <c r="AD2277" s="129"/>
      <c r="AE2277" s="315"/>
      <c r="AF2277" s="129"/>
      <c r="AG2277" s="129"/>
      <c r="AH2277" s="129"/>
      <c r="AI2277" s="129"/>
      <c r="AJ2277" s="129"/>
      <c r="AK2277" s="129"/>
      <c r="AL2277" s="129"/>
      <c r="AM2277" s="129"/>
      <c r="AN2277" s="129"/>
      <c r="AO2277" s="129"/>
      <c r="AP2277" s="129"/>
    </row>
    <row r="2278" spans="2:44" s="149" customFormat="1" ht="12.75" customHeight="1">
      <c r="B2278" s="4"/>
      <c r="C2278" s="29"/>
      <c r="D2278" s="30"/>
      <c r="E2278" s="30"/>
      <c r="F2278" s="31"/>
      <c r="G2278" s="254" t="s">
        <v>1284</v>
      </c>
      <c r="H2278" s="77" t="s">
        <v>1246</v>
      </c>
      <c r="I2278" s="25">
        <v>6</v>
      </c>
      <c r="J2278" s="25">
        <v>0</v>
      </c>
      <c r="K2278" s="25">
        <v>0.05</v>
      </c>
      <c r="L2278" s="25">
        <v>0</v>
      </c>
      <c r="M2278" s="25"/>
      <c r="N2278" s="25"/>
      <c r="O2278" s="1"/>
      <c r="P2278" s="1"/>
      <c r="Q2278" s="1"/>
      <c r="R2278" s="78">
        <v>42377</v>
      </c>
      <c r="S2278" s="274" t="s">
        <v>2470</v>
      </c>
      <c r="T2278" s="3"/>
      <c r="U2278" s="3"/>
      <c r="V2278" s="3"/>
      <c r="W2278" s="3"/>
      <c r="X2278" s="260"/>
      <c r="Y2278" s="129"/>
      <c r="Z2278" s="129"/>
      <c r="AA2278" s="129"/>
      <c r="AB2278" s="129"/>
      <c r="AC2278" s="129"/>
      <c r="AD2278" s="129"/>
      <c r="AE2278" s="315"/>
      <c r="AF2278" s="129"/>
      <c r="AG2278" s="129"/>
      <c r="AH2278" s="129"/>
      <c r="AI2278" s="129"/>
      <c r="AJ2278" s="129"/>
      <c r="AK2278" s="129"/>
      <c r="AL2278" s="129"/>
      <c r="AM2278" s="129"/>
      <c r="AN2278" s="129"/>
      <c r="AO2278" s="129"/>
      <c r="AP2278" s="129"/>
    </row>
    <row r="2279" spans="2:44" s="149" customFormat="1" ht="12.75" customHeight="1">
      <c r="B2279" s="4"/>
      <c r="C2279" s="29"/>
      <c r="D2279" s="30"/>
      <c r="E2279" s="30"/>
      <c r="F2279" s="31"/>
      <c r="G2279" s="254" t="s">
        <v>1285</v>
      </c>
      <c r="H2279" s="77" t="s">
        <v>1246</v>
      </c>
      <c r="I2279" s="80">
        <v>24</v>
      </c>
      <c r="J2279" s="25">
        <v>0</v>
      </c>
      <c r="K2279" s="25">
        <v>0.2</v>
      </c>
      <c r="L2279" s="25">
        <v>0</v>
      </c>
      <c r="M2279" s="25"/>
      <c r="N2279" s="25"/>
      <c r="O2279" s="1"/>
      <c r="P2279" s="1"/>
      <c r="Q2279" s="1"/>
      <c r="R2279" s="78">
        <v>42377</v>
      </c>
      <c r="S2279" s="274" t="s">
        <v>2470</v>
      </c>
      <c r="T2279" s="3"/>
      <c r="U2279" s="3"/>
      <c r="V2279" s="3"/>
      <c r="W2279" s="3"/>
      <c r="X2279" s="260"/>
      <c r="Y2279" s="129"/>
      <c r="Z2279" s="129"/>
      <c r="AA2279" s="129"/>
      <c r="AB2279" s="129"/>
      <c r="AC2279" s="129"/>
      <c r="AD2279" s="129"/>
      <c r="AE2279" s="315"/>
      <c r="AF2279" s="129"/>
      <c r="AG2279" s="129"/>
      <c r="AH2279" s="129"/>
      <c r="AI2279" s="129"/>
      <c r="AJ2279" s="129"/>
      <c r="AK2279" s="129"/>
      <c r="AL2279" s="129"/>
      <c r="AM2279" s="129"/>
      <c r="AN2279" s="129"/>
      <c r="AO2279" s="129"/>
      <c r="AP2279" s="129"/>
    </row>
    <row r="2280" spans="2:44" s="149" customFormat="1" ht="12.75" customHeight="1">
      <c r="B2280" s="4"/>
      <c r="C2280" s="29"/>
      <c r="D2280" s="30"/>
      <c r="E2280" s="30"/>
      <c r="F2280" s="31"/>
      <c r="G2280" s="254" t="s">
        <v>1286</v>
      </c>
      <c r="H2280" s="77" t="s">
        <v>1246</v>
      </c>
      <c r="I2280" s="25">
        <v>6</v>
      </c>
      <c r="J2280" s="25">
        <v>0</v>
      </c>
      <c r="K2280" s="25">
        <v>0.1</v>
      </c>
      <c r="L2280" s="25">
        <v>0</v>
      </c>
      <c r="M2280" s="25"/>
      <c r="N2280" s="25"/>
      <c r="O2280" s="1"/>
      <c r="P2280" s="1"/>
      <c r="Q2280" s="1"/>
      <c r="R2280" s="78">
        <v>42377</v>
      </c>
      <c r="S2280" s="274" t="s">
        <v>2470</v>
      </c>
      <c r="T2280" s="3"/>
      <c r="U2280" s="3"/>
      <c r="V2280" s="3"/>
      <c r="W2280" s="3"/>
      <c r="X2280" s="260"/>
      <c r="Y2280" s="129"/>
      <c r="Z2280" s="129"/>
      <c r="AA2280" s="129"/>
      <c r="AB2280" s="129"/>
      <c r="AC2280" s="129"/>
      <c r="AD2280" s="129"/>
      <c r="AE2280" s="315"/>
      <c r="AF2280" s="129"/>
      <c r="AG2280" s="129"/>
      <c r="AH2280" s="129"/>
      <c r="AI2280" s="129"/>
      <c r="AJ2280" s="129"/>
      <c r="AK2280" s="129"/>
      <c r="AL2280" s="129"/>
      <c r="AM2280" s="129"/>
      <c r="AN2280" s="129"/>
      <c r="AO2280" s="129"/>
      <c r="AP2280" s="129"/>
    </row>
    <row r="2281" spans="2:44" s="149" customFormat="1" ht="12.75" customHeight="1">
      <c r="B2281" s="4"/>
      <c r="C2281" s="29"/>
      <c r="D2281" s="30"/>
      <c r="E2281" s="30"/>
      <c r="F2281" s="31"/>
      <c r="G2281" s="254" t="s">
        <v>1287</v>
      </c>
      <c r="H2281" s="77" t="s">
        <v>1246</v>
      </c>
      <c r="I2281" s="80">
        <v>24</v>
      </c>
      <c r="J2281" s="25">
        <v>0</v>
      </c>
      <c r="K2281" s="25">
        <v>0.2</v>
      </c>
      <c r="L2281" s="25">
        <v>0</v>
      </c>
      <c r="M2281" s="25"/>
      <c r="N2281" s="25"/>
      <c r="O2281" s="1"/>
      <c r="P2281" s="1"/>
      <c r="Q2281" s="1"/>
      <c r="R2281" s="78">
        <v>42377</v>
      </c>
      <c r="S2281" s="274" t="s">
        <v>2470</v>
      </c>
      <c r="T2281" s="3"/>
      <c r="U2281" s="3"/>
      <c r="V2281" s="3"/>
      <c r="W2281" s="3"/>
      <c r="X2281" s="260"/>
      <c r="Y2281" s="129"/>
      <c r="Z2281" s="129"/>
      <c r="AA2281" s="129"/>
      <c r="AB2281" s="129"/>
      <c r="AC2281" s="129"/>
      <c r="AD2281" s="129"/>
      <c r="AE2281" s="315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</row>
    <row r="2282" spans="2:44" s="149" customFormat="1" ht="12.75" customHeight="1">
      <c r="B2282" s="4"/>
      <c r="C2282" s="86" t="s">
        <v>1242</v>
      </c>
      <c r="D2282" s="109" t="s">
        <v>1243</v>
      </c>
      <c r="E2282" s="110" t="s">
        <v>1265</v>
      </c>
      <c r="F2282" s="81" t="s">
        <v>1140</v>
      </c>
      <c r="G2282" s="254" t="s">
        <v>1288</v>
      </c>
      <c r="H2282" s="77" t="s">
        <v>1246</v>
      </c>
      <c r="I2282" s="25">
        <v>12</v>
      </c>
      <c r="J2282" s="25">
        <v>0</v>
      </c>
      <c r="K2282" s="25">
        <v>0.2</v>
      </c>
      <c r="L2282" s="25">
        <v>0</v>
      </c>
      <c r="M2282" s="25">
        <v>102</v>
      </c>
      <c r="N2282" s="25">
        <v>0</v>
      </c>
      <c r="O2282" s="1">
        <v>0.5</v>
      </c>
      <c r="P2282" s="1">
        <v>0</v>
      </c>
      <c r="Q2282" s="1"/>
      <c r="R2282" s="78">
        <v>42377</v>
      </c>
      <c r="S2282" s="274" t="s">
        <v>2470</v>
      </c>
      <c r="T2282" s="3"/>
      <c r="U2282" s="3"/>
      <c r="V2282" s="3"/>
      <c r="W2282" s="3"/>
      <c r="X2282" s="260"/>
      <c r="Y2282" s="129"/>
      <c r="Z2282" s="129"/>
      <c r="AA2282" s="129"/>
      <c r="AB2282" s="129"/>
      <c r="AC2282" s="129"/>
      <c r="AD2282" s="129"/>
      <c r="AE2282" s="315"/>
      <c r="AF2282" s="129"/>
      <c r="AG2282" s="129"/>
      <c r="AH2282" s="129"/>
      <c r="AI2282" s="129"/>
      <c r="AJ2282" s="129"/>
      <c r="AK2282" s="129"/>
      <c r="AL2282" s="129"/>
      <c r="AM2282" s="129"/>
      <c r="AN2282" s="129"/>
      <c r="AO2282" s="129"/>
      <c r="AP2282" s="129"/>
      <c r="AQ2282" s="327"/>
      <c r="AR2282" s="327"/>
    </row>
    <row r="2283" spans="2:44" s="149" customFormat="1" ht="12.75" customHeight="1">
      <c r="B2283" s="4"/>
      <c r="C2283" s="29"/>
      <c r="D2283" s="30"/>
      <c r="E2283" s="30"/>
      <c r="F2283" s="31"/>
      <c r="G2283" s="254" t="s">
        <v>1289</v>
      </c>
      <c r="H2283" s="77" t="s">
        <v>1246</v>
      </c>
      <c r="I2283" s="25">
        <v>90</v>
      </c>
      <c r="J2283" s="25">
        <v>0</v>
      </c>
      <c r="K2283" s="25">
        <v>0.3</v>
      </c>
      <c r="L2283" s="25">
        <v>0</v>
      </c>
      <c r="M2283" s="25"/>
      <c r="N2283" s="25"/>
      <c r="O2283" s="1"/>
      <c r="P2283" s="1"/>
      <c r="Q2283" s="1"/>
      <c r="R2283" s="78">
        <v>42377</v>
      </c>
      <c r="S2283" s="274" t="s">
        <v>2470</v>
      </c>
      <c r="T2283" s="3"/>
      <c r="U2283" s="3"/>
      <c r="V2283" s="3"/>
      <c r="W2283" s="3"/>
      <c r="X2283" s="260"/>
      <c r="Y2283" s="129"/>
      <c r="Z2283" s="129"/>
      <c r="AA2283" s="129"/>
      <c r="AB2283" s="129"/>
      <c r="AC2283" s="129"/>
      <c r="AD2283" s="129"/>
      <c r="AE2283" s="315"/>
      <c r="AF2283" s="129"/>
      <c r="AG2283" s="129"/>
      <c r="AH2283" s="129"/>
      <c r="AI2283" s="129"/>
      <c r="AJ2283" s="129"/>
      <c r="AK2283" s="129"/>
      <c r="AL2283" s="129"/>
      <c r="AM2283" s="129"/>
      <c r="AN2283" s="129"/>
      <c r="AO2283" s="129"/>
      <c r="AP2283" s="129"/>
    </row>
    <row r="2284" spans="2:44" s="149" customFormat="1" ht="12.75" customHeight="1">
      <c r="B2284" s="4"/>
      <c r="C2284" s="86" t="s">
        <v>1242</v>
      </c>
      <c r="D2284" s="109" t="s">
        <v>1243</v>
      </c>
      <c r="E2284" s="110" t="s">
        <v>1265</v>
      </c>
      <c r="F2284" s="81" t="s">
        <v>1290</v>
      </c>
      <c r="G2284" s="254" t="s">
        <v>1291</v>
      </c>
      <c r="H2284" s="77" t="s">
        <v>1246</v>
      </c>
      <c r="I2284" s="25">
        <v>30</v>
      </c>
      <c r="J2284" s="25">
        <v>0</v>
      </c>
      <c r="K2284" s="25">
        <v>0.2</v>
      </c>
      <c r="L2284" s="25">
        <v>0</v>
      </c>
      <c r="M2284" s="25">
        <v>60</v>
      </c>
      <c r="N2284" s="25">
        <v>0</v>
      </c>
      <c r="O2284" s="1">
        <v>0.4</v>
      </c>
      <c r="P2284" s="1">
        <v>0</v>
      </c>
      <c r="Q2284" s="1"/>
      <c r="R2284" s="78">
        <v>42437</v>
      </c>
      <c r="S2284" s="274" t="s">
        <v>2470</v>
      </c>
      <c r="T2284" s="3"/>
      <c r="U2284" s="3"/>
      <c r="V2284" s="3"/>
      <c r="W2284" s="3"/>
      <c r="X2284" s="260"/>
      <c r="Y2284" s="129"/>
      <c r="Z2284" s="129"/>
      <c r="AA2284" s="129"/>
      <c r="AB2284" s="129"/>
      <c r="AC2284" s="129"/>
      <c r="AD2284" s="129"/>
      <c r="AE2284" s="315"/>
      <c r="AF2284" s="129"/>
      <c r="AG2284" s="129"/>
      <c r="AH2284" s="129"/>
      <c r="AI2284" s="129"/>
      <c r="AJ2284" s="129"/>
      <c r="AK2284" s="129"/>
      <c r="AL2284" s="129"/>
      <c r="AM2284" s="129"/>
      <c r="AN2284" s="129"/>
      <c r="AO2284" s="129"/>
      <c r="AP2284" s="129"/>
      <c r="AQ2284" s="327"/>
      <c r="AR2284" s="327"/>
    </row>
    <row r="2285" spans="2:44" s="149" customFormat="1" ht="12.75" customHeight="1">
      <c r="B2285" s="4"/>
      <c r="C2285" s="29"/>
      <c r="D2285" s="30"/>
      <c r="E2285" s="30"/>
      <c r="F2285" s="31"/>
      <c r="G2285" s="254" t="s">
        <v>1292</v>
      </c>
      <c r="H2285" s="77" t="s">
        <v>1246</v>
      </c>
      <c r="I2285" s="25">
        <v>30</v>
      </c>
      <c r="J2285" s="25">
        <v>0</v>
      </c>
      <c r="K2285" s="25">
        <v>0.2</v>
      </c>
      <c r="L2285" s="25">
        <v>0</v>
      </c>
      <c r="M2285" s="25"/>
      <c r="N2285" s="25"/>
      <c r="O2285" s="1"/>
      <c r="P2285" s="1"/>
      <c r="Q2285" s="1"/>
      <c r="R2285" s="78">
        <v>42437</v>
      </c>
      <c r="S2285" s="274" t="s">
        <v>2470</v>
      </c>
      <c r="T2285" s="3"/>
      <c r="U2285" s="3"/>
      <c r="V2285" s="3"/>
      <c r="W2285" s="3"/>
      <c r="X2285" s="260"/>
      <c r="Y2285" s="129"/>
      <c r="Z2285" s="129"/>
      <c r="AA2285" s="129"/>
      <c r="AB2285" s="129"/>
      <c r="AC2285" s="129"/>
      <c r="AD2285" s="129"/>
      <c r="AE2285" s="315"/>
      <c r="AF2285" s="129"/>
      <c r="AG2285" s="129"/>
      <c r="AH2285" s="129"/>
      <c r="AI2285" s="129"/>
      <c r="AJ2285" s="129"/>
      <c r="AK2285" s="129"/>
      <c r="AL2285" s="129"/>
      <c r="AM2285" s="129"/>
      <c r="AN2285" s="129"/>
      <c r="AO2285" s="129"/>
      <c r="AP2285" s="129"/>
    </row>
    <row r="2286" spans="2:44" s="149" customFormat="1" ht="12.75" customHeight="1">
      <c r="B2286" s="4"/>
      <c r="C2286" s="86" t="s">
        <v>1242</v>
      </c>
      <c r="D2286" s="109" t="s">
        <v>1243</v>
      </c>
      <c r="E2286" s="110" t="s">
        <v>1265</v>
      </c>
      <c r="F2286" s="81" t="s">
        <v>1293</v>
      </c>
      <c r="G2286" s="254" t="s">
        <v>1294</v>
      </c>
      <c r="H2286" s="77" t="s">
        <v>1246</v>
      </c>
      <c r="I2286" s="25">
        <v>30</v>
      </c>
      <c r="J2286" s="25">
        <v>0</v>
      </c>
      <c r="K2286" s="25">
        <v>0.2</v>
      </c>
      <c r="L2286" s="25">
        <v>0</v>
      </c>
      <c r="M2286" s="25">
        <v>30</v>
      </c>
      <c r="N2286" s="25">
        <v>0</v>
      </c>
      <c r="O2286" s="25">
        <v>0.2</v>
      </c>
      <c r="P2286" s="25">
        <v>0</v>
      </c>
      <c r="Q2286" s="1"/>
      <c r="R2286" s="78">
        <v>42431</v>
      </c>
      <c r="S2286" s="274" t="s">
        <v>2470</v>
      </c>
      <c r="T2286" s="3"/>
      <c r="U2286" s="3"/>
      <c r="V2286" s="3"/>
      <c r="W2286" s="3"/>
      <c r="X2286" s="260"/>
      <c r="Y2286" s="129"/>
      <c r="Z2286" s="129"/>
      <c r="AA2286" s="129"/>
      <c r="AB2286" s="129"/>
      <c r="AC2286" s="129"/>
      <c r="AD2286" s="129"/>
      <c r="AE2286" s="315"/>
      <c r="AF2286" s="129"/>
      <c r="AG2286" s="129"/>
      <c r="AH2286" s="129"/>
      <c r="AI2286" s="129"/>
      <c r="AJ2286" s="129"/>
      <c r="AK2286" s="129"/>
      <c r="AL2286" s="129"/>
      <c r="AM2286" s="129"/>
      <c r="AN2286" s="129"/>
      <c r="AO2286" s="129"/>
      <c r="AP2286" s="129"/>
      <c r="AQ2286" s="327"/>
      <c r="AR2286" s="327"/>
    </row>
    <row r="2287" spans="2:44" s="149" customFormat="1" ht="12.75" customHeight="1">
      <c r="B2287" s="4"/>
      <c r="C2287" s="86" t="s">
        <v>1242</v>
      </c>
      <c r="D2287" s="109" t="s">
        <v>1243</v>
      </c>
      <c r="E2287" s="110" t="s">
        <v>1265</v>
      </c>
      <c r="F2287" s="81" t="s">
        <v>1295</v>
      </c>
      <c r="G2287" s="254" t="s">
        <v>1296</v>
      </c>
      <c r="H2287" s="77" t="s">
        <v>1246</v>
      </c>
      <c r="I2287" s="25">
        <v>12</v>
      </c>
      <c r="J2287" s="25">
        <v>0</v>
      </c>
      <c r="K2287" s="25">
        <v>0.2</v>
      </c>
      <c r="L2287" s="25">
        <v>0</v>
      </c>
      <c r="M2287" s="25">
        <v>12</v>
      </c>
      <c r="N2287" s="25">
        <v>0</v>
      </c>
      <c r="O2287" s="25">
        <v>0.2</v>
      </c>
      <c r="P2287" s="25">
        <v>0</v>
      </c>
      <c r="Q2287" s="1"/>
      <c r="R2287" s="78">
        <v>42387</v>
      </c>
      <c r="S2287" s="274" t="s">
        <v>2470</v>
      </c>
      <c r="T2287" s="3"/>
      <c r="U2287" s="3"/>
      <c r="V2287" s="3"/>
      <c r="W2287" s="3"/>
      <c r="X2287" s="260"/>
      <c r="Y2287" s="129"/>
      <c r="Z2287" s="129"/>
      <c r="AA2287" s="129"/>
      <c r="AB2287" s="129"/>
      <c r="AC2287" s="129"/>
      <c r="AD2287" s="129"/>
      <c r="AE2287" s="315"/>
      <c r="AF2287" s="129"/>
      <c r="AG2287" s="129"/>
      <c r="AH2287" s="129"/>
      <c r="AI2287" s="129"/>
      <c r="AJ2287" s="129"/>
      <c r="AK2287" s="129"/>
      <c r="AL2287" s="129"/>
      <c r="AM2287" s="129"/>
      <c r="AN2287" s="129"/>
      <c r="AO2287" s="129"/>
      <c r="AP2287" s="129"/>
      <c r="AQ2287" s="327"/>
      <c r="AR2287" s="327"/>
    </row>
    <row r="2288" spans="2:44" s="149" customFormat="1" ht="12.75" customHeight="1">
      <c r="B2288" s="4"/>
      <c r="C2288" s="86" t="s">
        <v>1242</v>
      </c>
      <c r="D2288" s="109" t="s">
        <v>1243</v>
      </c>
      <c r="E2288" s="110" t="s">
        <v>1265</v>
      </c>
      <c r="F2288" s="111" t="s">
        <v>1297</v>
      </c>
      <c r="G2288" s="254" t="s">
        <v>1298</v>
      </c>
      <c r="H2288" s="77" t="s">
        <v>1246</v>
      </c>
      <c r="I2288" s="80">
        <v>12</v>
      </c>
      <c r="J2288" s="25">
        <v>0</v>
      </c>
      <c r="K2288" s="25">
        <v>0.1</v>
      </c>
      <c r="L2288" s="25">
        <v>0</v>
      </c>
      <c r="M2288" s="25">
        <v>48</v>
      </c>
      <c r="N2288" s="25">
        <v>0</v>
      </c>
      <c r="O2288" s="1">
        <v>0.35</v>
      </c>
      <c r="P2288" s="1">
        <v>0</v>
      </c>
      <c r="Q2288" s="1"/>
      <c r="R2288" s="78">
        <v>42387</v>
      </c>
      <c r="S2288" s="274" t="s">
        <v>2470</v>
      </c>
      <c r="T2288" s="3"/>
      <c r="U2288" s="3"/>
      <c r="V2288" s="3"/>
      <c r="W2288" s="3"/>
      <c r="X2288" s="260"/>
      <c r="Y2288" s="129"/>
      <c r="Z2288" s="129"/>
      <c r="AA2288" s="129"/>
      <c r="AB2288" s="129"/>
      <c r="AC2288" s="129"/>
      <c r="AD2288" s="129"/>
      <c r="AE2288" s="315"/>
      <c r="AF2288" s="129"/>
      <c r="AG2288" s="129"/>
      <c r="AH2288" s="129"/>
      <c r="AI2288" s="129"/>
      <c r="AJ2288" s="129"/>
      <c r="AK2288" s="129"/>
      <c r="AL2288" s="129"/>
      <c r="AM2288" s="129"/>
      <c r="AN2288" s="129"/>
      <c r="AO2288" s="129"/>
      <c r="AP2288" s="129"/>
      <c r="AQ2288" s="327"/>
      <c r="AR2288" s="327"/>
    </row>
    <row r="2289" spans="2:44" s="149" customFormat="1" ht="12.75" customHeight="1">
      <c r="B2289" s="4"/>
      <c r="C2289" s="29"/>
      <c r="D2289" s="30"/>
      <c r="E2289" s="30"/>
      <c r="F2289" s="31"/>
      <c r="G2289" s="254" t="s">
        <v>1299</v>
      </c>
      <c r="H2289" s="77" t="s">
        <v>1246</v>
      </c>
      <c r="I2289" s="80">
        <v>18</v>
      </c>
      <c r="J2289" s="25">
        <v>0</v>
      </c>
      <c r="K2289" s="25">
        <v>0.2</v>
      </c>
      <c r="L2289" s="25">
        <v>0</v>
      </c>
      <c r="M2289" s="25"/>
      <c r="N2289" s="25"/>
      <c r="O2289" s="1"/>
      <c r="P2289" s="1"/>
      <c r="Q2289" s="1"/>
      <c r="R2289" s="78">
        <v>42387</v>
      </c>
      <c r="S2289" s="274" t="s">
        <v>2470</v>
      </c>
      <c r="T2289" s="3"/>
      <c r="U2289" s="3"/>
      <c r="V2289" s="3"/>
      <c r="W2289" s="3"/>
      <c r="X2289" s="260"/>
      <c r="Y2289" s="129"/>
      <c r="Z2289" s="129"/>
      <c r="AA2289" s="129"/>
      <c r="AB2289" s="129"/>
      <c r="AC2289" s="129"/>
      <c r="AD2289" s="129"/>
      <c r="AE2289" s="315"/>
      <c r="AF2289" s="129"/>
      <c r="AG2289" s="129"/>
      <c r="AH2289" s="129"/>
      <c r="AI2289" s="129"/>
      <c r="AJ2289" s="129"/>
      <c r="AK2289" s="129"/>
      <c r="AL2289" s="129"/>
      <c r="AM2289" s="129"/>
      <c r="AN2289" s="129"/>
      <c r="AO2289" s="129"/>
      <c r="AP2289" s="129"/>
    </row>
    <row r="2290" spans="2:44" s="149" customFormat="1" ht="12.75" customHeight="1">
      <c r="B2290" s="4"/>
      <c r="C2290" s="29"/>
      <c r="D2290" s="30"/>
      <c r="E2290" s="30"/>
      <c r="F2290" s="31"/>
      <c r="G2290" s="255" t="s">
        <v>1300</v>
      </c>
      <c r="H2290" s="77" t="s">
        <v>1246</v>
      </c>
      <c r="I2290" s="80">
        <v>18</v>
      </c>
      <c r="J2290" s="82">
        <v>0</v>
      </c>
      <c r="K2290" s="82">
        <v>0.05</v>
      </c>
      <c r="L2290" s="82">
        <v>0</v>
      </c>
      <c r="M2290" s="25"/>
      <c r="N2290" s="25"/>
      <c r="O2290" s="1"/>
      <c r="P2290" s="1"/>
      <c r="Q2290" s="1"/>
      <c r="R2290" s="78">
        <v>42430</v>
      </c>
      <c r="S2290" s="274" t="s">
        <v>2470</v>
      </c>
      <c r="T2290" s="3"/>
      <c r="U2290" s="3"/>
      <c r="V2290" s="3"/>
      <c r="W2290" s="3"/>
      <c r="X2290" s="260"/>
      <c r="Y2290" s="129"/>
      <c r="Z2290" s="129"/>
      <c r="AA2290" s="129"/>
      <c r="AB2290" s="129"/>
      <c r="AC2290" s="129"/>
      <c r="AD2290" s="129"/>
      <c r="AE2290" s="315"/>
      <c r="AF2290" s="129"/>
      <c r="AG2290" s="129"/>
      <c r="AH2290" s="129"/>
      <c r="AI2290" s="129"/>
      <c r="AJ2290" s="129"/>
      <c r="AK2290" s="129"/>
      <c r="AL2290" s="129"/>
      <c r="AM2290" s="129"/>
      <c r="AN2290" s="129"/>
      <c r="AO2290" s="129"/>
      <c r="AP2290" s="129"/>
    </row>
    <row r="2291" spans="2:44" s="149" customFormat="1" ht="12.75" customHeight="1">
      <c r="B2291" s="4"/>
      <c r="C2291" s="86" t="s">
        <v>1242</v>
      </c>
      <c r="D2291" s="109" t="s">
        <v>1243</v>
      </c>
      <c r="E2291" s="110" t="s">
        <v>1265</v>
      </c>
      <c r="F2291" s="81" t="s">
        <v>3226</v>
      </c>
      <c r="G2291" s="254" t="s">
        <v>1301</v>
      </c>
      <c r="H2291" s="77" t="s">
        <v>1246</v>
      </c>
      <c r="I2291" s="25">
        <v>30</v>
      </c>
      <c r="J2291" s="25">
        <v>0</v>
      </c>
      <c r="K2291" s="25">
        <v>0.3</v>
      </c>
      <c r="L2291" s="25">
        <v>0</v>
      </c>
      <c r="M2291" s="25">
        <v>78</v>
      </c>
      <c r="N2291" s="25">
        <v>0</v>
      </c>
      <c r="O2291" s="1">
        <v>0.7</v>
      </c>
      <c r="P2291" s="1">
        <v>0</v>
      </c>
      <c r="Q2291" s="1"/>
      <c r="R2291" s="78">
        <v>42387</v>
      </c>
      <c r="S2291" s="274" t="s">
        <v>2470</v>
      </c>
      <c r="T2291" s="3"/>
      <c r="U2291" s="3"/>
      <c r="V2291" s="3"/>
      <c r="W2291" s="3"/>
      <c r="X2291" s="260"/>
      <c r="Y2291" s="129"/>
      <c r="Z2291" s="129"/>
      <c r="AA2291" s="129"/>
      <c r="AB2291" s="129"/>
      <c r="AC2291" s="129"/>
      <c r="AD2291" s="129"/>
      <c r="AE2291" s="315"/>
      <c r="AF2291" s="129"/>
      <c r="AG2291" s="129"/>
      <c r="AH2291" s="129"/>
      <c r="AI2291" s="129"/>
      <c r="AJ2291" s="129"/>
      <c r="AK2291" s="129"/>
      <c r="AL2291" s="129"/>
      <c r="AM2291" s="129"/>
      <c r="AN2291" s="129"/>
      <c r="AO2291" s="129"/>
      <c r="AP2291" s="129"/>
      <c r="AQ2291" s="327"/>
      <c r="AR2291" s="327"/>
    </row>
    <row r="2292" spans="2:44" s="149" customFormat="1" ht="12.75" customHeight="1">
      <c r="B2292" s="4"/>
      <c r="C2292" s="29"/>
      <c r="D2292" s="30"/>
      <c r="E2292" s="30"/>
      <c r="F2292" s="31"/>
      <c r="G2292" s="254" t="s">
        <v>1302</v>
      </c>
      <c r="H2292" s="77" t="s">
        <v>1246</v>
      </c>
      <c r="I2292" s="25">
        <v>30</v>
      </c>
      <c r="J2292" s="25">
        <v>0</v>
      </c>
      <c r="K2292" s="25">
        <v>0.3</v>
      </c>
      <c r="L2292" s="25">
        <v>0</v>
      </c>
      <c r="M2292" s="25"/>
      <c r="N2292" s="25"/>
      <c r="O2292" s="1"/>
      <c r="P2292" s="1"/>
      <c r="Q2292" s="1"/>
      <c r="R2292" s="78">
        <v>42437</v>
      </c>
      <c r="S2292" s="274" t="s">
        <v>2470</v>
      </c>
      <c r="T2292" s="3"/>
      <c r="U2292" s="3"/>
      <c r="V2292" s="3"/>
      <c r="W2292" s="3"/>
      <c r="X2292" s="260"/>
      <c r="Y2292" s="129"/>
      <c r="Z2292" s="129"/>
      <c r="AA2292" s="129"/>
      <c r="AB2292" s="129"/>
      <c r="AC2292" s="129"/>
      <c r="AD2292" s="129"/>
      <c r="AE2292" s="315"/>
      <c r="AF2292" s="129"/>
      <c r="AG2292" s="129"/>
      <c r="AH2292" s="129"/>
      <c r="AI2292" s="129"/>
      <c r="AJ2292" s="129"/>
      <c r="AK2292" s="129"/>
      <c r="AL2292" s="129"/>
      <c r="AM2292" s="129"/>
      <c r="AN2292" s="129"/>
      <c r="AO2292" s="129"/>
      <c r="AP2292" s="129"/>
    </row>
    <row r="2293" spans="2:44" s="149" customFormat="1" ht="12.75" customHeight="1">
      <c r="B2293" s="4"/>
      <c r="C2293" s="29"/>
      <c r="D2293" s="30"/>
      <c r="E2293" s="30"/>
      <c r="F2293" s="31"/>
      <c r="G2293" s="254" t="s">
        <v>1303</v>
      </c>
      <c r="H2293" s="77" t="s">
        <v>1246</v>
      </c>
      <c r="I2293" s="80">
        <v>18</v>
      </c>
      <c r="J2293" s="25">
        <v>0</v>
      </c>
      <c r="K2293" s="25">
        <v>0.1</v>
      </c>
      <c r="L2293" s="25">
        <v>0</v>
      </c>
      <c r="M2293" s="25"/>
      <c r="N2293" s="25"/>
      <c r="O2293" s="1"/>
      <c r="P2293" s="1"/>
      <c r="Q2293" s="1"/>
      <c r="R2293" s="78">
        <v>42437</v>
      </c>
      <c r="S2293" s="274" t="s">
        <v>2470</v>
      </c>
      <c r="T2293" s="3"/>
      <c r="U2293" s="3"/>
      <c r="V2293" s="3"/>
      <c r="W2293" s="3"/>
      <c r="X2293" s="260"/>
      <c r="Y2293" s="129"/>
      <c r="Z2293" s="129"/>
      <c r="AA2293" s="129"/>
      <c r="AB2293" s="129"/>
      <c r="AC2293" s="129"/>
      <c r="AD2293" s="129"/>
      <c r="AE2293" s="315"/>
      <c r="AF2293" s="129"/>
      <c r="AG2293" s="129"/>
      <c r="AH2293" s="129"/>
      <c r="AI2293" s="129"/>
      <c r="AJ2293" s="129"/>
      <c r="AK2293" s="129"/>
      <c r="AL2293" s="129"/>
      <c r="AM2293" s="129"/>
      <c r="AN2293" s="129"/>
      <c r="AO2293" s="129"/>
      <c r="AP2293" s="129"/>
    </row>
    <row r="2294" spans="2:44" s="149" customFormat="1" ht="12.75" customHeight="1">
      <c r="B2294" s="4"/>
      <c r="C2294" s="86" t="s">
        <v>1242</v>
      </c>
      <c r="D2294" s="86" t="s">
        <v>1304</v>
      </c>
      <c r="E2294" s="86" t="s">
        <v>1305</v>
      </c>
      <c r="F2294" s="86" t="s">
        <v>1139</v>
      </c>
      <c r="G2294" s="254" t="s">
        <v>175</v>
      </c>
      <c r="H2294" s="77" t="s">
        <v>1246</v>
      </c>
      <c r="I2294" s="83">
        <v>6</v>
      </c>
      <c r="J2294" s="25">
        <v>0</v>
      </c>
      <c r="K2294" s="25">
        <v>0.05</v>
      </c>
      <c r="L2294" s="25">
        <v>0</v>
      </c>
      <c r="M2294" s="25">
        <v>36</v>
      </c>
      <c r="N2294" s="25">
        <v>0</v>
      </c>
      <c r="O2294" s="1">
        <v>0.55000000000000004</v>
      </c>
      <c r="P2294" s="1">
        <v>0</v>
      </c>
      <c r="Q2294" s="1"/>
      <c r="R2294" s="78">
        <v>42431</v>
      </c>
      <c r="S2294" s="274" t="s">
        <v>2470</v>
      </c>
      <c r="T2294" s="3"/>
      <c r="U2294" s="3"/>
      <c r="V2294" s="3"/>
      <c r="W2294" s="3"/>
      <c r="X2294" s="260"/>
      <c r="Y2294" s="129"/>
      <c r="Z2294" s="129"/>
      <c r="AA2294" s="129"/>
      <c r="AB2294" s="129"/>
      <c r="AC2294" s="129"/>
      <c r="AD2294" s="129"/>
      <c r="AE2294" s="315"/>
      <c r="AF2294" s="129"/>
      <c r="AG2294" s="129"/>
      <c r="AH2294" s="129"/>
      <c r="AI2294" s="129"/>
      <c r="AJ2294" s="129"/>
      <c r="AK2294" s="129"/>
      <c r="AL2294" s="129"/>
      <c r="AM2294" s="129"/>
      <c r="AN2294" s="129"/>
      <c r="AO2294" s="129"/>
      <c r="AP2294" s="129"/>
      <c r="AQ2294" s="327"/>
      <c r="AR2294" s="327"/>
    </row>
    <row r="2295" spans="2:44" s="149" customFormat="1" ht="12.75" customHeight="1">
      <c r="B2295" s="4"/>
      <c r="C2295" s="29"/>
      <c r="D2295" s="30"/>
      <c r="E2295" s="30"/>
      <c r="F2295" s="31"/>
      <c r="G2295" s="254" t="s">
        <v>1306</v>
      </c>
      <c r="H2295" s="77" t="s">
        <v>1246</v>
      </c>
      <c r="I2295" s="25">
        <v>12</v>
      </c>
      <c r="J2295" s="25">
        <v>0</v>
      </c>
      <c r="K2295" s="25">
        <v>0.2</v>
      </c>
      <c r="L2295" s="25">
        <v>0</v>
      </c>
      <c r="M2295" s="25"/>
      <c r="N2295" s="25"/>
      <c r="O2295" s="1"/>
      <c r="P2295" s="1"/>
      <c r="Q2295" s="1"/>
      <c r="R2295" s="78">
        <v>42431</v>
      </c>
      <c r="S2295" s="274" t="s">
        <v>2470</v>
      </c>
      <c r="T2295" s="3"/>
      <c r="U2295" s="3"/>
      <c r="V2295" s="3"/>
      <c r="W2295" s="3"/>
      <c r="X2295" s="260"/>
      <c r="Y2295" s="129"/>
      <c r="Z2295" s="129"/>
      <c r="AA2295" s="129"/>
      <c r="AB2295" s="129"/>
      <c r="AC2295" s="129"/>
      <c r="AD2295" s="129"/>
      <c r="AE2295" s="315"/>
      <c r="AF2295" s="129"/>
      <c r="AG2295" s="129"/>
      <c r="AH2295" s="129"/>
      <c r="AI2295" s="129"/>
      <c r="AJ2295" s="129"/>
      <c r="AK2295" s="129"/>
      <c r="AL2295" s="129"/>
      <c r="AM2295" s="129"/>
      <c r="AN2295" s="129"/>
      <c r="AO2295" s="129"/>
      <c r="AP2295" s="129"/>
    </row>
    <row r="2296" spans="2:44" s="149" customFormat="1" ht="12.75" customHeight="1">
      <c r="B2296" s="4"/>
      <c r="C2296" s="29"/>
      <c r="D2296" s="30"/>
      <c r="E2296" s="30"/>
      <c r="F2296" s="31"/>
      <c r="G2296" s="254" t="s">
        <v>1307</v>
      </c>
      <c r="H2296" s="77" t="s">
        <v>1246</v>
      </c>
      <c r="I2296" s="25">
        <v>6</v>
      </c>
      <c r="J2296" s="25">
        <v>0</v>
      </c>
      <c r="K2296" s="25">
        <v>0.1</v>
      </c>
      <c r="L2296" s="25">
        <v>0</v>
      </c>
      <c r="M2296" s="25"/>
      <c r="N2296" s="25"/>
      <c r="O2296" s="1"/>
      <c r="P2296" s="1"/>
      <c r="Q2296" s="1"/>
      <c r="R2296" s="78">
        <v>42431</v>
      </c>
      <c r="S2296" s="274" t="s">
        <v>2470</v>
      </c>
      <c r="T2296" s="3"/>
      <c r="U2296" s="3"/>
      <c r="V2296" s="3"/>
      <c r="W2296" s="3"/>
      <c r="X2296" s="260"/>
      <c r="Y2296" s="129"/>
      <c r="Z2296" s="129"/>
      <c r="AA2296" s="129"/>
      <c r="AB2296" s="129"/>
      <c r="AC2296" s="129"/>
      <c r="AD2296" s="129"/>
      <c r="AE2296" s="315"/>
      <c r="AF2296" s="129"/>
      <c r="AG2296" s="129"/>
      <c r="AH2296" s="129"/>
      <c r="AI2296" s="129"/>
      <c r="AJ2296" s="129"/>
      <c r="AK2296" s="129"/>
      <c r="AL2296" s="129"/>
      <c r="AM2296" s="129"/>
      <c r="AN2296" s="129"/>
      <c r="AO2296" s="129"/>
      <c r="AP2296" s="129"/>
    </row>
    <row r="2297" spans="2:44" s="149" customFormat="1" ht="12.75" customHeight="1">
      <c r="B2297" s="4"/>
      <c r="C2297" s="29"/>
      <c r="D2297" s="30"/>
      <c r="E2297" s="30"/>
      <c r="F2297" s="31"/>
      <c r="G2297" s="84" t="s">
        <v>1308</v>
      </c>
      <c r="H2297" s="85" t="s">
        <v>1246</v>
      </c>
      <c r="I2297" s="82">
        <v>12</v>
      </c>
      <c r="J2297" s="82">
        <v>0</v>
      </c>
      <c r="K2297" s="82">
        <v>0.2</v>
      </c>
      <c r="L2297" s="82">
        <v>0</v>
      </c>
      <c r="M2297" s="25"/>
      <c r="N2297" s="25"/>
      <c r="O2297" s="1"/>
      <c r="P2297" s="1"/>
      <c r="Q2297" s="1"/>
      <c r="R2297" s="78">
        <v>42431</v>
      </c>
      <c r="S2297" s="274" t="s">
        <v>2470</v>
      </c>
      <c r="T2297" s="3"/>
      <c r="U2297" s="3"/>
      <c r="V2297" s="3"/>
      <c r="W2297" s="3"/>
      <c r="X2297" s="260"/>
      <c r="Y2297" s="129"/>
      <c r="Z2297" s="129"/>
      <c r="AA2297" s="129"/>
      <c r="AB2297" s="129"/>
      <c r="AC2297" s="129"/>
      <c r="AD2297" s="129"/>
      <c r="AE2297" s="315"/>
      <c r="AF2297" s="129"/>
      <c r="AG2297" s="129"/>
      <c r="AH2297" s="129"/>
      <c r="AI2297" s="129"/>
      <c r="AJ2297" s="129"/>
      <c r="AK2297" s="129"/>
      <c r="AL2297" s="129"/>
      <c r="AM2297" s="129"/>
      <c r="AN2297" s="129"/>
      <c r="AO2297" s="129"/>
      <c r="AP2297" s="129"/>
    </row>
    <row r="2298" spans="2:44" s="149" customFormat="1" ht="12.75" customHeight="1">
      <c r="B2298" s="4"/>
      <c r="C2298" s="86" t="s">
        <v>1242</v>
      </c>
      <c r="D2298" s="86" t="s">
        <v>1304</v>
      </c>
      <c r="E2298" s="86" t="s">
        <v>1305</v>
      </c>
      <c r="F2298" s="86" t="s">
        <v>1309</v>
      </c>
      <c r="G2298" s="254" t="s">
        <v>1278</v>
      </c>
      <c r="H2298" s="77" t="s">
        <v>1246</v>
      </c>
      <c r="I2298" s="25">
        <v>12</v>
      </c>
      <c r="J2298" s="25">
        <v>0</v>
      </c>
      <c r="K2298" s="25">
        <v>0.2</v>
      </c>
      <c r="L2298" s="25">
        <v>0</v>
      </c>
      <c r="M2298" s="25">
        <v>60</v>
      </c>
      <c r="N2298" s="25">
        <v>0</v>
      </c>
      <c r="O2298" s="1">
        <v>0.85</v>
      </c>
      <c r="P2298" s="1">
        <v>0</v>
      </c>
      <c r="Q2298" s="1"/>
      <c r="R2298" s="78">
        <v>42431</v>
      </c>
      <c r="S2298" s="274" t="s">
        <v>2470</v>
      </c>
      <c r="T2298" s="3"/>
      <c r="U2298" s="3"/>
      <c r="V2298" s="3"/>
      <c r="W2298" s="3"/>
      <c r="X2298" s="260"/>
      <c r="Y2298" s="129"/>
      <c r="Z2298" s="129"/>
      <c r="AA2298" s="129"/>
      <c r="AB2298" s="129"/>
      <c r="AC2298" s="129"/>
      <c r="AD2298" s="129"/>
      <c r="AE2298" s="315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327"/>
      <c r="AR2298" s="327"/>
    </row>
    <row r="2299" spans="2:44" s="149" customFormat="1" ht="12.75" customHeight="1">
      <c r="B2299" s="4"/>
      <c r="C2299" s="29"/>
      <c r="D2299" s="30"/>
      <c r="E2299" s="30"/>
      <c r="F2299" s="31"/>
      <c r="G2299" s="254" t="s">
        <v>1310</v>
      </c>
      <c r="H2299" s="77" t="s">
        <v>1246</v>
      </c>
      <c r="I2299" s="83">
        <v>6</v>
      </c>
      <c r="J2299" s="25">
        <v>0</v>
      </c>
      <c r="K2299" s="25">
        <v>0.05</v>
      </c>
      <c r="L2299" s="25">
        <v>0</v>
      </c>
      <c r="M2299" s="25"/>
      <c r="N2299" s="25"/>
      <c r="O2299" s="1"/>
      <c r="P2299" s="1"/>
      <c r="Q2299" s="1"/>
      <c r="R2299" s="78">
        <v>42431</v>
      </c>
      <c r="S2299" s="274" t="s">
        <v>2470</v>
      </c>
      <c r="T2299" s="3"/>
      <c r="U2299" s="3"/>
      <c r="V2299" s="3"/>
      <c r="W2299" s="3"/>
      <c r="X2299" s="260"/>
      <c r="Y2299" s="129"/>
      <c r="Z2299" s="129"/>
      <c r="AA2299" s="129"/>
      <c r="AB2299" s="129"/>
      <c r="AC2299" s="129"/>
      <c r="AD2299" s="129"/>
      <c r="AE2299" s="315"/>
      <c r="AF2299" s="129"/>
      <c r="AG2299" s="129"/>
      <c r="AH2299" s="129"/>
      <c r="AI2299" s="129"/>
      <c r="AJ2299" s="129"/>
      <c r="AK2299" s="129"/>
      <c r="AL2299" s="129"/>
      <c r="AM2299" s="129"/>
      <c r="AN2299" s="129"/>
      <c r="AO2299" s="129"/>
      <c r="AP2299" s="129"/>
    </row>
    <row r="2300" spans="2:44" s="149" customFormat="1" ht="12.75" customHeight="1">
      <c r="B2300" s="4"/>
      <c r="C2300" s="29"/>
      <c r="D2300" s="30"/>
      <c r="E2300" s="30"/>
      <c r="F2300" s="31"/>
      <c r="G2300" s="254" t="s">
        <v>1280</v>
      </c>
      <c r="H2300" s="77" t="s">
        <v>1246</v>
      </c>
      <c r="I2300" s="83">
        <v>6</v>
      </c>
      <c r="J2300" s="25">
        <v>0</v>
      </c>
      <c r="K2300" s="25">
        <v>0.05</v>
      </c>
      <c r="L2300" s="25">
        <v>0</v>
      </c>
      <c r="M2300" s="25"/>
      <c r="N2300" s="25"/>
      <c r="O2300" s="1"/>
      <c r="P2300" s="1"/>
      <c r="Q2300" s="1"/>
      <c r="R2300" s="78">
        <v>42431</v>
      </c>
      <c r="S2300" s="274" t="s">
        <v>2470</v>
      </c>
      <c r="T2300" s="3"/>
      <c r="U2300" s="3"/>
      <c r="V2300" s="3"/>
      <c r="W2300" s="3"/>
      <c r="X2300" s="260"/>
      <c r="Y2300" s="129"/>
      <c r="Z2300" s="129"/>
      <c r="AA2300" s="129"/>
      <c r="AB2300" s="129"/>
      <c r="AC2300" s="129"/>
      <c r="AD2300" s="129"/>
      <c r="AE2300" s="315"/>
      <c r="AF2300" s="129"/>
      <c r="AG2300" s="129"/>
      <c r="AH2300" s="129"/>
      <c r="AI2300" s="129"/>
      <c r="AJ2300" s="129"/>
      <c r="AK2300" s="129"/>
      <c r="AL2300" s="129"/>
      <c r="AM2300" s="129"/>
      <c r="AN2300" s="129"/>
      <c r="AO2300" s="129"/>
      <c r="AP2300" s="129"/>
    </row>
    <row r="2301" spans="2:44" s="149" customFormat="1" ht="12.75" customHeight="1">
      <c r="B2301" s="4"/>
      <c r="C2301" s="29"/>
      <c r="D2301" s="30"/>
      <c r="E2301" s="30"/>
      <c r="F2301" s="31"/>
      <c r="G2301" s="254" t="s">
        <v>1284</v>
      </c>
      <c r="H2301" s="77" t="s">
        <v>1246</v>
      </c>
      <c r="I2301" s="83">
        <v>6</v>
      </c>
      <c r="J2301" s="25">
        <v>0</v>
      </c>
      <c r="K2301" s="25">
        <v>0.05</v>
      </c>
      <c r="L2301" s="25">
        <v>0</v>
      </c>
      <c r="M2301" s="25"/>
      <c r="N2301" s="25"/>
      <c r="O2301" s="1"/>
      <c r="P2301" s="1"/>
      <c r="Q2301" s="1"/>
      <c r="R2301" s="78">
        <v>42431</v>
      </c>
      <c r="S2301" s="274" t="s">
        <v>2470</v>
      </c>
      <c r="T2301" s="3"/>
      <c r="U2301" s="3"/>
      <c r="V2301" s="3"/>
      <c r="W2301" s="3"/>
      <c r="X2301" s="260"/>
      <c r="Y2301" s="129"/>
      <c r="Z2301" s="129"/>
      <c r="AA2301" s="129"/>
      <c r="AB2301" s="129"/>
      <c r="AC2301" s="129"/>
      <c r="AD2301" s="129"/>
      <c r="AE2301" s="315"/>
      <c r="AF2301" s="129"/>
      <c r="AG2301" s="129"/>
      <c r="AH2301" s="129"/>
      <c r="AI2301" s="129"/>
      <c r="AJ2301" s="129"/>
      <c r="AK2301" s="129"/>
      <c r="AL2301" s="129"/>
      <c r="AM2301" s="129"/>
      <c r="AN2301" s="129"/>
      <c r="AO2301" s="129"/>
      <c r="AP2301" s="129"/>
    </row>
    <row r="2302" spans="2:44" s="149" customFormat="1" ht="12.75" customHeight="1">
      <c r="B2302" s="4"/>
      <c r="C2302" s="29"/>
      <c r="D2302" s="30"/>
      <c r="E2302" s="30"/>
      <c r="F2302" s="31"/>
      <c r="G2302" s="254" t="s">
        <v>1281</v>
      </c>
      <c r="H2302" s="77" t="s">
        <v>1246</v>
      </c>
      <c r="I2302" s="25">
        <v>12</v>
      </c>
      <c r="J2302" s="25">
        <v>0</v>
      </c>
      <c r="K2302" s="25">
        <v>0.2</v>
      </c>
      <c r="L2302" s="25">
        <v>0</v>
      </c>
      <c r="M2302" s="25"/>
      <c r="N2302" s="25"/>
      <c r="O2302" s="1"/>
      <c r="P2302" s="1"/>
      <c r="Q2302" s="1"/>
      <c r="R2302" s="78">
        <v>42431</v>
      </c>
      <c r="S2302" s="274" t="s">
        <v>2470</v>
      </c>
      <c r="T2302" s="3"/>
      <c r="U2302" s="3"/>
      <c r="V2302" s="3"/>
      <c r="W2302" s="3"/>
      <c r="X2302" s="260"/>
      <c r="Y2302" s="129"/>
      <c r="Z2302" s="129"/>
      <c r="AA2302" s="129"/>
      <c r="AB2302" s="129"/>
      <c r="AC2302" s="129"/>
      <c r="AD2302" s="129"/>
      <c r="AE2302" s="315"/>
      <c r="AF2302" s="129"/>
      <c r="AG2302" s="129"/>
      <c r="AH2302" s="129"/>
      <c r="AI2302" s="129"/>
      <c r="AJ2302" s="129"/>
      <c r="AK2302" s="129"/>
      <c r="AL2302" s="129"/>
      <c r="AM2302" s="129"/>
      <c r="AN2302" s="129"/>
      <c r="AO2302" s="129"/>
      <c r="AP2302" s="129"/>
    </row>
    <row r="2303" spans="2:44" s="149" customFormat="1" ht="12.75" customHeight="1">
      <c r="B2303" s="4"/>
      <c r="C2303" s="29"/>
      <c r="D2303" s="30"/>
      <c r="E2303" s="30"/>
      <c r="F2303" s="31"/>
      <c r="G2303" s="254" t="s">
        <v>1311</v>
      </c>
      <c r="H2303" s="77" t="s">
        <v>1246</v>
      </c>
      <c r="I2303" s="25">
        <v>18</v>
      </c>
      <c r="J2303" s="25">
        <v>0</v>
      </c>
      <c r="K2303" s="25">
        <v>0.3</v>
      </c>
      <c r="L2303" s="25">
        <v>0</v>
      </c>
      <c r="M2303" s="25"/>
      <c r="N2303" s="25"/>
      <c r="O2303" s="1"/>
      <c r="P2303" s="1"/>
      <c r="Q2303" s="1"/>
      <c r="R2303" s="78">
        <v>42431</v>
      </c>
      <c r="S2303" s="274" t="s">
        <v>2470</v>
      </c>
      <c r="T2303" s="3"/>
      <c r="U2303" s="3"/>
      <c r="V2303" s="3"/>
      <c r="W2303" s="3"/>
      <c r="X2303" s="260"/>
      <c r="Y2303" s="129"/>
      <c r="Z2303" s="129"/>
      <c r="AA2303" s="129"/>
      <c r="AB2303" s="129"/>
      <c r="AC2303" s="129"/>
      <c r="AD2303" s="129"/>
      <c r="AE2303" s="315"/>
      <c r="AF2303" s="129"/>
      <c r="AG2303" s="129"/>
      <c r="AH2303" s="129"/>
      <c r="AI2303" s="129"/>
      <c r="AJ2303" s="129"/>
      <c r="AK2303" s="129"/>
      <c r="AL2303" s="129"/>
      <c r="AM2303" s="129"/>
      <c r="AN2303" s="129"/>
      <c r="AO2303" s="129"/>
      <c r="AP2303" s="129"/>
    </row>
    <row r="2304" spans="2:44" s="149" customFormat="1" ht="12.75" customHeight="1">
      <c r="B2304" s="4"/>
      <c r="C2304" s="86" t="s">
        <v>1242</v>
      </c>
      <c r="D2304" s="86" t="s">
        <v>1304</v>
      </c>
      <c r="E2304" s="86" t="s">
        <v>1305</v>
      </c>
      <c r="F2304" s="86" t="s">
        <v>1312</v>
      </c>
      <c r="G2304" s="254" t="s">
        <v>1313</v>
      </c>
      <c r="H2304" s="77" t="s">
        <v>1246</v>
      </c>
      <c r="I2304" s="25">
        <v>12</v>
      </c>
      <c r="J2304" s="25">
        <v>0</v>
      </c>
      <c r="K2304" s="25">
        <v>0.2</v>
      </c>
      <c r="L2304" s="25">
        <v>0</v>
      </c>
      <c r="M2304" s="25">
        <v>12</v>
      </c>
      <c r="N2304" s="25">
        <v>0</v>
      </c>
      <c r="O2304" s="25">
        <v>0.2</v>
      </c>
      <c r="P2304" s="25">
        <v>0</v>
      </c>
      <c r="Q2304" s="1"/>
      <c r="R2304" s="78">
        <v>42431</v>
      </c>
      <c r="S2304" s="274" t="s">
        <v>2470</v>
      </c>
      <c r="T2304" s="3"/>
      <c r="U2304" s="3"/>
      <c r="V2304" s="3"/>
      <c r="W2304" s="3"/>
      <c r="X2304" s="260"/>
      <c r="Y2304" s="129"/>
      <c r="Z2304" s="129"/>
      <c r="AA2304" s="129"/>
      <c r="AB2304" s="129"/>
      <c r="AC2304" s="129"/>
      <c r="AD2304" s="129"/>
      <c r="AE2304" s="315"/>
      <c r="AF2304" s="129"/>
      <c r="AG2304" s="129"/>
      <c r="AH2304" s="129"/>
      <c r="AI2304" s="129"/>
      <c r="AJ2304" s="129"/>
      <c r="AK2304" s="129"/>
      <c r="AL2304" s="129"/>
      <c r="AM2304" s="129"/>
      <c r="AN2304" s="129"/>
      <c r="AO2304" s="129"/>
      <c r="AP2304" s="129"/>
      <c r="AQ2304" s="327"/>
      <c r="AR2304" s="327"/>
    </row>
    <row r="2305" spans="2:44" s="149" customFormat="1" ht="12.75" customHeight="1">
      <c r="B2305" s="4"/>
      <c r="C2305" s="86" t="s">
        <v>1242</v>
      </c>
      <c r="D2305" s="86" t="s">
        <v>1304</v>
      </c>
      <c r="E2305" s="86" t="s">
        <v>1305</v>
      </c>
      <c r="F2305" s="86" t="s">
        <v>1314</v>
      </c>
      <c r="G2305" s="254" t="s">
        <v>1315</v>
      </c>
      <c r="H2305" s="77" t="s">
        <v>1246</v>
      </c>
      <c r="I2305" s="83">
        <v>6</v>
      </c>
      <c r="J2305" s="25">
        <v>0</v>
      </c>
      <c r="K2305" s="25">
        <v>0.02</v>
      </c>
      <c r="L2305" s="25">
        <v>1</v>
      </c>
      <c r="M2305" s="83">
        <v>6</v>
      </c>
      <c r="N2305" s="25">
        <v>0</v>
      </c>
      <c r="O2305" s="25">
        <v>0.02</v>
      </c>
      <c r="P2305" s="25">
        <v>1</v>
      </c>
      <c r="Q2305" s="1"/>
      <c r="R2305" s="78">
        <v>42431</v>
      </c>
      <c r="S2305" s="274" t="s">
        <v>2470</v>
      </c>
      <c r="T2305" s="3"/>
      <c r="U2305" s="3"/>
      <c r="V2305" s="3"/>
      <c r="W2305" s="3"/>
      <c r="X2305" s="260"/>
      <c r="Y2305" s="129"/>
      <c r="Z2305" s="129"/>
      <c r="AA2305" s="129"/>
      <c r="AB2305" s="129"/>
      <c r="AC2305" s="129"/>
      <c r="AD2305" s="129"/>
      <c r="AE2305" s="315"/>
      <c r="AF2305" s="129"/>
      <c r="AG2305" s="129"/>
      <c r="AH2305" s="129"/>
      <c r="AI2305" s="129"/>
      <c r="AJ2305" s="129"/>
      <c r="AK2305" s="129"/>
      <c r="AL2305" s="129"/>
      <c r="AM2305" s="129"/>
      <c r="AN2305" s="129"/>
      <c r="AO2305" s="129"/>
      <c r="AP2305" s="129"/>
      <c r="AQ2305" s="327"/>
      <c r="AR2305" s="327"/>
    </row>
    <row r="2306" spans="2:44" s="149" customFormat="1" ht="12.75" customHeight="1">
      <c r="B2306" s="4"/>
      <c r="C2306" s="86" t="s">
        <v>1242</v>
      </c>
      <c r="D2306" s="86" t="s">
        <v>1304</v>
      </c>
      <c r="E2306" s="86" t="s">
        <v>1305</v>
      </c>
      <c r="F2306" s="86" t="s">
        <v>1290</v>
      </c>
      <c r="G2306" s="254" t="s">
        <v>1291</v>
      </c>
      <c r="H2306" s="77" t="s">
        <v>1246</v>
      </c>
      <c r="I2306" s="25">
        <v>12</v>
      </c>
      <c r="J2306" s="25">
        <v>0</v>
      </c>
      <c r="K2306" s="25">
        <v>0.2</v>
      </c>
      <c r="L2306" s="25">
        <v>0</v>
      </c>
      <c r="M2306" s="25">
        <v>24</v>
      </c>
      <c r="N2306" s="25">
        <v>0</v>
      </c>
      <c r="O2306" s="1">
        <v>0.4</v>
      </c>
      <c r="P2306" s="1">
        <v>0</v>
      </c>
      <c r="Q2306" s="1"/>
      <c r="R2306" s="78">
        <v>42431</v>
      </c>
      <c r="S2306" s="274" t="s">
        <v>2470</v>
      </c>
      <c r="T2306" s="3"/>
      <c r="U2306" s="3"/>
      <c r="V2306" s="3"/>
      <c r="W2306" s="3"/>
      <c r="X2306" s="260"/>
      <c r="Y2306" s="129"/>
      <c r="Z2306" s="129"/>
      <c r="AA2306" s="129"/>
      <c r="AB2306" s="129"/>
      <c r="AC2306" s="129"/>
      <c r="AD2306" s="129"/>
      <c r="AE2306" s="315"/>
      <c r="AF2306" s="129"/>
      <c r="AG2306" s="129"/>
      <c r="AH2306" s="129"/>
      <c r="AI2306" s="129"/>
      <c r="AJ2306" s="129"/>
      <c r="AK2306" s="129"/>
      <c r="AL2306" s="129"/>
      <c r="AM2306" s="129"/>
      <c r="AN2306" s="129"/>
      <c r="AO2306" s="129"/>
      <c r="AP2306" s="129"/>
      <c r="AQ2306" s="327"/>
      <c r="AR2306" s="327"/>
    </row>
    <row r="2307" spans="2:44" s="149" customFormat="1" ht="12.75" customHeight="1">
      <c r="B2307" s="4"/>
      <c r="C2307" s="29"/>
      <c r="D2307" s="30"/>
      <c r="E2307" s="30"/>
      <c r="F2307" s="31"/>
      <c r="G2307" s="254" t="s">
        <v>1292</v>
      </c>
      <c r="H2307" s="77" t="s">
        <v>1246</v>
      </c>
      <c r="I2307" s="25">
        <v>12</v>
      </c>
      <c r="J2307" s="25">
        <v>0</v>
      </c>
      <c r="K2307" s="25">
        <v>0.2</v>
      </c>
      <c r="L2307" s="25">
        <v>0</v>
      </c>
      <c r="M2307" s="25"/>
      <c r="N2307" s="25"/>
      <c r="O2307" s="1"/>
      <c r="P2307" s="1"/>
      <c r="Q2307" s="1"/>
      <c r="R2307" s="78">
        <v>42431</v>
      </c>
      <c r="S2307" s="274" t="s">
        <v>2470</v>
      </c>
      <c r="T2307" s="3"/>
      <c r="U2307" s="3"/>
      <c r="V2307" s="3"/>
      <c r="W2307" s="3"/>
      <c r="X2307" s="260"/>
      <c r="Y2307" s="129"/>
      <c r="Z2307" s="129"/>
      <c r="AA2307" s="129"/>
      <c r="AB2307" s="129"/>
      <c r="AC2307" s="129"/>
      <c r="AD2307" s="129"/>
      <c r="AE2307" s="315"/>
      <c r="AF2307" s="129"/>
      <c r="AG2307" s="129"/>
      <c r="AH2307" s="129"/>
      <c r="AI2307" s="129"/>
      <c r="AJ2307" s="129"/>
      <c r="AK2307" s="129"/>
      <c r="AL2307" s="129"/>
      <c r="AM2307" s="129"/>
      <c r="AN2307" s="129"/>
      <c r="AO2307" s="129"/>
      <c r="AP2307" s="129"/>
    </row>
    <row r="2308" spans="2:44" s="149" customFormat="1" ht="12.75" customHeight="1">
      <c r="B2308" s="4"/>
      <c r="C2308" s="86" t="s">
        <v>1242</v>
      </c>
      <c r="D2308" s="86" t="s">
        <v>1304</v>
      </c>
      <c r="E2308" s="86" t="s">
        <v>1305</v>
      </c>
      <c r="F2308" s="86" t="s">
        <v>1140</v>
      </c>
      <c r="G2308" s="86" t="s">
        <v>1288</v>
      </c>
      <c r="H2308" s="77" t="s">
        <v>1246</v>
      </c>
      <c r="I2308" s="25">
        <v>12</v>
      </c>
      <c r="J2308" s="25">
        <v>0</v>
      </c>
      <c r="K2308" s="25">
        <v>0.2</v>
      </c>
      <c r="L2308" s="25">
        <v>0</v>
      </c>
      <c r="M2308" s="25">
        <v>102</v>
      </c>
      <c r="N2308" s="25">
        <v>0</v>
      </c>
      <c r="O2308" s="1">
        <v>0.4</v>
      </c>
      <c r="P2308" s="1">
        <v>0</v>
      </c>
      <c r="Q2308" s="1"/>
      <c r="R2308" s="78">
        <v>42431</v>
      </c>
      <c r="S2308" s="274" t="s">
        <v>2470</v>
      </c>
      <c r="T2308" s="3"/>
      <c r="U2308" s="3"/>
      <c r="V2308" s="3"/>
      <c r="W2308" s="3"/>
      <c r="X2308" s="260"/>
      <c r="Y2308" s="129"/>
      <c r="Z2308" s="129"/>
      <c r="AA2308" s="129"/>
      <c r="AB2308" s="129"/>
      <c r="AC2308" s="129"/>
      <c r="AD2308" s="129"/>
      <c r="AE2308" s="315"/>
      <c r="AF2308" s="129"/>
      <c r="AG2308" s="129"/>
      <c r="AH2308" s="129"/>
      <c r="AI2308" s="129"/>
      <c r="AJ2308" s="129"/>
      <c r="AK2308" s="129"/>
      <c r="AL2308" s="129"/>
      <c r="AM2308" s="129"/>
      <c r="AN2308" s="129"/>
      <c r="AO2308" s="129"/>
      <c r="AP2308" s="129"/>
      <c r="AQ2308" s="327"/>
      <c r="AR2308" s="327"/>
    </row>
    <row r="2309" spans="2:44" s="149" customFormat="1" ht="12.75" customHeight="1">
      <c r="B2309" s="4"/>
      <c r="C2309" s="29"/>
      <c r="D2309" s="30"/>
      <c r="E2309" s="30"/>
      <c r="F2309" s="31"/>
      <c r="G2309" s="254" t="s">
        <v>1289</v>
      </c>
      <c r="H2309" s="77" t="s">
        <v>1246</v>
      </c>
      <c r="I2309" s="79">
        <v>90</v>
      </c>
      <c r="J2309" s="25">
        <v>0</v>
      </c>
      <c r="K2309" s="25">
        <v>0.2</v>
      </c>
      <c r="L2309" s="25">
        <v>0</v>
      </c>
      <c r="M2309" s="25"/>
      <c r="N2309" s="25"/>
      <c r="O2309" s="1"/>
      <c r="P2309" s="1"/>
      <c r="Q2309" s="1"/>
      <c r="R2309" s="78">
        <v>42431</v>
      </c>
      <c r="S2309" s="274" t="s">
        <v>2470</v>
      </c>
      <c r="T2309" s="3"/>
      <c r="U2309" s="3"/>
      <c r="V2309" s="3"/>
      <c r="W2309" s="3"/>
      <c r="X2309" s="260"/>
      <c r="Y2309" s="129"/>
      <c r="Z2309" s="129"/>
      <c r="AA2309" s="129"/>
      <c r="AB2309" s="129"/>
      <c r="AC2309" s="129"/>
      <c r="AD2309" s="129"/>
      <c r="AE2309" s="315"/>
      <c r="AF2309" s="129"/>
      <c r="AG2309" s="129"/>
      <c r="AH2309" s="129"/>
      <c r="AI2309" s="129"/>
      <c r="AJ2309" s="129"/>
      <c r="AK2309" s="129"/>
      <c r="AL2309" s="129"/>
      <c r="AM2309" s="129"/>
      <c r="AN2309" s="129"/>
      <c r="AO2309" s="129"/>
      <c r="AP2309" s="129"/>
    </row>
    <row r="2310" spans="2:44" s="149" customFormat="1" ht="12.75" customHeight="1">
      <c r="B2310" s="4"/>
      <c r="C2310" s="86" t="s">
        <v>1242</v>
      </c>
      <c r="D2310" s="86" t="s">
        <v>1304</v>
      </c>
      <c r="E2310" s="86" t="s">
        <v>1305</v>
      </c>
      <c r="F2310" s="86" t="s">
        <v>152</v>
      </c>
      <c r="G2310" s="254" t="s">
        <v>1316</v>
      </c>
      <c r="H2310" s="77" t="s">
        <v>1246</v>
      </c>
      <c r="I2310" s="25">
        <v>18</v>
      </c>
      <c r="J2310" s="25">
        <v>0</v>
      </c>
      <c r="K2310" s="25">
        <v>0.3</v>
      </c>
      <c r="L2310" s="25">
        <v>0</v>
      </c>
      <c r="M2310" s="25">
        <v>42</v>
      </c>
      <c r="N2310" s="25">
        <v>0</v>
      </c>
      <c r="O2310" s="1">
        <v>0.7</v>
      </c>
      <c r="P2310" s="1">
        <v>0.1</v>
      </c>
      <c r="Q2310" s="1"/>
      <c r="R2310" s="78">
        <v>42431</v>
      </c>
      <c r="S2310" s="274" t="s">
        <v>2470</v>
      </c>
      <c r="T2310" s="3"/>
      <c r="U2310" s="3"/>
      <c r="V2310" s="3"/>
      <c r="W2310" s="3"/>
      <c r="X2310" s="260"/>
      <c r="Y2310" s="129"/>
      <c r="Z2310" s="129"/>
      <c r="AA2310" s="129"/>
      <c r="AB2310" s="129"/>
      <c r="AC2310" s="129"/>
      <c r="AD2310" s="129"/>
      <c r="AE2310" s="315"/>
      <c r="AF2310" s="129"/>
      <c r="AG2310" s="129"/>
      <c r="AH2310" s="129"/>
      <c r="AI2310" s="129"/>
      <c r="AJ2310" s="129"/>
      <c r="AK2310" s="129"/>
      <c r="AL2310" s="129"/>
      <c r="AM2310" s="129"/>
      <c r="AN2310" s="129"/>
      <c r="AO2310" s="129"/>
      <c r="AP2310" s="129"/>
      <c r="AQ2310" s="327"/>
      <c r="AR2310" s="327"/>
    </row>
    <row r="2311" spans="2:44" s="149" customFormat="1" ht="12.75" customHeight="1">
      <c r="B2311" s="4"/>
      <c r="C2311" s="29"/>
      <c r="D2311" s="30"/>
      <c r="E2311" s="30"/>
      <c r="F2311" s="31"/>
      <c r="G2311" s="254" t="s">
        <v>1317</v>
      </c>
      <c r="H2311" s="77" t="s">
        <v>1246</v>
      </c>
      <c r="I2311" s="25">
        <v>6</v>
      </c>
      <c r="J2311" s="25">
        <v>0</v>
      </c>
      <c r="K2311" s="25">
        <v>0.1</v>
      </c>
      <c r="L2311" s="25">
        <v>0.1</v>
      </c>
      <c r="M2311" s="25"/>
      <c r="N2311" s="25"/>
      <c r="O2311" s="1"/>
      <c r="P2311" s="1"/>
      <c r="Q2311" s="1"/>
      <c r="R2311" s="78">
        <v>42431</v>
      </c>
      <c r="S2311" s="274" t="s">
        <v>2470</v>
      </c>
      <c r="T2311" s="3"/>
      <c r="U2311" s="3"/>
      <c r="V2311" s="3"/>
      <c r="W2311" s="3"/>
      <c r="X2311" s="260"/>
      <c r="Y2311" s="129"/>
      <c r="Z2311" s="129"/>
      <c r="AA2311" s="129"/>
      <c r="AB2311" s="129"/>
      <c r="AC2311" s="129"/>
      <c r="AD2311" s="129"/>
      <c r="AE2311" s="315"/>
      <c r="AF2311" s="129"/>
      <c r="AG2311" s="129"/>
      <c r="AH2311" s="129"/>
      <c r="AI2311" s="129"/>
      <c r="AJ2311" s="129"/>
      <c r="AK2311" s="129"/>
      <c r="AL2311" s="129"/>
      <c r="AM2311" s="129"/>
      <c r="AN2311" s="129"/>
      <c r="AO2311" s="129"/>
      <c r="AP2311" s="129"/>
    </row>
    <row r="2312" spans="2:44" s="149" customFormat="1" ht="12.75" customHeight="1">
      <c r="B2312" s="4"/>
      <c r="C2312" s="29"/>
      <c r="D2312" s="30"/>
      <c r="E2312" s="30"/>
      <c r="F2312" s="31"/>
      <c r="G2312" s="254" t="s">
        <v>1318</v>
      </c>
      <c r="H2312" s="77" t="s">
        <v>1246</v>
      </c>
      <c r="I2312" s="25">
        <v>18</v>
      </c>
      <c r="J2312" s="25">
        <v>0</v>
      </c>
      <c r="K2312" s="25">
        <v>0.3</v>
      </c>
      <c r="L2312" s="25">
        <v>0</v>
      </c>
      <c r="M2312" s="25"/>
      <c r="N2312" s="25"/>
      <c r="O2312" s="1"/>
      <c r="P2312" s="1"/>
      <c r="Q2312" s="1"/>
      <c r="R2312" s="78">
        <v>42431</v>
      </c>
      <c r="S2312" s="274" t="s">
        <v>2470</v>
      </c>
      <c r="T2312" s="3"/>
      <c r="U2312" s="3"/>
      <c r="V2312" s="3"/>
      <c r="W2312" s="3"/>
      <c r="X2312" s="260"/>
      <c r="Y2312" s="129"/>
      <c r="Z2312" s="129"/>
      <c r="AA2312" s="129"/>
      <c r="AB2312" s="129"/>
      <c r="AC2312" s="129"/>
      <c r="AD2312" s="129"/>
      <c r="AE2312" s="315"/>
      <c r="AF2312" s="129"/>
      <c r="AG2312" s="129"/>
      <c r="AH2312" s="129"/>
      <c r="AI2312" s="129"/>
      <c r="AJ2312" s="129"/>
      <c r="AK2312" s="129"/>
      <c r="AL2312" s="129"/>
      <c r="AM2312" s="129"/>
      <c r="AN2312" s="129"/>
      <c r="AO2312" s="129"/>
      <c r="AP2312" s="129"/>
    </row>
    <row r="2313" spans="2:44" s="149" customFormat="1" ht="12.75" customHeight="1">
      <c r="B2313" s="4"/>
      <c r="C2313" s="86" t="s">
        <v>1242</v>
      </c>
      <c r="D2313" s="86" t="s">
        <v>1319</v>
      </c>
      <c r="E2313" s="86" t="s">
        <v>1320</v>
      </c>
      <c r="F2313" s="86" t="s">
        <v>1321</v>
      </c>
      <c r="G2313" s="254" t="s">
        <v>1321</v>
      </c>
      <c r="H2313" s="77" t="s">
        <v>1246</v>
      </c>
      <c r="I2313" s="25">
        <v>60</v>
      </c>
      <c r="J2313" s="25">
        <v>0</v>
      </c>
      <c r="K2313" s="25">
        <v>1</v>
      </c>
      <c r="L2313" s="25">
        <v>0</v>
      </c>
      <c r="M2313" s="25">
        <v>60</v>
      </c>
      <c r="N2313" s="25">
        <v>0</v>
      </c>
      <c r="O2313" s="25">
        <v>1</v>
      </c>
      <c r="P2313" s="25">
        <v>0</v>
      </c>
      <c r="Q2313" s="1"/>
      <c r="R2313" s="78">
        <v>42431</v>
      </c>
      <c r="S2313" s="274" t="s">
        <v>2470</v>
      </c>
      <c r="T2313" s="3"/>
      <c r="U2313" s="3"/>
      <c r="V2313" s="3"/>
      <c r="W2313" s="3"/>
      <c r="X2313" s="260"/>
      <c r="Y2313" s="129"/>
      <c r="Z2313" s="129"/>
      <c r="AA2313" s="129"/>
      <c r="AB2313" s="129"/>
      <c r="AC2313" s="129"/>
      <c r="AD2313" s="129"/>
      <c r="AE2313" s="315"/>
      <c r="AF2313" s="129"/>
      <c r="AG2313" s="129"/>
      <c r="AH2313" s="129"/>
      <c r="AI2313" s="129"/>
      <c r="AJ2313" s="129"/>
      <c r="AK2313" s="129"/>
      <c r="AL2313" s="129"/>
      <c r="AM2313" s="129"/>
      <c r="AN2313" s="129"/>
      <c r="AO2313" s="129"/>
      <c r="AP2313" s="129"/>
      <c r="AQ2313" s="327"/>
      <c r="AR2313" s="327"/>
    </row>
    <row r="2314" spans="2:44" s="149" customFormat="1" ht="12.75" customHeight="1">
      <c r="B2314" s="4"/>
      <c r="C2314" s="86" t="s">
        <v>1242</v>
      </c>
      <c r="D2314" s="86" t="s">
        <v>1319</v>
      </c>
      <c r="E2314" s="86" t="s">
        <v>1320</v>
      </c>
      <c r="F2314" s="86" t="s">
        <v>1322</v>
      </c>
      <c r="G2314" s="254" t="s">
        <v>1322</v>
      </c>
      <c r="H2314" s="77" t="s">
        <v>1246</v>
      </c>
      <c r="I2314" s="25">
        <v>6</v>
      </c>
      <c r="J2314" s="25">
        <v>0</v>
      </c>
      <c r="K2314" s="25">
        <v>0.1</v>
      </c>
      <c r="L2314" s="25">
        <v>0</v>
      </c>
      <c r="M2314" s="25">
        <v>6</v>
      </c>
      <c r="N2314" s="25">
        <v>0</v>
      </c>
      <c r="O2314" s="25">
        <v>0.1</v>
      </c>
      <c r="P2314" s="25">
        <v>0</v>
      </c>
      <c r="Q2314" s="1"/>
      <c r="R2314" s="78">
        <v>42431</v>
      </c>
      <c r="S2314" s="274" t="s">
        <v>2470</v>
      </c>
      <c r="T2314" s="3"/>
      <c r="U2314" s="3"/>
      <c r="V2314" s="3"/>
      <c r="W2314" s="3"/>
      <c r="X2314" s="260"/>
      <c r="Y2314" s="129"/>
      <c r="Z2314" s="129"/>
      <c r="AA2314" s="129"/>
      <c r="AB2314" s="129"/>
      <c r="AC2314" s="129"/>
      <c r="AD2314" s="129"/>
      <c r="AE2314" s="315"/>
      <c r="AF2314" s="129"/>
      <c r="AG2314" s="129"/>
      <c r="AH2314" s="129"/>
      <c r="AI2314" s="129"/>
      <c r="AJ2314" s="129"/>
      <c r="AK2314" s="129"/>
      <c r="AL2314" s="129"/>
      <c r="AM2314" s="129"/>
      <c r="AN2314" s="129"/>
      <c r="AO2314" s="129"/>
      <c r="AP2314" s="129"/>
      <c r="AQ2314" s="327"/>
      <c r="AR2314" s="327"/>
    </row>
    <row r="2315" spans="2:44" s="149" customFormat="1" ht="12.75" customHeight="1">
      <c r="B2315" s="4"/>
      <c r="C2315" s="86" t="s">
        <v>1242</v>
      </c>
      <c r="D2315" s="86" t="s">
        <v>1319</v>
      </c>
      <c r="E2315" s="86" t="s">
        <v>1320</v>
      </c>
      <c r="F2315" s="86" t="s">
        <v>1323</v>
      </c>
      <c r="G2315" s="254" t="s">
        <v>1323</v>
      </c>
      <c r="H2315" s="77" t="s">
        <v>1246</v>
      </c>
      <c r="I2315" s="83">
        <v>6</v>
      </c>
      <c r="J2315" s="25">
        <v>0</v>
      </c>
      <c r="K2315" s="25">
        <v>0.05</v>
      </c>
      <c r="L2315" s="25">
        <v>0</v>
      </c>
      <c r="M2315" s="83">
        <v>6</v>
      </c>
      <c r="N2315" s="25">
        <v>0</v>
      </c>
      <c r="O2315" s="25">
        <v>0.05</v>
      </c>
      <c r="P2315" s="25">
        <v>0</v>
      </c>
      <c r="Q2315" s="1"/>
      <c r="R2315" s="78">
        <v>42431</v>
      </c>
      <c r="S2315" s="274" t="s">
        <v>2470</v>
      </c>
      <c r="T2315" s="3"/>
      <c r="U2315" s="3"/>
      <c r="V2315" s="3"/>
      <c r="W2315" s="3"/>
      <c r="X2315" s="260"/>
      <c r="Y2315" s="129"/>
      <c r="Z2315" s="129"/>
      <c r="AA2315" s="129"/>
      <c r="AB2315" s="129"/>
      <c r="AC2315" s="129"/>
      <c r="AD2315" s="129"/>
      <c r="AE2315" s="315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327"/>
      <c r="AR2315" s="327"/>
    </row>
    <row r="2316" spans="2:44" s="149" customFormat="1" ht="12.75" customHeight="1">
      <c r="B2316" s="4"/>
      <c r="C2316" s="86" t="s">
        <v>1242</v>
      </c>
      <c r="D2316" s="86" t="s">
        <v>1319</v>
      </c>
      <c r="E2316" s="86" t="s">
        <v>1320</v>
      </c>
      <c r="F2316" s="86" t="s">
        <v>1324</v>
      </c>
      <c r="G2316" s="254" t="s">
        <v>1325</v>
      </c>
      <c r="H2316" s="77" t="s">
        <v>1246</v>
      </c>
      <c r="I2316" s="25">
        <v>6</v>
      </c>
      <c r="J2316" s="25">
        <v>0</v>
      </c>
      <c r="K2316" s="25">
        <v>0.1</v>
      </c>
      <c r="L2316" s="25">
        <v>0</v>
      </c>
      <c r="M2316" s="25">
        <v>6</v>
      </c>
      <c r="N2316" s="25">
        <v>0</v>
      </c>
      <c r="O2316" s="25">
        <v>0.1</v>
      </c>
      <c r="P2316" s="25">
        <v>0</v>
      </c>
      <c r="Q2316" s="1"/>
      <c r="R2316" s="78">
        <v>42431</v>
      </c>
      <c r="S2316" s="274" t="s">
        <v>2470</v>
      </c>
      <c r="T2316" s="3"/>
      <c r="U2316" s="3"/>
      <c r="V2316" s="3"/>
      <c r="W2316" s="3"/>
      <c r="X2316" s="260"/>
      <c r="Y2316" s="129"/>
      <c r="Z2316" s="129"/>
      <c r="AA2316" s="129"/>
      <c r="AB2316" s="129"/>
      <c r="AC2316" s="129"/>
      <c r="AD2316" s="129"/>
      <c r="AE2316" s="315"/>
      <c r="AF2316" s="129"/>
      <c r="AG2316" s="129"/>
      <c r="AH2316" s="129"/>
      <c r="AI2316" s="129"/>
      <c r="AJ2316" s="129"/>
      <c r="AK2316" s="129"/>
      <c r="AL2316" s="129"/>
      <c r="AM2316" s="129"/>
      <c r="AN2316" s="129"/>
      <c r="AO2316" s="129"/>
      <c r="AP2316" s="129"/>
      <c r="AQ2316" s="327"/>
      <c r="AR2316" s="327"/>
    </row>
    <row r="2317" spans="2:44" s="149" customFormat="1" ht="12.75" customHeight="1">
      <c r="B2317" s="4"/>
      <c r="C2317" s="86" t="s">
        <v>1242</v>
      </c>
      <c r="D2317" s="86" t="s">
        <v>1326</v>
      </c>
      <c r="E2317" s="86" t="s">
        <v>1327</v>
      </c>
      <c r="F2317" s="86"/>
      <c r="G2317" s="221"/>
      <c r="H2317" s="8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274" t="s">
        <v>2470</v>
      </c>
      <c r="T2317" s="3"/>
      <c r="U2317" s="3"/>
      <c r="V2317" s="3"/>
      <c r="W2317" s="3"/>
      <c r="X2317" s="260"/>
      <c r="Y2317" s="129"/>
      <c r="Z2317" s="129"/>
      <c r="AA2317" s="129"/>
      <c r="AB2317" s="129"/>
      <c r="AC2317" s="129"/>
      <c r="AD2317" s="129"/>
      <c r="AE2317" s="315"/>
      <c r="AF2317" s="129"/>
      <c r="AG2317" s="129"/>
      <c r="AH2317" s="129"/>
      <c r="AI2317" s="129"/>
      <c r="AJ2317" s="129"/>
      <c r="AK2317" s="129"/>
      <c r="AL2317" s="129"/>
      <c r="AM2317" s="129"/>
      <c r="AN2317" s="129"/>
      <c r="AO2317" s="129"/>
      <c r="AP2317" s="129"/>
    </row>
    <row r="2318" spans="2:44" s="149" customFormat="1" ht="12.75" customHeight="1">
      <c r="B2318" s="4"/>
      <c r="C2318" s="86" t="s">
        <v>1242</v>
      </c>
      <c r="D2318" s="86" t="s">
        <v>1328</v>
      </c>
      <c r="E2318" s="86" t="s">
        <v>3040</v>
      </c>
      <c r="F2318" s="112" t="s">
        <v>3041</v>
      </c>
      <c r="G2318" s="254" t="s">
        <v>1329</v>
      </c>
      <c r="H2318" s="77" t="s">
        <v>131</v>
      </c>
      <c r="I2318" s="80">
        <v>30</v>
      </c>
      <c r="J2318" s="82">
        <v>0</v>
      </c>
      <c r="K2318" s="82">
        <v>0.5</v>
      </c>
      <c r="L2318" s="82">
        <v>0</v>
      </c>
      <c r="M2318" s="80">
        <v>30</v>
      </c>
      <c r="N2318" s="82">
        <v>0</v>
      </c>
      <c r="O2318" s="82">
        <v>0.5</v>
      </c>
      <c r="P2318" s="82">
        <v>0</v>
      </c>
      <c r="Q2318" s="1"/>
      <c r="R2318" s="78">
        <v>42928</v>
      </c>
      <c r="S2318" s="274" t="s">
        <v>2470</v>
      </c>
      <c r="T2318" s="3"/>
      <c r="U2318" s="3"/>
      <c r="V2318" s="3"/>
      <c r="W2318" s="3"/>
      <c r="X2318" s="260"/>
      <c r="Y2318" s="129"/>
      <c r="Z2318" s="129"/>
      <c r="AA2318" s="129"/>
      <c r="AB2318" s="129"/>
      <c r="AC2318" s="129"/>
      <c r="AD2318" s="129"/>
      <c r="AE2318" s="315"/>
      <c r="AF2318" s="129"/>
      <c r="AG2318" s="129"/>
      <c r="AH2318" s="129"/>
      <c r="AI2318" s="129"/>
      <c r="AJ2318" s="129"/>
      <c r="AK2318" s="129"/>
      <c r="AL2318" s="129"/>
      <c r="AM2318" s="129"/>
      <c r="AN2318" s="129"/>
      <c r="AO2318" s="129"/>
      <c r="AP2318" s="129"/>
      <c r="AQ2318" s="327"/>
      <c r="AR2318" s="327"/>
    </row>
    <row r="2319" spans="2:44" s="149" customFormat="1" ht="12.75" customHeight="1">
      <c r="B2319" s="4"/>
      <c r="C2319" s="86" t="s">
        <v>1242</v>
      </c>
      <c r="D2319" s="86" t="s">
        <v>1328</v>
      </c>
      <c r="E2319" s="86" t="s">
        <v>3042</v>
      </c>
      <c r="F2319" s="86" t="s">
        <v>3178</v>
      </c>
      <c r="G2319" s="254" t="s">
        <v>1330</v>
      </c>
      <c r="H2319" s="77" t="s">
        <v>131</v>
      </c>
      <c r="I2319" s="80">
        <v>60</v>
      </c>
      <c r="J2319" s="82">
        <v>0</v>
      </c>
      <c r="K2319" s="82">
        <v>0.5</v>
      </c>
      <c r="L2319" s="82">
        <v>0</v>
      </c>
      <c r="M2319" s="80">
        <v>60</v>
      </c>
      <c r="N2319" s="82">
        <v>0</v>
      </c>
      <c r="O2319" s="82">
        <v>0.5</v>
      </c>
      <c r="P2319" s="82">
        <v>0</v>
      </c>
      <c r="Q2319" s="1"/>
      <c r="R2319" s="78">
        <v>42928</v>
      </c>
      <c r="S2319" s="274" t="s">
        <v>2470</v>
      </c>
      <c r="T2319" s="3"/>
      <c r="U2319" s="3"/>
      <c r="V2319" s="3"/>
      <c r="W2319" s="3"/>
      <c r="X2319" s="260"/>
      <c r="Y2319" s="129"/>
      <c r="Z2319" s="129"/>
      <c r="AA2319" s="129"/>
      <c r="AB2319" s="129"/>
      <c r="AC2319" s="129"/>
      <c r="AD2319" s="129"/>
      <c r="AE2319" s="315"/>
      <c r="AF2319" s="129"/>
      <c r="AG2319" s="129"/>
      <c r="AH2319" s="129"/>
      <c r="AI2319" s="129"/>
      <c r="AJ2319" s="129"/>
      <c r="AK2319" s="129"/>
      <c r="AL2319" s="129"/>
      <c r="AM2319" s="129"/>
      <c r="AN2319" s="129"/>
      <c r="AO2319" s="129"/>
      <c r="AP2319" s="129"/>
      <c r="AQ2319" s="327"/>
      <c r="AR2319" s="327"/>
    </row>
    <row r="2320" spans="2:44" s="149" customFormat="1" ht="12.75" customHeight="1">
      <c r="B2320" s="4"/>
      <c r="C2320" s="86" t="s">
        <v>1242</v>
      </c>
      <c r="D2320" s="86" t="s">
        <v>1328</v>
      </c>
      <c r="E2320" s="86" t="s">
        <v>3043</v>
      </c>
      <c r="F2320" s="86" t="s">
        <v>3179</v>
      </c>
      <c r="G2320" s="254" t="s">
        <v>1331</v>
      </c>
      <c r="H2320" s="77" t="s">
        <v>131</v>
      </c>
      <c r="I2320" s="80">
        <v>60</v>
      </c>
      <c r="J2320" s="82">
        <v>0</v>
      </c>
      <c r="K2320" s="82">
        <v>0.5</v>
      </c>
      <c r="L2320" s="82">
        <v>0</v>
      </c>
      <c r="M2320" s="80">
        <v>60</v>
      </c>
      <c r="N2320" s="82">
        <v>0</v>
      </c>
      <c r="O2320" s="82">
        <v>0.5</v>
      </c>
      <c r="P2320" s="82">
        <v>0</v>
      </c>
      <c r="Q2320" s="1"/>
      <c r="R2320" s="78">
        <v>42928</v>
      </c>
      <c r="S2320" s="274" t="s">
        <v>2470</v>
      </c>
      <c r="T2320" s="3"/>
      <c r="U2320" s="3"/>
      <c r="V2320" s="3"/>
      <c r="W2320" s="3"/>
      <c r="X2320" s="260"/>
      <c r="Y2320" s="129"/>
      <c r="Z2320" s="129"/>
      <c r="AA2320" s="129"/>
      <c r="AB2320" s="129"/>
      <c r="AC2320" s="129"/>
      <c r="AD2320" s="129"/>
      <c r="AE2320" s="315"/>
      <c r="AF2320" s="129"/>
      <c r="AG2320" s="129"/>
      <c r="AH2320" s="129"/>
      <c r="AI2320" s="129"/>
      <c r="AJ2320" s="129"/>
      <c r="AK2320" s="129"/>
      <c r="AL2320" s="129"/>
      <c r="AM2320" s="129"/>
      <c r="AN2320" s="129"/>
      <c r="AO2320" s="129"/>
      <c r="AP2320" s="129"/>
      <c r="AQ2320" s="327"/>
      <c r="AR2320" s="327"/>
    </row>
    <row r="2321" spans="2:44" s="149" customFormat="1" ht="12.75" customHeight="1">
      <c r="B2321" s="4"/>
      <c r="C2321" s="86" t="s">
        <v>1242</v>
      </c>
      <c r="D2321" s="86" t="s">
        <v>1328</v>
      </c>
      <c r="E2321" s="86" t="s">
        <v>3044</v>
      </c>
      <c r="F2321" s="86" t="s">
        <v>3180</v>
      </c>
      <c r="G2321" s="254" t="s">
        <v>1332</v>
      </c>
      <c r="H2321" s="77" t="s">
        <v>131</v>
      </c>
      <c r="I2321" s="80">
        <v>60</v>
      </c>
      <c r="J2321" s="82">
        <v>0</v>
      </c>
      <c r="K2321" s="82">
        <v>0.5</v>
      </c>
      <c r="L2321" s="82">
        <v>0</v>
      </c>
      <c r="M2321" s="80">
        <v>60</v>
      </c>
      <c r="N2321" s="82">
        <v>0</v>
      </c>
      <c r="O2321" s="82">
        <v>0.5</v>
      </c>
      <c r="P2321" s="82">
        <v>0</v>
      </c>
      <c r="Q2321" s="1"/>
      <c r="R2321" s="78">
        <v>42928</v>
      </c>
      <c r="S2321" s="274" t="s">
        <v>2470</v>
      </c>
      <c r="T2321" s="3"/>
      <c r="U2321" s="3"/>
      <c r="V2321" s="3"/>
      <c r="W2321" s="3"/>
      <c r="X2321" s="260"/>
      <c r="Y2321" s="129"/>
      <c r="Z2321" s="129"/>
      <c r="AA2321" s="129"/>
      <c r="AB2321" s="129"/>
      <c r="AC2321" s="129"/>
      <c r="AD2321" s="129"/>
      <c r="AE2321" s="315"/>
      <c r="AF2321" s="129"/>
      <c r="AG2321" s="129"/>
      <c r="AH2321" s="129"/>
      <c r="AI2321" s="129"/>
      <c r="AJ2321" s="129"/>
      <c r="AK2321" s="129"/>
      <c r="AL2321" s="129"/>
      <c r="AM2321" s="129"/>
      <c r="AN2321" s="129"/>
      <c r="AO2321" s="129"/>
      <c r="AP2321" s="129"/>
      <c r="AQ2321" s="327"/>
      <c r="AR2321" s="327"/>
    </row>
    <row r="2322" spans="2:44" s="149" customFormat="1" ht="12.75" customHeight="1">
      <c r="B2322" s="4"/>
      <c r="C2322" s="86" t="s">
        <v>1242</v>
      </c>
      <c r="D2322" s="109" t="s">
        <v>1333</v>
      </c>
      <c r="E2322" s="110" t="s">
        <v>1334</v>
      </c>
      <c r="F2322" s="110" t="s">
        <v>1335</v>
      </c>
      <c r="G2322" s="254" t="s">
        <v>1336</v>
      </c>
      <c r="H2322" s="77" t="s">
        <v>131</v>
      </c>
      <c r="I2322" s="80">
        <v>480</v>
      </c>
      <c r="J2322" s="82">
        <v>0</v>
      </c>
      <c r="K2322" s="82">
        <v>3.6</v>
      </c>
      <c r="L2322" s="82">
        <v>0</v>
      </c>
      <c r="M2322" s="80">
        <v>480</v>
      </c>
      <c r="N2322" s="82">
        <v>0</v>
      </c>
      <c r="O2322" s="82">
        <v>3.6</v>
      </c>
      <c r="P2322" s="82">
        <v>0</v>
      </c>
      <c r="Q2322" s="1"/>
      <c r="R2322" s="78">
        <v>42172</v>
      </c>
      <c r="S2322" s="274" t="s">
        <v>2470</v>
      </c>
      <c r="T2322" s="3"/>
      <c r="U2322" s="3"/>
      <c r="V2322" s="3"/>
      <c r="W2322" s="3"/>
      <c r="X2322" s="260"/>
      <c r="Y2322" s="129"/>
      <c r="Z2322" s="129"/>
      <c r="AA2322" s="129"/>
      <c r="AB2322" s="129"/>
      <c r="AC2322" s="129"/>
      <c r="AD2322" s="129"/>
      <c r="AE2322" s="315"/>
      <c r="AF2322" s="129"/>
      <c r="AG2322" s="129"/>
      <c r="AH2322" s="129"/>
      <c r="AI2322" s="129"/>
      <c r="AJ2322" s="129"/>
      <c r="AK2322" s="129"/>
      <c r="AL2322" s="129"/>
      <c r="AM2322" s="129"/>
      <c r="AN2322" s="129"/>
      <c r="AO2322" s="129"/>
      <c r="AP2322" s="129"/>
      <c r="AQ2322" s="327"/>
      <c r="AR2322" s="327"/>
    </row>
    <row r="2323" spans="2:44" s="149" customFormat="1" ht="12.75" customHeight="1">
      <c r="B2323" s="4"/>
      <c r="C2323" s="113" t="s">
        <v>1337</v>
      </c>
      <c r="D2323" s="113" t="s">
        <v>1338</v>
      </c>
      <c r="E2323" s="113" t="s">
        <v>1339</v>
      </c>
      <c r="F2323" s="114" t="s">
        <v>3198</v>
      </c>
      <c r="G2323" s="256" t="s">
        <v>3203</v>
      </c>
      <c r="H2323" s="77" t="s">
        <v>131</v>
      </c>
      <c r="I2323" s="87">
        <v>300</v>
      </c>
      <c r="J2323" s="87">
        <v>300</v>
      </c>
      <c r="K2323" s="87">
        <v>5</v>
      </c>
      <c r="L2323" s="87">
        <v>5</v>
      </c>
      <c r="M2323" s="87">
        <v>300</v>
      </c>
      <c r="N2323" s="87">
        <v>300</v>
      </c>
      <c r="O2323" s="87">
        <v>5</v>
      </c>
      <c r="P2323" s="87">
        <v>5</v>
      </c>
      <c r="Q2323" s="1"/>
      <c r="R2323" s="88">
        <v>42179</v>
      </c>
      <c r="S2323" s="274" t="s">
        <v>2470</v>
      </c>
      <c r="T2323" s="3"/>
      <c r="U2323" s="3"/>
      <c r="V2323" s="3"/>
      <c r="W2323" s="3"/>
      <c r="X2323" s="260"/>
      <c r="Y2323" s="129"/>
      <c r="Z2323" s="129"/>
      <c r="AA2323" s="129"/>
      <c r="AB2323" s="129"/>
      <c r="AC2323" s="129"/>
      <c r="AD2323" s="129"/>
      <c r="AE2323" s="315"/>
      <c r="AF2323" s="129"/>
      <c r="AG2323" s="129"/>
      <c r="AH2323" s="129"/>
      <c r="AI2323" s="129"/>
      <c r="AJ2323" s="129"/>
      <c r="AK2323" s="129"/>
      <c r="AL2323" s="129"/>
      <c r="AM2323" s="129"/>
      <c r="AN2323" s="129"/>
      <c r="AO2323" s="129"/>
      <c r="AP2323" s="129"/>
      <c r="AQ2323" s="327"/>
      <c r="AR2323" s="327"/>
    </row>
    <row r="2324" spans="2:44" s="149" customFormat="1" ht="12.75" customHeight="1">
      <c r="B2324" s="4"/>
      <c r="C2324" s="113" t="s">
        <v>1337</v>
      </c>
      <c r="D2324" s="89"/>
      <c r="E2324" s="89"/>
      <c r="F2324" s="114" t="s">
        <v>3225</v>
      </c>
      <c r="G2324" s="256" t="s">
        <v>1340</v>
      </c>
      <c r="H2324" s="77" t="s">
        <v>131</v>
      </c>
      <c r="I2324" s="87">
        <v>30</v>
      </c>
      <c r="J2324" s="87">
        <v>60</v>
      </c>
      <c r="K2324" s="87">
        <v>0.5</v>
      </c>
      <c r="L2324" s="87">
        <v>1</v>
      </c>
      <c r="M2324" s="87">
        <v>30</v>
      </c>
      <c r="N2324" s="87">
        <v>60</v>
      </c>
      <c r="O2324" s="87">
        <v>0.5</v>
      </c>
      <c r="P2324" s="87">
        <v>1</v>
      </c>
      <c r="Q2324" s="1"/>
      <c r="R2324" s="88">
        <v>42179</v>
      </c>
      <c r="S2324" s="274" t="s">
        <v>2470</v>
      </c>
      <c r="T2324" s="3"/>
      <c r="U2324" s="3"/>
      <c r="V2324" s="3"/>
      <c r="W2324" s="3"/>
      <c r="X2324" s="260"/>
      <c r="Y2324" s="129"/>
      <c r="Z2324" s="129"/>
      <c r="AA2324" s="129"/>
      <c r="AB2324" s="129"/>
      <c r="AC2324" s="129"/>
      <c r="AD2324" s="129"/>
      <c r="AE2324" s="315"/>
      <c r="AF2324" s="129"/>
      <c r="AG2324" s="129"/>
      <c r="AH2324" s="129"/>
      <c r="AI2324" s="129"/>
      <c r="AJ2324" s="129"/>
      <c r="AK2324" s="129"/>
      <c r="AL2324" s="129"/>
      <c r="AM2324" s="129"/>
      <c r="AN2324" s="129"/>
      <c r="AO2324" s="129"/>
      <c r="AP2324" s="129"/>
      <c r="AQ2324" s="327"/>
      <c r="AR2324" s="327"/>
    </row>
    <row r="2325" spans="2:44" s="149" customFormat="1" ht="12.75" customHeight="1">
      <c r="B2325" s="4"/>
      <c r="C2325" s="113" t="s">
        <v>1337</v>
      </c>
      <c r="D2325" s="89"/>
      <c r="E2325" s="89"/>
      <c r="F2325" s="114" t="s">
        <v>3199</v>
      </c>
      <c r="G2325" s="256" t="s">
        <v>3204</v>
      </c>
      <c r="H2325" s="77" t="s">
        <v>131</v>
      </c>
      <c r="I2325" s="87">
        <v>30</v>
      </c>
      <c r="J2325" s="87">
        <v>120</v>
      </c>
      <c r="K2325" s="87">
        <v>0.5</v>
      </c>
      <c r="L2325" s="87">
        <v>2</v>
      </c>
      <c r="M2325" s="87">
        <v>30</v>
      </c>
      <c r="N2325" s="87">
        <v>120</v>
      </c>
      <c r="O2325" s="87">
        <v>0.5</v>
      </c>
      <c r="P2325" s="87">
        <v>2</v>
      </c>
      <c r="Q2325" s="1"/>
      <c r="R2325" s="88">
        <v>42179</v>
      </c>
      <c r="S2325" s="274" t="s">
        <v>2470</v>
      </c>
      <c r="T2325" s="3"/>
      <c r="U2325" s="3"/>
      <c r="V2325" s="3"/>
      <c r="W2325" s="3"/>
      <c r="X2325" s="260"/>
      <c r="Y2325" s="129"/>
      <c r="Z2325" s="129"/>
      <c r="AA2325" s="129"/>
      <c r="AB2325" s="129"/>
      <c r="AC2325" s="129"/>
      <c r="AD2325" s="129"/>
      <c r="AE2325" s="315"/>
      <c r="AF2325" s="129"/>
      <c r="AG2325" s="129"/>
      <c r="AH2325" s="129"/>
      <c r="AI2325" s="129"/>
      <c r="AJ2325" s="129"/>
      <c r="AK2325" s="129"/>
      <c r="AL2325" s="129"/>
      <c r="AM2325" s="129"/>
      <c r="AN2325" s="129"/>
      <c r="AO2325" s="129"/>
      <c r="AP2325" s="129"/>
      <c r="AQ2325" s="327"/>
      <c r="AR2325" s="327"/>
    </row>
    <row r="2326" spans="2:44" s="149" customFormat="1" ht="12.75" customHeight="1">
      <c r="B2326" s="4"/>
      <c r="C2326" s="113" t="s">
        <v>1337</v>
      </c>
      <c r="D2326" s="89"/>
      <c r="E2326" s="89"/>
      <c r="F2326" s="114" t="s">
        <v>3200</v>
      </c>
      <c r="G2326" s="256" t="s">
        <v>1341</v>
      </c>
      <c r="H2326" s="77" t="s">
        <v>131</v>
      </c>
      <c r="I2326" s="87">
        <v>6</v>
      </c>
      <c r="J2326" s="87">
        <v>0</v>
      </c>
      <c r="K2326" s="87">
        <v>0.1</v>
      </c>
      <c r="L2326" s="87">
        <v>0</v>
      </c>
      <c r="M2326" s="87">
        <v>6</v>
      </c>
      <c r="N2326" s="87">
        <v>0</v>
      </c>
      <c r="O2326" s="87">
        <v>0.1</v>
      </c>
      <c r="P2326" s="87">
        <v>0</v>
      </c>
      <c r="Q2326" s="1"/>
      <c r="R2326" s="88">
        <v>42179</v>
      </c>
      <c r="S2326" s="274" t="s">
        <v>2470</v>
      </c>
      <c r="T2326" s="3"/>
      <c r="U2326" s="3"/>
      <c r="V2326" s="3"/>
      <c r="W2326" s="3"/>
      <c r="X2326" s="260"/>
      <c r="Y2326" s="129"/>
      <c r="Z2326" s="129"/>
      <c r="AA2326" s="129"/>
      <c r="AB2326" s="129"/>
      <c r="AC2326" s="129"/>
      <c r="AD2326" s="129"/>
      <c r="AE2326" s="315"/>
      <c r="AF2326" s="129"/>
      <c r="AG2326" s="129"/>
      <c r="AH2326" s="129"/>
      <c r="AI2326" s="129"/>
      <c r="AJ2326" s="129"/>
      <c r="AK2326" s="129"/>
      <c r="AL2326" s="129"/>
      <c r="AM2326" s="129"/>
      <c r="AN2326" s="129"/>
      <c r="AO2326" s="129"/>
      <c r="AP2326" s="129"/>
      <c r="AQ2326" s="327"/>
      <c r="AR2326" s="327"/>
    </row>
    <row r="2327" spans="2:44" s="149" customFormat="1" ht="12.75" customHeight="1">
      <c r="B2327" s="4"/>
      <c r="C2327" s="113" t="s">
        <v>1337</v>
      </c>
      <c r="D2327" s="89"/>
      <c r="E2327" s="89"/>
      <c r="F2327" s="114" t="s">
        <v>3755</v>
      </c>
      <c r="G2327" s="256" t="s">
        <v>1342</v>
      </c>
      <c r="H2327" s="77" t="s">
        <v>131</v>
      </c>
      <c r="I2327" s="87">
        <v>12</v>
      </c>
      <c r="J2327" s="87">
        <v>0</v>
      </c>
      <c r="K2327" s="87">
        <v>0.2</v>
      </c>
      <c r="L2327" s="87">
        <v>0</v>
      </c>
      <c r="M2327" s="87">
        <v>12</v>
      </c>
      <c r="N2327" s="87">
        <v>0</v>
      </c>
      <c r="O2327" s="87">
        <v>0.2</v>
      </c>
      <c r="P2327" s="87">
        <v>0</v>
      </c>
      <c r="Q2327" s="1"/>
      <c r="R2327" s="88">
        <v>42020</v>
      </c>
      <c r="S2327" s="274" t="s">
        <v>2470</v>
      </c>
      <c r="T2327" s="3"/>
      <c r="U2327" s="3"/>
      <c r="V2327" s="3"/>
      <c r="W2327" s="3"/>
      <c r="X2327" s="260"/>
      <c r="Y2327" s="129"/>
      <c r="Z2327" s="129"/>
      <c r="AA2327" s="129"/>
      <c r="AB2327" s="129"/>
      <c r="AC2327" s="129"/>
      <c r="AD2327" s="129"/>
      <c r="AE2327" s="315"/>
      <c r="AF2327" s="129"/>
      <c r="AG2327" s="129"/>
      <c r="AH2327" s="129"/>
      <c r="AI2327" s="129"/>
      <c r="AJ2327" s="129"/>
      <c r="AK2327" s="129"/>
      <c r="AL2327" s="129"/>
      <c r="AM2327" s="129"/>
      <c r="AN2327" s="129"/>
      <c r="AO2327" s="129"/>
      <c r="AP2327" s="129"/>
      <c r="AQ2327" s="327"/>
      <c r="AR2327" s="327"/>
    </row>
    <row r="2328" spans="2:44" s="149" customFormat="1" ht="12.75" customHeight="1">
      <c r="B2328" s="4"/>
      <c r="C2328" s="113" t="s">
        <v>1337</v>
      </c>
      <c r="D2328" s="89"/>
      <c r="E2328" s="89"/>
      <c r="F2328" s="114" t="s">
        <v>3201</v>
      </c>
      <c r="G2328" s="256" t="s">
        <v>1343</v>
      </c>
      <c r="H2328" s="77" t="s">
        <v>131</v>
      </c>
      <c r="I2328" s="87">
        <v>12</v>
      </c>
      <c r="J2328" s="87">
        <v>0</v>
      </c>
      <c r="K2328" s="87">
        <v>0.2</v>
      </c>
      <c r="L2328" s="87">
        <v>0</v>
      </c>
      <c r="M2328" s="87">
        <v>12</v>
      </c>
      <c r="N2328" s="87">
        <v>0</v>
      </c>
      <c r="O2328" s="87">
        <v>0.2</v>
      </c>
      <c r="P2328" s="87">
        <v>0</v>
      </c>
      <c r="Q2328" s="1"/>
      <c r="R2328" s="88">
        <v>42179</v>
      </c>
      <c r="S2328" s="274" t="s">
        <v>2470</v>
      </c>
      <c r="T2328" s="3"/>
      <c r="U2328" s="3"/>
      <c r="V2328" s="3"/>
      <c r="W2328" s="3"/>
      <c r="X2328" s="260"/>
      <c r="Y2328" s="129"/>
      <c r="Z2328" s="129"/>
      <c r="AA2328" s="129"/>
      <c r="AB2328" s="129"/>
      <c r="AC2328" s="129"/>
      <c r="AD2328" s="129"/>
      <c r="AE2328" s="315"/>
      <c r="AF2328" s="129"/>
      <c r="AG2328" s="129"/>
      <c r="AH2328" s="129"/>
      <c r="AI2328" s="129"/>
      <c r="AJ2328" s="129"/>
      <c r="AK2328" s="129"/>
      <c r="AL2328" s="129"/>
      <c r="AM2328" s="129"/>
      <c r="AN2328" s="129"/>
      <c r="AO2328" s="129"/>
      <c r="AP2328" s="129"/>
      <c r="AQ2328" s="327"/>
      <c r="AR2328" s="327"/>
    </row>
    <row r="2329" spans="2:44" s="149" customFormat="1" ht="12.75" customHeight="1">
      <c r="B2329" s="4"/>
      <c r="C2329" s="113" t="s">
        <v>1337</v>
      </c>
      <c r="D2329" s="89"/>
      <c r="E2329" s="89"/>
      <c r="F2329" s="114" t="s">
        <v>3223</v>
      </c>
      <c r="G2329" s="256" t="s">
        <v>1344</v>
      </c>
      <c r="H2329" s="77" t="s">
        <v>131</v>
      </c>
      <c r="I2329" s="87">
        <v>6</v>
      </c>
      <c r="J2329" s="87">
        <v>60</v>
      </c>
      <c r="K2329" s="87">
        <v>0.1</v>
      </c>
      <c r="L2329" s="87">
        <v>1</v>
      </c>
      <c r="M2329" s="87">
        <v>6</v>
      </c>
      <c r="N2329" s="87">
        <v>60</v>
      </c>
      <c r="O2329" s="87">
        <v>0.1</v>
      </c>
      <c r="P2329" s="87">
        <v>1</v>
      </c>
      <c r="Q2329" s="1"/>
      <c r="R2329" s="88">
        <v>42233</v>
      </c>
      <c r="S2329" s="274" t="s">
        <v>2470</v>
      </c>
      <c r="T2329" s="3"/>
      <c r="U2329" s="3"/>
      <c r="V2329" s="3"/>
      <c r="W2329" s="3"/>
      <c r="X2329" s="260"/>
      <c r="Y2329" s="129"/>
      <c r="Z2329" s="129"/>
      <c r="AA2329" s="129"/>
      <c r="AB2329" s="129"/>
      <c r="AC2329" s="129"/>
      <c r="AD2329" s="129"/>
      <c r="AE2329" s="315"/>
      <c r="AF2329" s="129"/>
      <c r="AG2329" s="129"/>
      <c r="AH2329" s="129"/>
      <c r="AI2329" s="129"/>
      <c r="AJ2329" s="129"/>
      <c r="AK2329" s="129"/>
      <c r="AL2329" s="129"/>
      <c r="AM2329" s="129"/>
      <c r="AN2329" s="129"/>
      <c r="AO2329" s="129"/>
      <c r="AP2329" s="129"/>
      <c r="AQ2329" s="327"/>
      <c r="AR2329" s="327"/>
    </row>
    <row r="2330" spans="2:44" s="149" customFormat="1" ht="12.75" customHeight="1">
      <c r="B2330" s="4"/>
      <c r="C2330" s="113" t="s">
        <v>1337</v>
      </c>
      <c r="D2330" s="89"/>
      <c r="E2330" s="89"/>
      <c r="F2330" s="114" t="s">
        <v>3202</v>
      </c>
      <c r="G2330" s="256" t="s">
        <v>1345</v>
      </c>
      <c r="H2330" s="77" t="s">
        <v>131</v>
      </c>
      <c r="I2330" s="87">
        <v>18</v>
      </c>
      <c r="J2330" s="87">
        <v>0</v>
      </c>
      <c r="K2330" s="87">
        <v>0.3</v>
      </c>
      <c r="L2330" s="87">
        <v>0</v>
      </c>
      <c r="M2330" s="87">
        <v>18</v>
      </c>
      <c r="N2330" s="87">
        <v>0</v>
      </c>
      <c r="O2330" s="87">
        <v>0.3</v>
      </c>
      <c r="P2330" s="87">
        <v>0</v>
      </c>
      <c r="Q2330" s="1"/>
      <c r="R2330" s="88">
        <v>42179</v>
      </c>
      <c r="S2330" s="274" t="s">
        <v>2470</v>
      </c>
      <c r="T2330" s="3"/>
      <c r="U2330" s="3"/>
      <c r="V2330" s="3"/>
      <c r="W2330" s="3"/>
      <c r="X2330" s="260"/>
      <c r="Y2330" s="129"/>
      <c r="Z2330" s="129"/>
      <c r="AA2330" s="129"/>
      <c r="AB2330" s="129"/>
      <c r="AC2330" s="129"/>
      <c r="AD2330" s="129"/>
      <c r="AE2330" s="315"/>
      <c r="AF2330" s="129"/>
      <c r="AG2330" s="129"/>
      <c r="AH2330" s="129"/>
      <c r="AI2330" s="129"/>
      <c r="AJ2330" s="129"/>
      <c r="AK2330" s="129"/>
      <c r="AL2330" s="129"/>
      <c r="AM2330" s="129"/>
      <c r="AN2330" s="129"/>
      <c r="AO2330" s="129"/>
      <c r="AP2330" s="129"/>
      <c r="AQ2330" s="327"/>
      <c r="AR2330" s="327"/>
    </row>
    <row r="2331" spans="2:44" s="149" customFormat="1" ht="12.75" customHeight="1">
      <c r="B2331" s="4"/>
      <c r="C2331" s="113" t="s">
        <v>1337</v>
      </c>
      <c r="D2331" s="89"/>
      <c r="E2331" s="89"/>
      <c r="F2331" s="114" t="s">
        <v>3224</v>
      </c>
      <c r="G2331" s="256" t="s">
        <v>1346</v>
      </c>
      <c r="H2331" s="77" t="s">
        <v>131</v>
      </c>
      <c r="I2331" s="87">
        <v>12</v>
      </c>
      <c r="J2331" s="87">
        <v>30</v>
      </c>
      <c r="K2331" s="87">
        <v>0.2</v>
      </c>
      <c r="L2331" s="87">
        <v>0.5</v>
      </c>
      <c r="M2331" s="87">
        <v>12</v>
      </c>
      <c r="N2331" s="87">
        <v>30</v>
      </c>
      <c r="O2331" s="87">
        <v>0.2</v>
      </c>
      <c r="P2331" s="87">
        <v>0.5</v>
      </c>
      <c r="Q2331" s="1"/>
      <c r="R2331" s="88">
        <v>42179</v>
      </c>
      <c r="S2331" s="274" t="s">
        <v>2470</v>
      </c>
      <c r="T2331" s="3"/>
      <c r="U2331" s="3"/>
      <c r="V2331" s="3"/>
      <c r="W2331" s="3"/>
      <c r="X2331" s="260"/>
      <c r="Y2331" s="129"/>
      <c r="Z2331" s="129"/>
      <c r="AA2331" s="129"/>
      <c r="AB2331" s="129"/>
      <c r="AC2331" s="129"/>
      <c r="AD2331" s="129"/>
      <c r="AE2331" s="315"/>
      <c r="AF2331" s="129"/>
      <c r="AG2331" s="129"/>
      <c r="AH2331" s="129"/>
      <c r="AI2331" s="129"/>
      <c r="AJ2331" s="129"/>
      <c r="AK2331" s="129"/>
      <c r="AL2331" s="129"/>
      <c r="AM2331" s="129"/>
      <c r="AN2331" s="129"/>
      <c r="AO2331" s="129"/>
      <c r="AP2331" s="129"/>
      <c r="AQ2331" s="327"/>
      <c r="AR2331" s="327"/>
    </row>
    <row r="2332" spans="2:44" s="149" customFormat="1" ht="12.75" customHeight="1">
      <c r="B2332" s="4"/>
      <c r="C2332" s="113" t="s">
        <v>1337</v>
      </c>
      <c r="D2332" s="113" t="s">
        <v>1347</v>
      </c>
      <c r="E2332" s="113" t="s">
        <v>1348</v>
      </c>
      <c r="F2332" s="115" t="s">
        <v>1349</v>
      </c>
      <c r="G2332" s="256" t="s">
        <v>1349</v>
      </c>
      <c r="H2332" s="77" t="s">
        <v>131</v>
      </c>
      <c r="I2332" s="87">
        <v>6</v>
      </c>
      <c r="J2332" s="87">
        <v>0</v>
      </c>
      <c r="K2332" s="87">
        <v>0.1</v>
      </c>
      <c r="L2332" s="87">
        <v>0</v>
      </c>
      <c r="M2332" s="87">
        <v>6</v>
      </c>
      <c r="N2332" s="87">
        <v>0</v>
      </c>
      <c r="O2332" s="87">
        <v>0.1</v>
      </c>
      <c r="P2332" s="87">
        <v>0</v>
      </c>
      <c r="Q2332" s="1"/>
      <c r="R2332" s="88">
        <v>43327</v>
      </c>
      <c r="S2332" s="274" t="s">
        <v>2470</v>
      </c>
      <c r="T2332" s="3"/>
      <c r="U2332" s="3"/>
      <c r="V2332" s="3"/>
      <c r="W2332" s="3"/>
      <c r="X2332" s="260"/>
      <c r="Y2332" s="129"/>
      <c r="Z2332" s="129"/>
      <c r="AA2332" s="129"/>
      <c r="AB2332" s="129"/>
      <c r="AC2332" s="129"/>
      <c r="AD2332" s="129"/>
      <c r="AE2332" s="315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327"/>
      <c r="AR2332" s="327"/>
    </row>
    <row r="2333" spans="2:44" s="149" customFormat="1" ht="12.75" customHeight="1">
      <c r="B2333" s="4"/>
      <c r="C2333" s="113" t="s">
        <v>1337</v>
      </c>
      <c r="D2333" s="113" t="s">
        <v>1347</v>
      </c>
      <c r="E2333" s="113" t="s">
        <v>1350</v>
      </c>
      <c r="F2333" s="115" t="s">
        <v>3217</v>
      </c>
      <c r="G2333" s="90" t="s">
        <v>1351</v>
      </c>
      <c r="H2333" s="85" t="s">
        <v>131</v>
      </c>
      <c r="I2333" s="87">
        <v>240</v>
      </c>
      <c r="J2333" s="87">
        <v>480</v>
      </c>
      <c r="K2333" s="91">
        <v>2</v>
      </c>
      <c r="L2333" s="91">
        <v>8</v>
      </c>
      <c r="M2333" s="87">
        <v>240</v>
      </c>
      <c r="N2333" s="87">
        <v>480</v>
      </c>
      <c r="O2333" s="91">
        <v>2</v>
      </c>
      <c r="P2333" s="91">
        <v>8</v>
      </c>
      <c r="Q2333" s="1"/>
      <c r="R2333" s="88">
        <v>42684</v>
      </c>
      <c r="S2333" s="274" t="s">
        <v>2470</v>
      </c>
      <c r="T2333" s="3"/>
      <c r="U2333" s="3"/>
      <c r="V2333" s="3"/>
      <c r="W2333" s="3"/>
      <c r="X2333" s="260"/>
      <c r="Y2333" s="129"/>
      <c r="Z2333" s="129"/>
      <c r="AA2333" s="129"/>
      <c r="AB2333" s="129"/>
      <c r="AC2333" s="129"/>
      <c r="AD2333" s="129"/>
      <c r="AE2333" s="315"/>
      <c r="AF2333" s="129"/>
      <c r="AG2333" s="129"/>
      <c r="AH2333" s="129"/>
      <c r="AI2333" s="129"/>
      <c r="AJ2333" s="129"/>
      <c r="AK2333" s="129"/>
      <c r="AL2333" s="129"/>
      <c r="AM2333" s="129"/>
      <c r="AN2333" s="129"/>
      <c r="AO2333" s="129"/>
      <c r="AP2333" s="129"/>
      <c r="AQ2333" s="327"/>
      <c r="AR2333" s="327"/>
    </row>
    <row r="2334" spans="2:44" s="149" customFormat="1" ht="12.75" customHeight="1">
      <c r="B2334" s="4"/>
      <c r="C2334" s="113" t="s">
        <v>1337</v>
      </c>
      <c r="D2334" s="113" t="s">
        <v>1347</v>
      </c>
      <c r="E2334" s="113" t="s">
        <v>1352</v>
      </c>
      <c r="F2334" s="115" t="s">
        <v>3218</v>
      </c>
      <c r="G2334" s="90" t="s">
        <v>1353</v>
      </c>
      <c r="H2334" s="85" t="s">
        <v>131</v>
      </c>
      <c r="I2334" s="87">
        <v>120</v>
      </c>
      <c r="J2334" s="87">
        <v>360</v>
      </c>
      <c r="K2334" s="91">
        <v>1</v>
      </c>
      <c r="L2334" s="91">
        <v>6</v>
      </c>
      <c r="M2334" s="87">
        <v>120</v>
      </c>
      <c r="N2334" s="87">
        <v>360</v>
      </c>
      <c r="O2334" s="91">
        <v>1</v>
      </c>
      <c r="P2334" s="91">
        <v>6</v>
      </c>
      <c r="Q2334" s="1"/>
      <c r="R2334" s="88">
        <v>43024</v>
      </c>
      <c r="S2334" s="274" t="s">
        <v>2470</v>
      </c>
      <c r="T2334" s="3"/>
      <c r="U2334" s="3"/>
      <c r="V2334" s="3"/>
      <c r="W2334" s="3"/>
      <c r="X2334" s="260"/>
      <c r="Y2334" s="129"/>
      <c r="Z2334" s="129"/>
      <c r="AA2334" s="129"/>
      <c r="AB2334" s="129"/>
      <c r="AC2334" s="129"/>
      <c r="AD2334" s="129"/>
      <c r="AE2334" s="315"/>
      <c r="AF2334" s="129"/>
      <c r="AG2334" s="129"/>
      <c r="AH2334" s="129"/>
      <c r="AI2334" s="129"/>
      <c r="AJ2334" s="129"/>
      <c r="AK2334" s="129"/>
      <c r="AL2334" s="129"/>
      <c r="AM2334" s="129"/>
      <c r="AN2334" s="129"/>
      <c r="AO2334" s="129"/>
      <c r="AP2334" s="129"/>
      <c r="AQ2334" s="327"/>
      <c r="AR2334" s="327"/>
    </row>
    <row r="2335" spans="2:44" s="149" customFormat="1" ht="12.75" customHeight="1">
      <c r="B2335" s="4"/>
      <c r="C2335" s="113" t="s">
        <v>1337</v>
      </c>
      <c r="D2335" s="113" t="s">
        <v>1347</v>
      </c>
      <c r="E2335" s="113" t="s">
        <v>1354</v>
      </c>
      <c r="F2335" s="115" t="s">
        <v>1355</v>
      </c>
      <c r="G2335" s="90" t="s">
        <v>1356</v>
      </c>
      <c r="H2335" s="85" t="s">
        <v>131</v>
      </c>
      <c r="I2335" s="87">
        <v>60</v>
      </c>
      <c r="J2335" s="87">
        <v>30</v>
      </c>
      <c r="K2335" s="92">
        <v>0.15</v>
      </c>
      <c r="L2335" s="92">
        <v>0.25</v>
      </c>
      <c r="M2335" s="87">
        <v>90</v>
      </c>
      <c r="N2335" s="87">
        <v>45</v>
      </c>
      <c r="O2335" s="1">
        <v>0.65</v>
      </c>
      <c r="P2335" s="1">
        <v>0.25</v>
      </c>
      <c r="Q2335" s="1"/>
      <c r="R2335" s="88">
        <v>42684</v>
      </c>
      <c r="S2335" s="274" t="s">
        <v>2470</v>
      </c>
      <c r="T2335" s="3"/>
      <c r="U2335" s="3"/>
      <c r="V2335" s="3"/>
      <c r="W2335" s="3"/>
      <c r="X2335" s="260"/>
      <c r="Y2335" s="129"/>
      <c r="Z2335" s="129"/>
      <c r="AA2335" s="129"/>
      <c r="AB2335" s="129"/>
      <c r="AC2335" s="129"/>
      <c r="AD2335" s="129"/>
      <c r="AE2335" s="315"/>
      <c r="AF2335" s="129"/>
      <c r="AG2335" s="129"/>
      <c r="AH2335" s="129"/>
      <c r="AI2335" s="129"/>
      <c r="AJ2335" s="129"/>
      <c r="AK2335" s="129"/>
      <c r="AL2335" s="129"/>
      <c r="AM2335" s="129"/>
      <c r="AN2335" s="129"/>
      <c r="AO2335" s="129"/>
      <c r="AP2335" s="129"/>
      <c r="AQ2335" s="327"/>
      <c r="AR2335" s="327"/>
    </row>
    <row r="2336" spans="2:44" s="149" customFormat="1" ht="12.75" customHeight="1">
      <c r="B2336" s="93"/>
      <c r="C2336" s="116"/>
      <c r="D2336" s="113"/>
      <c r="E2336" s="113"/>
      <c r="F2336" s="113"/>
      <c r="G2336" s="90" t="s">
        <v>1357</v>
      </c>
      <c r="H2336" s="85" t="s">
        <v>131</v>
      </c>
      <c r="I2336" s="87">
        <v>30</v>
      </c>
      <c r="J2336" s="87">
        <v>15</v>
      </c>
      <c r="K2336" s="92">
        <v>0.5</v>
      </c>
      <c r="L2336" s="92">
        <v>0</v>
      </c>
      <c r="M2336" s="87"/>
      <c r="N2336" s="87"/>
      <c r="O2336" s="1"/>
      <c r="P2336" s="1"/>
      <c r="Q2336" s="1"/>
      <c r="R2336" s="88">
        <v>42682</v>
      </c>
      <c r="S2336" s="274" t="s">
        <v>2470</v>
      </c>
      <c r="T2336" s="3"/>
      <c r="U2336" s="3"/>
      <c r="V2336" s="3"/>
      <c r="W2336" s="3"/>
      <c r="X2336" s="260"/>
      <c r="Y2336" s="129"/>
      <c r="Z2336" s="129"/>
      <c r="AA2336" s="129"/>
      <c r="AB2336" s="129"/>
      <c r="AC2336" s="129"/>
      <c r="AD2336" s="129"/>
      <c r="AE2336" s="315"/>
      <c r="AF2336" s="129"/>
      <c r="AG2336" s="129"/>
      <c r="AH2336" s="129"/>
      <c r="AI2336" s="129"/>
      <c r="AJ2336" s="129"/>
      <c r="AK2336" s="129"/>
      <c r="AL2336" s="129"/>
      <c r="AM2336" s="129"/>
      <c r="AN2336" s="129"/>
      <c r="AO2336" s="129"/>
      <c r="AP2336" s="129"/>
    </row>
    <row r="2337" spans="2:44" s="149" customFormat="1" ht="12.75" customHeight="1">
      <c r="B2337" s="93"/>
      <c r="C2337" s="113" t="s">
        <v>1337</v>
      </c>
      <c r="D2337" s="113" t="s">
        <v>1347</v>
      </c>
      <c r="E2337" s="113" t="s">
        <v>1358</v>
      </c>
      <c r="F2337" s="115" t="s">
        <v>3219</v>
      </c>
      <c r="G2337" s="90" t="s">
        <v>1359</v>
      </c>
      <c r="H2337" s="85" t="s">
        <v>131</v>
      </c>
      <c r="I2337" s="87">
        <v>6</v>
      </c>
      <c r="J2337" s="87">
        <v>0</v>
      </c>
      <c r="K2337" s="94">
        <v>0.1</v>
      </c>
      <c r="L2337" s="94">
        <v>0</v>
      </c>
      <c r="M2337" s="87">
        <v>15</v>
      </c>
      <c r="N2337" s="87">
        <v>0</v>
      </c>
      <c r="O2337" s="1">
        <v>0.25</v>
      </c>
      <c r="P2337" s="1">
        <v>0</v>
      </c>
      <c r="Q2337" s="1"/>
      <c r="R2337" s="88">
        <v>43026</v>
      </c>
      <c r="S2337" s="274" t="s">
        <v>2470</v>
      </c>
      <c r="T2337" s="3"/>
      <c r="U2337" s="3"/>
      <c r="V2337" s="3"/>
      <c r="W2337" s="3"/>
      <c r="X2337" s="260"/>
      <c r="Y2337" s="129"/>
      <c r="Z2337" s="129"/>
      <c r="AA2337" s="129"/>
      <c r="AB2337" s="129"/>
      <c r="AC2337" s="129"/>
      <c r="AD2337" s="129"/>
      <c r="AE2337" s="315"/>
      <c r="AF2337" s="129"/>
      <c r="AG2337" s="129"/>
      <c r="AH2337" s="129"/>
      <c r="AI2337" s="129"/>
      <c r="AJ2337" s="129"/>
      <c r="AK2337" s="129"/>
      <c r="AL2337" s="129"/>
      <c r="AM2337" s="129"/>
      <c r="AN2337" s="129"/>
      <c r="AO2337" s="129"/>
      <c r="AP2337" s="129"/>
      <c r="AQ2337" s="327"/>
      <c r="AR2337" s="327"/>
    </row>
    <row r="2338" spans="2:44" s="149" customFormat="1" ht="12.75" customHeight="1">
      <c r="B2338" s="93"/>
      <c r="C2338" s="116"/>
      <c r="D2338" s="113"/>
      <c r="E2338" s="113"/>
      <c r="F2338" s="113"/>
      <c r="G2338" s="90" t="s">
        <v>1360</v>
      </c>
      <c r="H2338" s="85" t="s">
        <v>131</v>
      </c>
      <c r="I2338" s="87">
        <v>9</v>
      </c>
      <c r="J2338" s="87">
        <v>0</v>
      </c>
      <c r="K2338" s="94">
        <v>0.15</v>
      </c>
      <c r="L2338" s="94">
        <v>0</v>
      </c>
      <c r="M2338" s="87"/>
      <c r="N2338" s="87"/>
      <c r="O2338" s="1"/>
      <c r="P2338" s="1"/>
      <c r="Q2338" s="1"/>
      <c r="R2338" s="88">
        <v>42698</v>
      </c>
      <c r="S2338" s="274" t="s">
        <v>2470</v>
      </c>
      <c r="T2338" s="3"/>
      <c r="U2338" s="3"/>
      <c r="V2338" s="3"/>
      <c r="W2338" s="3"/>
      <c r="X2338" s="260"/>
      <c r="Y2338" s="129"/>
      <c r="Z2338" s="129"/>
      <c r="AA2338" s="129"/>
      <c r="AB2338" s="129"/>
      <c r="AC2338" s="129"/>
      <c r="AD2338" s="129"/>
      <c r="AE2338" s="315"/>
      <c r="AF2338" s="129"/>
      <c r="AG2338" s="129"/>
      <c r="AH2338" s="129"/>
      <c r="AI2338" s="129"/>
      <c r="AJ2338" s="129"/>
      <c r="AK2338" s="129"/>
      <c r="AL2338" s="129"/>
      <c r="AM2338" s="129"/>
      <c r="AN2338" s="129"/>
      <c r="AO2338" s="129"/>
      <c r="AP2338" s="129"/>
    </row>
    <row r="2339" spans="2:44" s="149" customFormat="1" ht="12.75" customHeight="1">
      <c r="B2339" s="93"/>
      <c r="C2339" s="113" t="s">
        <v>1337</v>
      </c>
      <c r="D2339" s="113" t="s">
        <v>1361</v>
      </c>
      <c r="E2339" s="113" t="s">
        <v>3181</v>
      </c>
      <c r="F2339" s="115" t="s">
        <v>3220</v>
      </c>
      <c r="G2339" s="95" t="s">
        <v>3045</v>
      </c>
      <c r="H2339" s="85" t="s">
        <v>131</v>
      </c>
      <c r="I2339" s="87">
        <v>15</v>
      </c>
      <c r="J2339" s="87">
        <v>15</v>
      </c>
      <c r="K2339" s="96">
        <v>0.25</v>
      </c>
      <c r="L2339" s="96">
        <v>0.25</v>
      </c>
      <c r="M2339" s="87">
        <v>15</v>
      </c>
      <c r="N2339" s="87">
        <v>15</v>
      </c>
      <c r="O2339" s="96">
        <v>0.25</v>
      </c>
      <c r="P2339" s="96">
        <v>0.25</v>
      </c>
      <c r="Q2339" s="1"/>
      <c r="R2339" s="88">
        <v>42972</v>
      </c>
      <c r="S2339" s="274" t="s">
        <v>2470</v>
      </c>
      <c r="T2339" s="3"/>
      <c r="U2339" s="3"/>
      <c r="V2339" s="3"/>
      <c r="W2339" s="3"/>
      <c r="X2339" s="260"/>
      <c r="Y2339" s="129"/>
      <c r="Z2339" s="129"/>
      <c r="AA2339" s="129"/>
      <c r="AB2339" s="129"/>
      <c r="AC2339" s="129"/>
      <c r="AD2339" s="129"/>
      <c r="AE2339" s="315"/>
      <c r="AF2339" s="129"/>
      <c r="AG2339" s="129"/>
      <c r="AH2339" s="129"/>
      <c r="AI2339" s="129"/>
      <c r="AJ2339" s="129"/>
      <c r="AK2339" s="129"/>
      <c r="AL2339" s="129"/>
      <c r="AM2339" s="129"/>
      <c r="AN2339" s="129"/>
      <c r="AO2339" s="129"/>
      <c r="AP2339" s="129"/>
      <c r="AQ2339" s="327"/>
      <c r="AR2339" s="327"/>
    </row>
    <row r="2340" spans="2:44" s="149" customFormat="1" ht="12.75" customHeight="1">
      <c r="B2340" s="93"/>
      <c r="C2340" s="117" t="s">
        <v>26</v>
      </c>
      <c r="D2340" s="117" t="s">
        <v>1347</v>
      </c>
      <c r="E2340" s="117" t="s">
        <v>3046</v>
      </c>
      <c r="F2340" s="118" t="s">
        <v>3222</v>
      </c>
      <c r="G2340" s="97" t="s">
        <v>1362</v>
      </c>
      <c r="H2340" s="98" t="s">
        <v>1363</v>
      </c>
      <c r="I2340" s="99">
        <v>6</v>
      </c>
      <c r="J2340" s="99">
        <v>12</v>
      </c>
      <c r="K2340" s="99">
        <v>0.1</v>
      </c>
      <c r="L2340" s="99">
        <v>0.2</v>
      </c>
      <c r="M2340" s="87">
        <v>18</v>
      </c>
      <c r="N2340" s="87">
        <v>72</v>
      </c>
      <c r="O2340" s="1">
        <v>0.3</v>
      </c>
      <c r="P2340" s="1">
        <v>1.2</v>
      </c>
      <c r="Q2340" s="1"/>
      <c r="R2340" s="88">
        <v>43360</v>
      </c>
      <c r="S2340" s="274" t="s">
        <v>2470</v>
      </c>
      <c r="T2340" s="3"/>
      <c r="U2340" s="3"/>
      <c r="V2340" s="3"/>
      <c r="W2340" s="3"/>
      <c r="X2340" s="260"/>
      <c r="Y2340" s="129"/>
      <c r="Z2340" s="129"/>
      <c r="AA2340" s="129"/>
      <c r="AB2340" s="129"/>
      <c r="AC2340" s="129"/>
      <c r="AD2340" s="129"/>
      <c r="AE2340" s="315"/>
      <c r="AF2340" s="129"/>
      <c r="AG2340" s="129"/>
      <c r="AH2340" s="129"/>
      <c r="AI2340" s="129"/>
      <c r="AJ2340" s="129"/>
      <c r="AK2340" s="129"/>
      <c r="AL2340" s="129"/>
      <c r="AM2340" s="129"/>
      <c r="AN2340" s="129"/>
      <c r="AO2340" s="129"/>
      <c r="AP2340" s="129"/>
      <c r="AQ2340" s="327"/>
      <c r="AR2340" s="327"/>
    </row>
    <row r="2341" spans="2:44" s="149" customFormat="1" ht="12.75" customHeight="1">
      <c r="B2341" s="93"/>
      <c r="C2341" s="116"/>
      <c r="D2341" s="117"/>
      <c r="E2341" s="117"/>
      <c r="F2341" s="117"/>
      <c r="G2341" s="97" t="s">
        <v>1364</v>
      </c>
      <c r="H2341" s="98" t="s">
        <v>1363</v>
      </c>
      <c r="I2341" s="99">
        <v>12</v>
      </c>
      <c r="J2341" s="99">
        <v>60</v>
      </c>
      <c r="K2341" s="99">
        <v>0.2</v>
      </c>
      <c r="L2341" s="99">
        <v>1</v>
      </c>
      <c r="M2341" s="87"/>
      <c r="N2341" s="87"/>
      <c r="O2341" s="1"/>
      <c r="P2341" s="1"/>
      <c r="Q2341" s="1"/>
      <c r="R2341" s="88">
        <v>43360</v>
      </c>
      <c r="S2341" s="274" t="s">
        <v>2470</v>
      </c>
      <c r="T2341" s="3"/>
      <c r="U2341" s="3"/>
      <c r="V2341" s="3"/>
      <c r="W2341" s="3"/>
      <c r="X2341" s="260"/>
      <c r="Y2341" s="129"/>
      <c r="Z2341" s="129"/>
      <c r="AA2341" s="129"/>
      <c r="AB2341" s="129"/>
      <c r="AC2341" s="129"/>
      <c r="AD2341" s="129"/>
      <c r="AE2341" s="315"/>
      <c r="AF2341" s="129"/>
      <c r="AG2341" s="129"/>
      <c r="AH2341" s="129"/>
      <c r="AI2341" s="129"/>
      <c r="AJ2341" s="129"/>
      <c r="AK2341" s="129"/>
      <c r="AL2341" s="129"/>
      <c r="AM2341" s="129"/>
      <c r="AN2341" s="129"/>
      <c r="AO2341" s="129"/>
      <c r="AP2341" s="129"/>
    </row>
    <row r="2342" spans="2:44" s="149" customFormat="1" ht="12.75" customHeight="1">
      <c r="B2342" s="93"/>
      <c r="C2342" s="113" t="s">
        <v>1337</v>
      </c>
      <c r="D2342" s="113" t="s">
        <v>1365</v>
      </c>
      <c r="E2342" s="113" t="s">
        <v>3182</v>
      </c>
      <c r="F2342" s="115" t="s">
        <v>3221</v>
      </c>
      <c r="G2342" s="95" t="s">
        <v>3047</v>
      </c>
      <c r="H2342" s="85" t="s">
        <v>131</v>
      </c>
      <c r="I2342" s="87">
        <v>30</v>
      </c>
      <c r="J2342" s="87">
        <v>8640</v>
      </c>
      <c r="K2342" s="96">
        <v>0.5</v>
      </c>
      <c r="L2342" s="96">
        <v>144</v>
      </c>
      <c r="M2342" s="87">
        <v>30</v>
      </c>
      <c r="N2342" s="87">
        <v>8640</v>
      </c>
      <c r="O2342" s="96">
        <v>0.5</v>
      </c>
      <c r="P2342" s="96">
        <v>144</v>
      </c>
      <c r="Q2342" s="1"/>
      <c r="R2342" s="88">
        <v>42991</v>
      </c>
      <c r="S2342" s="274" t="s">
        <v>2470</v>
      </c>
      <c r="T2342" s="3"/>
      <c r="U2342" s="3"/>
      <c r="V2342" s="3"/>
      <c r="W2342" s="3"/>
      <c r="X2342" s="260"/>
      <c r="Y2342" s="129"/>
      <c r="Z2342" s="129"/>
      <c r="AA2342" s="129"/>
      <c r="AB2342" s="129"/>
      <c r="AC2342" s="129"/>
      <c r="AD2342" s="129"/>
      <c r="AE2342" s="315"/>
      <c r="AF2342" s="129"/>
      <c r="AG2342" s="129"/>
      <c r="AH2342" s="129"/>
      <c r="AI2342" s="129"/>
      <c r="AJ2342" s="129"/>
      <c r="AK2342" s="129"/>
      <c r="AL2342" s="129"/>
      <c r="AM2342" s="129"/>
      <c r="AN2342" s="129"/>
      <c r="AO2342" s="129"/>
      <c r="AP2342" s="129"/>
      <c r="AQ2342" s="327"/>
      <c r="AR2342" s="327"/>
    </row>
    <row r="2343" spans="2:44" s="149" customFormat="1" ht="12.75" customHeight="1">
      <c r="B2343" s="93"/>
      <c r="C2343" s="113" t="s">
        <v>1337</v>
      </c>
      <c r="D2343" s="113" t="s">
        <v>1365</v>
      </c>
      <c r="E2343" s="113" t="s">
        <v>3048</v>
      </c>
      <c r="F2343" s="115" t="s">
        <v>3049</v>
      </c>
      <c r="G2343" s="95" t="s">
        <v>3183</v>
      </c>
      <c r="H2343" s="85" t="s">
        <v>131</v>
      </c>
      <c r="I2343" s="87">
        <v>48</v>
      </c>
      <c r="J2343" s="87">
        <v>7200</v>
      </c>
      <c r="K2343" s="96">
        <v>0.8</v>
      </c>
      <c r="L2343" s="96">
        <v>120</v>
      </c>
      <c r="M2343" s="87">
        <v>48</v>
      </c>
      <c r="N2343" s="87">
        <v>7200</v>
      </c>
      <c r="O2343" s="96">
        <v>0.8</v>
      </c>
      <c r="P2343" s="96">
        <v>120</v>
      </c>
      <c r="Q2343" s="1"/>
      <c r="R2343" s="88">
        <v>42823</v>
      </c>
      <c r="S2343" s="274" t="s">
        <v>2470</v>
      </c>
      <c r="T2343" s="3"/>
      <c r="U2343" s="3"/>
      <c r="V2343" s="3"/>
      <c r="W2343" s="3"/>
      <c r="X2343" s="260"/>
      <c r="Y2343" s="129"/>
      <c r="Z2343" s="129"/>
      <c r="AA2343" s="129"/>
      <c r="AB2343" s="129"/>
      <c r="AC2343" s="129"/>
      <c r="AD2343" s="129"/>
      <c r="AE2343" s="315"/>
      <c r="AF2343" s="129"/>
      <c r="AG2343" s="129"/>
      <c r="AH2343" s="129"/>
      <c r="AI2343" s="129"/>
      <c r="AJ2343" s="129"/>
      <c r="AK2343" s="129"/>
      <c r="AL2343" s="129"/>
      <c r="AM2343" s="129"/>
      <c r="AN2343" s="129"/>
      <c r="AO2343" s="129"/>
      <c r="AP2343" s="129"/>
      <c r="AQ2343" s="327"/>
      <c r="AR2343" s="327"/>
    </row>
    <row r="2344" spans="2:44" s="149" customFormat="1" ht="12.75" customHeight="1">
      <c r="B2344" s="93"/>
      <c r="C2344" s="113" t="s">
        <v>1337</v>
      </c>
      <c r="D2344" s="113" t="s">
        <v>1365</v>
      </c>
      <c r="E2344" s="113" t="s">
        <v>3050</v>
      </c>
      <c r="F2344" s="115" t="s">
        <v>3051</v>
      </c>
      <c r="G2344" s="95" t="s">
        <v>1366</v>
      </c>
      <c r="H2344" s="85" t="s">
        <v>131</v>
      </c>
      <c r="I2344" s="87">
        <v>24</v>
      </c>
      <c r="J2344" s="87">
        <v>12</v>
      </c>
      <c r="K2344" s="96">
        <v>0.4</v>
      </c>
      <c r="L2344" s="96">
        <v>0.2</v>
      </c>
      <c r="M2344" s="87">
        <v>24</v>
      </c>
      <c r="N2344" s="87">
        <v>12</v>
      </c>
      <c r="O2344" s="96">
        <v>0.4</v>
      </c>
      <c r="P2344" s="96">
        <v>0.2</v>
      </c>
      <c r="Q2344" s="1"/>
      <c r="R2344" s="88">
        <v>42733</v>
      </c>
      <c r="S2344" s="274" t="s">
        <v>2470</v>
      </c>
      <c r="T2344" s="3"/>
      <c r="U2344" s="3"/>
      <c r="V2344" s="3"/>
      <c r="W2344" s="3"/>
      <c r="X2344" s="260"/>
      <c r="Y2344" s="129"/>
      <c r="Z2344" s="129"/>
      <c r="AA2344" s="129"/>
      <c r="AB2344" s="129"/>
      <c r="AC2344" s="129"/>
      <c r="AD2344" s="129"/>
      <c r="AE2344" s="315"/>
      <c r="AF2344" s="129"/>
      <c r="AG2344" s="129"/>
      <c r="AH2344" s="129"/>
      <c r="AI2344" s="129"/>
      <c r="AJ2344" s="129"/>
      <c r="AK2344" s="129"/>
      <c r="AL2344" s="129"/>
      <c r="AM2344" s="129"/>
      <c r="AN2344" s="129"/>
      <c r="AO2344" s="129"/>
      <c r="AP2344" s="129"/>
      <c r="AQ2344" s="327"/>
      <c r="AR2344" s="327"/>
    </row>
    <row r="2345" spans="2:44" s="149" customFormat="1" ht="12.75" customHeight="1">
      <c r="B2345" s="93"/>
      <c r="C2345" s="113" t="s">
        <v>1337</v>
      </c>
      <c r="D2345" s="113" t="s">
        <v>1365</v>
      </c>
      <c r="E2345" s="113" t="s">
        <v>3052</v>
      </c>
      <c r="F2345" s="115" t="s">
        <v>3053</v>
      </c>
      <c r="G2345" s="95" t="s">
        <v>3054</v>
      </c>
      <c r="H2345" s="85" t="s">
        <v>131</v>
      </c>
      <c r="I2345" s="87">
        <v>12</v>
      </c>
      <c r="J2345" s="87">
        <v>0</v>
      </c>
      <c r="K2345" s="96">
        <v>0.2</v>
      </c>
      <c r="L2345" s="96">
        <v>0</v>
      </c>
      <c r="M2345" s="87">
        <v>12</v>
      </c>
      <c r="N2345" s="87">
        <v>0</v>
      </c>
      <c r="O2345" s="96">
        <v>0.2</v>
      </c>
      <c r="P2345" s="96">
        <v>0</v>
      </c>
      <c r="Q2345" s="1"/>
      <c r="R2345" s="88">
        <v>42816</v>
      </c>
      <c r="S2345" s="274" t="s">
        <v>2470</v>
      </c>
      <c r="T2345" s="3"/>
      <c r="U2345" s="3"/>
      <c r="V2345" s="3"/>
      <c r="W2345" s="3"/>
      <c r="X2345" s="260"/>
      <c r="Y2345" s="129"/>
      <c r="Z2345" s="129"/>
      <c r="AA2345" s="129"/>
      <c r="AB2345" s="129"/>
      <c r="AC2345" s="129"/>
      <c r="AD2345" s="129"/>
      <c r="AE2345" s="315"/>
      <c r="AF2345" s="129"/>
      <c r="AG2345" s="129"/>
      <c r="AH2345" s="129"/>
      <c r="AI2345" s="129"/>
      <c r="AJ2345" s="129"/>
      <c r="AK2345" s="129"/>
      <c r="AL2345" s="129"/>
      <c r="AM2345" s="129"/>
      <c r="AN2345" s="129"/>
      <c r="AO2345" s="129"/>
      <c r="AP2345" s="129"/>
      <c r="AQ2345" s="327"/>
      <c r="AR2345" s="327"/>
    </row>
    <row r="2346" spans="2:44" s="149" customFormat="1" ht="12.75" customHeight="1">
      <c r="B2346" s="93"/>
      <c r="C2346" s="113" t="s">
        <v>1337</v>
      </c>
      <c r="D2346" s="113" t="s">
        <v>1365</v>
      </c>
      <c r="E2346" s="113" t="s">
        <v>3055</v>
      </c>
      <c r="F2346" s="115" t="s">
        <v>3056</v>
      </c>
      <c r="G2346" s="95" t="s">
        <v>3184</v>
      </c>
      <c r="H2346" s="85" t="s">
        <v>131</v>
      </c>
      <c r="I2346" s="87">
        <v>12</v>
      </c>
      <c r="J2346" s="87">
        <v>0</v>
      </c>
      <c r="K2346" s="96">
        <v>0.2</v>
      </c>
      <c r="L2346" s="96">
        <v>0</v>
      </c>
      <c r="M2346" s="87">
        <v>12</v>
      </c>
      <c r="N2346" s="87">
        <v>0</v>
      </c>
      <c r="O2346" s="96">
        <v>0.2</v>
      </c>
      <c r="P2346" s="96">
        <v>0</v>
      </c>
      <c r="Q2346" s="1"/>
      <c r="R2346" s="88">
        <v>42748</v>
      </c>
      <c r="S2346" s="274" t="s">
        <v>2470</v>
      </c>
      <c r="T2346" s="3"/>
      <c r="U2346" s="3"/>
      <c r="V2346" s="3"/>
      <c r="W2346" s="3"/>
      <c r="X2346" s="260"/>
      <c r="Y2346" s="129"/>
      <c r="Z2346" s="129"/>
      <c r="AA2346" s="129"/>
      <c r="AB2346" s="129"/>
      <c r="AC2346" s="129"/>
      <c r="AD2346" s="129"/>
      <c r="AE2346" s="315"/>
      <c r="AF2346" s="129"/>
      <c r="AG2346" s="129"/>
      <c r="AH2346" s="129"/>
      <c r="AI2346" s="129"/>
      <c r="AJ2346" s="129"/>
      <c r="AK2346" s="129"/>
      <c r="AL2346" s="129"/>
      <c r="AM2346" s="129"/>
      <c r="AN2346" s="129"/>
      <c r="AO2346" s="129"/>
      <c r="AP2346" s="129"/>
      <c r="AQ2346" s="327"/>
      <c r="AR2346" s="327"/>
    </row>
    <row r="2347" spans="2:44" s="149" customFormat="1" ht="12.75" customHeight="1">
      <c r="B2347" s="93"/>
      <c r="C2347" s="113" t="s">
        <v>1337</v>
      </c>
      <c r="D2347" s="113" t="s">
        <v>1367</v>
      </c>
      <c r="E2347" s="113" t="s">
        <v>1368</v>
      </c>
      <c r="F2347" s="113" t="s">
        <v>1369</v>
      </c>
      <c r="G2347" s="90" t="s">
        <v>1370</v>
      </c>
      <c r="H2347" s="100" t="s">
        <v>1371</v>
      </c>
      <c r="I2347" s="87">
        <v>6</v>
      </c>
      <c r="J2347" s="87">
        <v>6</v>
      </c>
      <c r="K2347" s="91">
        <v>0.1</v>
      </c>
      <c r="L2347" s="91">
        <v>0.1</v>
      </c>
      <c r="M2347" s="87">
        <v>42</v>
      </c>
      <c r="N2347" s="87">
        <v>174</v>
      </c>
      <c r="O2347" s="1">
        <v>0.7</v>
      </c>
      <c r="P2347" s="1">
        <v>0.4</v>
      </c>
      <c r="Q2347" s="1"/>
      <c r="R2347" s="88">
        <v>42620</v>
      </c>
      <c r="S2347" s="274" t="s">
        <v>2470</v>
      </c>
      <c r="T2347" s="3"/>
      <c r="U2347" s="3"/>
      <c r="V2347" s="3"/>
      <c r="W2347" s="3"/>
      <c r="X2347" s="260"/>
      <c r="Y2347" s="129"/>
      <c r="Z2347" s="129"/>
      <c r="AA2347" s="129"/>
      <c r="AB2347" s="129"/>
      <c r="AC2347" s="129"/>
      <c r="AD2347" s="129"/>
      <c r="AE2347" s="315"/>
      <c r="AF2347" s="129"/>
      <c r="AG2347" s="129"/>
      <c r="AH2347" s="129"/>
      <c r="AI2347" s="129"/>
      <c r="AJ2347" s="129"/>
      <c r="AK2347" s="129"/>
      <c r="AL2347" s="129"/>
      <c r="AM2347" s="129"/>
      <c r="AN2347" s="129"/>
      <c r="AO2347" s="129"/>
      <c r="AP2347" s="129"/>
      <c r="AQ2347" s="327"/>
      <c r="AR2347" s="327"/>
    </row>
    <row r="2348" spans="2:44" s="149" customFormat="1" ht="12.75" customHeight="1">
      <c r="B2348" s="93"/>
      <c r="C2348" s="116"/>
      <c r="D2348" s="89"/>
      <c r="E2348" s="89"/>
      <c r="F2348" s="89"/>
      <c r="G2348" s="90" t="s">
        <v>1372</v>
      </c>
      <c r="H2348" s="100" t="s">
        <v>1371</v>
      </c>
      <c r="I2348" s="87">
        <v>12</v>
      </c>
      <c r="J2348" s="87">
        <v>0</v>
      </c>
      <c r="K2348" s="91">
        <v>0.2</v>
      </c>
      <c r="L2348" s="91">
        <v>0</v>
      </c>
      <c r="M2348" s="87"/>
      <c r="N2348" s="87"/>
      <c r="O2348" s="1"/>
      <c r="P2348" s="1"/>
      <c r="Q2348" s="1"/>
      <c r="R2348" s="88">
        <v>42620</v>
      </c>
      <c r="S2348" s="274" t="s">
        <v>2470</v>
      </c>
      <c r="T2348" s="3"/>
      <c r="U2348" s="3"/>
      <c r="V2348" s="3"/>
      <c r="W2348" s="3"/>
      <c r="X2348" s="260"/>
      <c r="Y2348" s="129"/>
      <c r="Z2348" s="129"/>
      <c r="AA2348" s="129"/>
      <c r="AB2348" s="129"/>
      <c r="AC2348" s="129"/>
      <c r="AD2348" s="129"/>
      <c r="AE2348" s="315"/>
      <c r="AF2348" s="129"/>
      <c r="AG2348" s="129"/>
      <c r="AH2348" s="129"/>
      <c r="AI2348" s="129"/>
      <c r="AJ2348" s="129"/>
      <c r="AK2348" s="129"/>
      <c r="AL2348" s="129"/>
      <c r="AM2348" s="129"/>
      <c r="AN2348" s="129"/>
      <c r="AO2348" s="129"/>
      <c r="AP2348" s="129"/>
    </row>
    <row r="2349" spans="2:44" s="149" customFormat="1" ht="12.75" customHeight="1">
      <c r="B2349" s="93"/>
      <c r="C2349" s="116"/>
      <c r="D2349" s="89"/>
      <c r="E2349" s="89"/>
      <c r="F2349" s="89"/>
      <c r="G2349" s="90" t="s">
        <v>1373</v>
      </c>
      <c r="H2349" s="100" t="s">
        <v>1371</v>
      </c>
      <c r="I2349" s="87">
        <v>12</v>
      </c>
      <c r="J2349" s="87">
        <v>168</v>
      </c>
      <c r="K2349" s="91">
        <v>0.2</v>
      </c>
      <c r="L2349" s="101">
        <v>0.3</v>
      </c>
      <c r="M2349" s="87"/>
      <c r="N2349" s="87"/>
      <c r="O2349" s="1"/>
      <c r="P2349" s="1"/>
      <c r="Q2349" s="1"/>
      <c r="R2349" s="88">
        <v>42620</v>
      </c>
      <c r="S2349" s="274" t="s">
        <v>2470</v>
      </c>
      <c r="T2349" s="3"/>
      <c r="U2349" s="3"/>
      <c r="V2349" s="3"/>
      <c r="W2349" s="3"/>
      <c r="X2349" s="260"/>
      <c r="Y2349" s="129"/>
      <c r="Z2349" s="129"/>
      <c r="AA2349" s="129"/>
      <c r="AB2349" s="129"/>
      <c r="AC2349" s="129"/>
      <c r="AD2349" s="129"/>
      <c r="AE2349" s="315"/>
      <c r="AF2349" s="129"/>
      <c r="AG2349" s="129"/>
      <c r="AH2349" s="129"/>
      <c r="AI2349" s="129"/>
      <c r="AJ2349" s="129"/>
      <c r="AK2349" s="129"/>
      <c r="AL2349" s="129"/>
      <c r="AM2349" s="129"/>
      <c r="AN2349" s="129"/>
      <c r="AO2349" s="129"/>
      <c r="AP2349" s="129"/>
    </row>
    <row r="2350" spans="2:44" s="149" customFormat="1" ht="12.75" customHeight="1">
      <c r="B2350" s="93"/>
      <c r="C2350" s="116"/>
      <c r="D2350" s="89"/>
      <c r="E2350" s="89"/>
      <c r="F2350" s="89"/>
      <c r="G2350" s="102" t="s">
        <v>1374</v>
      </c>
      <c r="H2350" s="100" t="s">
        <v>1371</v>
      </c>
      <c r="I2350" s="87">
        <v>12</v>
      </c>
      <c r="J2350" s="87">
        <v>0</v>
      </c>
      <c r="K2350" s="91">
        <v>0.2</v>
      </c>
      <c r="L2350" s="91">
        <v>0</v>
      </c>
      <c r="M2350" s="87"/>
      <c r="N2350" s="87"/>
      <c r="O2350" s="1"/>
      <c r="P2350" s="1"/>
      <c r="Q2350" s="1"/>
      <c r="R2350" s="88">
        <v>43712</v>
      </c>
      <c r="S2350" s="274" t="s">
        <v>2470</v>
      </c>
      <c r="T2350" s="3"/>
      <c r="U2350" s="3"/>
      <c r="V2350" s="3"/>
      <c r="W2350" s="3"/>
      <c r="X2350" s="260"/>
      <c r="Y2350" s="129"/>
      <c r="Z2350" s="129"/>
      <c r="AA2350" s="129"/>
      <c r="AB2350" s="129"/>
      <c r="AC2350" s="129"/>
      <c r="AD2350" s="129"/>
      <c r="AE2350" s="315"/>
      <c r="AF2350" s="129"/>
      <c r="AG2350" s="129"/>
      <c r="AH2350" s="129"/>
      <c r="AI2350" s="129"/>
      <c r="AJ2350" s="129"/>
      <c r="AK2350" s="129"/>
      <c r="AL2350" s="129"/>
      <c r="AM2350" s="129"/>
      <c r="AN2350" s="129"/>
      <c r="AO2350" s="129"/>
      <c r="AP2350" s="129"/>
    </row>
    <row r="2351" spans="2:44" s="149" customFormat="1" ht="12.75" customHeight="1">
      <c r="B2351" s="93"/>
      <c r="C2351" s="113" t="s">
        <v>1337</v>
      </c>
      <c r="D2351" s="113" t="s">
        <v>1367</v>
      </c>
      <c r="E2351" s="113" t="s">
        <v>1368</v>
      </c>
      <c r="F2351" s="113" t="s">
        <v>1375</v>
      </c>
      <c r="G2351" s="90" t="s">
        <v>636</v>
      </c>
      <c r="H2351" s="100" t="s">
        <v>1371</v>
      </c>
      <c r="I2351" s="87">
        <v>12</v>
      </c>
      <c r="J2351" s="87">
        <v>0</v>
      </c>
      <c r="K2351" s="91">
        <v>0.2</v>
      </c>
      <c r="L2351" s="91">
        <v>0</v>
      </c>
      <c r="M2351" s="87">
        <v>42</v>
      </c>
      <c r="N2351" s="87">
        <v>0</v>
      </c>
      <c r="O2351" s="1">
        <v>0.7</v>
      </c>
      <c r="P2351" s="1">
        <v>0</v>
      </c>
      <c r="Q2351" s="1"/>
      <c r="R2351" s="88">
        <v>42620</v>
      </c>
      <c r="S2351" s="274" t="s">
        <v>2470</v>
      </c>
      <c r="T2351" s="3"/>
      <c r="U2351" s="3"/>
      <c r="V2351" s="3"/>
      <c r="W2351" s="3"/>
      <c r="X2351" s="260"/>
      <c r="Y2351" s="129"/>
      <c r="Z2351" s="129"/>
      <c r="AA2351" s="129"/>
      <c r="AB2351" s="129"/>
      <c r="AC2351" s="129"/>
      <c r="AD2351" s="129"/>
      <c r="AE2351" s="315"/>
      <c r="AF2351" s="129"/>
      <c r="AG2351" s="129"/>
      <c r="AH2351" s="129"/>
      <c r="AI2351" s="129"/>
      <c r="AJ2351" s="129"/>
      <c r="AK2351" s="129"/>
      <c r="AL2351" s="129"/>
      <c r="AM2351" s="129"/>
      <c r="AN2351" s="129"/>
      <c r="AO2351" s="129"/>
      <c r="AP2351" s="129"/>
      <c r="AQ2351" s="327"/>
      <c r="AR2351" s="327"/>
    </row>
    <row r="2352" spans="2:44" s="149" customFormat="1" ht="12.75" customHeight="1">
      <c r="B2352" s="93"/>
      <c r="C2352" s="116"/>
      <c r="D2352" s="89"/>
      <c r="E2352" s="89"/>
      <c r="F2352" s="89"/>
      <c r="G2352" s="90" t="s">
        <v>1376</v>
      </c>
      <c r="H2352" s="100" t="s">
        <v>1371</v>
      </c>
      <c r="I2352" s="87">
        <v>6</v>
      </c>
      <c r="J2352" s="87">
        <v>0</v>
      </c>
      <c r="K2352" s="91">
        <v>0.1</v>
      </c>
      <c r="L2352" s="91">
        <v>0</v>
      </c>
      <c r="M2352" s="87"/>
      <c r="N2352" s="87"/>
      <c r="O2352" s="1"/>
      <c r="P2352" s="1"/>
      <c r="Q2352" s="1"/>
      <c r="R2352" s="88">
        <v>42620</v>
      </c>
      <c r="S2352" s="274" t="s">
        <v>2470</v>
      </c>
      <c r="T2352" s="3"/>
      <c r="U2352" s="3"/>
      <c r="V2352" s="3"/>
      <c r="W2352" s="3"/>
      <c r="X2352" s="260"/>
      <c r="Y2352" s="129"/>
      <c r="Z2352" s="129"/>
      <c r="AA2352" s="129"/>
      <c r="AB2352" s="129"/>
      <c r="AC2352" s="129"/>
      <c r="AD2352" s="129"/>
      <c r="AE2352" s="315"/>
      <c r="AF2352" s="129"/>
      <c r="AG2352" s="129"/>
      <c r="AH2352" s="129"/>
      <c r="AI2352" s="129"/>
      <c r="AJ2352" s="129"/>
      <c r="AK2352" s="129"/>
      <c r="AL2352" s="129"/>
      <c r="AM2352" s="129"/>
      <c r="AN2352" s="129"/>
      <c r="AO2352" s="129"/>
      <c r="AP2352" s="129"/>
    </row>
    <row r="2353" spans="2:44" s="149" customFormat="1" ht="12.75" customHeight="1">
      <c r="B2353" s="93"/>
      <c r="C2353" s="116"/>
      <c r="D2353" s="89"/>
      <c r="E2353" s="89"/>
      <c r="F2353" s="89"/>
      <c r="G2353" s="102" t="s">
        <v>1377</v>
      </c>
      <c r="H2353" s="100" t="s">
        <v>1371</v>
      </c>
      <c r="I2353" s="87">
        <v>24</v>
      </c>
      <c r="J2353" s="87">
        <v>0</v>
      </c>
      <c r="K2353" s="91">
        <v>0.4</v>
      </c>
      <c r="L2353" s="91">
        <v>0</v>
      </c>
      <c r="M2353" s="87"/>
      <c r="N2353" s="87"/>
      <c r="O2353" s="1"/>
      <c r="P2353" s="1"/>
      <c r="Q2353" s="1"/>
      <c r="R2353" s="88">
        <v>43712</v>
      </c>
      <c r="S2353" s="274" t="s">
        <v>2470</v>
      </c>
      <c r="T2353" s="3"/>
      <c r="U2353" s="3"/>
      <c r="V2353" s="3"/>
      <c r="W2353" s="3"/>
      <c r="X2353" s="260"/>
      <c r="Y2353" s="129"/>
      <c r="Z2353" s="129"/>
      <c r="AA2353" s="129"/>
      <c r="AB2353" s="129"/>
      <c r="AC2353" s="129"/>
      <c r="AD2353" s="129"/>
      <c r="AE2353" s="315"/>
      <c r="AF2353" s="129"/>
      <c r="AG2353" s="129"/>
      <c r="AH2353" s="129"/>
      <c r="AI2353" s="129"/>
      <c r="AJ2353" s="129"/>
      <c r="AK2353" s="129"/>
      <c r="AL2353" s="129"/>
      <c r="AM2353" s="129"/>
      <c r="AN2353" s="129"/>
      <c r="AO2353" s="129"/>
      <c r="AP2353" s="129"/>
    </row>
    <row r="2354" spans="2:44" s="149" customFormat="1" ht="12.75" customHeight="1">
      <c r="B2354" s="93"/>
      <c r="C2354" s="113" t="s">
        <v>1337</v>
      </c>
      <c r="D2354" s="113" t="s">
        <v>1367</v>
      </c>
      <c r="E2354" s="113" t="s">
        <v>1368</v>
      </c>
      <c r="F2354" s="113" t="s">
        <v>1378</v>
      </c>
      <c r="G2354" s="90" t="s">
        <v>636</v>
      </c>
      <c r="H2354" s="100" t="s">
        <v>1371</v>
      </c>
      <c r="I2354" s="87">
        <v>12</v>
      </c>
      <c r="J2354" s="87">
        <v>0</v>
      </c>
      <c r="K2354" s="91">
        <v>0.2</v>
      </c>
      <c r="L2354" s="91">
        <v>0</v>
      </c>
      <c r="M2354" s="87">
        <v>42</v>
      </c>
      <c r="N2354" s="87">
        <v>0</v>
      </c>
      <c r="O2354" s="1">
        <v>0.7</v>
      </c>
      <c r="P2354" s="1">
        <v>0</v>
      </c>
      <c r="Q2354" s="1"/>
      <c r="R2354" s="88">
        <v>42620</v>
      </c>
      <c r="S2354" s="274" t="s">
        <v>2470</v>
      </c>
      <c r="T2354" s="3"/>
      <c r="U2354" s="3"/>
      <c r="V2354" s="3"/>
      <c r="W2354" s="3"/>
      <c r="X2354" s="260"/>
      <c r="Y2354" s="129"/>
      <c r="Z2354" s="129"/>
      <c r="AA2354" s="129"/>
      <c r="AB2354" s="129"/>
      <c r="AC2354" s="129"/>
      <c r="AD2354" s="129"/>
      <c r="AE2354" s="315"/>
      <c r="AF2354" s="129"/>
      <c r="AG2354" s="129"/>
      <c r="AH2354" s="129"/>
      <c r="AI2354" s="129"/>
      <c r="AJ2354" s="129"/>
      <c r="AK2354" s="129"/>
      <c r="AL2354" s="129"/>
      <c r="AM2354" s="129"/>
      <c r="AN2354" s="129"/>
      <c r="AO2354" s="129"/>
      <c r="AP2354" s="129"/>
      <c r="AQ2354" s="327"/>
      <c r="AR2354" s="327"/>
    </row>
    <row r="2355" spans="2:44" s="149" customFormat="1" ht="12.75" customHeight="1">
      <c r="B2355" s="93"/>
      <c r="C2355" s="116"/>
      <c r="D2355" s="89"/>
      <c r="E2355" s="89"/>
      <c r="F2355" s="89"/>
      <c r="G2355" s="90" t="s">
        <v>1376</v>
      </c>
      <c r="H2355" s="100" t="s">
        <v>1371</v>
      </c>
      <c r="I2355" s="87">
        <v>6</v>
      </c>
      <c r="J2355" s="87">
        <v>0</v>
      </c>
      <c r="K2355" s="91">
        <v>0.1</v>
      </c>
      <c r="L2355" s="91">
        <v>0</v>
      </c>
      <c r="M2355" s="87"/>
      <c r="N2355" s="87"/>
      <c r="O2355" s="1"/>
      <c r="P2355" s="1"/>
      <c r="Q2355" s="1"/>
      <c r="R2355" s="88">
        <v>42620</v>
      </c>
      <c r="S2355" s="274" t="s">
        <v>2470</v>
      </c>
      <c r="T2355" s="3"/>
      <c r="U2355" s="3"/>
      <c r="V2355" s="3"/>
      <c r="W2355" s="3"/>
      <c r="X2355" s="260"/>
      <c r="Y2355" s="129"/>
      <c r="Z2355" s="129"/>
      <c r="AA2355" s="129"/>
      <c r="AB2355" s="129"/>
      <c r="AC2355" s="129"/>
      <c r="AD2355" s="129"/>
      <c r="AE2355" s="315"/>
      <c r="AF2355" s="129"/>
      <c r="AG2355" s="129"/>
      <c r="AH2355" s="129"/>
      <c r="AI2355" s="129"/>
      <c r="AJ2355" s="129"/>
      <c r="AK2355" s="129"/>
      <c r="AL2355" s="129"/>
      <c r="AM2355" s="129"/>
      <c r="AN2355" s="129"/>
      <c r="AO2355" s="129"/>
      <c r="AP2355" s="129"/>
    </row>
    <row r="2356" spans="2:44" s="149" customFormat="1" ht="12.75" customHeight="1">
      <c r="B2356" s="93"/>
      <c r="C2356" s="116"/>
      <c r="D2356" s="89"/>
      <c r="E2356" s="89"/>
      <c r="F2356" s="89"/>
      <c r="G2356" s="102" t="s">
        <v>1379</v>
      </c>
      <c r="H2356" s="100" t="s">
        <v>1371</v>
      </c>
      <c r="I2356" s="87">
        <v>24</v>
      </c>
      <c r="J2356" s="87">
        <v>0</v>
      </c>
      <c r="K2356" s="91">
        <v>0.4</v>
      </c>
      <c r="L2356" s="91">
        <v>0</v>
      </c>
      <c r="M2356" s="87"/>
      <c r="N2356" s="87"/>
      <c r="O2356" s="1"/>
      <c r="P2356" s="1"/>
      <c r="Q2356" s="1"/>
      <c r="R2356" s="88">
        <v>43712</v>
      </c>
      <c r="S2356" s="274" t="s">
        <v>2470</v>
      </c>
      <c r="T2356" s="3"/>
      <c r="U2356" s="3"/>
      <c r="V2356" s="3"/>
      <c r="W2356" s="3"/>
      <c r="X2356" s="260"/>
      <c r="Y2356" s="129"/>
      <c r="Z2356" s="129"/>
      <c r="AA2356" s="129"/>
      <c r="AB2356" s="129"/>
      <c r="AC2356" s="129"/>
      <c r="AD2356" s="129"/>
      <c r="AE2356" s="315"/>
      <c r="AF2356" s="129"/>
      <c r="AG2356" s="129"/>
      <c r="AH2356" s="129"/>
      <c r="AI2356" s="129"/>
      <c r="AJ2356" s="129"/>
      <c r="AK2356" s="129"/>
      <c r="AL2356" s="129"/>
      <c r="AM2356" s="129"/>
      <c r="AN2356" s="129"/>
      <c r="AO2356" s="129"/>
      <c r="AP2356" s="129"/>
    </row>
    <row r="2357" spans="2:44" s="149" customFormat="1" ht="12.75" customHeight="1">
      <c r="B2357" s="93"/>
      <c r="C2357" s="113" t="s">
        <v>1337</v>
      </c>
      <c r="D2357" s="113" t="s">
        <v>1367</v>
      </c>
      <c r="E2357" s="113" t="s">
        <v>1368</v>
      </c>
      <c r="F2357" s="113" t="s">
        <v>1380</v>
      </c>
      <c r="G2357" s="90" t="s">
        <v>636</v>
      </c>
      <c r="H2357" s="100" t="s">
        <v>1371</v>
      </c>
      <c r="I2357" s="87">
        <v>6</v>
      </c>
      <c r="J2357" s="87">
        <v>0</v>
      </c>
      <c r="K2357" s="91">
        <v>0.1</v>
      </c>
      <c r="L2357" s="91">
        <v>0</v>
      </c>
      <c r="M2357" s="87">
        <v>30</v>
      </c>
      <c r="N2357" s="87">
        <v>0</v>
      </c>
      <c r="O2357" s="1">
        <v>0.5</v>
      </c>
      <c r="P2357" s="1">
        <v>0</v>
      </c>
      <c r="Q2357" s="1"/>
      <c r="R2357" s="88">
        <v>42620</v>
      </c>
      <c r="S2357" s="274" t="s">
        <v>2470</v>
      </c>
      <c r="T2357" s="3"/>
      <c r="U2357" s="3"/>
      <c r="V2357" s="3"/>
      <c r="W2357" s="3"/>
      <c r="X2357" s="260"/>
      <c r="Y2357" s="129"/>
      <c r="Z2357" s="129"/>
      <c r="AA2357" s="129"/>
      <c r="AB2357" s="129"/>
      <c r="AC2357" s="129"/>
      <c r="AD2357" s="129"/>
      <c r="AE2357" s="315"/>
      <c r="AF2357" s="129"/>
      <c r="AG2357" s="129"/>
      <c r="AH2357" s="129"/>
      <c r="AI2357" s="129"/>
      <c r="AJ2357" s="129"/>
      <c r="AK2357" s="129"/>
      <c r="AL2357" s="129"/>
      <c r="AM2357" s="129"/>
      <c r="AN2357" s="129"/>
      <c r="AO2357" s="129"/>
      <c r="AP2357" s="129"/>
      <c r="AQ2357" s="327"/>
      <c r="AR2357" s="327"/>
    </row>
    <row r="2358" spans="2:44" s="149" customFormat="1" ht="12.75" customHeight="1">
      <c r="B2358" s="93"/>
      <c r="C2358" s="116"/>
      <c r="D2358" s="89"/>
      <c r="E2358" s="89"/>
      <c r="F2358" s="89"/>
      <c r="G2358" s="90" t="s">
        <v>1376</v>
      </c>
      <c r="H2358" s="100" t="s">
        <v>1371</v>
      </c>
      <c r="I2358" s="87">
        <v>6</v>
      </c>
      <c r="J2358" s="87">
        <v>0</v>
      </c>
      <c r="K2358" s="91">
        <v>0.1</v>
      </c>
      <c r="L2358" s="91">
        <v>0</v>
      </c>
      <c r="M2358" s="87"/>
      <c r="N2358" s="87"/>
      <c r="O2358" s="1"/>
      <c r="P2358" s="1"/>
      <c r="Q2358" s="1"/>
      <c r="R2358" s="88">
        <v>42620</v>
      </c>
      <c r="S2358" s="274" t="s">
        <v>2470</v>
      </c>
      <c r="T2358" s="3"/>
      <c r="U2358" s="3"/>
      <c r="V2358" s="3"/>
      <c r="W2358" s="3"/>
      <c r="X2358" s="260"/>
      <c r="Y2358" s="129"/>
      <c r="Z2358" s="129"/>
      <c r="AA2358" s="129"/>
      <c r="AB2358" s="129"/>
      <c r="AC2358" s="129"/>
      <c r="AD2358" s="129"/>
      <c r="AE2358" s="315"/>
      <c r="AF2358" s="129"/>
      <c r="AG2358" s="129"/>
      <c r="AH2358" s="129"/>
      <c r="AI2358" s="129"/>
      <c r="AJ2358" s="129"/>
      <c r="AK2358" s="129"/>
      <c r="AL2358" s="129"/>
      <c r="AM2358" s="129"/>
      <c r="AN2358" s="129"/>
      <c r="AO2358" s="129"/>
      <c r="AP2358" s="129"/>
    </row>
    <row r="2359" spans="2:44" s="149" customFormat="1" ht="12.75" customHeight="1">
      <c r="B2359" s="93"/>
      <c r="C2359" s="116"/>
      <c r="D2359" s="89"/>
      <c r="E2359" s="89"/>
      <c r="F2359" s="89"/>
      <c r="G2359" s="102" t="s">
        <v>1379</v>
      </c>
      <c r="H2359" s="100" t="s">
        <v>1371</v>
      </c>
      <c r="I2359" s="87">
        <v>18</v>
      </c>
      <c r="J2359" s="87">
        <v>0</v>
      </c>
      <c r="K2359" s="91">
        <v>0.3</v>
      </c>
      <c r="L2359" s="91">
        <v>0</v>
      </c>
      <c r="M2359" s="87"/>
      <c r="N2359" s="87"/>
      <c r="O2359" s="1"/>
      <c r="P2359" s="1"/>
      <c r="Q2359" s="1"/>
      <c r="R2359" s="88">
        <v>43712</v>
      </c>
      <c r="S2359" s="274" t="s">
        <v>2470</v>
      </c>
      <c r="T2359" s="3"/>
      <c r="U2359" s="3"/>
      <c r="V2359" s="3"/>
      <c r="W2359" s="3"/>
      <c r="X2359" s="260"/>
      <c r="Y2359" s="129"/>
      <c r="Z2359" s="129"/>
      <c r="AA2359" s="129"/>
      <c r="AB2359" s="129"/>
      <c r="AC2359" s="129"/>
      <c r="AD2359" s="129"/>
      <c r="AE2359" s="315"/>
      <c r="AF2359" s="129"/>
      <c r="AG2359" s="129"/>
      <c r="AH2359" s="129"/>
      <c r="AI2359" s="129"/>
      <c r="AJ2359" s="129"/>
      <c r="AK2359" s="129"/>
      <c r="AL2359" s="129"/>
      <c r="AM2359" s="129"/>
      <c r="AN2359" s="129"/>
      <c r="AO2359" s="129"/>
      <c r="AP2359" s="129"/>
    </row>
    <row r="2360" spans="2:44" s="149" customFormat="1" ht="12.75" customHeight="1">
      <c r="B2360" s="93"/>
      <c r="C2360" s="113" t="s">
        <v>1337</v>
      </c>
      <c r="D2360" s="113" t="s">
        <v>1367</v>
      </c>
      <c r="E2360" s="113" t="s">
        <v>1368</v>
      </c>
      <c r="F2360" s="113" t="s">
        <v>1381</v>
      </c>
      <c r="G2360" s="90" t="s">
        <v>636</v>
      </c>
      <c r="H2360" s="100" t="s">
        <v>1371</v>
      </c>
      <c r="I2360" s="87">
        <v>12</v>
      </c>
      <c r="J2360" s="87">
        <v>0</v>
      </c>
      <c r="K2360" s="91">
        <v>0.2</v>
      </c>
      <c r="L2360" s="91">
        <v>0</v>
      </c>
      <c r="M2360" s="87">
        <v>36</v>
      </c>
      <c r="N2360" s="87">
        <v>0</v>
      </c>
      <c r="O2360" s="1">
        <v>0.6</v>
      </c>
      <c r="P2360" s="1">
        <v>0</v>
      </c>
      <c r="Q2360" s="1"/>
      <c r="R2360" s="88">
        <v>42620</v>
      </c>
      <c r="S2360" s="274" t="s">
        <v>2470</v>
      </c>
      <c r="T2360" s="3"/>
      <c r="U2360" s="3"/>
      <c r="V2360" s="3"/>
      <c r="W2360" s="3"/>
      <c r="X2360" s="260"/>
      <c r="Y2360" s="129"/>
      <c r="Z2360" s="129"/>
      <c r="AA2360" s="129"/>
      <c r="AB2360" s="129"/>
      <c r="AC2360" s="129"/>
      <c r="AD2360" s="129"/>
      <c r="AE2360" s="315"/>
      <c r="AF2360" s="129"/>
      <c r="AG2360" s="129"/>
      <c r="AH2360" s="129"/>
      <c r="AI2360" s="129"/>
      <c r="AJ2360" s="129"/>
      <c r="AK2360" s="129"/>
      <c r="AL2360" s="129"/>
      <c r="AM2360" s="129"/>
      <c r="AN2360" s="129"/>
      <c r="AO2360" s="129"/>
      <c r="AP2360" s="129"/>
      <c r="AQ2360" s="327"/>
      <c r="AR2360" s="327"/>
    </row>
    <row r="2361" spans="2:44" s="149" customFormat="1" ht="12.75" customHeight="1">
      <c r="B2361" s="93"/>
      <c r="C2361" s="116"/>
      <c r="D2361" s="89"/>
      <c r="E2361" s="89"/>
      <c r="F2361" s="89"/>
      <c r="G2361" s="90" t="s">
        <v>1376</v>
      </c>
      <c r="H2361" s="100" t="s">
        <v>1371</v>
      </c>
      <c r="I2361" s="87">
        <v>6</v>
      </c>
      <c r="J2361" s="87">
        <v>0</v>
      </c>
      <c r="K2361" s="91">
        <v>0.1</v>
      </c>
      <c r="L2361" s="91">
        <v>0</v>
      </c>
      <c r="M2361" s="87"/>
      <c r="N2361" s="87"/>
      <c r="O2361" s="1"/>
      <c r="P2361" s="1"/>
      <c r="Q2361" s="1"/>
      <c r="R2361" s="88">
        <v>42620</v>
      </c>
      <c r="S2361" s="274" t="s">
        <v>2470</v>
      </c>
      <c r="T2361" s="3"/>
      <c r="U2361" s="3"/>
      <c r="V2361" s="3"/>
      <c r="W2361" s="3"/>
      <c r="X2361" s="260"/>
      <c r="Y2361" s="129"/>
      <c r="Z2361" s="129"/>
      <c r="AA2361" s="129"/>
      <c r="AB2361" s="129"/>
      <c r="AC2361" s="129"/>
      <c r="AD2361" s="129"/>
      <c r="AE2361" s="315"/>
      <c r="AF2361" s="129"/>
      <c r="AG2361" s="129"/>
      <c r="AH2361" s="129"/>
      <c r="AI2361" s="129"/>
      <c r="AJ2361" s="129"/>
      <c r="AK2361" s="129"/>
      <c r="AL2361" s="129"/>
      <c r="AM2361" s="129"/>
      <c r="AN2361" s="129"/>
      <c r="AO2361" s="129"/>
      <c r="AP2361" s="129"/>
    </row>
    <row r="2362" spans="2:44" s="149" customFormat="1" ht="12.75" customHeight="1">
      <c r="B2362" s="93"/>
      <c r="C2362" s="116"/>
      <c r="D2362" s="89"/>
      <c r="E2362" s="89"/>
      <c r="F2362" s="89"/>
      <c r="G2362" s="102" t="s">
        <v>1379</v>
      </c>
      <c r="H2362" s="100" t="s">
        <v>1371</v>
      </c>
      <c r="I2362" s="87">
        <v>18</v>
      </c>
      <c r="J2362" s="87">
        <v>0</v>
      </c>
      <c r="K2362" s="91">
        <v>0.3</v>
      </c>
      <c r="L2362" s="91">
        <v>0</v>
      </c>
      <c r="M2362" s="87"/>
      <c r="N2362" s="87"/>
      <c r="O2362" s="1"/>
      <c r="P2362" s="1"/>
      <c r="Q2362" s="1"/>
      <c r="R2362" s="88">
        <v>43712</v>
      </c>
      <c r="S2362" s="274" t="s">
        <v>2470</v>
      </c>
      <c r="T2362" s="3"/>
      <c r="U2362" s="3"/>
      <c r="V2362" s="3"/>
      <c r="W2362" s="3"/>
      <c r="X2362" s="260"/>
      <c r="Y2362" s="129"/>
      <c r="Z2362" s="129"/>
      <c r="AA2362" s="129"/>
      <c r="AB2362" s="129"/>
      <c r="AC2362" s="129"/>
      <c r="AD2362" s="129"/>
      <c r="AE2362" s="315"/>
      <c r="AF2362" s="129"/>
      <c r="AG2362" s="129"/>
      <c r="AH2362" s="129"/>
      <c r="AI2362" s="129"/>
      <c r="AJ2362" s="129"/>
      <c r="AK2362" s="129"/>
      <c r="AL2362" s="129"/>
      <c r="AM2362" s="129"/>
      <c r="AN2362" s="129"/>
      <c r="AO2362" s="129"/>
      <c r="AP2362" s="129"/>
    </row>
    <row r="2363" spans="2:44" s="149" customFormat="1" ht="12.75" customHeight="1">
      <c r="B2363" s="93"/>
      <c r="C2363" s="113" t="s">
        <v>1337</v>
      </c>
      <c r="D2363" s="113" t="s">
        <v>1367</v>
      </c>
      <c r="E2363" s="113" t="s">
        <v>1368</v>
      </c>
      <c r="F2363" s="113" t="s">
        <v>1382</v>
      </c>
      <c r="G2363" s="90" t="s">
        <v>1383</v>
      </c>
      <c r="H2363" s="100" t="s">
        <v>1371</v>
      </c>
      <c r="I2363" s="87">
        <v>18</v>
      </c>
      <c r="J2363" s="87">
        <v>6</v>
      </c>
      <c r="K2363" s="91">
        <v>0.3</v>
      </c>
      <c r="L2363" s="91">
        <v>0.1</v>
      </c>
      <c r="M2363" s="87">
        <v>102</v>
      </c>
      <c r="N2363" s="87">
        <v>138</v>
      </c>
      <c r="O2363" s="1">
        <v>1.7</v>
      </c>
      <c r="P2363" s="1">
        <v>2.2999999999999998</v>
      </c>
      <c r="Q2363" s="1"/>
      <c r="R2363" s="88">
        <v>42620</v>
      </c>
      <c r="S2363" s="274" t="s">
        <v>2470</v>
      </c>
      <c r="T2363" s="3"/>
      <c r="U2363" s="3"/>
      <c r="V2363" s="3"/>
      <c r="W2363" s="3"/>
      <c r="X2363" s="260"/>
      <c r="Y2363" s="129"/>
      <c r="Z2363" s="129"/>
      <c r="AA2363" s="129"/>
      <c r="AB2363" s="129"/>
      <c r="AC2363" s="129"/>
      <c r="AD2363" s="129"/>
      <c r="AE2363" s="315"/>
      <c r="AF2363" s="129"/>
      <c r="AG2363" s="129"/>
      <c r="AH2363" s="129"/>
      <c r="AI2363" s="129"/>
      <c r="AJ2363" s="129"/>
      <c r="AK2363" s="129"/>
      <c r="AL2363" s="129"/>
      <c r="AM2363" s="129"/>
      <c r="AN2363" s="129"/>
      <c r="AO2363" s="129"/>
      <c r="AP2363" s="129"/>
      <c r="AQ2363" s="327"/>
      <c r="AR2363" s="327"/>
    </row>
    <row r="2364" spans="2:44" s="149" customFormat="1" ht="12.75" customHeight="1">
      <c r="B2364" s="93"/>
      <c r="C2364" s="116"/>
      <c r="D2364" s="89"/>
      <c r="E2364" s="89"/>
      <c r="F2364" s="89"/>
      <c r="G2364" s="90" t="s">
        <v>1384</v>
      </c>
      <c r="H2364" s="100" t="s">
        <v>1371</v>
      </c>
      <c r="I2364" s="87">
        <v>18</v>
      </c>
      <c r="J2364" s="87">
        <v>0</v>
      </c>
      <c r="K2364" s="91">
        <v>0.3</v>
      </c>
      <c r="L2364" s="91">
        <v>0</v>
      </c>
      <c r="M2364" s="87"/>
      <c r="N2364" s="87"/>
      <c r="O2364" s="1"/>
      <c r="P2364" s="1"/>
      <c r="Q2364" s="1"/>
      <c r="R2364" s="88">
        <v>42620</v>
      </c>
      <c r="S2364" s="274" t="s">
        <v>2470</v>
      </c>
      <c r="T2364" s="3"/>
      <c r="U2364" s="3"/>
      <c r="V2364" s="3"/>
      <c r="W2364" s="3"/>
      <c r="X2364" s="260"/>
      <c r="Y2364" s="129"/>
      <c r="Z2364" s="129"/>
      <c r="AA2364" s="129"/>
      <c r="AB2364" s="129"/>
      <c r="AC2364" s="129"/>
      <c r="AD2364" s="129"/>
      <c r="AE2364" s="315"/>
      <c r="AF2364" s="129"/>
      <c r="AG2364" s="129"/>
      <c r="AH2364" s="129"/>
      <c r="AI2364" s="129"/>
      <c r="AJ2364" s="129"/>
      <c r="AK2364" s="129"/>
      <c r="AL2364" s="129"/>
      <c r="AM2364" s="129"/>
      <c r="AN2364" s="129"/>
      <c r="AO2364" s="129"/>
      <c r="AP2364" s="129"/>
    </row>
    <row r="2365" spans="2:44" s="149" customFormat="1" ht="12.75" customHeight="1">
      <c r="B2365" s="93"/>
      <c r="C2365" s="116"/>
      <c r="D2365" s="89"/>
      <c r="E2365" s="89"/>
      <c r="F2365" s="89"/>
      <c r="G2365" s="90" t="s">
        <v>1385</v>
      </c>
      <c r="H2365" s="100" t="s">
        <v>1371</v>
      </c>
      <c r="I2365" s="87">
        <v>18</v>
      </c>
      <c r="J2365" s="87">
        <v>0</v>
      </c>
      <c r="K2365" s="91">
        <v>0.3</v>
      </c>
      <c r="L2365" s="91">
        <v>0</v>
      </c>
      <c r="M2365" s="87"/>
      <c r="N2365" s="87"/>
      <c r="O2365" s="1"/>
      <c r="P2365" s="1"/>
      <c r="Q2365" s="1"/>
      <c r="R2365" s="88">
        <v>42620</v>
      </c>
      <c r="S2365" s="274" t="s">
        <v>2470</v>
      </c>
      <c r="T2365" s="3"/>
      <c r="U2365" s="3"/>
      <c r="V2365" s="3"/>
      <c r="W2365" s="3"/>
      <c r="X2365" s="260"/>
      <c r="Y2365" s="129"/>
      <c r="Z2365" s="129"/>
      <c r="AA2365" s="129"/>
      <c r="AB2365" s="129"/>
      <c r="AC2365" s="129"/>
      <c r="AD2365" s="129"/>
      <c r="AE2365" s="315"/>
      <c r="AF2365" s="129"/>
      <c r="AG2365" s="129"/>
      <c r="AH2365" s="129"/>
      <c r="AI2365" s="129"/>
      <c r="AJ2365" s="129"/>
      <c r="AK2365" s="129"/>
      <c r="AL2365" s="129"/>
      <c r="AM2365" s="129"/>
      <c r="AN2365" s="129"/>
      <c r="AO2365" s="129"/>
      <c r="AP2365" s="129"/>
    </row>
    <row r="2366" spans="2:44" s="149" customFormat="1" ht="12.75" customHeight="1">
      <c r="B2366" s="93"/>
      <c r="C2366" s="116"/>
      <c r="D2366" s="89"/>
      <c r="E2366" s="89"/>
      <c r="F2366" s="89"/>
      <c r="G2366" s="90" t="s">
        <v>1376</v>
      </c>
      <c r="H2366" s="100" t="s">
        <v>1371</v>
      </c>
      <c r="I2366" s="87">
        <v>6</v>
      </c>
      <c r="J2366" s="87">
        <v>6</v>
      </c>
      <c r="K2366" s="91">
        <v>0.1</v>
      </c>
      <c r="L2366" s="91">
        <v>0.1</v>
      </c>
      <c r="M2366" s="87"/>
      <c r="N2366" s="87"/>
      <c r="O2366" s="1"/>
      <c r="P2366" s="1"/>
      <c r="Q2366" s="1"/>
      <c r="R2366" s="88">
        <v>42620</v>
      </c>
      <c r="S2366" s="274" t="s">
        <v>2470</v>
      </c>
      <c r="T2366" s="3"/>
      <c r="U2366" s="3"/>
      <c r="V2366" s="3"/>
      <c r="W2366" s="3"/>
      <c r="X2366" s="260"/>
      <c r="Y2366" s="129"/>
      <c r="Z2366" s="129"/>
      <c r="AA2366" s="129"/>
      <c r="AB2366" s="129"/>
      <c r="AC2366" s="129"/>
      <c r="AD2366" s="129"/>
      <c r="AE2366" s="315"/>
      <c r="AF2366" s="129"/>
      <c r="AG2366" s="129"/>
      <c r="AH2366" s="129"/>
      <c r="AI2366" s="129"/>
      <c r="AJ2366" s="129"/>
      <c r="AK2366" s="129"/>
      <c r="AL2366" s="129"/>
      <c r="AM2366" s="129"/>
      <c r="AN2366" s="129"/>
      <c r="AO2366" s="129"/>
      <c r="AP2366" s="129"/>
    </row>
    <row r="2367" spans="2:44" s="149" customFormat="1" ht="12.75" customHeight="1">
      <c r="B2367" s="93"/>
      <c r="C2367" s="116"/>
      <c r="D2367" s="89"/>
      <c r="E2367" s="89"/>
      <c r="F2367" s="89"/>
      <c r="G2367" s="90" t="s">
        <v>1386</v>
      </c>
      <c r="H2367" s="100" t="s">
        <v>1371</v>
      </c>
      <c r="I2367" s="87">
        <v>12</v>
      </c>
      <c r="J2367" s="87">
        <v>120</v>
      </c>
      <c r="K2367" s="91">
        <v>0.2</v>
      </c>
      <c r="L2367" s="91">
        <v>2</v>
      </c>
      <c r="M2367" s="87"/>
      <c r="N2367" s="87"/>
      <c r="O2367" s="1"/>
      <c r="P2367" s="1"/>
      <c r="Q2367" s="1"/>
      <c r="R2367" s="88">
        <v>42620</v>
      </c>
      <c r="S2367" s="274" t="s">
        <v>2470</v>
      </c>
      <c r="T2367" s="3"/>
      <c r="U2367" s="3"/>
      <c r="V2367" s="3"/>
      <c r="W2367" s="3"/>
      <c r="X2367" s="260"/>
      <c r="Y2367" s="129"/>
      <c r="Z2367" s="129"/>
      <c r="AA2367" s="129"/>
      <c r="AB2367" s="129"/>
      <c r="AC2367" s="129"/>
      <c r="AD2367" s="129"/>
      <c r="AE2367" s="315"/>
      <c r="AF2367" s="129"/>
      <c r="AG2367" s="129"/>
      <c r="AH2367" s="129"/>
      <c r="AI2367" s="129"/>
      <c r="AJ2367" s="129"/>
      <c r="AK2367" s="129"/>
      <c r="AL2367" s="129"/>
      <c r="AM2367" s="129"/>
      <c r="AN2367" s="129"/>
      <c r="AO2367" s="129"/>
      <c r="AP2367" s="129"/>
    </row>
    <row r="2368" spans="2:44" s="149" customFormat="1" ht="12.75" customHeight="1">
      <c r="B2368" s="93"/>
      <c r="C2368" s="116"/>
      <c r="D2368" s="89"/>
      <c r="E2368" s="89"/>
      <c r="F2368" s="89"/>
      <c r="G2368" s="102" t="s">
        <v>1379</v>
      </c>
      <c r="H2368" s="100" t="s">
        <v>1371</v>
      </c>
      <c r="I2368" s="87">
        <v>30</v>
      </c>
      <c r="J2368" s="87">
        <v>6</v>
      </c>
      <c r="K2368" s="91">
        <v>0.5</v>
      </c>
      <c r="L2368" s="91">
        <v>0.1</v>
      </c>
      <c r="M2368" s="87"/>
      <c r="N2368" s="87"/>
      <c r="O2368" s="1"/>
      <c r="P2368" s="1"/>
      <c r="Q2368" s="1"/>
      <c r="R2368" s="88">
        <v>43712</v>
      </c>
      <c r="S2368" s="274" t="s">
        <v>2470</v>
      </c>
      <c r="T2368" s="3"/>
      <c r="U2368" s="3"/>
      <c r="V2368" s="3"/>
      <c r="W2368" s="3"/>
      <c r="X2368" s="260"/>
      <c r="Y2368" s="129"/>
      <c r="Z2368" s="129"/>
      <c r="AA2368" s="129"/>
      <c r="AB2368" s="129"/>
      <c r="AC2368" s="129"/>
      <c r="AD2368" s="129"/>
      <c r="AE2368" s="315"/>
      <c r="AF2368" s="129"/>
      <c r="AG2368" s="129"/>
      <c r="AH2368" s="129"/>
      <c r="AI2368" s="129"/>
      <c r="AJ2368" s="129"/>
      <c r="AK2368" s="129"/>
      <c r="AL2368" s="129"/>
      <c r="AM2368" s="129"/>
      <c r="AN2368" s="129"/>
      <c r="AO2368" s="129"/>
      <c r="AP2368" s="129"/>
    </row>
    <row r="2369" spans="2:44" s="149" customFormat="1" ht="12.75" customHeight="1">
      <c r="B2369" s="93"/>
      <c r="C2369" s="113" t="s">
        <v>1337</v>
      </c>
      <c r="D2369" s="113" t="s">
        <v>1367</v>
      </c>
      <c r="E2369" s="113" t="s">
        <v>1368</v>
      </c>
      <c r="F2369" s="113" t="s">
        <v>1387</v>
      </c>
      <c r="G2369" s="84" t="s">
        <v>636</v>
      </c>
      <c r="H2369" s="100" t="s">
        <v>1371</v>
      </c>
      <c r="I2369" s="87">
        <v>18</v>
      </c>
      <c r="J2369" s="87">
        <v>0</v>
      </c>
      <c r="K2369" s="91">
        <v>0.3</v>
      </c>
      <c r="L2369" s="91">
        <v>0</v>
      </c>
      <c r="M2369" s="87">
        <v>42</v>
      </c>
      <c r="N2369" s="87">
        <v>6</v>
      </c>
      <c r="O2369" s="1">
        <v>0.7</v>
      </c>
      <c r="P2369" s="1">
        <v>0.1</v>
      </c>
      <c r="Q2369" s="1"/>
      <c r="R2369" s="88">
        <v>42717</v>
      </c>
      <c r="S2369" s="274" t="s">
        <v>2470</v>
      </c>
      <c r="T2369" s="3"/>
      <c r="U2369" s="3"/>
      <c r="V2369" s="3"/>
      <c r="W2369" s="3"/>
      <c r="X2369" s="260"/>
      <c r="Y2369" s="129"/>
      <c r="Z2369" s="129"/>
      <c r="AA2369" s="129"/>
      <c r="AB2369" s="129"/>
      <c r="AC2369" s="129"/>
      <c r="AD2369" s="129"/>
      <c r="AE2369" s="315"/>
      <c r="AF2369" s="129"/>
      <c r="AG2369" s="129"/>
      <c r="AH2369" s="129"/>
      <c r="AI2369" s="129"/>
      <c r="AJ2369" s="129"/>
      <c r="AK2369" s="129"/>
      <c r="AL2369" s="129"/>
      <c r="AM2369" s="129"/>
      <c r="AN2369" s="129"/>
      <c r="AO2369" s="129"/>
      <c r="AP2369" s="129"/>
      <c r="AQ2369" s="327"/>
      <c r="AR2369" s="327"/>
    </row>
    <row r="2370" spans="2:44" s="149" customFormat="1" ht="12.75" customHeight="1">
      <c r="B2370" s="93"/>
      <c r="C2370" s="116"/>
      <c r="D2370" s="89"/>
      <c r="E2370" s="89"/>
      <c r="F2370" s="89"/>
      <c r="G2370" s="90" t="s">
        <v>1376</v>
      </c>
      <c r="H2370" s="100" t="s">
        <v>1371</v>
      </c>
      <c r="I2370" s="87">
        <v>6</v>
      </c>
      <c r="J2370" s="87">
        <v>0</v>
      </c>
      <c r="K2370" s="91">
        <v>0.1</v>
      </c>
      <c r="L2370" s="91">
        <v>0</v>
      </c>
      <c r="M2370" s="87"/>
      <c r="N2370" s="87"/>
      <c r="O2370" s="1"/>
      <c r="P2370" s="1"/>
      <c r="Q2370" s="1"/>
      <c r="R2370" s="88">
        <v>42620</v>
      </c>
      <c r="S2370" s="274" t="s">
        <v>2470</v>
      </c>
      <c r="T2370" s="3"/>
      <c r="U2370" s="3"/>
      <c r="V2370" s="3"/>
      <c r="W2370" s="3"/>
      <c r="X2370" s="260"/>
      <c r="Y2370" s="129"/>
      <c r="Z2370" s="129"/>
      <c r="AA2370" s="129"/>
      <c r="AB2370" s="129"/>
      <c r="AC2370" s="129"/>
      <c r="AD2370" s="129"/>
      <c r="AE2370" s="315"/>
      <c r="AF2370" s="129"/>
      <c r="AG2370" s="129"/>
      <c r="AH2370" s="129"/>
      <c r="AI2370" s="129"/>
      <c r="AJ2370" s="129"/>
      <c r="AK2370" s="129"/>
      <c r="AL2370" s="129"/>
      <c r="AM2370" s="129"/>
      <c r="AN2370" s="129"/>
      <c r="AO2370" s="129"/>
      <c r="AP2370" s="129"/>
    </row>
    <row r="2371" spans="2:44" s="149" customFormat="1" ht="12.75" customHeight="1">
      <c r="B2371" s="93"/>
      <c r="C2371" s="116"/>
      <c r="D2371" s="89"/>
      <c r="E2371" s="89"/>
      <c r="F2371" s="89"/>
      <c r="G2371" s="102" t="s">
        <v>1379</v>
      </c>
      <c r="H2371" s="100" t="s">
        <v>1371</v>
      </c>
      <c r="I2371" s="87">
        <v>18</v>
      </c>
      <c r="J2371" s="87">
        <v>6</v>
      </c>
      <c r="K2371" s="91">
        <v>0.3</v>
      </c>
      <c r="L2371" s="91">
        <v>0.1</v>
      </c>
      <c r="M2371" s="87"/>
      <c r="N2371" s="87"/>
      <c r="O2371" s="1"/>
      <c r="P2371" s="1"/>
      <c r="Q2371" s="1"/>
      <c r="R2371" s="88">
        <v>43712</v>
      </c>
      <c r="S2371" s="274" t="s">
        <v>2470</v>
      </c>
      <c r="T2371" s="3"/>
      <c r="U2371" s="3"/>
      <c r="V2371" s="3"/>
      <c r="W2371" s="3"/>
      <c r="X2371" s="260"/>
      <c r="Y2371" s="129"/>
      <c r="Z2371" s="129"/>
      <c r="AA2371" s="129"/>
      <c r="AB2371" s="129"/>
      <c r="AC2371" s="129"/>
      <c r="AD2371" s="129"/>
      <c r="AE2371" s="315"/>
      <c r="AF2371" s="129"/>
      <c r="AG2371" s="129"/>
      <c r="AH2371" s="129"/>
      <c r="AI2371" s="129"/>
      <c r="AJ2371" s="129"/>
      <c r="AK2371" s="129"/>
      <c r="AL2371" s="129"/>
      <c r="AM2371" s="129"/>
      <c r="AN2371" s="129"/>
      <c r="AO2371" s="129"/>
      <c r="AP2371" s="129"/>
    </row>
    <row r="2372" spans="2:44" s="149" customFormat="1" ht="12.75" customHeight="1">
      <c r="B2372" s="93"/>
      <c r="C2372" s="113" t="s">
        <v>1337</v>
      </c>
      <c r="D2372" s="113" t="s">
        <v>1367</v>
      </c>
      <c r="E2372" s="113" t="s">
        <v>1368</v>
      </c>
      <c r="F2372" s="113" t="s">
        <v>1388</v>
      </c>
      <c r="G2372" s="84" t="s">
        <v>636</v>
      </c>
      <c r="H2372" s="100" t="s">
        <v>1371</v>
      </c>
      <c r="I2372" s="87">
        <v>12</v>
      </c>
      <c r="J2372" s="87">
        <v>0</v>
      </c>
      <c r="K2372" s="91">
        <v>0.2</v>
      </c>
      <c r="L2372" s="91">
        <v>0</v>
      </c>
      <c r="M2372" s="87">
        <v>36</v>
      </c>
      <c r="N2372" s="87">
        <v>0</v>
      </c>
      <c r="O2372" s="1">
        <v>0.6</v>
      </c>
      <c r="P2372" s="1">
        <v>0</v>
      </c>
      <c r="Q2372" s="1"/>
      <c r="R2372" s="88">
        <v>42620</v>
      </c>
      <c r="S2372" s="274" t="s">
        <v>2470</v>
      </c>
      <c r="T2372" s="3"/>
      <c r="U2372" s="3"/>
      <c r="V2372" s="3"/>
      <c r="W2372" s="3"/>
      <c r="X2372" s="260"/>
      <c r="Y2372" s="129"/>
      <c r="Z2372" s="129"/>
      <c r="AA2372" s="129"/>
      <c r="AB2372" s="129"/>
      <c r="AC2372" s="129"/>
      <c r="AD2372" s="129"/>
      <c r="AE2372" s="315"/>
      <c r="AF2372" s="129"/>
      <c r="AG2372" s="129"/>
      <c r="AH2372" s="129"/>
      <c r="AI2372" s="129"/>
      <c r="AJ2372" s="129"/>
      <c r="AK2372" s="129"/>
      <c r="AL2372" s="129"/>
      <c r="AM2372" s="129"/>
      <c r="AN2372" s="129"/>
      <c r="AO2372" s="129"/>
      <c r="AP2372" s="129"/>
      <c r="AQ2372" s="327"/>
      <c r="AR2372" s="327"/>
    </row>
    <row r="2373" spans="2:44" s="149" customFormat="1" ht="12.75" customHeight="1">
      <c r="B2373" s="93"/>
      <c r="C2373" s="116"/>
      <c r="D2373" s="89"/>
      <c r="E2373" s="89"/>
      <c r="F2373" s="89"/>
      <c r="G2373" s="90" t="s">
        <v>1376</v>
      </c>
      <c r="H2373" s="100" t="s">
        <v>1371</v>
      </c>
      <c r="I2373" s="87">
        <v>6</v>
      </c>
      <c r="J2373" s="87">
        <v>0</v>
      </c>
      <c r="K2373" s="91">
        <v>0.1</v>
      </c>
      <c r="L2373" s="91">
        <v>0</v>
      </c>
      <c r="M2373" s="87"/>
      <c r="N2373" s="87"/>
      <c r="O2373" s="1"/>
      <c r="P2373" s="1"/>
      <c r="Q2373" s="1"/>
      <c r="R2373" s="88">
        <v>42620</v>
      </c>
      <c r="S2373" s="274" t="s">
        <v>2470</v>
      </c>
      <c r="T2373" s="3"/>
      <c r="U2373" s="3"/>
      <c r="V2373" s="3"/>
      <c r="W2373" s="3"/>
      <c r="X2373" s="260"/>
      <c r="Y2373" s="129"/>
      <c r="Z2373" s="129"/>
      <c r="AA2373" s="129"/>
      <c r="AB2373" s="129"/>
      <c r="AC2373" s="129"/>
      <c r="AD2373" s="129"/>
      <c r="AE2373" s="315"/>
      <c r="AF2373" s="129"/>
      <c r="AG2373" s="129"/>
      <c r="AH2373" s="129"/>
      <c r="AI2373" s="129"/>
      <c r="AJ2373" s="129"/>
      <c r="AK2373" s="129"/>
      <c r="AL2373" s="129"/>
      <c r="AM2373" s="129"/>
      <c r="AN2373" s="129"/>
      <c r="AO2373" s="129"/>
      <c r="AP2373" s="129"/>
    </row>
    <row r="2374" spans="2:44" s="149" customFormat="1" ht="12.75" customHeight="1">
      <c r="B2374" s="93"/>
      <c r="C2374" s="116"/>
      <c r="D2374" s="89"/>
      <c r="E2374" s="89"/>
      <c r="F2374" s="89"/>
      <c r="G2374" s="102" t="s">
        <v>1379</v>
      </c>
      <c r="H2374" s="100" t="s">
        <v>1371</v>
      </c>
      <c r="I2374" s="87">
        <v>18</v>
      </c>
      <c r="J2374" s="87">
        <v>0</v>
      </c>
      <c r="K2374" s="91">
        <v>0.3</v>
      </c>
      <c r="L2374" s="91">
        <v>0</v>
      </c>
      <c r="M2374" s="87"/>
      <c r="N2374" s="87"/>
      <c r="O2374" s="1"/>
      <c r="P2374" s="1"/>
      <c r="Q2374" s="1"/>
      <c r="R2374" s="88">
        <v>43712</v>
      </c>
      <c r="S2374" s="274" t="s">
        <v>2470</v>
      </c>
      <c r="T2374" s="3"/>
      <c r="U2374" s="3"/>
      <c r="V2374" s="3"/>
      <c r="W2374" s="3"/>
      <c r="X2374" s="260"/>
      <c r="Y2374" s="129"/>
      <c r="Z2374" s="129"/>
      <c r="AA2374" s="129"/>
      <c r="AB2374" s="129"/>
      <c r="AC2374" s="129"/>
      <c r="AD2374" s="129"/>
      <c r="AE2374" s="315"/>
      <c r="AF2374" s="129"/>
      <c r="AG2374" s="129"/>
      <c r="AH2374" s="129"/>
      <c r="AI2374" s="129"/>
      <c r="AJ2374" s="129"/>
      <c r="AK2374" s="129"/>
      <c r="AL2374" s="129"/>
      <c r="AM2374" s="129"/>
      <c r="AN2374" s="129"/>
      <c r="AO2374" s="129"/>
      <c r="AP2374" s="129"/>
    </row>
    <row r="2375" spans="2:44" s="149" customFormat="1" ht="12.75" customHeight="1">
      <c r="B2375" s="93"/>
      <c r="C2375" s="113" t="s">
        <v>1337</v>
      </c>
      <c r="D2375" s="113" t="s">
        <v>1389</v>
      </c>
      <c r="E2375" s="113" t="s">
        <v>1390</v>
      </c>
      <c r="F2375" s="113" t="s">
        <v>1391</v>
      </c>
      <c r="G2375" s="95" t="s">
        <v>1391</v>
      </c>
      <c r="H2375" s="103" t="s">
        <v>131</v>
      </c>
      <c r="I2375" s="87">
        <v>12</v>
      </c>
      <c r="J2375" s="87">
        <v>6</v>
      </c>
      <c r="K2375" s="104">
        <v>0.2</v>
      </c>
      <c r="L2375" s="104">
        <v>0.1</v>
      </c>
      <c r="M2375" s="87">
        <v>12</v>
      </c>
      <c r="N2375" s="87">
        <v>6</v>
      </c>
      <c r="O2375" s="104">
        <v>0.2</v>
      </c>
      <c r="P2375" s="104">
        <v>0.1</v>
      </c>
      <c r="Q2375" s="1"/>
      <c r="R2375" s="88">
        <v>43612</v>
      </c>
      <c r="S2375" s="274" t="s">
        <v>2470</v>
      </c>
      <c r="T2375" s="3"/>
      <c r="U2375" s="3"/>
      <c r="V2375" s="3"/>
      <c r="W2375" s="3"/>
      <c r="X2375" s="260"/>
      <c r="Y2375" s="129"/>
      <c r="Z2375" s="129"/>
      <c r="AA2375" s="129"/>
      <c r="AB2375" s="129"/>
      <c r="AC2375" s="129"/>
      <c r="AD2375" s="129"/>
      <c r="AE2375" s="315"/>
      <c r="AF2375" s="129"/>
      <c r="AG2375" s="129"/>
      <c r="AH2375" s="129"/>
      <c r="AI2375" s="129"/>
      <c r="AJ2375" s="129"/>
      <c r="AK2375" s="129"/>
      <c r="AL2375" s="129"/>
      <c r="AM2375" s="129"/>
      <c r="AN2375" s="129"/>
      <c r="AO2375" s="129"/>
      <c r="AP2375" s="129"/>
      <c r="AQ2375" s="327"/>
      <c r="AR2375" s="327"/>
    </row>
    <row r="2376" spans="2:44" s="149" customFormat="1" ht="12.75" customHeight="1">
      <c r="B2376" s="93"/>
      <c r="C2376" s="113" t="s">
        <v>1337</v>
      </c>
      <c r="D2376" s="113" t="s">
        <v>1389</v>
      </c>
      <c r="E2376" s="113" t="s">
        <v>1392</v>
      </c>
      <c r="F2376" s="113" t="s">
        <v>1393</v>
      </c>
      <c r="G2376" s="95" t="s">
        <v>1393</v>
      </c>
      <c r="H2376" s="103" t="s">
        <v>131</v>
      </c>
      <c r="I2376" s="87">
        <v>120</v>
      </c>
      <c r="J2376" s="87">
        <v>120</v>
      </c>
      <c r="K2376" s="104">
        <v>2</v>
      </c>
      <c r="L2376" s="104">
        <v>2</v>
      </c>
      <c r="M2376" s="87">
        <v>120</v>
      </c>
      <c r="N2376" s="87">
        <v>120</v>
      </c>
      <c r="O2376" s="104">
        <v>2</v>
      </c>
      <c r="P2376" s="104">
        <v>2</v>
      </c>
      <c r="Q2376" s="1"/>
      <c r="R2376" s="88">
        <v>43612</v>
      </c>
      <c r="S2376" s="274" t="s">
        <v>2470</v>
      </c>
      <c r="T2376" s="3"/>
      <c r="U2376" s="3"/>
      <c r="V2376" s="3"/>
      <c r="W2376" s="3"/>
      <c r="X2376" s="260"/>
      <c r="Y2376" s="129"/>
      <c r="Z2376" s="129"/>
      <c r="AA2376" s="129"/>
      <c r="AB2376" s="129"/>
      <c r="AC2376" s="129"/>
      <c r="AD2376" s="129"/>
      <c r="AE2376" s="315"/>
      <c r="AF2376" s="129"/>
      <c r="AG2376" s="129"/>
      <c r="AH2376" s="129"/>
      <c r="AI2376" s="129"/>
      <c r="AJ2376" s="129"/>
      <c r="AK2376" s="129"/>
      <c r="AL2376" s="129"/>
      <c r="AM2376" s="129"/>
      <c r="AN2376" s="129"/>
      <c r="AO2376" s="129"/>
      <c r="AP2376" s="129"/>
      <c r="AQ2376" s="327"/>
      <c r="AR2376" s="327"/>
    </row>
    <row r="2377" spans="2:44" s="149" customFormat="1" ht="12.75" customHeight="1">
      <c r="B2377" s="93"/>
      <c r="C2377" s="22" t="s">
        <v>27</v>
      </c>
      <c r="D2377" s="22" t="s">
        <v>1394</v>
      </c>
      <c r="E2377" s="22" t="s">
        <v>1394</v>
      </c>
      <c r="F2377" s="454" t="s">
        <v>1395</v>
      </c>
      <c r="G2377" s="455" t="s">
        <v>1395</v>
      </c>
      <c r="H2377" s="450" t="s">
        <v>1246</v>
      </c>
      <c r="I2377" s="453">
        <v>240</v>
      </c>
      <c r="J2377" s="453">
        <v>0</v>
      </c>
      <c r="K2377" s="453">
        <v>4</v>
      </c>
      <c r="L2377" s="453">
        <v>0</v>
      </c>
      <c r="M2377" s="453">
        <v>240</v>
      </c>
      <c r="N2377" s="453">
        <v>0</v>
      </c>
      <c r="O2377" s="453">
        <v>4</v>
      </c>
      <c r="P2377" s="453">
        <v>0</v>
      </c>
      <c r="Q2377" s="105"/>
      <c r="R2377" s="105">
        <v>42934</v>
      </c>
      <c r="S2377" s="274" t="s">
        <v>2470</v>
      </c>
      <c r="T2377" s="3"/>
      <c r="U2377" s="3"/>
      <c r="V2377" s="3"/>
      <c r="W2377" s="3"/>
      <c r="X2377" s="260"/>
      <c r="Y2377" s="129"/>
      <c r="Z2377" s="129"/>
      <c r="AA2377" s="129"/>
      <c r="AB2377" s="129"/>
      <c r="AC2377" s="129"/>
      <c r="AD2377" s="129"/>
      <c r="AE2377" s="315"/>
      <c r="AF2377" s="129"/>
      <c r="AG2377" s="129"/>
      <c r="AH2377" s="129"/>
      <c r="AI2377" s="129"/>
      <c r="AJ2377" s="129"/>
      <c r="AK2377" s="129"/>
      <c r="AL2377" s="129"/>
      <c r="AM2377" s="129"/>
      <c r="AN2377" s="129"/>
      <c r="AO2377" s="129"/>
      <c r="AP2377" s="129"/>
      <c r="AQ2377" s="327"/>
      <c r="AR2377" s="327"/>
    </row>
    <row r="2378" spans="2:44" s="149" customFormat="1" ht="12.75" customHeight="1">
      <c r="B2378" s="93"/>
      <c r="C2378" s="22" t="s">
        <v>27</v>
      </c>
      <c r="D2378" s="22" t="s">
        <v>1396</v>
      </c>
      <c r="E2378" s="22" t="s">
        <v>1397</v>
      </c>
      <c r="F2378" s="22" t="s">
        <v>1398</v>
      </c>
      <c r="G2378" s="257" t="s">
        <v>1398</v>
      </c>
      <c r="H2378" s="289" t="s">
        <v>1246</v>
      </c>
      <c r="I2378" s="290">
        <v>18</v>
      </c>
      <c r="J2378" s="290">
        <v>720</v>
      </c>
      <c r="K2378" s="290">
        <v>0.3</v>
      </c>
      <c r="L2378" s="290">
        <v>12</v>
      </c>
      <c r="M2378" s="290">
        <v>18</v>
      </c>
      <c r="N2378" s="290">
        <v>720</v>
      </c>
      <c r="O2378" s="290">
        <v>0.3</v>
      </c>
      <c r="P2378" s="290">
        <v>12</v>
      </c>
      <c r="Q2378" s="105"/>
      <c r="R2378" s="105">
        <v>42653</v>
      </c>
      <c r="S2378" s="274" t="s">
        <v>2470</v>
      </c>
      <c r="T2378" s="3"/>
      <c r="U2378" s="3"/>
      <c r="V2378" s="3"/>
      <c r="W2378" s="3"/>
      <c r="X2378" s="260"/>
      <c r="Y2378" s="129"/>
      <c r="Z2378" s="129"/>
      <c r="AA2378" s="129"/>
      <c r="AB2378" s="129"/>
      <c r="AC2378" s="129"/>
      <c r="AD2378" s="129"/>
      <c r="AE2378" s="315"/>
      <c r="AF2378" s="129"/>
      <c r="AG2378" s="129"/>
      <c r="AH2378" s="129"/>
      <c r="AI2378" s="129"/>
      <c r="AJ2378" s="129"/>
      <c r="AK2378" s="129"/>
      <c r="AL2378" s="129"/>
      <c r="AM2378" s="129"/>
      <c r="AN2378" s="129"/>
      <c r="AO2378" s="129"/>
      <c r="AP2378" s="129"/>
      <c r="AQ2378" s="327"/>
      <c r="AR2378" s="327"/>
    </row>
    <row r="2379" spans="2:44" s="149" customFormat="1" ht="12.75" customHeight="1">
      <c r="B2379" s="93"/>
      <c r="C2379" s="22" t="s">
        <v>27</v>
      </c>
      <c r="D2379" s="22" t="s">
        <v>1396</v>
      </c>
      <c r="E2379" s="22" t="s">
        <v>1397</v>
      </c>
      <c r="F2379" s="22" t="s">
        <v>1399</v>
      </c>
      <c r="G2379" s="257" t="s">
        <v>1399</v>
      </c>
      <c r="H2379" s="289" t="s">
        <v>1246</v>
      </c>
      <c r="I2379" s="290">
        <v>18</v>
      </c>
      <c r="J2379" s="290">
        <v>720</v>
      </c>
      <c r="K2379" s="290">
        <v>0.3</v>
      </c>
      <c r="L2379" s="290">
        <v>12</v>
      </c>
      <c r="M2379" s="290">
        <v>18</v>
      </c>
      <c r="N2379" s="290">
        <v>720</v>
      </c>
      <c r="O2379" s="290">
        <v>0.3</v>
      </c>
      <c r="P2379" s="290">
        <v>12</v>
      </c>
      <c r="Q2379" s="105"/>
      <c r="R2379" s="105">
        <v>43140</v>
      </c>
      <c r="S2379" s="274" t="s">
        <v>2470</v>
      </c>
      <c r="T2379" s="3"/>
      <c r="U2379" s="3"/>
      <c r="V2379" s="3"/>
      <c r="W2379" s="3"/>
      <c r="X2379" s="260"/>
      <c r="Y2379" s="129"/>
      <c r="Z2379" s="129"/>
      <c r="AA2379" s="129"/>
      <c r="AB2379" s="129"/>
      <c r="AC2379" s="129"/>
      <c r="AD2379" s="129"/>
      <c r="AE2379" s="315"/>
      <c r="AF2379" s="129"/>
      <c r="AG2379" s="129"/>
      <c r="AH2379" s="129"/>
      <c r="AI2379" s="129"/>
      <c r="AJ2379" s="129"/>
      <c r="AK2379" s="129"/>
      <c r="AL2379" s="129"/>
      <c r="AM2379" s="129"/>
      <c r="AN2379" s="129"/>
      <c r="AO2379" s="129"/>
      <c r="AP2379" s="129"/>
      <c r="AQ2379" s="327"/>
      <c r="AR2379" s="327"/>
    </row>
    <row r="2380" spans="2:44" s="149" customFormat="1" ht="12.75" customHeight="1">
      <c r="B2380" s="93"/>
      <c r="C2380" s="22" t="s">
        <v>27</v>
      </c>
      <c r="D2380" s="22" t="s">
        <v>1396</v>
      </c>
      <c r="E2380" s="22" t="s">
        <v>1400</v>
      </c>
      <c r="F2380" s="22" t="s">
        <v>1722</v>
      </c>
      <c r="G2380" s="257" t="s">
        <v>1401</v>
      </c>
      <c r="H2380" s="289" t="s">
        <v>1246</v>
      </c>
      <c r="I2380" s="290">
        <v>12</v>
      </c>
      <c r="J2380" s="290">
        <v>1080</v>
      </c>
      <c r="K2380" s="290">
        <v>0.2</v>
      </c>
      <c r="L2380" s="290">
        <v>18</v>
      </c>
      <c r="M2380" s="1">
        <v>24</v>
      </c>
      <c r="N2380" s="1">
        <v>2160</v>
      </c>
      <c r="O2380" s="290">
        <v>0.4</v>
      </c>
      <c r="P2380" s="290">
        <v>36</v>
      </c>
      <c r="Q2380" s="105"/>
      <c r="R2380" s="105">
        <v>42975</v>
      </c>
      <c r="S2380" s="274" t="s">
        <v>2470</v>
      </c>
      <c r="T2380" s="3"/>
      <c r="U2380" s="3"/>
      <c r="V2380" s="3"/>
      <c r="W2380" s="3"/>
      <c r="X2380" s="260"/>
      <c r="Y2380" s="129"/>
      <c r="Z2380" s="129"/>
      <c r="AA2380" s="129"/>
      <c r="AB2380" s="129"/>
      <c r="AC2380" s="129"/>
      <c r="AD2380" s="129"/>
      <c r="AE2380" s="315"/>
      <c r="AF2380" s="129"/>
      <c r="AG2380" s="129"/>
      <c r="AH2380" s="129"/>
      <c r="AI2380" s="129"/>
      <c r="AJ2380" s="129"/>
      <c r="AK2380" s="129"/>
      <c r="AL2380" s="129"/>
      <c r="AM2380" s="129"/>
      <c r="AN2380" s="129"/>
      <c r="AO2380" s="129"/>
      <c r="AP2380" s="129"/>
      <c r="AQ2380" s="327"/>
      <c r="AR2380" s="327"/>
    </row>
    <row r="2381" spans="2:44" s="149" customFormat="1" ht="12.75" customHeight="1">
      <c r="B2381" s="93"/>
      <c r="C2381" s="116"/>
      <c r="D2381" s="119"/>
      <c r="E2381" s="119"/>
      <c r="F2381" s="119"/>
      <c r="G2381" s="257" t="s">
        <v>1402</v>
      </c>
      <c r="H2381" s="289" t="s">
        <v>1246</v>
      </c>
      <c r="I2381" s="290">
        <v>12</v>
      </c>
      <c r="J2381" s="290">
        <v>1080</v>
      </c>
      <c r="K2381" s="290">
        <v>0.2</v>
      </c>
      <c r="L2381" s="290">
        <v>18</v>
      </c>
      <c r="M2381" s="1"/>
      <c r="N2381" s="1"/>
      <c r="O2381" s="290"/>
      <c r="P2381" s="290"/>
      <c r="Q2381" s="105"/>
      <c r="R2381" s="105">
        <v>42975</v>
      </c>
      <c r="S2381" s="274" t="s">
        <v>2470</v>
      </c>
      <c r="T2381" s="3"/>
      <c r="U2381" s="3"/>
      <c r="V2381" s="3"/>
      <c r="W2381" s="3"/>
      <c r="X2381" s="260"/>
      <c r="Y2381" s="129"/>
      <c r="Z2381" s="129"/>
      <c r="AA2381" s="129"/>
      <c r="AB2381" s="129"/>
      <c r="AC2381" s="129"/>
      <c r="AD2381" s="129"/>
      <c r="AE2381" s="315"/>
      <c r="AF2381" s="129"/>
      <c r="AG2381" s="129"/>
      <c r="AH2381" s="129"/>
      <c r="AI2381" s="129"/>
      <c r="AJ2381" s="129"/>
      <c r="AK2381" s="129"/>
      <c r="AL2381" s="129"/>
      <c r="AM2381" s="129"/>
      <c r="AN2381" s="129"/>
      <c r="AO2381" s="129"/>
      <c r="AP2381" s="129"/>
    </row>
    <row r="2382" spans="2:44" s="149" customFormat="1" ht="12.75" customHeight="1">
      <c r="B2382" s="93"/>
      <c r="C2382" s="22" t="s">
        <v>27</v>
      </c>
      <c r="D2382" s="22" t="s">
        <v>1396</v>
      </c>
      <c r="E2382" s="22" t="s">
        <v>1400</v>
      </c>
      <c r="F2382" s="22" t="s">
        <v>1723</v>
      </c>
      <c r="G2382" s="257" t="s">
        <v>1403</v>
      </c>
      <c r="H2382" s="289" t="s">
        <v>1246</v>
      </c>
      <c r="I2382" s="290">
        <v>12</v>
      </c>
      <c r="J2382" s="290">
        <v>1080</v>
      </c>
      <c r="K2382" s="290">
        <v>0.2</v>
      </c>
      <c r="L2382" s="290">
        <v>18</v>
      </c>
      <c r="M2382" s="1">
        <v>36</v>
      </c>
      <c r="N2382" s="1">
        <v>3240</v>
      </c>
      <c r="O2382" s="290">
        <v>0.6</v>
      </c>
      <c r="P2382" s="290">
        <v>54</v>
      </c>
      <c r="Q2382" s="105"/>
      <c r="R2382" s="105">
        <v>43140</v>
      </c>
      <c r="S2382" s="274" t="s">
        <v>2470</v>
      </c>
      <c r="T2382" s="3"/>
      <c r="U2382" s="3"/>
      <c r="V2382" s="3"/>
      <c r="W2382" s="3"/>
      <c r="X2382" s="260"/>
      <c r="Y2382" s="129"/>
      <c r="Z2382" s="129"/>
      <c r="AA2382" s="129"/>
      <c r="AB2382" s="129"/>
      <c r="AC2382" s="129"/>
      <c r="AD2382" s="129"/>
      <c r="AE2382" s="315"/>
      <c r="AF2382" s="129"/>
      <c r="AG2382" s="129"/>
      <c r="AH2382" s="129"/>
      <c r="AI2382" s="129"/>
      <c r="AJ2382" s="129"/>
      <c r="AK2382" s="129"/>
      <c r="AL2382" s="129"/>
      <c r="AM2382" s="129"/>
      <c r="AN2382" s="129"/>
      <c r="AO2382" s="129"/>
      <c r="AP2382" s="129"/>
      <c r="AQ2382" s="327"/>
      <c r="AR2382" s="327"/>
    </row>
    <row r="2383" spans="2:44" s="149" customFormat="1" ht="12.75" customHeight="1">
      <c r="B2383" s="93"/>
      <c r="C2383" s="116"/>
      <c r="D2383" s="119"/>
      <c r="E2383" s="119"/>
      <c r="F2383" s="119"/>
      <c r="G2383" s="257" t="s">
        <v>1404</v>
      </c>
      <c r="H2383" s="289" t="s">
        <v>1246</v>
      </c>
      <c r="I2383" s="290">
        <v>12</v>
      </c>
      <c r="J2383" s="290">
        <v>1080</v>
      </c>
      <c r="K2383" s="290">
        <v>0.2</v>
      </c>
      <c r="L2383" s="290">
        <v>18</v>
      </c>
      <c r="M2383" s="1"/>
      <c r="N2383" s="1"/>
      <c r="O2383" s="290"/>
      <c r="P2383" s="290"/>
      <c r="Q2383" s="105"/>
      <c r="R2383" s="105">
        <v>43140</v>
      </c>
      <c r="S2383" s="274" t="s">
        <v>2470</v>
      </c>
      <c r="T2383" s="3"/>
      <c r="U2383" s="3"/>
      <c r="V2383" s="3"/>
      <c r="W2383" s="3"/>
      <c r="X2383" s="260"/>
      <c r="Y2383" s="129"/>
      <c r="Z2383" s="129"/>
      <c r="AA2383" s="129"/>
      <c r="AB2383" s="129"/>
      <c r="AC2383" s="129"/>
      <c r="AD2383" s="129"/>
      <c r="AE2383" s="315"/>
      <c r="AF2383" s="129"/>
      <c r="AG2383" s="129"/>
      <c r="AH2383" s="129"/>
      <c r="AI2383" s="129"/>
      <c r="AJ2383" s="129"/>
      <c r="AK2383" s="129"/>
      <c r="AL2383" s="129"/>
      <c r="AM2383" s="129"/>
      <c r="AN2383" s="129"/>
      <c r="AO2383" s="129"/>
      <c r="AP2383" s="129"/>
    </row>
    <row r="2384" spans="2:44" s="149" customFormat="1" ht="12.75" customHeight="1">
      <c r="B2384" s="93"/>
      <c r="C2384" s="116"/>
      <c r="D2384" s="119"/>
      <c r="E2384" s="119"/>
      <c r="F2384" s="119"/>
      <c r="G2384" s="257" t="s">
        <v>1402</v>
      </c>
      <c r="H2384" s="289" t="s">
        <v>1246</v>
      </c>
      <c r="I2384" s="290">
        <v>12</v>
      </c>
      <c r="J2384" s="290">
        <v>1080</v>
      </c>
      <c r="K2384" s="290">
        <v>0.2</v>
      </c>
      <c r="L2384" s="290">
        <v>18</v>
      </c>
      <c r="M2384" s="1"/>
      <c r="N2384" s="1"/>
      <c r="O2384" s="290"/>
      <c r="P2384" s="290"/>
      <c r="Q2384" s="105"/>
      <c r="R2384" s="105">
        <v>42975</v>
      </c>
      <c r="S2384" s="274" t="s">
        <v>2470</v>
      </c>
      <c r="T2384" s="3"/>
      <c r="U2384" s="3"/>
      <c r="V2384" s="3"/>
      <c r="W2384" s="3"/>
      <c r="X2384" s="260"/>
      <c r="Y2384" s="129"/>
      <c r="Z2384" s="129"/>
      <c r="AA2384" s="129"/>
      <c r="AB2384" s="129"/>
      <c r="AC2384" s="129"/>
      <c r="AD2384" s="129"/>
      <c r="AE2384" s="315"/>
      <c r="AF2384" s="129"/>
      <c r="AG2384" s="129"/>
      <c r="AH2384" s="129"/>
      <c r="AI2384" s="129"/>
      <c r="AJ2384" s="129"/>
      <c r="AK2384" s="129"/>
      <c r="AL2384" s="129"/>
      <c r="AM2384" s="129"/>
      <c r="AN2384" s="129"/>
      <c r="AO2384" s="129"/>
      <c r="AP2384" s="129"/>
    </row>
    <row r="2385" spans="2:44" s="149" customFormat="1" ht="12.75" customHeight="1">
      <c r="B2385" s="93"/>
      <c r="C2385" s="22" t="s">
        <v>27</v>
      </c>
      <c r="D2385" s="22" t="s">
        <v>1396</v>
      </c>
      <c r="E2385" s="22" t="s">
        <v>1405</v>
      </c>
      <c r="F2385" s="22" t="s">
        <v>1406</v>
      </c>
      <c r="G2385" s="257" t="s">
        <v>1406</v>
      </c>
      <c r="H2385" s="289" t="s">
        <v>1363</v>
      </c>
      <c r="I2385" s="290">
        <v>6</v>
      </c>
      <c r="J2385" s="290">
        <v>4320</v>
      </c>
      <c r="K2385" s="290">
        <v>0.1</v>
      </c>
      <c r="L2385" s="290">
        <v>72</v>
      </c>
      <c r="M2385" s="290">
        <v>6</v>
      </c>
      <c r="N2385" s="290">
        <v>4320</v>
      </c>
      <c r="O2385" s="290">
        <v>0.1</v>
      </c>
      <c r="P2385" s="290">
        <v>72</v>
      </c>
      <c r="Q2385" s="105"/>
      <c r="R2385" s="105">
        <v>42939</v>
      </c>
      <c r="S2385" s="274" t="s">
        <v>2470</v>
      </c>
      <c r="T2385" s="3"/>
      <c r="U2385" s="3"/>
      <c r="V2385" s="3"/>
      <c r="W2385" s="3"/>
      <c r="X2385" s="260"/>
      <c r="Y2385" s="129"/>
      <c r="Z2385" s="129"/>
      <c r="AA2385" s="129"/>
      <c r="AB2385" s="129"/>
      <c r="AC2385" s="129"/>
      <c r="AD2385" s="129"/>
      <c r="AE2385" s="315"/>
      <c r="AF2385" s="129"/>
      <c r="AG2385" s="129"/>
      <c r="AH2385" s="129"/>
      <c r="AI2385" s="129"/>
      <c r="AJ2385" s="129"/>
      <c r="AK2385" s="129"/>
      <c r="AL2385" s="129"/>
      <c r="AM2385" s="129"/>
      <c r="AN2385" s="129"/>
      <c r="AO2385" s="129"/>
      <c r="AP2385" s="129"/>
      <c r="AQ2385" s="327"/>
      <c r="AR2385" s="327"/>
    </row>
    <row r="2386" spans="2:44" s="149" customFormat="1" ht="12.75" customHeight="1">
      <c r="B2386" s="93"/>
      <c r="C2386" s="22" t="s">
        <v>27</v>
      </c>
      <c r="D2386" s="22" t="s">
        <v>1396</v>
      </c>
      <c r="E2386" s="22" t="s">
        <v>1405</v>
      </c>
      <c r="F2386" s="22" t="s">
        <v>1407</v>
      </c>
      <c r="G2386" s="257" t="s">
        <v>1407</v>
      </c>
      <c r="H2386" s="289" t="s">
        <v>1363</v>
      </c>
      <c r="I2386" s="290">
        <v>12</v>
      </c>
      <c r="J2386" s="290">
        <v>0</v>
      </c>
      <c r="K2386" s="290">
        <v>0.2</v>
      </c>
      <c r="L2386" s="290">
        <v>0</v>
      </c>
      <c r="M2386" s="290">
        <v>12</v>
      </c>
      <c r="N2386" s="290">
        <v>0</v>
      </c>
      <c r="O2386" s="290">
        <v>0.2</v>
      </c>
      <c r="P2386" s="290">
        <v>0</v>
      </c>
      <c r="Q2386" s="105"/>
      <c r="R2386" s="105">
        <v>42939</v>
      </c>
      <c r="S2386" s="274" t="s">
        <v>2470</v>
      </c>
      <c r="T2386" s="3"/>
      <c r="U2386" s="3"/>
      <c r="V2386" s="3"/>
      <c r="W2386" s="3"/>
      <c r="X2386" s="260"/>
      <c r="Y2386" s="129"/>
      <c r="Z2386" s="129"/>
      <c r="AA2386" s="129"/>
      <c r="AB2386" s="129"/>
      <c r="AC2386" s="129"/>
      <c r="AD2386" s="129"/>
      <c r="AE2386" s="315"/>
      <c r="AF2386" s="129"/>
      <c r="AG2386" s="129"/>
      <c r="AH2386" s="129"/>
      <c r="AI2386" s="129"/>
      <c r="AJ2386" s="129"/>
      <c r="AK2386" s="129"/>
      <c r="AL2386" s="129"/>
      <c r="AM2386" s="129"/>
      <c r="AN2386" s="129"/>
      <c r="AO2386" s="129"/>
      <c r="AP2386" s="129"/>
      <c r="AQ2386" s="327"/>
      <c r="AR2386" s="327"/>
    </row>
    <row r="2387" spans="2:44" s="149" customFormat="1" ht="12.75" customHeight="1">
      <c r="B2387" s="93"/>
      <c r="C2387" s="22" t="s">
        <v>27</v>
      </c>
      <c r="D2387" s="22" t="s">
        <v>1396</v>
      </c>
      <c r="E2387" s="22" t="s">
        <v>1408</v>
      </c>
      <c r="F2387" s="22" t="s">
        <v>521</v>
      </c>
      <c r="G2387" s="257" t="s">
        <v>521</v>
      </c>
      <c r="H2387" s="289" t="s">
        <v>1363</v>
      </c>
      <c r="I2387" s="290">
        <v>3</v>
      </c>
      <c r="J2387" s="290">
        <v>720</v>
      </c>
      <c r="K2387" s="290">
        <v>0.05</v>
      </c>
      <c r="L2387" s="290">
        <v>12</v>
      </c>
      <c r="M2387" s="290">
        <v>3</v>
      </c>
      <c r="N2387" s="290">
        <v>720</v>
      </c>
      <c r="O2387" s="290">
        <v>0.05</v>
      </c>
      <c r="P2387" s="290">
        <v>12</v>
      </c>
      <c r="Q2387" s="105"/>
      <c r="R2387" s="105">
        <v>43112</v>
      </c>
      <c r="S2387" s="274" t="s">
        <v>2470</v>
      </c>
      <c r="T2387" s="3"/>
      <c r="U2387" s="3"/>
      <c r="V2387" s="3"/>
      <c r="W2387" s="3"/>
      <c r="X2387" s="260"/>
      <c r="Y2387" s="129"/>
      <c r="Z2387" s="129"/>
      <c r="AA2387" s="129"/>
      <c r="AB2387" s="129"/>
      <c r="AC2387" s="129"/>
      <c r="AD2387" s="129"/>
      <c r="AE2387" s="315"/>
      <c r="AF2387" s="129"/>
      <c r="AG2387" s="129"/>
      <c r="AH2387" s="129"/>
      <c r="AI2387" s="129"/>
      <c r="AJ2387" s="129"/>
      <c r="AK2387" s="129"/>
      <c r="AL2387" s="129"/>
      <c r="AM2387" s="129"/>
      <c r="AN2387" s="129"/>
      <c r="AO2387" s="129"/>
      <c r="AP2387" s="129"/>
      <c r="AQ2387" s="327"/>
      <c r="AR2387" s="327"/>
    </row>
    <row r="2388" spans="2:44" s="149" customFormat="1" ht="12.75" customHeight="1">
      <c r="B2388" s="93"/>
      <c r="C2388" s="22" t="s">
        <v>27</v>
      </c>
      <c r="D2388" s="22" t="s">
        <v>1396</v>
      </c>
      <c r="E2388" s="22" t="s">
        <v>1408</v>
      </c>
      <c r="F2388" s="22" t="s">
        <v>1409</v>
      </c>
      <c r="G2388" s="257" t="s">
        <v>1409</v>
      </c>
      <c r="H2388" s="289" t="s">
        <v>1363</v>
      </c>
      <c r="I2388" s="290">
        <v>3</v>
      </c>
      <c r="J2388" s="290">
        <v>720</v>
      </c>
      <c r="K2388" s="290">
        <v>0.05</v>
      </c>
      <c r="L2388" s="290">
        <v>12</v>
      </c>
      <c r="M2388" s="290">
        <v>3</v>
      </c>
      <c r="N2388" s="290">
        <v>720</v>
      </c>
      <c r="O2388" s="290">
        <v>0.05</v>
      </c>
      <c r="P2388" s="290">
        <v>12</v>
      </c>
      <c r="Q2388" s="105"/>
      <c r="R2388" s="105">
        <v>43112</v>
      </c>
      <c r="S2388" s="274" t="s">
        <v>2470</v>
      </c>
      <c r="T2388" s="3"/>
      <c r="U2388" s="3"/>
      <c r="V2388" s="3"/>
      <c r="W2388" s="3"/>
      <c r="X2388" s="260"/>
      <c r="Y2388" s="129"/>
      <c r="Z2388" s="129"/>
      <c r="AA2388" s="129"/>
      <c r="AB2388" s="129"/>
      <c r="AC2388" s="129"/>
      <c r="AD2388" s="129"/>
      <c r="AE2388" s="315"/>
      <c r="AF2388" s="129"/>
      <c r="AG2388" s="129"/>
      <c r="AH2388" s="129"/>
      <c r="AI2388" s="129"/>
      <c r="AJ2388" s="129"/>
      <c r="AK2388" s="129"/>
      <c r="AL2388" s="129"/>
      <c r="AM2388" s="129"/>
      <c r="AN2388" s="129"/>
      <c r="AO2388" s="129"/>
      <c r="AP2388" s="129"/>
      <c r="AQ2388" s="327"/>
      <c r="AR2388" s="327"/>
    </row>
    <row r="2389" spans="2:44" s="149" customFormat="1" ht="12.75" customHeight="1">
      <c r="B2389" s="93"/>
      <c r="C2389" s="22" t="s">
        <v>27</v>
      </c>
      <c r="D2389" s="22" t="s">
        <v>1396</v>
      </c>
      <c r="E2389" s="22" t="s">
        <v>1408</v>
      </c>
      <c r="F2389" s="22" t="s">
        <v>1410</v>
      </c>
      <c r="G2389" s="257" t="s">
        <v>1410</v>
      </c>
      <c r="H2389" s="289" t="s">
        <v>1363</v>
      </c>
      <c r="I2389" s="290">
        <v>3</v>
      </c>
      <c r="J2389" s="290">
        <v>720</v>
      </c>
      <c r="K2389" s="290">
        <v>0.05</v>
      </c>
      <c r="L2389" s="290">
        <v>12</v>
      </c>
      <c r="M2389" s="290">
        <v>3</v>
      </c>
      <c r="N2389" s="290">
        <v>720</v>
      </c>
      <c r="O2389" s="290">
        <v>0.05</v>
      </c>
      <c r="P2389" s="290">
        <v>12</v>
      </c>
      <c r="Q2389" s="105"/>
      <c r="R2389" s="105">
        <v>43140</v>
      </c>
      <c r="S2389" s="274" t="s">
        <v>2470</v>
      </c>
      <c r="T2389" s="3"/>
      <c r="U2389" s="3"/>
      <c r="V2389" s="3"/>
      <c r="W2389" s="3"/>
      <c r="X2389" s="260"/>
      <c r="Y2389" s="129"/>
      <c r="Z2389" s="129"/>
      <c r="AA2389" s="129"/>
      <c r="AB2389" s="129"/>
      <c r="AC2389" s="129"/>
      <c r="AD2389" s="129"/>
      <c r="AE2389" s="315"/>
      <c r="AF2389" s="129"/>
      <c r="AG2389" s="129"/>
      <c r="AH2389" s="129"/>
      <c r="AI2389" s="129"/>
      <c r="AJ2389" s="129"/>
      <c r="AK2389" s="129"/>
      <c r="AL2389" s="129"/>
      <c r="AM2389" s="129"/>
      <c r="AN2389" s="129"/>
      <c r="AO2389" s="129"/>
      <c r="AP2389" s="129"/>
      <c r="AQ2389" s="327"/>
      <c r="AR2389" s="327"/>
    </row>
    <row r="2390" spans="2:44" s="149" customFormat="1" ht="12.75" customHeight="1">
      <c r="B2390" s="93"/>
      <c r="C2390" s="22" t="s">
        <v>27</v>
      </c>
      <c r="D2390" s="22" t="s">
        <v>1396</v>
      </c>
      <c r="E2390" s="22" t="s">
        <v>1408</v>
      </c>
      <c r="F2390" s="22" t="s">
        <v>522</v>
      </c>
      <c r="G2390" s="257" t="s">
        <v>522</v>
      </c>
      <c r="H2390" s="289" t="s">
        <v>1363</v>
      </c>
      <c r="I2390" s="290">
        <v>18</v>
      </c>
      <c r="J2390" s="290">
        <v>720</v>
      </c>
      <c r="K2390" s="290">
        <v>0.3</v>
      </c>
      <c r="L2390" s="290">
        <v>12</v>
      </c>
      <c r="M2390" s="290">
        <v>18</v>
      </c>
      <c r="N2390" s="290">
        <v>720</v>
      </c>
      <c r="O2390" s="290">
        <v>0.3</v>
      </c>
      <c r="P2390" s="290">
        <v>12</v>
      </c>
      <c r="Q2390" s="105"/>
      <c r="R2390" s="105">
        <v>43766</v>
      </c>
      <c r="S2390" s="274" t="s">
        <v>2470</v>
      </c>
      <c r="T2390" s="3"/>
      <c r="U2390" s="3"/>
      <c r="V2390" s="3"/>
      <c r="W2390" s="3"/>
      <c r="X2390" s="260"/>
      <c r="Y2390" s="129"/>
      <c r="Z2390" s="129"/>
      <c r="AA2390" s="129"/>
      <c r="AB2390" s="129"/>
      <c r="AC2390" s="129"/>
      <c r="AD2390" s="129"/>
      <c r="AE2390" s="315"/>
      <c r="AF2390" s="129"/>
      <c r="AG2390" s="129"/>
      <c r="AH2390" s="129"/>
      <c r="AI2390" s="129"/>
      <c r="AJ2390" s="129"/>
      <c r="AK2390" s="129"/>
      <c r="AL2390" s="129"/>
      <c r="AM2390" s="129"/>
      <c r="AN2390" s="129"/>
      <c r="AO2390" s="129"/>
      <c r="AP2390" s="129"/>
      <c r="AQ2390" s="327"/>
      <c r="AR2390" s="327"/>
    </row>
    <row r="2391" spans="2:44" s="149" customFormat="1" ht="12.75" customHeight="1">
      <c r="B2391" s="93"/>
      <c r="C2391" s="22" t="s">
        <v>27</v>
      </c>
      <c r="D2391" s="22" t="s">
        <v>1396</v>
      </c>
      <c r="E2391" s="22" t="s">
        <v>1408</v>
      </c>
      <c r="F2391" s="22" t="s">
        <v>523</v>
      </c>
      <c r="G2391" s="257" t="s">
        <v>523</v>
      </c>
      <c r="H2391" s="289" t="s">
        <v>1363</v>
      </c>
      <c r="I2391" s="290">
        <v>18</v>
      </c>
      <c r="J2391" s="290">
        <v>720</v>
      </c>
      <c r="K2391" s="290">
        <v>0.3</v>
      </c>
      <c r="L2391" s="290">
        <v>12</v>
      </c>
      <c r="M2391" s="290">
        <v>18</v>
      </c>
      <c r="N2391" s="290">
        <v>720</v>
      </c>
      <c r="O2391" s="290">
        <v>0.3</v>
      </c>
      <c r="P2391" s="290">
        <v>12</v>
      </c>
      <c r="Q2391" s="105"/>
      <c r="R2391" s="105">
        <v>43766</v>
      </c>
      <c r="S2391" s="274" t="s">
        <v>2470</v>
      </c>
      <c r="T2391" s="3"/>
      <c r="U2391" s="3"/>
      <c r="V2391" s="3"/>
      <c r="W2391" s="3"/>
      <c r="X2391" s="260"/>
      <c r="Y2391" s="129"/>
      <c r="Z2391" s="129"/>
      <c r="AA2391" s="129"/>
      <c r="AB2391" s="129"/>
      <c r="AC2391" s="129"/>
      <c r="AD2391" s="129"/>
      <c r="AE2391" s="315"/>
      <c r="AF2391" s="129"/>
      <c r="AG2391" s="129"/>
      <c r="AH2391" s="129"/>
      <c r="AI2391" s="129"/>
      <c r="AJ2391" s="129"/>
      <c r="AK2391" s="129"/>
      <c r="AL2391" s="129"/>
      <c r="AM2391" s="129"/>
      <c r="AN2391" s="129"/>
      <c r="AO2391" s="129"/>
      <c r="AP2391" s="129"/>
      <c r="AQ2391" s="327"/>
      <c r="AR2391" s="327"/>
    </row>
    <row r="2392" spans="2:44" s="149" customFormat="1" ht="12.75" customHeight="1">
      <c r="B2392" s="93"/>
      <c r="C2392" s="22" t="s">
        <v>27</v>
      </c>
      <c r="D2392" s="22" t="s">
        <v>1396</v>
      </c>
      <c r="E2392" s="22" t="s">
        <v>1408</v>
      </c>
      <c r="F2392" s="22" t="s">
        <v>1411</v>
      </c>
      <c r="G2392" s="257" t="s">
        <v>1411</v>
      </c>
      <c r="H2392" s="289" t="s">
        <v>1363</v>
      </c>
      <c r="I2392" s="290">
        <v>6</v>
      </c>
      <c r="J2392" s="290">
        <v>720</v>
      </c>
      <c r="K2392" s="290">
        <v>0.1</v>
      </c>
      <c r="L2392" s="290">
        <v>12</v>
      </c>
      <c r="M2392" s="290">
        <v>6</v>
      </c>
      <c r="N2392" s="290">
        <v>720</v>
      </c>
      <c r="O2392" s="290">
        <v>0.1</v>
      </c>
      <c r="P2392" s="290">
        <v>12</v>
      </c>
      <c r="Q2392" s="105"/>
      <c r="R2392" s="105">
        <v>43140</v>
      </c>
      <c r="S2392" s="274" t="s">
        <v>2470</v>
      </c>
      <c r="T2392" s="3"/>
      <c r="U2392" s="3"/>
      <c r="V2392" s="3"/>
      <c r="W2392" s="3"/>
      <c r="X2392" s="260"/>
      <c r="Y2392" s="129"/>
      <c r="Z2392" s="129"/>
      <c r="AA2392" s="129"/>
      <c r="AB2392" s="129"/>
      <c r="AC2392" s="129"/>
      <c r="AD2392" s="129"/>
      <c r="AE2392" s="315"/>
      <c r="AF2392" s="129"/>
      <c r="AG2392" s="129"/>
      <c r="AH2392" s="129"/>
      <c r="AI2392" s="129"/>
      <c r="AJ2392" s="129"/>
      <c r="AK2392" s="129"/>
      <c r="AL2392" s="129"/>
      <c r="AM2392" s="129"/>
      <c r="AN2392" s="129"/>
      <c r="AO2392" s="129"/>
      <c r="AP2392" s="129"/>
      <c r="AQ2392" s="327"/>
      <c r="AR2392" s="327"/>
    </row>
    <row r="2393" spans="2:44" s="149" customFormat="1" ht="12.75" customHeight="1">
      <c r="B2393" s="93"/>
      <c r="C2393" s="22" t="s">
        <v>27</v>
      </c>
      <c r="D2393" s="22" t="s">
        <v>1396</v>
      </c>
      <c r="E2393" s="22" t="s">
        <v>1408</v>
      </c>
      <c r="F2393" s="22" t="s">
        <v>524</v>
      </c>
      <c r="G2393" s="257" t="s">
        <v>524</v>
      </c>
      <c r="H2393" s="289" t="s">
        <v>1363</v>
      </c>
      <c r="I2393" s="290">
        <v>6</v>
      </c>
      <c r="J2393" s="290">
        <v>720</v>
      </c>
      <c r="K2393" s="290">
        <v>0.1</v>
      </c>
      <c r="L2393" s="290">
        <v>12</v>
      </c>
      <c r="M2393" s="290">
        <v>6</v>
      </c>
      <c r="N2393" s="290">
        <v>720</v>
      </c>
      <c r="O2393" s="290">
        <v>0.1</v>
      </c>
      <c r="P2393" s="290">
        <v>12</v>
      </c>
      <c r="Q2393" s="105"/>
      <c r="R2393" s="105">
        <v>43140</v>
      </c>
      <c r="S2393" s="274" t="s">
        <v>2470</v>
      </c>
      <c r="T2393" s="3"/>
      <c r="U2393" s="3"/>
      <c r="V2393" s="3"/>
      <c r="W2393" s="3"/>
      <c r="X2393" s="260"/>
      <c r="Y2393" s="129"/>
      <c r="Z2393" s="129"/>
      <c r="AA2393" s="129"/>
      <c r="AB2393" s="129"/>
      <c r="AC2393" s="129"/>
      <c r="AD2393" s="129"/>
      <c r="AE2393" s="315"/>
      <c r="AF2393" s="129"/>
      <c r="AG2393" s="129"/>
      <c r="AH2393" s="129"/>
      <c r="AI2393" s="129"/>
      <c r="AJ2393" s="129"/>
      <c r="AK2393" s="129"/>
      <c r="AL2393" s="129"/>
      <c r="AM2393" s="129"/>
      <c r="AN2393" s="129"/>
      <c r="AO2393" s="129"/>
      <c r="AP2393" s="129"/>
      <c r="AQ2393" s="327"/>
      <c r="AR2393" s="327"/>
    </row>
    <row r="2394" spans="2:44" s="149" customFormat="1" ht="12.75" customHeight="1">
      <c r="B2394" s="93"/>
      <c r="C2394" s="22" t="s">
        <v>27</v>
      </c>
      <c r="D2394" s="22" t="s">
        <v>1396</v>
      </c>
      <c r="E2394" s="22" t="s">
        <v>1408</v>
      </c>
      <c r="F2394" s="22" t="s">
        <v>1412</v>
      </c>
      <c r="G2394" s="257" t="s">
        <v>1412</v>
      </c>
      <c r="H2394" s="289" t="s">
        <v>1363</v>
      </c>
      <c r="I2394" s="290">
        <v>18</v>
      </c>
      <c r="J2394" s="290">
        <v>720</v>
      </c>
      <c r="K2394" s="290">
        <v>0.3</v>
      </c>
      <c r="L2394" s="290">
        <v>12</v>
      </c>
      <c r="M2394" s="290">
        <v>18</v>
      </c>
      <c r="N2394" s="290">
        <v>720</v>
      </c>
      <c r="O2394" s="290">
        <v>0.3</v>
      </c>
      <c r="P2394" s="290">
        <v>12</v>
      </c>
      <c r="Q2394" s="105"/>
      <c r="R2394" s="105">
        <v>43140</v>
      </c>
      <c r="S2394" s="274" t="s">
        <v>2470</v>
      </c>
      <c r="T2394" s="3"/>
      <c r="U2394" s="3"/>
      <c r="V2394" s="3"/>
      <c r="W2394" s="3"/>
      <c r="X2394" s="260"/>
      <c r="Y2394" s="129"/>
      <c r="Z2394" s="129"/>
      <c r="AA2394" s="129"/>
      <c r="AB2394" s="129"/>
      <c r="AC2394" s="129"/>
      <c r="AD2394" s="129"/>
      <c r="AE2394" s="315"/>
      <c r="AF2394" s="129"/>
      <c r="AG2394" s="129"/>
      <c r="AH2394" s="129"/>
      <c r="AI2394" s="129"/>
      <c r="AJ2394" s="129"/>
      <c r="AK2394" s="129"/>
      <c r="AL2394" s="129"/>
      <c r="AM2394" s="129"/>
      <c r="AN2394" s="129"/>
      <c r="AO2394" s="129"/>
      <c r="AP2394" s="129"/>
      <c r="AQ2394" s="327"/>
      <c r="AR2394" s="327"/>
    </row>
    <row r="2395" spans="2:44" s="149" customFormat="1" ht="12.75" customHeight="1">
      <c r="B2395" s="93"/>
      <c r="C2395" s="22" t="s">
        <v>27</v>
      </c>
      <c r="D2395" s="22" t="s">
        <v>1396</v>
      </c>
      <c r="E2395" s="22" t="s">
        <v>1413</v>
      </c>
      <c r="F2395" s="22" t="s">
        <v>1414</v>
      </c>
      <c r="G2395" s="257" t="s">
        <v>1414</v>
      </c>
      <c r="H2395" s="289" t="s">
        <v>1363</v>
      </c>
      <c r="I2395" s="290">
        <v>6</v>
      </c>
      <c r="J2395" s="290">
        <v>720</v>
      </c>
      <c r="K2395" s="290">
        <v>0.1</v>
      </c>
      <c r="L2395" s="290">
        <v>12</v>
      </c>
      <c r="M2395" s="290">
        <v>6</v>
      </c>
      <c r="N2395" s="290">
        <v>720</v>
      </c>
      <c r="O2395" s="290">
        <v>0.1</v>
      </c>
      <c r="P2395" s="290">
        <v>12</v>
      </c>
      <c r="Q2395" s="105"/>
      <c r="R2395" s="105">
        <v>42939</v>
      </c>
      <c r="S2395" s="274" t="s">
        <v>2470</v>
      </c>
      <c r="T2395" s="3"/>
      <c r="U2395" s="3"/>
      <c r="V2395" s="3"/>
      <c r="W2395" s="3"/>
      <c r="X2395" s="260"/>
      <c r="Y2395" s="129"/>
      <c r="Z2395" s="129"/>
      <c r="AA2395" s="129"/>
      <c r="AB2395" s="129"/>
      <c r="AC2395" s="129"/>
      <c r="AD2395" s="129"/>
      <c r="AE2395" s="315"/>
      <c r="AF2395" s="129"/>
      <c r="AG2395" s="129"/>
      <c r="AH2395" s="129"/>
      <c r="AI2395" s="129"/>
      <c r="AJ2395" s="129"/>
      <c r="AK2395" s="129"/>
      <c r="AL2395" s="129"/>
      <c r="AM2395" s="129"/>
      <c r="AN2395" s="129"/>
      <c r="AO2395" s="129"/>
      <c r="AP2395" s="129"/>
      <c r="AQ2395" s="327"/>
      <c r="AR2395" s="327"/>
    </row>
    <row r="2396" spans="2:44" s="149" customFormat="1" ht="12.75" customHeight="1">
      <c r="B2396" s="93"/>
      <c r="C2396" s="22" t="s">
        <v>27</v>
      </c>
      <c r="D2396" s="22" t="s">
        <v>1396</v>
      </c>
      <c r="E2396" s="22" t="s">
        <v>1413</v>
      </c>
      <c r="F2396" s="22" t="s">
        <v>1415</v>
      </c>
      <c r="G2396" s="257" t="s">
        <v>1415</v>
      </c>
      <c r="H2396" s="289" t="s">
        <v>1363</v>
      </c>
      <c r="I2396" s="290">
        <v>3</v>
      </c>
      <c r="J2396" s="290">
        <v>120</v>
      </c>
      <c r="K2396" s="290">
        <v>0.05</v>
      </c>
      <c r="L2396" s="290">
        <v>2</v>
      </c>
      <c r="M2396" s="290">
        <v>3</v>
      </c>
      <c r="N2396" s="290">
        <v>120</v>
      </c>
      <c r="O2396" s="290">
        <v>0.05</v>
      </c>
      <c r="P2396" s="290">
        <v>2</v>
      </c>
      <c r="Q2396" s="105"/>
      <c r="R2396" s="105">
        <v>42576</v>
      </c>
      <c r="S2396" s="274" t="s">
        <v>2470</v>
      </c>
      <c r="T2396" s="3"/>
      <c r="U2396" s="3"/>
      <c r="V2396" s="3"/>
      <c r="W2396" s="3"/>
      <c r="X2396" s="260"/>
      <c r="Y2396" s="129"/>
      <c r="Z2396" s="129"/>
      <c r="AA2396" s="129"/>
      <c r="AB2396" s="129"/>
      <c r="AC2396" s="129"/>
      <c r="AD2396" s="129"/>
      <c r="AE2396" s="315"/>
      <c r="AF2396" s="129"/>
      <c r="AG2396" s="129"/>
      <c r="AH2396" s="129"/>
      <c r="AI2396" s="129"/>
      <c r="AJ2396" s="129"/>
      <c r="AK2396" s="129"/>
      <c r="AL2396" s="129"/>
      <c r="AM2396" s="129"/>
      <c r="AN2396" s="129"/>
      <c r="AO2396" s="129"/>
      <c r="AP2396" s="129"/>
      <c r="AQ2396" s="327"/>
      <c r="AR2396" s="327"/>
    </row>
    <row r="2397" spans="2:44" s="149" customFormat="1" ht="12.75" customHeight="1">
      <c r="B2397" s="93"/>
      <c r="C2397" s="22" t="s">
        <v>27</v>
      </c>
      <c r="D2397" s="22" t="s">
        <v>1396</v>
      </c>
      <c r="E2397" s="22" t="s">
        <v>1416</v>
      </c>
      <c r="F2397" s="22" t="s">
        <v>1101</v>
      </c>
      <c r="G2397" s="257" t="s">
        <v>1101</v>
      </c>
      <c r="H2397" s="289" t="s">
        <v>1363</v>
      </c>
      <c r="I2397" s="290">
        <v>6</v>
      </c>
      <c r="J2397" s="290">
        <v>120</v>
      </c>
      <c r="K2397" s="290">
        <v>0.1</v>
      </c>
      <c r="L2397" s="290">
        <v>2</v>
      </c>
      <c r="M2397" s="290">
        <v>6</v>
      </c>
      <c r="N2397" s="290">
        <v>120</v>
      </c>
      <c r="O2397" s="290">
        <v>0.1</v>
      </c>
      <c r="P2397" s="290">
        <v>2</v>
      </c>
      <c r="Q2397" s="105"/>
      <c r="R2397" s="105">
        <v>42576</v>
      </c>
      <c r="S2397" s="274" t="s">
        <v>2470</v>
      </c>
      <c r="T2397" s="3"/>
      <c r="U2397" s="3"/>
      <c r="V2397" s="3"/>
      <c r="W2397" s="3"/>
      <c r="X2397" s="260"/>
      <c r="Y2397" s="129"/>
      <c r="Z2397" s="129"/>
      <c r="AA2397" s="129"/>
      <c r="AB2397" s="129"/>
      <c r="AC2397" s="129"/>
      <c r="AD2397" s="129"/>
      <c r="AE2397" s="315"/>
      <c r="AF2397" s="129"/>
      <c r="AG2397" s="129"/>
      <c r="AH2397" s="129"/>
      <c r="AI2397" s="129"/>
      <c r="AJ2397" s="129"/>
      <c r="AK2397" s="129"/>
      <c r="AL2397" s="129"/>
      <c r="AM2397" s="129"/>
      <c r="AN2397" s="129"/>
      <c r="AO2397" s="129"/>
      <c r="AP2397" s="129"/>
      <c r="AQ2397" s="327"/>
      <c r="AR2397" s="327"/>
    </row>
    <row r="2398" spans="2:44" s="149" customFormat="1" ht="12.75" customHeight="1">
      <c r="B2398" s="93"/>
      <c r="C2398" s="22" t="s">
        <v>27</v>
      </c>
      <c r="D2398" s="22" t="s">
        <v>1417</v>
      </c>
      <c r="E2398" s="22" t="s">
        <v>1394</v>
      </c>
      <c r="F2398" s="22" t="s">
        <v>1395</v>
      </c>
      <c r="G2398" s="257" t="s">
        <v>1418</v>
      </c>
      <c r="H2398" s="289" t="s">
        <v>1363</v>
      </c>
      <c r="I2398" s="290">
        <v>480</v>
      </c>
      <c r="J2398" s="290">
        <v>0</v>
      </c>
      <c r="K2398" s="290">
        <v>8</v>
      </c>
      <c r="L2398" s="290">
        <v>0</v>
      </c>
      <c r="M2398" s="290">
        <v>516</v>
      </c>
      <c r="N2398" s="290">
        <v>120</v>
      </c>
      <c r="O2398" s="1">
        <v>8.6</v>
      </c>
      <c r="P2398" s="1">
        <v>2</v>
      </c>
      <c r="Q2398" s="105"/>
      <c r="R2398" s="105">
        <v>42997</v>
      </c>
      <c r="S2398" s="274" t="s">
        <v>2470</v>
      </c>
      <c r="T2398" s="3"/>
      <c r="U2398" s="3"/>
      <c r="V2398" s="3"/>
      <c r="W2398" s="3"/>
      <c r="X2398" s="260"/>
      <c r="Y2398" s="129"/>
      <c r="Z2398" s="129"/>
      <c r="AA2398" s="129"/>
      <c r="AB2398" s="129"/>
      <c r="AC2398" s="129"/>
      <c r="AD2398" s="129"/>
      <c r="AE2398" s="315"/>
      <c r="AF2398" s="129"/>
      <c r="AG2398" s="129"/>
      <c r="AH2398" s="129"/>
      <c r="AI2398" s="129"/>
      <c r="AJ2398" s="129"/>
      <c r="AK2398" s="129"/>
      <c r="AL2398" s="129"/>
      <c r="AM2398" s="129"/>
      <c r="AN2398" s="129"/>
      <c r="AO2398" s="129"/>
      <c r="AP2398" s="129"/>
      <c r="AQ2398" s="327"/>
      <c r="AR2398" s="327"/>
    </row>
    <row r="2399" spans="2:44" s="149" customFormat="1" ht="12.75" customHeight="1">
      <c r="B2399" s="93"/>
      <c r="C2399" s="116"/>
      <c r="D2399" s="119"/>
      <c r="E2399" s="119"/>
      <c r="F2399" s="119"/>
      <c r="G2399" s="257" t="s">
        <v>1419</v>
      </c>
      <c r="H2399" s="289" t="s">
        <v>1363</v>
      </c>
      <c r="I2399" s="290">
        <v>18</v>
      </c>
      <c r="J2399" s="290">
        <v>0</v>
      </c>
      <c r="K2399" s="290">
        <v>0.3</v>
      </c>
      <c r="L2399" s="290">
        <v>0</v>
      </c>
      <c r="M2399" s="290"/>
      <c r="N2399" s="290"/>
      <c r="O2399" s="1"/>
      <c r="P2399" s="1"/>
      <c r="Q2399" s="105"/>
      <c r="R2399" s="105">
        <v>43140</v>
      </c>
      <c r="S2399" s="274" t="s">
        <v>2470</v>
      </c>
      <c r="T2399" s="3"/>
      <c r="U2399" s="3"/>
      <c r="V2399" s="3"/>
      <c r="W2399" s="3"/>
      <c r="X2399" s="260"/>
      <c r="Y2399" s="129"/>
      <c r="Z2399" s="129"/>
      <c r="AA2399" s="129"/>
      <c r="AB2399" s="129"/>
      <c r="AC2399" s="129"/>
      <c r="AD2399" s="129"/>
      <c r="AE2399" s="315"/>
      <c r="AF2399" s="129"/>
      <c r="AG2399" s="129"/>
      <c r="AH2399" s="129"/>
      <c r="AI2399" s="129"/>
      <c r="AJ2399" s="129"/>
      <c r="AK2399" s="129"/>
      <c r="AL2399" s="129"/>
      <c r="AM2399" s="129"/>
      <c r="AN2399" s="129"/>
      <c r="AO2399" s="129"/>
      <c r="AP2399" s="129"/>
    </row>
    <row r="2400" spans="2:44" s="149" customFormat="1" ht="12.75" customHeight="1">
      <c r="B2400" s="93"/>
      <c r="C2400" s="116"/>
      <c r="D2400" s="119"/>
      <c r="E2400" s="119"/>
      <c r="F2400" s="119"/>
      <c r="G2400" s="257" t="s">
        <v>1420</v>
      </c>
      <c r="H2400" s="289" t="s">
        <v>1363</v>
      </c>
      <c r="I2400" s="290">
        <v>6</v>
      </c>
      <c r="J2400" s="290">
        <v>0</v>
      </c>
      <c r="K2400" s="290">
        <v>0.1</v>
      </c>
      <c r="L2400" s="290">
        <v>0</v>
      </c>
      <c r="M2400" s="290"/>
      <c r="N2400" s="290"/>
      <c r="O2400" s="1"/>
      <c r="P2400" s="1"/>
      <c r="Q2400" s="105"/>
      <c r="R2400" s="105">
        <v>42932</v>
      </c>
      <c r="S2400" s="274" t="s">
        <v>2470</v>
      </c>
      <c r="T2400" s="3"/>
      <c r="U2400" s="3"/>
      <c r="V2400" s="3"/>
      <c r="W2400" s="3"/>
      <c r="X2400" s="260"/>
      <c r="Y2400" s="129"/>
      <c r="Z2400" s="129"/>
      <c r="AA2400" s="129"/>
      <c r="AB2400" s="129"/>
      <c r="AC2400" s="129"/>
      <c r="AD2400" s="129"/>
      <c r="AE2400" s="315"/>
      <c r="AF2400" s="129"/>
      <c r="AG2400" s="129"/>
      <c r="AH2400" s="129"/>
      <c r="AI2400" s="129"/>
      <c r="AJ2400" s="129"/>
      <c r="AK2400" s="129"/>
      <c r="AL2400" s="129"/>
      <c r="AM2400" s="129"/>
      <c r="AN2400" s="129"/>
      <c r="AO2400" s="129"/>
      <c r="AP2400" s="129"/>
    </row>
    <row r="2401" spans="2:44" s="149" customFormat="1" ht="12.75" customHeight="1">
      <c r="B2401" s="93"/>
      <c r="C2401" s="116"/>
      <c r="D2401" s="119"/>
      <c r="E2401" s="119"/>
      <c r="F2401" s="119"/>
      <c r="G2401" s="257" t="s">
        <v>1421</v>
      </c>
      <c r="H2401" s="289" t="s">
        <v>1363</v>
      </c>
      <c r="I2401" s="290">
        <v>12</v>
      </c>
      <c r="J2401" s="290">
        <v>120</v>
      </c>
      <c r="K2401" s="290">
        <v>0.2</v>
      </c>
      <c r="L2401" s="290">
        <v>2</v>
      </c>
      <c r="M2401" s="290"/>
      <c r="N2401" s="290"/>
      <c r="O2401" s="1"/>
      <c r="P2401" s="1"/>
      <c r="Q2401" s="105"/>
      <c r="R2401" s="105">
        <v>42676</v>
      </c>
      <c r="S2401" s="274" t="s">
        <v>2470</v>
      </c>
      <c r="T2401" s="3"/>
      <c r="U2401" s="3"/>
      <c r="V2401" s="3"/>
      <c r="W2401" s="3"/>
      <c r="X2401" s="260"/>
      <c r="Y2401" s="129"/>
      <c r="Z2401" s="129"/>
      <c r="AA2401" s="129"/>
      <c r="AB2401" s="129"/>
      <c r="AC2401" s="129"/>
      <c r="AD2401" s="129"/>
      <c r="AE2401" s="315"/>
      <c r="AF2401" s="129"/>
      <c r="AG2401" s="129"/>
      <c r="AH2401" s="129"/>
      <c r="AI2401" s="129"/>
      <c r="AJ2401" s="129"/>
      <c r="AK2401" s="129"/>
      <c r="AL2401" s="129"/>
      <c r="AM2401" s="129"/>
      <c r="AN2401" s="129"/>
      <c r="AO2401" s="129"/>
      <c r="AP2401" s="129"/>
    </row>
    <row r="2402" spans="2:44" s="149" customFormat="1" ht="12.75" customHeight="1">
      <c r="B2402" s="93"/>
      <c r="C2402" s="22" t="s">
        <v>27</v>
      </c>
      <c r="D2402" s="22" t="s">
        <v>1417</v>
      </c>
      <c r="E2402" s="22" t="s">
        <v>1422</v>
      </c>
      <c r="F2402" s="22" t="s">
        <v>1423</v>
      </c>
      <c r="G2402" s="257" t="s">
        <v>1423</v>
      </c>
      <c r="H2402" s="289" t="s">
        <v>1363</v>
      </c>
      <c r="I2402" s="290">
        <v>120</v>
      </c>
      <c r="J2402" s="290">
        <v>0</v>
      </c>
      <c r="K2402" s="290">
        <v>2</v>
      </c>
      <c r="L2402" s="290">
        <v>0</v>
      </c>
      <c r="M2402" s="290">
        <v>120</v>
      </c>
      <c r="N2402" s="290">
        <v>0</v>
      </c>
      <c r="O2402" s="290">
        <v>2</v>
      </c>
      <c r="P2402" s="290">
        <v>0</v>
      </c>
      <c r="Q2402" s="105"/>
      <c r="R2402" s="105">
        <v>43140</v>
      </c>
      <c r="S2402" s="274" t="s">
        <v>2470</v>
      </c>
      <c r="T2402" s="3"/>
      <c r="U2402" s="3"/>
      <c r="V2402" s="3"/>
      <c r="W2402" s="3"/>
      <c r="X2402" s="260"/>
      <c r="Y2402" s="129"/>
      <c r="Z2402" s="129"/>
      <c r="AA2402" s="129"/>
      <c r="AB2402" s="129"/>
      <c r="AC2402" s="129"/>
      <c r="AD2402" s="129"/>
      <c r="AE2402" s="315"/>
      <c r="AF2402" s="129"/>
      <c r="AG2402" s="129"/>
      <c r="AH2402" s="129"/>
      <c r="AI2402" s="129"/>
      <c r="AJ2402" s="129"/>
      <c r="AK2402" s="129"/>
      <c r="AL2402" s="129"/>
      <c r="AM2402" s="129"/>
      <c r="AN2402" s="129"/>
      <c r="AO2402" s="129"/>
      <c r="AP2402" s="129"/>
      <c r="AQ2402" s="327"/>
      <c r="AR2402" s="327"/>
    </row>
    <row r="2403" spans="2:44" s="149" customFormat="1" ht="12.75" customHeight="1">
      <c r="B2403" s="93"/>
      <c r="C2403" s="22" t="s">
        <v>27</v>
      </c>
      <c r="D2403" s="22" t="s">
        <v>1417</v>
      </c>
      <c r="E2403" s="22" t="s">
        <v>1424</v>
      </c>
      <c r="F2403" s="22" t="s">
        <v>1425</v>
      </c>
      <c r="G2403" s="257" t="s">
        <v>1426</v>
      </c>
      <c r="H2403" s="289" t="s">
        <v>1363</v>
      </c>
      <c r="I2403" s="290">
        <v>60</v>
      </c>
      <c r="J2403" s="290">
        <v>0</v>
      </c>
      <c r="K2403" s="290">
        <v>1</v>
      </c>
      <c r="L2403" s="290">
        <v>0</v>
      </c>
      <c r="M2403" s="290">
        <v>510</v>
      </c>
      <c r="N2403" s="290">
        <v>0</v>
      </c>
      <c r="O2403" s="1">
        <v>8.5</v>
      </c>
      <c r="P2403" s="1">
        <v>0</v>
      </c>
      <c r="Q2403" s="105"/>
      <c r="R2403" s="105">
        <v>42932</v>
      </c>
      <c r="S2403" s="274" t="s">
        <v>2470</v>
      </c>
      <c r="T2403" s="3"/>
      <c r="U2403" s="3"/>
      <c r="V2403" s="3"/>
      <c r="W2403" s="3"/>
      <c r="X2403" s="260"/>
      <c r="Y2403" s="129"/>
      <c r="Z2403" s="129"/>
      <c r="AA2403" s="129"/>
      <c r="AB2403" s="129"/>
      <c r="AC2403" s="129"/>
      <c r="AD2403" s="129"/>
      <c r="AE2403" s="315"/>
      <c r="AF2403" s="129"/>
      <c r="AG2403" s="129"/>
      <c r="AH2403" s="129"/>
      <c r="AI2403" s="129"/>
      <c r="AJ2403" s="129"/>
      <c r="AK2403" s="129"/>
      <c r="AL2403" s="129"/>
      <c r="AM2403" s="129"/>
      <c r="AN2403" s="129"/>
      <c r="AO2403" s="129"/>
      <c r="AP2403" s="129"/>
      <c r="AQ2403" s="327"/>
      <c r="AR2403" s="327"/>
    </row>
    <row r="2404" spans="2:44" s="149" customFormat="1" ht="12.75" customHeight="1">
      <c r="B2404" s="93"/>
      <c r="C2404" s="116"/>
      <c r="D2404" s="119"/>
      <c r="E2404" s="119"/>
      <c r="F2404" s="119"/>
      <c r="G2404" s="257" t="s">
        <v>1427</v>
      </c>
      <c r="H2404" s="289" t="s">
        <v>1363</v>
      </c>
      <c r="I2404" s="290">
        <v>60</v>
      </c>
      <c r="J2404" s="290">
        <v>0</v>
      </c>
      <c r="K2404" s="290">
        <v>1</v>
      </c>
      <c r="L2404" s="290">
        <v>0</v>
      </c>
      <c r="M2404" s="290"/>
      <c r="N2404" s="290"/>
      <c r="O2404" s="1"/>
      <c r="P2404" s="1"/>
      <c r="Q2404" s="105"/>
      <c r="R2404" s="105">
        <v>42932</v>
      </c>
      <c r="S2404" s="274" t="s">
        <v>2470</v>
      </c>
      <c r="T2404" s="3"/>
      <c r="U2404" s="3"/>
      <c r="V2404" s="3"/>
      <c r="W2404" s="3"/>
      <c r="X2404" s="260"/>
      <c r="Y2404" s="129"/>
      <c r="Z2404" s="129"/>
      <c r="AA2404" s="129"/>
      <c r="AB2404" s="129"/>
      <c r="AC2404" s="129"/>
      <c r="AD2404" s="129"/>
      <c r="AE2404" s="315"/>
      <c r="AF2404" s="129"/>
      <c r="AG2404" s="129"/>
      <c r="AH2404" s="129"/>
      <c r="AI2404" s="129"/>
      <c r="AJ2404" s="129"/>
      <c r="AK2404" s="129"/>
      <c r="AL2404" s="129"/>
      <c r="AM2404" s="129"/>
      <c r="AN2404" s="129"/>
      <c r="AO2404" s="129"/>
      <c r="AP2404" s="129"/>
    </row>
    <row r="2405" spans="2:44" s="149" customFormat="1" ht="12.75" customHeight="1">
      <c r="B2405" s="93"/>
      <c r="C2405" s="116"/>
      <c r="D2405" s="119"/>
      <c r="E2405" s="119"/>
      <c r="F2405" s="119"/>
      <c r="G2405" s="257" t="s">
        <v>1428</v>
      </c>
      <c r="H2405" s="289" t="s">
        <v>1363</v>
      </c>
      <c r="I2405" s="290">
        <v>90</v>
      </c>
      <c r="J2405" s="290">
        <v>0</v>
      </c>
      <c r="K2405" s="290">
        <v>1.5</v>
      </c>
      <c r="L2405" s="290">
        <v>0</v>
      </c>
      <c r="M2405" s="290"/>
      <c r="N2405" s="290"/>
      <c r="O2405" s="1"/>
      <c r="P2405" s="1"/>
      <c r="Q2405" s="105"/>
      <c r="R2405" s="105">
        <v>43431</v>
      </c>
      <c r="S2405" s="274" t="s">
        <v>2470</v>
      </c>
      <c r="T2405" s="3"/>
      <c r="U2405" s="3"/>
      <c r="V2405" s="3"/>
      <c r="W2405" s="3"/>
      <c r="X2405" s="260"/>
      <c r="Y2405" s="129"/>
      <c r="Z2405" s="129"/>
      <c r="AA2405" s="129"/>
      <c r="AB2405" s="129"/>
      <c r="AC2405" s="129"/>
      <c r="AD2405" s="129"/>
      <c r="AE2405" s="315"/>
      <c r="AF2405" s="129"/>
      <c r="AG2405" s="129"/>
      <c r="AH2405" s="129"/>
      <c r="AI2405" s="129"/>
      <c r="AJ2405" s="129"/>
      <c r="AK2405" s="129"/>
      <c r="AL2405" s="129"/>
      <c r="AM2405" s="129"/>
      <c r="AN2405" s="129"/>
      <c r="AO2405" s="129"/>
      <c r="AP2405" s="129"/>
    </row>
    <row r="2406" spans="2:44" s="149" customFormat="1" ht="12.75" customHeight="1">
      <c r="B2406" s="93"/>
      <c r="C2406" s="116"/>
      <c r="D2406" s="119"/>
      <c r="E2406" s="119"/>
      <c r="F2406" s="119"/>
      <c r="G2406" s="257" t="s">
        <v>1429</v>
      </c>
      <c r="H2406" s="289" t="s">
        <v>1363</v>
      </c>
      <c r="I2406" s="290">
        <v>30</v>
      </c>
      <c r="J2406" s="290">
        <v>0</v>
      </c>
      <c r="K2406" s="290">
        <v>0.5</v>
      </c>
      <c r="L2406" s="290">
        <v>0</v>
      </c>
      <c r="M2406" s="290"/>
      <c r="N2406" s="290"/>
      <c r="O2406" s="1"/>
      <c r="P2406" s="1"/>
      <c r="Q2406" s="105"/>
      <c r="R2406" s="105">
        <v>42932</v>
      </c>
      <c r="S2406" s="274" t="s">
        <v>2470</v>
      </c>
      <c r="T2406" s="3"/>
      <c r="U2406" s="3"/>
      <c r="V2406" s="3"/>
      <c r="W2406" s="3"/>
      <c r="X2406" s="260"/>
      <c r="Y2406" s="129"/>
      <c r="Z2406" s="129"/>
      <c r="AA2406" s="129"/>
      <c r="AB2406" s="129"/>
      <c r="AC2406" s="129"/>
      <c r="AD2406" s="129"/>
      <c r="AE2406" s="315"/>
      <c r="AF2406" s="129"/>
      <c r="AG2406" s="129"/>
      <c r="AH2406" s="129"/>
      <c r="AI2406" s="129"/>
      <c r="AJ2406" s="129"/>
      <c r="AK2406" s="129"/>
      <c r="AL2406" s="129"/>
      <c r="AM2406" s="129"/>
      <c r="AN2406" s="129"/>
      <c r="AO2406" s="129"/>
      <c r="AP2406" s="129"/>
    </row>
    <row r="2407" spans="2:44" s="149" customFormat="1" ht="12.75" customHeight="1">
      <c r="B2407" s="93"/>
      <c r="C2407" s="116"/>
      <c r="D2407" s="119"/>
      <c r="E2407" s="119"/>
      <c r="F2407" s="119"/>
      <c r="G2407" s="257" t="s">
        <v>1430</v>
      </c>
      <c r="H2407" s="289" t="s">
        <v>1363</v>
      </c>
      <c r="I2407" s="290">
        <v>90</v>
      </c>
      <c r="J2407" s="290">
        <v>0</v>
      </c>
      <c r="K2407" s="290">
        <v>1.5</v>
      </c>
      <c r="L2407" s="290">
        <v>0</v>
      </c>
      <c r="M2407" s="290"/>
      <c r="N2407" s="290"/>
      <c r="O2407" s="1"/>
      <c r="P2407" s="1"/>
      <c r="Q2407" s="105"/>
      <c r="R2407" s="105">
        <v>42932</v>
      </c>
      <c r="S2407" s="274" t="s">
        <v>2470</v>
      </c>
      <c r="T2407" s="3"/>
      <c r="U2407" s="3"/>
      <c r="V2407" s="3"/>
      <c r="W2407" s="3"/>
      <c r="X2407" s="260"/>
      <c r="Y2407" s="129"/>
      <c r="Z2407" s="129"/>
      <c r="AA2407" s="129"/>
      <c r="AB2407" s="129"/>
      <c r="AC2407" s="129"/>
      <c r="AD2407" s="129"/>
      <c r="AE2407" s="315"/>
      <c r="AF2407" s="129"/>
      <c r="AG2407" s="129"/>
      <c r="AH2407" s="129"/>
      <c r="AI2407" s="129"/>
      <c r="AJ2407" s="129"/>
      <c r="AK2407" s="129"/>
      <c r="AL2407" s="129"/>
      <c r="AM2407" s="129"/>
      <c r="AN2407" s="129"/>
      <c r="AO2407" s="129"/>
      <c r="AP2407" s="129"/>
    </row>
    <row r="2408" spans="2:44" s="149" customFormat="1" ht="12.75" customHeight="1">
      <c r="B2408" s="93"/>
      <c r="C2408" s="116"/>
      <c r="D2408" s="119"/>
      <c r="E2408" s="119"/>
      <c r="F2408" s="119"/>
      <c r="G2408" s="257" t="s">
        <v>1431</v>
      </c>
      <c r="H2408" s="289" t="s">
        <v>1363</v>
      </c>
      <c r="I2408" s="290">
        <v>90</v>
      </c>
      <c r="J2408" s="290">
        <v>0</v>
      </c>
      <c r="K2408" s="290">
        <v>1.5</v>
      </c>
      <c r="L2408" s="290">
        <v>0</v>
      </c>
      <c r="M2408" s="290"/>
      <c r="N2408" s="290"/>
      <c r="O2408" s="1"/>
      <c r="P2408" s="1"/>
      <c r="Q2408" s="105"/>
      <c r="R2408" s="105">
        <v>42932</v>
      </c>
      <c r="S2408" s="274" t="s">
        <v>2470</v>
      </c>
      <c r="T2408" s="3"/>
      <c r="U2408" s="3"/>
      <c r="V2408" s="3"/>
      <c r="W2408" s="3"/>
      <c r="X2408" s="260"/>
      <c r="Y2408" s="129"/>
      <c r="Z2408" s="129"/>
      <c r="AA2408" s="129"/>
      <c r="AB2408" s="129"/>
      <c r="AC2408" s="129"/>
      <c r="AD2408" s="129"/>
      <c r="AE2408" s="315"/>
      <c r="AF2408" s="129"/>
      <c r="AG2408" s="129"/>
      <c r="AH2408" s="129"/>
      <c r="AI2408" s="129"/>
      <c r="AJ2408" s="129"/>
      <c r="AK2408" s="129"/>
      <c r="AL2408" s="129"/>
      <c r="AM2408" s="129"/>
      <c r="AN2408" s="129"/>
      <c r="AO2408" s="129"/>
      <c r="AP2408" s="129"/>
    </row>
    <row r="2409" spans="2:44" s="149" customFormat="1" ht="12.75" customHeight="1">
      <c r="B2409" s="93"/>
      <c r="C2409" s="116"/>
      <c r="D2409" s="119"/>
      <c r="E2409" s="119"/>
      <c r="F2409" s="119"/>
      <c r="G2409" s="257" t="s">
        <v>1432</v>
      </c>
      <c r="H2409" s="289" t="s">
        <v>1363</v>
      </c>
      <c r="I2409" s="290">
        <v>90</v>
      </c>
      <c r="J2409" s="290">
        <v>0</v>
      </c>
      <c r="K2409" s="290">
        <v>1.5</v>
      </c>
      <c r="L2409" s="290">
        <v>0</v>
      </c>
      <c r="M2409" s="290"/>
      <c r="N2409" s="290"/>
      <c r="O2409" s="1"/>
      <c r="P2409" s="1"/>
      <c r="Q2409" s="105"/>
      <c r="R2409" s="105">
        <v>43140</v>
      </c>
      <c r="S2409" s="274" t="s">
        <v>2470</v>
      </c>
      <c r="T2409" s="3"/>
      <c r="U2409" s="3"/>
      <c r="V2409" s="3"/>
      <c r="W2409" s="3"/>
      <c r="X2409" s="260"/>
      <c r="Y2409" s="129"/>
      <c r="Z2409" s="129"/>
      <c r="AA2409" s="129"/>
      <c r="AB2409" s="129"/>
      <c r="AC2409" s="129"/>
      <c r="AD2409" s="129"/>
      <c r="AE2409" s="315"/>
      <c r="AF2409" s="129"/>
      <c r="AG2409" s="129"/>
      <c r="AH2409" s="129"/>
      <c r="AI2409" s="129"/>
      <c r="AJ2409" s="129"/>
      <c r="AK2409" s="129"/>
      <c r="AL2409" s="129"/>
      <c r="AM2409" s="129"/>
      <c r="AN2409" s="129"/>
      <c r="AO2409" s="129"/>
      <c r="AP2409" s="129"/>
    </row>
    <row r="2410" spans="2:44" s="149" customFormat="1" ht="12.75" customHeight="1">
      <c r="B2410" s="93"/>
      <c r="C2410" s="22" t="s">
        <v>27</v>
      </c>
      <c r="D2410" s="22" t="s">
        <v>1417</v>
      </c>
      <c r="E2410" s="22" t="s">
        <v>1424</v>
      </c>
      <c r="F2410" s="22" t="s">
        <v>1724</v>
      </c>
      <c r="G2410" s="257" t="s">
        <v>1433</v>
      </c>
      <c r="H2410" s="289" t="s">
        <v>1363</v>
      </c>
      <c r="I2410" s="290">
        <v>3</v>
      </c>
      <c r="J2410" s="290">
        <v>0</v>
      </c>
      <c r="K2410" s="290">
        <v>0</v>
      </c>
      <c r="L2410" s="290">
        <v>0</v>
      </c>
      <c r="M2410" s="290">
        <v>201</v>
      </c>
      <c r="N2410" s="290">
        <v>1050</v>
      </c>
      <c r="O2410" s="1">
        <v>0</v>
      </c>
      <c r="P2410" s="1">
        <v>0</v>
      </c>
      <c r="Q2410" s="105"/>
      <c r="R2410" s="105">
        <v>43769</v>
      </c>
      <c r="S2410" s="274" t="s">
        <v>2470</v>
      </c>
      <c r="T2410" s="3"/>
      <c r="U2410" s="3"/>
      <c r="V2410" s="3"/>
      <c r="W2410" s="3"/>
      <c r="X2410" s="260"/>
      <c r="Y2410" s="129"/>
      <c r="Z2410" s="129"/>
      <c r="AA2410" s="129"/>
      <c r="AB2410" s="129"/>
      <c r="AC2410" s="129"/>
      <c r="AD2410" s="129"/>
      <c r="AE2410" s="315"/>
      <c r="AF2410" s="129"/>
      <c r="AG2410" s="129"/>
      <c r="AH2410" s="129"/>
      <c r="AI2410" s="129"/>
      <c r="AJ2410" s="129"/>
      <c r="AK2410" s="129"/>
      <c r="AL2410" s="129"/>
      <c r="AM2410" s="129"/>
      <c r="AN2410" s="129"/>
      <c r="AO2410" s="129"/>
      <c r="AP2410" s="129"/>
      <c r="AQ2410" s="327"/>
      <c r="AR2410" s="327"/>
    </row>
    <row r="2411" spans="2:44" s="149" customFormat="1" ht="12.75" customHeight="1">
      <c r="B2411" s="93"/>
      <c r="C2411" s="116"/>
      <c r="D2411" s="119"/>
      <c r="E2411" s="119"/>
      <c r="F2411" s="119"/>
      <c r="G2411" s="257" t="s">
        <v>1434</v>
      </c>
      <c r="H2411" s="289" t="s">
        <v>1363</v>
      </c>
      <c r="I2411" s="290">
        <v>60</v>
      </c>
      <c r="J2411" s="290">
        <v>0</v>
      </c>
      <c r="K2411" s="290">
        <v>0</v>
      </c>
      <c r="L2411" s="290">
        <v>0</v>
      </c>
      <c r="M2411" s="290"/>
      <c r="N2411" s="290"/>
      <c r="O2411" s="1"/>
      <c r="P2411" s="1"/>
      <c r="Q2411" s="105"/>
      <c r="R2411" s="105">
        <v>43769</v>
      </c>
      <c r="S2411" s="274" t="s">
        <v>2470</v>
      </c>
      <c r="T2411" s="3"/>
      <c r="U2411" s="3"/>
      <c r="V2411" s="3"/>
      <c r="W2411" s="3"/>
      <c r="X2411" s="260"/>
      <c r="Y2411" s="129"/>
      <c r="Z2411" s="129"/>
      <c r="AA2411" s="129"/>
      <c r="AB2411" s="129"/>
      <c r="AC2411" s="129"/>
      <c r="AD2411" s="129"/>
      <c r="AE2411" s="315"/>
      <c r="AF2411" s="129"/>
      <c r="AG2411" s="129"/>
      <c r="AH2411" s="129"/>
      <c r="AI2411" s="129"/>
      <c r="AJ2411" s="129"/>
      <c r="AK2411" s="129"/>
      <c r="AL2411" s="129"/>
      <c r="AM2411" s="129"/>
      <c r="AN2411" s="129"/>
      <c r="AO2411" s="129"/>
      <c r="AP2411" s="129"/>
    </row>
    <row r="2412" spans="2:44" s="149" customFormat="1" ht="12.75" customHeight="1">
      <c r="B2412" s="93"/>
      <c r="C2412" s="116"/>
      <c r="D2412" s="119"/>
      <c r="E2412" s="119"/>
      <c r="F2412" s="119"/>
      <c r="G2412" s="257" t="s">
        <v>1435</v>
      </c>
      <c r="H2412" s="289" t="s">
        <v>1363</v>
      </c>
      <c r="I2412" s="290">
        <v>30</v>
      </c>
      <c r="J2412" s="290">
        <v>0</v>
      </c>
      <c r="K2412" s="290">
        <v>0</v>
      </c>
      <c r="L2412" s="290">
        <v>0</v>
      </c>
      <c r="M2412" s="290"/>
      <c r="N2412" s="290"/>
      <c r="O2412" s="1"/>
      <c r="P2412" s="1"/>
      <c r="Q2412" s="105"/>
      <c r="R2412" s="105">
        <v>43769</v>
      </c>
      <c r="S2412" s="274" t="s">
        <v>2470</v>
      </c>
      <c r="T2412" s="3"/>
      <c r="U2412" s="3"/>
      <c r="V2412" s="3"/>
      <c r="W2412" s="3"/>
      <c r="X2412" s="260"/>
      <c r="Y2412" s="129"/>
      <c r="Z2412" s="129"/>
      <c r="AA2412" s="129"/>
      <c r="AB2412" s="129"/>
      <c r="AC2412" s="129"/>
      <c r="AD2412" s="129"/>
      <c r="AE2412" s="315"/>
      <c r="AF2412" s="129"/>
      <c r="AG2412" s="129"/>
      <c r="AH2412" s="129"/>
      <c r="AI2412" s="129"/>
      <c r="AJ2412" s="129"/>
      <c r="AK2412" s="129"/>
      <c r="AL2412" s="129"/>
      <c r="AM2412" s="129"/>
      <c r="AN2412" s="129"/>
      <c r="AO2412" s="129"/>
      <c r="AP2412" s="129"/>
    </row>
    <row r="2413" spans="2:44" s="149" customFormat="1" ht="12.75" customHeight="1">
      <c r="B2413" s="93"/>
      <c r="C2413" s="116"/>
      <c r="D2413" s="119"/>
      <c r="E2413" s="119"/>
      <c r="F2413" s="119"/>
      <c r="G2413" s="257" t="s">
        <v>1436</v>
      </c>
      <c r="H2413" s="289" t="s">
        <v>1363</v>
      </c>
      <c r="I2413" s="290">
        <v>15</v>
      </c>
      <c r="J2413" s="290">
        <v>0</v>
      </c>
      <c r="K2413" s="290">
        <v>0</v>
      </c>
      <c r="L2413" s="290">
        <v>0</v>
      </c>
      <c r="M2413" s="290"/>
      <c r="N2413" s="290"/>
      <c r="O2413" s="1"/>
      <c r="P2413" s="1"/>
      <c r="Q2413" s="105"/>
      <c r="R2413" s="105">
        <v>43769</v>
      </c>
      <c r="S2413" s="274" t="s">
        <v>2470</v>
      </c>
      <c r="T2413" s="3"/>
      <c r="U2413" s="3"/>
      <c r="V2413" s="3"/>
      <c r="W2413" s="3"/>
      <c r="X2413" s="260"/>
      <c r="Y2413" s="129"/>
      <c r="Z2413" s="129"/>
      <c r="AA2413" s="129"/>
      <c r="AB2413" s="129"/>
      <c r="AC2413" s="129"/>
      <c r="AD2413" s="129"/>
      <c r="AE2413" s="315"/>
      <c r="AF2413" s="129"/>
      <c r="AG2413" s="129"/>
      <c r="AH2413" s="129"/>
      <c r="AI2413" s="129"/>
      <c r="AJ2413" s="129"/>
      <c r="AK2413" s="129"/>
      <c r="AL2413" s="129"/>
      <c r="AM2413" s="129"/>
      <c r="AN2413" s="129"/>
      <c r="AO2413" s="129"/>
      <c r="AP2413" s="129"/>
    </row>
    <row r="2414" spans="2:44" s="149" customFormat="1" ht="12.75" customHeight="1">
      <c r="B2414" s="93"/>
      <c r="C2414" s="116"/>
      <c r="D2414" s="119"/>
      <c r="E2414" s="119"/>
      <c r="F2414" s="119"/>
      <c r="G2414" s="257" t="s">
        <v>1437</v>
      </c>
      <c r="H2414" s="289" t="s">
        <v>1363</v>
      </c>
      <c r="I2414" s="290">
        <v>15</v>
      </c>
      <c r="J2414" s="290">
        <v>0</v>
      </c>
      <c r="K2414" s="290">
        <v>0</v>
      </c>
      <c r="L2414" s="290">
        <v>0</v>
      </c>
      <c r="M2414" s="290"/>
      <c r="N2414" s="290"/>
      <c r="O2414" s="1"/>
      <c r="P2414" s="1"/>
      <c r="Q2414" s="105"/>
      <c r="R2414" s="105">
        <v>43769</v>
      </c>
      <c r="S2414" s="274" t="s">
        <v>2470</v>
      </c>
      <c r="T2414" s="3"/>
      <c r="U2414" s="3"/>
      <c r="V2414" s="3"/>
      <c r="W2414" s="3"/>
      <c r="X2414" s="260"/>
      <c r="Y2414" s="129"/>
      <c r="Z2414" s="129"/>
      <c r="AA2414" s="129"/>
      <c r="AB2414" s="129"/>
      <c r="AC2414" s="129"/>
      <c r="AD2414" s="129"/>
      <c r="AE2414" s="315"/>
      <c r="AF2414" s="129"/>
      <c r="AG2414" s="129"/>
      <c r="AH2414" s="129"/>
      <c r="AI2414" s="129"/>
      <c r="AJ2414" s="129"/>
      <c r="AK2414" s="129"/>
      <c r="AL2414" s="129"/>
      <c r="AM2414" s="129"/>
      <c r="AN2414" s="129"/>
      <c r="AO2414" s="129"/>
      <c r="AP2414" s="129"/>
    </row>
    <row r="2415" spans="2:44" s="149" customFormat="1" ht="12.75" customHeight="1">
      <c r="B2415" s="93"/>
      <c r="C2415" s="116"/>
      <c r="D2415" s="119"/>
      <c r="E2415" s="119"/>
      <c r="F2415" s="119"/>
      <c r="G2415" s="257" t="s">
        <v>1438</v>
      </c>
      <c r="H2415" s="289" t="s">
        <v>1363</v>
      </c>
      <c r="I2415" s="290">
        <v>15</v>
      </c>
      <c r="J2415" s="290">
        <v>0</v>
      </c>
      <c r="K2415" s="290">
        <v>0</v>
      </c>
      <c r="L2415" s="290">
        <v>0</v>
      </c>
      <c r="M2415" s="290"/>
      <c r="N2415" s="290"/>
      <c r="O2415" s="1"/>
      <c r="P2415" s="1"/>
      <c r="Q2415" s="105"/>
      <c r="R2415" s="105">
        <v>43769</v>
      </c>
      <c r="S2415" s="274" t="s">
        <v>2470</v>
      </c>
      <c r="T2415" s="3"/>
      <c r="U2415" s="3"/>
      <c r="V2415" s="3"/>
      <c r="W2415" s="3"/>
      <c r="X2415" s="260"/>
      <c r="Y2415" s="129"/>
      <c r="Z2415" s="129"/>
      <c r="AA2415" s="129"/>
      <c r="AB2415" s="129"/>
      <c r="AC2415" s="129"/>
      <c r="AD2415" s="129"/>
      <c r="AE2415" s="315"/>
      <c r="AF2415" s="129"/>
      <c r="AG2415" s="129"/>
      <c r="AH2415" s="129"/>
      <c r="AI2415" s="129"/>
      <c r="AJ2415" s="129"/>
      <c r="AK2415" s="129"/>
      <c r="AL2415" s="129"/>
      <c r="AM2415" s="129"/>
      <c r="AN2415" s="129"/>
      <c r="AO2415" s="129"/>
      <c r="AP2415" s="129"/>
    </row>
    <row r="2416" spans="2:44" s="149" customFormat="1" ht="12.75" customHeight="1">
      <c r="B2416" s="93"/>
      <c r="C2416" s="116"/>
      <c r="D2416" s="119"/>
      <c r="E2416" s="119"/>
      <c r="F2416" s="119"/>
      <c r="G2416" s="257" t="s">
        <v>1439</v>
      </c>
      <c r="H2416" s="289" t="s">
        <v>1363</v>
      </c>
      <c r="I2416" s="290">
        <v>0</v>
      </c>
      <c r="J2416" s="290">
        <v>900</v>
      </c>
      <c r="K2416" s="290">
        <v>0</v>
      </c>
      <c r="L2416" s="290">
        <v>0</v>
      </c>
      <c r="M2416" s="290"/>
      <c r="N2416" s="290"/>
      <c r="O2416" s="1"/>
      <c r="P2416" s="1"/>
      <c r="Q2416" s="105"/>
      <c r="R2416" s="105">
        <v>43769</v>
      </c>
      <c r="S2416" s="274" t="s">
        <v>2470</v>
      </c>
      <c r="T2416" s="3"/>
      <c r="U2416" s="3"/>
      <c r="V2416" s="3"/>
      <c r="W2416" s="3"/>
      <c r="X2416" s="260"/>
      <c r="Y2416" s="129"/>
      <c r="Z2416" s="129"/>
      <c r="AA2416" s="129"/>
      <c r="AB2416" s="129"/>
      <c r="AC2416" s="129"/>
      <c r="AD2416" s="129"/>
      <c r="AE2416" s="315"/>
      <c r="AF2416" s="129"/>
      <c r="AG2416" s="129"/>
      <c r="AH2416" s="129"/>
      <c r="AI2416" s="129"/>
      <c r="AJ2416" s="129"/>
      <c r="AK2416" s="129"/>
      <c r="AL2416" s="129"/>
      <c r="AM2416" s="129"/>
      <c r="AN2416" s="129"/>
      <c r="AO2416" s="129"/>
      <c r="AP2416" s="129"/>
    </row>
    <row r="2417" spans="2:44" s="149" customFormat="1" ht="12.75" customHeight="1">
      <c r="B2417" s="93"/>
      <c r="C2417" s="116"/>
      <c r="D2417" s="119"/>
      <c r="E2417" s="119"/>
      <c r="F2417" s="119"/>
      <c r="G2417" s="257" t="s">
        <v>1440</v>
      </c>
      <c r="H2417" s="289" t="s">
        <v>1363</v>
      </c>
      <c r="I2417" s="290">
        <v>0</v>
      </c>
      <c r="J2417" s="290">
        <v>90</v>
      </c>
      <c r="K2417" s="290">
        <v>0</v>
      </c>
      <c r="L2417" s="290">
        <v>0</v>
      </c>
      <c r="M2417" s="290"/>
      <c r="N2417" s="290"/>
      <c r="O2417" s="1"/>
      <c r="P2417" s="1"/>
      <c r="Q2417" s="105"/>
      <c r="R2417" s="105">
        <v>43769</v>
      </c>
      <c r="S2417" s="274" t="s">
        <v>2470</v>
      </c>
      <c r="T2417" s="3"/>
      <c r="U2417" s="3"/>
      <c r="V2417" s="3"/>
      <c r="W2417" s="3"/>
      <c r="X2417" s="260"/>
      <c r="Y2417" s="129"/>
      <c r="Z2417" s="129"/>
      <c r="AA2417" s="129"/>
      <c r="AB2417" s="129"/>
      <c r="AC2417" s="129"/>
      <c r="AD2417" s="129"/>
      <c r="AE2417" s="315"/>
      <c r="AF2417" s="129"/>
      <c r="AG2417" s="129"/>
      <c r="AH2417" s="129"/>
      <c r="AI2417" s="129"/>
      <c r="AJ2417" s="129"/>
      <c r="AK2417" s="129"/>
      <c r="AL2417" s="129"/>
      <c r="AM2417" s="129"/>
      <c r="AN2417" s="129"/>
      <c r="AO2417" s="129"/>
      <c r="AP2417" s="129"/>
    </row>
    <row r="2418" spans="2:44" s="149" customFormat="1" ht="12.75" customHeight="1">
      <c r="B2418" s="93"/>
      <c r="C2418" s="116"/>
      <c r="D2418" s="119"/>
      <c r="E2418" s="119"/>
      <c r="F2418" s="119"/>
      <c r="G2418" s="257" t="s">
        <v>1441</v>
      </c>
      <c r="H2418" s="289" t="s">
        <v>1363</v>
      </c>
      <c r="I2418" s="290">
        <v>3</v>
      </c>
      <c r="J2418" s="290">
        <v>0</v>
      </c>
      <c r="K2418" s="290">
        <v>0</v>
      </c>
      <c r="L2418" s="290">
        <v>0</v>
      </c>
      <c r="M2418" s="290"/>
      <c r="N2418" s="290"/>
      <c r="O2418" s="1"/>
      <c r="P2418" s="1"/>
      <c r="Q2418" s="105"/>
      <c r="R2418" s="105">
        <v>43769</v>
      </c>
      <c r="S2418" s="274" t="s">
        <v>2470</v>
      </c>
      <c r="T2418" s="3"/>
      <c r="U2418" s="3"/>
      <c r="V2418" s="3"/>
      <c r="W2418" s="3"/>
      <c r="X2418" s="260"/>
      <c r="Y2418" s="129"/>
      <c r="Z2418" s="129"/>
      <c r="AA2418" s="129"/>
      <c r="AB2418" s="129"/>
      <c r="AC2418" s="129"/>
      <c r="AD2418" s="129"/>
      <c r="AE2418" s="315"/>
      <c r="AF2418" s="129"/>
      <c r="AG2418" s="129"/>
      <c r="AH2418" s="129"/>
      <c r="AI2418" s="129"/>
      <c r="AJ2418" s="129"/>
      <c r="AK2418" s="129"/>
      <c r="AL2418" s="129"/>
      <c r="AM2418" s="129"/>
      <c r="AN2418" s="129"/>
      <c r="AO2418" s="129"/>
      <c r="AP2418" s="129"/>
    </row>
    <row r="2419" spans="2:44" s="149" customFormat="1" ht="12.75" customHeight="1">
      <c r="B2419" s="93"/>
      <c r="C2419" s="116"/>
      <c r="D2419" s="119"/>
      <c r="E2419" s="119"/>
      <c r="F2419" s="119"/>
      <c r="G2419" s="257" t="s">
        <v>1442</v>
      </c>
      <c r="H2419" s="289" t="s">
        <v>1363</v>
      </c>
      <c r="I2419" s="290">
        <v>60</v>
      </c>
      <c r="J2419" s="290">
        <v>60</v>
      </c>
      <c r="K2419" s="290">
        <v>1</v>
      </c>
      <c r="L2419" s="290">
        <v>1</v>
      </c>
      <c r="M2419" s="290"/>
      <c r="N2419" s="290"/>
      <c r="O2419" s="1"/>
      <c r="P2419" s="1"/>
      <c r="Q2419" s="105"/>
      <c r="R2419" s="105">
        <v>43787</v>
      </c>
      <c r="S2419" s="274" t="s">
        <v>2470</v>
      </c>
      <c r="T2419" s="3"/>
      <c r="U2419" s="3"/>
      <c r="V2419" s="3"/>
      <c r="W2419" s="3"/>
      <c r="X2419" s="260"/>
      <c r="Y2419" s="129"/>
      <c r="Z2419" s="129"/>
      <c r="AA2419" s="129"/>
      <c r="AB2419" s="129"/>
      <c r="AC2419" s="129"/>
      <c r="AD2419" s="129"/>
      <c r="AE2419" s="315"/>
      <c r="AF2419" s="129"/>
      <c r="AG2419" s="129"/>
      <c r="AH2419" s="129"/>
      <c r="AI2419" s="129"/>
      <c r="AJ2419" s="129"/>
      <c r="AK2419" s="129"/>
      <c r="AL2419" s="129"/>
      <c r="AM2419" s="129"/>
      <c r="AN2419" s="129"/>
      <c r="AO2419" s="129"/>
      <c r="AP2419" s="129"/>
    </row>
    <row r="2420" spans="2:44" s="149" customFormat="1" ht="12.75" customHeight="1">
      <c r="B2420" s="93"/>
      <c r="C2420" s="22" t="s">
        <v>27</v>
      </c>
      <c r="D2420" s="22" t="s">
        <v>1417</v>
      </c>
      <c r="E2420" s="22" t="s">
        <v>1424</v>
      </c>
      <c r="F2420" s="22" t="s">
        <v>1443</v>
      </c>
      <c r="G2420" s="257" t="s">
        <v>524</v>
      </c>
      <c r="H2420" s="289" t="s">
        <v>1363</v>
      </c>
      <c r="I2420" s="290">
        <v>18</v>
      </c>
      <c r="J2420" s="290">
        <v>720</v>
      </c>
      <c r="K2420" s="290">
        <v>0.3</v>
      </c>
      <c r="L2420" s="290">
        <v>12</v>
      </c>
      <c r="M2420" s="290">
        <v>96</v>
      </c>
      <c r="N2420" s="290">
        <v>2940</v>
      </c>
      <c r="O2420" s="1">
        <v>1.6</v>
      </c>
      <c r="P2420" s="1">
        <v>49</v>
      </c>
      <c r="Q2420" s="105"/>
      <c r="R2420" s="105">
        <v>42932</v>
      </c>
      <c r="S2420" s="274" t="s">
        <v>2470</v>
      </c>
      <c r="T2420" s="3"/>
      <c r="U2420" s="3"/>
      <c r="V2420" s="3"/>
      <c r="W2420" s="3"/>
      <c r="X2420" s="260"/>
      <c r="Y2420" s="129"/>
      <c r="Z2420" s="129"/>
      <c r="AA2420" s="129"/>
      <c r="AB2420" s="129"/>
      <c r="AC2420" s="129"/>
      <c r="AD2420" s="129"/>
      <c r="AE2420" s="315"/>
      <c r="AF2420" s="129"/>
      <c r="AG2420" s="129"/>
      <c r="AH2420" s="129"/>
      <c r="AI2420" s="129"/>
      <c r="AJ2420" s="129"/>
      <c r="AK2420" s="129"/>
      <c r="AL2420" s="129"/>
      <c r="AM2420" s="129"/>
      <c r="AN2420" s="129"/>
      <c r="AO2420" s="129"/>
      <c r="AP2420" s="129"/>
      <c r="AQ2420" s="327"/>
      <c r="AR2420" s="327"/>
    </row>
    <row r="2421" spans="2:44" s="149" customFormat="1" ht="12.75" customHeight="1">
      <c r="B2421" s="93"/>
      <c r="C2421" s="116"/>
      <c r="D2421" s="119"/>
      <c r="E2421" s="119"/>
      <c r="F2421" s="119"/>
      <c r="G2421" s="257" t="s">
        <v>522</v>
      </c>
      <c r="H2421" s="289" t="s">
        <v>1363</v>
      </c>
      <c r="I2421" s="290">
        <v>18</v>
      </c>
      <c r="J2421" s="290">
        <v>720</v>
      </c>
      <c r="K2421" s="290">
        <v>0.3</v>
      </c>
      <c r="L2421" s="290">
        <v>12</v>
      </c>
      <c r="M2421" s="290"/>
      <c r="N2421" s="290"/>
      <c r="O2421" s="1"/>
      <c r="P2421" s="1"/>
      <c r="Q2421" s="105"/>
      <c r="R2421" s="105">
        <v>42932</v>
      </c>
      <c r="S2421" s="274" t="s">
        <v>2470</v>
      </c>
      <c r="T2421" s="3"/>
      <c r="U2421" s="3"/>
      <c r="V2421" s="3"/>
      <c r="W2421" s="3"/>
      <c r="X2421" s="260"/>
      <c r="Y2421" s="129"/>
      <c r="Z2421" s="129"/>
      <c r="AA2421" s="129"/>
      <c r="AB2421" s="129"/>
      <c r="AC2421" s="129"/>
      <c r="AD2421" s="129"/>
      <c r="AE2421" s="315"/>
      <c r="AF2421" s="129"/>
      <c r="AG2421" s="129"/>
      <c r="AH2421" s="129"/>
      <c r="AI2421" s="129"/>
      <c r="AJ2421" s="129"/>
      <c r="AK2421" s="129"/>
      <c r="AL2421" s="129"/>
      <c r="AM2421" s="129"/>
      <c r="AN2421" s="129"/>
      <c r="AO2421" s="129"/>
      <c r="AP2421" s="129"/>
    </row>
    <row r="2422" spans="2:44" s="149" customFormat="1" ht="12.75" customHeight="1">
      <c r="B2422" s="93"/>
      <c r="C2422" s="116"/>
      <c r="D2422" s="119"/>
      <c r="E2422" s="119"/>
      <c r="F2422" s="119"/>
      <c r="G2422" s="257" t="s">
        <v>523</v>
      </c>
      <c r="H2422" s="289" t="s">
        <v>1363</v>
      </c>
      <c r="I2422" s="290">
        <v>18</v>
      </c>
      <c r="J2422" s="290">
        <v>720</v>
      </c>
      <c r="K2422" s="290">
        <v>0.3</v>
      </c>
      <c r="L2422" s="290">
        <v>12</v>
      </c>
      <c r="M2422" s="290"/>
      <c r="N2422" s="290"/>
      <c r="O2422" s="1"/>
      <c r="P2422" s="1"/>
      <c r="Q2422" s="105"/>
      <c r="R2422" s="105">
        <v>42932</v>
      </c>
      <c r="S2422" s="274" t="s">
        <v>2470</v>
      </c>
      <c r="T2422" s="3"/>
      <c r="U2422" s="3"/>
      <c r="V2422" s="3"/>
      <c r="W2422" s="3"/>
      <c r="X2422" s="260"/>
      <c r="Y2422" s="129"/>
      <c r="Z2422" s="129"/>
      <c r="AA2422" s="129"/>
      <c r="AB2422" s="129"/>
      <c r="AC2422" s="129"/>
      <c r="AD2422" s="129"/>
      <c r="AE2422" s="315"/>
      <c r="AF2422" s="129"/>
      <c r="AG2422" s="129"/>
      <c r="AH2422" s="129"/>
      <c r="AI2422" s="129"/>
      <c r="AJ2422" s="129"/>
      <c r="AK2422" s="129"/>
      <c r="AL2422" s="129"/>
      <c r="AM2422" s="129"/>
      <c r="AN2422" s="129"/>
      <c r="AO2422" s="129"/>
      <c r="AP2422" s="129"/>
    </row>
    <row r="2423" spans="2:44" s="149" customFormat="1" ht="12.75" customHeight="1">
      <c r="B2423" s="93"/>
      <c r="C2423" s="116"/>
      <c r="D2423" s="119"/>
      <c r="E2423" s="119"/>
      <c r="F2423" s="119"/>
      <c r="G2423" s="257" t="s">
        <v>1444</v>
      </c>
      <c r="H2423" s="289" t="s">
        <v>1363</v>
      </c>
      <c r="I2423" s="290">
        <v>12</v>
      </c>
      <c r="J2423" s="290">
        <v>60</v>
      </c>
      <c r="K2423" s="290">
        <v>0.2</v>
      </c>
      <c r="L2423" s="290">
        <v>1</v>
      </c>
      <c r="M2423" s="290"/>
      <c r="N2423" s="290"/>
      <c r="O2423" s="1"/>
      <c r="P2423" s="1"/>
      <c r="Q2423" s="105"/>
      <c r="R2423" s="105">
        <v>42932</v>
      </c>
      <c r="S2423" s="274" t="s">
        <v>2470</v>
      </c>
      <c r="T2423" s="3"/>
      <c r="U2423" s="3"/>
      <c r="V2423" s="3"/>
      <c r="W2423" s="3"/>
      <c r="X2423" s="260"/>
      <c r="Y2423" s="129"/>
      <c r="Z2423" s="129"/>
      <c r="AA2423" s="129"/>
      <c r="AB2423" s="129"/>
      <c r="AC2423" s="129"/>
      <c r="AD2423" s="129"/>
      <c r="AE2423" s="315"/>
      <c r="AF2423" s="129"/>
      <c r="AG2423" s="129"/>
      <c r="AH2423" s="129"/>
      <c r="AI2423" s="129"/>
      <c r="AJ2423" s="129"/>
      <c r="AK2423" s="129"/>
      <c r="AL2423" s="129"/>
      <c r="AM2423" s="129"/>
      <c r="AN2423" s="129"/>
      <c r="AO2423" s="129"/>
      <c r="AP2423" s="129"/>
    </row>
    <row r="2424" spans="2:44" s="149" customFormat="1" ht="12.75" customHeight="1">
      <c r="B2424" s="93"/>
      <c r="C2424" s="116"/>
      <c r="D2424" s="119"/>
      <c r="E2424" s="119"/>
      <c r="F2424" s="119"/>
      <c r="G2424" s="257" t="s">
        <v>1411</v>
      </c>
      <c r="H2424" s="289" t="s">
        <v>1363</v>
      </c>
      <c r="I2424" s="290">
        <v>30</v>
      </c>
      <c r="J2424" s="290">
        <v>720</v>
      </c>
      <c r="K2424" s="290">
        <v>0.5</v>
      </c>
      <c r="L2424" s="290">
        <v>12</v>
      </c>
      <c r="M2424" s="290"/>
      <c r="N2424" s="290"/>
      <c r="O2424" s="1"/>
      <c r="P2424" s="1"/>
      <c r="Q2424" s="105"/>
      <c r="R2424" s="105">
        <v>43769</v>
      </c>
      <c r="S2424" s="274" t="s">
        <v>2470</v>
      </c>
      <c r="T2424" s="3"/>
      <c r="U2424" s="3"/>
      <c r="V2424" s="3"/>
      <c r="W2424" s="3"/>
      <c r="X2424" s="260"/>
      <c r="Y2424" s="129"/>
      <c r="Z2424" s="129"/>
      <c r="AA2424" s="129"/>
      <c r="AB2424" s="129"/>
      <c r="AC2424" s="129"/>
      <c r="AD2424" s="129"/>
      <c r="AE2424" s="315"/>
      <c r="AF2424" s="129"/>
      <c r="AG2424" s="129"/>
      <c r="AH2424" s="129"/>
      <c r="AI2424" s="129"/>
      <c r="AJ2424" s="129"/>
      <c r="AK2424" s="129"/>
      <c r="AL2424" s="129"/>
      <c r="AM2424" s="129"/>
      <c r="AN2424" s="129"/>
      <c r="AO2424" s="129"/>
      <c r="AP2424" s="129"/>
    </row>
    <row r="2425" spans="2:44" s="149" customFormat="1" ht="12.75" customHeight="1">
      <c r="B2425" s="93"/>
      <c r="C2425" s="22" t="s">
        <v>27</v>
      </c>
      <c r="D2425" s="22" t="s">
        <v>1417</v>
      </c>
      <c r="E2425" s="22" t="s">
        <v>1445</v>
      </c>
      <c r="F2425" s="22" t="s">
        <v>1446</v>
      </c>
      <c r="G2425" s="257" t="s">
        <v>1447</v>
      </c>
      <c r="H2425" s="289" t="s">
        <v>1363</v>
      </c>
      <c r="I2425" s="290">
        <v>12</v>
      </c>
      <c r="J2425" s="290">
        <v>0</v>
      </c>
      <c r="K2425" s="290">
        <v>0.2</v>
      </c>
      <c r="L2425" s="290">
        <v>0</v>
      </c>
      <c r="M2425" s="290">
        <v>18</v>
      </c>
      <c r="N2425" s="290">
        <v>720</v>
      </c>
      <c r="O2425" s="1">
        <v>0.3</v>
      </c>
      <c r="P2425" s="1">
        <v>12</v>
      </c>
      <c r="Q2425" s="105"/>
      <c r="R2425" s="105">
        <v>42676</v>
      </c>
      <c r="S2425" s="274" t="s">
        <v>2470</v>
      </c>
      <c r="T2425" s="3"/>
      <c r="U2425" s="3"/>
      <c r="V2425" s="3"/>
      <c r="W2425" s="3"/>
      <c r="X2425" s="260"/>
      <c r="Y2425" s="129"/>
      <c r="Z2425" s="129"/>
      <c r="AA2425" s="129"/>
      <c r="AB2425" s="129"/>
      <c r="AC2425" s="129"/>
      <c r="AD2425" s="129"/>
      <c r="AE2425" s="315"/>
      <c r="AF2425" s="129"/>
      <c r="AG2425" s="129"/>
      <c r="AH2425" s="129"/>
      <c r="AI2425" s="129"/>
      <c r="AJ2425" s="129"/>
      <c r="AK2425" s="129"/>
      <c r="AL2425" s="129"/>
      <c r="AM2425" s="129"/>
      <c r="AN2425" s="129"/>
      <c r="AO2425" s="129"/>
      <c r="AP2425" s="129"/>
      <c r="AQ2425" s="327"/>
      <c r="AR2425" s="327"/>
    </row>
    <row r="2426" spans="2:44" s="149" customFormat="1" ht="12.75" customHeight="1">
      <c r="B2426" s="93"/>
      <c r="C2426" s="116"/>
      <c r="D2426" s="119"/>
      <c r="E2426" s="119"/>
      <c r="F2426" s="119"/>
      <c r="G2426" s="257" t="s">
        <v>1448</v>
      </c>
      <c r="H2426" s="289" t="s">
        <v>1363</v>
      </c>
      <c r="I2426" s="290">
        <v>6</v>
      </c>
      <c r="J2426" s="290">
        <v>720</v>
      </c>
      <c r="K2426" s="290">
        <v>0.1</v>
      </c>
      <c r="L2426" s="290">
        <v>12</v>
      </c>
      <c r="M2426" s="290"/>
      <c r="N2426" s="290"/>
      <c r="O2426" s="1"/>
      <c r="P2426" s="1"/>
      <c r="Q2426" s="105"/>
      <c r="R2426" s="105">
        <v>42676</v>
      </c>
      <c r="S2426" s="274" t="s">
        <v>2470</v>
      </c>
      <c r="T2426" s="3"/>
      <c r="U2426" s="3"/>
      <c r="V2426" s="3"/>
      <c r="W2426" s="3"/>
      <c r="X2426" s="260"/>
      <c r="Y2426" s="129"/>
      <c r="Z2426" s="129"/>
      <c r="AA2426" s="129"/>
      <c r="AB2426" s="129"/>
      <c r="AC2426" s="129"/>
      <c r="AD2426" s="129"/>
      <c r="AE2426" s="315"/>
      <c r="AF2426" s="129"/>
      <c r="AG2426" s="129"/>
      <c r="AH2426" s="129"/>
      <c r="AI2426" s="129"/>
      <c r="AJ2426" s="129"/>
      <c r="AK2426" s="129"/>
      <c r="AL2426" s="129"/>
      <c r="AM2426" s="129"/>
      <c r="AN2426" s="129"/>
      <c r="AO2426" s="129"/>
      <c r="AP2426" s="129"/>
    </row>
    <row r="2427" spans="2:44" s="149" customFormat="1" ht="12.75" customHeight="1">
      <c r="B2427" s="93"/>
      <c r="C2427" s="22" t="s">
        <v>27</v>
      </c>
      <c r="D2427" s="22" t="s">
        <v>1417</v>
      </c>
      <c r="E2427" s="22" t="s">
        <v>1449</v>
      </c>
      <c r="F2427" s="22" t="s">
        <v>1450</v>
      </c>
      <c r="G2427" s="257" t="s">
        <v>1450</v>
      </c>
      <c r="H2427" s="289" t="s">
        <v>1363</v>
      </c>
      <c r="I2427" s="290">
        <v>240</v>
      </c>
      <c r="J2427" s="290">
        <v>0</v>
      </c>
      <c r="K2427" s="290">
        <v>4</v>
      </c>
      <c r="L2427" s="290">
        <v>0</v>
      </c>
      <c r="M2427" s="290">
        <v>240</v>
      </c>
      <c r="N2427" s="290">
        <v>0</v>
      </c>
      <c r="O2427" s="290">
        <v>4</v>
      </c>
      <c r="P2427" s="290">
        <v>0</v>
      </c>
      <c r="Q2427" s="105"/>
      <c r="R2427" s="105">
        <v>43140</v>
      </c>
      <c r="S2427" s="274" t="s">
        <v>2470</v>
      </c>
      <c r="T2427" s="3"/>
      <c r="U2427" s="3"/>
      <c r="V2427" s="3"/>
      <c r="W2427" s="3"/>
      <c r="X2427" s="260"/>
      <c r="Y2427" s="129"/>
      <c r="Z2427" s="129"/>
      <c r="AA2427" s="129"/>
      <c r="AB2427" s="129"/>
      <c r="AC2427" s="129"/>
      <c r="AD2427" s="129"/>
      <c r="AE2427" s="315"/>
      <c r="AF2427" s="129"/>
      <c r="AG2427" s="129"/>
      <c r="AH2427" s="129"/>
      <c r="AI2427" s="129"/>
      <c r="AJ2427" s="129"/>
      <c r="AK2427" s="129"/>
      <c r="AL2427" s="129"/>
      <c r="AM2427" s="129"/>
      <c r="AN2427" s="129"/>
      <c r="AO2427" s="129"/>
      <c r="AP2427" s="129"/>
      <c r="AQ2427" s="327"/>
      <c r="AR2427" s="327"/>
    </row>
    <row r="2428" spans="2:44" s="149" customFormat="1" ht="12.75" customHeight="1">
      <c r="B2428" s="93"/>
      <c r="C2428" s="22" t="s">
        <v>27</v>
      </c>
      <c r="D2428" s="22" t="s">
        <v>1417</v>
      </c>
      <c r="E2428" s="22" t="s">
        <v>3057</v>
      </c>
      <c r="F2428" s="22" t="s">
        <v>1451</v>
      </c>
      <c r="G2428" s="257" t="s">
        <v>1451</v>
      </c>
      <c r="H2428" s="289" t="s">
        <v>1363</v>
      </c>
      <c r="I2428" s="290">
        <v>120</v>
      </c>
      <c r="J2428" s="290">
        <v>0</v>
      </c>
      <c r="K2428" s="290">
        <v>2</v>
      </c>
      <c r="L2428" s="290">
        <v>0</v>
      </c>
      <c r="M2428" s="290">
        <v>120</v>
      </c>
      <c r="N2428" s="290">
        <v>0</v>
      </c>
      <c r="O2428" s="290">
        <v>2</v>
      </c>
      <c r="P2428" s="290">
        <v>0</v>
      </c>
      <c r="Q2428" s="105"/>
      <c r="R2428" s="105">
        <v>42932</v>
      </c>
      <c r="S2428" s="274" t="s">
        <v>2470</v>
      </c>
      <c r="T2428" s="3"/>
      <c r="U2428" s="3"/>
      <c r="V2428" s="3"/>
      <c r="W2428" s="3"/>
      <c r="X2428" s="260"/>
      <c r="Y2428" s="129"/>
      <c r="Z2428" s="129"/>
      <c r="AA2428" s="129"/>
      <c r="AB2428" s="129"/>
      <c r="AC2428" s="129"/>
      <c r="AD2428" s="129"/>
      <c r="AE2428" s="315"/>
      <c r="AF2428" s="129"/>
      <c r="AG2428" s="129"/>
      <c r="AH2428" s="129"/>
      <c r="AI2428" s="129"/>
      <c r="AJ2428" s="129"/>
      <c r="AK2428" s="129"/>
      <c r="AL2428" s="129"/>
      <c r="AM2428" s="129"/>
      <c r="AN2428" s="129"/>
      <c r="AO2428" s="129"/>
      <c r="AP2428" s="129"/>
      <c r="AQ2428" s="327"/>
      <c r="AR2428" s="327"/>
    </row>
    <row r="2429" spans="2:44" s="149" customFormat="1" ht="12.75" customHeight="1">
      <c r="B2429" s="93"/>
      <c r="C2429" s="22" t="s">
        <v>27</v>
      </c>
      <c r="D2429" s="22" t="s">
        <v>1417</v>
      </c>
      <c r="E2429" s="22" t="s">
        <v>1725</v>
      </c>
      <c r="F2429" s="22" t="s">
        <v>1452</v>
      </c>
      <c r="G2429" s="257" t="s">
        <v>1452</v>
      </c>
      <c r="H2429" s="289" t="s">
        <v>1363</v>
      </c>
      <c r="I2429" s="290">
        <v>90</v>
      </c>
      <c r="J2429" s="290">
        <v>30</v>
      </c>
      <c r="K2429" s="290">
        <v>1.5</v>
      </c>
      <c r="L2429" s="290">
        <v>0.5</v>
      </c>
      <c r="M2429" s="290">
        <v>150</v>
      </c>
      <c r="N2429" s="290">
        <v>90</v>
      </c>
      <c r="O2429" s="1">
        <v>2.5</v>
      </c>
      <c r="P2429" s="1">
        <v>1.5</v>
      </c>
      <c r="Q2429" s="105"/>
      <c r="R2429" s="105">
        <v>42932</v>
      </c>
      <c r="S2429" s="274" t="s">
        <v>2470</v>
      </c>
      <c r="T2429" s="3"/>
      <c r="U2429" s="3"/>
      <c r="V2429" s="3"/>
      <c r="W2429" s="3"/>
      <c r="X2429" s="260"/>
      <c r="Y2429" s="129"/>
      <c r="Z2429" s="129"/>
      <c r="AA2429" s="129"/>
      <c r="AB2429" s="129"/>
      <c r="AC2429" s="129"/>
      <c r="AD2429" s="129"/>
      <c r="AE2429" s="315"/>
      <c r="AF2429" s="129"/>
      <c r="AG2429" s="129"/>
      <c r="AH2429" s="129"/>
      <c r="AI2429" s="129"/>
      <c r="AJ2429" s="129"/>
      <c r="AK2429" s="129"/>
      <c r="AL2429" s="129"/>
      <c r="AM2429" s="129"/>
      <c r="AN2429" s="129"/>
      <c r="AO2429" s="129"/>
      <c r="AP2429" s="129"/>
      <c r="AQ2429" s="327"/>
      <c r="AR2429" s="327"/>
    </row>
    <row r="2430" spans="2:44" s="149" customFormat="1" ht="12.75" customHeight="1">
      <c r="B2430" s="93"/>
      <c r="C2430" s="116"/>
      <c r="D2430" s="119"/>
      <c r="E2430" s="119"/>
      <c r="F2430" s="119"/>
      <c r="G2430" s="257" t="s">
        <v>1442</v>
      </c>
      <c r="H2430" s="289" t="s">
        <v>1363</v>
      </c>
      <c r="I2430" s="290">
        <v>60</v>
      </c>
      <c r="J2430" s="290">
        <v>60</v>
      </c>
      <c r="K2430" s="290">
        <v>1</v>
      </c>
      <c r="L2430" s="290">
        <v>1</v>
      </c>
      <c r="M2430" s="290"/>
      <c r="N2430" s="290"/>
      <c r="O2430" s="1"/>
      <c r="P2430" s="1"/>
      <c r="Q2430" s="105"/>
      <c r="R2430" s="105">
        <v>43787</v>
      </c>
      <c r="S2430" s="274" t="s">
        <v>2470</v>
      </c>
      <c r="T2430" s="3"/>
      <c r="U2430" s="3"/>
      <c r="V2430" s="3"/>
      <c r="W2430" s="3"/>
      <c r="X2430" s="260"/>
      <c r="Y2430" s="129"/>
      <c r="Z2430" s="129"/>
      <c r="AA2430" s="129"/>
      <c r="AB2430" s="129"/>
      <c r="AC2430" s="129"/>
      <c r="AD2430" s="129"/>
      <c r="AE2430" s="315"/>
      <c r="AF2430" s="129"/>
      <c r="AG2430" s="129"/>
      <c r="AH2430" s="129"/>
      <c r="AI2430" s="129"/>
      <c r="AJ2430" s="129"/>
      <c r="AK2430" s="129"/>
      <c r="AL2430" s="129"/>
      <c r="AM2430" s="129"/>
      <c r="AN2430" s="129"/>
      <c r="AO2430" s="129"/>
      <c r="AP2430" s="129"/>
    </row>
    <row r="2431" spans="2:44" s="149" customFormat="1" ht="12.75" customHeight="1">
      <c r="B2431" s="93"/>
      <c r="C2431" s="22" t="s">
        <v>27</v>
      </c>
      <c r="D2431" s="22" t="s">
        <v>1417</v>
      </c>
      <c r="E2431" s="22" t="s">
        <v>1725</v>
      </c>
      <c r="F2431" s="22" t="s">
        <v>1453</v>
      </c>
      <c r="G2431" s="257" t="s">
        <v>1453</v>
      </c>
      <c r="H2431" s="289" t="s">
        <v>1363</v>
      </c>
      <c r="I2431" s="290">
        <v>60</v>
      </c>
      <c r="J2431" s="290">
        <v>0</v>
      </c>
      <c r="K2431" s="290">
        <v>1</v>
      </c>
      <c r="L2431" s="290">
        <v>0</v>
      </c>
      <c r="M2431" s="290">
        <v>60</v>
      </c>
      <c r="N2431" s="290">
        <v>0</v>
      </c>
      <c r="O2431" s="290">
        <v>1</v>
      </c>
      <c r="P2431" s="290">
        <v>0</v>
      </c>
      <c r="Q2431" s="105"/>
      <c r="R2431" s="105">
        <v>42932</v>
      </c>
      <c r="S2431" s="274" t="s">
        <v>2470</v>
      </c>
      <c r="T2431" s="3"/>
      <c r="U2431" s="3"/>
      <c r="V2431" s="3"/>
      <c r="W2431" s="3"/>
      <c r="X2431" s="260"/>
      <c r="Y2431" s="129"/>
      <c r="Z2431" s="129"/>
      <c r="AA2431" s="129"/>
      <c r="AB2431" s="129"/>
      <c r="AC2431" s="129"/>
      <c r="AD2431" s="129"/>
      <c r="AE2431" s="315"/>
      <c r="AF2431" s="129"/>
      <c r="AG2431" s="129"/>
      <c r="AH2431" s="129"/>
      <c r="AI2431" s="129"/>
      <c r="AJ2431" s="129"/>
      <c r="AK2431" s="129"/>
      <c r="AL2431" s="129"/>
      <c r="AM2431" s="129"/>
      <c r="AN2431" s="129"/>
      <c r="AO2431" s="129"/>
      <c r="AP2431" s="129"/>
      <c r="AQ2431" s="327"/>
      <c r="AR2431" s="327"/>
    </row>
    <row r="2432" spans="2:44" s="149" customFormat="1" ht="12.75" customHeight="1">
      <c r="B2432" s="93"/>
      <c r="C2432" s="22" t="s">
        <v>27</v>
      </c>
      <c r="D2432" s="22" t="s">
        <v>1417</v>
      </c>
      <c r="E2432" s="22" t="s">
        <v>1725</v>
      </c>
      <c r="F2432" s="22" t="s">
        <v>1454</v>
      </c>
      <c r="G2432" s="257" t="s">
        <v>1454</v>
      </c>
      <c r="H2432" s="289" t="s">
        <v>1363</v>
      </c>
      <c r="I2432" s="290">
        <v>60</v>
      </c>
      <c r="J2432" s="290">
        <v>120</v>
      </c>
      <c r="K2432" s="290">
        <v>1</v>
      </c>
      <c r="L2432" s="290">
        <v>2</v>
      </c>
      <c r="M2432" s="290">
        <v>60</v>
      </c>
      <c r="N2432" s="290">
        <v>120</v>
      </c>
      <c r="O2432" s="290">
        <v>1</v>
      </c>
      <c r="P2432" s="290">
        <v>2</v>
      </c>
      <c r="Q2432" s="105"/>
      <c r="R2432" s="105">
        <v>42932</v>
      </c>
      <c r="S2432" s="274" t="s">
        <v>2470</v>
      </c>
      <c r="T2432" s="3"/>
      <c r="U2432" s="3"/>
      <c r="V2432" s="3"/>
      <c r="W2432" s="3"/>
      <c r="X2432" s="260"/>
      <c r="Y2432" s="129"/>
      <c r="Z2432" s="129"/>
      <c r="AA2432" s="129"/>
      <c r="AB2432" s="129"/>
      <c r="AC2432" s="129"/>
      <c r="AD2432" s="129"/>
      <c r="AE2432" s="315"/>
      <c r="AF2432" s="129"/>
      <c r="AG2432" s="129"/>
      <c r="AH2432" s="129"/>
      <c r="AI2432" s="129"/>
      <c r="AJ2432" s="129"/>
      <c r="AK2432" s="129"/>
      <c r="AL2432" s="129"/>
      <c r="AM2432" s="129"/>
      <c r="AN2432" s="129"/>
      <c r="AO2432" s="129"/>
      <c r="AP2432" s="129"/>
      <c r="AQ2432" s="327"/>
      <c r="AR2432" s="327"/>
    </row>
    <row r="2433" spans="2:44" s="149" customFormat="1" ht="12.75" customHeight="1">
      <c r="B2433" s="93"/>
      <c r="C2433" s="22" t="s">
        <v>27</v>
      </c>
      <c r="D2433" s="22" t="s">
        <v>1417</v>
      </c>
      <c r="E2433" s="22" t="s">
        <v>1725</v>
      </c>
      <c r="F2433" s="22" t="s">
        <v>1455</v>
      </c>
      <c r="G2433" s="257" t="s">
        <v>1455</v>
      </c>
      <c r="H2433" s="289" t="s">
        <v>1363</v>
      </c>
      <c r="I2433" s="290">
        <v>30</v>
      </c>
      <c r="J2433" s="290">
        <v>0</v>
      </c>
      <c r="K2433" s="290">
        <v>0.5</v>
      </c>
      <c r="L2433" s="290">
        <v>0</v>
      </c>
      <c r="M2433" s="290">
        <v>30</v>
      </c>
      <c r="N2433" s="290">
        <v>0</v>
      </c>
      <c r="O2433" s="290">
        <v>0.5</v>
      </c>
      <c r="P2433" s="290">
        <v>0</v>
      </c>
      <c r="Q2433" s="105"/>
      <c r="R2433" s="105">
        <v>42932</v>
      </c>
      <c r="S2433" s="274" t="s">
        <v>2470</v>
      </c>
      <c r="T2433" s="3"/>
      <c r="U2433" s="3"/>
      <c r="V2433" s="3"/>
      <c r="W2433" s="3"/>
      <c r="X2433" s="260"/>
      <c r="Y2433" s="129"/>
      <c r="Z2433" s="129"/>
      <c r="AA2433" s="129"/>
      <c r="AB2433" s="129"/>
      <c r="AC2433" s="129"/>
      <c r="AD2433" s="129"/>
      <c r="AE2433" s="315"/>
      <c r="AF2433" s="129"/>
      <c r="AG2433" s="129"/>
      <c r="AH2433" s="129"/>
      <c r="AI2433" s="129"/>
      <c r="AJ2433" s="129"/>
      <c r="AK2433" s="129"/>
      <c r="AL2433" s="129"/>
      <c r="AM2433" s="129"/>
      <c r="AN2433" s="129"/>
      <c r="AO2433" s="129"/>
      <c r="AP2433" s="129"/>
      <c r="AQ2433" s="327"/>
      <c r="AR2433" s="327"/>
    </row>
    <row r="2434" spans="2:44" s="149" customFormat="1" ht="12.75" customHeight="1">
      <c r="B2434" s="93"/>
      <c r="C2434" s="22" t="s">
        <v>27</v>
      </c>
      <c r="D2434" s="22" t="s">
        <v>1417</v>
      </c>
      <c r="E2434" s="22" t="s">
        <v>1725</v>
      </c>
      <c r="F2434" s="22" t="s">
        <v>3058</v>
      </c>
      <c r="G2434" s="257" t="s">
        <v>1456</v>
      </c>
      <c r="H2434" s="289" t="s">
        <v>1363</v>
      </c>
      <c r="I2434" s="290">
        <v>42</v>
      </c>
      <c r="J2434" s="290">
        <v>0</v>
      </c>
      <c r="K2434" s="290">
        <v>0.7</v>
      </c>
      <c r="L2434" s="290">
        <v>0</v>
      </c>
      <c r="M2434" s="290">
        <v>42</v>
      </c>
      <c r="N2434" s="290">
        <v>0</v>
      </c>
      <c r="O2434" s="290">
        <v>0.7</v>
      </c>
      <c r="P2434" s="290">
        <v>0</v>
      </c>
      <c r="Q2434" s="105"/>
      <c r="R2434" s="105">
        <v>42932</v>
      </c>
      <c r="S2434" s="274" t="s">
        <v>2470</v>
      </c>
      <c r="T2434" s="3"/>
      <c r="U2434" s="3"/>
      <c r="V2434" s="3"/>
      <c r="W2434" s="3"/>
      <c r="X2434" s="260"/>
      <c r="Y2434" s="129"/>
      <c r="Z2434" s="129"/>
      <c r="AA2434" s="129"/>
      <c r="AB2434" s="129"/>
      <c r="AC2434" s="129"/>
      <c r="AD2434" s="129"/>
      <c r="AE2434" s="315"/>
      <c r="AF2434" s="129"/>
      <c r="AG2434" s="129"/>
      <c r="AH2434" s="129"/>
      <c r="AI2434" s="129"/>
      <c r="AJ2434" s="129"/>
      <c r="AK2434" s="129"/>
      <c r="AL2434" s="129"/>
      <c r="AM2434" s="129"/>
      <c r="AN2434" s="129"/>
      <c r="AO2434" s="129"/>
      <c r="AP2434" s="129"/>
      <c r="AQ2434" s="327"/>
      <c r="AR2434" s="327"/>
    </row>
    <row r="2435" spans="2:44" s="149" customFormat="1" ht="12.75" customHeight="1">
      <c r="B2435" s="93"/>
      <c r="C2435" s="22" t="s">
        <v>27</v>
      </c>
      <c r="D2435" s="22" t="s">
        <v>1417</v>
      </c>
      <c r="E2435" s="22" t="s">
        <v>1725</v>
      </c>
      <c r="F2435" s="22" t="s">
        <v>1457</v>
      </c>
      <c r="G2435" s="257" t="s">
        <v>1457</v>
      </c>
      <c r="H2435" s="289" t="s">
        <v>1363</v>
      </c>
      <c r="I2435" s="290">
        <v>30</v>
      </c>
      <c r="J2435" s="290">
        <v>360</v>
      </c>
      <c r="K2435" s="290">
        <v>0.5</v>
      </c>
      <c r="L2435" s="290">
        <v>6</v>
      </c>
      <c r="M2435" s="290">
        <v>30</v>
      </c>
      <c r="N2435" s="290">
        <v>360</v>
      </c>
      <c r="O2435" s="290">
        <v>0.5</v>
      </c>
      <c r="P2435" s="290">
        <v>6</v>
      </c>
      <c r="Q2435" s="105"/>
      <c r="R2435" s="105">
        <v>42932</v>
      </c>
      <c r="S2435" s="274" t="s">
        <v>2470</v>
      </c>
      <c r="T2435" s="3"/>
      <c r="U2435" s="3"/>
      <c r="V2435" s="3"/>
      <c r="W2435" s="3"/>
      <c r="X2435" s="260"/>
      <c r="Y2435" s="129"/>
      <c r="Z2435" s="129"/>
      <c r="AA2435" s="129"/>
      <c r="AB2435" s="129"/>
      <c r="AC2435" s="129"/>
      <c r="AD2435" s="129"/>
      <c r="AE2435" s="315"/>
      <c r="AF2435" s="129"/>
      <c r="AG2435" s="129"/>
      <c r="AH2435" s="129"/>
      <c r="AI2435" s="129"/>
      <c r="AJ2435" s="129"/>
      <c r="AK2435" s="129"/>
      <c r="AL2435" s="129"/>
      <c r="AM2435" s="129"/>
      <c r="AN2435" s="129"/>
      <c r="AO2435" s="129"/>
      <c r="AP2435" s="129"/>
      <c r="AQ2435" s="327"/>
      <c r="AR2435" s="327"/>
    </row>
    <row r="2436" spans="2:44" s="149" customFormat="1" ht="12.75" customHeight="1">
      <c r="B2436" s="93"/>
      <c r="C2436" s="22" t="s">
        <v>27</v>
      </c>
      <c r="D2436" s="22" t="s">
        <v>1417</v>
      </c>
      <c r="E2436" s="22" t="s">
        <v>1725</v>
      </c>
      <c r="F2436" s="22" t="s">
        <v>1458</v>
      </c>
      <c r="G2436" s="257" t="s">
        <v>1459</v>
      </c>
      <c r="H2436" s="289" t="s">
        <v>1363</v>
      </c>
      <c r="I2436" s="290">
        <v>30</v>
      </c>
      <c r="J2436" s="290">
        <v>150</v>
      </c>
      <c r="K2436" s="290">
        <v>0.5</v>
      </c>
      <c r="L2436" s="290">
        <v>2.5</v>
      </c>
      <c r="M2436" s="290">
        <v>30</v>
      </c>
      <c r="N2436" s="290">
        <v>150</v>
      </c>
      <c r="O2436" s="290">
        <v>0.5</v>
      </c>
      <c r="P2436" s="290">
        <v>2.5</v>
      </c>
      <c r="Q2436" s="105"/>
      <c r="R2436" s="105">
        <v>42932</v>
      </c>
      <c r="S2436" s="274" t="s">
        <v>2470</v>
      </c>
      <c r="T2436" s="3"/>
      <c r="U2436" s="3"/>
      <c r="V2436" s="3"/>
      <c r="W2436" s="3"/>
      <c r="X2436" s="260"/>
      <c r="Y2436" s="129"/>
      <c r="Z2436" s="129"/>
      <c r="AA2436" s="129"/>
      <c r="AB2436" s="129"/>
      <c r="AC2436" s="129"/>
      <c r="AD2436" s="129"/>
      <c r="AE2436" s="315"/>
      <c r="AF2436" s="129"/>
      <c r="AG2436" s="129"/>
      <c r="AH2436" s="129"/>
      <c r="AI2436" s="129"/>
      <c r="AJ2436" s="129"/>
      <c r="AK2436" s="129"/>
      <c r="AL2436" s="129"/>
      <c r="AM2436" s="129"/>
      <c r="AN2436" s="129"/>
      <c r="AO2436" s="129"/>
      <c r="AP2436" s="129"/>
      <c r="AQ2436" s="327"/>
      <c r="AR2436" s="327"/>
    </row>
    <row r="2437" spans="2:44" s="149" customFormat="1" ht="12.75" customHeight="1">
      <c r="B2437" s="93"/>
      <c r="C2437" s="22" t="s">
        <v>27</v>
      </c>
      <c r="D2437" s="22" t="s">
        <v>1417</v>
      </c>
      <c r="E2437" s="22" t="s">
        <v>1726</v>
      </c>
      <c r="F2437" s="22" t="s">
        <v>1727</v>
      </c>
      <c r="G2437" s="257" t="s">
        <v>1460</v>
      </c>
      <c r="H2437" s="289" t="s">
        <v>1363</v>
      </c>
      <c r="I2437" s="290">
        <v>3</v>
      </c>
      <c r="J2437" s="290">
        <v>1440</v>
      </c>
      <c r="K2437" s="290">
        <v>0.05</v>
      </c>
      <c r="L2437" s="290">
        <v>24</v>
      </c>
      <c r="M2437" s="290">
        <v>3</v>
      </c>
      <c r="N2437" s="290">
        <v>1440</v>
      </c>
      <c r="O2437" s="290">
        <v>0.05</v>
      </c>
      <c r="P2437" s="290">
        <v>24</v>
      </c>
      <c r="Q2437" s="105"/>
      <c r="R2437" s="105">
        <v>42676</v>
      </c>
      <c r="S2437" s="274" t="s">
        <v>2470</v>
      </c>
      <c r="T2437" s="3"/>
      <c r="U2437" s="3"/>
      <c r="V2437" s="3"/>
      <c r="W2437" s="3"/>
      <c r="X2437" s="260"/>
      <c r="Y2437" s="129"/>
      <c r="Z2437" s="129"/>
      <c r="AA2437" s="129"/>
      <c r="AB2437" s="129"/>
      <c r="AC2437" s="129"/>
      <c r="AD2437" s="129"/>
      <c r="AE2437" s="315"/>
      <c r="AF2437" s="129"/>
      <c r="AG2437" s="129"/>
      <c r="AH2437" s="129"/>
      <c r="AI2437" s="129"/>
      <c r="AJ2437" s="129"/>
      <c r="AK2437" s="129"/>
      <c r="AL2437" s="129"/>
      <c r="AM2437" s="129"/>
      <c r="AN2437" s="129"/>
      <c r="AO2437" s="129"/>
      <c r="AP2437" s="129"/>
      <c r="AQ2437" s="327"/>
      <c r="AR2437" s="327"/>
    </row>
    <row r="2438" spans="2:44" s="149" customFormat="1" ht="12.75" customHeight="1">
      <c r="B2438" s="93"/>
      <c r="C2438" s="22" t="s">
        <v>27</v>
      </c>
      <c r="D2438" s="22" t="s">
        <v>1417</v>
      </c>
      <c r="E2438" s="22" t="s">
        <v>1728</v>
      </c>
      <c r="F2438" s="22" t="s">
        <v>1729</v>
      </c>
      <c r="G2438" s="257" t="s">
        <v>1451</v>
      </c>
      <c r="H2438" s="289" t="s">
        <v>1363</v>
      </c>
      <c r="I2438" s="290">
        <v>120</v>
      </c>
      <c r="J2438" s="290">
        <v>0</v>
      </c>
      <c r="K2438" s="290">
        <v>2</v>
      </c>
      <c r="L2438" s="290">
        <v>0</v>
      </c>
      <c r="M2438" s="290">
        <v>522</v>
      </c>
      <c r="N2438" s="290">
        <v>690</v>
      </c>
      <c r="O2438" s="1">
        <v>8.6999999999999993</v>
      </c>
      <c r="P2438" s="1">
        <v>11.5</v>
      </c>
      <c r="Q2438" s="105"/>
      <c r="R2438" s="105">
        <v>42932</v>
      </c>
      <c r="S2438" s="274" t="s">
        <v>2470</v>
      </c>
      <c r="T2438" s="3"/>
      <c r="U2438" s="3"/>
      <c r="V2438" s="3"/>
      <c r="W2438" s="3"/>
      <c r="X2438" s="260"/>
      <c r="Y2438" s="129"/>
      <c r="Z2438" s="129"/>
      <c r="AA2438" s="129"/>
      <c r="AB2438" s="129"/>
      <c r="AC2438" s="129"/>
      <c r="AD2438" s="129"/>
      <c r="AE2438" s="315"/>
      <c r="AF2438" s="129"/>
      <c r="AG2438" s="129"/>
      <c r="AH2438" s="129"/>
      <c r="AI2438" s="129"/>
      <c r="AJ2438" s="129"/>
      <c r="AK2438" s="129"/>
      <c r="AL2438" s="129"/>
      <c r="AM2438" s="129"/>
      <c r="AN2438" s="129"/>
      <c r="AO2438" s="129"/>
      <c r="AP2438" s="129"/>
      <c r="AQ2438" s="327"/>
      <c r="AR2438" s="327"/>
    </row>
    <row r="2439" spans="2:44" s="149" customFormat="1" ht="12.75" customHeight="1">
      <c r="B2439" s="93"/>
      <c r="C2439" s="116"/>
      <c r="D2439" s="119"/>
      <c r="E2439" s="119"/>
      <c r="F2439" s="119"/>
      <c r="G2439" s="257" t="s">
        <v>1452</v>
      </c>
      <c r="H2439" s="289" t="s">
        <v>1363</v>
      </c>
      <c r="I2439" s="290">
        <v>90</v>
      </c>
      <c r="J2439" s="290">
        <v>0</v>
      </c>
      <c r="K2439" s="290">
        <v>1.5</v>
      </c>
      <c r="L2439" s="290">
        <v>0</v>
      </c>
      <c r="M2439" s="290"/>
      <c r="N2439" s="290"/>
      <c r="O2439" s="1"/>
      <c r="P2439" s="1"/>
      <c r="Q2439" s="105"/>
      <c r="R2439" s="105">
        <v>42932</v>
      </c>
      <c r="S2439" s="274" t="s">
        <v>2470</v>
      </c>
      <c r="T2439" s="3"/>
      <c r="U2439" s="3"/>
      <c r="V2439" s="3"/>
      <c r="W2439" s="3"/>
      <c r="X2439" s="260"/>
      <c r="Y2439" s="129"/>
      <c r="Z2439" s="129"/>
      <c r="AA2439" s="129"/>
      <c r="AB2439" s="129"/>
      <c r="AC2439" s="129"/>
      <c r="AD2439" s="129"/>
      <c r="AE2439" s="315"/>
      <c r="AF2439" s="129"/>
      <c r="AG2439" s="129"/>
      <c r="AH2439" s="129"/>
      <c r="AI2439" s="129"/>
      <c r="AJ2439" s="129"/>
      <c r="AK2439" s="129"/>
      <c r="AL2439" s="129"/>
      <c r="AM2439" s="129"/>
      <c r="AN2439" s="129"/>
      <c r="AO2439" s="129"/>
      <c r="AP2439" s="129"/>
    </row>
    <row r="2440" spans="2:44" s="149" customFormat="1" ht="12.75" customHeight="1">
      <c r="B2440" s="93"/>
      <c r="C2440" s="116"/>
      <c r="D2440" s="119"/>
      <c r="E2440" s="119"/>
      <c r="F2440" s="119"/>
      <c r="G2440" s="257" t="s">
        <v>1453</v>
      </c>
      <c r="H2440" s="289" t="s">
        <v>1363</v>
      </c>
      <c r="I2440" s="290">
        <v>60</v>
      </c>
      <c r="J2440" s="290">
        <v>0</v>
      </c>
      <c r="K2440" s="290">
        <v>1</v>
      </c>
      <c r="L2440" s="290">
        <v>0</v>
      </c>
      <c r="M2440" s="290"/>
      <c r="N2440" s="290"/>
      <c r="O2440" s="1"/>
      <c r="P2440" s="1"/>
      <c r="Q2440" s="105"/>
      <c r="R2440" s="105">
        <v>42932</v>
      </c>
      <c r="S2440" s="274" t="s">
        <v>2470</v>
      </c>
      <c r="T2440" s="3"/>
      <c r="U2440" s="3"/>
      <c r="V2440" s="3"/>
      <c r="W2440" s="3"/>
      <c r="X2440" s="260"/>
      <c r="Y2440" s="129"/>
      <c r="Z2440" s="129"/>
      <c r="AA2440" s="129"/>
      <c r="AB2440" s="129"/>
      <c r="AC2440" s="129"/>
      <c r="AD2440" s="129"/>
      <c r="AE2440" s="315"/>
      <c r="AF2440" s="129"/>
      <c r="AG2440" s="129"/>
      <c r="AH2440" s="129"/>
      <c r="AI2440" s="129"/>
      <c r="AJ2440" s="129"/>
      <c r="AK2440" s="129"/>
      <c r="AL2440" s="129"/>
      <c r="AM2440" s="129"/>
      <c r="AN2440" s="129"/>
      <c r="AO2440" s="129"/>
      <c r="AP2440" s="129"/>
    </row>
    <row r="2441" spans="2:44" s="149" customFormat="1" ht="12.75" customHeight="1">
      <c r="B2441" s="93"/>
      <c r="C2441" s="116"/>
      <c r="D2441" s="119"/>
      <c r="E2441" s="119"/>
      <c r="F2441" s="119"/>
      <c r="G2441" s="257" t="s">
        <v>1454</v>
      </c>
      <c r="H2441" s="289" t="s">
        <v>1363</v>
      </c>
      <c r="I2441" s="290">
        <v>60</v>
      </c>
      <c r="J2441" s="290">
        <v>120</v>
      </c>
      <c r="K2441" s="290">
        <v>1</v>
      </c>
      <c r="L2441" s="290">
        <v>2</v>
      </c>
      <c r="M2441" s="290"/>
      <c r="N2441" s="290"/>
      <c r="O2441" s="1"/>
      <c r="P2441" s="1"/>
      <c r="Q2441" s="105"/>
      <c r="R2441" s="105">
        <v>42932</v>
      </c>
      <c r="S2441" s="274" t="s">
        <v>2470</v>
      </c>
      <c r="T2441" s="3"/>
      <c r="U2441" s="3"/>
      <c r="V2441" s="3"/>
      <c r="W2441" s="3"/>
      <c r="X2441" s="260"/>
      <c r="Y2441" s="129"/>
      <c r="Z2441" s="129"/>
      <c r="AA2441" s="129"/>
      <c r="AB2441" s="129"/>
      <c r="AC2441" s="129"/>
      <c r="AD2441" s="129"/>
      <c r="AE2441" s="315"/>
      <c r="AF2441" s="129"/>
      <c r="AG2441" s="129"/>
      <c r="AH2441" s="129"/>
      <c r="AI2441" s="129"/>
      <c r="AJ2441" s="129"/>
      <c r="AK2441" s="129"/>
      <c r="AL2441" s="129"/>
      <c r="AM2441" s="129"/>
      <c r="AN2441" s="129"/>
      <c r="AO2441" s="129"/>
      <c r="AP2441" s="129"/>
    </row>
    <row r="2442" spans="2:44" s="149" customFormat="1" ht="12.75" customHeight="1">
      <c r="B2442" s="93"/>
      <c r="C2442" s="116"/>
      <c r="D2442" s="119"/>
      <c r="E2442" s="119"/>
      <c r="F2442" s="119"/>
      <c r="G2442" s="257" t="s">
        <v>1455</v>
      </c>
      <c r="H2442" s="289" t="s">
        <v>1363</v>
      </c>
      <c r="I2442" s="290">
        <v>30</v>
      </c>
      <c r="J2442" s="290">
        <v>0</v>
      </c>
      <c r="K2442" s="290">
        <v>0.5</v>
      </c>
      <c r="L2442" s="290">
        <v>0</v>
      </c>
      <c r="M2442" s="290"/>
      <c r="N2442" s="290"/>
      <c r="O2442" s="1"/>
      <c r="P2442" s="1"/>
      <c r="Q2442" s="105"/>
      <c r="R2442" s="105">
        <v>42932</v>
      </c>
      <c r="S2442" s="274" t="s">
        <v>2470</v>
      </c>
      <c r="T2442" s="3"/>
      <c r="U2442" s="3"/>
      <c r="V2442" s="3"/>
      <c r="W2442" s="3"/>
      <c r="X2442" s="260"/>
      <c r="Y2442" s="129"/>
      <c r="Z2442" s="129"/>
      <c r="AA2442" s="129"/>
      <c r="AB2442" s="129"/>
      <c r="AC2442" s="129"/>
      <c r="AD2442" s="129"/>
      <c r="AE2442" s="315"/>
      <c r="AF2442" s="129"/>
      <c r="AG2442" s="129"/>
      <c r="AH2442" s="129"/>
      <c r="AI2442" s="129"/>
      <c r="AJ2442" s="129"/>
      <c r="AK2442" s="129"/>
      <c r="AL2442" s="129"/>
      <c r="AM2442" s="129"/>
      <c r="AN2442" s="129"/>
      <c r="AO2442" s="129"/>
      <c r="AP2442" s="129"/>
    </row>
    <row r="2443" spans="2:44" s="149" customFormat="1" ht="12.75" customHeight="1">
      <c r="B2443" s="93"/>
      <c r="C2443" s="116"/>
      <c r="D2443" s="119"/>
      <c r="E2443" s="119"/>
      <c r="F2443" s="119"/>
      <c r="G2443" s="257" t="s">
        <v>1456</v>
      </c>
      <c r="H2443" s="289" t="s">
        <v>1363</v>
      </c>
      <c r="I2443" s="290">
        <v>42</v>
      </c>
      <c r="J2443" s="290">
        <v>0</v>
      </c>
      <c r="K2443" s="290">
        <v>0.7</v>
      </c>
      <c r="L2443" s="290">
        <v>0</v>
      </c>
      <c r="M2443" s="290"/>
      <c r="N2443" s="290"/>
      <c r="O2443" s="1"/>
      <c r="P2443" s="1"/>
      <c r="Q2443" s="105"/>
      <c r="R2443" s="105">
        <v>42932</v>
      </c>
      <c r="S2443" s="274" t="s">
        <v>2470</v>
      </c>
      <c r="T2443" s="3"/>
      <c r="U2443" s="3"/>
      <c r="V2443" s="3"/>
      <c r="W2443" s="3"/>
      <c r="X2443" s="260"/>
      <c r="Y2443" s="129"/>
      <c r="Z2443" s="129"/>
      <c r="AA2443" s="129"/>
      <c r="AB2443" s="129"/>
      <c r="AC2443" s="129"/>
      <c r="AD2443" s="129"/>
      <c r="AE2443" s="315"/>
      <c r="AF2443" s="129"/>
      <c r="AG2443" s="129"/>
      <c r="AH2443" s="129"/>
      <c r="AI2443" s="129"/>
      <c r="AJ2443" s="129"/>
      <c r="AK2443" s="129"/>
      <c r="AL2443" s="129"/>
      <c r="AM2443" s="129"/>
      <c r="AN2443" s="129"/>
      <c r="AO2443" s="129"/>
      <c r="AP2443" s="129"/>
    </row>
    <row r="2444" spans="2:44" s="149" customFormat="1" ht="12.75" customHeight="1">
      <c r="B2444" s="93"/>
      <c r="C2444" s="116"/>
      <c r="D2444" s="119"/>
      <c r="E2444" s="119"/>
      <c r="F2444" s="119"/>
      <c r="G2444" s="257" t="s">
        <v>1457</v>
      </c>
      <c r="H2444" s="289" t="s">
        <v>1363</v>
      </c>
      <c r="I2444" s="290">
        <v>30</v>
      </c>
      <c r="J2444" s="290">
        <v>360</v>
      </c>
      <c r="K2444" s="290">
        <v>0.5</v>
      </c>
      <c r="L2444" s="290">
        <v>6</v>
      </c>
      <c r="M2444" s="290"/>
      <c r="N2444" s="290"/>
      <c r="O2444" s="1"/>
      <c r="P2444" s="1"/>
      <c r="Q2444" s="105"/>
      <c r="R2444" s="105">
        <v>42932</v>
      </c>
      <c r="S2444" s="274" t="s">
        <v>2470</v>
      </c>
      <c r="T2444" s="3"/>
      <c r="U2444" s="3"/>
      <c r="V2444" s="3"/>
      <c r="W2444" s="3"/>
      <c r="X2444" s="260"/>
      <c r="Y2444" s="129"/>
      <c r="Z2444" s="129"/>
      <c r="AA2444" s="129"/>
      <c r="AB2444" s="129"/>
      <c r="AC2444" s="129"/>
      <c r="AD2444" s="129"/>
      <c r="AE2444" s="315"/>
      <c r="AF2444" s="129"/>
      <c r="AG2444" s="129"/>
      <c r="AH2444" s="129"/>
      <c r="AI2444" s="129"/>
      <c r="AJ2444" s="129"/>
      <c r="AK2444" s="129"/>
      <c r="AL2444" s="129"/>
      <c r="AM2444" s="129"/>
      <c r="AN2444" s="129"/>
      <c r="AO2444" s="129"/>
      <c r="AP2444" s="129"/>
    </row>
    <row r="2445" spans="2:44" s="149" customFormat="1" ht="12.75" customHeight="1">
      <c r="B2445" s="93"/>
      <c r="C2445" s="116"/>
      <c r="D2445" s="119"/>
      <c r="E2445" s="119"/>
      <c r="F2445" s="119"/>
      <c r="G2445" s="257" t="s">
        <v>1459</v>
      </c>
      <c r="H2445" s="289" t="s">
        <v>1363</v>
      </c>
      <c r="I2445" s="290">
        <v>30</v>
      </c>
      <c r="J2445" s="290">
        <v>150</v>
      </c>
      <c r="K2445" s="290">
        <v>0.5</v>
      </c>
      <c r="L2445" s="290">
        <v>2.5</v>
      </c>
      <c r="M2445" s="290"/>
      <c r="N2445" s="290"/>
      <c r="O2445" s="1"/>
      <c r="P2445" s="1"/>
      <c r="Q2445" s="105"/>
      <c r="R2445" s="105">
        <v>42932</v>
      </c>
      <c r="S2445" s="274" t="s">
        <v>2470</v>
      </c>
      <c r="T2445" s="3"/>
      <c r="U2445" s="3"/>
      <c r="V2445" s="3"/>
      <c r="W2445" s="3"/>
      <c r="X2445" s="260"/>
      <c r="Y2445" s="129"/>
      <c r="Z2445" s="129"/>
      <c r="AA2445" s="129"/>
      <c r="AB2445" s="129"/>
      <c r="AC2445" s="129"/>
      <c r="AD2445" s="129"/>
      <c r="AE2445" s="315"/>
      <c r="AF2445" s="129"/>
      <c r="AG2445" s="129"/>
      <c r="AH2445" s="129"/>
      <c r="AI2445" s="129"/>
      <c r="AJ2445" s="129"/>
      <c r="AK2445" s="129"/>
      <c r="AL2445" s="129"/>
      <c r="AM2445" s="129"/>
      <c r="AN2445" s="129"/>
      <c r="AO2445" s="129"/>
      <c r="AP2445" s="129"/>
    </row>
    <row r="2446" spans="2:44" s="149" customFormat="1" ht="12.75" customHeight="1">
      <c r="B2446" s="93"/>
      <c r="C2446" s="116"/>
      <c r="D2446" s="119"/>
      <c r="E2446" s="119"/>
      <c r="F2446" s="119"/>
      <c r="G2446" s="257" t="s">
        <v>1442</v>
      </c>
      <c r="H2446" s="289" t="s">
        <v>1363</v>
      </c>
      <c r="I2446" s="290">
        <v>60</v>
      </c>
      <c r="J2446" s="290">
        <v>60</v>
      </c>
      <c r="K2446" s="290">
        <v>1</v>
      </c>
      <c r="L2446" s="290">
        <v>1</v>
      </c>
      <c r="M2446" s="290"/>
      <c r="N2446" s="290"/>
      <c r="O2446" s="1"/>
      <c r="P2446" s="1"/>
      <c r="Q2446" s="105"/>
      <c r="R2446" s="105">
        <v>43787</v>
      </c>
      <c r="S2446" s="274" t="s">
        <v>2470</v>
      </c>
      <c r="T2446" s="3"/>
      <c r="U2446" s="3"/>
      <c r="V2446" s="3"/>
      <c r="W2446" s="3"/>
      <c r="X2446" s="260"/>
      <c r="Y2446" s="129"/>
      <c r="Z2446" s="129"/>
      <c r="AA2446" s="129"/>
      <c r="AB2446" s="129"/>
      <c r="AC2446" s="129"/>
      <c r="AD2446" s="129"/>
      <c r="AE2446" s="315"/>
      <c r="AF2446" s="129"/>
      <c r="AG2446" s="129"/>
      <c r="AH2446" s="129"/>
      <c r="AI2446" s="129"/>
      <c r="AJ2446" s="129"/>
      <c r="AK2446" s="129"/>
      <c r="AL2446" s="129"/>
      <c r="AM2446" s="129"/>
      <c r="AN2446" s="129"/>
      <c r="AO2446" s="129"/>
      <c r="AP2446" s="129"/>
    </row>
    <row r="2447" spans="2:44" s="149" customFormat="1" ht="12.75" customHeight="1">
      <c r="B2447" s="93"/>
      <c r="C2447" s="22" t="s">
        <v>27</v>
      </c>
      <c r="D2447" s="22" t="s">
        <v>1417</v>
      </c>
      <c r="E2447" s="22" t="s">
        <v>1728</v>
      </c>
      <c r="F2447" s="22" t="s">
        <v>1461</v>
      </c>
      <c r="G2447" s="257" t="s">
        <v>1462</v>
      </c>
      <c r="H2447" s="289" t="s">
        <v>1363</v>
      </c>
      <c r="I2447" s="290">
        <v>30</v>
      </c>
      <c r="J2447" s="290">
        <v>60</v>
      </c>
      <c r="K2447" s="290">
        <v>0.5</v>
      </c>
      <c r="L2447" s="290">
        <v>1</v>
      </c>
      <c r="M2447" s="290">
        <v>120</v>
      </c>
      <c r="N2447" s="290">
        <v>420</v>
      </c>
      <c r="O2447" s="1">
        <v>2</v>
      </c>
      <c r="P2447" s="1">
        <v>7</v>
      </c>
      <c r="Q2447" s="105"/>
      <c r="R2447" s="105">
        <v>42932</v>
      </c>
      <c r="S2447" s="274" t="s">
        <v>2470</v>
      </c>
      <c r="T2447" s="3"/>
      <c r="U2447" s="3"/>
      <c r="V2447" s="3"/>
      <c r="W2447" s="3"/>
      <c r="X2447" s="260"/>
      <c r="Y2447" s="129"/>
      <c r="Z2447" s="129"/>
      <c r="AA2447" s="129"/>
      <c r="AB2447" s="129"/>
      <c r="AC2447" s="129"/>
      <c r="AD2447" s="129"/>
      <c r="AE2447" s="315"/>
      <c r="AF2447" s="129"/>
      <c r="AG2447" s="129"/>
      <c r="AH2447" s="129"/>
      <c r="AI2447" s="129"/>
      <c r="AJ2447" s="129"/>
      <c r="AK2447" s="129"/>
      <c r="AL2447" s="129"/>
      <c r="AM2447" s="129"/>
      <c r="AN2447" s="129"/>
      <c r="AO2447" s="129"/>
      <c r="AP2447" s="129"/>
      <c r="AQ2447" s="327"/>
      <c r="AR2447" s="327"/>
    </row>
    <row r="2448" spans="2:44" s="149" customFormat="1" ht="12.75" customHeight="1">
      <c r="B2448" s="93"/>
      <c r="C2448" s="116"/>
      <c r="D2448" s="119"/>
      <c r="E2448" s="119"/>
      <c r="F2448" s="119"/>
      <c r="G2448" s="257" t="s">
        <v>1463</v>
      </c>
      <c r="H2448" s="289" t="s">
        <v>1363</v>
      </c>
      <c r="I2448" s="290">
        <v>30</v>
      </c>
      <c r="J2448" s="290">
        <v>120</v>
      </c>
      <c r="K2448" s="290">
        <v>0.5</v>
      </c>
      <c r="L2448" s="290">
        <v>2</v>
      </c>
      <c r="M2448" s="290"/>
      <c r="N2448" s="290"/>
      <c r="O2448" s="1"/>
      <c r="P2448" s="1"/>
      <c r="Q2448" s="105"/>
      <c r="R2448" s="105">
        <v>42932</v>
      </c>
      <c r="S2448" s="274" t="s">
        <v>2470</v>
      </c>
      <c r="T2448" s="3"/>
      <c r="U2448" s="3"/>
      <c r="V2448" s="3"/>
      <c r="W2448" s="3"/>
      <c r="X2448" s="260"/>
      <c r="Y2448" s="129"/>
      <c r="Z2448" s="129"/>
      <c r="AA2448" s="129"/>
      <c r="AB2448" s="129"/>
      <c r="AC2448" s="129"/>
      <c r="AD2448" s="129"/>
      <c r="AE2448" s="315"/>
      <c r="AF2448" s="129"/>
      <c r="AG2448" s="129"/>
      <c r="AH2448" s="129"/>
      <c r="AI2448" s="129"/>
      <c r="AJ2448" s="129"/>
      <c r="AK2448" s="129"/>
      <c r="AL2448" s="129"/>
      <c r="AM2448" s="129"/>
      <c r="AN2448" s="129"/>
      <c r="AO2448" s="129"/>
      <c r="AP2448" s="129"/>
    </row>
    <row r="2449" spans="2:44" s="149" customFormat="1" ht="12.75" customHeight="1">
      <c r="B2449" s="93"/>
      <c r="C2449" s="116"/>
      <c r="D2449" s="119"/>
      <c r="E2449" s="119"/>
      <c r="F2449" s="119"/>
      <c r="G2449" s="257" t="s">
        <v>1464</v>
      </c>
      <c r="H2449" s="289" t="s">
        <v>1363</v>
      </c>
      <c r="I2449" s="290">
        <v>30</v>
      </c>
      <c r="J2449" s="290">
        <v>120</v>
      </c>
      <c r="K2449" s="290">
        <v>0.5</v>
      </c>
      <c r="L2449" s="290">
        <v>2</v>
      </c>
      <c r="M2449" s="290"/>
      <c r="N2449" s="290"/>
      <c r="O2449" s="1"/>
      <c r="P2449" s="1"/>
      <c r="Q2449" s="105"/>
      <c r="R2449" s="105">
        <v>42932</v>
      </c>
      <c r="S2449" s="274" t="s">
        <v>2470</v>
      </c>
      <c r="T2449" s="3"/>
      <c r="U2449" s="3"/>
      <c r="V2449" s="3"/>
      <c r="W2449" s="3"/>
      <c r="X2449" s="260"/>
      <c r="Y2449" s="129"/>
      <c r="Z2449" s="129"/>
      <c r="AA2449" s="129"/>
      <c r="AB2449" s="129"/>
      <c r="AC2449" s="129"/>
      <c r="AD2449" s="129"/>
      <c r="AE2449" s="315"/>
      <c r="AF2449" s="129"/>
      <c r="AG2449" s="129"/>
      <c r="AH2449" s="129"/>
      <c r="AI2449" s="129"/>
      <c r="AJ2449" s="129"/>
      <c r="AK2449" s="129"/>
      <c r="AL2449" s="129"/>
      <c r="AM2449" s="129"/>
      <c r="AN2449" s="129"/>
      <c r="AO2449" s="129"/>
      <c r="AP2449" s="129"/>
    </row>
    <row r="2450" spans="2:44" s="149" customFormat="1" ht="12.75" customHeight="1">
      <c r="B2450" s="93"/>
      <c r="C2450" s="116"/>
      <c r="D2450" s="119"/>
      <c r="E2450" s="119"/>
      <c r="F2450" s="119"/>
      <c r="G2450" s="257" t="s">
        <v>1465</v>
      </c>
      <c r="H2450" s="289" t="s">
        <v>1363</v>
      </c>
      <c r="I2450" s="290">
        <v>30</v>
      </c>
      <c r="J2450" s="290">
        <v>120</v>
      </c>
      <c r="K2450" s="290">
        <v>0.5</v>
      </c>
      <c r="L2450" s="290">
        <v>2</v>
      </c>
      <c r="M2450" s="290"/>
      <c r="N2450" s="290"/>
      <c r="O2450" s="1"/>
      <c r="P2450" s="1"/>
      <c r="Q2450" s="105"/>
      <c r="R2450" s="105">
        <v>42932</v>
      </c>
      <c r="S2450" s="274" t="s">
        <v>2470</v>
      </c>
      <c r="T2450" s="3"/>
      <c r="U2450" s="3"/>
      <c r="V2450" s="3"/>
      <c r="W2450" s="3"/>
      <c r="X2450" s="260"/>
      <c r="Y2450" s="129"/>
      <c r="Z2450" s="129"/>
      <c r="AA2450" s="129"/>
      <c r="AB2450" s="129"/>
      <c r="AC2450" s="129"/>
      <c r="AD2450" s="129"/>
      <c r="AE2450" s="315"/>
      <c r="AF2450" s="129"/>
      <c r="AG2450" s="129"/>
      <c r="AH2450" s="129"/>
      <c r="AI2450" s="129"/>
      <c r="AJ2450" s="129"/>
      <c r="AK2450" s="129"/>
      <c r="AL2450" s="129"/>
      <c r="AM2450" s="129"/>
      <c r="AN2450" s="129"/>
      <c r="AO2450" s="129"/>
      <c r="AP2450" s="129"/>
    </row>
    <row r="2451" spans="2:44" s="149" customFormat="1" ht="12.75" customHeight="1">
      <c r="B2451" s="93"/>
      <c r="C2451" s="22" t="s">
        <v>27</v>
      </c>
      <c r="D2451" s="22" t="s">
        <v>1417</v>
      </c>
      <c r="E2451" s="22" t="s">
        <v>1728</v>
      </c>
      <c r="F2451" s="22" t="s">
        <v>1466</v>
      </c>
      <c r="G2451" s="257" t="s">
        <v>1467</v>
      </c>
      <c r="H2451" s="289"/>
      <c r="I2451" s="290">
        <v>30</v>
      </c>
      <c r="J2451" s="290">
        <v>720</v>
      </c>
      <c r="K2451" s="290">
        <v>0.5</v>
      </c>
      <c r="L2451" s="290">
        <v>12</v>
      </c>
      <c r="M2451" s="290">
        <v>30</v>
      </c>
      <c r="N2451" s="290">
        <v>720</v>
      </c>
      <c r="O2451" s="290">
        <v>0.5</v>
      </c>
      <c r="P2451" s="290">
        <v>12</v>
      </c>
      <c r="Q2451" s="105"/>
      <c r="R2451" s="105">
        <v>42932</v>
      </c>
      <c r="S2451" s="274" t="s">
        <v>2470</v>
      </c>
      <c r="T2451" s="3"/>
      <c r="U2451" s="3"/>
      <c r="V2451" s="3"/>
      <c r="W2451" s="3"/>
      <c r="X2451" s="260"/>
      <c r="Y2451" s="129"/>
      <c r="Z2451" s="129"/>
      <c r="AA2451" s="129"/>
      <c r="AB2451" s="129"/>
      <c r="AC2451" s="129"/>
      <c r="AD2451" s="129"/>
      <c r="AE2451" s="315"/>
      <c r="AF2451" s="129"/>
      <c r="AG2451" s="129"/>
      <c r="AH2451" s="129"/>
      <c r="AI2451" s="129"/>
      <c r="AJ2451" s="129"/>
      <c r="AK2451" s="129"/>
      <c r="AL2451" s="129"/>
      <c r="AM2451" s="129"/>
      <c r="AN2451" s="129"/>
      <c r="AO2451" s="129"/>
      <c r="AP2451" s="129"/>
      <c r="AQ2451" s="327"/>
      <c r="AR2451" s="327"/>
    </row>
    <row r="2452" spans="2:44" s="149" customFormat="1" ht="12.75" customHeight="1">
      <c r="B2452" s="93"/>
      <c r="C2452" s="120" t="s">
        <v>27</v>
      </c>
      <c r="D2452" s="120" t="s">
        <v>1468</v>
      </c>
      <c r="E2452" s="120" t="s">
        <v>1730</v>
      </c>
      <c r="F2452" s="120" t="s">
        <v>1731</v>
      </c>
      <c r="G2452" s="108" t="s">
        <v>1469</v>
      </c>
      <c r="H2452" s="289" t="s">
        <v>1363</v>
      </c>
      <c r="I2452" s="290">
        <v>24</v>
      </c>
      <c r="J2452" s="290">
        <v>0</v>
      </c>
      <c r="K2452" s="290">
        <v>0.4</v>
      </c>
      <c r="L2452" s="290">
        <v>0</v>
      </c>
      <c r="M2452" s="290">
        <v>48</v>
      </c>
      <c r="N2452" s="290">
        <v>9</v>
      </c>
      <c r="O2452" s="290">
        <v>0.8</v>
      </c>
      <c r="P2452" s="290">
        <v>0.15</v>
      </c>
      <c r="Q2452" s="105"/>
      <c r="R2452" s="105">
        <v>42929</v>
      </c>
      <c r="S2452" s="274" t="s">
        <v>2470</v>
      </c>
      <c r="T2452" s="3"/>
      <c r="U2452" s="3"/>
      <c r="V2452" s="3"/>
      <c r="W2452" s="3"/>
      <c r="X2452" s="260"/>
      <c r="Y2452" s="129"/>
      <c r="Z2452" s="129"/>
      <c r="AA2452" s="129"/>
      <c r="AB2452" s="129"/>
      <c r="AC2452" s="129"/>
      <c r="AD2452" s="129"/>
      <c r="AE2452" s="315"/>
      <c r="AF2452" s="129"/>
      <c r="AG2452" s="129"/>
      <c r="AH2452" s="129"/>
      <c r="AI2452" s="129"/>
      <c r="AJ2452" s="129"/>
      <c r="AK2452" s="129"/>
      <c r="AL2452" s="129"/>
      <c r="AM2452" s="129"/>
      <c r="AN2452" s="129"/>
      <c r="AO2452" s="129"/>
      <c r="AP2452" s="129"/>
      <c r="AQ2452" s="327"/>
      <c r="AR2452" s="327"/>
    </row>
    <row r="2453" spans="2:44" s="149" customFormat="1" ht="12.75" customHeight="1">
      <c r="B2453" s="93"/>
      <c r="C2453" s="116"/>
      <c r="D2453" s="120"/>
      <c r="E2453" s="120"/>
      <c r="F2453" s="120"/>
      <c r="G2453" s="108" t="s">
        <v>1470</v>
      </c>
      <c r="H2453" s="289" t="s">
        <v>1363</v>
      </c>
      <c r="I2453" s="290">
        <v>24</v>
      </c>
      <c r="J2453" s="290">
        <v>9</v>
      </c>
      <c r="K2453" s="290">
        <v>0.4</v>
      </c>
      <c r="L2453" s="290">
        <v>0.15</v>
      </c>
      <c r="M2453" s="290"/>
      <c r="N2453" s="290"/>
      <c r="O2453" s="290"/>
      <c r="P2453" s="290"/>
      <c r="Q2453" s="105"/>
      <c r="R2453" s="105">
        <v>42929</v>
      </c>
      <c r="S2453" s="274" t="s">
        <v>2470</v>
      </c>
      <c r="T2453" s="3"/>
      <c r="U2453" s="3"/>
      <c r="V2453" s="3"/>
      <c r="W2453" s="3"/>
      <c r="X2453" s="260"/>
      <c r="Y2453" s="129"/>
      <c r="Z2453" s="129"/>
      <c r="AA2453" s="129"/>
      <c r="AB2453" s="129"/>
      <c r="AC2453" s="129"/>
      <c r="AD2453" s="129"/>
      <c r="AE2453" s="315"/>
      <c r="AF2453" s="129"/>
      <c r="AG2453" s="129"/>
      <c r="AH2453" s="129"/>
      <c r="AI2453" s="129"/>
      <c r="AJ2453" s="129"/>
      <c r="AK2453" s="129"/>
      <c r="AL2453" s="129"/>
      <c r="AM2453" s="129"/>
      <c r="AN2453" s="129"/>
      <c r="AO2453" s="129"/>
      <c r="AP2453" s="129"/>
    </row>
    <row r="2454" spans="2:44" s="149" customFormat="1" ht="12.75" customHeight="1">
      <c r="B2454" s="93"/>
      <c r="C2454" s="120" t="s">
        <v>27</v>
      </c>
      <c r="D2454" s="120" t="s">
        <v>1468</v>
      </c>
      <c r="E2454" s="120" t="s">
        <v>1730</v>
      </c>
      <c r="F2454" s="120" t="s">
        <v>1732</v>
      </c>
      <c r="G2454" s="108" t="s">
        <v>1471</v>
      </c>
      <c r="H2454" s="289" t="s">
        <v>1363</v>
      </c>
      <c r="I2454" s="290">
        <v>60</v>
      </c>
      <c r="J2454" s="290">
        <v>180</v>
      </c>
      <c r="K2454" s="290">
        <v>1</v>
      </c>
      <c r="L2454" s="290">
        <v>3</v>
      </c>
      <c r="M2454" s="290">
        <v>60</v>
      </c>
      <c r="N2454" s="290">
        <v>180</v>
      </c>
      <c r="O2454" s="290">
        <v>1</v>
      </c>
      <c r="P2454" s="290">
        <v>3</v>
      </c>
      <c r="Q2454" s="105"/>
      <c r="R2454" s="105">
        <v>43224</v>
      </c>
      <c r="S2454" s="274" t="s">
        <v>2470</v>
      </c>
      <c r="T2454" s="3"/>
      <c r="U2454" s="3"/>
      <c r="V2454" s="3"/>
      <c r="W2454" s="3"/>
      <c r="X2454" s="260"/>
      <c r="Y2454" s="129"/>
      <c r="Z2454" s="129"/>
      <c r="AA2454" s="129"/>
      <c r="AB2454" s="129"/>
      <c r="AC2454" s="129"/>
      <c r="AD2454" s="129"/>
      <c r="AE2454" s="315"/>
      <c r="AF2454" s="129"/>
      <c r="AG2454" s="129"/>
      <c r="AH2454" s="129"/>
      <c r="AI2454" s="129"/>
      <c r="AJ2454" s="129"/>
      <c r="AK2454" s="129"/>
      <c r="AL2454" s="129"/>
      <c r="AM2454" s="129"/>
      <c r="AN2454" s="129"/>
      <c r="AO2454" s="129"/>
      <c r="AP2454" s="129"/>
      <c r="AQ2454" s="327"/>
      <c r="AR2454" s="327"/>
    </row>
    <row r="2455" spans="2:44" s="149" customFormat="1" ht="12.75" customHeight="1">
      <c r="B2455" s="93"/>
      <c r="C2455" s="120" t="s">
        <v>27</v>
      </c>
      <c r="D2455" s="120" t="s">
        <v>1468</v>
      </c>
      <c r="E2455" s="120" t="s">
        <v>1472</v>
      </c>
      <c r="F2455" s="120" t="s">
        <v>1395</v>
      </c>
      <c r="G2455" s="108" t="s">
        <v>1473</v>
      </c>
      <c r="H2455" s="289" t="s">
        <v>1363</v>
      </c>
      <c r="I2455" s="290">
        <v>3</v>
      </c>
      <c r="J2455" s="290">
        <v>0</v>
      </c>
      <c r="K2455" s="290">
        <v>0.05</v>
      </c>
      <c r="L2455" s="290">
        <v>0</v>
      </c>
      <c r="M2455" s="290">
        <v>57</v>
      </c>
      <c r="N2455" s="290">
        <v>0</v>
      </c>
      <c r="O2455" s="290">
        <v>0.95</v>
      </c>
      <c r="P2455" s="290">
        <v>0</v>
      </c>
      <c r="Q2455" s="105"/>
      <c r="R2455" s="105">
        <v>42676</v>
      </c>
      <c r="S2455" s="274" t="s">
        <v>2470</v>
      </c>
      <c r="T2455" s="3"/>
      <c r="U2455" s="3"/>
      <c r="V2455" s="3"/>
      <c r="W2455" s="3"/>
      <c r="X2455" s="260"/>
      <c r="Y2455" s="129"/>
      <c r="Z2455" s="129"/>
      <c r="AA2455" s="129"/>
      <c r="AB2455" s="129"/>
      <c r="AC2455" s="129"/>
      <c r="AD2455" s="129"/>
      <c r="AE2455" s="315"/>
      <c r="AF2455" s="129"/>
      <c r="AG2455" s="129"/>
      <c r="AH2455" s="129"/>
      <c r="AI2455" s="129"/>
      <c r="AJ2455" s="129"/>
      <c r="AK2455" s="129"/>
      <c r="AL2455" s="129"/>
      <c r="AM2455" s="129"/>
      <c r="AN2455" s="129"/>
      <c r="AO2455" s="129"/>
      <c r="AP2455" s="129"/>
      <c r="AQ2455" s="327"/>
      <c r="AR2455" s="327"/>
    </row>
    <row r="2456" spans="2:44" s="149" customFormat="1" ht="12.75" customHeight="1">
      <c r="B2456" s="93"/>
      <c r="C2456" s="116"/>
      <c r="D2456" s="120"/>
      <c r="E2456" s="120"/>
      <c r="F2456" s="120"/>
      <c r="G2456" s="108" t="s">
        <v>1474</v>
      </c>
      <c r="H2456" s="289" t="s">
        <v>1363</v>
      </c>
      <c r="I2456" s="290">
        <v>6</v>
      </c>
      <c r="J2456" s="290">
        <v>0</v>
      </c>
      <c r="K2456" s="290">
        <v>0.1</v>
      </c>
      <c r="L2456" s="290">
        <v>0</v>
      </c>
      <c r="M2456" s="290"/>
      <c r="N2456" s="290"/>
      <c r="O2456" s="290"/>
      <c r="P2456" s="290"/>
      <c r="Q2456" s="105"/>
      <c r="R2456" s="105">
        <v>42676</v>
      </c>
      <c r="S2456" s="274" t="s">
        <v>2470</v>
      </c>
      <c r="T2456" s="3"/>
      <c r="U2456" s="3"/>
      <c r="V2456" s="3"/>
      <c r="W2456" s="3"/>
      <c r="X2456" s="260"/>
      <c r="Y2456" s="129"/>
      <c r="Z2456" s="129"/>
      <c r="AA2456" s="129"/>
      <c r="AB2456" s="129"/>
      <c r="AC2456" s="129"/>
      <c r="AD2456" s="129"/>
      <c r="AE2456" s="315"/>
      <c r="AF2456" s="129"/>
      <c r="AG2456" s="129"/>
      <c r="AH2456" s="129"/>
      <c r="AI2456" s="129"/>
      <c r="AJ2456" s="129"/>
      <c r="AK2456" s="129"/>
      <c r="AL2456" s="129"/>
      <c r="AM2456" s="129"/>
      <c r="AN2456" s="129"/>
      <c r="AO2456" s="129"/>
      <c r="AP2456" s="129"/>
    </row>
    <row r="2457" spans="2:44" s="149" customFormat="1" ht="12.75" customHeight="1">
      <c r="B2457" s="93"/>
      <c r="C2457" s="116"/>
      <c r="D2457" s="120"/>
      <c r="E2457" s="120"/>
      <c r="F2457" s="120"/>
      <c r="G2457" s="108" t="s">
        <v>1475</v>
      </c>
      <c r="H2457" s="289" t="s">
        <v>1363</v>
      </c>
      <c r="I2457" s="290">
        <v>6</v>
      </c>
      <c r="J2457" s="290">
        <v>0</v>
      </c>
      <c r="K2457" s="290">
        <v>0.1</v>
      </c>
      <c r="L2457" s="290">
        <v>0</v>
      </c>
      <c r="M2457" s="290"/>
      <c r="N2457" s="290"/>
      <c r="O2457" s="290"/>
      <c r="P2457" s="290"/>
      <c r="Q2457" s="105"/>
      <c r="R2457" s="105">
        <v>42676</v>
      </c>
      <c r="S2457" s="274" t="s">
        <v>2470</v>
      </c>
      <c r="T2457" s="3"/>
      <c r="U2457" s="3"/>
      <c r="V2457" s="3"/>
      <c r="W2457" s="3"/>
      <c r="X2457" s="260"/>
      <c r="Y2457" s="129"/>
      <c r="Z2457" s="129"/>
      <c r="AA2457" s="129"/>
      <c r="AB2457" s="129"/>
      <c r="AC2457" s="129"/>
      <c r="AD2457" s="129"/>
      <c r="AE2457" s="315"/>
      <c r="AF2457" s="129"/>
      <c r="AG2457" s="129"/>
      <c r="AH2457" s="129"/>
      <c r="AI2457" s="129"/>
      <c r="AJ2457" s="129"/>
      <c r="AK2457" s="129"/>
      <c r="AL2457" s="129"/>
      <c r="AM2457" s="129"/>
      <c r="AN2457" s="129"/>
      <c r="AO2457" s="129"/>
      <c r="AP2457" s="129"/>
    </row>
    <row r="2458" spans="2:44" s="149" customFormat="1" ht="12.75" customHeight="1">
      <c r="B2458" s="93"/>
      <c r="C2458" s="116"/>
      <c r="D2458" s="120"/>
      <c r="E2458" s="120"/>
      <c r="F2458" s="120"/>
      <c r="G2458" s="108" t="s">
        <v>1476</v>
      </c>
      <c r="H2458" s="289" t="s">
        <v>1363</v>
      </c>
      <c r="I2458" s="290">
        <v>6</v>
      </c>
      <c r="J2458" s="290">
        <v>0</v>
      </c>
      <c r="K2458" s="290">
        <v>0.1</v>
      </c>
      <c r="L2458" s="290">
        <v>0</v>
      </c>
      <c r="M2458" s="290"/>
      <c r="N2458" s="290"/>
      <c r="O2458" s="290"/>
      <c r="P2458" s="290"/>
      <c r="Q2458" s="105"/>
      <c r="R2458" s="105">
        <v>43224</v>
      </c>
      <c r="S2458" s="274" t="s">
        <v>2470</v>
      </c>
      <c r="T2458" s="3"/>
      <c r="U2458" s="3"/>
      <c r="V2458" s="3"/>
      <c r="W2458" s="3"/>
      <c r="X2458" s="260"/>
      <c r="Y2458" s="129"/>
      <c r="Z2458" s="129"/>
      <c r="AA2458" s="129"/>
      <c r="AB2458" s="129"/>
      <c r="AC2458" s="129"/>
      <c r="AD2458" s="129"/>
      <c r="AE2458" s="315"/>
      <c r="AF2458" s="129"/>
      <c r="AG2458" s="129"/>
      <c r="AH2458" s="129"/>
      <c r="AI2458" s="129"/>
      <c r="AJ2458" s="129"/>
      <c r="AK2458" s="129"/>
      <c r="AL2458" s="129"/>
      <c r="AM2458" s="129"/>
      <c r="AN2458" s="129"/>
      <c r="AO2458" s="129"/>
      <c r="AP2458" s="129"/>
    </row>
    <row r="2459" spans="2:44" s="149" customFormat="1" ht="12.75" customHeight="1">
      <c r="B2459" s="93"/>
      <c r="C2459" s="116"/>
      <c r="D2459" s="120"/>
      <c r="E2459" s="120"/>
      <c r="F2459" s="120"/>
      <c r="G2459" s="108" t="s">
        <v>1477</v>
      </c>
      <c r="H2459" s="289" t="s">
        <v>1363</v>
      </c>
      <c r="I2459" s="290">
        <v>6</v>
      </c>
      <c r="J2459" s="290">
        <v>0</v>
      </c>
      <c r="K2459" s="290">
        <v>0.1</v>
      </c>
      <c r="L2459" s="290">
        <v>0</v>
      </c>
      <c r="M2459" s="290"/>
      <c r="N2459" s="290"/>
      <c r="O2459" s="290"/>
      <c r="P2459" s="290"/>
      <c r="Q2459" s="105"/>
      <c r="R2459" s="105">
        <v>42676</v>
      </c>
      <c r="S2459" s="274" t="s">
        <v>2470</v>
      </c>
      <c r="T2459" s="3"/>
      <c r="U2459" s="3"/>
      <c r="V2459" s="3"/>
      <c r="W2459" s="3"/>
      <c r="X2459" s="260"/>
      <c r="Y2459" s="129"/>
      <c r="Z2459" s="129"/>
      <c r="AA2459" s="129"/>
      <c r="AB2459" s="129"/>
      <c r="AC2459" s="129"/>
      <c r="AD2459" s="129"/>
      <c r="AE2459" s="315"/>
      <c r="AF2459" s="129"/>
      <c r="AG2459" s="129"/>
      <c r="AH2459" s="129"/>
      <c r="AI2459" s="129"/>
      <c r="AJ2459" s="129"/>
      <c r="AK2459" s="129"/>
      <c r="AL2459" s="129"/>
      <c r="AM2459" s="129"/>
      <c r="AN2459" s="129"/>
      <c r="AO2459" s="129"/>
      <c r="AP2459" s="129"/>
    </row>
    <row r="2460" spans="2:44" s="149" customFormat="1" ht="12.75" customHeight="1">
      <c r="B2460" s="93"/>
      <c r="C2460" s="116"/>
      <c r="D2460" s="120"/>
      <c r="E2460" s="120"/>
      <c r="F2460" s="120"/>
      <c r="G2460" s="108" t="s">
        <v>1478</v>
      </c>
      <c r="H2460" s="289" t="s">
        <v>1363</v>
      </c>
      <c r="I2460" s="290">
        <v>6</v>
      </c>
      <c r="J2460" s="290">
        <v>0</v>
      </c>
      <c r="K2460" s="290">
        <v>0.1</v>
      </c>
      <c r="L2460" s="290">
        <v>0</v>
      </c>
      <c r="M2460" s="290"/>
      <c r="N2460" s="290"/>
      <c r="O2460" s="290"/>
      <c r="P2460" s="290"/>
      <c r="Q2460" s="105"/>
      <c r="R2460" s="105">
        <v>42676</v>
      </c>
      <c r="S2460" s="274" t="s">
        <v>2470</v>
      </c>
      <c r="T2460" s="3"/>
      <c r="U2460" s="3"/>
      <c r="V2460" s="3"/>
      <c r="W2460" s="3"/>
      <c r="X2460" s="260"/>
      <c r="Y2460" s="129"/>
      <c r="Z2460" s="129"/>
      <c r="AA2460" s="129"/>
      <c r="AB2460" s="129"/>
      <c r="AC2460" s="129"/>
      <c r="AD2460" s="129"/>
      <c r="AE2460" s="315"/>
      <c r="AF2460" s="129"/>
      <c r="AG2460" s="129"/>
      <c r="AH2460" s="129"/>
      <c r="AI2460" s="129"/>
      <c r="AJ2460" s="129"/>
      <c r="AK2460" s="129"/>
      <c r="AL2460" s="129"/>
      <c r="AM2460" s="129"/>
      <c r="AN2460" s="129"/>
      <c r="AO2460" s="129"/>
      <c r="AP2460" s="129"/>
    </row>
    <row r="2461" spans="2:44" s="149" customFormat="1" ht="12.75" customHeight="1">
      <c r="B2461" s="93"/>
      <c r="C2461" s="116"/>
      <c r="D2461" s="120"/>
      <c r="E2461" s="120"/>
      <c r="F2461" s="120"/>
      <c r="G2461" s="108" t="s">
        <v>1479</v>
      </c>
      <c r="H2461" s="289" t="s">
        <v>1363</v>
      </c>
      <c r="I2461" s="290">
        <v>6</v>
      </c>
      <c r="J2461" s="290">
        <v>0</v>
      </c>
      <c r="K2461" s="290">
        <v>0.1</v>
      </c>
      <c r="L2461" s="290">
        <v>0</v>
      </c>
      <c r="M2461" s="290"/>
      <c r="N2461" s="290"/>
      <c r="O2461" s="290"/>
      <c r="P2461" s="290"/>
      <c r="Q2461" s="105"/>
      <c r="R2461" s="105">
        <v>42929</v>
      </c>
      <c r="S2461" s="274" t="s">
        <v>2470</v>
      </c>
      <c r="T2461" s="3"/>
      <c r="U2461" s="3"/>
      <c r="V2461" s="3"/>
      <c r="W2461" s="3"/>
      <c r="X2461" s="260"/>
      <c r="Y2461" s="129"/>
      <c r="Z2461" s="129"/>
      <c r="AA2461" s="129"/>
      <c r="AB2461" s="129"/>
      <c r="AC2461" s="129"/>
      <c r="AD2461" s="129"/>
      <c r="AE2461" s="315"/>
      <c r="AF2461" s="129"/>
      <c r="AG2461" s="129"/>
      <c r="AH2461" s="129"/>
      <c r="AI2461" s="129"/>
      <c r="AJ2461" s="129"/>
      <c r="AK2461" s="129"/>
      <c r="AL2461" s="129"/>
      <c r="AM2461" s="129"/>
      <c r="AN2461" s="129"/>
      <c r="AO2461" s="129"/>
      <c r="AP2461" s="129"/>
    </row>
    <row r="2462" spans="2:44" s="149" customFormat="1" ht="12.75" customHeight="1">
      <c r="B2462" s="93"/>
      <c r="C2462" s="116"/>
      <c r="D2462" s="120"/>
      <c r="E2462" s="120"/>
      <c r="F2462" s="120"/>
      <c r="G2462" s="108" t="s">
        <v>1480</v>
      </c>
      <c r="H2462" s="289" t="s">
        <v>1363</v>
      </c>
      <c r="I2462" s="290">
        <v>6</v>
      </c>
      <c r="J2462" s="290">
        <v>0</v>
      </c>
      <c r="K2462" s="290">
        <v>0.1</v>
      </c>
      <c r="L2462" s="290">
        <v>0</v>
      </c>
      <c r="M2462" s="290"/>
      <c r="N2462" s="290"/>
      <c r="O2462" s="290"/>
      <c r="P2462" s="290"/>
      <c r="Q2462" s="105"/>
      <c r="R2462" s="105">
        <v>42929</v>
      </c>
      <c r="S2462" s="274" t="s">
        <v>2470</v>
      </c>
      <c r="T2462" s="3"/>
      <c r="U2462" s="3"/>
      <c r="V2462" s="3"/>
      <c r="W2462" s="3"/>
      <c r="X2462" s="260"/>
      <c r="Y2462" s="129"/>
      <c r="Z2462" s="129"/>
      <c r="AA2462" s="129"/>
      <c r="AB2462" s="129"/>
      <c r="AC2462" s="129"/>
      <c r="AD2462" s="129"/>
      <c r="AE2462" s="315"/>
      <c r="AF2462" s="129"/>
      <c r="AG2462" s="129"/>
      <c r="AH2462" s="129"/>
      <c r="AI2462" s="129"/>
      <c r="AJ2462" s="129"/>
      <c r="AK2462" s="129"/>
      <c r="AL2462" s="129"/>
      <c r="AM2462" s="129"/>
      <c r="AN2462" s="129"/>
      <c r="AO2462" s="129"/>
      <c r="AP2462" s="129"/>
    </row>
    <row r="2463" spans="2:44" s="149" customFormat="1" ht="12.75" customHeight="1">
      <c r="B2463" s="93"/>
      <c r="C2463" s="116"/>
      <c r="D2463" s="120"/>
      <c r="E2463" s="120"/>
      <c r="F2463" s="120"/>
      <c r="G2463" s="108" t="s">
        <v>1481</v>
      </c>
      <c r="H2463" s="289" t="s">
        <v>1363</v>
      </c>
      <c r="I2463" s="290">
        <v>6</v>
      </c>
      <c r="J2463" s="290">
        <v>0</v>
      </c>
      <c r="K2463" s="290">
        <v>0.1</v>
      </c>
      <c r="L2463" s="290">
        <v>0</v>
      </c>
      <c r="M2463" s="290"/>
      <c r="N2463" s="290"/>
      <c r="O2463" s="290"/>
      <c r="P2463" s="290"/>
      <c r="Q2463" s="105"/>
      <c r="R2463" s="105">
        <v>42929</v>
      </c>
      <c r="S2463" s="274" t="s">
        <v>2470</v>
      </c>
      <c r="T2463" s="3"/>
      <c r="U2463" s="3"/>
      <c r="V2463" s="3"/>
      <c r="W2463" s="3"/>
      <c r="X2463" s="260"/>
      <c r="Y2463" s="129"/>
      <c r="Z2463" s="129"/>
      <c r="AA2463" s="129"/>
      <c r="AB2463" s="129"/>
      <c r="AC2463" s="129"/>
      <c r="AD2463" s="129"/>
      <c r="AE2463" s="315"/>
      <c r="AF2463" s="129"/>
      <c r="AG2463" s="129"/>
      <c r="AH2463" s="129"/>
      <c r="AI2463" s="129"/>
      <c r="AJ2463" s="129"/>
      <c r="AK2463" s="129"/>
      <c r="AL2463" s="129"/>
      <c r="AM2463" s="129"/>
      <c r="AN2463" s="129"/>
      <c r="AO2463" s="129"/>
      <c r="AP2463" s="129"/>
    </row>
    <row r="2464" spans="2:44" s="149" customFormat="1" ht="12.75" customHeight="1">
      <c r="B2464" s="93"/>
      <c r="C2464" s="116"/>
      <c r="D2464" s="120"/>
      <c r="E2464" s="120"/>
      <c r="F2464" s="120"/>
      <c r="G2464" s="108" t="s">
        <v>1482</v>
      </c>
      <c r="H2464" s="289" t="s">
        <v>1363</v>
      </c>
      <c r="I2464" s="290">
        <v>6</v>
      </c>
      <c r="J2464" s="290">
        <v>0</v>
      </c>
      <c r="K2464" s="290">
        <v>0.1</v>
      </c>
      <c r="L2464" s="290">
        <v>0</v>
      </c>
      <c r="M2464" s="290"/>
      <c r="N2464" s="290"/>
      <c r="O2464" s="290"/>
      <c r="P2464" s="290"/>
      <c r="Q2464" s="105"/>
      <c r="R2464" s="105">
        <v>43224</v>
      </c>
      <c r="S2464" s="274" t="s">
        <v>2470</v>
      </c>
      <c r="T2464" s="3"/>
      <c r="U2464" s="3"/>
      <c r="V2464" s="3"/>
      <c r="W2464" s="3"/>
      <c r="X2464" s="260"/>
      <c r="Y2464" s="129"/>
      <c r="Z2464" s="129"/>
      <c r="AA2464" s="129"/>
      <c r="AB2464" s="129"/>
      <c r="AC2464" s="129"/>
      <c r="AD2464" s="129"/>
      <c r="AE2464" s="315"/>
      <c r="AF2464" s="129"/>
      <c r="AG2464" s="129"/>
      <c r="AH2464" s="129"/>
      <c r="AI2464" s="129"/>
      <c r="AJ2464" s="129"/>
      <c r="AK2464" s="129"/>
      <c r="AL2464" s="129"/>
      <c r="AM2464" s="129"/>
      <c r="AN2464" s="129"/>
      <c r="AO2464" s="129"/>
      <c r="AP2464" s="129"/>
    </row>
    <row r="2465" spans="2:44" s="149" customFormat="1" ht="12.75" customHeight="1">
      <c r="B2465" s="93"/>
      <c r="C2465" s="120" t="s">
        <v>27</v>
      </c>
      <c r="D2465" s="120" t="s">
        <v>1468</v>
      </c>
      <c r="E2465" s="120" t="s">
        <v>1483</v>
      </c>
      <c r="F2465" s="120" t="s">
        <v>1484</v>
      </c>
      <c r="G2465" s="108" t="s">
        <v>1485</v>
      </c>
      <c r="H2465" s="289" t="s">
        <v>1363</v>
      </c>
      <c r="I2465" s="290">
        <v>3</v>
      </c>
      <c r="J2465" s="290">
        <v>0</v>
      </c>
      <c r="K2465" s="290">
        <v>0.05</v>
      </c>
      <c r="L2465" s="290">
        <v>0</v>
      </c>
      <c r="M2465" s="290">
        <v>9</v>
      </c>
      <c r="N2465" s="290">
        <v>0</v>
      </c>
      <c r="O2465" s="290">
        <v>0.15</v>
      </c>
      <c r="P2465" s="290">
        <v>0</v>
      </c>
      <c r="Q2465" s="105"/>
      <c r="R2465" s="105">
        <v>42676</v>
      </c>
      <c r="S2465" s="274" t="s">
        <v>2470</v>
      </c>
      <c r="T2465" s="3"/>
      <c r="U2465" s="3"/>
      <c r="V2465" s="3"/>
      <c r="W2465" s="3"/>
      <c r="X2465" s="260"/>
      <c r="Y2465" s="129"/>
      <c r="Z2465" s="129"/>
      <c r="AA2465" s="129"/>
      <c r="AB2465" s="129"/>
      <c r="AC2465" s="129"/>
      <c r="AD2465" s="129"/>
      <c r="AE2465" s="315"/>
      <c r="AF2465" s="129"/>
      <c r="AG2465" s="129"/>
      <c r="AH2465" s="129"/>
      <c r="AI2465" s="129"/>
      <c r="AJ2465" s="129"/>
      <c r="AK2465" s="129"/>
      <c r="AL2465" s="129"/>
      <c r="AM2465" s="129"/>
      <c r="AN2465" s="129"/>
      <c r="AO2465" s="129"/>
      <c r="AP2465" s="129"/>
      <c r="AQ2465" s="327"/>
      <c r="AR2465" s="327"/>
    </row>
    <row r="2466" spans="2:44" s="149" customFormat="1" ht="12.75" customHeight="1">
      <c r="B2466" s="93"/>
      <c r="C2466" s="116"/>
      <c r="D2466" s="120"/>
      <c r="E2466" s="120"/>
      <c r="F2466" s="120"/>
      <c r="G2466" s="108" t="s">
        <v>1486</v>
      </c>
      <c r="H2466" s="289" t="s">
        <v>1363</v>
      </c>
      <c r="I2466" s="290">
        <v>3</v>
      </c>
      <c r="J2466" s="290">
        <v>0</v>
      </c>
      <c r="K2466" s="290">
        <v>0.05</v>
      </c>
      <c r="L2466" s="290">
        <v>0</v>
      </c>
      <c r="M2466" s="290"/>
      <c r="N2466" s="290"/>
      <c r="O2466" s="290"/>
      <c r="P2466" s="290"/>
      <c r="Q2466" s="105"/>
      <c r="R2466" s="105">
        <v>42676</v>
      </c>
      <c r="S2466" s="274" t="s">
        <v>2470</v>
      </c>
      <c r="T2466" s="3"/>
      <c r="U2466" s="3"/>
      <c r="V2466" s="3"/>
      <c r="W2466" s="3"/>
      <c r="X2466" s="260"/>
      <c r="Y2466" s="129"/>
      <c r="Z2466" s="129"/>
      <c r="AA2466" s="129"/>
      <c r="AB2466" s="129"/>
      <c r="AC2466" s="129"/>
      <c r="AD2466" s="129"/>
      <c r="AE2466" s="315"/>
      <c r="AF2466" s="129"/>
      <c r="AG2466" s="129"/>
      <c r="AH2466" s="129"/>
      <c r="AI2466" s="129"/>
      <c r="AJ2466" s="129"/>
      <c r="AK2466" s="129"/>
      <c r="AL2466" s="129"/>
      <c r="AM2466" s="129"/>
      <c r="AN2466" s="129"/>
      <c r="AO2466" s="129"/>
      <c r="AP2466" s="129"/>
    </row>
    <row r="2467" spans="2:44" s="149" customFormat="1" ht="12.75" customHeight="1">
      <c r="B2467" s="93"/>
      <c r="C2467" s="116"/>
      <c r="D2467" s="120"/>
      <c r="E2467" s="120"/>
      <c r="F2467" s="120"/>
      <c r="G2467" s="108" t="s">
        <v>1487</v>
      </c>
      <c r="H2467" s="289" t="s">
        <v>1363</v>
      </c>
      <c r="I2467" s="290">
        <v>3</v>
      </c>
      <c r="J2467" s="290">
        <v>0</v>
      </c>
      <c r="K2467" s="290">
        <v>0.05</v>
      </c>
      <c r="L2467" s="290">
        <v>0</v>
      </c>
      <c r="M2467" s="290"/>
      <c r="N2467" s="290"/>
      <c r="O2467" s="290"/>
      <c r="P2467" s="290"/>
      <c r="Q2467" s="105"/>
      <c r="R2467" s="105">
        <v>42676</v>
      </c>
      <c r="S2467" s="274" t="s">
        <v>2470</v>
      </c>
      <c r="T2467" s="3"/>
      <c r="U2467" s="3"/>
      <c r="V2467" s="3"/>
      <c r="W2467" s="3"/>
      <c r="X2467" s="260"/>
      <c r="Y2467" s="129"/>
      <c r="Z2467" s="129"/>
      <c r="AA2467" s="129"/>
      <c r="AB2467" s="129"/>
      <c r="AC2467" s="129"/>
      <c r="AD2467" s="129"/>
      <c r="AE2467" s="315"/>
      <c r="AF2467" s="129"/>
      <c r="AG2467" s="129"/>
      <c r="AH2467" s="129"/>
      <c r="AI2467" s="129"/>
      <c r="AJ2467" s="129"/>
      <c r="AK2467" s="129"/>
      <c r="AL2467" s="129"/>
      <c r="AM2467" s="129"/>
      <c r="AN2467" s="129"/>
      <c r="AO2467" s="129"/>
      <c r="AP2467" s="129"/>
    </row>
    <row r="2468" spans="2:44" s="149" customFormat="1" ht="12.75" customHeight="1">
      <c r="B2468" s="93"/>
      <c r="C2468" s="120" t="s">
        <v>27</v>
      </c>
      <c r="D2468" s="120" t="s">
        <v>1468</v>
      </c>
      <c r="E2468" s="120" t="s">
        <v>1483</v>
      </c>
      <c r="F2468" s="120" t="s">
        <v>1488</v>
      </c>
      <c r="G2468" s="108" t="s">
        <v>1489</v>
      </c>
      <c r="H2468" s="289" t="s">
        <v>1363</v>
      </c>
      <c r="I2468" s="290">
        <v>3</v>
      </c>
      <c r="J2468" s="290">
        <v>0</v>
      </c>
      <c r="K2468" s="290">
        <v>0.05</v>
      </c>
      <c r="L2468" s="290">
        <v>0</v>
      </c>
      <c r="M2468" s="290">
        <v>24</v>
      </c>
      <c r="N2468" s="290">
        <v>0</v>
      </c>
      <c r="O2468" s="290">
        <v>0.4</v>
      </c>
      <c r="P2468" s="290">
        <v>0</v>
      </c>
      <c r="Q2468" s="105"/>
      <c r="R2468" s="105">
        <v>42676</v>
      </c>
      <c r="S2468" s="274" t="s">
        <v>2470</v>
      </c>
      <c r="T2468" s="3"/>
      <c r="U2468" s="3"/>
      <c r="V2468" s="3"/>
      <c r="W2468" s="3"/>
      <c r="X2468" s="260"/>
      <c r="Y2468" s="129"/>
      <c r="Z2468" s="129"/>
      <c r="AA2468" s="129"/>
      <c r="AB2468" s="129"/>
      <c r="AC2468" s="129"/>
      <c r="AD2468" s="129"/>
      <c r="AE2468" s="315"/>
      <c r="AF2468" s="129"/>
      <c r="AG2468" s="129"/>
      <c r="AH2468" s="129"/>
      <c r="AI2468" s="129"/>
      <c r="AJ2468" s="129"/>
      <c r="AK2468" s="129"/>
      <c r="AL2468" s="129"/>
      <c r="AM2468" s="129"/>
      <c r="AN2468" s="129"/>
      <c r="AO2468" s="129"/>
      <c r="AP2468" s="129"/>
      <c r="AQ2468" s="327"/>
      <c r="AR2468" s="327"/>
    </row>
    <row r="2469" spans="2:44" s="149" customFormat="1" ht="12.75" customHeight="1">
      <c r="B2469" s="93"/>
      <c r="C2469" s="116"/>
      <c r="D2469" s="120"/>
      <c r="E2469" s="120"/>
      <c r="F2469" s="120"/>
      <c r="G2469" s="108" t="s">
        <v>1490</v>
      </c>
      <c r="H2469" s="289" t="s">
        <v>1363</v>
      </c>
      <c r="I2469" s="290">
        <v>3</v>
      </c>
      <c r="J2469" s="290">
        <v>0</v>
      </c>
      <c r="K2469" s="290">
        <v>0.05</v>
      </c>
      <c r="L2469" s="290">
        <v>0</v>
      </c>
      <c r="M2469" s="290"/>
      <c r="N2469" s="290"/>
      <c r="O2469" s="290"/>
      <c r="P2469" s="290"/>
      <c r="Q2469" s="105"/>
      <c r="R2469" s="105">
        <v>42676</v>
      </c>
      <c r="S2469" s="274" t="s">
        <v>2470</v>
      </c>
      <c r="T2469" s="3"/>
      <c r="U2469" s="3"/>
      <c r="V2469" s="3"/>
      <c r="W2469" s="3"/>
      <c r="X2469" s="260"/>
      <c r="Y2469" s="129"/>
      <c r="Z2469" s="129"/>
      <c r="AA2469" s="129"/>
      <c r="AB2469" s="129"/>
      <c r="AC2469" s="129"/>
      <c r="AD2469" s="129"/>
      <c r="AE2469" s="315"/>
      <c r="AF2469" s="129"/>
      <c r="AG2469" s="129"/>
      <c r="AH2469" s="129"/>
      <c r="AI2469" s="129"/>
      <c r="AJ2469" s="129"/>
      <c r="AK2469" s="129"/>
      <c r="AL2469" s="129"/>
      <c r="AM2469" s="129"/>
      <c r="AN2469" s="129"/>
      <c r="AO2469" s="129"/>
      <c r="AP2469" s="129"/>
    </row>
    <row r="2470" spans="2:44" s="149" customFormat="1" ht="12.75" customHeight="1">
      <c r="B2470" s="93"/>
      <c r="C2470" s="116"/>
      <c r="D2470" s="120"/>
      <c r="E2470" s="120"/>
      <c r="F2470" s="120"/>
      <c r="G2470" s="108" t="s">
        <v>1491</v>
      </c>
      <c r="H2470" s="289" t="s">
        <v>1363</v>
      </c>
      <c r="I2470" s="290">
        <v>3</v>
      </c>
      <c r="J2470" s="290">
        <v>0</v>
      </c>
      <c r="K2470" s="290">
        <v>0.05</v>
      </c>
      <c r="L2470" s="290">
        <v>0</v>
      </c>
      <c r="M2470" s="290"/>
      <c r="N2470" s="290"/>
      <c r="O2470" s="290"/>
      <c r="P2470" s="290"/>
      <c r="Q2470" s="105"/>
      <c r="R2470" s="105">
        <v>42676</v>
      </c>
      <c r="S2470" s="274" t="s">
        <v>2470</v>
      </c>
      <c r="T2470" s="3"/>
      <c r="U2470" s="3"/>
      <c r="V2470" s="3"/>
      <c r="W2470" s="3"/>
      <c r="X2470" s="260"/>
      <c r="Y2470" s="129"/>
      <c r="Z2470" s="129"/>
      <c r="AA2470" s="129"/>
      <c r="AB2470" s="129"/>
      <c r="AC2470" s="129"/>
      <c r="AD2470" s="129"/>
      <c r="AE2470" s="315"/>
      <c r="AF2470" s="129"/>
      <c r="AG2470" s="129"/>
      <c r="AH2470" s="129"/>
      <c r="AI2470" s="129"/>
      <c r="AJ2470" s="129"/>
      <c r="AK2470" s="129"/>
      <c r="AL2470" s="129"/>
      <c r="AM2470" s="129"/>
      <c r="AN2470" s="129"/>
      <c r="AO2470" s="129"/>
      <c r="AP2470" s="129"/>
    </row>
    <row r="2471" spans="2:44" s="149" customFormat="1" ht="12.75" customHeight="1">
      <c r="B2471" s="93"/>
      <c r="C2471" s="116"/>
      <c r="D2471" s="120"/>
      <c r="E2471" s="120"/>
      <c r="F2471" s="120"/>
      <c r="G2471" s="108" t="s">
        <v>1492</v>
      </c>
      <c r="H2471" s="289" t="s">
        <v>1363</v>
      </c>
      <c r="I2471" s="290">
        <v>3</v>
      </c>
      <c r="J2471" s="290">
        <v>0</v>
      </c>
      <c r="K2471" s="290">
        <v>0.05</v>
      </c>
      <c r="L2471" s="290">
        <v>0</v>
      </c>
      <c r="M2471" s="290"/>
      <c r="N2471" s="290"/>
      <c r="O2471" s="290"/>
      <c r="P2471" s="290"/>
      <c r="Q2471" s="105"/>
      <c r="R2471" s="105">
        <v>42676</v>
      </c>
      <c r="S2471" s="274" t="s">
        <v>2470</v>
      </c>
      <c r="T2471" s="3"/>
      <c r="U2471" s="3"/>
      <c r="V2471" s="3"/>
      <c r="W2471" s="3"/>
      <c r="X2471" s="260"/>
      <c r="Y2471" s="129"/>
      <c r="Z2471" s="129"/>
      <c r="AA2471" s="129"/>
      <c r="AB2471" s="129"/>
      <c r="AC2471" s="129"/>
      <c r="AD2471" s="129"/>
      <c r="AE2471" s="315"/>
      <c r="AF2471" s="129"/>
      <c r="AG2471" s="129"/>
      <c r="AH2471" s="129"/>
      <c r="AI2471" s="129"/>
      <c r="AJ2471" s="129"/>
      <c r="AK2471" s="129"/>
      <c r="AL2471" s="129"/>
      <c r="AM2471" s="129"/>
      <c r="AN2471" s="129"/>
      <c r="AO2471" s="129"/>
      <c r="AP2471" s="129"/>
    </row>
    <row r="2472" spans="2:44" s="149" customFormat="1" ht="12.75" customHeight="1">
      <c r="B2472" s="291"/>
      <c r="C2472" s="121"/>
      <c r="D2472" s="120"/>
      <c r="E2472" s="120"/>
      <c r="F2472" s="120"/>
      <c r="G2472" s="108" t="s">
        <v>1493</v>
      </c>
      <c r="H2472" s="289" t="s">
        <v>1363</v>
      </c>
      <c r="I2472" s="290">
        <v>12</v>
      </c>
      <c r="J2472" s="290">
        <v>0</v>
      </c>
      <c r="K2472" s="290">
        <v>0.2</v>
      </c>
      <c r="L2472" s="290">
        <v>0</v>
      </c>
      <c r="M2472" s="290"/>
      <c r="N2472" s="290"/>
      <c r="O2472" s="290"/>
      <c r="P2472" s="290"/>
      <c r="Q2472" s="105"/>
      <c r="R2472" s="105">
        <v>42676</v>
      </c>
      <c r="S2472" s="274" t="s">
        <v>2470</v>
      </c>
      <c r="T2472" s="3"/>
      <c r="U2472" s="3"/>
      <c r="V2472" s="3"/>
      <c r="W2472" s="3"/>
      <c r="X2472" s="260"/>
      <c r="Y2472" s="129"/>
      <c r="Z2472" s="129"/>
      <c r="AA2472" s="129"/>
      <c r="AB2472" s="129"/>
      <c r="AC2472" s="129"/>
      <c r="AD2472" s="129"/>
      <c r="AE2472" s="315"/>
      <c r="AF2472" s="129"/>
      <c r="AG2472" s="129"/>
      <c r="AH2472" s="129"/>
      <c r="AI2472" s="129"/>
      <c r="AJ2472" s="129"/>
      <c r="AK2472" s="129"/>
      <c r="AL2472" s="129"/>
      <c r="AM2472" s="129"/>
      <c r="AN2472" s="129"/>
      <c r="AO2472" s="129"/>
      <c r="AP2472" s="129"/>
    </row>
    <row r="2473" spans="2:44" s="149" customFormat="1" ht="12.75" customHeight="1">
      <c r="B2473" s="93"/>
      <c r="C2473" s="120" t="s">
        <v>27</v>
      </c>
      <c r="D2473" s="120" t="s">
        <v>1468</v>
      </c>
      <c r="E2473" s="120" t="s">
        <v>1494</v>
      </c>
      <c r="F2473" s="120" t="s">
        <v>1495</v>
      </c>
      <c r="G2473" s="108" t="s">
        <v>1496</v>
      </c>
      <c r="H2473" s="289" t="s">
        <v>1363</v>
      </c>
      <c r="I2473" s="290">
        <v>3</v>
      </c>
      <c r="J2473" s="290">
        <v>6</v>
      </c>
      <c r="K2473" s="290">
        <v>0.05</v>
      </c>
      <c r="L2473" s="290">
        <v>0.1</v>
      </c>
      <c r="M2473" s="290">
        <v>93</v>
      </c>
      <c r="N2473" s="290">
        <v>56.4</v>
      </c>
      <c r="O2473" s="290">
        <v>1.55</v>
      </c>
      <c r="P2473" s="290">
        <v>0.94</v>
      </c>
      <c r="Q2473" s="105"/>
      <c r="R2473" s="105">
        <v>42676</v>
      </c>
      <c r="S2473" s="274" t="s">
        <v>2470</v>
      </c>
      <c r="T2473" s="3"/>
      <c r="U2473" s="3"/>
      <c r="V2473" s="3"/>
      <c r="W2473" s="3"/>
      <c r="X2473" s="260"/>
      <c r="Y2473" s="129"/>
      <c r="Z2473" s="129"/>
      <c r="AA2473" s="129"/>
      <c r="AB2473" s="129"/>
      <c r="AC2473" s="129"/>
      <c r="AD2473" s="129"/>
      <c r="AE2473" s="315"/>
      <c r="AF2473" s="129"/>
      <c r="AG2473" s="129"/>
      <c r="AH2473" s="129"/>
      <c r="AI2473" s="129"/>
      <c r="AJ2473" s="129"/>
      <c r="AK2473" s="129"/>
      <c r="AL2473" s="129"/>
      <c r="AM2473" s="129"/>
      <c r="AN2473" s="129"/>
      <c r="AO2473" s="129"/>
      <c r="AP2473" s="129"/>
      <c r="AQ2473" s="327"/>
      <c r="AR2473" s="327"/>
    </row>
    <row r="2474" spans="2:44" s="149" customFormat="1" ht="12.75" customHeight="1">
      <c r="B2474" s="291"/>
      <c r="C2474" s="121"/>
      <c r="D2474" s="120"/>
      <c r="E2474" s="120"/>
      <c r="F2474" s="120"/>
      <c r="G2474" s="108" t="s">
        <v>1497</v>
      </c>
      <c r="H2474" s="289" t="s">
        <v>1363</v>
      </c>
      <c r="I2474" s="290">
        <v>18</v>
      </c>
      <c r="J2474" s="290">
        <v>30</v>
      </c>
      <c r="K2474" s="290">
        <v>0.3</v>
      </c>
      <c r="L2474" s="290">
        <v>0.5</v>
      </c>
      <c r="M2474" s="290"/>
      <c r="N2474" s="290"/>
      <c r="O2474" s="290"/>
      <c r="P2474" s="290"/>
      <c r="Q2474" s="105"/>
      <c r="R2474" s="105">
        <v>42676</v>
      </c>
      <c r="S2474" s="274" t="s">
        <v>2470</v>
      </c>
      <c r="T2474" s="3"/>
      <c r="U2474" s="3"/>
      <c r="V2474" s="3"/>
      <c r="W2474" s="3"/>
      <c r="X2474" s="260"/>
      <c r="Y2474" s="129"/>
      <c r="Z2474" s="129"/>
      <c r="AA2474" s="129"/>
      <c r="AB2474" s="129"/>
      <c r="AC2474" s="129"/>
      <c r="AD2474" s="129"/>
      <c r="AE2474" s="315"/>
      <c r="AF2474" s="129"/>
      <c r="AG2474" s="129"/>
      <c r="AH2474" s="129"/>
      <c r="AI2474" s="129"/>
      <c r="AJ2474" s="129"/>
      <c r="AK2474" s="129"/>
      <c r="AL2474" s="129"/>
      <c r="AM2474" s="129"/>
      <c r="AN2474" s="129"/>
      <c r="AO2474" s="129"/>
      <c r="AP2474" s="129"/>
    </row>
    <row r="2475" spans="2:44" s="149" customFormat="1" ht="12.75" customHeight="1">
      <c r="B2475" s="291"/>
      <c r="C2475" s="121"/>
      <c r="D2475" s="120"/>
      <c r="E2475" s="120"/>
      <c r="F2475" s="120"/>
      <c r="G2475" s="108" t="s">
        <v>1498</v>
      </c>
      <c r="H2475" s="289" t="s">
        <v>1363</v>
      </c>
      <c r="I2475" s="290">
        <v>6</v>
      </c>
      <c r="J2475" s="290">
        <v>6</v>
      </c>
      <c r="K2475" s="290">
        <v>0.1</v>
      </c>
      <c r="L2475" s="290">
        <v>0.1</v>
      </c>
      <c r="M2475" s="290"/>
      <c r="N2475" s="290"/>
      <c r="O2475" s="290"/>
      <c r="P2475" s="290"/>
      <c r="Q2475" s="105"/>
      <c r="R2475" s="105">
        <v>42676</v>
      </c>
      <c r="S2475" s="274" t="s">
        <v>2470</v>
      </c>
      <c r="T2475" s="3"/>
      <c r="U2475" s="3"/>
      <c r="V2475" s="3"/>
      <c r="W2475" s="3"/>
      <c r="X2475" s="260"/>
      <c r="Y2475" s="129"/>
      <c r="Z2475" s="129"/>
      <c r="AA2475" s="129"/>
      <c r="AB2475" s="129"/>
      <c r="AC2475" s="129"/>
      <c r="AD2475" s="129"/>
      <c r="AE2475" s="315"/>
      <c r="AF2475" s="129"/>
      <c r="AG2475" s="129"/>
      <c r="AH2475" s="129"/>
      <c r="AI2475" s="129"/>
      <c r="AJ2475" s="129"/>
      <c r="AK2475" s="129"/>
      <c r="AL2475" s="129"/>
      <c r="AM2475" s="129"/>
      <c r="AN2475" s="129"/>
      <c r="AO2475" s="129"/>
      <c r="AP2475" s="129"/>
    </row>
    <row r="2476" spans="2:44" s="149" customFormat="1" ht="12.75" customHeight="1">
      <c r="B2476" s="291"/>
      <c r="C2476" s="121"/>
      <c r="D2476" s="120"/>
      <c r="E2476" s="120"/>
      <c r="F2476" s="120"/>
      <c r="G2476" s="108" t="s">
        <v>1499</v>
      </c>
      <c r="H2476" s="289" t="s">
        <v>1363</v>
      </c>
      <c r="I2476" s="290">
        <v>12</v>
      </c>
      <c r="J2476" s="290">
        <v>4.8</v>
      </c>
      <c r="K2476" s="290">
        <v>0.2</v>
      </c>
      <c r="L2476" s="290">
        <v>0.08</v>
      </c>
      <c r="M2476" s="290"/>
      <c r="N2476" s="290"/>
      <c r="O2476" s="290"/>
      <c r="P2476" s="290"/>
      <c r="Q2476" s="105"/>
      <c r="R2476" s="105">
        <v>42676</v>
      </c>
      <c r="S2476" s="274" t="s">
        <v>2470</v>
      </c>
      <c r="T2476" s="3"/>
      <c r="U2476" s="3"/>
      <c r="V2476" s="3"/>
      <c r="W2476" s="3"/>
      <c r="X2476" s="260"/>
      <c r="Y2476" s="129"/>
      <c r="Z2476" s="129"/>
      <c r="AA2476" s="129"/>
      <c r="AB2476" s="129"/>
      <c r="AC2476" s="129"/>
      <c r="AD2476" s="129"/>
      <c r="AE2476" s="315"/>
      <c r="AF2476" s="129"/>
      <c r="AG2476" s="129"/>
      <c r="AH2476" s="129"/>
      <c r="AI2476" s="129"/>
      <c r="AJ2476" s="129"/>
      <c r="AK2476" s="129"/>
      <c r="AL2476" s="129"/>
      <c r="AM2476" s="129"/>
      <c r="AN2476" s="129"/>
      <c r="AO2476" s="129"/>
      <c r="AP2476" s="129"/>
    </row>
    <row r="2477" spans="2:44" s="149" customFormat="1" ht="12.75" customHeight="1">
      <c r="B2477" s="291"/>
      <c r="C2477" s="121"/>
      <c r="D2477" s="120"/>
      <c r="E2477" s="120"/>
      <c r="F2477" s="120"/>
      <c r="G2477" s="108" t="s">
        <v>1500</v>
      </c>
      <c r="H2477" s="289" t="s">
        <v>1363</v>
      </c>
      <c r="I2477" s="290">
        <v>12</v>
      </c>
      <c r="J2477" s="290">
        <v>4.8</v>
      </c>
      <c r="K2477" s="290">
        <v>0.2</v>
      </c>
      <c r="L2477" s="290">
        <v>0.08</v>
      </c>
      <c r="M2477" s="290"/>
      <c r="N2477" s="290"/>
      <c r="O2477" s="290"/>
      <c r="P2477" s="290"/>
      <c r="Q2477" s="105"/>
      <c r="R2477" s="105">
        <v>42676</v>
      </c>
      <c r="S2477" s="274" t="s">
        <v>2470</v>
      </c>
      <c r="T2477" s="3"/>
      <c r="U2477" s="3"/>
      <c r="V2477" s="3"/>
      <c r="W2477" s="3"/>
      <c r="X2477" s="260"/>
      <c r="Y2477" s="129"/>
      <c r="Z2477" s="129"/>
      <c r="AA2477" s="129"/>
      <c r="AB2477" s="129"/>
      <c r="AC2477" s="129"/>
      <c r="AD2477" s="129"/>
      <c r="AE2477" s="315"/>
      <c r="AF2477" s="129"/>
      <c r="AG2477" s="129"/>
      <c r="AH2477" s="129"/>
      <c r="AI2477" s="129"/>
      <c r="AJ2477" s="129"/>
      <c r="AK2477" s="129"/>
      <c r="AL2477" s="129"/>
      <c r="AM2477" s="129"/>
      <c r="AN2477" s="129"/>
      <c r="AO2477" s="129"/>
      <c r="AP2477" s="129"/>
    </row>
    <row r="2478" spans="2:44" s="149" customFormat="1" ht="12.75" customHeight="1">
      <c r="B2478" s="291"/>
      <c r="C2478" s="121"/>
      <c r="D2478" s="120"/>
      <c r="E2478" s="120"/>
      <c r="F2478" s="120"/>
      <c r="G2478" s="108" t="s">
        <v>1501</v>
      </c>
      <c r="H2478" s="289" t="s">
        <v>1363</v>
      </c>
      <c r="I2478" s="290">
        <v>12</v>
      </c>
      <c r="J2478" s="290">
        <v>4.8</v>
      </c>
      <c r="K2478" s="290">
        <v>0.2</v>
      </c>
      <c r="L2478" s="290">
        <v>0.08</v>
      </c>
      <c r="M2478" s="290"/>
      <c r="N2478" s="290"/>
      <c r="O2478" s="290"/>
      <c r="P2478" s="290"/>
      <c r="Q2478" s="105"/>
      <c r="R2478" s="105">
        <v>43224</v>
      </c>
      <c r="S2478" s="274" t="s">
        <v>2470</v>
      </c>
      <c r="T2478" s="3"/>
      <c r="U2478" s="3"/>
      <c r="V2478" s="3"/>
      <c r="W2478" s="3"/>
      <c r="X2478" s="260"/>
      <c r="Y2478" s="129"/>
      <c r="Z2478" s="129"/>
      <c r="AA2478" s="129"/>
      <c r="AB2478" s="129"/>
      <c r="AC2478" s="129"/>
      <c r="AD2478" s="129"/>
      <c r="AE2478" s="315"/>
      <c r="AF2478" s="129"/>
      <c r="AG2478" s="129"/>
      <c r="AH2478" s="129"/>
      <c r="AI2478" s="129"/>
      <c r="AJ2478" s="129"/>
      <c r="AK2478" s="129"/>
      <c r="AL2478" s="129"/>
      <c r="AM2478" s="129"/>
      <c r="AN2478" s="129"/>
      <c r="AO2478" s="129"/>
      <c r="AP2478" s="129"/>
    </row>
    <row r="2479" spans="2:44" s="149" customFormat="1" ht="12.75" customHeight="1">
      <c r="B2479" s="291"/>
      <c r="C2479" s="121"/>
      <c r="D2479" s="120"/>
      <c r="E2479" s="120"/>
      <c r="F2479" s="120"/>
      <c r="G2479" s="108" t="s">
        <v>1502</v>
      </c>
      <c r="H2479" s="289" t="s">
        <v>1363</v>
      </c>
      <c r="I2479" s="290">
        <v>30</v>
      </c>
      <c r="J2479" s="290">
        <v>0</v>
      </c>
      <c r="K2479" s="290">
        <v>0.5</v>
      </c>
      <c r="L2479" s="290">
        <v>0</v>
      </c>
      <c r="M2479" s="290"/>
      <c r="N2479" s="290"/>
      <c r="O2479" s="290"/>
      <c r="P2479" s="290"/>
      <c r="Q2479" s="105"/>
      <c r="R2479" s="105">
        <v>43224</v>
      </c>
      <c r="S2479" s="274" t="s">
        <v>2470</v>
      </c>
      <c r="T2479" s="3"/>
      <c r="U2479" s="3"/>
      <c r="V2479" s="3"/>
      <c r="W2479" s="3"/>
      <c r="X2479" s="260"/>
      <c r="Y2479" s="129"/>
      <c r="Z2479" s="129"/>
      <c r="AA2479" s="129"/>
      <c r="AB2479" s="129"/>
      <c r="AC2479" s="129"/>
      <c r="AD2479" s="129"/>
      <c r="AE2479" s="315"/>
      <c r="AF2479" s="129"/>
      <c r="AG2479" s="129"/>
      <c r="AH2479" s="129"/>
      <c r="AI2479" s="129"/>
      <c r="AJ2479" s="129"/>
      <c r="AK2479" s="129"/>
      <c r="AL2479" s="129"/>
      <c r="AM2479" s="129"/>
      <c r="AN2479" s="129"/>
      <c r="AO2479" s="129"/>
      <c r="AP2479" s="129"/>
    </row>
    <row r="2480" spans="2:44" s="149" customFormat="1" ht="12.75" customHeight="1">
      <c r="B2480" s="93"/>
      <c r="C2480" s="120" t="s">
        <v>27</v>
      </c>
      <c r="D2480" s="120" t="s">
        <v>1468</v>
      </c>
      <c r="E2480" s="120" t="s">
        <v>1494</v>
      </c>
      <c r="F2480" s="120" t="s">
        <v>1503</v>
      </c>
      <c r="G2480" s="108" t="s">
        <v>1504</v>
      </c>
      <c r="H2480" s="289" t="s">
        <v>1363</v>
      </c>
      <c r="I2480" s="290">
        <v>12</v>
      </c>
      <c r="J2480" s="290">
        <v>120</v>
      </c>
      <c r="K2480" s="290">
        <v>0.2</v>
      </c>
      <c r="L2480" s="290">
        <v>2</v>
      </c>
      <c r="M2480" s="290">
        <v>291</v>
      </c>
      <c r="N2480" s="290">
        <v>120</v>
      </c>
      <c r="O2480" s="290">
        <v>4.8499999999999996</v>
      </c>
      <c r="P2480" s="290">
        <v>2</v>
      </c>
      <c r="Q2480" s="105"/>
      <c r="R2480" s="105">
        <v>42676</v>
      </c>
      <c r="S2480" s="274" t="s">
        <v>2470</v>
      </c>
      <c r="T2480" s="3"/>
      <c r="U2480" s="3"/>
      <c r="V2480" s="3"/>
      <c r="W2480" s="3"/>
      <c r="X2480" s="260"/>
      <c r="Y2480" s="129"/>
      <c r="Z2480" s="129"/>
      <c r="AA2480" s="129"/>
      <c r="AB2480" s="129"/>
      <c r="AC2480" s="129"/>
      <c r="AD2480" s="129"/>
      <c r="AE2480" s="315"/>
      <c r="AF2480" s="129"/>
      <c r="AG2480" s="129"/>
      <c r="AH2480" s="129"/>
      <c r="AI2480" s="129"/>
      <c r="AJ2480" s="129"/>
      <c r="AK2480" s="129"/>
      <c r="AL2480" s="129"/>
      <c r="AM2480" s="129"/>
      <c r="AN2480" s="129"/>
      <c r="AO2480" s="129"/>
      <c r="AP2480" s="129"/>
      <c r="AQ2480" s="327"/>
      <c r="AR2480" s="327"/>
    </row>
    <row r="2481" spans="2:44" s="149" customFormat="1" ht="12.75" customHeight="1">
      <c r="B2481" s="291"/>
      <c r="C2481" s="121"/>
      <c r="D2481" s="120"/>
      <c r="E2481" s="120"/>
      <c r="F2481" s="120"/>
      <c r="G2481" s="108" t="s">
        <v>1505</v>
      </c>
      <c r="H2481" s="289" t="s">
        <v>1363</v>
      </c>
      <c r="I2481" s="290">
        <v>12</v>
      </c>
      <c r="J2481" s="290">
        <v>0</v>
      </c>
      <c r="K2481" s="290">
        <v>0.2</v>
      </c>
      <c r="L2481" s="290">
        <v>0</v>
      </c>
      <c r="M2481" s="290"/>
      <c r="N2481" s="290"/>
      <c r="O2481" s="290"/>
      <c r="P2481" s="290"/>
      <c r="Q2481" s="105"/>
      <c r="R2481" s="105">
        <v>42676</v>
      </c>
      <c r="S2481" s="274" t="s">
        <v>2470</v>
      </c>
      <c r="T2481" s="3"/>
      <c r="U2481" s="3"/>
      <c r="V2481" s="3"/>
      <c r="W2481" s="3"/>
      <c r="X2481" s="260"/>
      <c r="Y2481" s="129"/>
      <c r="Z2481" s="129"/>
      <c r="AA2481" s="129"/>
      <c r="AB2481" s="129"/>
      <c r="AC2481" s="129"/>
      <c r="AD2481" s="129"/>
      <c r="AE2481" s="315"/>
      <c r="AF2481" s="129"/>
      <c r="AG2481" s="129"/>
      <c r="AH2481" s="129"/>
      <c r="AI2481" s="129"/>
      <c r="AJ2481" s="129"/>
      <c r="AK2481" s="129"/>
      <c r="AL2481" s="129"/>
      <c r="AM2481" s="129"/>
      <c r="AN2481" s="129"/>
      <c r="AO2481" s="129"/>
      <c r="AP2481" s="129"/>
    </row>
    <row r="2482" spans="2:44" s="149" customFormat="1" ht="12.75" customHeight="1">
      <c r="B2482" s="291"/>
      <c r="C2482" s="121"/>
      <c r="D2482" s="120"/>
      <c r="E2482" s="120"/>
      <c r="F2482" s="120"/>
      <c r="G2482" s="108" t="s">
        <v>1506</v>
      </c>
      <c r="H2482" s="289" t="s">
        <v>1363</v>
      </c>
      <c r="I2482" s="290">
        <v>6</v>
      </c>
      <c r="J2482" s="290">
        <v>0</v>
      </c>
      <c r="K2482" s="290">
        <v>0.1</v>
      </c>
      <c r="L2482" s="290">
        <v>0</v>
      </c>
      <c r="M2482" s="290"/>
      <c r="N2482" s="290"/>
      <c r="O2482" s="290"/>
      <c r="P2482" s="290"/>
      <c r="Q2482" s="105"/>
      <c r="R2482" s="105">
        <v>42676</v>
      </c>
      <c r="S2482" s="274" t="s">
        <v>2470</v>
      </c>
      <c r="T2482" s="3"/>
      <c r="U2482" s="3"/>
      <c r="V2482" s="3"/>
      <c r="W2482" s="3"/>
      <c r="X2482" s="260"/>
      <c r="Y2482" s="129"/>
      <c r="Z2482" s="129"/>
      <c r="AA2482" s="129"/>
      <c r="AB2482" s="129"/>
      <c r="AC2482" s="129"/>
      <c r="AD2482" s="129"/>
      <c r="AE2482" s="315"/>
      <c r="AF2482" s="129"/>
      <c r="AG2482" s="129"/>
      <c r="AH2482" s="129"/>
      <c r="AI2482" s="129"/>
      <c r="AJ2482" s="129"/>
      <c r="AK2482" s="129"/>
      <c r="AL2482" s="129"/>
      <c r="AM2482" s="129"/>
      <c r="AN2482" s="129"/>
      <c r="AO2482" s="129"/>
      <c r="AP2482" s="129"/>
    </row>
    <row r="2483" spans="2:44" s="149" customFormat="1" ht="12.75" customHeight="1">
      <c r="B2483" s="291"/>
      <c r="C2483" s="121"/>
      <c r="D2483" s="120"/>
      <c r="E2483" s="120"/>
      <c r="F2483" s="120"/>
      <c r="G2483" s="108" t="s">
        <v>1507</v>
      </c>
      <c r="H2483" s="289" t="s">
        <v>1363</v>
      </c>
      <c r="I2483" s="290">
        <v>6</v>
      </c>
      <c r="J2483" s="290">
        <v>0</v>
      </c>
      <c r="K2483" s="290">
        <v>0.1</v>
      </c>
      <c r="L2483" s="290">
        <v>0</v>
      </c>
      <c r="M2483" s="290"/>
      <c r="N2483" s="290"/>
      <c r="O2483" s="290"/>
      <c r="P2483" s="290"/>
      <c r="Q2483" s="105"/>
      <c r="R2483" s="105">
        <v>42676</v>
      </c>
      <c r="S2483" s="274" t="s">
        <v>2470</v>
      </c>
      <c r="T2483" s="3"/>
      <c r="U2483" s="3"/>
      <c r="V2483" s="3"/>
      <c r="W2483" s="3"/>
      <c r="X2483" s="260"/>
      <c r="Y2483" s="129"/>
      <c r="Z2483" s="129"/>
      <c r="AA2483" s="129"/>
      <c r="AB2483" s="129"/>
      <c r="AC2483" s="129"/>
      <c r="AD2483" s="129"/>
      <c r="AE2483" s="315"/>
      <c r="AF2483" s="129"/>
      <c r="AG2483" s="129"/>
      <c r="AH2483" s="129"/>
      <c r="AI2483" s="129"/>
      <c r="AJ2483" s="129"/>
      <c r="AK2483" s="129"/>
      <c r="AL2483" s="129"/>
      <c r="AM2483" s="129"/>
      <c r="AN2483" s="129"/>
      <c r="AO2483" s="129"/>
      <c r="AP2483" s="129"/>
    </row>
    <row r="2484" spans="2:44" s="149" customFormat="1" ht="12.75" customHeight="1">
      <c r="B2484" s="291"/>
      <c r="C2484" s="121"/>
      <c r="D2484" s="120"/>
      <c r="E2484" s="120"/>
      <c r="F2484" s="120"/>
      <c r="G2484" s="108" t="s">
        <v>1508</v>
      </c>
      <c r="H2484" s="289" t="s">
        <v>1363</v>
      </c>
      <c r="I2484" s="290">
        <v>3</v>
      </c>
      <c r="J2484" s="290">
        <v>0</v>
      </c>
      <c r="K2484" s="290">
        <v>0.05</v>
      </c>
      <c r="L2484" s="290">
        <v>0</v>
      </c>
      <c r="M2484" s="290"/>
      <c r="N2484" s="290"/>
      <c r="O2484" s="290"/>
      <c r="P2484" s="290"/>
      <c r="Q2484" s="105"/>
      <c r="R2484" s="105">
        <v>42676</v>
      </c>
      <c r="S2484" s="274" t="s">
        <v>2470</v>
      </c>
      <c r="T2484" s="3"/>
      <c r="U2484" s="3"/>
      <c r="V2484" s="3"/>
      <c r="W2484" s="3"/>
      <c r="X2484" s="260"/>
      <c r="Y2484" s="129"/>
      <c r="Z2484" s="129"/>
      <c r="AA2484" s="129"/>
      <c r="AB2484" s="129"/>
      <c r="AC2484" s="129"/>
      <c r="AD2484" s="129"/>
      <c r="AE2484" s="315"/>
      <c r="AF2484" s="129"/>
      <c r="AG2484" s="129"/>
      <c r="AH2484" s="129"/>
      <c r="AI2484" s="129"/>
      <c r="AJ2484" s="129"/>
      <c r="AK2484" s="129"/>
      <c r="AL2484" s="129"/>
      <c r="AM2484" s="129"/>
      <c r="AN2484" s="129"/>
      <c r="AO2484" s="129"/>
      <c r="AP2484" s="129"/>
    </row>
    <row r="2485" spans="2:44" s="149" customFormat="1" ht="12.75" customHeight="1">
      <c r="B2485" s="291"/>
      <c r="C2485" s="121"/>
      <c r="D2485" s="120"/>
      <c r="E2485" s="120"/>
      <c r="F2485" s="120"/>
      <c r="G2485" s="108" t="s">
        <v>1509</v>
      </c>
      <c r="H2485" s="289" t="s">
        <v>1363</v>
      </c>
      <c r="I2485" s="290">
        <v>12</v>
      </c>
      <c r="J2485" s="290">
        <v>0</v>
      </c>
      <c r="K2485" s="290">
        <v>0.2</v>
      </c>
      <c r="L2485" s="290">
        <v>0</v>
      </c>
      <c r="M2485" s="290"/>
      <c r="N2485" s="290"/>
      <c r="O2485" s="290"/>
      <c r="P2485" s="290"/>
      <c r="Q2485" s="105"/>
      <c r="R2485" s="105">
        <v>43224</v>
      </c>
      <c r="S2485" s="274" t="s">
        <v>2470</v>
      </c>
      <c r="T2485" s="3"/>
      <c r="U2485" s="3"/>
      <c r="V2485" s="3"/>
      <c r="W2485" s="3"/>
      <c r="X2485" s="260"/>
      <c r="Y2485" s="129"/>
      <c r="Z2485" s="129"/>
      <c r="AA2485" s="129"/>
      <c r="AB2485" s="129"/>
      <c r="AC2485" s="129"/>
      <c r="AD2485" s="129"/>
      <c r="AE2485" s="315"/>
      <c r="AF2485" s="129"/>
      <c r="AG2485" s="129"/>
      <c r="AH2485" s="129"/>
      <c r="AI2485" s="129"/>
      <c r="AJ2485" s="129"/>
      <c r="AK2485" s="129"/>
      <c r="AL2485" s="129"/>
      <c r="AM2485" s="129"/>
      <c r="AN2485" s="129"/>
      <c r="AO2485" s="129"/>
      <c r="AP2485" s="129"/>
    </row>
    <row r="2486" spans="2:44" s="149" customFormat="1" ht="12.75" customHeight="1">
      <c r="B2486" s="291"/>
      <c r="C2486" s="121"/>
      <c r="D2486" s="120"/>
      <c r="E2486" s="120"/>
      <c r="F2486" s="120"/>
      <c r="G2486" s="108" t="s">
        <v>1510</v>
      </c>
      <c r="H2486" s="289" t="s">
        <v>1363</v>
      </c>
      <c r="I2486" s="290">
        <v>240</v>
      </c>
      <c r="J2486" s="290">
        <v>0</v>
      </c>
      <c r="K2486" s="290">
        <v>4</v>
      </c>
      <c r="L2486" s="290">
        <v>0</v>
      </c>
      <c r="M2486" s="290"/>
      <c r="N2486" s="290"/>
      <c r="O2486" s="290"/>
      <c r="P2486" s="290"/>
      <c r="Q2486" s="105"/>
      <c r="R2486" s="105">
        <v>43055</v>
      </c>
      <c r="S2486" s="274" t="s">
        <v>2470</v>
      </c>
      <c r="T2486" s="3"/>
      <c r="U2486" s="3"/>
      <c r="V2486" s="3"/>
      <c r="W2486" s="3"/>
      <c r="X2486" s="260"/>
      <c r="Y2486" s="129"/>
      <c r="Z2486" s="129"/>
      <c r="AA2486" s="129"/>
      <c r="AB2486" s="129"/>
      <c r="AC2486" s="129"/>
      <c r="AD2486" s="129"/>
      <c r="AE2486" s="315"/>
      <c r="AF2486" s="129"/>
      <c r="AG2486" s="129"/>
      <c r="AH2486" s="129"/>
      <c r="AI2486" s="129"/>
      <c r="AJ2486" s="129"/>
      <c r="AK2486" s="129"/>
      <c r="AL2486" s="129"/>
      <c r="AM2486" s="129"/>
      <c r="AN2486" s="129"/>
      <c r="AO2486" s="129"/>
      <c r="AP2486" s="129"/>
    </row>
    <row r="2487" spans="2:44" s="149" customFormat="1" ht="12.75" customHeight="1">
      <c r="B2487" s="93"/>
      <c r="C2487" s="120" t="s">
        <v>27</v>
      </c>
      <c r="D2487" s="120" t="s">
        <v>1468</v>
      </c>
      <c r="E2487" s="120" t="s">
        <v>1511</v>
      </c>
      <c r="F2487" s="120" t="s">
        <v>1710</v>
      </c>
      <c r="G2487" s="108" t="s">
        <v>1512</v>
      </c>
      <c r="H2487" s="289" t="s">
        <v>1363</v>
      </c>
      <c r="I2487" s="290">
        <v>3</v>
      </c>
      <c r="J2487" s="290">
        <v>0</v>
      </c>
      <c r="K2487" s="290">
        <v>0.05</v>
      </c>
      <c r="L2487" s="290">
        <v>0</v>
      </c>
      <c r="M2487" s="290">
        <v>27</v>
      </c>
      <c r="N2487" s="290">
        <v>0</v>
      </c>
      <c r="O2487" s="290">
        <v>0.45</v>
      </c>
      <c r="P2487" s="290">
        <v>0</v>
      </c>
      <c r="Q2487" s="105"/>
      <c r="R2487" s="105">
        <v>42676</v>
      </c>
      <c r="S2487" s="274" t="s">
        <v>2470</v>
      </c>
      <c r="T2487" s="3"/>
      <c r="U2487" s="3"/>
      <c r="V2487" s="3"/>
      <c r="W2487" s="3"/>
      <c r="X2487" s="260"/>
      <c r="Y2487" s="129"/>
      <c r="Z2487" s="129"/>
      <c r="AA2487" s="129"/>
      <c r="AB2487" s="129"/>
      <c r="AC2487" s="129"/>
      <c r="AD2487" s="129"/>
      <c r="AE2487" s="315"/>
      <c r="AF2487" s="129"/>
      <c r="AG2487" s="129"/>
      <c r="AH2487" s="129"/>
      <c r="AI2487" s="129"/>
      <c r="AJ2487" s="129"/>
      <c r="AK2487" s="129"/>
      <c r="AL2487" s="129"/>
      <c r="AM2487" s="129"/>
      <c r="AN2487" s="129"/>
      <c r="AO2487" s="129"/>
      <c r="AP2487" s="129"/>
      <c r="AQ2487" s="327"/>
      <c r="AR2487" s="327"/>
    </row>
    <row r="2488" spans="2:44" s="149" customFormat="1" ht="12.75" customHeight="1">
      <c r="B2488" s="291"/>
      <c r="C2488" s="121"/>
      <c r="D2488" s="120"/>
      <c r="E2488" s="120"/>
      <c r="F2488" s="120"/>
      <c r="G2488" s="108" t="s">
        <v>1513</v>
      </c>
      <c r="H2488" s="289" t="s">
        <v>1363</v>
      </c>
      <c r="I2488" s="290">
        <v>6</v>
      </c>
      <c r="J2488" s="290">
        <v>0</v>
      </c>
      <c r="K2488" s="290">
        <v>0.1</v>
      </c>
      <c r="L2488" s="290">
        <v>0</v>
      </c>
      <c r="M2488" s="290"/>
      <c r="N2488" s="290"/>
      <c r="O2488" s="290"/>
      <c r="P2488" s="290"/>
      <c r="Q2488" s="105"/>
      <c r="R2488" s="105">
        <v>42676</v>
      </c>
      <c r="S2488" s="274" t="s">
        <v>2470</v>
      </c>
      <c r="T2488" s="3"/>
      <c r="U2488" s="3"/>
      <c r="V2488" s="3"/>
      <c r="W2488" s="3"/>
      <c r="X2488" s="260"/>
      <c r="Y2488" s="129"/>
      <c r="Z2488" s="129"/>
      <c r="AA2488" s="129"/>
      <c r="AB2488" s="129"/>
      <c r="AC2488" s="129"/>
      <c r="AD2488" s="129"/>
      <c r="AE2488" s="315"/>
      <c r="AF2488" s="129"/>
      <c r="AG2488" s="129"/>
      <c r="AH2488" s="129"/>
      <c r="AI2488" s="129"/>
      <c r="AJ2488" s="129"/>
      <c r="AK2488" s="129"/>
      <c r="AL2488" s="129"/>
      <c r="AM2488" s="129"/>
      <c r="AN2488" s="129"/>
      <c r="AO2488" s="129"/>
      <c r="AP2488" s="129"/>
    </row>
    <row r="2489" spans="2:44" s="149" customFormat="1" ht="12.75" customHeight="1">
      <c r="B2489" s="291"/>
      <c r="C2489" s="121"/>
      <c r="D2489" s="120"/>
      <c r="E2489" s="120"/>
      <c r="F2489" s="120"/>
      <c r="G2489" s="108" t="s">
        <v>1514</v>
      </c>
      <c r="H2489" s="289" t="s">
        <v>1363</v>
      </c>
      <c r="I2489" s="290">
        <v>6</v>
      </c>
      <c r="J2489" s="290">
        <v>0</v>
      </c>
      <c r="K2489" s="290">
        <v>0.1</v>
      </c>
      <c r="L2489" s="290">
        <v>0</v>
      </c>
      <c r="M2489" s="290"/>
      <c r="N2489" s="290"/>
      <c r="O2489" s="290"/>
      <c r="P2489" s="290"/>
      <c r="Q2489" s="105"/>
      <c r="R2489" s="105">
        <v>42676</v>
      </c>
      <c r="S2489" s="274" t="s">
        <v>2470</v>
      </c>
      <c r="T2489" s="107"/>
      <c r="U2489" s="107"/>
      <c r="V2489" s="107"/>
      <c r="W2489" s="107"/>
      <c r="X2489" s="260"/>
      <c r="Y2489" s="129"/>
      <c r="Z2489" s="129"/>
      <c r="AA2489" s="129"/>
      <c r="AB2489" s="129"/>
      <c r="AC2489" s="129"/>
      <c r="AD2489" s="129"/>
      <c r="AE2489" s="315"/>
      <c r="AF2489" s="129"/>
      <c r="AG2489" s="129"/>
      <c r="AH2489" s="129"/>
      <c r="AI2489" s="129"/>
      <c r="AJ2489" s="129"/>
      <c r="AK2489" s="129"/>
      <c r="AL2489" s="129"/>
      <c r="AM2489" s="129"/>
      <c r="AN2489" s="129"/>
      <c r="AO2489" s="129"/>
      <c r="AP2489" s="129"/>
    </row>
    <row r="2490" spans="2:44" ht="12.75" customHeight="1">
      <c r="C2490" s="121"/>
      <c r="D2490" s="120"/>
      <c r="E2490" s="120"/>
      <c r="F2490" s="120"/>
      <c r="G2490" s="108" t="s">
        <v>1515</v>
      </c>
      <c r="H2490" s="289" t="s">
        <v>1363</v>
      </c>
      <c r="I2490" s="290">
        <v>12</v>
      </c>
      <c r="J2490" s="290">
        <v>0</v>
      </c>
      <c r="K2490" s="290">
        <v>0.2</v>
      </c>
      <c r="L2490" s="290">
        <v>0</v>
      </c>
      <c r="M2490" s="290"/>
      <c r="N2490" s="290"/>
      <c r="O2490" s="290"/>
      <c r="P2490" s="290"/>
      <c r="Q2490" s="105"/>
      <c r="R2490" s="105">
        <v>42676</v>
      </c>
      <c r="S2490" s="274" t="s">
        <v>2470</v>
      </c>
      <c r="T2490" s="293"/>
      <c r="U2490" s="293"/>
      <c r="V2490" s="293"/>
      <c r="W2490" s="293"/>
      <c r="X2490" s="84"/>
      <c r="Y2490" s="293"/>
      <c r="Z2490" s="293"/>
      <c r="AA2490" s="293"/>
      <c r="AB2490" s="293"/>
      <c r="AC2490" s="293"/>
      <c r="AD2490" s="293"/>
      <c r="AE2490" s="322"/>
      <c r="AF2490" s="293"/>
      <c r="AG2490" s="293"/>
      <c r="AH2490" s="293"/>
      <c r="AI2490" s="293"/>
      <c r="AJ2490" s="293"/>
      <c r="AK2490" s="293"/>
      <c r="AL2490" s="293"/>
      <c r="AM2490" s="293"/>
      <c r="AN2490" s="293"/>
      <c r="AO2490" s="293"/>
      <c r="AP2490" s="293"/>
      <c r="AQ2490" s="291"/>
      <c r="AR2490" s="291"/>
    </row>
    <row r="2491" spans="2:44" ht="12.75" customHeight="1">
      <c r="B2491" s="93"/>
      <c r="C2491" s="120" t="s">
        <v>27</v>
      </c>
      <c r="D2491" s="120" t="s">
        <v>1468</v>
      </c>
      <c r="E2491" s="120" t="s">
        <v>1511</v>
      </c>
      <c r="F2491" s="120" t="s">
        <v>1516</v>
      </c>
      <c r="G2491" s="108" t="s">
        <v>1517</v>
      </c>
      <c r="H2491" s="289" t="s">
        <v>1363</v>
      </c>
      <c r="I2491" s="290">
        <v>6</v>
      </c>
      <c r="J2491" s="290">
        <v>0</v>
      </c>
      <c r="K2491" s="290">
        <v>0.1</v>
      </c>
      <c r="L2491" s="290">
        <v>0</v>
      </c>
      <c r="M2491" s="290">
        <v>60</v>
      </c>
      <c r="N2491" s="290">
        <v>0</v>
      </c>
      <c r="O2491" s="290">
        <v>1</v>
      </c>
      <c r="P2491" s="290">
        <v>0</v>
      </c>
      <c r="Q2491" s="105"/>
      <c r="R2491" s="105">
        <v>42676</v>
      </c>
      <c r="S2491" s="274" t="s">
        <v>2470</v>
      </c>
      <c r="T2491" s="293"/>
      <c r="U2491" s="293"/>
      <c r="V2491" s="293"/>
      <c r="W2491" s="293"/>
      <c r="X2491" s="84"/>
      <c r="Y2491" s="293"/>
      <c r="Z2491" s="293"/>
      <c r="AA2491" s="293"/>
      <c r="AB2491" s="293"/>
      <c r="AC2491" s="293"/>
      <c r="AD2491" s="293"/>
      <c r="AE2491" s="322"/>
      <c r="AF2491" s="293"/>
      <c r="AG2491" s="293"/>
      <c r="AH2491" s="293"/>
      <c r="AI2491" s="293"/>
      <c r="AJ2491" s="293"/>
      <c r="AK2491" s="293"/>
      <c r="AL2491" s="293"/>
      <c r="AM2491" s="293"/>
      <c r="AN2491" s="293"/>
      <c r="AO2491" s="293"/>
      <c r="AP2491" s="293"/>
    </row>
    <row r="2492" spans="2:44" ht="12.75" customHeight="1">
      <c r="C2492" s="121"/>
      <c r="D2492" s="120"/>
      <c r="E2492" s="120"/>
      <c r="F2492" s="120"/>
      <c r="G2492" s="108" t="s">
        <v>1518</v>
      </c>
      <c r="H2492" s="289" t="s">
        <v>1363</v>
      </c>
      <c r="I2492" s="290">
        <v>6</v>
      </c>
      <c r="J2492" s="290">
        <v>0</v>
      </c>
      <c r="K2492" s="290">
        <v>0.1</v>
      </c>
      <c r="L2492" s="290">
        <v>0</v>
      </c>
      <c r="M2492" s="290"/>
      <c r="N2492" s="290"/>
      <c r="O2492" s="290"/>
      <c r="P2492" s="290"/>
      <c r="Q2492" s="105"/>
      <c r="R2492" s="105">
        <v>42676</v>
      </c>
      <c r="S2492" s="274" t="s">
        <v>2470</v>
      </c>
      <c r="T2492" s="293"/>
      <c r="U2492" s="293"/>
      <c r="V2492" s="293"/>
      <c r="W2492" s="293"/>
      <c r="X2492" s="84"/>
      <c r="Y2492" s="293"/>
      <c r="Z2492" s="293"/>
      <c r="AA2492" s="293"/>
      <c r="AB2492" s="293"/>
      <c r="AC2492" s="293"/>
      <c r="AD2492" s="293"/>
      <c r="AE2492" s="322"/>
      <c r="AF2492" s="293"/>
      <c r="AG2492" s="293"/>
      <c r="AH2492" s="293"/>
      <c r="AI2492" s="293"/>
      <c r="AJ2492" s="293"/>
      <c r="AK2492" s="293"/>
      <c r="AL2492" s="293"/>
      <c r="AM2492" s="293"/>
      <c r="AN2492" s="293"/>
      <c r="AO2492" s="293"/>
      <c r="AP2492" s="293"/>
      <c r="AQ2492" s="291"/>
      <c r="AR2492" s="291"/>
    </row>
    <row r="2493" spans="2:44" ht="12.75" customHeight="1">
      <c r="C2493" s="121"/>
      <c r="D2493" s="120"/>
      <c r="E2493" s="120"/>
      <c r="F2493" s="120"/>
      <c r="G2493" s="108" t="s">
        <v>1519</v>
      </c>
      <c r="H2493" s="289" t="s">
        <v>1363</v>
      </c>
      <c r="I2493" s="290">
        <v>12</v>
      </c>
      <c r="J2493" s="290">
        <v>0</v>
      </c>
      <c r="K2493" s="290">
        <v>0.2</v>
      </c>
      <c r="L2493" s="290">
        <v>0</v>
      </c>
      <c r="M2493" s="290"/>
      <c r="N2493" s="290"/>
      <c r="O2493" s="290"/>
      <c r="P2493" s="290"/>
      <c r="Q2493" s="105"/>
      <c r="R2493" s="105">
        <v>42676</v>
      </c>
      <c r="S2493" s="274" t="s">
        <v>2470</v>
      </c>
      <c r="T2493" s="293"/>
      <c r="U2493" s="293"/>
      <c r="V2493" s="293"/>
      <c r="W2493" s="293"/>
      <c r="X2493" s="84"/>
      <c r="Y2493" s="293"/>
      <c r="Z2493" s="293"/>
      <c r="AA2493" s="293"/>
      <c r="AB2493" s="293"/>
      <c r="AC2493" s="293"/>
      <c r="AD2493" s="293"/>
      <c r="AE2493" s="322"/>
      <c r="AF2493" s="293"/>
      <c r="AG2493" s="293"/>
      <c r="AH2493" s="293"/>
      <c r="AI2493" s="293"/>
      <c r="AJ2493" s="293"/>
      <c r="AK2493" s="293"/>
      <c r="AL2493" s="293"/>
      <c r="AM2493" s="293"/>
      <c r="AN2493" s="293"/>
      <c r="AO2493" s="293"/>
      <c r="AP2493" s="293"/>
      <c r="AQ2493" s="291"/>
      <c r="AR2493" s="291"/>
    </row>
    <row r="2494" spans="2:44" ht="12.75" customHeight="1">
      <c r="C2494" s="121"/>
      <c r="D2494" s="120"/>
      <c r="E2494" s="120"/>
      <c r="F2494" s="120"/>
      <c r="G2494" s="108" t="s">
        <v>1520</v>
      </c>
      <c r="H2494" s="289" t="s">
        <v>1363</v>
      </c>
      <c r="I2494" s="290">
        <v>18</v>
      </c>
      <c r="J2494" s="290">
        <v>0</v>
      </c>
      <c r="K2494" s="290">
        <v>0.3</v>
      </c>
      <c r="L2494" s="290">
        <v>0</v>
      </c>
      <c r="M2494" s="290"/>
      <c r="N2494" s="290"/>
      <c r="O2494" s="290"/>
      <c r="P2494" s="290"/>
      <c r="Q2494" s="105"/>
      <c r="R2494" s="105">
        <v>42676</v>
      </c>
      <c r="S2494" s="274" t="s">
        <v>2470</v>
      </c>
      <c r="T2494" s="293"/>
      <c r="U2494" s="293"/>
      <c r="V2494" s="293"/>
      <c r="W2494" s="293"/>
      <c r="X2494" s="84"/>
      <c r="Y2494" s="293"/>
      <c r="Z2494" s="293"/>
      <c r="AA2494" s="293"/>
      <c r="AB2494" s="293"/>
      <c r="AC2494" s="293"/>
      <c r="AD2494" s="293"/>
      <c r="AE2494" s="322"/>
      <c r="AF2494" s="293"/>
      <c r="AG2494" s="293"/>
      <c r="AH2494" s="293"/>
      <c r="AI2494" s="293"/>
      <c r="AJ2494" s="293"/>
      <c r="AK2494" s="293"/>
      <c r="AL2494" s="293"/>
      <c r="AM2494" s="293"/>
      <c r="AN2494" s="293"/>
      <c r="AO2494" s="293"/>
      <c r="AP2494" s="293"/>
      <c r="AQ2494" s="291"/>
      <c r="AR2494" s="291"/>
    </row>
    <row r="2495" spans="2:44" ht="12.75" customHeight="1">
      <c r="C2495" s="121"/>
      <c r="D2495" s="120"/>
      <c r="E2495" s="120"/>
      <c r="F2495" s="120"/>
      <c r="G2495" s="108" t="s">
        <v>1521</v>
      </c>
      <c r="H2495" s="289" t="s">
        <v>1363</v>
      </c>
      <c r="I2495" s="290">
        <v>12</v>
      </c>
      <c r="J2495" s="290">
        <v>0</v>
      </c>
      <c r="K2495" s="290">
        <v>0.2</v>
      </c>
      <c r="L2495" s="290">
        <v>0</v>
      </c>
      <c r="M2495" s="290"/>
      <c r="N2495" s="290"/>
      <c r="O2495" s="290"/>
      <c r="P2495" s="290"/>
      <c r="Q2495" s="105"/>
      <c r="R2495" s="105">
        <v>42676</v>
      </c>
      <c r="S2495" s="274" t="s">
        <v>2470</v>
      </c>
      <c r="T2495" s="293"/>
      <c r="U2495" s="293"/>
      <c r="V2495" s="293"/>
      <c r="W2495" s="293"/>
      <c r="X2495" s="84"/>
      <c r="Y2495" s="293"/>
      <c r="Z2495" s="293"/>
      <c r="AA2495" s="293"/>
      <c r="AB2495" s="293"/>
      <c r="AC2495" s="293"/>
      <c r="AD2495" s="293"/>
      <c r="AE2495" s="322"/>
      <c r="AF2495" s="293"/>
      <c r="AG2495" s="293"/>
      <c r="AH2495" s="293"/>
      <c r="AI2495" s="293"/>
      <c r="AJ2495" s="293"/>
      <c r="AK2495" s="293"/>
      <c r="AL2495" s="293"/>
      <c r="AM2495" s="293"/>
      <c r="AN2495" s="293"/>
      <c r="AO2495" s="293"/>
      <c r="AP2495" s="293"/>
      <c r="AQ2495" s="291"/>
      <c r="AR2495" s="291"/>
    </row>
    <row r="2496" spans="2:44" ht="12.75" customHeight="1">
      <c r="C2496" s="121"/>
      <c r="D2496" s="120"/>
      <c r="E2496" s="120"/>
      <c r="F2496" s="120"/>
      <c r="G2496" s="108" t="s">
        <v>1522</v>
      </c>
      <c r="H2496" s="289" t="s">
        <v>1363</v>
      </c>
      <c r="I2496" s="290">
        <v>6</v>
      </c>
      <c r="J2496" s="290">
        <v>0</v>
      </c>
      <c r="K2496" s="290">
        <v>0.1</v>
      </c>
      <c r="L2496" s="290">
        <v>0</v>
      </c>
      <c r="M2496" s="290"/>
      <c r="N2496" s="290"/>
      <c r="O2496" s="290"/>
      <c r="P2496" s="290"/>
      <c r="Q2496" s="105"/>
      <c r="R2496" s="105">
        <v>42676</v>
      </c>
      <c r="S2496" s="274" t="s">
        <v>2470</v>
      </c>
      <c r="T2496" s="293"/>
      <c r="U2496" s="293"/>
      <c r="V2496" s="293"/>
      <c r="W2496" s="293"/>
      <c r="X2496" s="84"/>
      <c r="Y2496" s="293"/>
      <c r="Z2496" s="293"/>
      <c r="AA2496" s="293"/>
      <c r="AB2496" s="293"/>
      <c r="AC2496" s="293"/>
      <c r="AD2496" s="293"/>
      <c r="AE2496" s="322"/>
      <c r="AF2496" s="293"/>
      <c r="AG2496" s="293"/>
      <c r="AH2496" s="293"/>
      <c r="AI2496" s="293"/>
      <c r="AJ2496" s="293"/>
      <c r="AK2496" s="293"/>
      <c r="AL2496" s="293"/>
      <c r="AM2496" s="293"/>
      <c r="AN2496" s="293"/>
      <c r="AO2496" s="293"/>
      <c r="AP2496" s="293"/>
      <c r="AQ2496" s="291"/>
      <c r="AR2496" s="291"/>
    </row>
    <row r="2497" spans="2:44" ht="12.75" customHeight="1">
      <c r="B2497" s="93"/>
      <c r="C2497" s="120" t="s">
        <v>27</v>
      </c>
      <c r="D2497" s="120" t="s">
        <v>1468</v>
      </c>
      <c r="E2497" s="120" t="s">
        <v>1511</v>
      </c>
      <c r="F2497" s="120" t="s">
        <v>1523</v>
      </c>
      <c r="G2497" s="108" t="s">
        <v>1524</v>
      </c>
      <c r="H2497" s="289" t="s">
        <v>1363</v>
      </c>
      <c r="I2497" s="290">
        <v>12</v>
      </c>
      <c r="J2497" s="290">
        <v>0</v>
      </c>
      <c r="K2497" s="290">
        <v>0.2</v>
      </c>
      <c r="L2497" s="290">
        <v>0</v>
      </c>
      <c r="M2497" s="290">
        <v>24</v>
      </c>
      <c r="N2497" s="290">
        <v>0</v>
      </c>
      <c r="O2497" s="290">
        <v>0.4</v>
      </c>
      <c r="P2497" s="290">
        <v>0</v>
      </c>
      <c r="Q2497" s="105"/>
      <c r="R2497" s="105">
        <v>42676</v>
      </c>
      <c r="S2497" s="274" t="s">
        <v>2470</v>
      </c>
      <c r="T2497" s="293"/>
      <c r="U2497" s="293"/>
      <c r="V2497" s="293"/>
      <c r="W2497" s="293"/>
      <c r="X2497" s="84"/>
      <c r="Y2497" s="293"/>
      <c r="Z2497" s="293"/>
      <c r="AA2497" s="293"/>
      <c r="AB2497" s="293"/>
      <c r="AC2497" s="293"/>
      <c r="AD2497" s="293"/>
      <c r="AE2497" s="322"/>
      <c r="AF2497" s="293"/>
      <c r="AG2497" s="293"/>
      <c r="AH2497" s="293"/>
      <c r="AI2497" s="293"/>
      <c r="AJ2497" s="293"/>
      <c r="AK2497" s="293"/>
      <c r="AL2497" s="293"/>
      <c r="AM2497" s="293"/>
      <c r="AN2497" s="293"/>
      <c r="AO2497" s="293"/>
      <c r="AP2497" s="293"/>
    </row>
    <row r="2498" spans="2:44" ht="12.75" customHeight="1">
      <c r="C2498" s="121"/>
      <c r="D2498" s="120"/>
      <c r="E2498" s="120"/>
      <c r="F2498" s="120"/>
      <c r="G2498" s="108" t="s">
        <v>1525</v>
      </c>
      <c r="H2498" s="289" t="s">
        <v>1363</v>
      </c>
      <c r="I2498" s="290">
        <v>6</v>
      </c>
      <c r="J2498" s="290">
        <v>0</v>
      </c>
      <c r="K2498" s="290">
        <v>0.1</v>
      </c>
      <c r="L2498" s="290">
        <v>0</v>
      </c>
      <c r="M2498" s="290"/>
      <c r="N2498" s="290"/>
      <c r="O2498" s="290"/>
      <c r="P2498" s="290"/>
      <c r="Q2498" s="105"/>
      <c r="R2498" s="105">
        <v>42676</v>
      </c>
      <c r="S2498" s="274" t="s">
        <v>2470</v>
      </c>
      <c r="T2498" s="293"/>
      <c r="U2498" s="293"/>
      <c r="V2498" s="293"/>
      <c r="W2498" s="293"/>
      <c r="X2498" s="84"/>
      <c r="Y2498" s="293"/>
      <c r="Z2498" s="293"/>
      <c r="AA2498" s="293"/>
      <c r="AB2498" s="293"/>
      <c r="AC2498" s="293"/>
      <c r="AD2498" s="293"/>
      <c r="AE2498" s="322"/>
      <c r="AF2498" s="293"/>
      <c r="AG2498" s="293"/>
      <c r="AH2498" s="293"/>
      <c r="AI2498" s="293"/>
      <c r="AJ2498" s="293"/>
      <c r="AK2498" s="293"/>
      <c r="AL2498" s="293"/>
      <c r="AM2498" s="293"/>
      <c r="AN2498" s="293"/>
      <c r="AO2498" s="293"/>
      <c r="AP2498" s="293"/>
      <c r="AQ2498" s="291"/>
      <c r="AR2498" s="291"/>
    </row>
    <row r="2499" spans="2:44" ht="12.75" customHeight="1">
      <c r="C2499" s="121"/>
      <c r="D2499" s="120"/>
      <c r="E2499" s="120"/>
      <c r="F2499" s="120"/>
      <c r="G2499" s="108" t="s">
        <v>1526</v>
      </c>
      <c r="H2499" s="289" t="s">
        <v>1363</v>
      </c>
      <c r="I2499" s="290">
        <v>6</v>
      </c>
      <c r="J2499" s="290">
        <v>0</v>
      </c>
      <c r="K2499" s="290">
        <v>0.1</v>
      </c>
      <c r="L2499" s="290">
        <v>0</v>
      </c>
      <c r="M2499" s="290"/>
      <c r="N2499" s="290"/>
      <c r="O2499" s="290"/>
      <c r="P2499" s="290"/>
      <c r="Q2499" s="105"/>
      <c r="R2499" s="105">
        <v>42676</v>
      </c>
      <c r="S2499" s="274" t="s">
        <v>2470</v>
      </c>
      <c r="T2499" s="293"/>
      <c r="U2499" s="293"/>
      <c r="V2499" s="293"/>
      <c r="W2499" s="293"/>
      <c r="X2499" s="84"/>
      <c r="Y2499" s="293"/>
      <c r="Z2499" s="293"/>
      <c r="AA2499" s="293"/>
      <c r="AB2499" s="293"/>
      <c r="AC2499" s="293"/>
      <c r="AD2499" s="293"/>
      <c r="AE2499" s="322"/>
      <c r="AF2499" s="293"/>
      <c r="AG2499" s="293"/>
      <c r="AH2499" s="293"/>
      <c r="AI2499" s="293"/>
      <c r="AJ2499" s="293"/>
      <c r="AK2499" s="293"/>
      <c r="AL2499" s="293"/>
      <c r="AM2499" s="293"/>
      <c r="AN2499" s="293"/>
      <c r="AO2499" s="293"/>
      <c r="AP2499" s="293"/>
      <c r="AQ2499" s="291"/>
      <c r="AR2499" s="291"/>
    </row>
    <row r="2500" spans="2:44" ht="12.75" customHeight="1">
      <c r="B2500" s="93"/>
      <c r="C2500" s="120" t="s">
        <v>27</v>
      </c>
      <c r="D2500" s="120" t="s">
        <v>1468</v>
      </c>
      <c r="E2500" s="120" t="s">
        <v>1511</v>
      </c>
      <c r="F2500" s="120" t="s">
        <v>1715</v>
      </c>
      <c r="G2500" s="108" t="s">
        <v>1527</v>
      </c>
      <c r="H2500" s="289" t="s">
        <v>1363</v>
      </c>
      <c r="I2500" s="290">
        <v>6</v>
      </c>
      <c r="J2500" s="290">
        <v>0</v>
      </c>
      <c r="K2500" s="290">
        <v>0.1</v>
      </c>
      <c r="L2500" s="290">
        <v>0</v>
      </c>
      <c r="M2500" s="290">
        <v>30</v>
      </c>
      <c r="N2500" s="290">
        <v>0</v>
      </c>
      <c r="O2500" s="290">
        <v>0.5</v>
      </c>
      <c r="P2500" s="290">
        <v>0</v>
      </c>
      <c r="Q2500" s="105"/>
      <c r="R2500" s="105">
        <v>42676</v>
      </c>
      <c r="S2500" s="274" t="s">
        <v>2470</v>
      </c>
      <c r="T2500" s="293"/>
      <c r="U2500" s="293"/>
      <c r="V2500" s="293"/>
      <c r="W2500" s="293"/>
      <c r="X2500" s="84"/>
      <c r="Y2500" s="293"/>
      <c r="Z2500" s="293"/>
      <c r="AA2500" s="293"/>
      <c r="AB2500" s="293"/>
      <c r="AC2500" s="293"/>
      <c r="AD2500" s="293"/>
      <c r="AE2500" s="322"/>
      <c r="AF2500" s="293"/>
      <c r="AG2500" s="293"/>
      <c r="AH2500" s="293"/>
      <c r="AI2500" s="293"/>
      <c r="AJ2500" s="293"/>
      <c r="AK2500" s="293"/>
      <c r="AL2500" s="293"/>
      <c r="AM2500" s="293"/>
      <c r="AN2500" s="293"/>
      <c r="AO2500" s="293"/>
      <c r="AP2500" s="293"/>
    </row>
    <row r="2501" spans="2:44" ht="12.75" customHeight="1">
      <c r="C2501" s="121"/>
      <c r="D2501" s="120"/>
      <c r="E2501" s="120"/>
      <c r="F2501" s="120"/>
      <c r="G2501" s="108" t="s">
        <v>1528</v>
      </c>
      <c r="H2501" s="289" t="s">
        <v>1363</v>
      </c>
      <c r="I2501" s="290">
        <v>18</v>
      </c>
      <c r="J2501" s="290">
        <v>0</v>
      </c>
      <c r="K2501" s="290">
        <v>0.3</v>
      </c>
      <c r="L2501" s="290">
        <v>0</v>
      </c>
      <c r="M2501" s="290"/>
      <c r="N2501" s="290"/>
      <c r="O2501" s="290"/>
      <c r="P2501" s="290"/>
      <c r="Q2501" s="105"/>
      <c r="R2501" s="105">
        <v>42676</v>
      </c>
      <c r="S2501" s="274" t="s">
        <v>2470</v>
      </c>
      <c r="T2501" s="293"/>
      <c r="U2501" s="293"/>
      <c r="V2501" s="293"/>
      <c r="W2501" s="293"/>
      <c r="X2501" s="84"/>
      <c r="Y2501" s="293"/>
      <c r="Z2501" s="293"/>
      <c r="AA2501" s="293"/>
      <c r="AB2501" s="293"/>
      <c r="AC2501" s="293"/>
      <c r="AD2501" s="293"/>
      <c r="AE2501" s="322"/>
      <c r="AF2501" s="293"/>
      <c r="AG2501" s="293"/>
      <c r="AH2501" s="293"/>
      <c r="AI2501" s="293"/>
      <c r="AJ2501" s="293"/>
      <c r="AK2501" s="293"/>
      <c r="AL2501" s="293"/>
      <c r="AM2501" s="293"/>
      <c r="AN2501" s="293"/>
      <c r="AO2501" s="293"/>
      <c r="AP2501" s="293"/>
      <c r="AQ2501" s="291"/>
      <c r="AR2501" s="291"/>
    </row>
    <row r="2502" spans="2:44" ht="12.75" customHeight="1">
      <c r="C2502" s="121"/>
      <c r="D2502" s="120"/>
      <c r="E2502" s="120"/>
      <c r="F2502" s="120"/>
      <c r="G2502" s="108" t="s">
        <v>1529</v>
      </c>
      <c r="H2502" s="289" t="s">
        <v>1363</v>
      </c>
      <c r="I2502" s="290">
        <v>6</v>
      </c>
      <c r="J2502" s="290">
        <v>0</v>
      </c>
      <c r="K2502" s="290">
        <v>0.1</v>
      </c>
      <c r="L2502" s="290">
        <v>0</v>
      </c>
      <c r="M2502" s="290"/>
      <c r="N2502" s="290"/>
      <c r="O2502" s="290"/>
      <c r="P2502" s="290"/>
      <c r="Q2502" s="105"/>
      <c r="R2502" s="105">
        <v>42676</v>
      </c>
      <c r="S2502" s="274" t="s">
        <v>2470</v>
      </c>
      <c r="T2502" s="293"/>
      <c r="U2502" s="293"/>
      <c r="V2502" s="293"/>
      <c r="W2502" s="293"/>
      <c r="X2502" s="84"/>
      <c r="Y2502" s="293"/>
      <c r="Z2502" s="293"/>
      <c r="AA2502" s="293"/>
      <c r="AB2502" s="293"/>
      <c r="AC2502" s="293"/>
      <c r="AD2502" s="293"/>
      <c r="AE2502" s="322"/>
      <c r="AF2502" s="293"/>
      <c r="AG2502" s="293"/>
      <c r="AH2502" s="293"/>
      <c r="AI2502" s="293"/>
      <c r="AJ2502" s="293"/>
      <c r="AK2502" s="293"/>
      <c r="AL2502" s="293"/>
      <c r="AM2502" s="293"/>
      <c r="AN2502" s="293"/>
      <c r="AO2502" s="293"/>
      <c r="AP2502" s="293"/>
      <c r="AQ2502" s="291"/>
      <c r="AR2502" s="291"/>
    </row>
    <row r="2503" spans="2:44" ht="12.75" customHeight="1">
      <c r="B2503" s="93"/>
      <c r="C2503" s="120" t="s">
        <v>27</v>
      </c>
      <c r="D2503" s="120" t="s">
        <v>1468</v>
      </c>
      <c r="E2503" s="120" t="s">
        <v>1511</v>
      </c>
      <c r="F2503" s="120" t="s">
        <v>1530</v>
      </c>
      <c r="G2503" s="108" t="s">
        <v>1531</v>
      </c>
      <c r="H2503" s="289" t="s">
        <v>1363</v>
      </c>
      <c r="I2503" s="290">
        <v>42</v>
      </c>
      <c r="J2503" s="290">
        <v>0</v>
      </c>
      <c r="K2503" s="290">
        <v>0.7</v>
      </c>
      <c r="L2503" s="290">
        <v>0</v>
      </c>
      <c r="M2503" s="290">
        <v>174</v>
      </c>
      <c r="N2503" s="290">
        <v>0</v>
      </c>
      <c r="O2503" s="290">
        <v>2.9</v>
      </c>
      <c r="P2503" s="290">
        <v>0</v>
      </c>
      <c r="Q2503" s="105"/>
      <c r="R2503" s="105">
        <v>42676</v>
      </c>
      <c r="S2503" s="274" t="s">
        <v>2470</v>
      </c>
      <c r="T2503" s="293"/>
      <c r="U2503" s="293"/>
      <c r="V2503" s="293"/>
      <c r="W2503" s="293"/>
      <c r="X2503" s="84"/>
      <c r="Y2503" s="293"/>
      <c r="Z2503" s="293"/>
      <c r="AA2503" s="293"/>
      <c r="AB2503" s="293"/>
      <c r="AC2503" s="293"/>
      <c r="AD2503" s="293"/>
      <c r="AE2503" s="322"/>
      <c r="AF2503" s="293"/>
      <c r="AG2503" s="293"/>
      <c r="AH2503" s="293"/>
      <c r="AI2503" s="293"/>
      <c r="AJ2503" s="293"/>
      <c r="AK2503" s="293"/>
      <c r="AL2503" s="293"/>
      <c r="AM2503" s="293"/>
      <c r="AN2503" s="293"/>
      <c r="AO2503" s="293"/>
      <c r="AP2503" s="293"/>
    </row>
    <row r="2504" spans="2:44" ht="12.75" customHeight="1">
      <c r="C2504" s="121"/>
      <c r="D2504" s="120"/>
      <c r="E2504" s="120"/>
      <c r="F2504" s="120"/>
      <c r="G2504" s="108" t="s">
        <v>1532</v>
      </c>
      <c r="H2504" s="289" t="s">
        <v>1363</v>
      </c>
      <c r="I2504" s="290">
        <v>42</v>
      </c>
      <c r="J2504" s="290">
        <v>0</v>
      </c>
      <c r="K2504" s="290">
        <v>0.7</v>
      </c>
      <c r="L2504" s="290">
        <v>0</v>
      </c>
      <c r="M2504" s="290"/>
      <c r="N2504" s="290"/>
      <c r="O2504" s="290"/>
      <c r="P2504" s="290"/>
      <c r="Q2504" s="105"/>
      <c r="R2504" s="105">
        <v>42676</v>
      </c>
      <c r="S2504" s="274" t="s">
        <v>2470</v>
      </c>
      <c r="T2504" s="293"/>
      <c r="U2504" s="293"/>
      <c r="V2504" s="293"/>
      <c r="W2504" s="293"/>
      <c r="X2504" s="84"/>
      <c r="Y2504" s="293"/>
      <c r="Z2504" s="293"/>
      <c r="AA2504" s="293"/>
      <c r="AB2504" s="293"/>
      <c r="AC2504" s="293"/>
      <c r="AD2504" s="293"/>
      <c r="AE2504" s="322"/>
      <c r="AF2504" s="293"/>
      <c r="AG2504" s="293"/>
      <c r="AH2504" s="293"/>
      <c r="AI2504" s="293"/>
      <c r="AJ2504" s="293"/>
      <c r="AK2504" s="293"/>
      <c r="AL2504" s="293"/>
      <c r="AM2504" s="293"/>
      <c r="AN2504" s="293"/>
      <c r="AO2504" s="293"/>
      <c r="AP2504" s="293"/>
      <c r="AQ2504" s="291"/>
      <c r="AR2504" s="291"/>
    </row>
    <row r="2505" spans="2:44" ht="12.75" customHeight="1">
      <c r="C2505" s="121"/>
      <c r="D2505" s="120"/>
      <c r="E2505" s="120"/>
      <c r="F2505" s="120"/>
      <c r="G2505" s="108" t="s">
        <v>788</v>
      </c>
      <c r="H2505" s="289" t="s">
        <v>1363</v>
      </c>
      <c r="I2505" s="290">
        <v>12</v>
      </c>
      <c r="J2505" s="290">
        <v>0</v>
      </c>
      <c r="K2505" s="290">
        <v>0.2</v>
      </c>
      <c r="L2505" s="290">
        <v>0</v>
      </c>
      <c r="M2505" s="290"/>
      <c r="N2505" s="290"/>
      <c r="O2505" s="290"/>
      <c r="P2505" s="290"/>
      <c r="Q2505" s="105"/>
      <c r="R2505" s="105">
        <v>42676</v>
      </c>
      <c r="S2505" s="274" t="s">
        <v>2470</v>
      </c>
      <c r="T2505" s="293"/>
      <c r="U2505" s="293"/>
      <c r="V2505" s="293"/>
      <c r="W2505" s="293"/>
      <c r="X2505" s="84"/>
      <c r="Y2505" s="293"/>
      <c r="Z2505" s="293"/>
      <c r="AA2505" s="293"/>
      <c r="AB2505" s="293"/>
      <c r="AC2505" s="293"/>
      <c r="AD2505" s="293"/>
      <c r="AE2505" s="322"/>
      <c r="AF2505" s="293"/>
      <c r="AG2505" s="293"/>
      <c r="AH2505" s="293"/>
      <c r="AI2505" s="293"/>
      <c r="AJ2505" s="293"/>
      <c r="AK2505" s="293"/>
      <c r="AL2505" s="293"/>
      <c r="AM2505" s="293"/>
      <c r="AN2505" s="293"/>
      <c r="AO2505" s="293"/>
      <c r="AP2505" s="293"/>
      <c r="AQ2505" s="291"/>
      <c r="AR2505" s="291"/>
    </row>
    <row r="2506" spans="2:44" ht="12.75" customHeight="1">
      <c r="C2506" s="121"/>
      <c r="D2506" s="120"/>
      <c r="E2506" s="120"/>
      <c r="F2506" s="120"/>
      <c r="G2506" s="108" t="s">
        <v>1533</v>
      </c>
      <c r="H2506" s="289" t="s">
        <v>1363</v>
      </c>
      <c r="I2506" s="290">
        <v>12</v>
      </c>
      <c r="J2506" s="290">
        <v>0</v>
      </c>
      <c r="K2506" s="290">
        <v>0.2</v>
      </c>
      <c r="L2506" s="290">
        <v>0</v>
      </c>
      <c r="M2506" s="290"/>
      <c r="N2506" s="290"/>
      <c r="O2506" s="290"/>
      <c r="P2506" s="290"/>
      <c r="Q2506" s="105"/>
      <c r="R2506" s="105">
        <v>42676</v>
      </c>
      <c r="S2506" s="274" t="s">
        <v>2470</v>
      </c>
      <c r="T2506" s="293"/>
      <c r="U2506" s="293"/>
      <c r="V2506" s="293"/>
      <c r="W2506" s="293"/>
      <c r="X2506" s="84"/>
      <c r="Y2506" s="293"/>
      <c r="Z2506" s="293"/>
      <c r="AA2506" s="293"/>
      <c r="AB2506" s="293"/>
      <c r="AC2506" s="293"/>
      <c r="AD2506" s="293"/>
      <c r="AE2506" s="322"/>
      <c r="AF2506" s="293"/>
      <c r="AG2506" s="293"/>
      <c r="AH2506" s="293"/>
      <c r="AI2506" s="293"/>
      <c r="AJ2506" s="293"/>
      <c r="AK2506" s="293"/>
      <c r="AL2506" s="293"/>
      <c r="AM2506" s="293"/>
      <c r="AN2506" s="293"/>
      <c r="AO2506" s="293"/>
      <c r="AP2506" s="293"/>
      <c r="AQ2506" s="291"/>
      <c r="AR2506" s="291"/>
    </row>
    <row r="2507" spans="2:44" ht="12.75" customHeight="1">
      <c r="C2507" s="121"/>
      <c r="D2507" s="120"/>
      <c r="E2507" s="120"/>
      <c r="F2507" s="120"/>
      <c r="G2507" s="108" t="s">
        <v>1534</v>
      </c>
      <c r="H2507" s="289" t="s">
        <v>1363</v>
      </c>
      <c r="I2507" s="290">
        <v>30</v>
      </c>
      <c r="J2507" s="290">
        <v>0</v>
      </c>
      <c r="K2507" s="290">
        <v>0.5</v>
      </c>
      <c r="L2507" s="290">
        <v>0</v>
      </c>
      <c r="M2507" s="290"/>
      <c r="N2507" s="290"/>
      <c r="O2507" s="290"/>
      <c r="P2507" s="290"/>
      <c r="Q2507" s="105"/>
      <c r="R2507" s="105">
        <v>42676</v>
      </c>
      <c r="S2507" s="274" t="s">
        <v>2470</v>
      </c>
      <c r="T2507" s="293"/>
      <c r="U2507" s="293"/>
      <c r="V2507" s="293"/>
      <c r="W2507" s="293"/>
      <c r="X2507" s="84"/>
      <c r="Y2507" s="293"/>
      <c r="Z2507" s="293"/>
      <c r="AA2507" s="293"/>
      <c r="AB2507" s="293"/>
      <c r="AC2507" s="293"/>
      <c r="AD2507" s="293"/>
      <c r="AE2507" s="322"/>
      <c r="AF2507" s="293"/>
      <c r="AG2507" s="293"/>
      <c r="AH2507" s="293"/>
      <c r="AI2507" s="293"/>
      <c r="AJ2507" s="293"/>
      <c r="AK2507" s="293"/>
      <c r="AL2507" s="293"/>
      <c r="AM2507" s="293"/>
      <c r="AN2507" s="293"/>
      <c r="AO2507" s="293"/>
      <c r="AP2507" s="293"/>
      <c r="AQ2507" s="291"/>
      <c r="AR2507" s="291"/>
    </row>
    <row r="2508" spans="2:44" ht="12.75" customHeight="1">
      <c r="C2508" s="121"/>
      <c r="D2508" s="120"/>
      <c r="E2508" s="120"/>
      <c r="F2508" s="120"/>
      <c r="G2508" s="108" t="s">
        <v>1535</v>
      </c>
      <c r="H2508" s="289" t="s">
        <v>1363</v>
      </c>
      <c r="I2508" s="290">
        <v>36</v>
      </c>
      <c r="J2508" s="290">
        <v>0</v>
      </c>
      <c r="K2508" s="290">
        <v>0.6</v>
      </c>
      <c r="L2508" s="290">
        <v>0</v>
      </c>
      <c r="M2508" s="290"/>
      <c r="N2508" s="290"/>
      <c r="O2508" s="290"/>
      <c r="P2508" s="290"/>
      <c r="Q2508" s="105"/>
      <c r="R2508" s="105">
        <v>42929</v>
      </c>
      <c r="S2508" s="274" t="s">
        <v>2470</v>
      </c>
      <c r="T2508" s="293"/>
      <c r="U2508" s="293"/>
      <c r="V2508" s="293"/>
      <c r="W2508" s="293"/>
      <c r="X2508" s="84"/>
      <c r="Y2508" s="293"/>
      <c r="Z2508" s="293"/>
      <c r="AA2508" s="293"/>
      <c r="AB2508" s="293"/>
      <c r="AC2508" s="293"/>
      <c r="AD2508" s="293"/>
      <c r="AE2508" s="322"/>
      <c r="AF2508" s="293"/>
      <c r="AG2508" s="293"/>
      <c r="AH2508" s="293"/>
      <c r="AI2508" s="293"/>
      <c r="AJ2508" s="293"/>
      <c r="AK2508" s="293"/>
      <c r="AL2508" s="293"/>
      <c r="AM2508" s="293"/>
      <c r="AN2508" s="293"/>
      <c r="AO2508" s="293"/>
      <c r="AP2508" s="293"/>
      <c r="AQ2508" s="291"/>
      <c r="AR2508" s="291"/>
    </row>
    <row r="2509" spans="2:44" ht="12.75" customHeight="1">
      <c r="B2509" s="93"/>
      <c r="C2509" s="120" t="s">
        <v>27</v>
      </c>
      <c r="D2509" s="120" t="s">
        <v>1468</v>
      </c>
      <c r="E2509" s="120" t="s">
        <v>1511</v>
      </c>
      <c r="F2509" s="120" t="s">
        <v>1536</v>
      </c>
      <c r="G2509" s="108" t="s">
        <v>1537</v>
      </c>
      <c r="H2509" s="289" t="s">
        <v>1363</v>
      </c>
      <c r="I2509" s="290">
        <v>9</v>
      </c>
      <c r="J2509" s="290">
        <v>0</v>
      </c>
      <c r="K2509" s="290">
        <v>0.15</v>
      </c>
      <c r="L2509" s="290">
        <v>0</v>
      </c>
      <c r="M2509" s="290">
        <v>111</v>
      </c>
      <c r="N2509" s="290">
        <v>0</v>
      </c>
      <c r="O2509" s="290">
        <v>1.85</v>
      </c>
      <c r="P2509" s="290">
        <v>0</v>
      </c>
      <c r="Q2509" s="105"/>
      <c r="R2509" s="105">
        <v>42676</v>
      </c>
      <c r="S2509" s="274" t="s">
        <v>2470</v>
      </c>
      <c r="T2509" s="293"/>
      <c r="U2509" s="293"/>
      <c r="V2509" s="293"/>
      <c r="W2509" s="293"/>
      <c r="X2509" s="84"/>
      <c r="Y2509" s="293"/>
      <c r="Z2509" s="293"/>
      <c r="AA2509" s="293"/>
      <c r="AB2509" s="293"/>
      <c r="AC2509" s="293"/>
      <c r="AD2509" s="293"/>
      <c r="AE2509" s="322"/>
      <c r="AF2509" s="293"/>
      <c r="AG2509" s="293"/>
      <c r="AH2509" s="293"/>
      <c r="AI2509" s="293"/>
      <c r="AJ2509" s="293"/>
      <c r="AK2509" s="293"/>
      <c r="AL2509" s="293"/>
      <c r="AM2509" s="293"/>
      <c r="AN2509" s="293"/>
      <c r="AO2509" s="293"/>
      <c r="AP2509" s="293"/>
    </row>
    <row r="2510" spans="2:44" ht="12.75" customHeight="1">
      <c r="C2510" s="121"/>
      <c r="D2510" s="120"/>
      <c r="E2510" s="120"/>
      <c r="F2510" s="120"/>
      <c r="G2510" s="108" t="s">
        <v>1538</v>
      </c>
      <c r="H2510" s="289" t="s">
        <v>1363</v>
      </c>
      <c r="I2510" s="290">
        <v>6</v>
      </c>
      <c r="J2510" s="290">
        <v>0</v>
      </c>
      <c r="K2510" s="290">
        <v>0.1</v>
      </c>
      <c r="L2510" s="290">
        <v>0</v>
      </c>
      <c r="M2510" s="290"/>
      <c r="N2510" s="290"/>
      <c r="O2510" s="290"/>
      <c r="P2510" s="290"/>
      <c r="Q2510" s="105"/>
      <c r="R2510" s="105">
        <v>42676</v>
      </c>
      <c r="S2510" s="274" t="s">
        <v>2470</v>
      </c>
      <c r="T2510" s="293"/>
      <c r="U2510" s="293"/>
      <c r="V2510" s="293"/>
      <c r="W2510" s="293"/>
      <c r="X2510" s="84"/>
      <c r="Y2510" s="293"/>
      <c r="Z2510" s="293"/>
      <c r="AA2510" s="293"/>
      <c r="AB2510" s="293"/>
      <c r="AC2510" s="293"/>
      <c r="AD2510" s="293"/>
      <c r="AE2510" s="322"/>
      <c r="AF2510" s="293"/>
      <c r="AG2510" s="293"/>
      <c r="AH2510" s="293"/>
      <c r="AI2510" s="293"/>
      <c r="AJ2510" s="293"/>
      <c r="AK2510" s="293"/>
      <c r="AL2510" s="293"/>
      <c r="AM2510" s="293"/>
      <c r="AN2510" s="293"/>
      <c r="AO2510" s="293"/>
      <c r="AP2510" s="293"/>
      <c r="AQ2510" s="291"/>
      <c r="AR2510" s="291"/>
    </row>
    <row r="2511" spans="2:44" ht="12.75" customHeight="1">
      <c r="C2511" s="121"/>
      <c r="D2511" s="120"/>
      <c r="E2511" s="120"/>
      <c r="F2511" s="120"/>
      <c r="G2511" s="108" t="s">
        <v>1539</v>
      </c>
      <c r="H2511" s="289" t="s">
        <v>1363</v>
      </c>
      <c r="I2511" s="290">
        <v>6</v>
      </c>
      <c r="J2511" s="290">
        <v>0</v>
      </c>
      <c r="K2511" s="290">
        <v>0.1</v>
      </c>
      <c r="L2511" s="290">
        <v>0</v>
      </c>
      <c r="M2511" s="290"/>
      <c r="N2511" s="290"/>
      <c r="O2511" s="290"/>
      <c r="P2511" s="290"/>
      <c r="Q2511" s="105"/>
      <c r="R2511" s="105">
        <v>42676</v>
      </c>
      <c r="S2511" s="274" t="s">
        <v>2470</v>
      </c>
      <c r="T2511" s="293"/>
      <c r="U2511" s="293"/>
      <c r="V2511" s="293"/>
      <c r="W2511" s="293"/>
      <c r="X2511" s="84"/>
      <c r="Y2511" s="293"/>
      <c r="Z2511" s="293"/>
      <c r="AA2511" s="293"/>
      <c r="AB2511" s="293"/>
      <c r="AC2511" s="293"/>
      <c r="AD2511" s="293"/>
      <c r="AE2511" s="322"/>
      <c r="AF2511" s="293"/>
      <c r="AG2511" s="293"/>
      <c r="AH2511" s="293"/>
      <c r="AI2511" s="293"/>
      <c r="AJ2511" s="293"/>
      <c r="AK2511" s="293"/>
      <c r="AL2511" s="293"/>
      <c r="AM2511" s="293"/>
      <c r="AN2511" s="293"/>
      <c r="AO2511" s="293"/>
      <c r="AP2511" s="293"/>
      <c r="AQ2511" s="291"/>
      <c r="AR2511" s="291"/>
    </row>
    <row r="2512" spans="2:44" ht="12.75" customHeight="1">
      <c r="C2512" s="121"/>
      <c r="D2512" s="120"/>
      <c r="E2512" s="120"/>
      <c r="F2512" s="120"/>
      <c r="G2512" s="108" t="s">
        <v>1540</v>
      </c>
      <c r="H2512" s="289" t="s">
        <v>1363</v>
      </c>
      <c r="I2512" s="290">
        <v>30</v>
      </c>
      <c r="J2512" s="290">
        <v>0</v>
      </c>
      <c r="K2512" s="290">
        <v>0.5</v>
      </c>
      <c r="L2512" s="290">
        <v>0</v>
      </c>
      <c r="M2512" s="290"/>
      <c r="N2512" s="290"/>
      <c r="O2512" s="290"/>
      <c r="P2512" s="290"/>
      <c r="Q2512" s="105"/>
      <c r="R2512" s="105">
        <v>42676</v>
      </c>
      <c r="S2512" s="274" t="s">
        <v>2470</v>
      </c>
      <c r="T2512" s="293"/>
      <c r="U2512" s="293"/>
      <c r="V2512" s="293"/>
      <c r="W2512" s="293"/>
      <c r="X2512" s="84"/>
      <c r="Y2512" s="293"/>
      <c r="Z2512" s="293"/>
      <c r="AA2512" s="293"/>
      <c r="AB2512" s="293"/>
      <c r="AC2512" s="293"/>
      <c r="AD2512" s="293"/>
      <c r="AE2512" s="322"/>
      <c r="AF2512" s="293"/>
      <c r="AG2512" s="293"/>
      <c r="AH2512" s="293"/>
      <c r="AI2512" s="293"/>
      <c r="AJ2512" s="293"/>
      <c r="AK2512" s="293"/>
      <c r="AL2512" s="293"/>
      <c r="AM2512" s="293"/>
      <c r="AN2512" s="293"/>
      <c r="AO2512" s="293"/>
      <c r="AP2512" s="293"/>
      <c r="AQ2512" s="291"/>
      <c r="AR2512" s="291"/>
    </row>
    <row r="2513" spans="2:44" ht="12.75" customHeight="1">
      <c r="C2513" s="121"/>
      <c r="D2513" s="120"/>
      <c r="E2513" s="120"/>
      <c r="F2513" s="120"/>
      <c r="G2513" s="108" t="s">
        <v>1541</v>
      </c>
      <c r="H2513" s="289" t="s">
        <v>1363</v>
      </c>
      <c r="I2513" s="290">
        <v>24</v>
      </c>
      <c r="J2513" s="290">
        <v>0</v>
      </c>
      <c r="K2513" s="290">
        <v>0.4</v>
      </c>
      <c r="L2513" s="290">
        <v>0</v>
      </c>
      <c r="M2513" s="290"/>
      <c r="N2513" s="290"/>
      <c r="O2513" s="290"/>
      <c r="P2513" s="290"/>
      <c r="Q2513" s="105"/>
      <c r="R2513" s="105">
        <v>43248</v>
      </c>
      <c r="S2513" s="274" t="s">
        <v>2470</v>
      </c>
      <c r="T2513" s="293"/>
      <c r="U2513" s="293"/>
      <c r="V2513" s="293"/>
      <c r="W2513" s="293"/>
      <c r="X2513" s="84"/>
      <c r="Y2513" s="293"/>
      <c r="Z2513" s="293"/>
      <c r="AA2513" s="293"/>
      <c r="AB2513" s="293"/>
      <c r="AC2513" s="293"/>
      <c r="AD2513" s="293"/>
      <c r="AE2513" s="322"/>
      <c r="AF2513" s="293"/>
      <c r="AG2513" s="293"/>
      <c r="AH2513" s="293"/>
      <c r="AI2513" s="293"/>
      <c r="AJ2513" s="293"/>
      <c r="AK2513" s="293"/>
      <c r="AL2513" s="293"/>
      <c r="AM2513" s="293"/>
      <c r="AN2513" s="293"/>
      <c r="AO2513" s="293"/>
      <c r="AP2513" s="293"/>
      <c r="AQ2513" s="291"/>
      <c r="AR2513" s="291"/>
    </row>
    <row r="2514" spans="2:44" ht="12.75" customHeight="1">
      <c r="C2514" s="121"/>
      <c r="D2514" s="120"/>
      <c r="E2514" s="120"/>
      <c r="F2514" s="120"/>
      <c r="G2514" s="108" t="s">
        <v>1542</v>
      </c>
      <c r="H2514" s="289" t="s">
        <v>1363</v>
      </c>
      <c r="I2514" s="290">
        <v>36</v>
      </c>
      <c r="J2514" s="290">
        <v>0</v>
      </c>
      <c r="K2514" s="290">
        <v>0.6</v>
      </c>
      <c r="L2514" s="290">
        <v>0</v>
      </c>
      <c r="M2514" s="290"/>
      <c r="N2514" s="290"/>
      <c r="O2514" s="290"/>
      <c r="P2514" s="290"/>
      <c r="Q2514" s="105"/>
      <c r="R2514" s="105">
        <v>42676</v>
      </c>
      <c r="S2514" s="274" t="s">
        <v>2470</v>
      </c>
      <c r="T2514" s="293"/>
      <c r="U2514" s="293"/>
      <c r="V2514" s="293"/>
      <c r="W2514" s="293"/>
      <c r="X2514" s="84"/>
      <c r="Y2514" s="293"/>
      <c r="Z2514" s="293"/>
      <c r="AA2514" s="293"/>
      <c r="AB2514" s="293"/>
      <c r="AC2514" s="293"/>
      <c r="AD2514" s="293"/>
      <c r="AE2514" s="322"/>
      <c r="AF2514" s="293"/>
      <c r="AG2514" s="293"/>
      <c r="AH2514" s="293"/>
      <c r="AI2514" s="293"/>
      <c r="AJ2514" s="293"/>
      <c r="AK2514" s="293"/>
      <c r="AL2514" s="293"/>
      <c r="AM2514" s="293"/>
      <c r="AN2514" s="293"/>
      <c r="AO2514" s="293"/>
      <c r="AP2514" s="293"/>
      <c r="AQ2514" s="291"/>
      <c r="AR2514" s="291"/>
    </row>
    <row r="2515" spans="2:44" ht="12.75" customHeight="1">
      <c r="B2515" s="93"/>
      <c r="C2515" s="120" t="s">
        <v>27</v>
      </c>
      <c r="D2515" s="120" t="s">
        <v>1468</v>
      </c>
      <c r="E2515" s="120" t="s">
        <v>1511</v>
      </c>
      <c r="F2515" s="120" t="s">
        <v>1543</v>
      </c>
      <c r="G2515" s="108" t="s">
        <v>1544</v>
      </c>
      <c r="H2515" s="289" t="s">
        <v>1363</v>
      </c>
      <c r="I2515" s="290">
        <v>6</v>
      </c>
      <c r="J2515" s="290">
        <v>0</v>
      </c>
      <c r="K2515" s="290">
        <v>0.1</v>
      </c>
      <c r="L2515" s="290">
        <v>0</v>
      </c>
      <c r="M2515" s="290">
        <v>90</v>
      </c>
      <c r="N2515" s="290">
        <v>0</v>
      </c>
      <c r="O2515" s="290">
        <v>1.5</v>
      </c>
      <c r="P2515" s="290">
        <v>0</v>
      </c>
      <c r="Q2515" s="105"/>
      <c r="R2515" s="105">
        <v>42676</v>
      </c>
      <c r="S2515" s="274" t="s">
        <v>2470</v>
      </c>
      <c r="T2515" s="293"/>
      <c r="U2515" s="293"/>
      <c r="V2515" s="293"/>
      <c r="W2515" s="293"/>
      <c r="X2515" s="84"/>
      <c r="Y2515" s="293"/>
      <c r="Z2515" s="293"/>
      <c r="AA2515" s="293"/>
      <c r="AB2515" s="293"/>
      <c r="AC2515" s="293"/>
      <c r="AD2515" s="293"/>
      <c r="AE2515" s="322"/>
      <c r="AF2515" s="293"/>
      <c r="AG2515" s="293"/>
      <c r="AH2515" s="293"/>
      <c r="AI2515" s="293"/>
      <c r="AJ2515" s="293"/>
      <c r="AK2515" s="293"/>
      <c r="AL2515" s="293"/>
      <c r="AM2515" s="293"/>
      <c r="AN2515" s="293"/>
      <c r="AO2515" s="293"/>
      <c r="AP2515" s="293"/>
    </row>
    <row r="2516" spans="2:44" ht="12.75" customHeight="1">
      <c r="C2516" s="121"/>
      <c r="D2516" s="120"/>
      <c r="E2516" s="120"/>
      <c r="F2516" s="120"/>
      <c r="G2516" s="108" t="s">
        <v>1545</v>
      </c>
      <c r="H2516" s="289" t="s">
        <v>1363</v>
      </c>
      <c r="I2516" s="290">
        <v>6</v>
      </c>
      <c r="J2516" s="290">
        <v>0</v>
      </c>
      <c r="K2516" s="290">
        <v>0.1</v>
      </c>
      <c r="L2516" s="290">
        <v>0</v>
      </c>
      <c r="M2516" s="290"/>
      <c r="N2516" s="290"/>
      <c r="O2516" s="290"/>
      <c r="P2516" s="290"/>
      <c r="Q2516" s="105"/>
      <c r="R2516" s="105">
        <v>42676</v>
      </c>
      <c r="S2516" s="274" t="s">
        <v>2470</v>
      </c>
      <c r="T2516" s="293"/>
      <c r="U2516" s="293"/>
      <c r="V2516" s="293"/>
      <c r="W2516" s="293"/>
      <c r="X2516" s="84"/>
      <c r="Y2516" s="293"/>
      <c r="Z2516" s="293"/>
      <c r="AA2516" s="293"/>
      <c r="AB2516" s="293"/>
      <c r="AC2516" s="293"/>
      <c r="AD2516" s="293"/>
      <c r="AE2516" s="322"/>
      <c r="AF2516" s="293"/>
      <c r="AG2516" s="293"/>
      <c r="AH2516" s="293"/>
      <c r="AI2516" s="293"/>
      <c r="AJ2516" s="293"/>
      <c r="AK2516" s="293"/>
      <c r="AL2516" s="293"/>
      <c r="AM2516" s="293"/>
      <c r="AN2516" s="293"/>
      <c r="AO2516" s="293"/>
      <c r="AP2516" s="293"/>
      <c r="AQ2516" s="291"/>
      <c r="AR2516" s="291"/>
    </row>
    <row r="2517" spans="2:44" ht="12.75" customHeight="1">
      <c r="C2517" s="121"/>
      <c r="D2517" s="120"/>
      <c r="E2517" s="120"/>
      <c r="F2517" s="120"/>
      <c r="G2517" s="108" t="s">
        <v>1546</v>
      </c>
      <c r="H2517" s="289" t="s">
        <v>1363</v>
      </c>
      <c r="I2517" s="290">
        <v>12</v>
      </c>
      <c r="J2517" s="290">
        <v>0</v>
      </c>
      <c r="K2517" s="290">
        <v>0.2</v>
      </c>
      <c r="L2517" s="290">
        <v>0</v>
      </c>
      <c r="M2517" s="290"/>
      <c r="N2517" s="290"/>
      <c r="O2517" s="290"/>
      <c r="P2517" s="290"/>
      <c r="Q2517" s="105"/>
      <c r="R2517" s="105">
        <v>42676</v>
      </c>
      <c r="S2517" s="274" t="s">
        <v>2470</v>
      </c>
      <c r="T2517" s="293"/>
      <c r="U2517" s="293"/>
      <c r="V2517" s="293"/>
      <c r="W2517" s="293"/>
      <c r="X2517" s="84"/>
      <c r="Y2517" s="293"/>
      <c r="Z2517" s="293"/>
      <c r="AA2517" s="293"/>
      <c r="AB2517" s="293"/>
      <c r="AC2517" s="293"/>
      <c r="AD2517" s="293"/>
      <c r="AE2517" s="322"/>
      <c r="AF2517" s="293"/>
      <c r="AG2517" s="293"/>
      <c r="AH2517" s="293"/>
      <c r="AI2517" s="293"/>
      <c r="AJ2517" s="293"/>
      <c r="AK2517" s="293"/>
      <c r="AL2517" s="293"/>
      <c r="AM2517" s="293"/>
      <c r="AN2517" s="293"/>
      <c r="AO2517" s="293"/>
      <c r="AP2517" s="293"/>
      <c r="AQ2517" s="291"/>
      <c r="AR2517" s="291"/>
    </row>
    <row r="2518" spans="2:44" ht="12.75" customHeight="1">
      <c r="C2518" s="121"/>
      <c r="D2518" s="120"/>
      <c r="E2518" s="120"/>
      <c r="F2518" s="120"/>
      <c r="G2518" s="108" t="s">
        <v>1547</v>
      </c>
      <c r="H2518" s="289" t="s">
        <v>1363</v>
      </c>
      <c r="I2518" s="290">
        <v>12</v>
      </c>
      <c r="J2518" s="290">
        <v>0</v>
      </c>
      <c r="K2518" s="290">
        <v>0.2</v>
      </c>
      <c r="L2518" s="290">
        <v>0</v>
      </c>
      <c r="M2518" s="290"/>
      <c r="N2518" s="290"/>
      <c r="O2518" s="290"/>
      <c r="P2518" s="290"/>
      <c r="Q2518" s="105"/>
      <c r="R2518" s="105">
        <v>42676</v>
      </c>
      <c r="S2518" s="274" t="s">
        <v>2470</v>
      </c>
      <c r="T2518" s="293"/>
      <c r="U2518" s="293"/>
      <c r="V2518" s="293"/>
      <c r="W2518" s="293"/>
      <c r="X2518" s="84"/>
      <c r="Y2518" s="293"/>
      <c r="Z2518" s="293"/>
      <c r="AA2518" s="293"/>
      <c r="AB2518" s="293"/>
      <c r="AC2518" s="293"/>
      <c r="AD2518" s="293"/>
      <c r="AE2518" s="322"/>
      <c r="AF2518" s="293"/>
      <c r="AG2518" s="293"/>
      <c r="AH2518" s="293"/>
      <c r="AI2518" s="293"/>
      <c r="AJ2518" s="293"/>
      <c r="AK2518" s="293"/>
      <c r="AL2518" s="293"/>
      <c r="AM2518" s="293"/>
      <c r="AN2518" s="293"/>
      <c r="AO2518" s="293"/>
      <c r="AP2518" s="293"/>
      <c r="AQ2518" s="291"/>
      <c r="AR2518" s="291"/>
    </row>
    <row r="2519" spans="2:44" ht="12.75" customHeight="1">
      <c r="C2519" s="121"/>
      <c r="D2519" s="120"/>
      <c r="E2519" s="120"/>
      <c r="F2519" s="120"/>
      <c r="G2519" s="108" t="s">
        <v>1548</v>
      </c>
      <c r="H2519" s="289" t="s">
        <v>1363</v>
      </c>
      <c r="I2519" s="290">
        <v>18</v>
      </c>
      <c r="J2519" s="290">
        <v>0</v>
      </c>
      <c r="K2519" s="290">
        <v>0.3</v>
      </c>
      <c r="L2519" s="290">
        <v>0</v>
      </c>
      <c r="M2519" s="290"/>
      <c r="N2519" s="290"/>
      <c r="O2519" s="290"/>
      <c r="P2519" s="290"/>
      <c r="Q2519" s="105"/>
      <c r="R2519" s="105">
        <v>42676</v>
      </c>
      <c r="S2519" s="274" t="s">
        <v>2470</v>
      </c>
      <c r="T2519" s="293"/>
      <c r="U2519" s="293"/>
      <c r="V2519" s="293"/>
      <c r="W2519" s="293"/>
      <c r="X2519" s="84"/>
      <c r="Y2519" s="293"/>
      <c r="Z2519" s="293"/>
      <c r="AA2519" s="293"/>
      <c r="AB2519" s="293"/>
      <c r="AC2519" s="293"/>
      <c r="AD2519" s="293"/>
      <c r="AE2519" s="322"/>
      <c r="AF2519" s="293"/>
      <c r="AG2519" s="293"/>
      <c r="AH2519" s="293"/>
      <c r="AI2519" s="293"/>
      <c r="AJ2519" s="293"/>
      <c r="AK2519" s="293"/>
      <c r="AL2519" s="293"/>
      <c r="AM2519" s="293"/>
      <c r="AN2519" s="293"/>
      <c r="AO2519" s="293"/>
      <c r="AP2519" s="293"/>
      <c r="AQ2519" s="291"/>
      <c r="AR2519" s="291"/>
    </row>
    <row r="2520" spans="2:44" ht="12.75" customHeight="1">
      <c r="C2520" s="121"/>
      <c r="D2520" s="120"/>
      <c r="E2520" s="120"/>
      <c r="F2520" s="120"/>
      <c r="G2520" s="108" t="s">
        <v>1540</v>
      </c>
      <c r="H2520" s="289" t="s">
        <v>1363</v>
      </c>
      <c r="I2520" s="290">
        <v>18</v>
      </c>
      <c r="J2520" s="290">
        <v>0</v>
      </c>
      <c r="K2520" s="290">
        <v>0.3</v>
      </c>
      <c r="L2520" s="290">
        <v>0</v>
      </c>
      <c r="M2520" s="290"/>
      <c r="N2520" s="290"/>
      <c r="O2520" s="290"/>
      <c r="P2520" s="290"/>
      <c r="Q2520" s="105"/>
      <c r="R2520" s="105">
        <v>42676</v>
      </c>
      <c r="S2520" s="274" t="s">
        <v>2470</v>
      </c>
      <c r="T2520" s="293"/>
      <c r="U2520" s="293"/>
      <c r="V2520" s="293"/>
      <c r="W2520" s="293"/>
      <c r="X2520" s="84"/>
      <c r="Y2520" s="293"/>
      <c r="Z2520" s="293"/>
      <c r="AA2520" s="293"/>
      <c r="AB2520" s="293"/>
      <c r="AC2520" s="293"/>
      <c r="AD2520" s="293"/>
      <c r="AE2520" s="322"/>
      <c r="AF2520" s="293"/>
      <c r="AG2520" s="293"/>
      <c r="AH2520" s="293"/>
      <c r="AI2520" s="293"/>
      <c r="AJ2520" s="293"/>
      <c r="AK2520" s="293"/>
      <c r="AL2520" s="293"/>
      <c r="AM2520" s="293"/>
      <c r="AN2520" s="293"/>
      <c r="AO2520" s="293"/>
      <c r="AP2520" s="293"/>
      <c r="AQ2520" s="291"/>
      <c r="AR2520" s="291"/>
    </row>
    <row r="2521" spans="2:44" ht="12.75" customHeight="1">
      <c r="C2521" s="121"/>
      <c r="D2521" s="120"/>
      <c r="E2521" s="120"/>
      <c r="F2521" s="120"/>
      <c r="G2521" s="108" t="s">
        <v>1549</v>
      </c>
      <c r="H2521" s="289" t="s">
        <v>1363</v>
      </c>
      <c r="I2521" s="290">
        <v>18</v>
      </c>
      <c r="J2521" s="290">
        <v>0</v>
      </c>
      <c r="K2521" s="290">
        <v>0.3</v>
      </c>
      <c r="L2521" s="290">
        <v>0</v>
      </c>
      <c r="M2521" s="290"/>
      <c r="N2521" s="290"/>
      <c r="O2521" s="290"/>
      <c r="P2521" s="290"/>
      <c r="Q2521" s="105"/>
      <c r="R2521" s="105">
        <v>43577</v>
      </c>
      <c r="S2521" s="274" t="s">
        <v>2470</v>
      </c>
      <c r="T2521" s="293"/>
      <c r="U2521" s="293"/>
      <c r="V2521" s="293"/>
      <c r="W2521" s="293"/>
      <c r="X2521" s="84"/>
      <c r="Y2521" s="293"/>
      <c r="Z2521" s="293"/>
      <c r="AA2521" s="293"/>
      <c r="AB2521" s="293"/>
      <c r="AC2521" s="293"/>
      <c r="AD2521" s="293"/>
      <c r="AE2521" s="322"/>
      <c r="AF2521" s="293"/>
      <c r="AG2521" s="293"/>
      <c r="AH2521" s="293"/>
      <c r="AI2521" s="293"/>
      <c r="AJ2521" s="293"/>
      <c r="AK2521" s="293"/>
      <c r="AL2521" s="293"/>
      <c r="AM2521" s="293"/>
      <c r="AN2521" s="293"/>
      <c r="AO2521" s="293"/>
      <c r="AP2521" s="293"/>
      <c r="AQ2521" s="291"/>
      <c r="AR2521" s="291"/>
    </row>
    <row r="2522" spans="2:44" ht="12.75" customHeight="1">
      <c r="B2522" s="93"/>
      <c r="C2522" s="120" t="s">
        <v>27</v>
      </c>
      <c r="D2522" s="120" t="s">
        <v>1468</v>
      </c>
      <c r="E2522" s="120" t="s">
        <v>1511</v>
      </c>
      <c r="F2522" s="120" t="s">
        <v>1718</v>
      </c>
      <c r="G2522" s="108" t="s">
        <v>1550</v>
      </c>
      <c r="H2522" s="289" t="s">
        <v>1363</v>
      </c>
      <c r="I2522" s="290">
        <v>6</v>
      </c>
      <c r="J2522" s="290">
        <v>0</v>
      </c>
      <c r="K2522" s="290">
        <v>0.1</v>
      </c>
      <c r="L2522" s="290">
        <v>0</v>
      </c>
      <c r="M2522" s="290">
        <v>90</v>
      </c>
      <c r="N2522" s="290">
        <v>0</v>
      </c>
      <c r="O2522" s="290">
        <v>1.5</v>
      </c>
      <c r="P2522" s="290">
        <v>0</v>
      </c>
      <c r="Q2522" s="105"/>
      <c r="R2522" s="105">
        <v>43577</v>
      </c>
      <c r="S2522" s="274" t="s">
        <v>2470</v>
      </c>
      <c r="T2522" s="293"/>
      <c r="U2522" s="293"/>
      <c r="V2522" s="293"/>
      <c r="W2522" s="293"/>
      <c r="X2522" s="84"/>
      <c r="Y2522" s="293"/>
      <c r="Z2522" s="293"/>
      <c r="AA2522" s="293"/>
      <c r="AB2522" s="293"/>
      <c r="AC2522" s="293"/>
      <c r="AD2522" s="293"/>
      <c r="AE2522" s="322"/>
      <c r="AF2522" s="293"/>
      <c r="AG2522" s="293"/>
      <c r="AH2522" s="293"/>
      <c r="AI2522" s="293"/>
      <c r="AJ2522" s="293"/>
      <c r="AK2522" s="293"/>
      <c r="AL2522" s="293"/>
      <c r="AM2522" s="293"/>
      <c r="AN2522" s="293"/>
      <c r="AO2522" s="293"/>
      <c r="AP2522" s="293"/>
    </row>
    <row r="2523" spans="2:44" ht="12.75" customHeight="1">
      <c r="C2523" s="121"/>
      <c r="D2523" s="120"/>
      <c r="E2523" s="120"/>
      <c r="F2523" s="120"/>
      <c r="G2523" s="108" t="s">
        <v>1551</v>
      </c>
      <c r="H2523" s="289" t="s">
        <v>1363</v>
      </c>
      <c r="I2523" s="290">
        <v>18</v>
      </c>
      <c r="J2523" s="290">
        <v>0</v>
      </c>
      <c r="K2523" s="290">
        <v>0.3</v>
      </c>
      <c r="L2523" s="290">
        <v>0</v>
      </c>
      <c r="M2523" s="290"/>
      <c r="N2523" s="290"/>
      <c r="O2523" s="290"/>
      <c r="P2523" s="290"/>
      <c r="Q2523" s="105"/>
      <c r="R2523" s="105">
        <v>42676</v>
      </c>
      <c r="S2523" s="274" t="s">
        <v>2470</v>
      </c>
      <c r="T2523" s="293"/>
      <c r="U2523" s="293"/>
      <c r="V2523" s="293"/>
      <c r="W2523" s="293"/>
      <c r="X2523" s="84"/>
      <c r="Y2523" s="293"/>
      <c r="Z2523" s="293"/>
      <c r="AA2523" s="293"/>
      <c r="AB2523" s="293"/>
      <c r="AC2523" s="293"/>
      <c r="AD2523" s="293"/>
      <c r="AE2523" s="322"/>
      <c r="AF2523" s="293"/>
      <c r="AG2523" s="293"/>
      <c r="AH2523" s="293"/>
      <c r="AI2523" s="293"/>
      <c r="AJ2523" s="293"/>
      <c r="AK2523" s="293"/>
      <c r="AL2523" s="293"/>
      <c r="AM2523" s="293"/>
      <c r="AN2523" s="293"/>
      <c r="AO2523" s="293"/>
      <c r="AP2523" s="293"/>
      <c r="AQ2523" s="291"/>
      <c r="AR2523" s="291"/>
    </row>
    <row r="2524" spans="2:44" ht="12.75" customHeight="1">
      <c r="C2524" s="121"/>
      <c r="D2524" s="120"/>
      <c r="E2524" s="120"/>
      <c r="F2524" s="120"/>
      <c r="G2524" s="108" t="s">
        <v>1552</v>
      </c>
      <c r="H2524" s="289" t="s">
        <v>1363</v>
      </c>
      <c r="I2524" s="290">
        <v>18</v>
      </c>
      <c r="J2524" s="290">
        <v>0</v>
      </c>
      <c r="K2524" s="290">
        <v>0.3</v>
      </c>
      <c r="L2524" s="290">
        <v>0</v>
      </c>
      <c r="M2524" s="290"/>
      <c r="N2524" s="290"/>
      <c r="O2524" s="290"/>
      <c r="P2524" s="290"/>
      <c r="Q2524" s="105"/>
      <c r="R2524" s="105">
        <v>43577</v>
      </c>
      <c r="S2524" s="274" t="s">
        <v>2470</v>
      </c>
      <c r="T2524" s="293"/>
      <c r="U2524" s="293"/>
      <c r="V2524" s="293"/>
      <c r="W2524" s="293"/>
      <c r="X2524" s="84"/>
      <c r="Y2524" s="293"/>
      <c r="Z2524" s="293"/>
      <c r="AA2524" s="293"/>
      <c r="AB2524" s="293"/>
      <c r="AC2524" s="293"/>
      <c r="AD2524" s="293"/>
      <c r="AE2524" s="322"/>
      <c r="AF2524" s="293"/>
      <c r="AG2524" s="293"/>
      <c r="AH2524" s="293"/>
      <c r="AI2524" s="293"/>
      <c r="AJ2524" s="293"/>
      <c r="AK2524" s="293"/>
      <c r="AL2524" s="293"/>
      <c r="AM2524" s="293"/>
      <c r="AN2524" s="293"/>
      <c r="AO2524" s="293"/>
      <c r="AP2524" s="293"/>
      <c r="AQ2524" s="291"/>
      <c r="AR2524" s="291"/>
    </row>
    <row r="2525" spans="2:44" ht="12.75" customHeight="1">
      <c r="C2525" s="121"/>
      <c r="D2525" s="120"/>
      <c r="E2525" s="120"/>
      <c r="F2525" s="120"/>
      <c r="G2525" s="108" t="s">
        <v>1553</v>
      </c>
      <c r="H2525" s="289" t="s">
        <v>1363</v>
      </c>
      <c r="I2525" s="290">
        <v>18</v>
      </c>
      <c r="J2525" s="290">
        <v>0</v>
      </c>
      <c r="K2525" s="290">
        <v>0.3</v>
      </c>
      <c r="L2525" s="290">
        <v>0</v>
      </c>
      <c r="M2525" s="290"/>
      <c r="N2525" s="290"/>
      <c r="O2525" s="290"/>
      <c r="P2525" s="290"/>
      <c r="Q2525" s="105"/>
      <c r="R2525" s="105">
        <v>42676</v>
      </c>
      <c r="S2525" s="274" t="s">
        <v>2470</v>
      </c>
      <c r="T2525" s="293"/>
      <c r="U2525" s="293"/>
      <c r="V2525" s="293"/>
      <c r="W2525" s="293"/>
      <c r="X2525" s="84"/>
      <c r="Y2525" s="293"/>
      <c r="Z2525" s="293"/>
      <c r="AA2525" s="293"/>
      <c r="AB2525" s="293"/>
      <c r="AC2525" s="293"/>
      <c r="AD2525" s="293"/>
      <c r="AE2525" s="322"/>
      <c r="AF2525" s="293"/>
      <c r="AG2525" s="293"/>
      <c r="AH2525" s="293"/>
      <c r="AI2525" s="293"/>
      <c r="AJ2525" s="293"/>
      <c r="AK2525" s="293"/>
      <c r="AL2525" s="293"/>
      <c r="AM2525" s="293"/>
      <c r="AN2525" s="293"/>
      <c r="AO2525" s="293"/>
      <c r="AP2525" s="293"/>
      <c r="AQ2525" s="291"/>
      <c r="AR2525" s="291"/>
    </row>
    <row r="2526" spans="2:44" ht="12.75" customHeight="1">
      <c r="C2526" s="121"/>
      <c r="D2526" s="120"/>
      <c r="E2526" s="120"/>
      <c r="F2526" s="120"/>
      <c r="G2526" s="108" t="s">
        <v>1554</v>
      </c>
      <c r="H2526" s="289" t="s">
        <v>1363</v>
      </c>
      <c r="I2526" s="290">
        <v>12</v>
      </c>
      <c r="J2526" s="290">
        <v>0</v>
      </c>
      <c r="K2526" s="290">
        <v>0.2</v>
      </c>
      <c r="L2526" s="290">
        <v>0</v>
      </c>
      <c r="M2526" s="290"/>
      <c r="N2526" s="290"/>
      <c r="O2526" s="290"/>
      <c r="P2526" s="290"/>
      <c r="Q2526" s="105"/>
      <c r="R2526" s="105">
        <v>42676</v>
      </c>
      <c r="S2526" s="274" t="s">
        <v>2470</v>
      </c>
      <c r="T2526" s="293"/>
      <c r="U2526" s="293"/>
      <c r="V2526" s="293"/>
      <c r="W2526" s="293"/>
      <c r="X2526" s="84"/>
      <c r="Y2526" s="293"/>
      <c r="Z2526" s="293"/>
      <c r="AA2526" s="293"/>
      <c r="AB2526" s="293"/>
      <c r="AC2526" s="293"/>
      <c r="AD2526" s="293"/>
      <c r="AE2526" s="322"/>
      <c r="AF2526" s="293"/>
      <c r="AG2526" s="293"/>
      <c r="AH2526" s="293"/>
      <c r="AI2526" s="293"/>
      <c r="AJ2526" s="293"/>
      <c r="AK2526" s="293"/>
      <c r="AL2526" s="293"/>
      <c r="AM2526" s="293"/>
      <c r="AN2526" s="293"/>
      <c r="AO2526" s="293"/>
      <c r="AP2526" s="293"/>
      <c r="AQ2526" s="291"/>
      <c r="AR2526" s="291"/>
    </row>
    <row r="2527" spans="2:44" ht="12.75" customHeight="1">
      <c r="C2527" s="121"/>
      <c r="D2527" s="120"/>
      <c r="E2527" s="120"/>
      <c r="F2527" s="120"/>
      <c r="G2527" s="108" t="s">
        <v>1555</v>
      </c>
      <c r="H2527" s="289" t="s">
        <v>1363</v>
      </c>
      <c r="I2527" s="290">
        <v>18</v>
      </c>
      <c r="J2527" s="290">
        <v>0</v>
      </c>
      <c r="K2527" s="290">
        <v>0.3</v>
      </c>
      <c r="L2527" s="290">
        <v>0</v>
      </c>
      <c r="M2527" s="290"/>
      <c r="N2527" s="290"/>
      <c r="O2527" s="290"/>
      <c r="P2527" s="290"/>
      <c r="Q2527" s="105"/>
      <c r="R2527" s="105">
        <v>42676</v>
      </c>
      <c r="S2527" s="274" t="s">
        <v>2470</v>
      </c>
      <c r="T2527" s="293"/>
      <c r="U2527" s="293"/>
      <c r="V2527" s="293"/>
      <c r="W2527" s="293"/>
      <c r="X2527" s="84"/>
      <c r="Y2527" s="293"/>
      <c r="Z2527" s="293"/>
      <c r="AA2527" s="293"/>
      <c r="AB2527" s="293"/>
      <c r="AC2527" s="293"/>
      <c r="AD2527" s="293"/>
      <c r="AE2527" s="322"/>
      <c r="AF2527" s="293"/>
      <c r="AG2527" s="293"/>
      <c r="AH2527" s="293"/>
      <c r="AI2527" s="293"/>
      <c r="AJ2527" s="293"/>
      <c r="AK2527" s="293"/>
      <c r="AL2527" s="293"/>
      <c r="AM2527" s="293"/>
      <c r="AN2527" s="293"/>
      <c r="AO2527" s="293"/>
      <c r="AP2527" s="293"/>
      <c r="AQ2527" s="291"/>
      <c r="AR2527" s="291"/>
    </row>
    <row r="2528" spans="2:44" ht="12.75" customHeight="1">
      <c r="B2528" s="93"/>
      <c r="C2528" s="120" t="s">
        <v>27</v>
      </c>
      <c r="D2528" s="120" t="s">
        <v>1468</v>
      </c>
      <c r="E2528" s="120" t="s">
        <v>1511</v>
      </c>
      <c r="F2528" s="120" t="s">
        <v>1556</v>
      </c>
      <c r="G2528" s="108" t="s">
        <v>1550</v>
      </c>
      <c r="H2528" s="289" t="s">
        <v>1363</v>
      </c>
      <c r="I2528" s="290">
        <v>6</v>
      </c>
      <c r="J2528" s="290">
        <v>0</v>
      </c>
      <c r="K2528" s="290">
        <v>0.1</v>
      </c>
      <c r="L2528" s="290">
        <v>0</v>
      </c>
      <c r="M2528" s="290">
        <v>90</v>
      </c>
      <c r="N2528" s="290">
        <v>0</v>
      </c>
      <c r="O2528" s="290">
        <v>1.5</v>
      </c>
      <c r="P2528" s="290">
        <v>0</v>
      </c>
      <c r="Q2528" s="105"/>
      <c r="R2528" s="105">
        <v>42676</v>
      </c>
      <c r="S2528" s="274" t="s">
        <v>2470</v>
      </c>
      <c r="T2528" s="293"/>
      <c r="U2528" s="293"/>
      <c r="V2528" s="293"/>
      <c r="W2528" s="293"/>
      <c r="X2528" s="84"/>
      <c r="Y2528" s="293"/>
      <c r="Z2528" s="293"/>
      <c r="AA2528" s="293"/>
      <c r="AB2528" s="293"/>
      <c r="AC2528" s="293"/>
      <c r="AD2528" s="293"/>
      <c r="AE2528" s="322"/>
      <c r="AF2528" s="293"/>
      <c r="AG2528" s="293"/>
      <c r="AH2528" s="293"/>
      <c r="AI2528" s="293"/>
      <c r="AJ2528" s="293"/>
      <c r="AK2528" s="293"/>
      <c r="AL2528" s="293"/>
      <c r="AM2528" s="293"/>
      <c r="AN2528" s="293"/>
      <c r="AO2528" s="293"/>
      <c r="AP2528" s="293"/>
    </row>
    <row r="2529" spans="2:44" ht="12.75" customHeight="1">
      <c r="C2529" s="121"/>
      <c r="D2529" s="120"/>
      <c r="E2529" s="120"/>
      <c r="F2529" s="120"/>
      <c r="G2529" s="108" t="s">
        <v>1557</v>
      </c>
      <c r="H2529" s="289" t="s">
        <v>1363</v>
      </c>
      <c r="I2529" s="290">
        <v>6</v>
      </c>
      <c r="J2529" s="290">
        <v>0</v>
      </c>
      <c r="K2529" s="290">
        <v>0.1</v>
      </c>
      <c r="L2529" s="290">
        <v>0</v>
      </c>
      <c r="M2529" s="290"/>
      <c r="N2529" s="290"/>
      <c r="O2529" s="290"/>
      <c r="P2529" s="290"/>
      <c r="Q2529" s="105"/>
      <c r="R2529" s="105">
        <v>42676</v>
      </c>
      <c r="S2529" s="274" t="s">
        <v>2470</v>
      </c>
      <c r="T2529" s="293"/>
      <c r="U2529" s="293"/>
      <c r="V2529" s="293"/>
      <c r="W2529" s="293"/>
      <c r="X2529" s="84"/>
      <c r="Y2529" s="293"/>
      <c r="Z2529" s="293"/>
      <c r="AA2529" s="293"/>
      <c r="AB2529" s="293"/>
      <c r="AC2529" s="293"/>
      <c r="AD2529" s="293"/>
      <c r="AE2529" s="322"/>
      <c r="AF2529" s="293"/>
      <c r="AG2529" s="293"/>
      <c r="AH2529" s="293"/>
      <c r="AI2529" s="293"/>
      <c r="AJ2529" s="293"/>
      <c r="AK2529" s="293"/>
      <c r="AL2529" s="293"/>
      <c r="AM2529" s="293"/>
      <c r="AN2529" s="293"/>
      <c r="AO2529" s="293"/>
      <c r="AP2529" s="293"/>
      <c r="AQ2529" s="291"/>
      <c r="AR2529" s="291"/>
    </row>
    <row r="2530" spans="2:44" ht="12.75" customHeight="1">
      <c r="C2530" s="121"/>
      <c r="D2530" s="120"/>
      <c r="E2530" s="120"/>
      <c r="F2530" s="120"/>
      <c r="G2530" s="108" t="s">
        <v>1558</v>
      </c>
      <c r="H2530" s="289" t="s">
        <v>1363</v>
      </c>
      <c r="I2530" s="290">
        <v>12</v>
      </c>
      <c r="J2530" s="290">
        <v>0</v>
      </c>
      <c r="K2530" s="290">
        <v>0.2</v>
      </c>
      <c r="L2530" s="290">
        <v>0</v>
      </c>
      <c r="M2530" s="290"/>
      <c r="N2530" s="290"/>
      <c r="O2530" s="290"/>
      <c r="P2530" s="290"/>
      <c r="Q2530" s="105"/>
      <c r="R2530" s="105">
        <v>42676</v>
      </c>
      <c r="S2530" s="274" t="s">
        <v>2470</v>
      </c>
      <c r="T2530" s="293"/>
      <c r="U2530" s="293"/>
      <c r="V2530" s="293"/>
      <c r="W2530" s="293"/>
      <c r="X2530" s="84"/>
      <c r="Y2530" s="293"/>
      <c r="Z2530" s="293"/>
      <c r="AA2530" s="293"/>
      <c r="AB2530" s="293"/>
      <c r="AC2530" s="293"/>
      <c r="AD2530" s="293"/>
      <c r="AE2530" s="322"/>
      <c r="AF2530" s="293"/>
      <c r="AG2530" s="293"/>
      <c r="AH2530" s="293"/>
      <c r="AI2530" s="293"/>
      <c r="AJ2530" s="293"/>
      <c r="AK2530" s="293"/>
      <c r="AL2530" s="293"/>
      <c r="AM2530" s="293"/>
      <c r="AN2530" s="293"/>
      <c r="AO2530" s="293"/>
      <c r="AP2530" s="293"/>
      <c r="AQ2530" s="291"/>
      <c r="AR2530" s="291"/>
    </row>
    <row r="2531" spans="2:44" ht="12.75" customHeight="1">
      <c r="C2531" s="121"/>
      <c r="D2531" s="120"/>
      <c r="E2531" s="120"/>
      <c r="F2531" s="120"/>
      <c r="G2531" s="108" t="s">
        <v>1559</v>
      </c>
      <c r="H2531" s="289" t="s">
        <v>1363</v>
      </c>
      <c r="I2531" s="290">
        <v>12</v>
      </c>
      <c r="J2531" s="290">
        <v>0</v>
      </c>
      <c r="K2531" s="290">
        <v>0.2</v>
      </c>
      <c r="L2531" s="290">
        <v>0</v>
      </c>
      <c r="M2531" s="290"/>
      <c r="N2531" s="290"/>
      <c r="O2531" s="290"/>
      <c r="P2531" s="290"/>
      <c r="Q2531" s="105"/>
      <c r="R2531" s="105">
        <v>42676</v>
      </c>
      <c r="S2531" s="274" t="s">
        <v>2470</v>
      </c>
      <c r="T2531" s="293"/>
      <c r="U2531" s="293"/>
      <c r="V2531" s="293"/>
      <c r="W2531" s="293"/>
      <c r="X2531" s="84"/>
      <c r="Y2531" s="293"/>
      <c r="Z2531" s="293"/>
      <c r="AA2531" s="293"/>
      <c r="AB2531" s="293"/>
      <c r="AC2531" s="293"/>
      <c r="AD2531" s="293"/>
      <c r="AE2531" s="322"/>
      <c r="AF2531" s="293"/>
      <c r="AG2531" s="293"/>
      <c r="AH2531" s="293"/>
      <c r="AI2531" s="293"/>
      <c r="AJ2531" s="293"/>
      <c r="AK2531" s="293"/>
      <c r="AL2531" s="293"/>
      <c r="AM2531" s="293"/>
      <c r="AN2531" s="293"/>
      <c r="AO2531" s="293"/>
      <c r="AP2531" s="293"/>
      <c r="AQ2531" s="291"/>
      <c r="AR2531" s="291"/>
    </row>
    <row r="2532" spans="2:44" ht="12.75" customHeight="1">
      <c r="C2532" s="121"/>
      <c r="D2532" s="120"/>
      <c r="E2532" s="120"/>
      <c r="F2532" s="120"/>
      <c r="G2532" s="108" t="s">
        <v>1560</v>
      </c>
      <c r="H2532" s="289" t="s">
        <v>1363</v>
      </c>
      <c r="I2532" s="290">
        <v>18</v>
      </c>
      <c r="J2532" s="290">
        <v>0</v>
      </c>
      <c r="K2532" s="290">
        <v>0.3</v>
      </c>
      <c r="L2532" s="290">
        <v>0</v>
      </c>
      <c r="M2532" s="290"/>
      <c r="N2532" s="290"/>
      <c r="O2532" s="290"/>
      <c r="P2532" s="290"/>
      <c r="Q2532" s="105"/>
      <c r="R2532" s="105">
        <v>42676</v>
      </c>
      <c r="S2532" s="274" t="s">
        <v>2470</v>
      </c>
      <c r="T2532" s="293"/>
      <c r="U2532" s="293"/>
      <c r="V2532" s="293"/>
      <c r="W2532" s="293"/>
      <c r="X2532" s="84"/>
      <c r="Y2532" s="293"/>
      <c r="Z2532" s="293"/>
      <c r="AA2532" s="293"/>
      <c r="AB2532" s="293"/>
      <c r="AC2532" s="293"/>
      <c r="AD2532" s="293"/>
      <c r="AE2532" s="322"/>
      <c r="AF2532" s="293"/>
      <c r="AG2532" s="293"/>
      <c r="AH2532" s="293"/>
      <c r="AI2532" s="293"/>
      <c r="AJ2532" s="293"/>
      <c r="AK2532" s="293"/>
      <c r="AL2532" s="293"/>
      <c r="AM2532" s="293"/>
      <c r="AN2532" s="293"/>
      <c r="AO2532" s="293"/>
      <c r="AP2532" s="293"/>
      <c r="AQ2532" s="291"/>
      <c r="AR2532" s="291"/>
    </row>
    <row r="2533" spans="2:44" ht="12.75" customHeight="1">
      <c r="C2533" s="121"/>
      <c r="D2533" s="120"/>
      <c r="E2533" s="120"/>
      <c r="F2533" s="120"/>
      <c r="G2533" s="108" t="s">
        <v>1561</v>
      </c>
      <c r="H2533" s="289" t="s">
        <v>1363</v>
      </c>
      <c r="I2533" s="290">
        <v>18</v>
      </c>
      <c r="J2533" s="290">
        <v>0</v>
      </c>
      <c r="K2533" s="290">
        <v>0.3</v>
      </c>
      <c r="L2533" s="290">
        <v>0</v>
      </c>
      <c r="M2533" s="290"/>
      <c r="N2533" s="290"/>
      <c r="O2533" s="290"/>
      <c r="P2533" s="290"/>
      <c r="Q2533" s="105"/>
      <c r="R2533" s="105">
        <v>42676</v>
      </c>
      <c r="S2533" s="274" t="s">
        <v>2470</v>
      </c>
      <c r="T2533" s="293"/>
      <c r="U2533" s="293"/>
      <c r="V2533" s="293"/>
      <c r="W2533" s="293"/>
      <c r="X2533" s="84"/>
      <c r="Y2533" s="293"/>
      <c r="Z2533" s="293"/>
      <c r="AA2533" s="293"/>
      <c r="AB2533" s="293"/>
      <c r="AC2533" s="293"/>
      <c r="AD2533" s="293"/>
      <c r="AE2533" s="322"/>
      <c r="AF2533" s="293"/>
      <c r="AG2533" s="293"/>
      <c r="AH2533" s="293"/>
      <c r="AI2533" s="293"/>
      <c r="AJ2533" s="293"/>
      <c r="AK2533" s="293"/>
      <c r="AL2533" s="293"/>
      <c r="AM2533" s="293"/>
      <c r="AN2533" s="293"/>
      <c r="AO2533" s="293"/>
      <c r="AP2533" s="293"/>
      <c r="AQ2533" s="291"/>
      <c r="AR2533" s="291"/>
    </row>
    <row r="2534" spans="2:44" ht="12.75" customHeight="1">
      <c r="C2534" s="121"/>
      <c r="D2534" s="120"/>
      <c r="E2534" s="120"/>
      <c r="F2534" s="120"/>
      <c r="G2534" s="108" t="s">
        <v>1562</v>
      </c>
      <c r="H2534" s="289" t="s">
        <v>1363</v>
      </c>
      <c r="I2534" s="290">
        <v>6</v>
      </c>
      <c r="J2534" s="290">
        <v>0</v>
      </c>
      <c r="K2534" s="290">
        <v>0.1</v>
      </c>
      <c r="L2534" s="290">
        <v>0</v>
      </c>
      <c r="M2534" s="290"/>
      <c r="N2534" s="290"/>
      <c r="O2534" s="290"/>
      <c r="P2534" s="290"/>
      <c r="Q2534" s="105"/>
      <c r="R2534" s="105">
        <v>42676</v>
      </c>
      <c r="S2534" s="274" t="s">
        <v>2470</v>
      </c>
      <c r="T2534" s="293"/>
      <c r="U2534" s="293"/>
      <c r="V2534" s="293"/>
      <c r="W2534" s="293"/>
      <c r="X2534" s="84"/>
      <c r="Y2534" s="293"/>
      <c r="Z2534" s="293"/>
      <c r="AA2534" s="293"/>
      <c r="AB2534" s="293"/>
      <c r="AC2534" s="293"/>
      <c r="AD2534" s="293"/>
      <c r="AE2534" s="322"/>
      <c r="AF2534" s="293"/>
      <c r="AG2534" s="293"/>
      <c r="AH2534" s="293"/>
      <c r="AI2534" s="293"/>
      <c r="AJ2534" s="293"/>
      <c r="AK2534" s="293"/>
      <c r="AL2534" s="293"/>
      <c r="AM2534" s="293"/>
      <c r="AN2534" s="293"/>
      <c r="AO2534" s="293"/>
      <c r="AP2534" s="293"/>
      <c r="AQ2534" s="291"/>
      <c r="AR2534" s="291"/>
    </row>
    <row r="2535" spans="2:44" ht="12.75" customHeight="1">
      <c r="C2535" s="121"/>
      <c r="D2535" s="120"/>
      <c r="E2535" s="120"/>
      <c r="F2535" s="120"/>
      <c r="G2535" s="108" t="s">
        <v>1563</v>
      </c>
      <c r="H2535" s="289" t="s">
        <v>1363</v>
      </c>
      <c r="I2535" s="290">
        <v>12</v>
      </c>
      <c r="J2535" s="290">
        <v>0</v>
      </c>
      <c r="K2535" s="290">
        <v>0.2</v>
      </c>
      <c r="L2535" s="290">
        <v>0</v>
      </c>
      <c r="M2535" s="290"/>
      <c r="N2535" s="290"/>
      <c r="O2535" s="290"/>
      <c r="P2535" s="290"/>
      <c r="Q2535" s="105"/>
      <c r="R2535" s="105">
        <v>42676</v>
      </c>
      <c r="S2535" s="274" t="s">
        <v>2470</v>
      </c>
      <c r="T2535" s="293"/>
      <c r="U2535" s="293"/>
      <c r="V2535" s="293"/>
      <c r="W2535" s="293"/>
      <c r="X2535" s="84"/>
      <c r="Y2535" s="293"/>
      <c r="Z2535" s="293"/>
      <c r="AA2535" s="293"/>
      <c r="AB2535" s="293"/>
      <c r="AC2535" s="293"/>
      <c r="AD2535" s="293"/>
      <c r="AE2535" s="322"/>
      <c r="AF2535" s="293"/>
      <c r="AG2535" s="293"/>
      <c r="AH2535" s="293"/>
      <c r="AI2535" s="293"/>
      <c r="AJ2535" s="293"/>
      <c r="AK2535" s="293"/>
      <c r="AL2535" s="293"/>
      <c r="AM2535" s="293"/>
      <c r="AN2535" s="293"/>
      <c r="AO2535" s="293"/>
      <c r="AP2535" s="293"/>
      <c r="AQ2535" s="291"/>
      <c r="AR2535" s="291"/>
    </row>
    <row r="2536" spans="2:44" ht="12.75" customHeight="1">
      <c r="B2536" s="93"/>
      <c r="C2536" s="120" t="s">
        <v>27</v>
      </c>
      <c r="D2536" s="120" t="s">
        <v>1468</v>
      </c>
      <c r="E2536" s="120" t="s">
        <v>1511</v>
      </c>
      <c r="F2536" s="120" t="s">
        <v>1564</v>
      </c>
      <c r="G2536" s="108" t="s">
        <v>1565</v>
      </c>
      <c r="H2536" s="289" t="s">
        <v>1363</v>
      </c>
      <c r="I2536" s="290">
        <v>6</v>
      </c>
      <c r="J2536" s="290">
        <v>0</v>
      </c>
      <c r="K2536" s="290">
        <v>0.1</v>
      </c>
      <c r="L2536" s="290">
        <v>0</v>
      </c>
      <c r="M2536" s="290">
        <v>66</v>
      </c>
      <c r="N2536" s="290">
        <v>0</v>
      </c>
      <c r="O2536" s="290">
        <v>1.1000000000000001</v>
      </c>
      <c r="P2536" s="290">
        <v>0</v>
      </c>
      <c r="Q2536" s="105"/>
      <c r="R2536" s="105">
        <v>42676</v>
      </c>
      <c r="S2536" s="274" t="s">
        <v>2470</v>
      </c>
      <c r="T2536" s="293"/>
      <c r="U2536" s="293"/>
      <c r="V2536" s="293"/>
      <c r="W2536" s="293"/>
      <c r="X2536" s="84"/>
      <c r="Y2536" s="293"/>
      <c r="Z2536" s="293"/>
      <c r="AA2536" s="293"/>
      <c r="AB2536" s="293"/>
      <c r="AC2536" s="293"/>
      <c r="AD2536" s="293"/>
      <c r="AE2536" s="322"/>
      <c r="AF2536" s="293"/>
      <c r="AG2536" s="293"/>
      <c r="AH2536" s="293"/>
      <c r="AI2536" s="293"/>
      <c r="AJ2536" s="293"/>
      <c r="AK2536" s="293"/>
      <c r="AL2536" s="293"/>
      <c r="AM2536" s="293"/>
      <c r="AN2536" s="293"/>
      <c r="AO2536" s="293"/>
      <c r="AP2536" s="293"/>
    </row>
    <row r="2537" spans="2:44" ht="12.75" customHeight="1">
      <c r="C2537" s="121"/>
      <c r="D2537" s="120"/>
      <c r="E2537" s="120"/>
      <c r="F2537" s="120"/>
      <c r="G2537" s="108" t="s">
        <v>1566</v>
      </c>
      <c r="H2537" s="289" t="s">
        <v>1363</v>
      </c>
      <c r="I2537" s="290">
        <v>6</v>
      </c>
      <c r="J2537" s="290">
        <v>0</v>
      </c>
      <c r="K2537" s="290">
        <v>0.1</v>
      </c>
      <c r="L2537" s="290">
        <v>0</v>
      </c>
      <c r="M2537" s="290"/>
      <c r="N2537" s="290"/>
      <c r="O2537" s="290"/>
      <c r="P2537" s="290"/>
      <c r="Q2537" s="105"/>
      <c r="R2537" s="105">
        <v>42676</v>
      </c>
      <c r="S2537" s="274" t="s">
        <v>2470</v>
      </c>
      <c r="T2537" s="293"/>
      <c r="U2537" s="293"/>
      <c r="V2537" s="293"/>
      <c r="W2537" s="293"/>
      <c r="X2537" s="84"/>
      <c r="Y2537" s="293"/>
      <c r="Z2537" s="293"/>
      <c r="AA2537" s="293"/>
      <c r="AB2537" s="293"/>
      <c r="AC2537" s="293"/>
      <c r="AD2537" s="293"/>
      <c r="AE2537" s="322"/>
      <c r="AF2537" s="293"/>
      <c r="AG2537" s="293"/>
      <c r="AH2537" s="293"/>
      <c r="AI2537" s="293"/>
      <c r="AJ2537" s="293"/>
      <c r="AK2537" s="293"/>
      <c r="AL2537" s="293"/>
      <c r="AM2537" s="293"/>
      <c r="AN2537" s="293"/>
      <c r="AO2537" s="293"/>
      <c r="AP2537" s="293"/>
      <c r="AQ2537" s="291"/>
      <c r="AR2537" s="291"/>
    </row>
    <row r="2538" spans="2:44" ht="12.75" customHeight="1">
      <c r="C2538" s="121"/>
      <c r="D2538" s="120"/>
      <c r="E2538" s="120"/>
      <c r="F2538" s="120"/>
      <c r="G2538" s="108" t="s">
        <v>1567</v>
      </c>
      <c r="H2538" s="289" t="s">
        <v>1363</v>
      </c>
      <c r="I2538" s="290">
        <v>6</v>
      </c>
      <c r="J2538" s="290">
        <v>0</v>
      </c>
      <c r="K2538" s="290">
        <v>0.1</v>
      </c>
      <c r="L2538" s="290">
        <v>0</v>
      </c>
      <c r="M2538" s="290"/>
      <c r="N2538" s="290"/>
      <c r="O2538" s="290"/>
      <c r="P2538" s="290"/>
      <c r="Q2538" s="105"/>
      <c r="R2538" s="105">
        <v>42676</v>
      </c>
      <c r="S2538" s="274" t="s">
        <v>2470</v>
      </c>
      <c r="T2538" s="293"/>
      <c r="U2538" s="293"/>
      <c r="V2538" s="293"/>
      <c r="W2538" s="293"/>
      <c r="X2538" s="84"/>
      <c r="Y2538" s="293"/>
      <c r="Z2538" s="293"/>
      <c r="AA2538" s="293"/>
      <c r="AB2538" s="293"/>
      <c r="AC2538" s="293"/>
      <c r="AD2538" s="293"/>
      <c r="AE2538" s="322"/>
      <c r="AF2538" s="293"/>
      <c r="AG2538" s="293"/>
      <c r="AH2538" s="293"/>
      <c r="AI2538" s="293"/>
      <c r="AJ2538" s="293"/>
      <c r="AK2538" s="293"/>
      <c r="AL2538" s="293"/>
      <c r="AM2538" s="293"/>
      <c r="AN2538" s="293"/>
      <c r="AO2538" s="293"/>
      <c r="AP2538" s="293"/>
      <c r="AQ2538" s="291"/>
      <c r="AR2538" s="291"/>
    </row>
    <row r="2539" spans="2:44" ht="12.75" customHeight="1">
      <c r="C2539" s="121"/>
      <c r="D2539" s="120"/>
      <c r="E2539" s="120"/>
      <c r="F2539" s="120"/>
      <c r="G2539" s="108" t="s">
        <v>1568</v>
      </c>
      <c r="H2539" s="289" t="s">
        <v>1363</v>
      </c>
      <c r="I2539" s="290">
        <v>36</v>
      </c>
      <c r="J2539" s="290">
        <v>0</v>
      </c>
      <c r="K2539" s="290">
        <v>0.6</v>
      </c>
      <c r="L2539" s="290">
        <v>0</v>
      </c>
      <c r="M2539" s="290"/>
      <c r="N2539" s="290"/>
      <c r="O2539" s="290"/>
      <c r="P2539" s="290"/>
      <c r="Q2539" s="105"/>
      <c r="R2539" s="105">
        <v>42676</v>
      </c>
      <c r="S2539" s="274" t="s">
        <v>2470</v>
      </c>
      <c r="T2539" s="293"/>
      <c r="U2539" s="293"/>
      <c r="V2539" s="293"/>
      <c r="W2539" s="293"/>
      <c r="X2539" s="84"/>
      <c r="Y2539" s="293"/>
      <c r="Z2539" s="293"/>
      <c r="AA2539" s="293"/>
      <c r="AB2539" s="293"/>
      <c r="AC2539" s="293"/>
      <c r="AD2539" s="293"/>
      <c r="AE2539" s="322"/>
      <c r="AF2539" s="293"/>
      <c r="AG2539" s="293"/>
      <c r="AH2539" s="293"/>
      <c r="AI2539" s="293"/>
      <c r="AJ2539" s="293"/>
      <c r="AK2539" s="293"/>
      <c r="AL2539" s="293"/>
      <c r="AM2539" s="293"/>
      <c r="AN2539" s="293"/>
      <c r="AO2539" s="293"/>
      <c r="AP2539" s="293"/>
      <c r="AQ2539" s="291"/>
      <c r="AR2539" s="291"/>
    </row>
    <row r="2540" spans="2:44" ht="12.75" customHeight="1">
      <c r="C2540" s="121"/>
      <c r="D2540" s="120"/>
      <c r="E2540" s="120"/>
      <c r="F2540" s="120"/>
      <c r="G2540" s="108" t="s">
        <v>1569</v>
      </c>
      <c r="H2540" s="289" t="s">
        <v>1363</v>
      </c>
      <c r="I2540" s="290">
        <v>12</v>
      </c>
      <c r="J2540" s="290">
        <v>0</v>
      </c>
      <c r="K2540" s="290">
        <v>0.2</v>
      </c>
      <c r="L2540" s="290">
        <v>0</v>
      </c>
      <c r="M2540" s="290"/>
      <c r="N2540" s="290"/>
      <c r="O2540" s="290"/>
      <c r="P2540" s="290"/>
      <c r="Q2540" s="105"/>
      <c r="R2540" s="105">
        <v>42676</v>
      </c>
      <c r="S2540" s="274" t="s">
        <v>2470</v>
      </c>
      <c r="T2540" s="293"/>
      <c r="U2540" s="293"/>
      <c r="V2540" s="293"/>
      <c r="W2540" s="293"/>
      <c r="X2540" s="84"/>
      <c r="Y2540" s="293"/>
      <c r="Z2540" s="293"/>
      <c r="AA2540" s="293"/>
      <c r="AB2540" s="293"/>
      <c r="AC2540" s="293"/>
      <c r="AD2540" s="293"/>
      <c r="AE2540" s="322"/>
      <c r="AF2540" s="293"/>
      <c r="AG2540" s="293"/>
      <c r="AH2540" s="293"/>
      <c r="AI2540" s="293"/>
      <c r="AJ2540" s="293"/>
      <c r="AK2540" s="293"/>
      <c r="AL2540" s="293"/>
      <c r="AM2540" s="293"/>
      <c r="AN2540" s="293"/>
      <c r="AO2540" s="293"/>
      <c r="AP2540" s="293"/>
      <c r="AQ2540" s="291"/>
      <c r="AR2540" s="291"/>
    </row>
    <row r="2541" spans="2:44" ht="12.75" customHeight="1">
      <c r="B2541" s="93"/>
      <c r="C2541" s="120" t="s">
        <v>27</v>
      </c>
      <c r="D2541" s="120" t="s">
        <v>1468</v>
      </c>
      <c r="E2541" s="120" t="s">
        <v>1511</v>
      </c>
      <c r="F2541" s="120" t="s">
        <v>1733</v>
      </c>
      <c r="G2541" s="108" t="s">
        <v>1570</v>
      </c>
      <c r="H2541" s="289" t="s">
        <v>1363</v>
      </c>
      <c r="I2541" s="290">
        <v>6</v>
      </c>
      <c r="J2541" s="290">
        <v>0</v>
      </c>
      <c r="K2541" s="290">
        <v>0.1</v>
      </c>
      <c r="L2541" s="290">
        <v>0</v>
      </c>
      <c r="M2541" s="290">
        <v>24</v>
      </c>
      <c r="N2541" s="290">
        <v>0</v>
      </c>
      <c r="O2541" s="290">
        <v>0.4</v>
      </c>
      <c r="P2541" s="290">
        <v>0</v>
      </c>
      <c r="Q2541" s="105"/>
      <c r="R2541" s="105">
        <v>42676</v>
      </c>
      <c r="S2541" s="274" t="s">
        <v>2470</v>
      </c>
      <c r="T2541" s="293"/>
      <c r="U2541" s="293"/>
      <c r="V2541" s="293"/>
      <c r="W2541" s="293"/>
      <c r="X2541" s="84"/>
      <c r="Y2541" s="293"/>
      <c r="Z2541" s="293"/>
      <c r="AA2541" s="293"/>
      <c r="AB2541" s="293"/>
      <c r="AC2541" s="293"/>
      <c r="AD2541" s="293"/>
      <c r="AE2541" s="322"/>
      <c r="AF2541" s="293"/>
      <c r="AG2541" s="293"/>
      <c r="AH2541" s="293"/>
      <c r="AI2541" s="293"/>
      <c r="AJ2541" s="293"/>
      <c r="AK2541" s="293"/>
      <c r="AL2541" s="293"/>
      <c r="AM2541" s="293"/>
      <c r="AN2541" s="293"/>
      <c r="AO2541" s="293"/>
      <c r="AP2541" s="293"/>
    </row>
    <row r="2542" spans="2:44" ht="12.75" customHeight="1">
      <c r="C2542" s="121"/>
      <c r="D2542" s="120"/>
      <c r="E2542" s="120"/>
      <c r="F2542" s="120"/>
      <c r="G2542" s="108" t="s">
        <v>1571</v>
      </c>
      <c r="H2542" s="289" t="s">
        <v>1363</v>
      </c>
      <c r="I2542" s="290">
        <v>6</v>
      </c>
      <c r="J2542" s="290">
        <v>0</v>
      </c>
      <c r="K2542" s="290">
        <v>0.1</v>
      </c>
      <c r="L2542" s="290">
        <v>0</v>
      </c>
      <c r="M2542" s="290"/>
      <c r="N2542" s="290"/>
      <c r="O2542" s="290"/>
      <c r="P2542" s="290"/>
      <c r="Q2542" s="105"/>
      <c r="R2542" s="105">
        <v>42676</v>
      </c>
      <c r="S2542" s="274" t="s">
        <v>2470</v>
      </c>
      <c r="T2542" s="293"/>
      <c r="U2542" s="293"/>
      <c r="V2542" s="293"/>
      <c r="W2542" s="293"/>
      <c r="X2542" s="84"/>
      <c r="Y2542" s="293"/>
      <c r="Z2542" s="293"/>
      <c r="AA2542" s="293"/>
      <c r="AB2542" s="293"/>
      <c r="AC2542" s="293"/>
      <c r="AD2542" s="293"/>
      <c r="AE2542" s="322"/>
      <c r="AF2542" s="293"/>
      <c r="AG2542" s="293"/>
      <c r="AH2542" s="293"/>
      <c r="AI2542" s="293"/>
      <c r="AJ2542" s="293"/>
      <c r="AK2542" s="293"/>
      <c r="AL2542" s="293"/>
      <c r="AM2542" s="293"/>
      <c r="AN2542" s="293"/>
      <c r="AO2542" s="293"/>
      <c r="AP2542" s="293"/>
      <c r="AQ2542" s="291"/>
      <c r="AR2542" s="291"/>
    </row>
    <row r="2543" spans="2:44" ht="12.75" customHeight="1">
      <c r="C2543" s="121"/>
      <c r="D2543" s="120"/>
      <c r="E2543" s="120"/>
      <c r="F2543" s="120"/>
      <c r="G2543" s="108" t="s">
        <v>3195</v>
      </c>
      <c r="H2543" s="289" t="s">
        <v>1363</v>
      </c>
      <c r="I2543" s="290">
        <v>12</v>
      </c>
      <c r="J2543" s="290">
        <v>0</v>
      </c>
      <c r="K2543" s="290">
        <v>0.2</v>
      </c>
      <c r="L2543" s="290">
        <v>0</v>
      </c>
      <c r="M2543" s="290"/>
      <c r="N2543" s="290"/>
      <c r="O2543" s="290"/>
      <c r="P2543" s="290"/>
      <c r="Q2543" s="105"/>
      <c r="R2543" s="105">
        <v>42676</v>
      </c>
      <c r="S2543" s="274" t="s">
        <v>2470</v>
      </c>
      <c r="T2543" s="293"/>
      <c r="U2543" s="293"/>
      <c r="V2543" s="293"/>
      <c r="W2543" s="293"/>
      <c r="X2543" s="84"/>
      <c r="Y2543" s="293"/>
      <c r="Z2543" s="293"/>
      <c r="AA2543" s="293"/>
      <c r="AB2543" s="293"/>
      <c r="AC2543" s="293"/>
      <c r="AD2543" s="293"/>
      <c r="AE2543" s="322"/>
      <c r="AF2543" s="293"/>
      <c r="AG2543" s="293"/>
      <c r="AH2543" s="293"/>
      <c r="AI2543" s="293"/>
      <c r="AJ2543" s="293"/>
      <c r="AK2543" s="293"/>
      <c r="AL2543" s="293"/>
      <c r="AM2543" s="293"/>
      <c r="AN2543" s="293"/>
      <c r="AO2543" s="293"/>
      <c r="AP2543" s="293"/>
      <c r="AQ2543" s="291"/>
      <c r="AR2543" s="291"/>
    </row>
    <row r="2544" spans="2:44" ht="12.75" customHeight="1">
      <c r="B2544" s="93"/>
      <c r="C2544" s="120" t="s">
        <v>27</v>
      </c>
      <c r="D2544" s="120" t="s">
        <v>1468</v>
      </c>
      <c r="E2544" s="120" t="s">
        <v>1511</v>
      </c>
      <c r="F2544" s="120" t="s">
        <v>1572</v>
      </c>
      <c r="G2544" s="108" t="s">
        <v>1573</v>
      </c>
      <c r="H2544" s="289" t="s">
        <v>1363</v>
      </c>
      <c r="I2544" s="290">
        <v>24</v>
      </c>
      <c r="J2544" s="290">
        <v>0</v>
      </c>
      <c r="K2544" s="290">
        <v>0.4</v>
      </c>
      <c r="L2544" s="290">
        <v>0</v>
      </c>
      <c r="M2544" s="290">
        <v>42</v>
      </c>
      <c r="N2544" s="290">
        <v>0</v>
      </c>
      <c r="O2544" s="290">
        <v>0.7</v>
      </c>
      <c r="P2544" s="290">
        <v>0</v>
      </c>
      <c r="Q2544" s="105"/>
      <c r="R2544" s="105">
        <v>42676</v>
      </c>
      <c r="S2544" s="274" t="s">
        <v>2470</v>
      </c>
      <c r="T2544" s="293"/>
      <c r="U2544" s="293"/>
      <c r="V2544" s="293"/>
      <c r="W2544" s="293"/>
      <c r="X2544" s="84"/>
      <c r="Y2544" s="293"/>
      <c r="Z2544" s="293"/>
      <c r="AA2544" s="293"/>
      <c r="AB2544" s="293"/>
      <c r="AC2544" s="293"/>
      <c r="AD2544" s="293"/>
      <c r="AE2544" s="322"/>
      <c r="AF2544" s="293"/>
      <c r="AG2544" s="293"/>
      <c r="AH2544" s="293"/>
      <c r="AI2544" s="293"/>
      <c r="AJ2544" s="293"/>
      <c r="AK2544" s="293"/>
      <c r="AL2544" s="293"/>
      <c r="AM2544" s="293"/>
      <c r="AN2544" s="293"/>
      <c r="AO2544" s="293"/>
      <c r="AP2544" s="293"/>
    </row>
    <row r="2545" spans="2:44" ht="12.75" customHeight="1">
      <c r="C2545" s="121"/>
      <c r="D2545" s="120"/>
      <c r="E2545" s="120"/>
      <c r="F2545" s="120"/>
      <c r="G2545" s="108" t="s">
        <v>1574</v>
      </c>
      <c r="H2545" s="289" t="s">
        <v>1363</v>
      </c>
      <c r="I2545" s="290">
        <v>6</v>
      </c>
      <c r="J2545" s="290">
        <v>0</v>
      </c>
      <c r="K2545" s="290">
        <v>0.1</v>
      </c>
      <c r="L2545" s="290">
        <v>0</v>
      </c>
      <c r="M2545" s="290"/>
      <c r="N2545" s="290"/>
      <c r="O2545" s="290"/>
      <c r="P2545" s="290"/>
      <c r="Q2545" s="105"/>
      <c r="R2545" s="105">
        <v>42676</v>
      </c>
      <c r="S2545" s="274" t="s">
        <v>2470</v>
      </c>
      <c r="T2545" s="293"/>
      <c r="U2545" s="293"/>
      <c r="V2545" s="293"/>
      <c r="W2545" s="293"/>
      <c r="X2545" s="84"/>
      <c r="Y2545" s="293"/>
      <c r="Z2545" s="293"/>
      <c r="AA2545" s="293"/>
      <c r="AB2545" s="293"/>
      <c r="AC2545" s="293"/>
      <c r="AD2545" s="293"/>
      <c r="AE2545" s="322"/>
      <c r="AF2545" s="293"/>
      <c r="AG2545" s="293"/>
      <c r="AH2545" s="293"/>
      <c r="AI2545" s="293"/>
      <c r="AJ2545" s="293"/>
      <c r="AK2545" s="293"/>
      <c r="AL2545" s="293"/>
      <c r="AM2545" s="293"/>
      <c r="AN2545" s="293"/>
      <c r="AO2545" s="293"/>
      <c r="AP2545" s="293"/>
      <c r="AQ2545" s="291"/>
      <c r="AR2545" s="291"/>
    </row>
    <row r="2546" spans="2:44" ht="12.75" customHeight="1">
      <c r="C2546" s="121"/>
      <c r="D2546" s="120"/>
      <c r="E2546" s="120"/>
      <c r="F2546" s="120"/>
      <c r="G2546" s="108" t="s">
        <v>1575</v>
      </c>
      <c r="H2546" s="289" t="s">
        <v>1363</v>
      </c>
      <c r="I2546" s="290">
        <v>12</v>
      </c>
      <c r="J2546" s="290">
        <v>0</v>
      </c>
      <c r="K2546" s="290">
        <v>0.2</v>
      </c>
      <c r="L2546" s="290">
        <v>0</v>
      </c>
      <c r="M2546" s="290"/>
      <c r="N2546" s="290"/>
      <c r="O2546" s="290"/>
      <c r="P2546" s="290"/>
      <c r="Q2546" s="105"/>
      <c r="R2546" s="105">
        <v>42676</v>
      </c>
      <c r="S2546" s="274" t="s">
        <v>2470</v>
      </c>
      <c r="T2546" s="293"/>
      <c r="U2546" s="293"/>
      <c r="V2546" s="293"/>
      <c r="W2546" s="293"/>
      <c r="X2546" s="84"/>
      <c r="Y2546" s="293"/>
      <c r="Z2546" s="293"/>
      <c r="AA2546" s="293"/>
      <c r="AB2546" s="293"/>
      <c r="AC2546" s="293"/>
      <c r="AD2546" s="293"/>
      <c r="AE2546" s="322"/>
      <c r="AF2546" s="293"/>
      <c r="AG2546" s="293"/>
      <c r="AH2546" s="293"/>
      <c r="AI2546" s="293"/>
      <c r="AJ2546" s="293"/>
      <c r="AK2546" s="293"/>
      <c r="AL2546" s="293"/>
      <c r="AM2546" s="293"/>
      <c r="AN2546" s="293"/>
      <c r="AO2546" s="293"/>
      <c r="AP2546" s="293"/>
      <c r="AQ2546" s="291"/>
      <c r="AR2546" s="291"/>
    </row>
    <row r="2547" spans="2:44" ht="12.75" customHeight="1">
      <c r="B2547" s="93"/>
      <c r="C2547" s="120" t="s">
        <v>27</v>
      </c>
      <c r="D2547" s="120" t="s">
        <v>1468</v>
      </c>
      <c r="E2547" s="120" t="s">
        <v>1511</v>
      </c>
      <c r="F2547" s="120" t="s">
        <v>1734</v>
      </c>
      <c r="G2547" s="108" t="s">
        <v>1576</v>
      </c>
      <c r="H2547" s="289" t="s">
        <v>1363</v>
      </c>
      <c r="I2547" s="290">
        <v>6</v>
      </c>
      <c r="J2547" s="290">
        <v>0</v>
      </c>
      <c r="K2547" s="290">
        <v>0.1</v>
      </c>
      <c r="L2547" s="290">
        <v>0</v>
      </c>
      <c r="M2547" s="290">
        <v>132</v>
      </c>
      <c r="N2547" s="290">
        <v>0</v>
      </c>
      <c r="O2547" s="290">
        <v>2.2000000000000002</v>
      </c>
      <c r="P2547" s="290">
        <v>0</v>
      </c>
      <c r="Q2547" s="105"/>
      <c r="R2547" s="105">
        <v>42929</v>
      </c>
      <c r="S2547" s="274" t="s">
        <v>2470</v>
      </c>
      <c r="T2547" s="293"/>
      <c r="U2547" s="293"/>
      <c r="V2547" s="293"/>
      <c r="W2547" s="293"/>
      <c r="X2547" s="84"/>
      <c r="Y2547" s="293"/>
      <c r="Z2547" s="293"/>
      <c r="AA2547" s="293"/>
      <c r="AB2547" s="293"/>
      <c r="AC2547" s="293"/>
      <c r="AD2547" s="293"/>
      <c r="AE2547" s="322"/>
      <c r="AF2547" s="293"/>
      <c r="AG2547" s="293"/>
      <c r="AH2547" s="293"/>
      <c r="AI2547" s="293"/>
      <c r="AJ2547" s="293"/>
      <c r="AK2547" s="293"/>
      <c r="AL2547" s="293"/>
      <c r="AM2547" s="293"/>
      <c r="AN2547" s="293"/>
      <c r="AO2547" s="293"/>
      <c r="AP2547" s="293"/>
    </row>
    <row r="2548" spans="2:44" ht="12.75" customHeight="1">
      <c r="C2548" s="121"/>
      <c r="D2548" s="119"/>
      <c r="E2548" s="119"/>
      <c r="F2548" s="119"/>
      <c r="G2548" s="108" t="s">
        <v>1577</v>
      </c>
      <c r="H2548" s="289" t="s">
        <v>1363</v>
      </c>
      <c r="I2548" s="290">
        <v>12</v>
      </c>
      <c r="J2548" s="290">
        <v>0</v>
      </c>
      <c r="K2548" s="290">
        <v>0.2</v>
      </c>
      <c r="L2548" s="290">
        <v>0</v>
      </c>
      <c r="M2548" s="290"/>
      <c r="N2548" s="290"/>
      <c r="O2548" s="290"/>
      <c r="P2548" s="290"/>
      <c r="Q2548" s="105"/>
      <c r="R2548" s="105">
        <v>42929</v>
      </c>
      <c r="S2548" s="274" t="s">
        <v>2470</v>
      </c>
      <c r="T2548" s="293"/>
      <c r="U2548" s="293"/>
      <c r="V2548" s="293"/>
      <c r="W2548" s="293"/>
      <c r="X2548" s="84"/>
      <c r="Y2548" s="293"/>
      <c r="Z2548" s="293"/>
      <c r="AA2548" s="293"/>
      <c r="AB2548" s="293"/>
      <c r="AC2548" s="293"/>
      <c r="AD2548" s="293"/>
      <c r="AE2548" s="322"/>
      <c r="AF2548" s="293"/>
      <c r="AG2548" s="293"/>
      <c r="AH2548" s="293"/>
      <c r="AI2548" s="293"/>
      <c r="AJ2548" s="293"/>
      <c r="AK2548" s="293"/>
      <c r="AL2548" s="293"/>
      <c r="AM2548" s="293"/>
      <c r="AN2548" s="293"/>
      <c r="AO2548" s="293"/>
      <c r="AP2548" s="293"/>
      <c r="AQ2548" s="291"/>
      <c r="AR2548" s="291"/>
    </row>
    <row r="2549" spans="2:44" ht="12.75" customHeight="1">
      <c r="C2549" s="121"/>
      <c r="D2549" s="119"/>
      <c r="E2549" s="119"/>
      <c r="F2549" s="119"/>
      <c r="G2549" s="108" t="s">
        <v>1578</v>
      </c>
      <c r="H2549" s="289" t="s">
        <v>1363</v>
      </c>
      <c r="I2549" s="290">
        <v>6</v>
      </c>
      <c r="J2549" s="290">
        <v>0</v>
      </c>
      <c r="K2549" s="290">
        <v>0.1</v>
      </c>
      <c r="L2549" s="290">
        <v>0</v>
      </c>
      <c r="M2549" s="290"/>
      <c r="N2549" s="290"/>
      <c r="O2549" s="290"/>
      <c r="P2549" s="290"/>
      <c r="Q2549" s="105"/>
      <c r="R2549" s="105">
        <v>42929</v>
      </c>
      <c r="S2549" s="274" t="s">
        <v>2470</v>
      </c>
      <c r="T2549" s="293"/>
      <c r="U2549" s="293"/>
      <c r="V2549" s="293"/>
      <c r="W2549" s="293"/>
      <c r="X2549" s="84"/>
      <c r="Y2549" s="293"/>
      <c r="Z2549" s="293"/>
      <c r="AA2549" s="293"/>
      <c r="AB2549" s="293"/>
      <c r="AC2549" s="293"/>
      <c r="AD2549" s="293"/>
      <c r="AE2549" s="322"/>
      <c r="AF2549" s="293"/>
      <c r="AG2549" s="293"/>
      <c r="AH2549" s="293"/>
      <c r="AI2549" s="293"/>
      <c r="AJ2549" s="293"/>
      <c r="AK2549" s="293"/>
      <c r="AL2549" s="293"/>
      <c r="AM2549" s="293"/>
      <c r="AN2549" s="293"/>
      <c r="AO2549" s="293"/>
      <c r="AP2549" s="293"/>
      <c r="AQ2549" s="291"/>
      <c r="AR2549" s="291"/>
    </row>
    <row r="2550" spans="2:44" ht="12.75" customHeight="1">
      <c r="C2550" s="121"/>
      <c r="D2550" s="119"/>
      <c r="E2550" s="119"/>
      <c r="F2550" s="119"/>
      <c r="G2550" s="108" t="s">
        <v>1579</v>
      </c>
      <c r="H2550" s="289" t="s">
        <v>1363</v>
      </c>
      <c r="I2550" s="290">
        <v>12</v>
      </c>
      <c r="J2550" s="290">
        <v>0</v>
      </c>
      <c r="K2550" s="290">
        <v>0.2</v>
      </c>
      <c r="L2550" s="290">
        <v>0</v>
      </c>
      <c r="M2550" s="290"/>
      <c r="N2550" s="290"/>
      <c r="O2550" s="290"/>
      <c r="P2550" s="290"/>
      <c r="Q2550" s="105"/>
      <c r="R2550" s="105">
        <v>42929</v>
      </c>
      <c r="S2550" s="274" t="s">
        <v>2470</v>
      </c>
      <c r="T2550" s="293"/>
      <c r="U2550" s="293"/>
      <c r="V2550" s="293"/>
      <c r="W2550" s="293"/>
      <c r="X2550" s="84"/>
      <c r="Y2550" s="293"/>
      <c r="Z2550" s="293"/>
      <c r="AA2550" s="293"/>
      <c r="AB2550" s="293"/>
      <c r="AC2550" s="293"/>
      <c r="AD2550" s="293"/>
      <c r="AE2550" s="322"/>
      <c r="AF2550" s="293"/>
      <c r="AG2550" s="293"/>
      <c r="AH2550" s="293"/>
      <c r="AI2550" s="293"/>
      <c r="AJ2550" s="293"/>
      <c r="AK2550" s="293"/>
      <c r="AL2550" s="293"/>
      <c r="AM2550" s="293"/>
      <c r="AN2550" s="293"/>
      <c r="AO2550" s="293"/>
      <c r="AP2550" s="293"/>
      <c r="AQ2550" s="291"/>
      <c r="AR2550" s="291"/>
    </row>
    <row r="2551" spans="2:44" ht="12.75" customHeight="1">
      <c r="C2551" s="121"/>
      <c r="D2551" s="119"/>
      <c r="E2551" s="119"/>
      <c r="F2551" s="119"/>
      <c r="G2551" s="108" t="s">
        <v>1580</v>
      </c>
      <c r="H2551" s="289" t="s">
        <v>1363</v>
      </c>
      <c r="I2551" s="290">
        <v>6</v>
      </c>
      <c r="J2551" s="290">
        <v>0</v>
      </c>
      <c r="K2551" s="290">
        <v>0.1</v>
      </c>
      <c r="L2551" s="290">
        <v>0</v>
      </c>
      <c r="M2551" s="290"/>
      <c r="N2551" s="290"/>
      <c r="O2551" s="290"/>
      <c r="P2551" s="290"/>
      <c r="Q2551" s="105"/>
      <c r="R2551" s="105">
        <v>42929</v>
      </c>
      <c r="S2551" s="274" t="s">
        <v>2470</v>
      </c>
      <c r="T2551" s="293"/>
      <c r="U2551" s="293"/>
      <c r="V2551" s="293"/>
      <c r="W2551" s="293"/>
      <c r="X2551" s="84"/>
      <c r="Y2551" s="293"/>
      <c r="Z2551" s="293"/>
      <c r="AA2551" s="293"/>
      <c r="AB2551" s="293"/>
      <c r="AC2551" s="293"/>
      <c r="AD2551" s="293"/>
      <c r="AE2551" s="322"/>
      <c r="AF2551" s="293"/>
      <c r="AG2551" s="293"/>
      <c r="AH2551" s="293"/>
      <c r="AI2551" s="293"/>
      <c r="AJ2551" s="293"/>
      <c r="AK2551" s="293"/>
      <c r="AL2551" s="293"/>
      <c r="AM2551" s="293"/>
      <c r="AN2551" s="293"/>
      <c r="AO2551" s="293"/>
      <c r="AP2551" s="293"/>
      <c r="AQ2551" s="291"/>
      <c r="AR2551" s="291"/>
    </row>
    <row r="2552" spans="2:44" ht="12.75" customHeight="1">
      <c r="C2552" s="121"/>
      <c r="D2552" s="119"/>
      <c r="E2552" s="119"/>
      <c r="F2552" s="119"/>
      <c r="G2552" s="108" t="s">
        <v>1581</v>
      </c>
      <c r="H2552" s="289" t="s">
        <v>1363</v>
      </c>
      <c r="I2552" s="290">
        <v>12</v>
      </c>
      <c r="J2552" s="290">
        <v>0</v>
      </c>
      <c r="K2552" s="290">
        <v>0.2</v>
      </c>
      <c r="L2552" s="290">
        <v>0</v>
      </c>
      <c r="M2552" s="290"/>
      <c r="N2552" s="290"/>
      <c r="O2552" s="290"/>
      <c r="P2552" s="290"/>
      <c r="Q2552" s="105"/>
      <c r="R2552" s="105">
        <v>42929</v>
      </c>
      <c r="S2552" s="274" t="s">
        <v>2470</v>
      </c>
      <c r="T2552" s="293"/>
      <c r="U2552" s="293"/>
      <c r="V2552" s="293"/>
      <c r="W2552" s="293"/>
      <c r="X2552" s="84"/>
      <c r="Y2552" s="293"/>
      <c r="Z2552" s="293"/>
      <c r="AA2552" s="293"/>
      <c r="AB2552" s="293"/>
      <c r="AC2552" s="293"/>
      <c r="AD2552" s="293"/>
      <c r="AE2552" s="322"/>
      <c r="AF2552" s="293"/>
      <c r="AG2552" s="293"/>
      <c r="AH2552" s="293"/>
      <c r="AI2552" s="293"/>
      <c r="AJ2552" s="293"/>
      <c r="AK2552" s="293"/>
      <c r="AL2552" s="293"/>
      <c r="AM2552" s="293"/>
      <c r="AN2552" s="293"/>
      <c r="AO2552" s="293"/>
      <c r="AP2552" s="293"/>
      <c r="AQ2552" s="291"/>
      <c r="AR2552" s="291"/>
    </row>
    <row r="2553" spans="2:44" ht="12.75" customHeight="1">
      <c r="C2553" s="121"/>
      <c r="D2553" s="119"/>
      <c r="E2553" s="119"/>
      <c r="F2553" s="119"/>
      <c r="G2553" s="108" t="s">
        <v>1582</v>
      </c>
      <c r="H2553" s="289" t="s">
        <v>1363</v>
      </c>
      <c r="I2553" s="290">
        <v>12</v>
      </c>
      <c r="J2553" s="290">
        <v>0</v>
      </c>
      <c r="K2553" s="290">
        <v>0.2</v>
      </c>
      <c r="L2553" s="290">
        <v>0</v>
      </c>
      <c r="M2553" s="290"/>
      <c r="N2553" s="290"/>
      <c r="O2553" s="290"/>
      <c r="P2553" s="290"/>
      <c r="Q2553" s="105"/>
      <c r="R2553" s="105">
        <v>42929</v>
      </c>
      <c r="S2553" s="274" t="s">
        <v>2470</v>
      </c>
      <c r="T2553" s="293"/>
      <c r="U2553" s="293"/>
      <c r="V2553" s="293"/>
      <c r="W2553" s="293"/>
      <c r="X2553" s="84"/>
      <c r="Y2553" s="293"/>
      <c r="Z2553" s="293"/>
      <c r="AA2553" s="293"/>
      <c r="AB2553" s="293"/>
      <c r="AC2553" s="293"/>
      <c r="AD2553" s="293"/>
      <c r="AE2553" s="322"/>
      <c r="AF2553" s="293"/>
      <c r="AG2553" s="293"/>
      <c r="AH2553" s="293"/>
      <c r="AI2553" s="293"/>
      <c r="AJ2553" s="293"/>
      <c r="AK2553" s="293"/>
      <c r="AL2553" s="293"/>
      <c r="AM2553" s="293"/>
      <c r="AN2553" s="293"/>
      <c r="AO2553" s="293"/>
      <c r="AP2553" s="293"/>
      <c r="AQ2553" s="291"/>
      <c r="AR2553" s="291"/>
    </row>
    <row r="2554" spans="2:44" ht="12.75" customHeight="1">
      <c r="C2554" s="121"/>
      <c r="D2554" s="119"/>
      <c r="E2554" s="119"/>
      <c r="F2554" s="119"/>
      <c r="G2554" s="108" t="s">
        <v>1583</v>
      </c>
      <c r="H2554" s="289" t="s">
        <v>1363</v>
      </c>
      <c r="I2554" s="290">
        <v>12</v>
      </c>
      <c r="J2554" s="290">
        <v>0</v>
      </c>
      <c r="K2554" s="290">
        <v>0.2</v>
      </c>
      <c r="L2554" s="290">
        <v>0</v>
      </c>
      <c r="M2554" s="290"/>
      <c r="N2554" s="290"/>
      <c r="O2554" s="290"/>
      <c r="P2554" s="290"/>
      <c r="Q2554" s="105"/>
      <c r="R2554" s="105">
        <v>42929</v>
      </c>
      <c r="S2554" s="274" t="s">
        <v>2470</v>
      </c>
      <c r="T2554" s="293"/>
      <c r="U2554" s="293"/>
      <c r="V2554" s="293"/>
      <c r="W2554" s="293"/>
      <c r="X2554" s="84"/>
      <c r="Y2554" s="293"/>
      <c r="Z2554" s="293"/>
      <c r="AA2554" s="293"/>
      <c r="AB2554" s="293"/>
      <c r="AC2554" s="293"/>
      <c r="AD2554" s="293"/>
      <c r="AE2554" s="322"/>
      <c r="AF2554" s="293"/>
      <c r="AG2554" s="293"/>
      <c r="AH2554" s="293"/>
      <c r="AI2554" s="293"/>
      <c r="AJ2554" s="293"/>
      <c r="AK2554" s="293"/>
      <c r="AL2554" s="293"/>
      <c r="AM2554" s="293"/>
      <c r="AN2554" s="293"/>
      <c r="AO2554" s="293"/>
      <c r="AP2554" s="293"/>
      <c r="AQ2554" s="291"/>
      <c r="AR2554" s="291"/>
    </row>
    <row r="2555" spans="2:44" ht="12.75" customHeight="1">
      <c r="C2555" s="121"/>
      <c r="D2555" s="119"/>
      <c r="E2555" s="119"/>
      <c r="F2555" s="119"/>
      <c r="G2555" s="108" t="s">
        <v>1584</v>
      </c>
      <c r="H2555" s="289" t="s">
        <v>1363</v>
      </c>
      <c r="I2555" s="290">
        <v>12</v>
      </c>
      <c r="J2555" s="290">
        <v>0</v>
      </c>
      <c r="K2555" s="290">
        <v>0.2</v>
      </c>
      <c r="L2555" s="290">
        <v>0</v>
      </c>
      <c r="M2555" s="290"/>
      <c r="N2555" s="290"/>
      <c r="O2555" s="290"/>
      <c r="P2555" s="290"/>
      <c r="Q2555" s="105"/>
      <c r="R2555" s="105">
        <v>42929</v>
      </c>
      <c r="S2555" s="274" t="s">
        <v>2470</v>
      </c>
      <c r="T2555" s="293"/>
      <c r="U2555" s="293"/>
      <c r="V2555" s="293"/>
      <c r="W2555" s="293"/>
      <c r="X2555" s="84"/>
      <c r="Y2555" s="293"/>
      <c r="Z2555" s="293"/>
      <c r="AA2555" s="293"/>
      <c r="AB2555" s="293"/>
      <c r="AC2555" s="293"/>
      <c r="AD2555" s="293"/>
      <c r="AE2555" s="322"/>
      <c r="AF2555" s="293"/>
      <c r="AG2555" s="293"/>
      <c r="AH2555" s="293"/>
      <c r="AI2555" s="293"/>
      <c r="AJ2555" s="293"/>
      <c r="AK2555" s="293"/>
      <c r="AL2555" s="293"/>
      <c r="AM2555" s="293"/>
      <c r="AN2555" s="293"/>
      <c r="AO2555" s="293"/>
      <c r="AP2555" s="293"/>
      <c r="AQ2555" s="291"/>
      <c r="AR2555" s="291"/>
    </row>
    <row r="2556" spans="2:44" ht="12.75" customHeight="1">
      <c r="C2556" s="121"/>
      <c r="D2556" s="119"/>
      <c r="E2556" s="119"/>
      <c r="F2556" s="119"/>
      <c r="G2556" s="108" t="s">
        <v>1585</v>
      </c>
      <c r="H2556" s="289" t="s">
        <v>1363</v>
      </c>
      <c r="I2556" s="290">
        <v>6</v>
      </c>
      <c r="J2556" s="290">
        <v>0</v>
      </c>
      <c r="K2556" s="290">
        <v>0.1</v>
      </c>
      <c r="L2556" s="290">
        <v>0</v>
      </c>
      <c r="M2556" s="290"/>
      <c r="N2556" s="290"/>
      <c r="O2556" s="290"/>
      <c r="P2556" s="290"/>
      <c r="Q2556" s="105"/>
      <c r="R2556" s="105">
        <v>42929</v>
      </c>
      <c r="S2556" s="274" t="s">
        <v>2470</v>
      </c>
      <c r="T2556" s="293"/>
      <c r="U2556" s="293"/>
      <c r="V2556" s="293"/>
      <c r="W2556" s="293"/>
      <c r="X2556" s="84"/>
      <c r="Y2556" s="293"/>
      <c r="Z2556" s="293"/>
      <c r="AA2556" s="293"/>
      <c r="AB2556" s="293"/>
      <c r="AC2556" s="293"/>
      <c r="AD2556" s="293"/>
      <c r="AE2556" s="322"/>
      <c r="AF2556" s="293"/>
      <c r="AG2556" s="293"/>
      <c r="AH2556" s="293"/>
      <c r="AI2556" s="293"/>
      <c r="AJ2556" s="293"/>
      <c r="AK2556" s="293"/>
      <c r="AL2556" s="293"/>
      <c r="AM2556" s="293"/>
      <c r="AN2556" s="293"/>
      <c r="AO2556" s="293"/>
      <c r="AP2556" s="293"/>
      <c r="AQ2556" s="291"/>
      <c r="AR2556" s="291"/>
    </row>
    <row r="2557" spans="2:44" ht="12.75" customHeight="1">
      <c r="C2557" s="121"/>
      <c r="D2557" s="119"/>
      <c r="E2557" s="119"/>
      <c r="F2557" s="119"/>
      <c r="G2557" s="108" t="s">
        <v>1586</v>
      </c>
      <c r="H2557" s="289" t="s">
        <v>1363</v>
      </c>
      <c r="I2557" s="290">
        <v>6</v>
      </c>
      <c r="J2557" s="290">
        <v>0</v>
      </c>
      <c r="K2557" s="290">
        <v>0.1</v>
      </c>
      <c r="L2557" s="290">
        <v>0</v>
      </c>
      <c r="M2557" s="290"/>
      <c r="N2557" s="290"/>
      <c r="O2557" s="290"/>
      <c r="P2557" s="290"/>
      <c r="Q2557" s="105"/>
      <c r="R2557" s="105">
        <v>42929</v>
      </c>
      <c r="S2557" s="274" t="s">
        <v>2470</v>
      </c>
      <c r="T2557" s="293"/>
      <c r="U2557" s="293"/>
      <c r="V2557" s="293"/>
      <c r="W2557" s="293"/>
      <c r="X2557" s="84"/>
      <c r="Y2557" s="293"/>
      <c r="Z2557" s="293"/>
      <c r="AA2557" s="293"/>
      <c r="AB2557" s="293"/>
      <c r="AC2557" s="293"/>
      <c r="AD2557" s="293"/>
      <c r="AE2557" s="322"/>
      <c r="AF2557" s="293"/>
      <c r="AG2557" s="293"/>
      <c r="AH2557" s="293"/>
      <c r="AI2557" s="293"/>
      <c r="AJ2557" s="293"/>
      <c r="AK2557" s="293"/>
      <c r="AL2557" s="293"/>
      <c r="AM2557" s="293"/>
      <c r="AN2557" s="293"/>
      <c r="AO2557" s="293"/>
      <c r="AP2557" s="293"/>
      <c r="AQ2557" s="291"/>
      <c r="AR2557" s="291"/>
    </row>
    <row r="2558" spans="2:44" ht="12.75" customHeight="1">
      <c r="C2558" s="121"/>
      <c r="D2558" s="119"/>
      <c r="E2558" s="119"/>
      <c r="F2558" s="119"/>
      <c r="G2558" s="108" t="s">
        <v>1587</v>
      </c>
      <c r="H2558" s="289" t="s">
        <v>1363</v>
      </c>
      <c r="I2558" s="290">
        <v>6</v>
      </c>
      <c r="J2558" s="290">
        <v>0</v>
      </c>
      <c r="K2558" s="290">
        <v>0.1</v>
      </c>
      <c r="L2558" s="290">
        <v>0</v>
      </c>
      <c r="M2558" s="290"/>
      <c r="N2558" s="290"/>
      <c r="O2558" s="290"/>
      <c r="P2558" s="290"/>
      <c r="Q2558" s="105"/>
      <c r="R2558" s="105">
        <v>42929</v>
      </c>
      <c r="S2558" s="274" t="s">
        <v>2470</v>
      </c>
      <c r="T2558" s="293"/>
      <c r="U2558" s="293"/>
      <c r="V2558" s="293"/>
      <c r="W2558" s="293"/>
      <c r="X2558" s="84"/>
      <c r="Y2558" s="293"/>
      <c r="Z2558" s="293"/>
      <c r="AA2558" s="293"/>
      <c r="AB2558" s="293"/>
      <c r="AC2558" s="293"/>
      <c r="AD2558" s="293"/>
      <c r="AE2558" s="322"/>
      <c r="AF2558" s="293"/>
      <c r="AG2558" s="293"/>
      <c r="AH2558" s="293"/>
      <c r="AI2558" s="293"/>
      <c r="AJ2558" s="293"/>
      <c r="AK2558" s="293"/>
      <c r="AL2558" s="293"/>
      <c r="AM2558" s="293"/>
      <c r="AN2558" s="293"/>
      <c r="AO2558" s="293"/>
      <c r="AP2558" s="293"/>
      <c r="AQ2558" s="291"/>
      <c r="AR2558" s="291"/>
    </row>
    <row r="2559" spans="2:44" ht="12.75" customHeight="1">
      <c r="C2559" s="121"/>
      <c r="D2559" s="119"/>
      <c r="E2559" s="119"/>
      <c r="F2559" s="119"/>
      <c r="G2559" s="108" t="s">
        <v>1588</v>
      </c>
      <c r="H2559" s="289" t="s">
        <v>1363</v>
      </c>
      <c r="I2559" s="290">
        <v>6</v>
      </c>
      <c r="J2559" s="290">
        <v>0</v>
      </c>
      <c r="K2559" s="290">
        <v>0.1</v>
      </c>
      <c r="L2559" s="290">
        <v>0</v>
      </c>
      <c r="M2559" s="290"/>
      <c r="N2559" s="290"/>
      <c r="O2559" s="290"/>
      <c r="P2559" s="290"/>
      <c r="Q2559" s="105"/>
      <c r="R2559" s="105">
        <v>42929</v>
      </c>
      <c r="S2559" s="274" t="s">
        <v>2470</v>
      </c>
      <c r="T2559" s="293"/>
      <c r="U2559" s="293"/>
      <c r="V2559" s="293"/>
      <c r="W2559" s="293"/>
      <c r="X2559" s="84"/>
      <c r="Y2559" s="293"/>
      <c r="Z2559" s="293"/>
      <c r="AA2559" s="293"/>
      <c r="AB2559" s="293"/>
      <c r="AC2559" s="293"/>
      <c r="AD2559" s="293"/>
      <c r="AE2559" s="322"/>
      <c r="AF2559" s="293"/>
      <c r="AG2559" s="293"/>
      <c r="AH2559" s="293"/>
      <c r="AI2559" s="293"/>
      <c r="AJ2559" s="293"/>
      <c r="AK2559" s="293"/>
      <c r="AL2559" s="293"/>
      <c r="AM2559" s="293"/>
      <c r="AN2559" s="293"/>
      <c r="AO2559" s="293"/>
      <c r="AP2559" s="293"/>
      <c r="AQ2559" s="291"/>
      <c r="AR2559" s="291"/>
    </row>
    <row r="2560" spans="2:44" ht="12.75" customHeight="1">
      <c r="C2560" s="121"/>
      <c r="D2560" s="119"/>
      <c r="E2560" s="119"/>
      <c r="F2560" s="119"/>
      <c r="G2560" s="108" t="s">
        <v>1589</v>
      </c>
      <c r="H2560" s="289" t="s">
        <v>1363</v>
      </c>
      <c r="I2560" s="290">
        <v>18</v>
      </c>
      <c r="J2560" s="290">
        <v>0</v>
      </c>
      <c r="K2560" s="290">
        <v>0.3</v>
      </c>
      <c r="L2560" s="290">
        <v>0</v>
      </c>
      <c r="M2560" s="290"/>
      <c r="N2560" s="290"/>
      <c r="O2560" s="290"/>
      <c r="P2560" s="290"/>
      <c r="Q2560" s="105"/>
      <c r="R2560" s="105">
        <v>42929</v>
      </c>
      <c r="S2560" s="274" t="s">
        <v>2470</v>
      </c>
      <c r="T2560" s="293"/>
      <c r="U2560" s="293"/>
      <c r="V2560" s="293"/>
      <c r="W2560" s="293"/>
      <c r="X2560" s="84"/>
      <c r="Y2560" s="293"/>
      <c r="Z2560" s="293"/>
      <c r="AA2560" s="293"/>
      <c r="AB2560" s="293"/>
      <c r="AC2560" s="293"/>
      <c r="AD2560" s="293"/>
      <c r="AE2560" s="322"/>
      <c r="AF2560" s="293"/>
      <c r="AG2560" s="293"/>
      <c r="AH2560" s="293"/>
      <c r="AI2560" s="293"/>
      <c r="AJ2560" s="293"/>
      <c r="AK2560" s="293"/>
      <c r="AL2560" s="293"/>
      <c r="AM2560" s="293"/>
      <c r="AN2560" s="293"/>
      <c r="AO2560" s="293"/>
      <c r="AP2560" s="293"/>
      <c r="AQ2560" s="291"/>
      <c r="AR2560" s="291"/>
    </row>
    <row r="2561" spans="2:44" ht="12.75" customHeight="1">
      <c r="B2561" s="93"/>
      <c r="C2561" s="120" t="s">
        <v>27</v>
      </c>
      <c r="D2561" s="120" t="s">
        <v>1468</v>
      </c>
      <c r="E2561" s="120" t="s">
        <v>1511</v>
      </c>
      <c r="F2561" s="120" t="s">
        <v>1590</v>
      </c>
      <c r="G2561" s="108" t="s">
        <v>1591</v>
      </c>
      <c r="H2561" s="289" t="s">
        <v>1363</v>
      </c>
      <c r="I2561" s="290">
        <v>12</v>
      </c>
      <c r="J2561" s="290">
        <v>0</v>
      </c>
      <c r="K2561" s="290">
        <v>0.2</v>
      </c>
      <c r="L2561" s="290">
        <v>0</v>
      </c>
      <c r="M2561" s="290">
        <v>78</v>
      </c>
      <c r="N2561" s="290">
        <v>0</v>
      </c>
      <c r="O2561" s="290">
        <v>1.3</v>
      </c>
      <c r="P2561" s="290">
        <v>0</v>
      </c>
      <c r="Q2561" s="105"/>
      <c r="R2561" s="105">
        <v>43241</v>
      </c>
      <c r="S2561" s="274" t="s">
        <v>2470</v>
      </c>
      <c r="T2561" s="293"/>
      <c r="U2561" s="293"/>
      <c r="V2561" s="293"/>
      <c r="W2561" s="293"/>
      <c r="X2561" s="84"/>
      <c r="Y2561" s="293"/>
      <c r="Z2561" s="293"/>
      <c r="AA2561" s="293"/>
      <c r="AB2561" s="293"/>
      <c r="AC2561" s="293"/>
      <c r="AD2561" s="293"/>
      <c r="AE2561" s="322"/>
      <c r="AF2561" s="293"/>
      <c r="AG2561" s="293"/>
      <c r="AH2561" s="293"/>
      <c r="AI2561" s="293"/>
      <c r="AJ2561" s="293"/>
      <c r="AK2561" s="293"/>
      <c r="AL2561" s="293"/>
      <c r="AM2561" s="293"/>
      <c r="AN2561" s="293"/>
      <c r="AO2561" s="293"/>
      <c r="AP2561" s="293"/>
    </row>
    <row r="2562" spans="2:44" ht="12.75" customHeight="1">
      <c r="C2562" s="121"/>
      <c r="D2562" s="119"/>
      <c r="E2562" s="119"/>
      <c r="F2562" s="119"/>
      <c r="G2562" s="108" t="s">
        <v>1592</v>
      </c>
      <c r="H2562" s="289" t="s">
        <v>1363</v>
      </c>
      <c r="I2562" s="290">
        <v>12</v>
      </c>
      <c r="J2562" s="290">
        <v>0</v>
      </c>
      <c r="K2562" s="290">
        <v>0.2</v>
      </c>
      <c r="L2562" s="290">
        <v>0</v>
      </c>
      <c r="M2562" s="290"/>
      <c r="N2562" s="290"/>
      <c r="O2562" s="290"/>
      <c r="P2562" s="290"/>
      <c r="Q2562" s="105"/>
      <c r="R2562" s="105">
        <v>43241</v>
      </c>
      <c r="S2562" s="274" t="s">
        <v>2470</v>
      </c>
      <c r="T2562" s="293"/>
      <c r="U2562" s="293"/>
      <c r="V2562" s="293"/>
      <c r="W2562" s="293"/>
      <c r="X2562" s="84"/>
      <c r="Y2562" s="293"/>
      <c r="Z2562" s="293"/>
      <c r="AA2562" s="293"/>
      <c r="AB2562" s="293"/>
      <c r="AC2562" s="293"/>
      <c r="AD2562" s="293"/>
      <c r="AE2562" s="322"/>
      <c r="AF2562" s="293"/>
      <c r="AG2562" s="293"/>
      <c r="AH2562" s="293"/>
      <c r="AI2562" s="293"/>
      <c r="AJ2562" s="293"/>
      <c r="AK2562" s="293"/>
      <c r="AL2562" s="293"/>
      <c r="AM2562" s="293"/>
      <c r="AN2562" s="293"/>
      <c r="AO2562" s="293"/>
      <c r="AP2562" s="293"/>
      <c r="AQ2562" s="291"/>
      <c r="AR2562" s="291"/>
    </row>
    <row r="2563" spans="2:44" ht="12.75" customHeight="1">
      <c r="C2563" s="121"/>
      <c r="D2563" s="119"/>
      <c r="E2563" s="119"/>
      <c r="F2563" s="119"/>
      <c r="G2563" s="108" t="s">
        <v>1549</v>
      </c>
      <c r="H2563" s="289" t="s">
        <v>1363</v>
      </c>
      <c r="I2563" s="290">
        <v>30</v>
      </c>
      <c r="J2563" s="290">
        <v>0</v>
      </c>
      <c r="K2563" s="290">
        <v>0.5</v>
      </c>
      <c r="L2563" s="290">
        <v>0</v>
      </c>
      <c r="M2563" s="290"/>
      <c r="N2563" s="290"/>
      <c r="O2563" s="290"/>
      <c r="P2563" s="290"/>
      <c r="Q2563" s="105"/>
      <c r="R2563" s="105">
        <v>43241</v>
      </c>
      <c r="S2563" s="274" t="s">
        <v>2470</v>
      </c>
      <c r="T2563" s="293"/>
      <c r="U2563" s="293"/>
      <c r="V2563" s="293"/>
      <c r="W2563" s="293"/>
      <c r="X2563" s="84"/>
      <c r="Y2563" s="293"/>
      <c r="Z2563" s="293"/>
      <c r="AA2563" s="293"/>
      <c r="AB2563" s="293"/>
      <c r="AC2563" s="293"/>
      <c r="AD2563" s="293"/>
      <c r="AE2563" s="322"/>
      <c r="AF2563" s="293"/>
      <c r="AG2563" s="293"/>
      <c r="AH2563" s="293"/>
      <c r="AI2563" s="293"/>
      <c r="AJ2563" s="293"/>
      <c r="AK2563" s="293"/>
      <c r="AL2563" s="293"/>
      <c r="AM2563" s="293"/>
      <c r="AN2563" s="293"/>
      <c r="AO2563" s="293"/>
      <c r="AP2563" s="293"/>
      <c r="AQ2563" s="291"/>
      <c r="AR2563" s="291"/>
    </row>
    <row r="2564" spans="2:44" ht="12.75" customHeight="1">
      <c r="C2564" s="121"/>
      <c r="D2564" s="119"/>
      <c r="E2564" s="119"/>
      <c r="F2564" s="119"/>
      <c r="G2564" s="108" t="s">
        <v>1540</v>
      </c>
      <c r="H2564" s="289" t="s">
        <v>1363</v>
      </c>
      <c r="I2564" s="290">
        <v>12</v>
      </c>
      <c r="J2564" s="290">
        <v>0</v>
      </c>
      <c r="K2564" s="290">
        <v>0.2</v>
      </c>
      <c r="L2564" s="290">
        <v>0</v>
      </c>
      <c r="M2564" s="290"/>
      <c r="N2564" s="290"/>
      <c r="O2564" s="290"/>
      <c r="P2564" s="290"/>
      <c r="Q2564" s="105"/>
      <c r="R2564" s="105">
        <v>43241</v>
      </c>
      <c r="S2564" s="274" t="s">
        <v>2470</v>
      </c>
      <c r="T2564" s="293"/>
      <c r="U2564" s="293"/>
      <c r="V2564" s="293"/>
      <c r="W2564" s="293"/>
      <c r="X2564" s="84"/>
      <c r="Y2564" s="293"/>
      <c r="Z2564" s="293"/>
      <c r="AA2564" s="293"/>
      <c r="AB2564" s="293"/>
      <c r="AC2564" s="293"/>
      <c r="AD2564" s="293"/>
      <c r="AE2564" s="322"/>
      <c r="AF2564" s="293"/>
      <c r="AG2564" s="293"/>
      <c r="AH2564" s="293"/>
      <c r="AI2564" s="293"/>
      <c r="AJ2564" s="293"/>
      <c r="AK2564" s="293"/>
      <c r="AL2564" s="293"/>
      <c r="AM2564" s="293"/>
      <c r="AN2564" s="293"/>
      <c r="AO2564" s="293"/>
      <c r="AP2564" s="293"/>
      <c r="AQ2564" s="291"/>
      <c r="AR2564" s="291"/>
    </row>
    <row r="2565" spans="2:44" ht="12.75" customHeight="1">
      <c r="C2565" s="121"/>
      <c r="D2565" s="119"/>
      <c r="E2565" s="119"/>
      <c r="F2565" s="119"/>
      <c r="G2565" s="108" t="s">
        <v>1593</v>
      </c>
      <c r="H2565" s="289" t="s">
        <v>1363</v>
      </c>
      <c r="I2565" s="290">
        <v>12</v>
      </c>
      <c r="J2565" s="290">
        <v>0</v>
      </c>
      <c r="K2565" s="290">
        <v>0.2</v>
      </c>
      <c r="L2565" s="290">
        <v>0</v>
      </c>
      <c r="M2565" s="290"/>
      <c r="N2565" s="290"/>
      <c r="O2565" s="290"/>
      <c r="P2565" s="290"/>
      <c r="Q2565" s="105"/>
      <c r="R2565" s="105">
        <v>43241</v>
      </c>
      <c r="S2565" s="274" t="s">
        <v>2470</v>
      </c>
      <c r="T2565" s="293"/>
      <c r="U2565" s="293"/>
      <c r="V2565" s="293"/>
      <c r="W2565" s="293"/>
      <c r="X2565" s="84"/>
      <c r="Y2565" s="293"/>
      <c r="Z2565" s="293"/>
      <c r="AA2565" s="293"/>
      <c r="AB2565" s="293"/>
      <c r="AC2565" s="293"/>
      <c r="AD2565" s="293"/>
      <c r="AE2565" s="322"/>
      <c r="AF2565" s="293"/>
      <c r="AG2565" s="293"/>
      <c r="AH2565" s="293"/>
      <c r="AI2565" s="293"/>
      <c r="AJ2565" s="293"/>
      <c r="AK2565" s="293"/>
      <c r="AL2565" s="293"/>
      <c r="AM2565" s="293"/>
      <c r="AN2565" s="293"/>
      <c r="AO2565" s="293"/>
      <c r="AP2565" s="293"/>
      <c r="AQ2565" s="291"/>
      <c r="AR2565" s="291"/>
    </row>
    <row r="2566" spans="2:44" ht="12.75" customHeight="1">
      <c r="B2566" s="93"/>
      <c r="C2566" s="120" t="s">
        <v>27</v>
      </c>
      <c r="D2566" s="120" t="s">
        <v>1468</v>
      </c>
      <c r="E2566" s="120" t="s">
        <v>1511</v>
      </c>
      <c r="F2566" s="120" t="s">
        <v>1735</v>
      </c>
      <c r="G2566" s="108" t="s">
        <v>1594</v>
      </c>
      <c r="H2566" s="289" t="s">
        <v>1363</v>
      </c>
      <c r="I2566" s="290">
        <v>12</v>
      </c>
      <c r="J2566" s="290">
        <v>0</v>
      </c>
      <c r="K2566" s="290">
        <v>0.2</v>
      </c>
      <c r="L2566" s="290">
        <v>0</v>
      </c>
      <c r="M2566" s="290">
        <v>132</v>
      </c>
      <c r="N2566" s="290">
        <v>0</v>
      </c>
      <c r="O2566" s="290">
        <v>2.2000000000000002</v>
      </c>
      <c r="P2566" s="290">
        <v>0</v>
      </c>
      <c r="Q2566" s="105"/>
      <c r="R2566" s="105">
        <v>43241</v>
      </c>
      <c r="S2566" s="274" t="s">
        <v>2470</v>
      </c>
      <c r="T2566" s="293"/>
      <c r="U2566" s="293"/>
      <c r="V2566" s="293"/>
      <c r="W2566" s="293"/>
      <c r="X2566" s="84"/>
      <c r="Y2566" s="293"/>
      <c r="Z2566" s="293"/>
      <c r="AA2566" s="293"/>
      <c r="AB2566" s="293"/>
      <c r="AC2566" s="293"/>
      <c r="AD2566" s="293"/>
      <c r="AE2566" s="322"/>
      <c r="AF2566" s="293"/>
      <c r="AG2566" s="293"/>
      <c r="AH2566" s="293"/>
      <c r="AI2566" s="293"/>
      <c r="AJ2566" s="293"/>
      <c r="AK2566" s="293"/>
      <c r="AL2566" s="293"/>
      <c r="AM2566" s="293"/>
      <c r="AN2566" s="293"/>
      <c r="AO2566" s="293"/>
      <c r="AP2566" s="293"/>
    </row>
    <row r="2567" spans="2:44" ht="12.75" customHeight="1">
      <c r="C2567" s="121"/>
      <c r="D2567" s="119"/>
      <c r="E2567" s="119"/>
      <c r="F2567" s="119"/>
      <c r="G2567" s="108" t="s">
        <v>1595</v>
      </c>
      <c r="H2567" s="289" t="s">
        <v>1363</v>
      </c>
      <c r="I2567" s="290">
        <v>6</v>
      </c>
      <c r="J2567" s="290">
        <v>0</v>
      </c>
      <c r="K2567" s="290">
        <v>0.1</v>
      </c>
      <c r="L2567" s="290">
        <v>0</v>
      </c>
      <c r="M2567" s="290"/>
      <c r="N2567" s="290"/>
      <c r="O2567" s="290"/>
      <c r="P2567" s="290"/>
      <c r="Q2567" s="105"/>
      <c r="R2567" s="105">
        <v>43241</v>
      </c>
      <c r="S2567" s="274" t="s">
        <v>2470</v>
      </c>
      <c r="T2567" s="293"/>
      <c r="U2567" s="293"/>
      <c r="V2567" s="293"/>
      <c r="W2567" s="293"/>
      <c r="X2567" s="84"/>
      <c r="Y2567" s="293"/>
      <c r="Z2567" s="293"/>
      <c r="AA2567" s="293"/>
      <c r="AB2567" s="293"/>
      <c r="AC2567" s="293"/>
      <c r="AD2567" s="293"/>
      <c r="AE2567" s="322"/>
      <c r="AF2567" s="293"/>
      <c r="AG2567" s="293"/>
      <c r="AH2567" s="293"/>
      <c r="AI2567" s="293"/>
      <c r="AJ2567" s="293"/>
      <c r="AK2567" s="293"/>
      <c r="AL2567" s="293"/>
      <c r="AM2567" s="293"/>
      <c r="AN2567" s="293"/>
      <c r="AO2567" s="293"/>
      <c r="AP2567" s="293"/>
      <c r="AQ2567" s="291"/>
      <c r="AR2567" s="291"/>
    </row>
    <row r="2568" spans="2:44" ht="12.75" customHeight="1">
      <c r="C2568" s="121"/>
      <c r="D2568" s="119"/>
      <c r="E2568" s="119"/>
      <c r="F2568" s="119"/>
      <c r="G2568" s="108" t="s">
        <v>1596</v>
      </c>
      <c r="H2568" s="289" t="s">
        <v>1363</v>
      </c>
      <c r="I2568" s="290">
        <v>30</v>
      </c>
      <c r="J2568" s="290">
        <v>0</v>
      </c>
      <c r="K2568" s="290">
        <v>0.5</v>
      </c>
      <c r="L2568" s="290">
        <v>0</v>
      </c>
      <c r="M2568" s="290"/>
      <c r="N2568" s="290"/>
      <c r="O2568" s="290"/>
      <c r="P2568" s="290"/>
      <c r="Q2568" s="105"/>
      <c r="R2568" s="105">
        <v>43241</v>
      </c>
      <c r="S2568" s="274" t="s">
        <v>2470</v>
      </c>
      <c r="T2568" s="293"/>
      <c r="U2568" s="293"/>
      <c r="V2568" s="293"/>
      <c r="W2568" s="293"/>
      <c r="X2568" s="84"/>
      <c r="Y2568" s="293"/>
      <c r="Z2568" s="293"/>
      <c r="AA2568" s="293"/>
      <c r="AB2568" s="293"/>
      <c r="AC2568" s="293"/>
      <c r="AD2568" s="293"/>
      <c r="AE2568" s="322"/>
      <c r="AF2568" s="293"/>
      <c r="AG2568" s="293"/>
      <c r="AH2568" s="293"/>
      <c r="AI2568" s="293"/>
      <c r="AJ2568" s="293"/>
      <c r="AK2568" s="293"/>
      <c r="AL2568" s="293"/>
      <c r="AM2568" s="293"/>
      <c r="AN2568" s="293"/>
      <c r="AO2568" s="293"/>
      <c r="AP2568" s="293"/>
      <c r="AQ2568" s="291"/>
      <c r="AR2568" s="291"/>
    </row>
    <row r="2569" spans="2:44" ht="12.75" customHeight="1">
      <c r="C2569" s="121"/>
      <c r="D2569" s="119"/>
      <c r="E2569" s="119"/>
      <c r="F2569" s="119"/>
      <c r="G2569" s="108" t="s">
        <v>1597</v>
      </c>
      <c r="H2569" s="289" t="s">
        <v>1363</v>
      </c>
      <c r="I2569" s="290">
        <v>24</v>
      </c>
      <c r="J2569" s="290">
        <v>0</v>
      </c>
      <c r="K2569" s="290">
        <v>0.4</v>
      </c>
      <c r="L2569" s="290">
        <v>0</v>
      </c>
      <c r="M2569" s="290"/>
      <c r="N2569" s="290"/>
      <c r="O2569" s="290"/>
      <c r="P2569" s="290"/>
      <c r="Q2569" s="105"/>
      <c r="R2569" s="105">
        <v>43241</v>
      </c>
      <c r="S2569" s="274" t="s">
        <v>2470</v>
      </c>
      <c r="T2569" s="293"/>
      <c r="U2569" s="293"/>
      <c r="V2569" s="293"/>
      <c r="W2569" s="293"/>
      <c r="X2569" s="84"/>
      <c r="Y2569" s="293"/>
      <c r="Z2569" s="293"/>
      <c r="AA2569" s="293"/>
      <c r="AB2569" s="293"/>
      <c r="AC2569" s="293"/>
      <c r="AD2569" s="293"/>
      <c r="AE2569" s="322"/>
      <c r="AF2569" s="293"/>
      <c r="AG2569" s="293"/>
      <c r="AH2569" s="293"/>
      <c r="AI2569" s="293"/>
      <c r="AJ2569" s="293"/>
      <c r="AK2569" s="293"/>
      <c r="AL2569" s="293"/>
      <c r="AM2569" s="293"/>
      <c r="AN2569" s="293"/>
      <c r="AO2569" s="293"/>
      <c r="AP2569" s="293"/>
      <c r="AQ2569" s="291"/>
      <c r="AR2569" s="291"/>
    </row>
    <row r="2570" spans="2:44" ht="12.75" customHeight="1">
      <c r="C2570" s="121"/>
      <c r="D2570" s="119"/>
      <c r="E2570" s="119"/>
      <c r="F2570" s="119"/>
      <c r="G2570" s="108" t="s">
        <v>1598</v>
      </c>
      <c r="H2570" s="289" t="s">
        <v>1363</v>
      </c>
      <c r="I2570" s="290">
        <v>48</v>
      </c>
      <c r="J2570" s="290">
        <v>0</v>
      </c>
      <c r="K2570" s="290">
        <v>0.8</v>
      </c>
      <c r="L2570" s="290">
        <v>0</v>
      </c>
      <c r="M2570" s="290"/>
      <c r="N2570" s="290"/>
      <c r="O2570" s="290"/>
      <c r="P2570" s="290"/>
      <c r="Q2570" s="105"/>
      <c r="R2570" s="105">
        <v>43241</v>
      </c>
      <c r="S2570" s="274" t="s">
        <v>2470</v>
      </c>
      <c r="T2570" s="293"/>
      <c r="U2570" s="293"/>
      <c r="V2570" s="293"/>
      <c r="W2570" s="293"/>
      <c r="X2570" s="84"/>
      <c r="Y2570" s="293"/>
      <c r="Z2570" s="293"/>
      <c r="AA2570" s="293"/>
      <c r="AB2570" s="293"/>
      <c r="AC2570" s="293"/>
      <c r="AD2570" s="293"/>
      <c r="AE2570" s="322"/>
      <c r="AF2570" s="293"/>
      <c r="AG2570" s="293"/>
      <c r="AH2570" s="293"/>
      <c r="AI2570" s="293"/>
      <c r="AJ2570" s="293"/>
      <c r="AK2570" s="293"/>
      <c r="AL2570" s="293"/>
      <c r="AM2570" s="293"/>
      <c r="AN2570" s="293"/>
      <c r="AO2570" s="293"/>
      <c r="AP2570" s="293"/>
      <c r="AQ2570" s="291"/>
      <c r="AR2570" s="291"/>
    </row>
    <row r="2571" spans="2:44" ht="12.75" customHeight="1">
      <c r="C2571" s="121"/>
      <c r="D2571" s="119"/>
      <c r="E2571" s="119"/>
      <c r="F2571" s="119"/>
      <c r="G2571" s="108" t="s">
        <v>1599</v>
      </c>
      <c r="H2571" s="289" t="s">
        <v>1363</v>
      </c>
      <c r="I2571" s="290">
        <v>12</v>
      </c>
      <c r="J2571" s="290">
        <v>0</v>
      </c>
      <c r="K2571" s="290">
        <v>0.2</v>
      </c>
      <c r="L2571" s="290">
        <v>0</v>
      </c>
      <c r="M2571" s="290"/>
      <c r="N2571" s="290"/>
      <c r="O2571" s="290"/>
      <c r="P2571" s="290"/>
      <c r="Q2571" s="105"/>
      <c r="R2571" s="105">
        <v>43241</v>
      </c>
      <c r="S2571" s="274" t="s">
        <v>2470</v>
      </c>
      <c r="T2571" s="293"/>
      <c r="U2571" s="293"/>
      <c r="V2571" s="293"/>
      <c r="W2571" s="293"/>
      <c r="X2571" s="84"/>
      <c r="Y2571" s="293"/>
      <c r="Z2571" s="293"/>
      <c r="AA2571" s="293"/>
      <c r="AB2571" s="293"/>
      <c r="AC2571" s="293"/>
      <c r="AD2571" s="293"/>
      <c r="AE2571" s="322"/>
      <c r="AF2571" s="293"/>
      <c r="AG2571" s="293"/>
      <c r="AH2571" s="293"/>
      <c r="AI2571" s="293"/>
      <c r="AJ2571" s="293"/>
      <c r="AK2571" s="293"/>
      <c r="AL2571" s="293"/>
      <c r="AM2571" s="293"/>
      <c r="AN2571" s="293"/>
      <c r="AO2571" s="293"/>
      <c r="AP2571" s="293"/>
      <c r="AQ2571" s="291"/>
      <c r="AR2571" s="291"/>
    </row>
    <row r="2572" spans="2:44" ht="12.75" customHeight="1">
      <c r="B2572" s="93"/>
      <c r="C2572" s="120" t="s">
        <v>27</v>
      </c>
      <c r="D2572" s="120" t="s">
        <v>1468</v>
      </c>
      <c r="E2572" s="120" t="s">
        <v>1511</v>
      </c>
      <c r="F2572" s="120" t="s">
        <v>1736</v>
      </c>
      <c r="G2572" s="108" t="s">
        <v>1550</v>
      </c>
      <c r="H2572" s="289" t="s">
        <v>1363</v>
      </c>
      <c r="I2572" s="290">
        <v>6</v>
      </c>
      <c r="J2572" s="290">
        <v>0</v>
      </c>
      <c r="K2572" s="290">
        <v>0.1</v>
      </c>
      <c r="L2572" s="290">
        <v>0</v>
      </c>
      <c r="M2572" s="290">
        <v>156</v>
      </c>
      <c r="N2572" s="290">
        <v>0</v>
      </c>
      <c r="O2572" s="290">
        <v>2.6</v>
      </c>
      <c r="P2572" s="290">
        <v>0</v>
      </c>
      <c r="Q2572" s="105"/>
      <c r="R2572" s="105">
        <v>43241</v>
      </c>
      <c r="S2572" s="274" t="s">
        <v>2470</v>
      </c>
      <c r="T2572" s="293"/>
      <c r="U2572" s="293"/>
      <c r="V2572" s="293"/>
      <c r="W2572" s="293"/>
      <c r="X2572" s="84"/>
      <c r="Y2572" s="293"/>
      <c r="Z2572" s="293"/>
      <c r="AA2572" s="293"/>
      <c r="AB2572" s="293"/>
      <c r="AC2572" s="293"/>
      <c r="AD2572" s="293"/>
      <c r="AE2572" s="322"/>
      <c r="AF2572" s="293"/>
      <c r="AG2572" s="293"/>
      <c r="AH2572" s="293"/>
      <c r="AI2572" s="293"/>
      <c r="AJ2572" s="293"/>
      <c r="AK2572" s="293"/>
      <c r="AL2572" s="293"/>
      <c r="AM2572" s="293"/>
      <c r="AN2572" s="293"/>
      <c r="AO2572" s="293"/>
      <c r="AP2572" s="293"/>
    </row>
    <row r="2573" spans="2:44" ht="12.75" customHeight="1">
      <c r="C2573" s="121"/>
      <c r="D2573" s="119"/>
      <c r="E2573" s="119"/>
      <c r="F2573" s="119"/>
      <c r="G2573" s="108" t="s">
        <v>1600</v>
      </c>
      <c r="H2573" s="289" t="s">
        <v>1363</v>
      </c>
      <c r="I2573" s="290">
        <v>12</v>
      </c>
      <c r="J2573" s="290">
        <v>0</v>
      </c>
      <c r="K2573" s="290">
        <v>0.2</v>
      </c>
      <c r="L2573" s="290">
        <v>0</v>
      </c>
      <c r="M2573" s="290"/>
      <c r="N2573" s="290"/>
      <c r="O2573" s="290"/>
      <c r="P2573" s="290"/>
      <c r="Q2573" s="105"/>
      <c r="R2573" s="105">
        <v>43241</v>
      </c>
      <c r="S2573" s="274" t="s">
        <v>2470</v>
      </c>
      <c r="T2573" s="293"/>
      <c r="U2573" s="293"/>
      <c r="V2573" s="293"/>
      <c r="W2573" s="293"/>
      <c r="X2573" s="84"/>
      <c r="Y2573" s="293"/>
      <c r="Z2573" s="293"/>
      <c r="AA2573" s="293"/>
      <c r="AB2573" s="293"/>
      <c r="AC2573" s="293"/>
      <c r="AD2573" s="293"/>
      <c r="AE2573" s="322"/>
      <c r="AF2573" s="293"/>
      <c r="AG2573" s="293"/>
      <c r="AH2573" s="293"/>
      <c r="AI2573" s="293"/>
      <c r="AJ2573" s="293"/>
      <c r="AK2573" s="293"/>
      <c r="AL2573" s="293"/>
      <c r="AM2573" s="293"/>
      <c r="AN2573" s="293"/>
      <c r="AO2573" s="293"/>
      <c r="AP2573" s="293"/>
      <c r="AQ2573" s="291"/>
      <c r="AR2573" s="291"/>
    </row>
    <row r="2574" spans="2:44" ht="12.75" customHeight="1">
      <c r="C2574" s="121"/>
      <c r="D2574" s="119"/>
      <c r="E2574" s="119"/>
      <c r="F2574" s="119"/>
      <c r="G2574" s="108" t="s">
        <v>1601</v>
      </c>
      <c r="H2574" s="289" t="s">
        <v>1363</v>
      </c>
      <c r="I2574" s="290">
        <v>12</v>
      </c>
      <c r="J2574" s="290">
        <v>0</v>
      </c>
      <c r="K2574" s="290">
        <v>0.2</v>
      </c>
      <c r="L2574" s="290">
        <v>0</v>
      </c>
      <c r="M2574" s="290"/>
      <c r="N2574" s="290"/>
      <c r="O2574" s="290"/>
      <c r="P2574" s="290"/>
      <c r="Q2574" s="105"/>
      <c r="R2574" s="105">
        <v>43241</v>
      </c>
      <c r="S2574" s="274" t="s">
        <v>2470</v>
      </c>
      <c r="T2574" s="293"/>
      <c r="U2574" s="293"/>
      <c r="V2574" s="293"/>
      <c r="W2574" s="293"/>
      <c r="X2574" s="84"/>
      <c r="Y2574" s="293"/>
      <c r="Z2574" s="293"/>
      <c r="AA2574" s="293"/>
      <c r="AB2574" s="293"/>
      <c r="AC2574" s="293"/>
      <c r="AD2574" s="293"/>
      <c r="AE2574" s="322"/>
      <c r="AF2574" s="293"/>
      <c r="AG2574" s="293"/>
      <c r="AH2574" s="293"/>
      <c r="AI2574" s="293"/>
      <c r="AJ2574" s="293"/>
      <c r="AK2574" s="293"/>
      <c r="AL2574" s="293"/>
      <c r="AM2574" s="293"/>
      <c r="AN2574" s="293"/>
      <c r="AO2574" s="293"/>
      <c r="AP2574" s="293"/>
      <c r="AQ2574" s="291"/>
      <c r="AR2574" s="291"/>
    </row>
    <row r="2575" spans="2:44" ht="12.75" customHeight="1">
      <c r="C2575" s="121"/>
      <c r="D2575" s="119"/>
      <c r="E2575" s="119"/>
      <c r="F2575" s="119"/>
      <c r="G2575" s="108" t="s">
        <v>1602</v>
      </c>
      <c r="H2575" s="289" t="s">
        <v>1363</v>
      </c>
      <c r="I2575" s="290">
        <v>6</v>
      </c>
      <c r="J2575" s="290">
        <v>0</v>
      </c>
      <c r="K2575" s="290">
        <v>0.1</v>
      </c>
      <c r="L2575" s="290">
        <v>0</v>
      </c>
      <c r="M2575" s="290"/>
      <c r="N2575" s="290"/>
      <c r="O2575" s="290"/>
      <c r="P2575" s="290"/>
      <c r="Q2575" s="105"/>
      <c r="R2575" s="105">
        <v>43241</v>
      </c>
      <c r="S2575" s="274" t="s">
        <v>2470</v>
      </c>
      <c r="T2575" s="293"/>
      <c r="U2575" s="293"/>
      <c r="V2575" s="293"/>
      <c r="W2575" s="293"/>
      <c r="X2575" s="84"/>
      <c r="Y2575" s="293"/>
      <c r="Z2575" s="293"/>
      <c r="AA2575" s="293"/>
      <c r="AB2575" s="293"/>
      <c r="AC2575" s="293"/>
      <c r="AD2575" s="293"/>
      <c r="AE2575" s="322"/>
      <c r="AF2575" s="293"/>
      <c r="AG2575" s="293"/>
      <c r="AH2575" s="293"/>
      <c r="AI2575" s="293"/>
      <c r="AJ2575" s="293"/>
      <c r="AK2575" s="293"/>
      <c r="AL2575" s="293"/>
      <c r="AM2575" s="293"/>
      <c r="AN2575" s="293"/>
      <c r="AO2575" s="293"/>
      <c r="AP2575" s="293"/>
      <c r="AQ2575" s="291"/>
      <c r="AR2575" s="291"/>
    </row>
    <row r="2576" spans="2:44" ht="12.75" customHeight="1">
      <c r="C2576" s="121"/>
      <c r="D2576" s="119"/>
      <c r="E2576" s="119"/>
      <c r="F2576" s="119"/>
      <c r="G2576" s="108" t="s">
        <v>1603</v>
      </c>
      <c r="H2576" s="289" t="s">
        <v>1363</v>
      </c>
      <c r="I2576" s="290">
        <v>6</v>
      </c>
      <c r="J2576" s="290">
        <v>0</v>
      </c>
      <c r="K2576" s="290">
        <v>0.1</v>
      </c>
      <c r="L2576" s="290">
        <v>0</v>
      </c>
      <c r="M2576" s="290"/>
      <c r="N2576" s="290"/>
      <c r="O2576" s="290"/>
      <c r="P2576" s="290"/>
      <c r="Q2576" s="105"/>
      <c r="R2576" s="105">
        <v>43241</v>
      </c>
      <c r="S2576" s="274" t="s">
        <v>2470</v>
      </c>
      <c r="T2576" s="293"/>
      <c r="U2576" s="293"/>
      <c r="V2576" s="293"/>
      <c r="W2576" s="293"/>
      <c r="X2576" s="84"/>
      <c r="Y2576" s="293"/>
      <c r="Z2576" s="293"/>
      <c r="AA2576" s="293"/>
      <c r="AB2576" s="293"/>
      <c r="AC2576" s="293"/>
      <c r="AD2576" s="293"/>
      <c r="AE2576" s="322"/>
      <c r="AF2576" s="293"/>
      <c r="AG2576" s="293"/>
      <c r="AH2576" s="293"/>
      <c r="AI2576" s="293"/>
      <c r="AJ2576" s="293"/>
      <c r="AK2576" s="293"/>
      <c r="AL2576" s="293"/>
      <c r="AM2576" s="293"/>
      <c r="AN2576" s="293"/>
      <c r="AO2576" s="293"/>
      <c r="AP2576" s="293"/>
      <c r="AQ2576" s="291"/>
      <c r="AR2576" s="291"/>
    </row>
    <row r="2577" spans="2:44" ht="12.75" customHeight="1">
      <c r="C2577" s="121"/>
      <c r="D2577" s="119"/>
      <c r="E2577" s="119"/>
      <c r="F2577" s="119"/>
      <c r="G2577" s="108" t="s">
        <v>1604</v>
      </c>
      <c r="H2577" s="289" t="s">
        <v>1363</v>
      </c>
      <c r="I2577" s="290">
        <v>30</v>
      </c>
      <c r="J2577" s="290">
        <v>0</v>
      </c>
      <c r="K2577" s="290">
        <v>0.5</v>
      </c>
      <c r="L2577" s="290">
        <v>0</v>
      </c>
      <c r="M2577" s="290"/>
      <c r="N2577" s="290"/>
      <c r="O2577" s="290"/>
      <c r="P2577" s="290"/>
      <c r="Q2577" s="105"/>
      <c r="R2577" s="105">
        <v>43241</v>
      </c>
      <c r="S2577" s="274" t="s">
        <v>2470</v>
      </c>
      <c r="T2577" s="293"/>
      <c r="U2577" s="293"/>
      <c r="V2577" s="293"/>
      <c r="W2577" s="293"/>
      <c r="X2577" s="84"/>
      <c r="Y2577" s="293"/>
      <c r="Z2577" s="293"/>
      <c r="AA2577" s="293"/>
      <c r="AB2577" s="293"/>
      <c r="AC2577" s="293"/>
      <c r="AD2577" s="293"/>
      <c r="AE2577" s="322"/>
      <c r="AF2577" s="293"/>
      <c r="AG2577" s="293"/>
      <c r="AH2577" s="293"/>
      <c r="AI2577" s="293"/>
      <c r="AJ2577" s="293"/>
      <c r="AK2577" s="293"/>
      <c r="AL2577" s="293"/>
      <c r="AM2577" s="293"/>
      <c r="AN2577" s="293"/>
      <c r="AO2577" s="293"/>
      <c r="AP2577" s="293"/>
      <c r="AQ2577" s="291"/>
      <c r="AR2577" s="291"/>
    </row>
    <row r="2578" spans="2:44" ht="12.75" customHeight="1">
      <c r="C2578" s="121"/>
      <c r="D2578" s="119"/>
      <c r="E2578" s="119"/>
      <c r="F2578" s="119"/>
      <c r="G2578" s="108" t="s">
        <v>1605</v>
      </c>
      <c r="H2578" s="289" t="s">
        <v>1363</v>
      </c>
      <c r="I2578" s="290">
        <v>12</v>
      </c>
      <c r="J2578" s="290">
        <v>0</v>
      </c>
      <c r="K2578" s="290">
        <v>0.2</v>
      </c>
      <c r="L2578" s="290">
        <v>0</v>
      </c>
      <c r="M2578" s="290"/>
      <c r="N2578" s="290"/>
      <c r="O2578" s="290"/>
      <c r="P2578" s="290"/>
      <c r="Q2578" s="105"/>
      <c r="R2578" s="105">
        <v>43241</v>
      </c>
      <c r="S2578" s="274" t="s">
        <v>2470</v>
      </c>
      <c r="T2578" s="293"/>
      <c r="U2578" s="293"/>
      <c r="V2578" s="293"/>
      <c r="W2578" s="293"/>
      <c r="X2578" s="84"/>
      <c r="Y2578" s="293"/>
      <c r="Z2578" s="293"/>
      <c r="AA2578" s="293"/>
      <c r="AB2578" s="293"/>
      <c r="AC2578" s="293"/>
      <c r="AD2578" s="293"/>
      <c r="AE2578" s="322"/>
      <c r="AF2578" s="293"/>
      <c r="AG2578" s="293"/>
      <c r="AH2578" s="293"/>
      <c r="AI2578" s="293"/>
      <c r="AJ2578" s="293"/>
      <c r="AK2578" s="293"/>
      <c r="AL2578" s="293"/>
      <c r="AM2578" s="293"/>
      <c r="AN2578" s="293"/>
      <c r="AO2578" s="293"/>
      <c r="AP2578" s="293"/>
      <c r="AQ2578" s="291"/>
      <c r="AR2578" s="291"/>
    </row>
    <row r="2579" spans="2:44" ht="12.75" customHeight="1">
      <c r="C2579" s="121"/>
      <c r="D2579" s="119"/>
      <c r="E2579" s="119"/>
      <c r="F2579" s="119"/>
      <c r="G2579" s="108" t="s">
        <v>1606</v>
      </c>
      <c r="H2579" s="289" t="s">
        <v>1363</v>
      </c>
      <c r="I2579" s="290">
        <v>6</v>
      </c>
      <c r="J2579" s="290">
        <v>0</v>
      </c>
      <c r="K2579" s="290">
        <v>0.1</v>
      </c>
      <c r="L2579" s="290">
        <v>0</v>
      </c>
      <c r="M2579" s="290"/>
      <c r="N2579" s="290"/>
      <c r="O2579" s="290"/>
      <c r="P2579" s="290"/>
      <c r="Q2579" s="105"/>
      <c r="R2579" s="105">
        <v>43241</v>
      </c>
      <c r="S2579" s="274" t="s">
        <v>2470</v>
      </c>
      <c r="T2579" s="293"/>
      <c r="U2579" s="293"/>
      <c r="V2579" s="293"/>
      <c r="W2579" s="293"/>
      <c r="X2579" s="84"/>
      <c r="Y2579" s="293"/>
      <c r="Z2579" s="293"/>
      <c r="AA2579" s="293"/>
      <c r="AB2579" s="293"/>
      <c r="AC2579" s="293"/>
      <c r="AD2579" s="293"/>
      <c r="AE2579" s="322"/>
      <c r="AF2579" s="293"/>
      <c r="AG2579" s="293"/>
      <c r="AH2579" s="293"/>
      <c r="AI2579" s="293"/>
      <c r="AJ2579" s="293"/>
      <c r="AK2579" s="293"/>
      <c r="AL2579" s="293"/>
      <c r="AM2579" s="293"/>
      <c r="AN2579" s="293"/>
      <c r="AO2579" s="293"/>
      <c r="AP2579" s="293"/>
      <c r="AQ2579" s="291"/>
      <c r="AR2579" s="291"/>
    </row>
    <row r="2580" spans="2:44" ht="12.75" customHeight="1">
      <c r="C2580" s="121"/>
      <c r="D2580" s="119"/>
      <c r="E2580" s="119"/>
      <c r="F2580" s="119"/>
      <c r="G2580" s="108" t="s">
        <v>1607</v>
      </c>
      <c r="H2580" s="289" t="s">
        <v>1363</v>
      </c>
      <c r="I2580" s="290">
        <v>6</v>
      </c>
      <c r="J2580" s="290">
        <v>0</v>
      </c>
      <c r="K2580" s="290">
        <v>0.1</v>
      </c>
      <c r="L2580" s="290">
        <v>0</v>
      </c>
      <c r="M2580" s="290"/>
      <c r="N2580" s="290"/>
      <c r="O2580" s="290"/>
      <c r="P2580" s="290"/>
      <c r="Q2580" s="105"/>
      <c r="R2580" s="105">
        <v>43241</v>
      </c>
      <c r="S2580" s="274" t="s">
        <v>2470</v>
      </c>
      <c r="T2580" s="293"/>
      <c r="U2580" s="293"/>
      <c r="V2580" s="293"/>
      <c r="W2580" s="293"/>
      <c r="X2580" s="84"/>
      <c r="Y2580" s="293"/>
      <c r="Z2580" s="293"/>
      <c r="AA2580" s="293"/>
      <c r="AB2580" s="293"/>
      <c r="AC2580" s="293"/>
      <c r="AD2580" s="293"/>
      <c r="AE2580" s="322"/>
      <c r="AF2580" s="293"/>
      <c r="AG2580" s="293"/>
      <c r="AH2580" s="293"/>
      <c r="AI2580" s="293"/>
      <c r="AJ2580" s="293"/>
      <c r="AK2580" s="293"/>
      <c r="AL2580" s="293"/>
      <c r="AM2580" s="293"/>
      <c r="AN2580" s="293"/>
      <c r="AO2580" s="293"/>
      <c r="AP2580" s="293"/>
      <c r="AQ2580" s="291"/>
      <c r="AR2580" s="291"/>
    </row>
    <row r="2581" spans="2:44" ht="12.75" customHeight="1">
      <c r="C2581" s="121"/>
      <c r="D2581" s="119"/>
      <c r="E2581" s="119"/>
      <c r="F2581" s="119"/>
      <c r="G2581" s="108" t="s">
        <v>1608</v>
      </c>
      <c r="H2581" s="289" t="s">
        <v>1363</v>
      </c>
      <c r="I2581" s="290">
        <v>60</v>
      </c>
      <c r="J2581" s="290">
        <v>0</v>
      </c>
      <c r="K2581" s="290">
        <v>1</v>
      </c>
      <c r="L2581" s="290">
        <v>0</v>
      </c>
      <c r="M2581" s="290"/>
      <c r="N2581" s="290"/>
      <c r="O2581" s="290"/>
      <c r="P2581" s="290"/>
      <c r="Q2581" s="105"/>
      <c r="R2581" s="105">
        <v>43241</v>
      </c>
      <c r="S2581" s="274" t="s">
        <v>2470</v>
      </c>
      <c r="T2581" s="293"/>
      <c r="U2581" s="293"/>
      <c r="V2581" s="293"/>
      <c r="W2581" s="293"/>
      <c r="X2581" s="84"/>
      <c r="Y2581" s="293"/>
      <c r="Z2581" s="293"/>
      <c r="AA2581" s="293"/>
      <c r="AB2581" s="293"/>
      <c r="AC2581" s="293"/>
      <c r="AD2581" s="293"/>
      <c r="AE2581" s="322"/>
      <c r="AF2581" s="293"/>
      <c r="AG2581" s="293"/>
      <c r="AH2581" s="293"/>
      <c r="AI2581" s="293"/>
      <c r="AJ2581" s="293"/>
      <c r="AK2581" s="293"/>
      <c r="AL2581" s="293"/>
      <c r="AM2581" s="293"/>
      <c r="AN2581" s="293"/>
      <c r="AO2581" s="293"/>
      <c r="AP2581" s="293"/>
      <c r="AQ2581" s="291"/>
      <c r="AR2581" s="291"/>
    </row>
    <row r="2582" spans="2:44" ht="12.75" customHeight="1">
      <c r="B2582" s="93"/>
      <c r="C2582" s="120" t="s">
        <v>27</v>
      </c>
      <c r="D2582" s="120" t="s">
        <v>1468</v>
      </c>
      <c r="E2582" s="120" t="s">
        <v>1511</v>
      </c>
      <c r="F2582" s="120" t="s">
        <v>1737</v>
      </c>
      <c r="G2582" s="108" t="s">
        <v>1609</v>
      </c>
      <c r="H2582" s="289" t="s">
        <v>1363</v>
      </c>
      <c r="I2582" s="290">
        <v>30</v>
      </c>
      <c r="J2582" s="290">
        <v>0</v>
      </c>
      <c r="K2582" s="290">
        <v>0.5</v>
      </c>
      <c r="L2582" s="290">
        <v>0</v>
      </c>
      <c r="M2582" s="290">
        <v>90</v>
      </c>
      <c r="N2582" s="290">
        <v>0</v>
      </c>
      <c r="O2582" s="290">
        <v>1.5</v>
      </c>
      <c r="P2582" s="290">
        <v>0</v>
      </c>
      <c r="Q2582" s="105"/>
      <c r="R2582" s="105">
        <v>43241</v>
      </c>
      <c r="S2582" s="274" t="s">
        <v>2470</v>
      </c>
      <c r="T2582" s="293"/>
      <c r="U2582" s="293"/>
      <c r="V2582" s="293"/>
      <c r="W2582" s="293"/>
      <c r="X2582" s="84"/>
      <c r="Y2582" s="293"/>
      <c r="Z2582" s="293"/>
      <c r="AA2582" s="293"/>
      <c r="AB2582" s="293"/>
      <c r="AC2582" s="293"/>
      <c r="AD2582" s="293"/>
      <c r="AE2582" s="322"/>
      <c r="AF2582" s="293"/>
      <c r="AG2582" s="293"/>
      <c r="AH2582" s="293"/>
      <c r="AI2582" s="293"/>
      <c r="AJ2582" s="293"/>
      <c r="AK2582" s="293"/>
      <c r="AL2582" s="293"/>
      <c r="AM2582" s="293"/>
      <c r="AN2582" s="293"/>
      <c r="AO2582" s="293"/>
      <c r="AP2582" s="293"/>
    </row>
    <row r="2583" spans="2:44" ht="12.75" customHeight="1">
      <c r="C2583" s="121"/>
      <c r="D2583" s="119"/>
      <c r="E2583" s="119"/>
      <c r="F2583" s="119"/>
      <c r="G2583" s="108" t="s">
        <v>1610</v>
      </c>
      <c r="H2583" s="289" t="s">
        <v>1363</v>
      </c>
      <c r="I2583" s="290">
        <v>60</v>
      </c>
      <c r="J2583" s="290">
        <v>0</v>
      </c>
      <c r="K2583" s="290">
        <v>1</v>
      </c>
      <c r="L2583" s="290">
        <v>0</v>
      </c>
      <c r="M2583" s="290"/>
      <c r="N2583" s="290"/>
      <c r="O2583" s="290"/>
      <c r="P2583" s="290"/>
      <c r="Q2583" s="105"/>
      <c r="R2583" s="105">
        <v>43241</v>
      </c>
      <c r="S2583" s="274" t="s">
        <v>2470</v>
      </c>
      <c r="T2583" s="293"/>
      <c r="U2583" s="293"/>
      <c r="V2583" s="293"/>
      <c r="W2583" s="293"/>
      <c r="X2583" s="84"/>
      <c r="Y2583" s="293"/>
      <c r="Z2583" s="293"/>
      <c r="AA2583" s="293"/>
      <c r="AB2583" s="293"/>
      <c r="AC2583" s="293"/>
      <c r="AD2583" s="293"/>
      <c r="AE2583" s="322"/>
      <c r="AF2583" s="293"/>
      <c r="AG2583" s="293"/>
      <c r="AH2583" s="293"/>
      <c r="AI2583" s="293"/>
      <c r="AJ2583" s="293"/>
      <c r="AK2583" s="293"/>
      <c r="AL2583" s="293"/>
      <c r="AM2583" s="293"/>
      <c r="AN2583" s="293"/>
      <c r="AO2583" s="293"/>
      <c r="AP2583" s="293"/>
      <c r="AQ2583" s="291"/>
      <c r="AR2583" s="291"/>
    </row>
    <row r="2584" spans="2:44" ht="12.75" customHeight="1">
      <c r="B2584" s="93"/>
      <c r="C2584" s="120" t="s">
        <v>27</v>
      </c>
      <c r="D2584" s="120" t="s">
        <v>1468</v>
      </c>
      <c r="E2584" s="120" t="s">
        <v>1511</v>
      </c>
      <c r="F2584" s="22" t="s">
        <v>1738</v>
      </c>
      <c r="G2584" s="257" t="s">
        <v>1611</v>
      </c>
      <c r="H2584" s="289" t="s">
        <v>1363</v>
      </c>
      <c r="I2584" s="290">
        <v>6</v>
      </c>
      <c r="J2584" s="290">
        <v>0</v>
      </c>
      <c r="K2584" s="290">
        <v>0.1</v>
      </c>
      <c r="L2584" s="290">
        <v>0</v>
      </c>
      <c r="M2584" s="290">
        <v>204</v>
      </c>
      <c r="N2584" s="290">
        <v>0</v>
      </c>
      <c r="O2584" s="290">
        <v>3.4</v>
      </c>
      <c r="P2584" s="290">
        <v>0</v>
      </c>
      <c r="Q2584" s="105"/>
      <c r="R2584" s="105">
        <v>43241</v>
      </c>
      <c r="S2584" s="274" t="s">
        <v>2470</v>
      </c>
      <c r="T2584" s="293"/>
      <c r="U2584" s="293"/>
      <c r="V2584" s="293"/>
      <c r="W2584" s="293"/>
      <c r="X2584" s="84"/>
      <c r="Y2584" s="293"/>
      <c r="Z2584" s="293"/>
      <c r="AA2584" s="293"/>
      <c r="AB2584" s="293"/>
      <c r="AC2584" s="293"/>
      <c r="AD2584" s="293"/>
      <c r="AE2584" s="322"/>
      <c r="AF2584" s="293"/>
      <c r="AG2584" s="293"/>
      <c r="AH2584" s="293"/>
      <c r="AI2584" s="293"/>
      <c r="AJ2584" s="293"/>
      <c r="AK2584" s="293"/>
      <c r="AL2584" s="293"/>
      <c r="AM2584" s="293"/>
      <c r="AN2584" s="293"/>
      <c r="AO2584" s="293"/>
      <c r="AP2584" s="293"/>
    </row>
    <row r="2585" spans="2:44" ht="12.75" customHeight="1">
      <c r="C2585" s="121"/>
      <c r="D2585" s="119"/>
      <c r="E2585" s="119"/>
      <c r="F2585" s="119"/>
      <c r="G2585" s="257" t="s">
        <v>480</v>
      </c>
      <c r="H2585" s="289" t="s">
        <v>1363</v>
      </c>
      <c r="I2585" s="290">
        <v>30</v>
      </c>
      <c r="J2585" s="290">
        <v>0</v>
      </c>
      <c r="K2585" s="290">
        <v>0.5</v>
      </c>
      <c r="L2585" s="290">
        <v>0</v>
      </c>
      <c r="M2585" s="290"/>
      <c r="N2585" s="290"/>
      <c r="O2585" s="290"/>
      <c r="P2585" s="290"/>
      <c r="Q2585" s="105"/>
      <c r="R2585" s="105">
        <v>42929</v>
      </c>
      <c r="S2585" s="274" t="s">
        <v>2470</v>
      </c>
      <c r="T2585" s="293"/>
      <c r="U2585" s="293"/>
      <c r="V2585" s="293"/>
      <c r="W2585" s="293"/>
      <c r="X2585" s="84"/>
      <c r="Y2585" s="293"/>
      <c r="Z2585" s="293"/>
      <c r="AA2585" s="293"/>
      <c r="AB2585" s="293"/>
      <c r="AC2585" s="293"/>
      <c r="AD2585" s="293"/>
      <c r="AE2585" s="322"/>
      <c r="AF2585" s="293"/>
      <c r="AG2585" s="293"/>
      <c r="AH2585" s="293"/>
      <c r="AI2585" s="293"/>
      <c r="AJ2585" s="293"/>
      <c r="AK2585" s="293"/>
      <c r="AL2585" s="293"/>
      <c r="AM2585" s="293"/>
      <c r="AN2585" s="293"/>
      <c r="AO2585" s="293"/>
      <c r="AP2585" s="293"/>
      <c r="AQ2585" s="291"/>
      <c r="AR2585" s="291"/>
    </row>
    <row r="2586" spans="2:44" ht="12.75" customHeight="1">
      <c r="C2586" s="121"/>
      <c r="D2586" s="119"/>
      <c r="E2586" s="119"/>
      <c r="F2586" s="119"/>
      <c r="G2586" s="257" t="s">
        <v>1612</v>
      </c>
      <c r="H2586" s="289" t="s">
        <v>1363</v>
      </c>
      <c r="I2586" s="290">
        <v>12</v>
      </c>
      <c r="J2586" s="290">
        <v>0</v>
      </c>
      <c r="K2586" s="290">
        <v>0.2</v>
      </c>
      <c r="L2586" s="290">
        <v>0</v>
      </c>
      <c r="M2586" s="290"/>
      <c r="N2586" s="290"/>
      <c r="O2586" s="290"/>
      <c r="P2586" s="290"/>
      <c r="Q2586" s="105"/>
      <c r="R2586" s="105">
        <v>43241</v>
      </c>
      <c r="S2586" s="274" t="s">
        <v>2470</v>
      </c>
      <c r="T2586" s="293"/>
      <c r="U2586" s="293"/>
      <c r="V2586" s="293"/>
      <c r="W2586" s="293"/>
      <c r="X2586" s="84"/>
      <c r="Y2586" s="293"/>
      <c r="Z2586" s="293"/>
      <c r="AA2586" s="293"/>
      <c r="AB2586" s="293"/>
      <c r="AC2586" s="293"/>
      <c r="AD2586" s="293"/>
      <c r="AE2586" s="322"/>
      <c r="AF2586" s="293"/>
      <c r="AG2586" s="293"/>
      <c r="AH2586" s="293"/>
      <c r="AI2586" s="293"/>
      <c r="AJ2586" s="293"/>
      <c r="AK2586" s="293"/>
      <c r="AL2586" s="293"/>
      <c r="AM2586" s="293"/>
      <c r="AN2586" s="293"/>
      <c r="AO2586" s="293"/>
      <c r="AP2586" s="293"/>
      <c r="AQ2586" s="291"/>
      <c r="AR2586" s="291"/>
    </row>
    <row r="2587" spans="2:44" ht="12.75" customHeight="1">
      <c r="C2587" s="121"/>
      <c r="D2587" s="119"/>
      <c r="E2587" s="119"/>
      <c r="F2587" s="119"/>
      <c r="G2587" s="257" t="s">
        <v>1613</v>
      </c>
      <c r="H2587" s="289" t="s">
        <v>1363</v>
      </c>
      <c r="I2587" s="290">
        <v>12</v>
      </c>
      <c r="J2587" s="290">
        <v>0</v>
      </c>
      <c r="K2587" s="290">
        <v>0.2</v>
      </c>
      <c r="L2587" s="290">
        <v>0</v>
      </c>
      <c r="M2587" s="290"/>
      <c r="N2587" s="290"/>
      <c r="O2587" s="290"/>
      <c r="P2587" s="290"/>
      <c r="Q2587" s="105"/>
      <c r="R2587" s="105">
        <v>43250</v>
      </c>
      <c r="S2587" s="274" t="s">
        <v>2470</v>
      </c>
      <c r="T2587" s="293"/>
      <c r="U2587" s="293"/>
      <c r="V2587" s="293"/>
      <c r="W2587" s="293"/>
      <c r="X2587" s="84"/>
      <c r="Y2587" s="293"/>
      <c r="Z2587" s="293"/>
      <c r="AA2587" s="293"/>
      <c r="AB2587" s="293"/>
      <c r="AC2587" s="293"/>
      <c r="AD2587" s="293"/>
      <c r="AE2587" s="322"/>
      <c r="AF2587" s="293"/>
      <c r="AG2587" s="293"/>
      <c r="AH2587" s="293"/>
      <c r="AI2587" s="293"/>
      <c r="AJ2587" s="293"/>
      <c r="AK2587" s="293"/>
      <c r="AL2587" s="293"/>
      <c r="AM2587" s="293"/>
      <c r="AN2587" s="293"/>
      <c r="AO2587" s="293"/>
      <c r="AP2587" s="293"/>
      <c r="AQ2587" s="291"/>
      <c r="AR2587" s="291"/>
    </row>
    <row r="2588" spans="2:44" ht="12.75" customHeight="1">
      <c r="C2588" s="121"/>
      <c r="D2588" s="119"/>
      <c r="E2588" s="119"/>
      <c r="F2588" s="119"/>
      <c r="G2588" s="257" t="s">
        <v>1614</v>
      </c>
      <c r="H2588" s="289" t="s">
        <v>1363</v>
      </c>
      <c r="I2588" s="290">
        <v>12</v>
      </c>
      <c r="J2588" s="290">
        <v>0</v>
      </c>
      <c r="K2588" s="290">
        <v>0.2</v>
      </c>
      <c r="L2588" s="290">
        <v>0</v>
      </c>
      <c r="M2588" s="290"/>
      <c r="N2588" s="290"/>
      <c r="O2588" s="290"/>
      <c r="P2588" s="290"/>
      <c r="Q2588" s="105"/>
      <c r="R2588" s="105">
        <v>43241</v>
      </c>
      <c r="S2588" s="274" t="s">
        <v>2470</v>
      </c>
      <c r="T2588" s="293"/>
      <c r="U2588" s="293"/>
      <c r="V2588" s="293"/>
      <c r="W2588" s="293"/>
      <c r="X2588" s="84"/>
      <c r="Y2588" s="293"/>
      <c r="Z2588" s="293"/>
      <c r="AA2588" s="293"/>
      <c r="AB2588" s="293"/>
      <c r="AC2588" s="293"/>
      <c r="AD2588" s="293"/>
      <c r="AE2588" s="322"/>
      <c r="AF2588" s="293"/>
      <c r="AG2588" s="293"/>
      <c r="AH2588" s="293"/>
      <c r="AI2588" s="293"/>
      <c r="AJ2588" s="293"/>
      <c r="AK2588" s="293"/>
      <c r="AL2588" s="293"/>
      <c r="AM2588" s="293"/>
      <c r="AN2588" s="293"/>
      <c r="AO2588" s="293"/>
      <c r="AP2588" s="293"/>
      <c r="AQ2588" s="291"/>
      <c r="AR2588" s="291"/>
    </row>
    <row r="2589" spans="2:44" ht="12.75" customHeight="1">
      <c r="C2589" s="121"/>
      <c r="D2589" s="119"/>
      <c r="E2589" s="119"/>
      <c r="F2589" s="119"/>
      <c r="G2589" s="257" t="s">
        <v>1615</v>
      </c>
      <c r="H2589" s="289" t="s">
        <v>1363</v>
      </c>
      <c r="I2589" s="290">
        <v>12</v>
      </c>
      <c r="J2589" s="290">
        <v>0</v>
      </c>
      <c r="K2589" s="290">
        <v>0.2</v>
      </c>
      <c r="L2589" s="290">
        <v>0</v>
      </c>
      <c r="M2589" s="290"/>
      <c r="N2589" s="290"/>
      <c r="O2589" s="290"/>
      <c r="P2589" s="290"/>
      <c r="Q2589" s="105"/>
      <c r="R2589" s="105">
        <v>43241</v>
      </c>
      <c r="S2589" s="274" t="s">
        <v>2470</v>
      </c>
      <c r="T2589" s="293"/>
      <c r="U2589" s="293"/>
      <c r="V2589" s="293"/>
      <c r="W2589" s="293"/>
      <c r="X2589" s="84"/>
      <c r="Y2589" s="293"/>
      <c r="Z2589" s="293"/>
      <c r="AA2589" s="293"/>
      <c r="AB2589" s="293"/>
      <c r="AC2589" s="293"/>
      <c r="AD2589" s="293"/>
      <c r="AE2589" s="322"/>
      <c r="AF2589" s="293"/>
      <c r="AG2589" s="293"/>
      <c r="AH2589" s="293"/>
      <c r="AI2589" s="293"/>
      <c r="AJ2589" s="293"/>
      <c r="AK2589" s="293"/>
      <c r="AL2589" s="293"/>
      <c r="AM2589" s="293"/>
      <c r="AN2589" s="293"/>
      <c r="AO2589" s="293"/>
      <c r="AP2589" s="293"/>
      <c r="AQ2589" s="291"/>
      <c r="AR2589" s="291"/>
    </row>
    <row r="2590" spans="2:44" ht="12.75" customHeight="1">
      <c r="C2590" s="121"/>
      <c r="D2590" s="119"/>
      <c r="E2590" s="119"/>
      <c r="F2590" s="119"/>
      <c r="G2590" s="257" t="s">
        <v>1616</v>
      </c>
      <c r="H2590" s="289" t="s">
        <v>1363</v>
      </c>
      <c r="I2590" s="290">
        <v>90</v>
      </c>
      <c r="J2590" s="290">
        <v>0</v>
      </c>
      <c r="K2590" s="290">
        <v>1.5</v>
      </c>
      <c r="L2590" s="290">
        <v>0</v>
      </c>
      <c r="M2590" s="290"/>
      <c r="N2590" s="290"/>
      <c r="O2590" s="290"/>
      <c r="P2590" s="290"/>
      <c r="Q2590" s="105"/>
      <c r="R2590" s="105">
        <v>42929</v>
      </c>
      <c r="S2590" s="274" t="s">
        <v>2470</v>
      </c>
      <c r="T2590" s="293"/>
      <c r="U2590" s="293"/>
      <c r="V2590" s="293"/>
      <c r="W2590" s="293"/>
      <c r="X2590" s="84"/>
      <c r="Y2590" s="293"/>
      <c r="Z2590" s="293"/>
      <c r="AA2590" s="293"/>
      <c r="AB2590" s="293"/>
      <c r="AC2590" s="293"/>
      <c r="AD2590" s="293"/>
      <c r="AE2590" s="322"/>
      <c r="AF2590" s="293"/>
      <c r="AG2590" s="293"/>
      <c r="AH2590" s="293"/>
      <c r="AI2590" s="293"/>
      <c r="AJ2590" s="293"/>
      <c r="AK2590" s="293"/>
      <c r="AL2590" s="293"/>
      <c r="AM2590" s="293"/>
      <c r="AN2590" s="293"/>
      <c r="AO2590" s="293"/>
      <c r="AP2590" s="293"/>
      <c r="AQ2590" s="291"/>
      <c r="AR2590" s="291"/>
    </row>
    <row r="2591" spans="2:44" ht="12.75" customHeight="1">
      <c r="C2591" s="121"/>
      <c r="D2591" s="119"/>
      <c r="E2591" s="119"/>
      <c r="F2591" s="119"/>
      <c r="G2591" s="257" t="s">
        <v>1617</v>
      </c>
      <c r="H2591" s="289" t="s">
        <v>1363</v>
      </c>
      <c r="I2591" s="290">
        <v>30</v>
      </c>
      <c r="J2591" s="290">
        <v>0</v>
      </c>
      <c r="K2591" s="290">
        <v>0.5</v>
      </c>
      <c r="L2591" s="290">
        <v>0</v>
      </c>
      <c r="M2591" s="290"/>
      <c r="N2591" s="290"/>
      <c r="O2591" s="290"/>
      <c r="P2591" s="290"/>
      <c r="Q2591" s="105"/>
      <c r="R2591" s="105">
        <v>43241</v>
      </c>
      <c r="S2591" s="274" t="s">
        <v>2470</v>
      </c>
      <c r="T2591" s="293"/>
      <c r="U2591" s="293"/>
      <c r="V2591" s="293"/>
      <c r="W2591" s="293"/>
      <c r="X2591" s="84"/>
      <c r="Y2591" s="293"/>
      <c r="Z2591" s="293"/>
      <c r="AA2591" s="293"/>
      <c r="AB2591" s="293"/>
      <c r="AC2591" s="293"/>
      <c r="AD2591" s="293"/>
      <c r="AE2591" s="322"/>
      <c r="AF2591" s="293"/>
      <c r="AG2591" s="293"/>
      <c r="AH2591" s="293"/>
      <c r="AI2591" s="293"/>
      <c r="AJ2591" s="293"/>
      <c r="AK2591" s="293"/>
      <c r="AL2591" s="293"/>
      <c r="AM2591" s="293"/>
      <c r="AN2591" s="293"/>
      <c r="AO2591" s="293"/>
      <c r="AP2591" s="293"/>
      <c r="AQ2591" s="291"/>
      <c r="AR2591" s="291"/>
    </row>
    <row r="2592" spans="2:44" ht="12.75" customHeight="1">
      <c r="B2592" s="93"/>
      <c r="C2592" s="120" t="s">
        <v>27</v>
      </c>
      <c r="D2592" s="120" t="s">
        <v>1468</v>
      </c>
      <c r="E2592" s="120" t="s">
        <v>1511</v>
      </c>
      <c r="F2592" s="22" t="s">
        <v>1739</v>
      </c>
      <c r="G2592" s="257" t="s">
        <v>1618</v>
      </c>
      <c r="H2592" s="289" t="s">
        <v>1363</v>
      </c>
      <c r="I2592" s="290">
        <v>30</v>
      </c>
      <c r="J2592" s="290">
        <v>0</v>
      </c>
      <c r="K2592" s="290">
        <v>0.5</v>
      </c>
      <c r="L2592" s="290">
        <v>0</v>
      </c>
      <c r="M2592" s="290">
        <v>90</v>
      </c>
      <c r="N2592" s="290">
        <v>6</v>
      </c>
      <c r="O2592" s="290">
        <v>1.5</v>
      </c>
      <c r="P2592" s="290">
        <v>0.1</v>
      </c>
      <c r="Q2592" s="105"/>
      <c r="R2592" s="105">
        <v>42929</v>
      </c>
      <c r="S2592" s="274" t="s">
        <v>2470</v>
      </c>
      <c r="T2592" s="293"/>
      <c r="U2592" s="293"/>
      <c r="V2592" s="293"/>
      <c r="W2592" s="293"/>
      <c r="X2592" s="84"/>
      <c r="Y2592" s="293"/>
      <c r="Z2592" s="293"/>
      <c r="AA2592" s="293"/>
      <c r="AB2592" s="293"/>
      <c r="AC2592" s="293"/>
      <c r="AD2592" s="293"/>
      <c r="AE2592" s="322"/>
      <c r="AF2592" s="293"/>
      <c r="AG2592" s="293"/>
      <c r="AH2592" s="293"/>
      <c r="AI2592" s="293"/>
      <c r="AJ2592" s="293"/>
      <c r="AK2592" s="293"/>
      <c r="AL2592" s="293"/>
      <c r="AM2592" s="293"/>
      <c r="AN2592" s="293"/>
      <c r="AO2592" s="293"/>
      <c r="AP2592" s="293"/>
    </row>
    <row r="2593" spans="2:44" ht="12.75" customHeight="1">
      <c r="C2593" s="121"/>
      <c r="D2593" s="119"/>
      <c r="E2593" s="119"/>
      <c r="F2593" s="119"/>
      <c r="G2593" s="257" t="s">
        <v>1619</v>
      </c>
      <c r="H2593" s="289" t="s">
        <v>1363</v>
      </c>
      <c r="I2593" s="290">
        <v>6</v>
      </c>
      <c r="J2593" s="290">
        <v>6</v>
      </c>
      <c r="K2593" s="290">
        <v>0.1</v>
      </c>
      <c r="L2593" s="290">
        <v>0.1</v>
      </c>
      <c r="M2593" s="290"/>
      <c r="N2593" s="290"/>
      <c r="O2593" s="290"/>
      <c r="P2593" s="290"/>
      <c r="Q2593" s="105"/>
      <c r="R2593" s="105">
        <v>42929</v>
      </c>
      <c r="S2593" s="274" t="s">
        <v>2470</v>
      </c>
      <c r="T2593" s="293"/>
      <c r="U2593" s="293"/>
      <c r="V2593" s="293"/>
      <c r="W2593" s="293"/>
      <c r="X2593" s="84"/>
      <c r="Y2593" s="293"/>
      <c r="Z2593" s="293"/>
      <c r="AA2593" s="293"/>
      <c r="AB2593" s="293"/>
      <c r="AC2593" s="293"/>
      <c r="AD2593" s="293"/>
      <c r="AE2593" s="322"/>
      <c r="AF2593" s="293"/>
      <c r="AG2593" s="293"/>
      <c r="AH2593" s="293"/>
      <c r="AI2593" s="293"/>
      <c r="AJ2593" s="293"/>
      <c r="AK2593" s="293"/>
      <c r="AL2593" s="293"/>
      <c r="AM2593" s="293"/>
      <c r="AN2593" s="293"/>
      <c r="AO2593" s="293"/>
      <c r="AP2593" s="293"/>
      <c r="AQ2593" s="291"/>
      <c r="AR2593" s="291"/>
    </row>
    <row r="2594" spans="2:44" ht="12.75" customHeight="1">
      <c r="C2594" s="121"/>
      <c r="D2594" s="119"/>
      <c r="E2594" s="119"/>
      <c r="F2594" s="119"/>
      <c r="G2594" s="257" t="s">
        <v>1620</v>
      </c>
      <c r="H2594" s="289" t="s">
        <v>1363</v>
      </c>
      <c r="I2594" s="290">
        <v>12</v>
      </c>
      <c r="J2594" s="290">
        <v>0</v>
      </c>
      <c r="K2594" s="290">
        <v>0.2</v>
      </c>
      <c r="L2594" s="290">
        <v>0</v>
      </c>
      <c r="M2594" s="290"/>
      <c r="N2594" s="290"/>
      <c r="O2594" s="290"/>
      <c r="P2594" s="290"/>
      <c r="Q2594" s="105"/>
      <c r="R2594" s="105">
        <v>43250</v>
      </c>
      <c r="S2594" s="274" t="s">
        <v>2470</v>
      </c>
      <c r="T2594" s="293"/>
      <c r="U2594" s="293"/>
      <c r="V2594" s="293"/>
      <c r="W2594" s="293"/>
      <c r="X2594" s="84"/>
      <c r="Y2594" s="293"/>
      <c r="Z2594" s="293"/>
      <c r="AA2594" s="293"/>
      <c r="AB2594" s="293"/>
      <c r="AC2594" s="293"/>
      <c r="AD2594" s="293"/>
      <c r="AE2594" s="322"/>
      <c r="AF2594" s="293"/>
      <c r="AG2594" s="293"/>
      <c r="AH2594" s="293"/>
      <c r="AI2594" s="293"/>
      <c r="AJ2594" s="293"/>
      <c r="AK2594" s="293"/>
      <c r="AL2594" s="293"/>
      <c r="AM2594" s="293"/>
      <c r="AN2594" s="293"/>
      <c r="AO2594" s="293"/>
      <c r="AP2594" s="293"/>
      <c r="AQ2594" s="291"/>
      <c r="AR2594" s="291"/>
    </row>
    <row r="2595" spans="2:44" ht="12.75" customHeight="1">
      <c r="C2595" s="121"/>
      <c r="D2595" s="119"/>
      <c r="E2595" s="119"/>
      <c r="F2595" s="119"/>
      <c r="G2595" s="257" t="s">
        <v>1621</v>
      </c>
      <c r="H2595" s="289" t="s">
        <v>1363</v>
      </c>
      <c r="I2595" s="290">
        <v>30</v>
      </c>
      <c r="J2595" s="290">
        <v>0</v>
      </c>
      <c r="K2595" s="290">
        <v>0.5</v>
      </c>
      <c r="L2595" s="290">
        <v>0</v>
      </c>
      <c r="M2595" s="290"/>
      <c r="N2595" s="290"/>
      <c r="O2595" s="290"/>
      <c r="P2595" s="290"/>
      <c r="Q2595" s="105"/>
      <c r="R2595" s="105">
        <v>43241</v>
      </c>
      <c r="S2595" s="274" t="s">
        <v>2470</v>
      </c>
      <c r="T2595" s="293"/>
      <c r="U2595" s="293"/>
      <c r="V2595" s="293"/>
      <c r="W2595" s="293"/>
      <c r="X2595" s="84"/>
      <c r="Y2595" s="293"/>
      <c r="Z2595" s="293"/>
      <c r="AA2595" s="293"/>
      <c r="AB2595" s="293"/>
      <c r="AC2595" s="293"/>
      <c r="AD2595" s="293"/>
      <c r="AE2595" s="322"/>
      <c r="AF2595" s="293"/>
      <c r="AG2595" s="293"/>
      <c r="AH2595" s="293"/>
      <c r="AI2595" s="293"/>
      <c r="AJ2595" s="293"/>
      <c r="AK2595" s="293"/>
      <c r="AL2595" s="293"/>
      <c r="AM2595" s="293"/>
      <c r="AN2595" s="293"/>
      <c r="AO2595" s="293"/>
      <c r="AP2595" s="293"/>
      <c r="AQ2595" s="291"/>
      <c r="AR2595" s="291"/>
    </row>
    <row r="2596" spans="2:44" ht="12.75" customHeight="1">
      <c r="C2596" s="121"/>
      <c r="D2596" s="119"/>
      <c r="E2596" s="119"/>
      <c r="F2596" s="119"/>
      <c r="G2596" s="257" t="s">
        <v>1622</v>
      </c>
      <c r="H2596" s="289" t="s">
        <v>1363</v>
      </c>
      <c r="I2596" s="290">
        <v>12</v>
      </c>
      <c r="J2596" s="290">
        <v>0</v>
      </c>
      <c r="K2596" s="290">
        <v>0.2</v>
      </c>
      <c r="L2596" s="290">
        <v>0</v>
      </c>
      <c r="M2596" s="290"/>
      <c r="N2596" s="290"/>
      <c r="O2596" s="290"/>
      <c r="P2596" s="290"/>
      <c r="Q2596" s="105"/>
      <c r="R2596" s="105">
        <v>43241</v>
      </c>
      <c r="S2596" s="274" t="s">
        <v>2470</v>
      </c>
      <c r="T2596" s="293"/>
      <c r="U2596" s="293"/>
      <c r="V2596" s="293"/>
      <c r="W2596" s="293"/>
      <c r="X2596" s="84"/>
      <c r="Y2596" s="293"/>
      <c r="Z2596" s="293"/>
      <c r="AA2596" s="293"/>
      <c r="AB2596" s="293"/>
      <c r="AC2596" s="293"/>
      <c r="AD2596" s="293"/>
      <c r="AE2596" s="322"/>
      <c r="AF2596" s="293"/>
      <c r="AG2596" s="293"/>
      <c r="AH2596" s="293"/>
      <c r="AI2596" s="293"/>
      <c r="AJ2596" s="293"/>
      <c r="AK2596" s="293"/>
      <c r="AL2596" s="293"/>
      <c r="AM2596" s="293"/>
      <c r="AN2596" s="293"/>
      <c r="AO2596" s="293"/>
      <c r="AP2596" s="293"/>
      <c r="AQ2596" s="291"/>
      <c r="AR2596" s="291"/>
    </row>
    <row r="2597" spans="2:44" ht="12.75" customHeight="1">
      <c r="B2597" s="93"/>
      <c r="C2597" s="120" t="s">
        <v>27</v>
      </c>
      <c r="D2597" s="120" t="s">
        <v>1468</v>
      </c>
      <c r="E2597" s="120" t="s">
        <v>1511</v>
      </c>
      <c r="F2597" s="22" t="s">
        <v>1623</v>
      </c>
      <c r="G2597" s="257" t="s">
        <v>1624</v>
      </c>
      <c r="H2597" s="289" t="s">
        <v>1363</v>
      </c>
      <c r="I2597" s="290">
        <v>18</v>
      </c>
      <c r="J2597" s="290">
        <v>0</v>
      </c>
      <c r="K2597" s="290">
        <v>0.3</v>
      </c>
      <c r="L2597" s="290">
        <v>0</v>
      </c>
      <c r="M2597" s="290">
        <v>120</v>
      </c>
      <c r="N2597" s="290">
        <v>18</v>
      </c>
      <c r="O2597" s="290">
        <v>2</v>
      </c>
      <c r="P2597" s="290">
        <v>0.3</v>
      </c>
      <c r="Q2597" s="105"/>
      <c r="R2597" s="105">
        <v>42929</v>
      </c>
      <c r="S2597" s="274" t="s">
        <v>2470</v>
      </c>
      <c r="T2597" s="293"/>
      <c r="U2597" s="293"/>
      <c r="V2597" s="293"/>
      <c r="W2597" s="293"/>
      <c r="X2597" s="84"/>
      <c r="Y2597" s="293"/>
      <c r="Z2597" s="293"/>
      <c r="AA2597" s="293"/>
      <c r="AB2597" s="293"/>
      <c r="AC2597" s="293"/>
      <c r="AD2597" s="293"/>
      <c r="AE2597" s="322"/>
      <c r="AF2597" s="293"/>
      <c r="AG2597" s="293"/>
      <c r="AH2597" s="293"/>
      <c r="AI2597" s="293"/>
      <c r="AJ2597" s="293"/>
      <c r="AK2597" s="293"/>
      <c r="AL2597" s="293"/>
      <c r="AM2597" s="293"/>
      <c r="AN2597" s="293"/>
      <c r="AO2597" s="293"/>
      <c r="AP2597" s="293"/>
    </row>
    <row r="2598" spans="2:44" ht="12.75" customHeight="1">
      <c r="C2598" s="121"/>
      <c r="D2598" s="119"/>
      <c r="E2598" s="119"/>
      <c r="F2598" s="119"/>
      <c r="G2598" s="257" t="s">
        <v>1625</v>
      </c>
      <c r="H2598" s="289" t="s">
        <v>1363</v>
      </c>
      <c r="I2598" s="290">
        <v>60</v>
      </c>
      <c r="J2598" s="290">
        <v>18</v>
      </c>
      <c r="K2598" s="290">
        <v>1</v>
      </c>
      <c r="L2598" s="290">
        <v>0.3</v>
      </c>
      <c r="M2598" s="290"/>
      <c r="N2598" s="290"/>
      <c r="O2598" s="290"/>
      <c r="P2598" s="290"/>
      <c r="Q2598" s="105"/>
      <c r="R2598" s="105">
        <v>42929</v>
      </c>
      <c r="S2598" s="274" t="s">
        <v>2470</v>
      </c>
      <c r="T2598" s="293"/>
      <c r="U2598" s="293"/>
      <c r="V2598" s="293"/>
      <c r="W2598" s="293"/>
      <c r="X2598" s="84"/>
      <c r="Y2598" s="293"/>
      <c r="Z2598" s="293"/>
      <c r="AA2598" s="293"/>
      <c r="AB2598" s="293"/>
      <c r="AC2598" s="293"/>
      <c r="AD2598" s="293"/>
      <c r="AE2598" s="322"/>
      <c r="AF2598" s="293"/>
      <c r="AG2598" s="293"/>
      <c r="AH2598" s="293"/>
      <c r="AI2598" s="293"/>
      <c r="AJ2598" s="293"/>
      <c r="AK2598" s="293"/>
      <c r="AL2598" s="293"/>
      <c r="AM2598" s="293"/>
      <c r="AN2598" s="293"/>
      <c r="AO2598" s="293"/>
      <c r="AP2598" s="293"/>
      <c r="AQ2598" s="291"/>
      <c r="AR2598" s="291"/>
    </row>
    <row r="2599" spans="2:44" ht="12.75" customHeight="1">
      <c r="C2599" s="121"/>
      <c r="D2599" s="119"/>
      <c r="E2599" s="119"/>
      <c r="F2599" s="119"/>
      <c r="G2599" s="257" t="s">
        <v>1626</v>
      </c>
      <c r="H2599" s="289" t="s">
        <v>1363</v>
      </c>
      <c r="I2599" s="290">
        <v>12</v>
      </c>
      <c r="J2599" s="290">
        <v>0</v>
      </c>
      <c r="K2599" s="290">
        <v>0.2</v>
      </c>
      <c r="L2599" s="290">
        <v>0</v>
      </c>
      <c r="M2599" s="290"/>
      <c r="N2599" s="290"/>
      <c r="O2599" s="290"/>
      <c r="P2599" s="290"/>
      <c r="Q2599" s="105"/>
      <c r="R2599" s="105">
        <v>43241</v>
      </c>
      <c r="S2599" s="274" t="s">
        <v>2470</v>
      </c>
      <c r="T2599" s="293"/>
      <c r="U2599" s="293"/>
      <c r="V2599" s="293"/>
      <c r="W2599" s="293"/>
      <c r="X2599" s="84"/>
      <c r="Y2599" s="293"/>
      <c r="Z2599" s="293"/>
      <c r="AA2599" s="293"/>
      <c r="AB2599" s="293"/>
      <c r="AC2599" s="293"/>
      <c r="AD2599" s="293"/>
      <c r="AE2599" s="322"/>
      <c r="AF2599" s="293"/>
      <c r="AG2599" s="293"/>
      <c r="AH2599" s="293"/>
      <c r="AI2599" s="293"/>
      <c r="AJ2599" s="293"/>
      <c r="AK2599" s="293"/>
      <c r="AL2599" s="293"/>
      <c r="AM2599" s="293"/>
      <c r="AN2599" s="293"/>
      <c r="AO2599" s="293"/>
      <c r="AP2599" s="293"/>
      <c r="AQ2599" s="291"/>
      <c r="AR2599" s="291"/>
    </row>
    <row r="2600" spans="2:44" ht="12.75" customHeight="1">
      <c r="C2600" s="121"/>
      <c r="D2600" s="119"/>
      <c r="E2600" s="119"/>
      <c r="F2600" s="119"/>
      <c r="G2600" s="257" t="s">
        <v>1627</v>
      </c>
      <c r="H2600" s="289" t="s">
        <v>1363</v>
      </c>
      <c r="I2600" s="290">
        <v>30</v>
      </c>
      <c r="J2600" s="290">
        <v>0</v>
      </c>
      <c r="K2600" s="290">
        <v>0.5</v>
      </c>
      <c r="L2600" s="290">
        <v>0</v>
      </c>
      <c r="M2600" s="290"/>
      <c r="N2600" s="290"/>
      <c r="O2600" s="290"/>
      <c r="P2600" s="290"/>
      <c r="Q2600" s="105"/>
      <c r="R2600" s="105">
        <v>43241</v>
      </c>
      <c r="S2600" s="274" t="s">
        <v>2470</v>
      </c>
      <c r="T2600" s="293"/>
      <c r="U2600" s="293"/>
      <c r="V2600" s="293"/>
      <c r="W2600" s="293"/>
      <c r="X2600" s="84"/>
      <c r="Y2600" s="293"/>
      <c r="Z2600" s="293"/>
      <c r="AA2600" s="293"/>
      <c r="AB2600" s="293"/>
      <c r="AC2600" s="293"/>
      <c r="AD2600" s="293"/>
      <c r="AE2600" s="322"/>
      <c r="AF2600" s="293"/>
      <c r="AG2600" s="293"/>
      <c r="AH2600" s="293"/>
      <c r="AI2600" s="293"/>
      <c r="AJ2600" s="293"/>
      <c r="AK2600" s="293"/>
      <c r="AL2600" s="293"/>
      <c r="AM2600" s="293"/>
      <c r="AN2600" s="293"/>
      <c r="AO2600" s="293"/>
      <c r="AP2600" s="293"/>
      <c r="AQ2600" s="291"/>
      <c r="AR2600" s="291"/>
    </row>
    <row r="2601" spans="2:44" ht="12.75" customHeight="1">
      <c r="B2601" s="93"/>
      <c r="C2601" s="120" t="s">
        <v>27</v>
      </c>
      <c r="D2601" s="120" t="s">
        <v>1468</v>
      </c>
      <c r="E2601" s="120" t="s">
        <v>1511</v>
      </c>
      <c r="F2601" s="22" t="s">
        <v>1628</v>
      </c>
      <c r="G2601" s="257" t="s">
        <v>1629</v>
      </c>
      <c r="H2601" s="289" t="s">
        <v>1363</v>
      </c>
      <c r="I2601" s="290">
        <v>30</v>
      </c>
      <c r="J2601" s="290">
        <v>24</v>
      </c>
      <c r="K2601" s="290">
        <v>0.5</v>
      </c>
      <c r="L2601" s="290">
        <v>0.4</v>
      </c>
      <c r="M2601" s="290">
        <v>72</v>
      </c>
      <c r="N2601" s="290">
        <v>42</v>
      </c>
      <c r="O2601" s="290">
        <v>1.2</v>
      </c>
      <c r="P2601" s="290">
        <v>0.7</v>
      </c>
      <c r="Q2601" s="105"/>
      <c r="R2601" s="105">
        <v>42929</v>
      </c>
      <c r="S2601" s="274" t="s">
        <v>2470</v>
      </c>
      <c r="T2601" s="293"/>
      <c r="U2601" s="293"/>
      <c r="V2601" s="293"/>
      <c r="W2601" s="293"/>
      <c r="X2601" s="84"/>
      <c r="Y2601" s="293"/>
      <c r="Z2601" s="293"/>
      <c r="AA2601" s="293"/>
      <c r="AB2601" s="293"/>
      <c r="AC2601" s="293"/>
      <c r="AD2601" s="293"/>
      <c r="AE2601" s="322"/>
      <c r="AF2601" s="293"/>
      <c r="AG2601" s="293"/>
      <c r="AH2601" s="293"/>
      <c r="AI2601" s="293"/>
      <c r="AJ2601" s="293"/>
      <c r="AK2601" s="293"/>
      <c r="AL2601" s="293"/>
      <c r="AM2601" s="293"/>
      <c r="AN2601" s="293"/>
      <c r="AO2601" s="293"/>
      <c r="AP2601" s="293"/>
    </row>
    <row r="2602" spans="2:44" ht="12.75" customHeight="1">
      <c r="C2602" s="121"/>
      <c r="D2602" s="119"/>
      <c r="E2602" s="119"/>
      <c r="F2602" s="119"/>
      <c r="G2602" s="257" t="s">
        <v>1630</v>
      </c>
      <c r="H2602" s="289" t="s">
        <v>1363</v>
      </c>
      <c r="I2602" s="290">
        <v>30</v>
      </c>
      <c r="J2602" s="290">
        <v>18</v>
      </c>
      <c r="K2602" s="290">
        <v>0.5</v>
      </c>
      <c r="L2602" s="290">
        <v>0.3</v>
      </c>
      <c r="M2602" s="290"/>
      <c r="N2602" s="290"/>
      <c r="O2602" s="290"/>
      <c r="P2602" s="290"/>
      <c r="Q2602" s="105"/>
      <c r="R2602" s="105">
        <v>42929</v>
      </c>
      <c r="S2602" s="274" t="s">
        <v>2470</v>
      </c>
      <c r="T2602" s="293"/>
      <c r="U2602" s="293"/>
      <c r="V2602" s="293"/>
      <c r="W2602" s="293"/>
      <c r="X2602" s="84"/>
      <c r="Y2602" s="293"/>
      <c r="Z2602" s="293"/>
      <c r="AA2602" s="293"/>
      <c r="AB2602" s="293"/>
      <c r="AC2602" s="293"/>
      <c r="AD2602" s="293"/>
      <c r="AE2602" s="322"/>
      <c r="AF2602" s="293"/>
      <c r="AG2602" s="293"/>
      <c r="AH2602" s="293"/>
      <c r="AI2602" s="293"/>
      <c r="AJ2602" s="293"/>
      <c r="AK2602" s="293"/>
      <c r="AL2602" s="293"/>
      <c r="AM2602" s="293"/>
      <c r="AN2602" s="293"/>
      <c r="AO2602" s="293"/>
      <c r="AP2602" s="293"/>
      <c r="AQ2602" s="291"/>
      <c r="AR2602" s="291"/>
    </row>
    <row r="2603" spans="2:44" ht="12.75" customHeight="1">
      <c r="C2603" s="121"/>
      <c r="D2603" s="119"/>
      <c r="E2603" s="119"/>
      <c r="F2603" s="119"/>
      <c r="G2603" s="257" t="s">
        <v>1631</v>
      </c>
      <c r="H2603" s="289" t="s">
        <v>1363</v>
      </c>
      <c r="I2603" s="290">
        <v>12</v>
      </c>
      <c r="J2603" s="290">
        <v>0</v>
      </c>
      <c r="K2603" s="290">
        <v>0.2</v>
      </c>
      <c r="L2603" s="290">
        <v>0</v>
      </c>
      <c r="M2603" s="290"/>
      <c r="N2603" s="290"/>
      <c r="O2603" s="290"/>
      <c r="P2603" s="290"/>
      <c r="Q2603" s="105"/>
      <c r="R2603" s="105">
        <v>42929</v>
      </c>
      <c r="S2603" s="274" t="s">
        <v>2470</v>
      </c>
      <c r="T2603" s="293"/>
      <c r="U2603" s="293"/>
      <c r="V2603" s="293"/>
      <c r="W2603" s="293"/>
      <c r="X2603" s="84"/>
      <c r="Y2603" s="293"/>
      <c r="Z2603" s="293"/>
      <c r="AA2603" s="293"/>
      <c r="AB2603" s="293"/>
      <c r="AC2603" s="293"/>
      <c r="AD2603" s="293"/>
      <c r="AE2603" s="322"/>
      <c r="AF2603" s="293"/>
      <c r="AG2603" s="293"/>
      <c r="AH2603" s="293"/>
      <c r="AI2603" s="293"/>
      <c r="AJ2603" s="293"/>
      <c r="AK2603" s="293"/>
      <c r="AL2603" s="293"/>
      <c r="AM2603" s="293"/>
      <c r="AN2603" s="293"/>
      <c r="AO2603" s="293"/>
      <c r="AP2603" s="293"/>
      <c r="AQ2603" s="291"/>
      <c r="AR2603" s="291"/>
    </row>
    <row r="2604" spans="2:44" ht="12.75" customHeight="1">
      <c r="B2604" s="93"/>
      <c r="C2604" s="120" t="s">
        <v>27</v>
      </c>
      <c r="D2604" s="120" t="s">
        <v>1468</v>
      </c>
      <c r="E2604" s="120" t="s">
        <v>1511</v>
      </c>
      <c r="F2604" s="22" t="s">
        <v>1632</v>
      </c>
      <c r="G2604" s="257" t="s">
        <v>739</v>
      </c>
      <c r="H2604" s="289" t="s">
        <v>1363</v>
      </c>
      <c r="I2604" s="290">
        <v>6</v>
      </c>
      <c r="J2604" s="290">
        <v>0</v>
      </c>
      <c r="K2604" s="290">
        <v>0.1</v>
      </c>
      <c r="L2604" s="290">
        <v>0</v>
      </c>
      <c r="M2604" s="290">
        <v>132</v>
      </c>
      <c r="N2604" s="290">
        <v>0</v>
      </c>
      <c r="O2604" s="290">
        <v>2.2000000000000002</v>
      </c>
      <c r="P2604" s="290">
        <v>0</v>
      </c>
      <c r="Q2604" s="105"/>
      <c r="R2604" s="105">
        <v>43109</v>
      </c>
      <c r="S2604" s="274" t="s">
        <v>2470</v>
      </c>
      <c r="T2604" s="293"/>
      <c r="U2604" s="293"/>
      <c r="V2604" s="293"/>
      <c r="W2604" s="293"/>
      <c r="X2604" s="84"/>
      <c r="Y2604" s="293"/>
      <c r="Z2604" s="293"/>
      <c r="AA2604" s="293"/>
      <c r="AB2604" s="293"/>
      <c r="AC2604" s="293"/>
      <c r="AD2604" s="293"/>
      <c r="AE2604" s="322"/>
      <c r="AF2604" s="293"/>
      <c r="AG2604" s="293"/>
      <c r="AH2604" s="293"/>
      <c r="AI2604" s="293"/>
      <c r="AJ2604" s="293"/>
      <c r="AK2604" s="293"/>
      <c r="AL2604" s="293"/>
      <c r="AM2604" s="293"/>
      <c r="AN2604" s="293"/>
      <c r="AO2604" s="293"/>
      <c r="AP2604" s="293"/>
    </row>
    <row r="2605" spans="2:44" ht="12.75" customHeight="1">
      <c r="C2605" s="121"/>
      <c r="D2605" s="119"/>
      <c r="E2605" s="119"/>
      <c r="F2605" s="119"/>
      <c r="G2605" s="257" t="s">
        <v>743</v>
      </c>
      <c r="H2605" s="289" t="s">
        <v>1363</v>
      </c>
      <c r="I2605" s="290">
        <v>24</v>
      </c>
      <c r="J2605" s="290">
        <v>0</v>
      </c>
      <c r="K2605" s="290">
        <v>0.4</v>
      </c>
      <c r="L2605" s="290">
        <v>0</v>
      </c>
      <c r="M2605" s="290"/>
      <c r="N2605" s="290"/>
      <c r="O2605" s="290"/>
      <c r="P2605" s="290"/>
      <c r="Q2605" s="105"/>
      <c r="R2605" s="105">
        <v>43241</v>
      </c>
      <c r="S2605" s="274" t="s">
        <v>2470</v>
      </c>
      <c r="T2605" s="293"/>
      <c r="U2605" s="293"/>
      <c r="V2605" s="293"/>
      <c r="W2605" s="293"/>
      <c r="X2605" s="84"/>
      <c r="Y2605" s="293"/>
      <c r="Z2605" s="293"/>
      <c r="AA2605" s="293"/>
      <c r="AB2605" s="293"/>
      <c r="AC2605" s="293"/>
      <c r="AD2605" s="293"/>
      <c r="AE2605" s="322"/>
      <c r="AF2605" s="293"/>
      <c r="AG2605" s="293"/>
      <c r="AH2605" s="293"/>
      <c r="AI2605" s="293"/>
      <c r="AJ2605" s="293"/>
      <c r="AK2605" s="293"/>
      <c r="AL2605" s="293"/>
      <c r="AM2605" s="293"/>
      <c r="AN2605" s="293"/>
      <c r="AO2605" s="293"/>
      <c r="AP2605" s="293"/>
      <c r="AQ2605" s="291"/>
      <c r="AR2605" s="291"/>
    </row>
    <row r="2606" spans="2:44" ht="12.75" customHeight="1">
      <c r="C2606" s="121"/>
      <c r="D2606" s="119"/>
      <c r="E2606" s="119"/>
      <c r="F2606" s="119"/>
      <c r="G2606" s="257" t="s">
        <v>624</v>
      </c>
      <c r="H2606" s="289" t="s">
        <v>1363</v>
      </c>
      <c r="I2606" s="290">
        <v>12</v>
      </c>
      <c r="J2606" s="290">
        <v>0</v>
      </c>
      <c r="K2606" s="290">
        <v>0.2</v>
      </c>
      <c r="L2606" s="290">
        <v>0</v>
      </c>
      <c r="M2606" s="290"/>
      <c r="N2606" s="290"/>
      <c r="O2606" s="290"/>
      <c r="P2606" s="290"/>
      <c r="Q2606" s="105"/>
      <c r="R2606" s="105">
        <v>43241</v>
      </c>
      <c r="S2606" s="274" t="s">
        <v>2470</v>
      </c>
      <c r="T2606" s="293"/>
      <c r="U2606" s="293"/>
      <c r="V2606" s="293"/>
      <c r="W2606" s="293"/>
      <c r="X2606" s="84"/>
      <c r="Y2606" s="293"/>
      <c r="Z2606" s="293"/>
      <c r="AA2606" s="293"/>
      <c r="AB2606" s="293"/>
      <c r="AC2606" s="293"/>
      <c r="AD2606" s="293"/>
      <c r="AE2606" s="322"/>
      <c r="AF2606" s="293"/>
      <c r="AG2606" s="293"/>
      <c r="AH2606" s="293"/>
      <c r="AI2606" s="293"/>
      <c r="AJ2606" s="293"/>
      <c r="AK2606" s="293"/>
      <c r="AL2606" s="293"/>
      <c r="AM2606" s="293"/>
      <c r="AN2606" s="293"/>
      <c r="AO2606" s="293"/>
      <c r="AP2606" s="293"/>
      <c r="AQ2606" s="291"/>
      <c r="AR2606" s="291"/>
    </row>
    <row r="2607" spans="2:44" ht="12.75" customHeight="1">
      <c r="C2607" s="121"/>
      <c r="D2607" s="119"/>
      <c r="E2607" s="119"/>
      <c r="F2607" s="119"/>
      <c r="G2607" s="257" t="s">
        <v>637</v>
      </c>
      <c r="H2607" s="289" t="s">
        <v>1363</v>
      </c>
      <c r="I2607" s="290">
        <v>90</v>
      </c>
      <c r="J2607" s="290">
        <v>0</v>
      </c>
      <c r="K2607" s="290">
        <v>1.5</v>
      </c>
      <c r="L2607" s="290">
        <v>0</v>
      </c>
      <c r="M2607" s="290"/>
      <c r="N2607" s="290"/>
      <c r="O2607" s="290"/>
      <c r="P2607" s="290"/>
      <c r="Q2607" s="105"/>
      <c r="R2607" s="105">
        <v>43241</v>
      </c>
      <c r="S2607" s="274" t="s">
        <v>2470</v>
      </c>
      <c r="T2607" s="293"/>
      <c r="U2607" s="293"/>
      <c r="V2607" s="293"/>
      <c r="W2607" s="293"/>
      <c r="X2607" s="84"/>
      <c r="Y2607" s="293"/>
      <c r="Z2607" s="293"/>
      <c r="AA2607" s="293"/>
      <c r="AB2607" s="293"/>
      <c r="AC2607" s="293"/>
      <c r="AD2607" s="293"/>
      <c r="AE2607" s="322"/>
      <c r="AF2607" s="293"/>
      <c r="AG2607" s="293"/>
      <c r="AH2607" s="293"/>
      <c r="AI2607" s="293"/>
      <c r="AJ2607" s="293"/>
      <c r="AK2607" s="293"/>
      <c r="AL2607" s="293"/>
      <c r="AM2607" s="293"/>
      <c r="AN2607" s="293"/>
      <c r="AO2607" s="293"/>
      <c r="AP2607" s="293"/>
      <c r="AQ2607" s="291"/>
      <c r="AR2607" s="291"/>
    </row>
    <row r="2608" spans="2:44" ht="12.75" customHeight="1">
      <c r="B2608" s="93"/>
      <c r="C2608" s="120" t="s">
        <v>27</v>
      </c>
      <c r="D2608" s="120" t="s">
        <v>1468</v>
      </c>
      <c r="E2608" s="120" t="s">
        <v>1511</v>
      </c>
      <c r="F2608" s="22" t="s">
        <v>1633</v>
      </c>
      <c r="G2608" s="257" t="s">
        <v>499</v>
      </c>
      <c r="H2608" s="289" t="s">
        <v>1363</v>
      </c>
      <c r="I2608" s="290">
        <v>60</v>
      </c>
      <c r="J2608" s="290">
        <v>0</v>
      </c>
      <c r="K2608" s="290">
        <v>1</v>
      </c>
      <c r="L2608" s="290">
        <v>0</v>
      </c>
      <c r="M2608" s="290">
        <v>90</v>
      </c>
      <c r="N2608" s="290">
        <v>0</v>
      </c>
      <c r="O2608" s="290">
        <v>1.5</v>
      </c>
      <c r="P2608" s="290">
        <v>0</v>
      </c>
      <c r="Q2608" s="105"/>
      <c r="R2608" s="105">
        <v>43249</v>
      </c>
      <c r="S2608" s="274" t="s">
        <v>2470</v>
      </c>
      <c r="T2608" s="293"/>
      <c r="U2608" s="293"/>
      <c r="V2608" s="293"/>
      <c r="W2608" s="293"/>
      <c r="X2608" s="84"/>
      <c r="Y2608" s="293"/>
      <c r="Z2608" s="293"/>
      <c r="AA2608" s="293"/>
      <c r="AB2608" s="293"/>
      <c r="AC2608" s="293"/>
      <c r="AD2608" s="293"/>
      <c r="AE2608" s="322"/>
      <c r="AF2608" s="293"/>
      <c r="AG2608" s="293"/>
      <c r="AH2608" s="293"/>
      <c r="AI2608" s="293"/>
      <c r="AJ2608" s="293"/>
      <c r="AK2608" s="293"/>
      <c r="AL2608" s="293"/>
      <c r="AM2608" s="293"/>
      <c r="AN2608" s="293"/>
      <c r="AO2608" s="293"/>
      <c r="AP2608" s="293"/>
    </row>
    <row r="2609" spans="2:44" ht="12.75" customHeight="1">
      <c r="C2609" s="121"/>
      <c r="D2609" s="119"/>
      <c r="E2609" s="119"/>
      <c r="F2609" s="119"/>
      <c r="G2609" s="257" t="s">
        <v>500</v>
      </c>
      <c r="H2609" s="289" t="s">
        <v>1363</v>
      </c>
      <c r="I2609" s="290">
        <v>30</v>
      </c>
      <c r="J2609" s="290">
        <v>0</v>
      </c>
      <c r="K2609" s="290">
        <v>0.5</v>
      </c>
      <c r="L2609" s="290">
        <v>0</v>
      </c>
      <c r="M2609" s="290"/>
      <c r="N2609" s="290"/>
      <c r="O2609" s="290"/>
      <c r="P2609" s="290"/>
      <c r="Q2609" s="105"/>
      <c r="R2609" s="105">
        <v>43249</v>
      </c>
      <c r="S2609" s="274" t="s">
        <v>2470</v>
      </c>
      <c r="T2609" s="293"/>
      <c r="U2609" s="293"/>
      <c r="V2609" s="293"/>
      <c r="W2609" s="293"/>
      <c r="X2609" s="84"/>
      <c r="Y2609" s="293"/>
      <c r="Z2609" s="293"/>
      <c r="AA2609" s="293"/>
      <c r="AB2609" s="293"/>
      <c r="AC2609" s="293"/>
      <c r="AD2609" s="293"/>
      <c r="AE2609" s="322"/>
      <c r="AF2609" s="293"/>
      <c r="AG2609" s="293"/>
      <c r="AH2609" s="293"/>
      <c r="AI2609" s="293"/>
      <c r="AJ2609" s="293"/>
      <c r="AK2609" s="293"/>
      <c r="AL2609" s="293"/>
      <c r="AM2609" s="293"/>
      <c r="AN2609" s="293"/>
      <c r="AO2609" s="293"/>
      <c r="AP2609" s="293"/>
      <c r="AQ2609" s="291"/>
      <c r="AR2609" s="291"/>
    </row>
    <row r="2610" spans="2:44" ht="12.75" customHeight="1">
      <c r="B2610" s="93"/>
      <c r="C2610" s="120" t="s">
        <v>27</v>
      </c>
      <c r="D2610" s="120" t="s">
        <v>1468</v>
      </c>
      <c r="E2610" s="120" t="s">
        <v>1511</v>
      </c>
      <c r="F2610" s="22" t="s">
        <v>470</v>
      </c>
      <c r="G2610" s="257" t="s">
        <v>1634</v>
      </c>
      <c r="H2610" s="289" t="s">
        <v>1363</v>
      </c>
      <c r="I2610" s="290">
        <v>12</v>
      </c>
      <c r="J2610" s="290">
        <v>0</v>
      </c>
      <c r="K2610" s="290">
        <v>0.2</v>
      </c>
      <c r="L2610" s="290">
        <v>0</v>
      </c>
      <c r="M2610" s="290">
        <v>750</v>
      </c>
      <c r="N2610" s="290">
        <v>1560</v>
      </c>
      <c r="O2610" s="290">
        <v>12.5</v>
      </c>
      <c r="P2610" s="290">
        <v>26</v>
      </c>
      <c r="Q2610" s="105"/>
      <c r="R2610" s="105">
        <v>43325</v>
      </c>
      <c r="S2610" s="274" t="s">
        <v>2470</v>
      </c>
      <c r="T2610" s="293"/>
      <c r="U2610" s="293"/>
      <c r="V2610" s="293"/>
      <c r="W2610" s="293"/>
      <c r="X2610" s="84"/>
      <c r="Y2610" s="293"/>
      <c r="Z2610" s="293"/>
      <c r="AA2610" s="293"/>
      <c r="AB2610" s="293"/>
      <c r="AC2610" s="293"/>
      <c r="AD2610" s="293"/>
      <c r="AE2610" s="322"/>
      <c r="AF2610" s="293"/>
      <c r="AG2610" s="293"/>
      <c r="AH2610" s="293"/>
      <c r="AI2610" s="293"/>
      <c r="AJ2610" s="293"/>
      <c r="AK2610" s="293"/>
      <c r="AL2610" s="293"/>
      <c r="AM2610" s="293"/>
      <c r="AN2610" s="293"/>
      <c r="AO2610" s="293"/>
      <c r="AP2610" s="293"/>
    </row>
    <row r="2611" spans="2:44" ht="12.75" customHeight="1">
      <c r="C2611" s="121"/>
      <c r="D2611" s="119"/>
      <c r="E2611" s="119"/>
      <c r="F2611" s="119"/>
      <c r="G2611" s="257" t="s">
        <v>1635</v>
      </c>
      <c r="H2611" s="289" t="s">
        <v>1363</v>
      </c>
      <c r="I2611" s="290">
        <v>48</v>
      </c>
      <c r="J2611" s="290">
        <v>0</v>
      </c>
      <c r="K2611" s="290">
        <v>0.8</v>
      </c>
      <c r="L2611" s="290">
        <v>0</v>
      </c>
      <c r="M2611" s="290"/>
      <c r="N2611" s="290"/>
      <c r="O2611" s="290"/>
      <c r="P2611" s="290"/>
      <c r="Q2611" s="105"/>
      <c r="R2611" s="105">
        <v>43325</v>
      </c>
      <c r="S2611" s="274" t="s">
        <v>2470</v>
      </c>
      <c r="T2611" s="293"/>
      <c r="U2611" s="293"/>
      <c r="V2611" s="293"/>
      <c r="W2611" s="293"/>
      <c r="X2611" s="84"/>
      <c r="Y2611" s="293"/>
      <c r="Z2611" s="293"/>
      <c r="AA2611" s="293"/>
      <c r="AB2611" s="293"/>
      <c r="AC2611" s="293"/>
      <c r="AD2611" s="293"/>
      <c r="AE2611" s="322"/>
      <c r="AF2611" s="293"/>
      <c r="AG2611" s="293"/>
      <c r="AH2611" s="293"/>
      <c r="AI2611" s="293"/>
      <c r="AJ2611" s="293"/>
      <c r="AK2611" s="293"/>
      <c r="AL2611" s="293"/>
      <c r="AM2611" s="293"/>
      <c r="AN2611" s="293"/>
      <c r="AO2611" s="293"/>
      <c r="AP2611" s="293"/>
      <c r="AQ2611" s="291"/>
      <c r="AR2611" s="291"/>
    </row>
    <row r="2612" spans="2:44" ht="12.75" customHeight="1">
      <c r="C2612" s="121"/>
      <c r="D2612" s="119"/>
      <c r="E2612" s="119"/>
      <c r="F2612" s="119"/>
      <c r="G2612" s="257" t="s">
        <v>1636</v>
      </c>
      <c r="H2612" s="289" t="s">
        <v>1363</v>
      </c>
      <c r="I2612" s="290">
        <v>48</v>
      </c>
      <c r="J2612" s="290">
        <v>0</v>
      </c>
      <c r="K2612" s="290">
        <v>0.8</v>
      </c>
      <c r="L2612" s="290">
        <v>0</v>
      </c>
      <c r="M2612" s="290"/>
      <c r="N2612" s="290"/>
      <c r="O2612" s="290"/>
      <c r="P2612" s="290"/>
      <c r="Q2612" s="105"/>
      <c r="R2612" s="105">
        <v>43325</v>
      </c>
      <c r="S2612" s="274" t="s">
        <v>2470</v>
      </c>
      <c r="T2612" s="293"/>
      <c r="U2612" s="293"/>
      <c r="V2612" s="293"/>
      <c r="W2612" s="293"/>
      <c r="X2612" s="84"/>
      <c r="Y2612" s="293"/>
      <c r="Z2612" s="293"/>
      <c r="AA2612" s="293"/>
      <c r="AB2612" s="293"/>
      <c r="AC2612" s="293"/>
      <c r="AD2612" s="293"/>
      <c r="AE2612" s="322"/>
      <c r="AF2612" s="293"/>
      <c r="AG2612" s="293"/>
      <c r="AH2612" s="293"/>
      <c r="AI2612" s="293"/>
      <c r="AJ2612" s="293"/>
      <c r="AK2612" s="293"/>
      <c r="AL2612" s="293"/>
      <c r="AM2612" s="293"/>
      <c r="AN2612" s="293"/>
      <c r="AO2612" s="293"/>
      <c r="AP2612" s="293"/>
      <c r="AQ2612" s="291"/>
      <c r="AR2612" s="291"/>
    </row>
    <row r="2613" spans="2:44" ht="12.75" customHeight="1">
      <c r="C2613" s="121"/>
      <c r="D2613" s="119"/>
      <c r="E2613" s="119"/>
      <c r="F2613" s="119"/>
      <c r="G2613" s="257" t="s">
        <v>1637</v>
      </c>
      <c r="H2613" s="289" t="s">
        <v>1363</v>
      </c>
      <c r="I2613" s="290">
        <v>30</v>
      </c>
      <c r="J2613" s="290">
        <v>0</v>
      </c>
      <c r="K2613" s="290">
        <v>0.5</v>
      </c>
      <c r="L2613" s="290">
        <v>0</v>
      </c>
      <c r="M2613" s="290"/>
      <c r="N2613" s="290"/>
      <c r="O2613" s="290"/>
      <c r="P2613" s="290"/>
      <c r="Q2613" s="105"/>
      <c r="R2613" s="105">
        <v>43325</v>
      </c>
      <c r="S2613" s="274" t="s">
        <v>2470</v>
      </c>
      <c r="T2613" s="293"/>
      <c r="U2613" s="293"/>
      <c r="V2613" s="293"/>
      <c r="W2613" s="293"/>
      <c r="X2613" s="84"/>
      <c r="Y2613" s="293"/>
      <c r="Z2613" s="293"/>
      <c r="AA2613" s="293"/>
      <c r="AB2613" s="293"/>
      <c r="AC2613" s="293"/>
      <c r="AD2613" s="293"/>
      <c r="AE2613" s="322"/>
      <c r="AF2613" s="293"/>
      <c r="AG2613" s="293"/>
      <c r="AH2613" s="293"/>
      <c r="AI2613" s="293"/>
      <c r="AJ2613" s="293"/>
      <c r="AK2613" s="293"/>
      <c r="AL2613" s="293"/>
      <c r="AM2613" s="293"/>
      <c r="AN2613" s="293"/>
      <c r="AO2613" s="293"/>
      <c r="AP2613" s="293"/>
      <c r="AQ2613" s="291"/>
      <c r="AR2613" s="291"/>
    </row>
    <row r="2614" spans="2:44" ht="12.75" customHeight="1">
      <c r="C2614" s="121"/>
      <c r="D2614" s="119"/>
      <c r="E2614" s="119"/>
      <c r="F2614" s="119"/>
      <c r="G2614" s="257" t="s">
        <v>1638</v>
      </c>
      <c r="H2614" s="289" t="s">
        <v>1363</v>
      </c>
      <c r="I2614" s="290">
        <v>60</v>
      </c>
      <c r="J2614" s="290">
        <v>0</v>
      </c>
      <c r="K2614" s="290">
        <v>1</v>
      </c>
      <c r="L2614" s="290">
        <v>0</v>
      </c>
      <c r="M2614" s="290"/>
      <c r="N2614" s="290"/>
      <c r="O2614" s="290"/>
      <c r="P2614" s="290"/>
      <c r="Q2614" s="105"/>
      <c r="R2614" s="105">
        <v>43325</v>
      </c>
      <c r="S2614" s="274" t="s">
        <v>2470</v>
      </c>
      <c r="T2614" s="293"/>
      <c r="U2614" s="293"/>
      <c r="V2614" s="293"/>
      <c r="W2614" s="293"/>
      <c r="X2614" s="84"/>
      <c r="Y2614" s="293"/>
      <c r="Z2614" s="293"/>
      <c r="AA2614" s="293"/>
      <c r="AB2614" s="293"/>
      <c r="AC2614" s="293"/>
      <c r="AD2614" s="293"/>
      <c r="AE2614" s="322"/>
      <c r="AF2614" s="293"/>
      <c r="AG2614" s="293"/>
      <c r="AH2614" s="293"/>
      <c r="AI2614" s="293"/>
      <c r="AJ2614" s="293"/>
      <c r="AK2614" s="293"/>
      <c r="AL2614" s="293"/>
      <c r="AM2614" s="293"/>
      <c r="AN2614" s="293"/>
      <c r="AO2614" s="293"/>
      <c r="AP2614" s="293"/>
      <c r="AQ2614" s="291"/>
      <c r="AR2614" s="291"/>
    </row>
    <row r="2615" spans="2:44" ht="12.75" customHeight="1">
      <c r="C2615" s="121"/>
      <c r="D2615" s="119"/>
      <c r="E2615" s="119"/>
      <c r="F2615" s="119"/>
      <c r="G2615" s="257" t="s">
        <v>1639</v>
      </c>
      <c r="H2615" s="289" t="s">
        <v>1363</v>
      </c>
      <c r="I2615" s="290">
        <v>30</v>
      </c>
      <c r="J2615" s="290">
        <v>0</v>
      </c>
      <c r="K2615" s="290">
        <v>0.5</v>
      </c>
      <c r="L2615" s="290">
        <v>0</v>
      </c>
      <c r="M2615" s="290"/>
      <c r="N2615" s="290"/>
      <c r="O2615" s="290"/>
      <c r="P2615" s="290"/>
      <c r="Q2615" s="105"/>
      <c r="R2615" s="105">
        <v>43325</v>
      </c>
      <c r="S2615" s="293"/>
      <c r="T2615" s="293"/>
      <c r="U2615" s="293"/>
      <c r="V2615" s="293"/>
      <c r="W2615" s="293"/>
      <c r="X2615" s="84"/>
      <c r="Y2615" s="293"/>
      <c r="Z2615" s="293"/>
      <c r="AA2615" s="293"/>
      <c r="AB2615" s="293"/>
      <c r="AC2615" s="293"/>
      <c r="AD2615" s="293"/>
      <c r="AE2615" s="322"/>
      <c r="AF2615" s="293"/>
      <c r="AG2615" s="293"/>
      <c r="AH2615" s="293"/>
      <c r="AI2615" s="293"/>
      <c r="AJ2615" s="293"/>
      <c r="AK2615" s="293"/>
      <c r="AL2615" s="293"/>
      <c r="AM2615" s="293"/>
      <c r="AN2615" s="293"/>
      <c r="AO2615" s="293"/>
      <c r="AP2615" s="293"/>
      <c r="AQ2615" s="291"/>
      <c r="AR2615" s="291"/>
    </row>
    <row r="2616" spans="2:44" ht="12.75" customHeight="1">
      <c r="C2616" s="121"/>
      <c r="D2616" s="119"/>
      <c r="E2616" s="119"/>
      <c r="F2616" s="119"/>
      <c r="G2616" s="257" t="s">
        <v>1640</v>
      </c>
      <c r="H2616" s="289" t="s">
        <v>1363</v>
      </c>
      <c r="I2616" s="290">
        <v>18</v>
      </c>
      <c r="J2616" s="290">
        <v>0</v>
      </c>
      <c r="K2616" s="290">
        <v>0.3</v>
      </c>
      <c r="L2616" s="290">
        <v>0</v>
      </c>
      <c r="M2616" s="290"/>
      <c r="N2616" s="290"/>
      <c r="O2616" s="290"/>
      <c r="P2616" s="290"/>
      <c r="Q2616" s="105"/>
      <c r="R2616" s="105">
        <v>43325</v>
      </c>
      <c r="S2616" s="293"/>
      <c r="T2616" s="293"/>
      <c r="U2616" s="293"/>
      <c r="V2616" s="293"/>
      <c r="W2616" s="293"/>
      <c r="X2616" s="84"/>
      <c r="Y2616" s="293"/>
      <c r="Z2616" s="293"/>
      <c r="AA2616" s="293"/>
      <c r="AB2616" s="293"/>
      <c r="AC2616" s="293"/>
      <c r="AD2616" s="293"/>
      <c r="AE2616" s="322"/>
      <c r="AF2616" s="293"/>
      <c r="AG2616" s="293"/>
      <c r="AH2616" s="293"/>
      <c r="AI2616" s="293"/>
      <c r="AJ2616" s="293"/>
      <c r="AK2616" s="293"/>
      <c r="AL2616" s="293"/>
      <c r="AM2616" s="293"/>
      <c r="AN2616" s="293"/>
      <c r="AO2616" s="293"/>
      <c r="AP2616" s="293"/>
      <c r="AQ2616" s="291"/>
      <c r="AR2616" s="291"/>
    </row>
    <row r="2617" spans="2:44" ht="12.75" customHeight="1">
      <c r="C2617" s="121"/>
      <c r="D2617" s="119"/>
      <c r="E2617" s="119"/>
      <c r="F2617" s="119"/>
      <c r="G2617" s="257" t="s">
        <v>1641</v>
      </c>
      <c r="H2617" s="289" t="s">
        <v>1363</v>
      </c>
      <c r="I2617" s="290">
        <v>30</v>
      </c>
      <c r="J2617" s="290">
        <v>0</v>
      </c>
      <c r="K2617" s="290">
        <v>0.5</v>
      </c>
      <c r="L2617" s="290">
        <v>0</v>
      </c>
      <c r="M2617" s="290"/>
      <c r="N2617" s="290"/>
      <c r="O2617" s="290"/>
      <c r="P2617" s="290"/>
      <c r="Q2617" s="105"/>
      <c r="R2617" s="105">
        <v>43325</v>
      </c>
      <c r="S2617" s="293"/>
      <c r="T2617" s="293"/>
      <c r="U2617" s="293"/>
      <c r="V2617" s="293"/>
      <c r="W2617" s="293"/>
      <c r="X2617" s="84"/>
      <c r="Y2617" s="293"/>
      <c r="Z2617" s="293"/>
      <c r="AA2617" s="293"/>
      <c r="AB2617" s="293"/>
      <c r="AC2617" s="293"/>
      <c r="AD2617" s="293"/>
      <c r="AE2617" s="322"/>
      <c r="AF2617" s="293"/>
      <c r="AG2617" s="293"/>
      <c r="AH2617" s="293"/>
      <c r="AI2617" s="293"/>
      <c r="AJ2617" s="293"/>
      <c r="AK2617" s="293"/>
      <c r="AL2617" s="293"/>
      <c r="AM2617" s="293"/>
      <c r="AN2617" s="293"/>
      <c r="AO2617" s="293"/>
      <c r="AP2617" s="293"/>
      <c r="AQ2617" s="291"/>
      <c r="AR2617" s="291"/>
    </row>
    <row r="2618" spans="2:44" ht="12.75" customHeight="1">
      <c r="C2618" s="121"/>
      <c r="D2618" s="119"/>
      <c r="E2618" s="119"/>
      <c r="F2618" s="119"/>
      <c r="G2618" s="257" t="s">
        <v>1642</v>
      </c>
      <c r="H2618" s="289" t="s">
        <v>1363</v>
      </c>
      <c r="I2618" s="290">
        <v>18</v>
      </c>
      <c r="J2618" s="290">
        <v>0</v>
      </c>
      <c r="K2618" s="290">
        <v>0.3</v>
      </c>
      <c r="L2618" s="290">
        <v>0</v>
      </c>
      <c r="M2618" s="290"/>
      <c r="N2618" s="290"/>
      <c r="O2618" s="290"/>
      <c r="P2618" s="290"/>
      <c r="Q2618" s="105"/>
      <c r="R2618" s="105">
        <v>43325</v>
      </c>
      <c r="S2618" s="293"/>
      <c r="T2618" s="293"/>
      <c r="U2618" s="293"/>
      <c r="V2618" s="293"/>
      <c r="W2618" s="293"/>
      <c r="X2618" s="84"/>
      <c r="Y2618" s="293"/>
      <c r="Z2618" s="293"/>
      <c r="AA2618" s="293"/>
      <c r="AB2618" s="293"/>
      <c r="AC2618" s="293"/>
      <c r="AD2618" s="293"/>
      <c r="AE2618" s="322"/>
      <c r="AF2618" s="293"/>
      <c r="AG2618" s="293"/>
      <c r="AH2618" s="293"/>
      <c r="AI2618" s="293"/>
      <c r="AJ2618" s="293"/>
      <c r="AK2618" s="293"/>
      <c r="AL2618" s="293"/>
      <c r="AM2618" s="293"/>
      <c r="AN2618" s="293"/>
      <c r="AO2618" s="293"/>
      <c r="AP2618" s="293"/>
      <c r="AQ2618" s="291"/>
      <c r="AR2618" s="291"/>
    </row>
    <row r="2619" spans="2:44" ht="12.75" customHeight="1">
      <c r="C2619" s="121"/>
      <c r="D2619" s="119"/>
      <c r="E2619" s="119"/>
      <c r="F2619" s="119"/>
      <c r="G2619" s="257" t="s">
        <v>1643</v>
      </c>
      <c r="H2619" s="289" t="s">
        <v>1363</v>
      </c>
      <c r="I2619" s="290">
        <v>60</v>
      </c>
      <c r="J2619" s="290">
        <v>0</v>
      </c>
      <c r="K2619" s="290">
        <v>1</v>
      </c>
      <c r="L2619" s="290">
        <v>0</v>
      </c>
      <c r="M2619" s="290"/>
      <c r="N2619" s="290"/>
      <c r="O2619" s="290"/>
      <c r="P2619" s="290"/>
      <c r="Q2619" s="105"/>
      <c r="R2619" s="105">
        <v>43325</v>
      </c>
      <c r="S2619" s="293"/>
      <c r="T2619" s="293"/>
      <c r="U2619" s="293"/>
      <c r="V2619" s="293"/>
      <c r="W2619" s="293"/>
      <c r="X2619" s="84"/>
      <c r="Y2619" s="293"/>
      <c r="Z2619" s="293"/>
      <c r="AA2619" s="293"/>
      <c r="AB2619" s="293"/>
      <c r="AC2619" s="293"/>
      <c r="AD2619" s="293"/>
      <c r="AE2619" s="322"/>
      <c r="AF2619" s="293"/>
      <c r="AG2619" s="293"/>
      <c r="AH2619" s="293"/>
      <c r="AI2619" s="293"/>
      <c r="AJ2619" s="293"/>
      <c r="AK2619" s="293"/>
      <c r="AL2619" s="293"/>
      <c r="AM2619" s="293"/>
      <c r="AN2619" s="293"/>
      <c r="AO2619" s="293"/>
      <c r="AP2619" s="293"/>
      <c r="AQ2619" s="291"/>
      <c r="AR2619" s="291"/>
    </row>
    <row r="2620" spans="2:44" ht="12.75" customHeight="1">
      <c r="C2620" s="121"/>
      <c r="D2620" s="119"/>
      <c r="E2620" s="119"/>
      <c r="F2620" s="119"/>
      <c r="G2620" s="257" t="s">
        <v>1644</v>
      </c>
      <c r="H2620" s="289" t="s">
        <v>1363</v>
      </c>
      <c r="I2620" s="290">
        <v>60</v>
      </c>
      <c r="J2620" s="290">
        <v>0</v>
      </c>
      <c r="K2620" s="290">
        <v>1</v>
      </c>
      <c r="L2620" s="290">
        <v>0</v>
      </c>
      <c r="M2620" s="290"/>
      <c r="N2620" s="290"/>
      <c r="O2620" s="290"/>
      <c r="P2620" s="290"/>
      <c r="Q2620" s="105"/>
      <c r="R2620" s="105">
        <v>43325</v>
      </c>
      <c r="S2620" s="293"/>
      <c r="T2620" s="293"/>
      <c r="U2620" s="293"/>
      <c r="V2620" s="293"/>
      <c r="W2620" s="293"/>
      <c r="X2620" s="84"/>
      <c r="Y2620" s="293"/>
      <c r="Z2620" s="293"/>
      <c r="AA2620" s="293"/>
      <c r="AB2620" s="293"/>
      <c r="AC2620" s="293"/>
      <c r="AD2620" s="293"/>
      <c r="AE2620" s="322"/>
      <c r="AF2620" s="293"/>
      <c r="AG2620" s="293"/>
      <c r="AH2620" s="293"/>
      <c r="AI2620" s="293"/>
      <c r="AJ2620" s="293"/>
      <c r="AK2620" s="293"/>
      <c r="AL2620" s="293"/>
      <c r="AM2620" s="293"/>
      <c r="AN2620" s="293"/>
      <c r="AO2620" s="293"/>
      <c r="AP2620" s="293"/>
      <c r="AQ2620" s="291"/>
      <c r="AR2620" s="291"/>
    </row>
    <row r="2621" spans="2:44" ht="12.75" customHeight="1">
      <c r="C2621" s="121"/>
      <c r="D2621" s="119"/>
      <c r="E2621" s="119"/>
      <c r="F2621" s="119"/>
      <c r="G2621" s="257" t="s">
        <v>1645</v>
      </c>
      <c r="H2621" s="289" t="s">
        <v>1363</v>
      </c>
      <c r="I2621" s="290">
        <v>60</v>
      </c>
      <c r="J2621" s="290">
        <v>0</v>
      </c>
      <c r="K2621" s="290">
        <v>1</v>
      </c>
      <c r="L2621" s="290">
        <v>0</v>
      </c>
      <c r="M2621" s="290"/>
      <c r="N2621" s="290"/>
      <c r="O2621" s="290"/>
      <c r="P2621" s="290"/>
      <c r="Q2621" s="105"/>
      <c r="R2621" s="105">
        <v>43325</v>
      </c>
      <c r="S2621" s="293"/>
      <c r="T2621" s="293"/>
      <c r="U2621" s="293"/>
      <c r="V2621" s="293"/>
      <c r="W2621" s="293"/>
      <c r="X2621" s="84"/>
      <c r="Y2621" s="293"/>
      <c r="Z2621" s="293"/>
      <c r="AA2621" s="293"/>
      <c r="AB2621" s="293"/>
      <c r="AC2621" s="293"/>
      <c r="AD2621" s="293"/>
      <c r="AE2621" s="322"/>
      <c r="AF2621" s="293"/>
      <c r="AG2621" s="293"/>
      <c r="AH2621" s="293"/>
      <c r="AI2621" s="293"/>
      <c r="AJ2621" s="293"/>
      <c r="AK2621" s="293"/>
      <c r="AL2621" s="293"/>
      <c r="AM2621" s="293"/>
      <c r="AN2621" s="293"/>
      <c r="AO2621" s="293"/>
      <c r="AP2621" s="293"/>
      <c r="AQ2621" s="291"/>
      <c r="AR2621" s="291"/>
    </row>
    <row r="2622" spans="2:44" ht="12.75" customHeight="1">
      <c r="C2622" s="121"/>
      <c r="D2622" s="119"/>
      <c r="E2622" s="119"/>
      <c r="F2622" s="119"/>
      <c r="G2622" s="257" t="s">
        <v>1646</v>
      </c>
      <c r="H2622" s="289" t="s">
        <v>1363</v>
      </c>
      <c r="I2622" s="290">
        <v>60</v>
      </c>
      <c r="J2622" s="290">
        <v>0</v>
      </c>
      <c r="K2622" s="290">
        <v>1</v>
      </c>
      <c r="L2622" s="290">
        <v>0</v>
      </c>
      <c r="M2622" s="290"/>
      <c r="N2622" s="290"/>
      <c r="O2622" s="290"/>
      <c r="P2622" s="290"/>
      <c r="Q2622" s="105"/>
      <c r="R2622" s="105">
        <v>43325</v>
      </c>
      <c r="S2622" s="293"/>
      <c r="T2622" s="293"/>
      <c r="U2622" s="293"/>
      <c r="V2622" s="293"/>
      <c r="W2622" s="293"/>
      <c r="X2622" s="84"/>
      <c r="Y2622" s="293"/>
      <c r="Z2622" s="293"/>
      <c r="AA2622" s="293"/>
      <c r="AB2622" s="293"/>
      <c r="AC2622" s="293"/>
      <c r="AD2622" s="293"/>
      <c r="AE2622" s="322"/>
      <c r="AF2622" s="293"/>
      <c r="AG2622" s="293"/>
      <c r="AH2622" s="293"/>
      <c r="AI2622" s="293"/>
      <c r="AJ2622" s="293"/>
      <c r="AK2622" s="293"/>
      <c r="AL2622" s="293"/>
      <c r="AM2622" s="293"/>
      <c r="AN2622" s="293"/>
      <c r="AO2622" s="293"/>
      <c r="AP2622" s="293"/>
      <c r="AQ2622" s="291"/>
      <c r="AR2622" s="291"/>
    </row>
    <row r="2623" spans="2:44" ht="12.75" customHeight="1">
      <c r="C2623" s="121"/>
      <c r="D2623" s="119"/>
      <c r="E2623" s="119"/>
      <c r="F2623" s="119"/>
      <c r="G2623" s="257" t="s">
        <v>1647</v>
      </c>
      <c r="H2623" s="289" t="s">
        <v>1363</v>
      </c>
      <c r="I2623" s="290">
        <v>24</v>
      </c>
      <c r="J2623" s="290">
        <v>0</v>
      </c>
      <c r="K2623" s="290">
        <v>0.4</v>
      </c>
      <c r="L2623" s="290">
        <v>0</v>
      </c>
      <c r="M2623" s="290"/>
      <c r="N2623" s="290"/>
      <c r="O2623" s="290"/>
      <c r="P2623" s="290"/>
      <c r="Q2623" s="105"/>
      <c r="R2623" s="105">
        <v>43325</v>
      </c>
      <c r="S2623" s="293"/>
      <c r="T2623" s="293"/>
      <c r="U2623" s="293"/>
      <c r="V2623" s="293"/>
      <c r="W2623" s="293"/>
      <c r="X2623" s="84"/>
      <c r="Y2623" s="293"/>
      <c r="Z2623" s="293"/>
      <c r="AA2623" s="293"/>
      <c r="AB2623" s="293"/>
      <c r="AC2623" s="293"/>
      <c r="AD2623" s="293"/>
      <c r="AE2623" s="322"/>
      <c r="AF2623" s="293"/>
      <c r="AG2623" s="293"/>
      <c r="AH2623" s="293"/>
      <c r="AI2623" s="293"/>
      <c r="AJ2623" s="293"/>
      <c r="AK2623" s="293"/>
      <c r="AL2623" s="293"/>
      <c r="AM2623" s="293"/>
      <c r="AN2623" s="293"/>
      <c r="AO2623" s="293"/>
      <c r="AP2623" s="293"/>
      <c r="AQ2623" s="291"/>
      <c r="AR2623" s="291"/>
    </row>
    <row r="2624" spans="2:44" ht="12.75" customHeight="1">
      <c r="C2624" s="121"/>
      <c r="D2624" s="119"/>
      <c r="E2624" s="119"/>
      <c r="F2624" s="119"/>
      <c r="G2624" s="257" t="s">
        <v>1648</v>
      </c>
      <c r="H2624" s="289" t="s">
        <v>1363</v>
      </c>
      <c r="I2624" s="290">
        <v>24</v>
      </c>
      <c r="J2624" s="290">
        <v>0</v>
      </c>
      <c r="K2624" s="290">
        <v>0.4</v>
      </c>
      <c r="L2624" s="290">
        <v>0</v>
      </c>
      <c r="M2624" s="290"/>
      <c r="N2624" s="290"/>
      <c r="O2624" s="290"/>
      <c r="P2624" s="290"/>
      <c r="Q2624" s="105"/>
      <c r="R2624" s="105">
        <v>43325</v>
      </c>
      <c r="S2624" s="293"/>
      <c r="T2624" s="293"/>
      <c r="U2624" s="293"/>
      <c r="V2624" s="293"/>
      <c r="W2624" s="293"/>
      <c r="X2624" s="84"/>
      <c r="Y2624" s="293"/>
      <c r="Z2624" s="293"/>
      <c r="AA2624" s="293"/>
      <c r="AB2624" s="293"/>
      <c r="AC2624" s="293"/>
      <c r="AD2624" s="293"/>
      <c r="AE2624" s="322"/>
      <c r="AF2624" s="293"/>
      <c r="AG2624" s="293"/>
      <c r="AH2624" s="293"/>
      <c r="AI2624" s="293"/>
      <c r="AJ2624" s="293"/>
      <c r="AK2624" s="293"/>
      <c r="AL2624" s="293"/>
      <c r="AM2624" s="293"/>
      <c r="AN2624" s="293"/>
      <c r="AO2624" s="293"/>
      <c r="AP2624" s="293"/>
      <c r="AQ2624" s="291"/>
      <c r="AR2624" s="291"/>
    </row>
    <row r="2625" spans="2:44" ht="12.75" customHeight="1">
      <c r="C2625" s="121"/>
      <c r="D2625" s="119"/>
      <c r="E2625" s="119"/>
      <c r="F2625" s="119"/>
      <c r="G2625" s="257" t="s">
        <v>1649</v>
      </c>
      <c r="H2625" s="289" t="s">
        <v>1363</v>
      </c>
      <c r="I2625" s="290">
        <v>24</v>
      </c>
      <c r="J2625" s="290">
        <v>0</v>
      </c>
      <c r="K2625" s="290">
        <v>0.4</v>
      </c>
      <c r="L2625" s="290">
        <v>0</v>
      </c>
      <c r="M2625" s="290"/>
      <c r="N2625" s="290"/>
      <c r="O2625" s="290"/>
      <c r="P2625" s="290"/>
      <c r="Q2625" s="105"/>
      <c r="R2625" s="105">
        <v>43325</v>
      </c>
      <c r="S2625" s="293"/>
      <c r="T2625" s="293"/>
      <c r="U2625" s="293"/>
      <c r="V2625" s="293"/>
      <c r="W2625" s="293"/>
      <c r="X2625" s="84"/>
      <c r="Y2625" s="293"/>
      <c r="Z2625" s="293"/>
      <c r="AA2625" s="293"/>
      <c r="AB2625" s="293"/>
      <c r="AC2625" s="293"/>
      <c r="AD2625" s="293"/>
      <c r="AE2625" s="322"/>
      <c r="AF2625" s="293"/>
      <c r="AG2625" s="293"/>
      <c r="AH2625" s="293"/>
      <c r="AI2625" s="293"/>
      <c r="AJ2625" s="293"/>
      <c r="AK2625" s="293"/>
      <c r="AL2625" s="293"/>
      <c r="AM2625" s="293"/>
      <c r="AN2625" s="293"/>
      <c r="AO2625" s="293"/>
      <c r="AP2625" s="293"/>
      <c r="AQ2625" s="291"/>
      <c r="AR2625" s="291"/>
    </row>
    <row r="2626" spans="2:44" ht="12.75" customHeight="1">
      <c r="C2626" s="121"/>
      <c r="D2626" s="119"/>
      <c r="E2626" s="119"/>
      <c r="F2626" s="119"/>
      <c r="G2626" s="257" t="s">
        <v>1650</v>
      </c>
      <c r="H2626" s="289" t="s">
        <v>1363</v>
      </c>
      <c r="I2626" s="290">
        <v>30</v>
      </c>
      <c r="J2626" s="290">
        <v>0</v>
      </c>
      <c r="K2626" s="290">
        <v>0.5</v>
      </c>
      <c r="L2626" s="290">
        <v>0</v>
      </c>
      <c r="M2626" s="290"/>
      <c r="N2626" s="290"/>
      <c r="O2626" s="290"/>
      <c r="P2626" s="290"/>
      <c r="Q2626" s="105"/>
      <c r="R2626" s="105">
        <v>43325</v>
      </c>
      <c r="S2626" s="293"/>
      <c r="T2626" s="293"/>
      <c r="U2626" s="293"/>
      <c r="V2626" s="293"/>
      <c r="W2626" s="293"/>
      <c r="X2626" s="84"/>
      <c r="Y2626" s="293"/>
      <c r="Z2626" s="293"/>
      <c r="AA2626" s="293"/>
      <c r="AB2626" s="293"/>
      <c r="AC2626" s="293"/>
      <c r="AD2626" s="293"/>
      <c r="AE2626" s="322"/>
      <c r="AF2626" s="293"/>
      <c r="AG2626" s="293"/>
      <c r="AH2626" s="293"/>
      <c r="AI2626" s="293"/>
      <c r="AJ2626" s="293"/>
      <c r="AK2626" s="293"/>
      <c r="AL2626" s="293"/>
      <c r="AM2626" s="293"/>
      <c r="AN2626" s="293"/>
      <c r="AO2626" s="293"/>
      <c r="AP2626" s="293"/>
      <c r="AQ2626" s="291"/>
      <c r="AR2626" s="291"/>
    </row>
    <row r="2627" spans="2:44" ht="12.75" customHeight="1">
      <c r="C2627" s="121"/>
      <c r="D2627" s="119"/>
      <c r="E2627" s="119"/>
      <c r="F2627" s="119"/>
      <c r="G2627" s="257" t="s">
        <v>1651</v>
      </c>
      <c r="H2627" s="289" t="s">
        <v>1363</v>
      </c>
      <c r="I2627" s="290">
        <v>24</v>
      </c>
      <c r="J2627" s="290">
        <v>0</v>
      </c>
      <c r="K2627" s="290">
        <v>0.4</v>
      </c>
      <c r="L2627" s="290">
        <v>0</v>
      </c>
      <c r="M2627" s="290"/>
      <c r="N2627" s="290"/>
      <c r="O2627" s="290"/>
      <c r="P2627" s="290"/>
      <c r="Q2627" s="105"/>
      <c r="R2627" s="105">
        <v>43325</v>
      </c>
      <c r="S2627" s="293"/>
      <c r="T2627" s="293"/>
      <c r="U2627" s="293"/>
      <c r="V2627" s="293"/>
      <c r="W2627" s="293"/>
      <c r="X2627" s="84"/>
      <c r="Y2627" s="293"/>
      <c r="Z2627" s="293"/>
      <c r="AA2627" s="293"/>
      <c r="AB2627" s="293"/>
      <c r="AC2627" s="293"/>
      <c r="AD2627" s="293"/>
      <c r="AE2627" s="322"/>
      <c r="AF2627" s="293"/>
      <c r="AG2627" s="293"/>
      <c r="AH2627" s="293"/>
      <c r="AI2627" s="293"/>
      <c r="AJ2627" s="293"/>
      <c r="AK2627" s="293"/>
      <c r="AL2627" s="293"/>
      <c r="AM2627" s="293"/>
      <c r="AN2627" s="293"/>
      <c r="AO2627" s="293"/>
      <c r="AP2627" s="293"/>
      <c r="AQ2627" s="291"/>
      <c r="AR2627" s="291"/>
    </row>
    <row r="2628" spans="2:44" ht="12.75" customHeight="1">
      <c r="C2628" s="121"/>
      <c r="D2628" s="119"/>
      <c r="E2628" s="119"/>
      <c r="F2628" s="119"/>
      <c r="G2628" s="257" t="s">
        <v>1652</v>
      </c>
      <c r="H2628" s="289" t="s">
        <v>1363</v>
      </c>
      <c r="I2628" s="290">
        <v>60</v>
      </c>
      <c r="J2628" s="290">
        <v>1440</v>
      </c>
      <c r="K2628" s="290">
        <v>1</v>
      </c>
      <c r="L2628" s="290">
        <v>24</v>
      </c>
      <c r="M2628" s="290"/>
      <c r="N2628" s="290"/>
      <c r="O2628" s="290"/>
      <c r="P2628" s="290"/>
      <c r="Q2628" s="105"/>
      <c r="R2628" s="105">
        <v>43325</v>
      </c>
      <c r="S2628" s="293"/>
      <c r="T2628" s="293"/>
      <c r="U2628" s="293"/>
      <c r="V2628" s="293"/>
      <c r="W2628" s="293"/>
      <c r="X2628" s="84"/>
      <c r="Y2628" s="293"/>
      <c r="Z2628" s="293"/>
      <c r="AA2628" s="293"/>
      <c r="AB2628" s="293"/>
      <c r="AC2628" s="293"/>
      <c r="AD2628" s="293"/>
      <c r="AE2628" s="322"/>
      <c r="AF2628" s="293"/>
      <c r="AG2628" s="293"/>
      <c r="AH2628" s="293"/>
      <c r="AI2628" s="293"/>
      <c r="AJ2628" s="293"/>
      <c r="AK2628" s="293"/>
      <c r="AL2628" s="293"/>
      <c r="AM2628" s="293"/>
      <c r="AN2628" s="293"/>
      <c r="AO2628" s="293"/>
      <c r="AP2628" s="293"/>
      <c r="AQ2628" s="291"/>
      <c r="AR2628" s="291"/>
    </row>
    <row r="2629" spans="2:44" ht="12.75" customHeight="1">
      <c r="C2629" s="121"/>
      <c r="D2629" s="119"/>
      <c r="E2629" s="119"/>
      <c r="F2629" s="119"/>
      <c r="G2629" s="257" t="s">
        <v>1653</v>
      </c>
      <c r="H2629" s="289" t="s">
        <v>1363</v>
      </c>
      <c r="I2629" s="290">
        <v>30</v>
      </c>
      <c r="J2629" s="290">
        <v>120</v>
      </c>
      <c r="K2629" s="290">
        <v>0.5</v>
      </c>
      <c r="L2629" s="290">
        <v>2</v>
      </c>
      <c r="M2629" s="290"/>
      <c r="N2629" s="290"/>
      <c r="O2629" s="290"/>
      <c r="P2629" s="290"/>
      <c r="Q2629" s="105"/>
      <c r="R2629" s="105">
        <v>43325</v>
      </c>
      <c r="S2629" s="293"/>
      <c r="T2629" s="293"/>
      <c r="U2629" s="293"/>
      <c r="V2629" s="293"/>
      <c r="W2629" s="293"/>
      <c r="X2629" s="84"/>
      <c r="Y2629" s="293"/>
      <c r="Z2629" s="293"/>
      <c r="AA2629" s="293"/>
      <c r="AB2629" s="293"/>
      <c r="AC2629" s="293"/>
      <c r="AD2629" s="293"/>
      <c r="AE2629" s="322"/>
      <c r="AF2629" s="293"/>
      <c r="AG2629" s="293"/>
      <c r="AH2629" s="293"/>
      <c r="AI2629" s="293"/>
      <c r="AJ2629" s="293"/>
      <c r="AK2629" s="293"/>
      <c r="AL2629" s="293"/>
      <c r="AM2629" s="293"/>
      <c r="AN2629" s="293"/>
      <c r="AO2629" s="293"/>
      <c r="AP2629" s="293"/>
      <c r="AQ2629" s="291"/>
      <c r="AR2629" s="291"/>
    </row>
    <row r="2630" spans="2:44" ht="12.75" customHeight="1">
      <c r="B2630" s="93"/>
      <c r="C2630" s="120" t="s">
        <v>27</v>
      </c>
      <c r="D2630" s="120" t="s">
        <v>1468</v>
      </c>
      <c r="E2630" s="22" t="s">
        <v>1654</v>
      </c>
      <c r="F2630" s="22" t="s">
        <v>1740</v>
      </c>
      <c r="G2630" s="257" t="s">
        <v>1426</v>
      </c>
      <c r="H2630" s="289" t="s">
        <v>1363</v>
      </c>
      <c r="I2630" s="290">
        <v>30</v>
      </c>
      <c r="J2630" s="290">
        <v>0</v>
      </c>
      <c r="K2630" s="290">
        <v>0.5</v>
      </c>
      <c r="L2630" s="290">
        <v>0</v>
      </c>
      <c r="M2630" s="290">
        <v>282</v>
      </c>
      <c r="N2630" s="290">
        <v>0</v>
      </c>
      <c r="O2630" s="290">
        <v>4.7</v>
      </c>
      <c r="P2630" s="290">
        <v>0</v>
      </c>
      <c r="Q2630" s="105"/>
      <c r="R2630" s="105">
        <v>42676</v>
      </c>
      <c r="S2630" s="293"/>
      <c r="T2630" s="293"/>
      <c r="U2630" s="293"/>
      <c r="V2630" s="293"/>
      <c r="W2630" s="293"/>
      <c r="X2630" s="84"/>
      <c r="Y2630" s="293"/>
      <c r="Z2630" s="293"/>
      <c r="AA2630" s="293"/>
      <c r="AB2630" s="293"/>
      <c r="AC2630" s="293"/>
      <c r="AD2630" s="293"/>
      <c r="AE2630" s="322"/>
      <c r="AF2630" s="293"/>
      <c r="AG2630" s="293"/>
      <c r="AH2630" s="293"/>
      <c r="AI2630" s="293"/>
      <c r="AJ2630" s="293"/>
      <c r="AK2630" s="293"/>
      <c r="AL2630" s="293"/>
      <c r="AM2630" s="293"/>
      <c r="AN2630" s="293"/>
      <c r="AO2630" s="293"/>
      <c r="AP2630" s="293"/>
    </row>
    <row r="2631" spans="2:44" ht="12.75" customHeight="1">
      <c r="C2631" s="121"/>
      <c r="D2631" s="119"/>
      <c r="E2631" s="119"/>
      <c r="F2631" s="119"/>
      <c r="G2631" s="257" t="s">
        <v>1427</v>
      </c>
      <c r="H2631" s="289" t="s">
        <v>1363</v>
      </c>
      <c r="I2631" s="290">
        <v>30</v>
      </c>
      <c r="J2631" s="290">
        <v>0</v>
      </c>
      <c r="K2631" s="290">
        <v>0.5</v>
      </c>
      <c r="L2631" s="290">
        <v>0</v>
      </c>
      <c r="M2631" s="290"/>
      <c r="N2631" s="290"/>
      <c r="O2631" s="290"/>
      <c r="P2631" s="290"/>
      <c r="Q2631" s="105"/>
      <c r="R2631" s="105">
        <v>42676</v>
      </c>
      <c r="S2631" s="293"/>
      <c r="T2631" s="293"/>
      <c r="U2631" s="293"/>
      <c r="V2631" s="293"/>
      <c r="W2631" s="293"/>
      <c r="X2631" s="84"/>
      <c r="Y2631" s="293"/>
      <c r="Z2631" s="293"/>
      <c r="AA2631" s="293"/>
      <c r="AB2631" s="293"/>
      <c r="AC2631" s="293"/>
      <c r="AD2631" s="293"/>
      <c r="AE2631" s="322"/>
      <c r="AF2631" s="293"/>
      <c r="AG2631" s="293"/>
      <c r="AH2631" s="293"/>
      <c r="AI2631" s="293"/>
      <c r="AJ2631" s="293"/>
      <c r="AK2631" s="293"/>
      <c r="AL2631" s="293"/>
      <c r="AM2631" s="293"/>
      <c r="AN2631" s="293"/>
      <c r="AO2631" s="293"/>
      <c r="AP2631" s="293"/>
      <c r="AQ2631" s="291"/>
      <c r="AR2631" s="291"/>
    </row>
    <row r="2632" spans="2:44" ht="12.75" customHeight="1">
      <c r="C2632" s="121"/>
      <c r="D2632" s="119"/>
      <c r="E2632" s="119"/>
      <c r="F2632" s="119"/>
      <c r="G2632" s="257" t="s">
        <v>1428</v>
      </c>
      <c r="H2632" s="289" t="s">
        <v>1363</v>
      </c>
      <c r="I2632" s="290">
        <v>42</v>
      </c>
      <c r="J2632" s="290">
        <v>0</v>
      </c>
      <c r="K2632" s="290">
        <v>0.7</v>
      </c>
      <c r="L2632" s="290">
        <v>0</v>
      </c>
      <c r="M2632" s="290"/>
      <c r="N2632" s="290"/>
      <c r="O2632" s="290"/>
      <c r="P2632" s="290"/>
      <c r="Q2632" s="105"/>
      <c r="R2632" s="105">
        <v>43431</v>
      </c>
      <c r="S2632" s="293"/>
      <c r="T2632" s="293"/>
      <c r="U2632" s="293"/>
      <c r="V2632" s="293"/>
      <c r="W2632" s="293"/>
      <c r="X2632" s="84"/>
      <c r="Y2632" s="293"/>
      <c r="Z2632" s="293"/>
      <c r="AA2632" s="293"/>
      <c r="AB2632" s="293"/>
      <c r="AC2632" s="293"/>
      <c r="AD2632" s="293"/>
      <c r="AE2632" s="322"/>
      <c r="AF2632" s="293"/>
      <c r="AG2632" s="293"/>
      <c r="AH2632" s="293"/>
      <c r="AI2632" s="293"/>
      <c r="AJ2632" s="293"/>
      <c r="AK2632" s="293"/>
      <c r="AL2632" s="293"/>
      <c r="AM2632" s="293"/>
      <c r="AN2632" s="293"/>
      <c r="AO2632" s="293"/>
      <c r="AP2632" s="293"/>
      <c r="AQ2632" s="291"/>
      <c r="AR2632" s="291"/>
    </row>
    <row r="2633" spans="2:44" ht="12.75" customHeight="1">
      <c r="C2633" s="121"/>
      <c r="D2633" s="119"/>
      <c r="E2633" s="119"/>
      <c r="F2633" s="119"/>
      <c r="G2633" s="257" t="s">
        <v>1655</v>
      </c>
      <c r="H2633" s="289" t="s">
        <v>1363</v>
      </c>
      <c r="I2633" s="290">
        <v>120</v>
      </c>
      <c r="J2633" s="290">
        <v>0</v>
      </c>
      <c r="K2633" s="290">
        <v>2</v>
      </c>
      <c r="L2633" s="290">
        <v>0</v>
      </c>
      <c r="M2633" s="290"/>
      <c r="N2633" s="290"/>
      <c r="O2633" s="290"/>
      <c r="P2633" s="290"/>
      <c r="Q2633" s="105"/>
      <c r="R2633" s="105">
        <v>43055</v>
      </c>
      <c r="S2633" s="293"/>
      <c r="T2633" s="293"/>
      <c r="U2633" s="293"/>
      <c r="V2633" s="293"/>
      <c r="W2633" s="293"/>
      <c r="X2633" s="84"/>
      <c r="Y2633" s="293"/>
      <c r="Z2633" s="293"/>
      <c r="AA2633" s="293"/>
      <c r="AB2633" s="293"/>
      <c r="AC2633" s="293"/>
      <c r="AD2633" s="293"/>
      <c r="AE2633" s="322"/>
      <c r="AF2633" s="293"/>
      <c r="AG2633" s="293"/>
      <c r="AH2633" s="293"/>
      <c r="AI2633" s="293"/>
      <c r="AJ2633" s="293"/>
      <c r="AK2633" s="293"/>
      <c r="AL2633" s="293"/>
      <c r="AM2633" s="293"/>
      <c r="AN2633" s="293"/>
      <c r="AO2633" s="293"/>
      <c r="AP2633" s="293"/>
      <c r="AQ2633" s="291"/>
      <c r="AR2633" s="291"/>
    </row>
    <row r="2634" spans="2:44" ht="12.75" customHeight="1">
      <c r="C2634" s="121"/>
      <c r="D2634" s="119"/>
      <c r="E2634" s="119"/>
      <c r="F2634" s="119"/>
      <c r="G2634" s="257" t="s">
        <v>1656</v>
      </c>
      <c r="H2634" s="289" t="s">
        <v>1363</v>
      </c>
      <c r="I2634" s="290">
        <v>30</v>
      </c>
      <c r="J2634" s="290">
        <v>0</v>
      </c>
      <c r="K2634" s="290">
        <v>0.5</v>
      </c>
      <c r="L2634" s="290">
        <v>0</v>
      </c>
      <c r="M2634" s="290"/>
      <c r="N2634" s="290"/>
      <c r="O2634" s="290"/>
      <c r="P2634" s="290"/>
      <c r="Q2634" s="105"/>
      <c r="R2634" s="105">
        <v>43241</v>
      </c>
      <c r="S2634" s="293"/>
      <c r="T2634" s="293"/>
      <c r="U2634" s="293"/>
      <c r="V2634" s="293"/>
      <c r="W2634" s="293"/>
      <c r="X2634" s="84"/>
      <c r="Y2634" s="293"/>
      <c r="Z2634" s="293"/>
      <c r="AA2634" s="293"/>
      <c r="AB2634" s="293"/>
      <c r="AC2634" s="293"/>
      <c r="AD2634" s="293"/>
      <c r="AE2634" s="322"/>
      <c r="AF2634" s="293"/>
      <c r="AG2634" s="293"/>
      <c r="AH2634" s="293"/>
      <c r="AI2634" s="293"/>
      <c r="AJ2634" s="293"/>
      <c r="AK2634" s="293"/>
      <c r="AL2634" s="293"/>
      <c r="AM2634" s="293"/>
      <c r="AN2634" s="293"/>
      <c r="AO2634" s="293"/>
      <c r="AP2634" s="293"/>
      <c r="AQ2634" s="291"/>
      <c r="AR2634" s="291"/>
    </row>
    <row r="2635" spans="2:44" ht="12.75" customHeight="1">
      <c r="C2635" s="121"/>
      <c r="D2635" s="119"/>
      <c r="E2635" s="119"/>
      <c r="F2635" s="119"/>
      <c r="G2635" s="257" t="s">
        <v>1657</v>
      </c>
      <c r="H2635" s="289" t="s">
        <v>1363</v>
      </c>
      <c r="I2635" s="290">
        <v>30</v>
      </c>
      <c r="J2635" s="290">
        <v>0</v>
      </c>
      <c r="K2635" s="290">
        <v>0.5</v>
      </c>
      <c r="L2635" s="290">
        <v>0</v>
      </c>
      <c r="M2635" s="290"/>
      <c r="N2635" s="290"/>
      <c r="O2635" s="290"/>
      <c r="P2635" s="290"/>
      <c r="Q2635" s="105"/>
      <c r="R2635" s="105">
        <v>43241</v>
      </c>
      <c r="S2635" s="293"/>
      <c r="T2635" s="293"/>
      <c r="U2635" s="293"/>
      <c r="V2635" s="293"/>
      <c r="W2635" s="293"/>
      <c r="X2635" s="84"/>
      <c r="Y2635" s="293"/>
      <c r="Z2635" s="293"/>
      <c r="AA2635" s="293"/>
      <c r="AB2635" s="293"/>
      <c r="AC2635" s="293"/>
      <c r="AD2635" s="293"/>
      <c r="AE2635" s="322"/>
      <c r="AF2635" s="293"/>
      <c r="AG2635" s="293"/>
      <c r="AH2635" s="293"/>
      <c r="AI2635" s="293"/>
      <c r="AJ2635" s="293"/>
      <c r="AK2635" s="293"/>
      <c r="AL2635" s="293"/>
      <c r="AM2635" s="293"/>
      <c r="AN2635" s="293"/>
      <c r="AO2635" s="293"/>
      <c r="AP2635" s="293"/>
      <c r="AQ2635" s="291"/>
      <c r="AR2635" s="291"/>
    </row>
    <row r="2636" spans="2:44" ht="12.75" customHeight="1">
      <c r="B2636" s="93"/>
      <c r="C2636" s="120" t="s">
        <v>27</v>
      </c>
      <c r="D2636" s="120" t="s">
        <v>1468</v>
      </c>
      <c r="E2636" s="22" t="s">
        <v>1654</v>
      </c>
      <c r="F2636" s="22" t="s">
        <v>1741</v>
      </c>
      <c r="G2636" s="257" t="s">
        <v>1433</v>
      </c>
      <c r="H2636" s="289" t="s">
        <v>1363</v>
      </c>
      <c r="I2636" s="290">
        <v>3</v>
      </c>
      <c r="J2636" s="290">
        <v>0</v>
      </c>
      <c r="K2636" s="290">
        <v>0</v>
      </c>
      <c r="L2636" s="290">
        <v>0</v>
      </c>
      <c r="M2636" s="290">
        <v>201</v>
      </c>
      <c r="N2636" s="290">
        <v>1050</v>
      </c>
      <c r="O2636" s="290">
        <v>1</v>
      </c>
      <c r="P2636" s="290">
        <v>1</v>
      </c>
      <c r="Q2636" s="105"/>
      <c r="R2636" s="105">
        <v>43769</v>
      </c>
      <c r="S2636" s="293"/>
      <c r="T2636" s="293"/>
      <c r="U2636" s="293"/>
      <c r="V2636" s="293"/>
      <c r="W2636" s="293"/>
      <c r="X2636" s="84"/>
      <c r="Y2636" s="293"/>
      <c r="Z2636" s="293"/>
      <c r="AA2636" s="293"/>
      <c r="AB2636" s="293"/>
      <c r="AC2636" s="293"/>
      <c r="AD2636" s="293"/>
      <c r="AE2636" s="322"/>
      <c r="AF2636" s="293"/>
      <c r="AG2636" s="293"/>
      <c r="AH2636" s="293"/>
      <c r="AI2636" s="293"/>
      <c r="AJ2636" s="293"/>
      <c r="AK2636" s="293"/>
      <c r="AL2636" s="293"/>
      <c r="AM2636" s="293"/>
      <c r="AN2636" s="293"/>
      <c r="AO2636" s="293"/>
      <c r="AP2636" s="293"/>
    </row>
    <row r="2637" spans="2:44" ht="12.75" customHeight="1">
      <c r="C2637" s="121"/>
      <c r="D2637" s="119"/>
      <c r="E2637" s="119"/>
      <c r="F2637" s="119"/>
      <c r="G2637" s="257" t="s">
        <v>1434</v>
      </c>
      <c r="H2637" s="289" t="s">
        <v>1363</v>
      </c>
      <c r="I2637" s="290">
        <v>60</v>
      </c>
      <c r="J2637" s="290">
        <v>0</v>
      </c>
      <c r="K2637" s="290">
        <v>0</v>
      </c>
      <c r="L2637" s="290">
        <v>0</v>
      </c>
      <c r="M2637" s="290"/>
      <c r="N2637" s="290"/>
      <c r="O2637" s="290"/>
      <c r="P2637" s="290"/>
      <c r="Q2637" s="105"/>
      <c r="R2637" s="105">
        <v>43769</v>
      </c>
      <c r="S2637" s="293"/>
      <c r="T2637" s="293"/>
      <c r="U2637" s="293"/>
      <c r="V2637" s="293"/>
      <c r="W2637" s="293"/>
      <c r="X2637" s="84"/>
      <c r="Y2637" s="293"/>
      <c r="Z2637" s="293"/>
      <c r="AA2637" s="293"/>
      <c r="AB2637" s="293"/>
      <c r="AC2637" s="293"/>
      <c r="AD2637" s="293"/>
      <c r="AE2637" s="322"/>
      <c r="AF2637" s="293"/>
      <c r="AG2637" s="293"/>
      <c r="AH2637" s="293"/>
      <c r="AI2637" s="293"/>
      <c r="AJ2637" s="293"/>
      <c r="AK2637" s="293"/>
      <c r="AL2637" s="293"/>
      <c r="AM2637" s="293"/>
      <c r="AN2637" s="293"/>
      <c r="AO2637" s="293"/>
      <c r="AP2637" s="293"/>
      <c r="AQ2637" s="291"/>
      <c r="AR2637" s="291"/>
    </row>
    <row r="2638" spans="2:44" ht="12.75" customHeight="1">
      <c r="C2638" s="121"/>
      <c r="D2638" s="119"/>
      <c r="E2638" s="119"/>
      <c r="F2638" s="119"/>
      <c r="G2638" s="257" t="s">
        <v>1435</v>
      </c>
      <c r="H2638" s="289" t="s">
        <v>1363</v>
      </c>
      <c r="I2638" s="290">
        <v>30</v>
      </c>
      <c r="J2638" s="290">
        <v>0</v>
      </c>
      <c r="K2638" s="290">
        <v>0</v>
      </c>
      <c r="L2638" s="290">
        <v>0</v>
      </c>
      <c r="M2638" s="290"/>
      <c r="N2638" s="290"/>
      <c r="O2638" s="290"/>
      <c r="P2638" s="290"/>
      <c r="Q2638" s="105"/>
      <c r="R2638" s="105">
        <v>43769</v>
      </c>
      <c r="S2638" s="293"/>
      <c r="T2638" s="293"/>
      <c r="U2638" s="293"/>
      <c r="V2638" s="293"/>
      <c r="W2638" s="293"/>
      <c r="X2638" s="84"/>
      <c r="Y2638" s="293"/>
      <c r="Z2638" s="293"/>
      <c r="AA2638" s="293"/>
      <c r="AB2638" s="293"/>
      <c r="AC2638" s="293"/>
      <c r="AD2638" s="293"/>
      <c r="AE2638" s="322"/>
      <c r="AF2638" s="293"/>
      <c r="AG2638" s="293"/>
      <c r="AH2638" s="293"/>
      <c r="AI2638" s="293"/>
      <c r="AJ2638" s="293"/>
      <c r="AK2638" s="293"/>
      <c r="AL2638" s="293"/>
      <c r="AM2638" s="293"/>
      <c r="AN2638" s="293"/>
      <c r="AO2638" s="293"/>
      <c r="AP2638" s="293"/>
      <c r="AQ2638" s="291"/>
      <c r="AR2638" s="291"/>
    </row>
    <row r="2639" spans="2:44" ht="12.75" customHeight="1">
      <c r="C2639" s="121"/>
      <c r="D2639" s="119"/>
      <c r="E2639" s="119"/>
      <c r="F2639" s="119"/>
      <c r="G2639" s="257" t="s">
        <v>1436</v>
      </c>
      <c r="H2639" s="289" t="s">
        <v>1363</v>
      </c>
      <c r="I2639" s="290">
        <v>15</v>
      </c>
      <c r="J2639" s="290">
        <v>0</v>
      </c>
      <c r="K2639" s="290">
        <v>0</v>
      </c>
      <c r="L2639" s="290">
        <v>0</v>
      </c>
      <c r="M2639" s="290"/>
      <c r="N2639" s="290"/>
      <c r="O2639" s="290"/>
      <c r="P2639" s="290"/>
      <c r="Q2639" s="105"/>
      <c r="R2639" s="105">
        <v>43769</v>
      </c>
      <c r="S2639" s="293"/>
      <c r="T2639" s="293"/>
      <c r="U2639" s="293"/>
      <c r="V2639" s="293"/>
      <c r="W2639" s="293"/>
      <c r="X2639" s="84"/>
      <c r="Y2639" s="293"/>
      <c r="Z2639" s="293"/>
      <c r="AA2639" s="293"/>
      <c r="AB2639" s="293"/>
      <c r="AC2639" s="293"/>
      <c r="AD2639" s="293"/>
      <c r="AE2639" s="322"/>
      <c r="AF2639" s="293"/>
      <c r="AG2639" s="293"/>
      <c r="AH2639" s="293"/>
      <c r="AI2639" s="293"/>
      <c r="AJ2639" s="293"/>
      <c r="AK2639" s="293"/>
      <c r="AL2639" s="293"/>
      <c r="AM2639" s="293"/>
      <c r="AN2639" s="293"/>
      <c r="AO2639" s="293"/>
      <c r="AP2639" s="293"/>
      <c r="AQ2639" s="291"/>
      <c r="AR2639" s="291"/>
    </row>
    <row r="2640" spans="2:44" ht="12.75" customHeight="1">
      <c r="C2640" s="121"/>
      <c r="D2640" s="119"/>
      <c r="E2640" s="119"/>
      <c r="F2640" s="119"/>
      <c r="G2640" s="257" t="s">
        <v>1437</v>
      </c>
      <c r="H2640" s="289" t="s">
        <v>1363</v>
      </c>
      <c r="I2640" s="290">
        <v>15</v>
      </c>
      <c r="J2640" s="290">
        <v>0</v>
      </c>
      <c r="K2640" s="290">
        <v>0</v>
      </c>
      <c r="L2640" s="290">
        <v>0</v>
      </c>
      <c r="M2640" s="290"/>
      <c r="N2640" s="290"/>
      <c r="O2640" s="290"/>
      <c r="P2640" s="290"/>
      <c r="Q2640" s="105"/>
      <c r="R2640" s="105">
        <v>43769</v>
      </c>
      <c r="S2640" s="293"/>
      <c r="T2640" s="293"/>
      <c r="U2640" s="293"/>
      <c r="V2640" s="293"/>
      <c r="W2640" s="293"/>
      <c r="X2640" s="84"/>
      <c r="Y2640" s="293"/>
      <c r="Z2640" s="293"/>
      <c r="AA2640" s="293"/>
      <c r="AB2640" s="293"/>
      <c r="AC2640" s="293"/>
      <c r="AD2640" s="293"/>
      <c r="AE2640" s="322"/>
      <c r="AF2640" s="293"/>
      <c r="AG2640" s="293"/>
      <c r="AH2640" s="293"/>
      <c r="AI2640" s="293"/>
      <c r="AJ2640" s="293"/>
      <c r="AK2640" s="293"/>
      <c r="AL2640" s="293"/>
      <c r="AM2640" s="293"/>
      <c r="AN2640" s="293"/>
      <c r="AO2640" s="293"/>
      <c r="AP2640" s="293"/>
      <c r="AQ2640" s="291"/>
      <c r="AR2640" s="291"/>
    </row>
    <row r="2641" spans="2:44" ht="12.75" customHeight="1">
      <c r="C2641" s="121"/>
      <c r="D2641" s="119"/>
      <c r="E2641" s="119"/>
      <c r="F2641" s="119"/>
      <c r="G2641" s="257" t="s">
        <v>1438</v>
      </c>
      <c r="H2641" s="289" t="s">
        <v>1363</v>
      </c>
      <c r="I2641" s="290">
        <v>15</v>
      </c>
      <c r="J2641" s="290">
        <v>0</v>
      </c>
      <c r="K2641" s="290">
        <v>0</v>
      </c>
      <c r="L2641" s="290">
        <v>0</v>
      </c>
      <c r="M2641" s="290"/>
      <c r="N2641" s="290"/>
      <c r="O2641" s="290"/>
      <c r="P2641" s="290"/>
      <c r="Q2641" s="105"/>
      <c r="R2641" s="105">
        <v>43769</v>
      </c>
      <c r="S2641" s="293"/>
      <c r="T2641" s="293"/>
      <c r="U2641" s="293"/>
      <c r="V2641" s="293"/>
      <c r="W2641" s="293"/>
      <c r="X2641" s="84"/>
      <c r="Y2641" s="293"/>
      <c r="Z2641" s="293"/>
      <c r="AA2641" s="293"/>
      <c r="AB2641" s="293"/>
      <c r="AC2641" s="293"/>
      <c r="AD2641" s="293"/>
      <c r="AE2641" s="322"/>
      <c r="AF2641" s="293"/>
      <c r="AG2641" s="293"/>
      <c r="AH2641" s="293"/>
      <c r="AI2641" s="293"/>
      <c r="AJ2641" s="293"/>
      <c r="AK2641" s="293"/>
      <c r="AL2641" s="293"/>
      <c r="AM2641" s="293"/>
      <c r="AN2641" s="293"/>
      <c r="AO2641" s="293"/>
      <c r="AP2641" s="293"/>
      <c r="AQ2641" s="291"/>
      <c r="AR2641" s="291"/>
    </row>
    <row r="2642" spans="2:44" ht="12.75" customHeight="1">
      <c r="C2642" s="121"/>
      <c r="D2642" s="119"/>
      <c r="E2642" s="119"/>
      <c r="F2642" s="119"/>
      <c r="G2642" s="257" t="s">
        <v>1439</v>
      </c>
      <c r="H2642" s="289" t="s">
        <v>1363</v>
      </c>
      <c r="I2642" s="290">
        <v>0</v>
      </c>
      <c r="J2642" s="290">
        <v>900</v>
      </c>
      <c r="K2642" s="290">
        <v>0</v>
      </c>
      <c r="L2642" s="290">
        <v>0</v>
      </c>
      <c r="M2642" s="290"/>
      <c r="N2642" s="290"/>
      <c r="O2642" s="290"/>
      <c r="P2642" s="290"/>
      <c r="Q2642" s="105"/>
      <c r="R2642" s="105">
        <v>43769</v>
      </c>
      <c r="S2642" s="293"/>
      <c r="T2642" s="293"/>
      <c r="U2642" s="293"/>
      <c r="V2642" s="293"/>
      <c r="W2642" s="293"/>
      <c r="X2642" s="84"/>
      <c r="Y2642" s="293"/>
      <c r="Z2642" s="293"/>
      <c r="AA2642" s="293"/>
      <c r="AB2642" s="293"/>
      <c r="AC2642" s="293"/>
      <c r="AD2642" s="293"/>
      <c r="AE2642" s="322"/>
      <c r="AF2642" s="293"/>
      <c r="AG2642" s="293"/>
      <c r="AH2642" s="293"/>
      <c r="AI2642" s="293"/>
      <c r="AJ2642" s="293"/>
      <c r="AK2642" s="293"/>
      <c r="AL2642" s="293"/>
      <c r="AM2642" s="293"/>
      <c r="AN2642" s="293"/>
      <c r="AO2642" s="293"/>
      <c r="AP2642" s="293"/>
      <c r="AQ2642" s="291"/>
      <c r="AR2642" s="291"/>
    </row>
    <row r="2643" spans="2:44" ht="12.75" customHeight="1">
      <c r="C2643" s="121"/>
      <c r="D2643" s="119"/>
      <c r="E2643" s="119"/>
      <c r="F2643" s="119"/>
      <c r="G2643" s="257" t="s">
        <v>1440</v>
      </c>
      <c r="H2643" s="289" t="s">
        <v>1363</v>
      </c>
      <c r="I2643" s="290">
        <v>0</v>
      </c>
      <c r="J2643" s="290">
        <v>90</v>
      </c>
      <c r="K2643" s="290">
        <v>0</v>
      </c>
      <c r="L2643" s="290">
        <v>0</v>
      </c>
      <c r="M2643" s="290"/>
      <c r="N2643" s="290"/>
      <c r="O2643" s="290"/>
      <c r="P2643" s="290"/>
      <c r="Q2643" s="105"/>
      <c r="R2643" s="105">
        <v>43769</v>
      </c>
      <c r="S2643" s="293"/>
      <c r="T2643" s="293"/>
      <c r="U2643" s="293"/>
      <c r="V2643" s="293"/>
      <c r="W2643" s="293"/>
      <c r="X2643" s="84"/>
      <c r="Y2643" s="293"/>
      <c r="Z2643" s="293"/>
      <c r="AA2643" s="293"/>
      <c r="AB2643" s="293"/>
      <c r="AC2643" s="293"/>
      <c r="AD2643" s="293"/>
      <c r="AE2643" s="322"/>
      <c r="AF2643" s="293"/>
      <c r="AG2643" s="293"/>
      <c r="AH2643" s="293"/>
      <c r="AI2643" s="293"/>
      <c r="AJ2643" s="293"/>
      <c r="AK2643" s="293"/>
      <c r="AL2643" s="293"/>
      <c r="AM2643" s="293"/>
      <c r="AN2643" s="293"/>
      <c r="AO2643" s="293"/>
      <c r="AP2643" s="293"/>
      <c r="AQ2643" s="291"/>
      <c r="AR2643" s="291"/>
    </row>
    <row r="2644" spans="2:44" ht="12.75" customHeight="1">
      <c r="C2644" s="121"/>
      <c r="D2644" s="119"/>
      <c r="E2644" s="119"/>
      <c r="F2644" s="119"/>
      <c r="G2644" s="257" t="s">
        <v>1441</v>
      </c>
      <c r="H2644" s="289" t="s">
        <v>1363</v>
      </c>
      <c r="I2644" s="290">
        <v>3</v>
      </c>
      <c r="J2644" s="290">
        <v>0</v>
      </c>
      <c r="K2644" s="290">
        <v>0</v>
      </c>
      <c r="L2644" s="290">
        <v>0</v>
      </c>
      <c r="M2644" s="290"/>
      <c r="N2644" s="290"/>
      <c r="O2644" s="290"/>
      <c r="P2644" s="290"/>
      <c r="Q2644" s="105"/>
      <c r="R2644" s="105">
        <v>43769</v>
      </c>
      <c r="S2644" s="293"/>
      <c r="T2644" s="293"/>
      <c r="U2644" s="293"/>
      <c r="V2644" s="293"/>
      <c r="W2644" s="293"/>
      <c r="X2644" s="84"/>
      <c r="Y2644" s="293"/>
      <c r="Z2644" s="293"/>
      <c r="AA2644" s="293"/>
      <c r="AB2644" s="293"/>
      <c r="AC2644" s="293"/>
      <c r="AD2644" s="293"/>
      <c r="AE2644" s="322"/>
      <c r="AF2644" s="293"/>
      <c r="AG2644" s="293"/>
      <c r="AH2644" s="293"/>
      <c r="AI2644" s="293"/>
      <c r="AJ2644" s="293"/>
      <c r="AK2644" s="293"/>
      <c r="AL2644" s="293"/>
      <c r="AM2644" s="293"/>
      <c r="AN2644" s="293"/>
      <c r="AO2644" s="293"/>
      <c r="AP2644" s="293"/>
      <c r="AQ2644" s="291"/>
      <c r="AR2644" s="291"/>
    </row>
    <row r="2645" spans="2:44" ht="12.75" customHeight="1">
      <c r="C2645" s="121"/>
      <c r="D2645" s="119"/>
      <c r="E2645" s="119"/>
      <c r="F2645" s="119"/>
      <c r="G2645" s="257" t="s">
        <v>1442</v>
      </c>
      <c r="H2645" s="289" t="s">
        <v>1363</v>
      </c>
      <c r="I2645" s="290">
        <v>60</v>
      </c>
      <c r="J2645" s="290">
        <v>60</v>
      </c>
      <c r="K2645" s="290">
        <v>1</v>
      </c>
      <c r="L2645" s="290">
        <v>1</v>
      </c>
      <c r="M2645" s="290"/>
      <c r="N2645" s="290"/>
      <c r="O2645" s="290"/>
      <c r="P2645" s="290"/>
      <c r="Q2645" s="105"/>
      <c r="R2645" s="105">
        <v>43788</v>
      </c>
      <c r="S2645" s="293"/>
      <c r="T2645" s="293"/>
      <c r="U2645" s="293"/>
      <c r="V2645" s="293"/>
      <c r="W2645" s="293"/>
      <c r="X2645" s="84"/>
      <c r="Y2645" s="293"/>
      <c r="Z2645" s="293"/>
      <c r="AA2645" s="293"/>
      <c r="AB2645" s="293"/>
      <c r="AC2645" s="293"/>
      <c r="AD2645" s="293"/>
      <c r="AE2645" s="322"/>
      <c r="AF2645" s="293"/>
      <c r="AG2645" s="293"/>
      <c r="AH2645" s="293"/>
      <c r="AI2645" s="293"/>
      <c r="AJ2645" s="293"/>
      <c r="AK2645" s="293"/>
      <c r="AL2645" s="293"/>
      <c r="AM2645" s="293"/>
      <c r="AN2645" s="293"/>
      <c r="AO2645" s="293"/>
      <c r="AP2645" s="293"/>
      <c r="AQ2645" s="291"/>
      <c r="AR2645" s="291"/>
    </row>
    <row r="2646" spans="2:44" ht="12.75" customHeight="1">
      <c r="B2646" s="93"/>
      <c r="C2646" s="120" t="s">
        <v>27</v>
      </c>
      <c r="D2646" s="120" t="s">
        <v>1468</v>
      </c>
      <c r="E2646" s="22" t="s">
        <v>1654</v>
      </c>
      <c r="F2646" s="22" t="s">
        <v>1658</v>
      </c>
      <c r="G2646" s="257" t="s">
        <v>1429</v>
      </c>
      <c r="H2646" s="289" t="s">
        <v>1363</v>
      </c>
      <c r="I2646" s="290">
        <v>12</v>
      </c>
      <c r="J2646" s="290">
        <v>0</v>
      </c>
      <c r="K2646" s="290">
        <v>0.2</v>
      </c>
      <c r="L2646" s="290">
        <v>0</v>
      </c>
      <c r="M2646" s="290">
        <v>84</v>
      </c>
      <c r="N2646" s="290">
        <v>0</v>
      </c>
      <c r="O2646" s="290">
        <v>1.4</v>
      </c>
      <c r="P2646" s="290">
        <v>0</v>
      </c>
      <c r="Q2646" s="105"/>
      <c r="R2646" s="105">
        <v>42676</v>
      </c>
      <c r="S2646" s="293"/>
      <c r="T2646" s="293"/>
      <c r="U2646" s="293"/>
      <c r="V2646" s="293"/>
      <c r="W2646" s="293"/>
      <c r="X2646" s="84"/>
      <c r="Y2646" s="293"/>
      <c r="Z2646" s="293"/>
      <c r="AA2646" s="293"/>
      <c r="AB2646" s="293"/>
      <c r="AC2646" s="293"/>
      <c r="AD2646" s="293"/>
      <c r="AE2646" s="322"/>
      <c r="AF2646" s="293"/>
      <c r="AG2646" s="293"/>
      <c r="AH2646" s="293"/>
      <c r="AI2646" s="293"/>
      <c r="AJ2646" s="293"/>
      <c r="AK2646" s="293"/>
      <c r="AL2646" s="293"/>
      <c r="AM2646" s="293"/>
      <c r="AN2646" s="293"/>
      <c r="AO2646" s="293"/>
      <c r="AP2646" s="293"/>
    </row>
    <row r="2647" spans="2:44" ht="12.75" customHeight="1">
      <c r="C2647" s="121"/>
      <c r="D2647" s="119"/>
      <c r="E2647" s="119"/>
      <c r="F2647" s="119"/>
      <c r="G2647" s="257" t="s">
        <v>1430</v>
      </c>
      <c r="H2647" s="289" t="s">
        <v>1363</v>
      </c>
      <c r="I2647" s="290">
        <v>36</v>
      </c>
      <c r="J2647" s="290">
        <v>0</v>
      </c>
      <c r="K2647" s="290">
        <v>0.6</v>
      </c>
      <c r="L2647" s="290">
        <v>0</v>
      </c>
      <c r="M2647" s="290"/>
      <c r="N2647" s="290"/>
      <c r="O2647" s="290"/>
      <c r="P2647" s="290"/>
      <c r="Q2647" s="105"/>
      <c r="R2647" s="105">
        <v>42676</v>
      </c>
      <c r="S2647" s="293"/>
      <c r="T2647" s="293"/>
      <c r="U2647" s="293"/>
      <c r="V2647" s="293"/>
      <c r="W2647" s="293"/>
      <c r="X2647" s="84"/>
      <c r="Y2647" s="293"/>
      <c r="Z2647" s="293"/>
      <c r="AA2647" s="293"/>
      <c r="AB2647" s="293"/>
      <c r="AC2647" s="293"/>
      <c r="AD2647" s="293"/>
      <c r="AE2647" s="322"/>
      <c r="AF2647" s="293"/>
      <c r="AG2647" s="293"/>
      <c r="AH2647" s="293"/>
      <c r="AI2647" s="293"/>
      <c r="AJ2647" s="293"/>
      <c r="AK2647" s="293"/>
      <c r="AL2647" s="293"/>
      <c r="AM2647" s="293"/>
      <c r="AN2647" s="293"/>
      <c r="AO2647" s="293"/>
      <c r="AP2647" s="293"/>
      <c r="AQ2647" s="291"/>
      <c r="AR2647" s="291"/>
    </row>
    <row r="2648" spans="2:44" ht="12.75" customHeight="1">
      <c r="C2648" s="121"/>
      <c r="D2648" s="119"/>
      <c r="E2648" s="119"/>
      <c r="F2648" s="119"/>
      <c r="G2648" s="257" t="s">
        <v>1431</v>
      </c>
      <c r="H2648" s="289" t="s">
        <v>1363</v>
      </c>
      <c r="I2648" s="290">
        <v>36</v>
      </c>
      <c r="J2648" s="290">
        <v>0</v>
      </c>
      <c r="K2648" s="290">
        <v>0.6</v>
      </c>
      <c r="L2648" s="290">
        <v>0</v>
      </c>
      <c r="M2648" s="290"/>
      <c r="N2648" s="290"/>
      <c r="O2648" s="290"/>
      <c r="P2648" s="290"/>
      <c r="Q2648" s="105"/>
      <c r="R2648" s="105">
        <v>42676</v>
      </c>
      <c r="S2648" s="293"/>
      <c r="T2648" s="293"/>
      <c r="U2648" s="293"/>
      <c r="V2648" s="293"/>
      <c r="W2648" s="293"/>
      <c r="X2648" s="84"/>
      <c r="Y2648" s="293"/>
      <c r="Z2648" s="293"/>
      <c r="AA2648" s="293"/>
      <c r="AB2648" s="293"/>
      <c r="AC2648" s="293"/>
      <c r="AD2648" s="293"/>
      <c r="AE2648" s="322"/>
      <c r="AF2648" s="293"/>
      <c r="AG2648" s="293"/>
      <c r="AH2648" s="293"/>
      <c r="AI2648" s="293"/>
      <c r="AJ2648" s="293"/>
      <c r="AK2648" s="293"/>
      <c r="AL2648" s="293"/>
      <c r="AM2648" s="293"/>
      <c r="AN2648" s="293"/>
      <c r="AO2648" s="293"/>
      <c r="AP2648" s="293"/>
      <c r="AQ2648" s="291"/>
      <c r="AR2648" s="291"/>
    </row>
    <row r="2649" spans="2:44" ht="12.75" customHeight="1">
      <c r="B2649" s="93"/>
      <c r="C2649" s="120" t="s">
        <v>27</v>
      </c>
      <c r="D2649" s="120" t="s">
        <v>1468</v>
      </c>
      <c r="E2649" s="22" t="s">
        <v>1659</v>
      </c>
      <c r="F2649" s="22" t="s">
        <v>1660</v>
      </c>
      <c r="G2649" s="257" t="s">
        <v>1661</v>
      </c>
      <c r="H2649" s="289" t="s">
        <v>1363</v>
      </c>
      <c r="I2649" s="290">
        <v>18</v>
      </c>
      <c r="J2649" s="290">
        <v>720</v>
      </c>
      <c r="K2649" s="290">
        <v>0.3</v>
      </c>
      <c r="L2649" s="290">
        <v>12</v>
      </c>
      <c r="M2649" s="290">
        <v>55.2</v>
      </c>
      <c r="N2649" s="290">
        <v>2880</v>
      </c>
      <c r="O2649" s="290">
        <v>0.92</v>
      </c>
      <c r="P2649" s="290">
        <v>48</v>
      </c>
      <c r="Q2649" s="105"/>
      <c r="R2649" s="105">
        <v>42676</v>
      </c>
      <c r="S2649" s="293"/>
      <c r="T2649" s="293"/>
      <c r="U2649" s="293"/>
      <c r="V2649" s="293"/>
      <c r="W2649" s="293"/>
      <c r="X2649" s="84"/>
      <c r="Y2649" s="293"/>
      <c r="Z2649" s="293"/>
      <c r="AA2649" s="293"/>
      <c r="AB2649" s="293"/>
      <c r="AC2649" s="293"/>
      <c r="AD2649" s="293"/>
      <c r="AE2649" s="322"/>
      <c r="AF2649" s="293"/>
      <c r="AG2649" s="293"/>
      <c r="AH2649" s="293"/>
      <c r="AI2649" s="293"/>
      <c r="AJ2649" s="293"/>
      <c r="AK2649" s="293"/>
      <c r="AL2649" s="293"/>
      <c r="AM2649" s="293"/>
      <c r="AN2649" s="293"/>
      <c r="AO2649" s="293"/>
      <c r="AP2649" s="293"/>
    </row>
    <row r="2650" spans="2:44" ht="12.75" customHeight="1">
      <c r="C2650" s="121"/>
      <c r="D2650" s="119"/>
      <c r="E2650" s="119"/>
      <c r="F2650" s="119"/>
      <c r="G2650" s="257" t="s">
        <v>522</v>
      </c>
      <c r="H2650" s="289" t="s">
        <v>1363</v>
      </c>
      <c r="I2650" s="290">
        <v>18</v>
      </c>
      <c r="J2650" s="290">
        <v>720</v>
      </c>
      <c r="K2650" s="290">
        <v>0.3</v>
      </c>
      <c r="L2650" s="290">
        <v>12</v>
      </c>
      <c r="M2650" s="290"/>
      <c r="N2650" s="290"/>
      <c r="O2650" s="290"/>
      <c r="P2650" s="290"/>
      <c r="Q2650" s="105"/>
      <c r="R2650" s="105">
        <v>42676</v>
      </c>
      <c r="S2650" s="293"/>
      <c r="T2650" s="293"/>
      <c r="U2650" s="293"/>
      <c r="V2650" s="293"/>
      <c r="W2650" s="293"/>
      <c r="X2650" s="84"/>
      <c r="Y2650" s="293"/>
      <c r="Z2650" s="293"/>
      <c r="AA2650" s="293"/>
      <c r="AB2650" s="293"/>
      <c r="AC2650" s="293"/>
      <c r="AD2650" s="293"/>
      <c r="AE2650" s="322"/>
      <c r="AF2650" s="293"/>
      <c r="AG2650" s="293"/>
      <c r="AH2650" s="293"/>
      <c r="AI2650" s="293"/>
      <c r="AJ2650" s="293"/>
      <c r="AK2650" s="293"/>
      <c r="AL2650" s="293"/>
      <c r="AM2650" s="293"/>
      <c r="AN2650" s="293"/>
      <c r="AO2650" s="293"/>
      <c r="AP2650" s="293"/>
      <c r="AQ2650" s="291"/>
      <c r="AR2650" s="291"/>
    </row>
    <row r="2651" spans="2:44" ht="12.75" customHeight="1">
      <c r="C2651" s="121"/>
      <c r="D2651" s="119"/>
      <c r="E2651" s="119"/>
      <c r="F2651" s="119"/>
      <c r="G2651" s="257" t="s">
        <v>523</v>
      </c>
      <c r="H2651" s="289" t="s">
        <v>1363</v>
      </c>
      <c r="I2651" s="290">
        <v>18</v>
      </c>
      <c r="J2651" s="290">
        <v>720</v>
      </c>
      <c r="K2651" s="290">
        <v>0.3</v>
      </c>
      <c r="L2651" s="290">
        <v>12</v>
      </c>
      <c r="M2651" s="290"/>
      <c r="N2651" s="290"/>
      <c r="O2651" s="290"/>
      <c r="P2651" s="290"/>
      <c r="Q2651" s="105"/>
      <c r="R2651" s="105">
        <v>42676</v>
      </c>
      <c r="S2651" s="293"/>
      <c r="T2651" s="293"/>
      <c r="U2651" s="293"/>
      <c r="V2651" s="293"/>
      <c r="W2651" s="293"/>
      <c r="X2651" s="84"/>
      <c r="Y2651" s="293"/>
      <c r="Z2651" s="293"/>
      <c r="AA2651" s="293"/>
      <c r="AB2651" s="293"/>
      <c r="AC2651" s="293"/>
      <c r="AD2651" s="293"/>
      <c r="AE2651" s="322"/>
      <c r="AF2651" s="293"/>
      <c r="AG2651" s="293"/>
      <c r="AH2651" s="293"/>
      <c r="AI2651" s="293"/>
      <c r="AJ2651" s="293"/>
      <c r="AK2651" s="293"/>
      <c r="AL2651" s="293"/>
      <c r="AM2651" s="293"/>
      <c r="AN2651" s="293"/>
      <c r="AO2651" s="293"/>
      <c r="AP2651" s="293"/>
      <c r="AQ2651" s="291"/>
      <c r="AR2651" s="291"/>
    </row>
    <row r="2652" spans="2:44" ht="12.75" customHeight="1">
      <c r="C2652" s="121"/>
      <c r="D2652" s="119"/>
      <c r="E2652" s="119"/>
      <c r="F2652" s="119"/>
      <c r="G2652" s="257" t="s">
        <v>1444</v>
      </c>
      <c r="H2652" s="289" t="s">
        <v>1363</v>
      </c>
      <c r="I2652" s="290">
        <v>1.2</v>
      </c>
      <c r="J2652" s="290">
        <v>720</v>
      </c>
      <c r="K2652" s="290">
        <v>0.02</v>
      </c>
      <c r="L2652" s="290">
        <v>12</v>
      </c>
      <c r="M2652" s="290"/>
      <c r="N2652" s="290"/>
      <c r="O2652" s="290"/>
      <c r="P2652" s="290"/>
      <c r="Q2652" s="105"/>
      <c r="R2652" s="105">
        <v>42676</v>
      </c>
      <c r="S2652" s="293"/>
      <c r="T2652" s="293"/>
      <c r="U2652" s="293"/>
      <c r="V2652" s="293"/>
      <c r="W2652" s="293"/>
      <c r="X2652" s="84"/>
      <c r="Y2652" s="293"/>
      <c r="Z2652" s="293"/>
      <c r="AA2652" s="293"/>
      <c r="AB2652" s="293"/>
      <c r="AC2652" s="293"/>
      <c r="AD2652" s="293"/>
      <c r="AE2652" s="322"/>
      <c r="AF2652" s="293"/>
      <c r="AG2652" s="293"/>
      <c r="AH2652" s="293"/>
      <c r="AI2652" s="293"/>
      <c r="AJ2652" s="293"/>
      <c r="AK2652" s="293"/>
      <c r="AL2652" s="293"/>
      <c r="AM2652" s="293"/>
      <c r="AN2652" s="293"/>
      <c r="AO2652" s="293"/>
      <c r="AP2652" s="293"/>
      <c r="AQ2652" s="291"/>
      <c r="AR2652" s="291"/>
    </row>
    <row r="2653" spans="2:44" ht="12.75" customHeight="1">
      <c r="B2653" s="93"/>
      <c r="C2653" s="120" t="s">
        <v>1662</v>
      </c>
      <c r="D2653" s="120" t="s">
        <v>1468</v>
      </c>
      <c r="E2653" s="22" t="s">
        <v>1659</v>
      </c>
      <c r="F2653" s="22" t="s">
        <v>1663</v>
      </c>
      <c r="G2653" s="257" t="s">
        <v>1664</v>
      </c>
      <c r="H2653" s="289" t="s">
        <v>1363</v>
      </c>
      <c r="I2653" s="290">
        <v>60</v>
      </c>
      <c r="J2653" s="290">
        <v>720</v>
      </c>
      <c r="K2653" s="290">
        <v>1</v>
      </c>
      <c r="L2653" s="290">
        <v>12</v>
      </c>
      <c r="M2653" s="290">
        <v>120</v>
      </c>
      <c r="N2653" s="290">
        <v>1440</v>
      </c>
      <c r="O2653" s="290">
        <v>2</v>
      </c>
      <c r="P2653" s="290">
        <v>24</v>
      </c>
      <c r="Q2653" s="105"/>
      <c r="R2653" s="105">
        <v>43056</v>
      </c>
      <c r="S2653" s="293"/>
      <c r="T2653" s="293"/>
      <c r="U2653" s="293"/>
      <c r="V2653" s="293"/>
      <c r="W2653" s="293"/>
      <c r="X2653" s="84"/>
      <c r="Y2653" s="293"/>
      <c r="Z2653" s="293"/>
      <c r="AA2653" s="293"/>
      <c r="AB2653" s="293"/>
      <c r="AC2653" s="293"/>
      <c r="AD2653" s="293"/>
      <c r="AE2653" s="322"/>
      <c r="AF2653" s="293"/>
      <c r="AG2653" s="293"/>
      <c r="AH2653" s="293"/>
      <c r="AI2653" s="293"/>
      <c r="AJ2653" s="293"/>
      <c r="AK2653" s="293"/>
      <c r="AL2653" s="293"/>
      <c r="AM2653" s="293"/>
      <c r="AN2653" s="293"/>
      <c r="AO2653" s="293"/>
      <c r="AP2653" s="293"/>
    </row>
    <row r="2654" spans="2:44" ht="12.75" customHeight="1">
      <c r="C2654" s="121"/>
      <c r="D2654" s="119"/>
      <c r="E2654" s="119"/>
      <c r="F2654" s="119"/>
      <c r="G2654" s="257" t="s">
        <v>1665</v>
      </c>
      <c r="H2654" s="289" t="s">
        <v>1363</v>
      </c>
      <c r="I2654" s="290">
        <v>60</v>
      </c>
      <c r="J2654" s="290">
        <v>720</v>
      </c>
      <c r="K2654" s="290">
        <v>1</v>
      </c>
      <c r="L2654" s="290">
        <v>12</v>
      </c>
      <c r="M2654" s="290"/>
      <c r="N2654" s="290"/>
      <c r="O2654" s="290"/>
      <c r="P2654" s="290"/>
      <c r="Q2654" s="105"/>
      <c r="R2654" s="105">
        <v>43056</v>
      </c>
      <c r="S2654" s="293"/>
      <c r="T2654" s="293"/>
      <c r="U2654" s="293"/>
      <c r="V2654" s="293"/>
      <c r="W2654" s="293"/>
      <c r="X2654" s="84"/>
      <c r="Y2654" s="293"/>
      <c r="Z2654" s="293"/>
      <c r="AA2654" s="293"/>
      <c r="AB2654" s="293"/>
      <c r="AC2654" s="293"/>
      <c r="AD2654" s="293"/>
      <c r="AE2654" s="322"/>
      <c r="AF2654" s="293"/>
      <c r="AG2654" s="293"/>
      <c r="AH2654" s="293"/>
      <c r="AI2654" s="293"/>
      <c r="AJ2654" s="293"/>
      <c r="AK2654" s="293"/>
      <c r="AL2654" s="293"/>
      <c r="AM2654" s="293"/>
      <c r="AN2654" s="293"/>
      <c r="AO2654" s="293"/>
      <c r="AP2654" s="293"/>
      <c r="AQ2654" s="291"/>
      <c r="AR2654" s="291"/>
    </row>
    <row r="2655" spans="2:44" ht="12.75" customHeight="1">
      <c r="B2655" s="93"/>
      <c r="C2655" s="120" t="s">
        <v>1662</v>
      </c>
      <c r="D2655" s="120" t="s">
        <v>1468</v>
      </c>
      <c r="E2655" s="22" t="s">
        <v>1666</v>
      </c>
      <c r="F2655" s="22" t="s">
        <v>1667</v>
      </c>
      <c r="G2655" s="257" t="s">
        <v>1667</v>
      </c>
      <c r="H2655" s="289" t="s">
        <v>1363</v>
      </c>
      <c r="I2655" s="290">
        <v>60</v>
      </c>
      <c r="J2655" s="290">
        <v>0</v>
      </c>
      <c r="K2655" s="290">
        <v>1</v>
      </c>
      <c r="L2655" s="290">
        <v>0</v>
      </c>
      <c r="M2655" s="290">
        <v>60</v>
      </c>
      <c r="N2655" s="290">
        <v>0</v>
      </c>
      <c r="O2655" s="290">
        <v>1</v>
      </c>
      <c r="P2655" s="290">
        <v>0</v>
      </c>
      <c r="Q2655" s="105"/>
      <c r="R2655" s="105">
        <v>42677</v>
      </c>
      <c r="S2655" s="293"/>
      <c r="T2655" s="293"/>
      <c r="U2655" s="293"/>
      <c r="V2655" s="293"/>
      <c r="W2655" s="293"/>
      <c r="X2655" s="84"/>
      <c r="Y2655" s="293"/>
      <c r="Z2655" s="293"/>
      <c r="AA2655" s="293"/>
      <c r="AB2655" s="293"/>
      <c r="AC2655" s="293"/>
      <c r="AD2655" s="293"/>
      <c r="AE2655" s="322"/>
      <c r="AF2655" s="293"/>
      <c r="AG2655" s="293"/>
      <c r="AH2655" s="293"/>
      <c r="AI2655" s="293"/>
      <c r="AJ2655" s="293"/>
      <c r="AK2655" s="293"/>
      <c r="AL2655" s="293"/>
      <c r="AM2655" s="293"/>
      <c r="AN2655" s="293"/>
      <c r="AO2655" s="293"/>
      <c r="AP2655" s="293"/>
    </row>
    <row r="2656" spans="2:44" ht="12.75" customHeight="1">
      <c r="B2656" s="93"/>
      <c r="C2656" s="120" t="s">
        <v>27</v>
      </c>
      <c r="D2656" s="120" t="s">
        <v>1468</v>
      </c>
      <c r="E2656" s="22" t="s">
        <v>1666</v>
      </c>
      <c r="F2656" s="22" t="s">
        <v>1668</v>
      </c>
      <c r="G2656" s="257" t="s">
        <v>1668</v>
      </c>
      <c r="H2656" s="289" t="s">
        <v>1363</v>
      </c>
      <c r="I2656" s="290">
        <v>60</v>
      </c>
      <c r="J2656" s="290">
        <v>0</v>
      </c>
      <c r="K2656" s="290">
        <v>1</v>
      </c>
      <c r="L2656" s="290">
        <v>0</v>
      </c>
      <c r="M2656" s="290">
        <v>60</v>
      </c>
      <c r="N2656" s="290">
        <v>0</v>
      </c>
      <c r="O2656" s="290">
        <v>1</v>
      </c>
      <c r="P2656" s="290">
        <v>0</v>
      </c>
      <c r="Q2656" s="105"/>
      <c r="R2656" s="105">
        <v>42677</v>
      </c>
      <c r="S2656" s="293"/>
      <c r="T2656" s="293"/>
      <c r="U2656" s="293"/>
      <c r="V2656" s="293"/>
      <c r="W2656" s="293"/>
      <c r="X2656" s="84"/>
      <c r="Y2656" s="293"/>
      <c r="Z2656" s="293"/>
      <c r="AA2656" s="293"/>
      <c r="AB2656" s="293"/>
      <c r="AC2656" s="293"/>
      <c r="AD2656" s="293"/>
      <c r="AE2656" s="322"/>
      <c r="AF2656" s="293"/>
      <c r="AG2656" s="293"/>
      <c r="AH2656" s="293"/>
      <c r="AI2656" s="293"/>
      <c r="AJ2656" s="293"/>
      <c r="AK2656" s="293"/>
      <c r="AL2656" s="293"/>
      <c r="AM2656" s="293"/>
      <c r="AN2656" s="293"/>
      <c r="AO2656" s="293"/>
      <c r="AP2656" s="293"/>
    </row>
    <row r="2657" spans="2:44" ht="12.75" customHeight="1">
      <c r="B2657" s="93"/>
      <c r="C2657" s="120" t="s">
        <v>27</v>
      </c>
      <c r="D2657" s="120" t="s">
        <v>1468</v>
      </c>
      <c r="E2657" s="22" t="s">
        <v>1666</v>
      </c>
      <c r="F2657" s="22" t="s">
        <v>1669</v>
      </c>
      <c r="G2657" s="257" t="s">
        <v>1670</v>
      </c>
      <c r="H2657" s="289" t="s">
        <v>1363</v>
      </c>
      <c r="I2657" s="290">
        <v>3</v>
      </c>
      <c r="J2657" s="290">
        <v>480</v>
      </c>
      <c r="K2657" s="290">
        <v>0.05</v>
      </c>
      <c r="L2657" s="290">
        <v>8</v>
      </c>
      <c r="M2657" s="290">
        <v>54</v>
      </c>
      <c r="N2657" s="290">
        <v>480</v>
      </c>
      <c r="O2657" s="290">
        <v>0.9</v>
      </c>
      <c r="P2657" s="290">
        <v>8</v>
      </c>
      <c r="Q2657" s="105"/>
      <c r="R2657" s="105">
        <v>42677</v>
      </c>
      <c r="S2657" s="293"/>
      <c r="T2657" s="293"/>
      <c r="U2657" s="293"/>
      <c r="V2657" s="293"/>
      <c r="W2657" s="293"/>
      <c r="X2657" s="84"/>
      <c r="Y2657" s="293"/>
      <c r="Z2657" s="293"/>
      <c r="AA2657" s="293"/>
      <c r="AB2657" s="293"/>
      <c r="AC2657" s="293"/>
      <c r="AD2657" s="293"/>
      <c r="AE2657" s="322"/>
      <c r="AF2657" s="293"/>
      <c r="AG2657" s="293"/>
      <c r="AH2657" s="293"/>
      <c r="AI2657" s="293"/>
      <c r="AJ2657" s="293"/>
      <c r="AK2657" s="293"/>
      <c r="AL2657" s="293"/>
      <c r="AM2657" s="293"/>
      <c r="AN2657" s="293"/>
      <c r="AO2657" s="293"/>
      <c r="AP2657" s="293"/>
    </row>
    <row r="2658" spans="2:44" ht="12.75" customHeight="1">
      <c r="C2658" s="121"/>
      <c r="D2658" s="119"/>
      <c r="E2658" s="119"/>
      <c r="F2658" s="119"/>
      <c r="G2658" s="257" t="s">
        <v>1505</v>
      </c>
      <c r="H2658" s="289" t="s">
        <v>1363</v>
      </c>
      <c r="I2658" s="290">
        <v>12</v>
      </c>
      <c r="J2658" s="290">
        <v>0</v>
      </c>
      <c r="K2658" s="290">
        <v>0.2</v>
      </c>
      <c r="L2658" s="290">
        <v>0</v>
      </c>
      <c r="M2658" s="290"/>
      <c r="N2658" s="290"/>
      <c r="O2658" s="290"/>
      <c r="P2658" s="290"/>
      <c r="Q2658" s="105"/>
      <c r="R2658" s="105">
        <v>42677</v>
      </c>
      <c r="S2658" s="293"/>
      <c r="T2658" s="293"/>
      <c r="U2658" s="293"/>
      <c r="V2658" s="293"/>
      <c r="W2658" s="293"/>
      <c r="X2658" s="84"/>
      <c r="Y2658" s="293"/>
      <c r="Z2658" s="293"/>
      <c r="AA2658" s="293"/>
      <c r="AB2658" s="293"/>
      <c r="AC2658" s="293"/>
      <c r="AD2658" s="293"/>
      <c r="AE2658" s="322"/>
      <c r="AF2658" s="293"/>
      <c r="AG2658" s="293"/>
      <c r="AH2658" s="293"/>
      <c r="AI2658" s="293"/>
      <c r="AJ2658" s="293"/>
      <c r="AK2658" s="293"/>
      <c r="AL2658" s="293"/>
      <c r="AM2658" s="293"/>
      <c r="AN2658" s="293"/>
      <c r="AO2658" s="293"/>
      <c r="AP2658" s="293"/>
      <c r="AQ2658" s="291"/>
      <c r="AR2658" s="291"/>
    </row>
    <row r="2659" spans="2:44" ht="12.75" customHeight="1">
      <c r="C2659" s="121"/>
      <c r="D2659" s="119"/>
      <c r="E2659" s="119"/>
      <c r="F2659" s="119"/>
      <c r="G2659" s="257" t="s">
        <v>1506</v>
      </c>
      <c r="H2659" s="289" t="s">
        <v>1363</v>
      </c>
      <c r="I2659" s="290">
        <v>6</v>
      </c>
      <c r="J2659" s="290">
        <v>0</v>
      </c>
      <c r="K2659" s="290">
        <v>0.1</v>
      </c>
      <c r="L2659" s="290">
        <v>0</v>
      </c>
      <c r="M2659" s="290"/>
      <c r="N2659" s="290"/>
      <c r="O2659" s="290"/>
      <c r="P2659" s="290"/>
      <c r="Q2659" s="105"/>
      <c r="R2659" s="105">
        <v>42677</v>
      </c>
      <c r="S2659" s="293"/>
      <c r="T2659" s="293"/>
      <c r="U2659" s="293"/>
      <c r="V2659" s="293"/>
      <c r="W2659" s="293"/>
      <c r="X2659" s="84"/>
      <c r="Y2659" s="293"/>
      <c r="Z2659" s="293"/>
      <c r="AA2659" s="293"/>
      <c r="AB2659" s="293"/>
      <c r="AC2659" s="293"/>
      <c r="AD2659" s="293"/>
      <c r="AE2659" s="322"/>
      <c r="AF2659" s="293"/>
      <c r="AG2659" s="293"/>
      <c r="AH2659" s="293"/>
      <c r="AI2659" s="293"/>
      <c r="AJ2659" s="293"/>
      <c r="AK2659" s="293"/>
      <c r="AL2659" s="293"/>
      <c r="AM2659" s="293"/>
      <c r="AN2659" s="293"/>
      <c r="AO2659" s="293"/>
      <c r="AP2659" s="293"/>
      <c r="AQ2659" s="291"/>
      <c r="AR2659" s="291"/>
    </row>
    <row r="2660" spans="2:44" ht="12.75" customHeight="1">
      <c r="C2660" s="121"/>
      <c r="D2660" s="119"/>
      <c r="E2660" s="119"/>
      <c r="F2660" s="119"/>
      <c r="G2660" s="257" t="s">
        <v>1507</v>
      </c>
      <c r="H2660" s="289" t="s">
        <v>1363</v>
      </c>
      <c r="I2660" s="290">
        <v>6</v>
      </c>
      <c r="J2660" s="290">
        <v>0</v>
      </c>
      <c r="K2660" s="290">
        <v>0.1</v>
      </c>
      <c r="L2660" s="290">
        <v>0</v>
      </c>
      <c r="M2660" s="290"/>
      <c r="N2660" s="290"/>
      <c r="O2660" s="290"/>
      <c r="P2660" s="290"/>
      <c r="Q2660" s="105"/>
      <c r="R2660" s="105">
        <v>42677</v>
      </c>
      <c r="S2660" s="293"/>
      <c r="T2660" s="293"/>
      <c r="U2660" s="293"/>
      <c r="V2660" s="293"/>
      <c r="W2660" s="293"/>
      <c r="X2660" s="84"/>
      <c r="Y2660" s="293"/>
      <c r="Z2660" s="293"/>
      <c r="AA2660" s="293"/>
      <c r="AB2660" s="293"/>
      <c r="AC2660" s="293"/>
      <c r="AD2660" s="293"/>
      <c r="AE2660" s="322"/>
      <c r="AF2660" s="293"/>
      <c r="AG2660" s="293"/>
      <c r="AH2660" s="293"/>
      <c r="AI2660" s="293"/>
      <c r="AJ2660" s="293"/>
      <c r="AK2660" s="293"/>
      <c r="AL2660" s="293"/>
      <c r="AM2660" s="293"/>
      <c r="AN2660" s="293"/>
      <c r="AO2660" s="293"/>
      <c r="AP2660" s="293"/>
      <c r="AQ2660" s="291"/>
      <c r="AR2660" s="291"/>
    </row>
    <row r="2661" spans="2:44" ht="12.75" customHeight="1">
      <c r="C2661" s="121"/>
      <c r="D2661" s="119"/>
      <c r="E2661" s="119"/>
      <c r="F2661" s="119"/>
      <c r="G2661" s="257" t="s">
        <v>1447</v>
      </c>
      <c r="H2661" s="289" t="s">
        <v>1363</v>
      </c>
      <c r="I2661" s="290">
        <v>12</v>
      </c>
      <c r="J2661" s="290">
        <v>0</v>
      </c>
      <c r="K2661" s="290">
        <v>0.2</v>
      </c>
      <c r="L2661" s="290">
        <v>0</v>
      </c>
      <c r="M2661" s="290"/>
      <c r="N2661" s="290"/>
      <c r="O2661" s="290"/>
      <c r="P2661" s="290"/>
      <c r="Q2661" s="105"/>
      <c r="R2661" s="105">
        <v>42677</v>
      </c>
      <c r="S2661" s="293"/>
      <c r="T2661" s="293"/>
      <c r="U2661" s="293"/>
      <c r="V2661" s="293"/>
      <c r="W2661" s="293"/>
      <c r="X2661" s="84"/>
      <c r="Y2661" s="293"/>
      <c r="Z2661" s="293"/>
      <c r="AA2661" s="293"/>
      <c r="AB2661" s="293"/>
      <c r="AC2661" s="293"/>
      <c r="AD2661" s="293"/>
      <c r="AE2661" s="322"/>
      <c r="AF2661" s="293"/>
      <c r="AG2661" s="293"/>
      <c r="AH2661" s="293"/>
      <c r="AI2661" s="293"/>
      <c r="AJ2661" s="293"/>
      <c r="AK2661" s="293"/>
      <c r="AL2661" s="293"/>
      <c r="AM2661" s="293"/>
      <c r="AN2661" s="293"/>
      <c r="AO2661" s="293"/>
      <c r="AP2661" s="293"/>
      <c r="AQ2661" s="291"/>
      <c r="AR2661" s="291"/>
    </row>
    <row r="2662" spans="2:44" ht="12.75" customHeight="1">
      <c r="C2662" s="121"/>
      <c r="D2662" s="119"/>
      <c r="E2662" s="119"/>
      <c r="F2662" s="119"/>
      <c r="G2662" s="257" t="s">
        <v>1508</v>
      </c>
      <c r="H2662" s="289" t="s">
        <v>1363</v>
      </c>
      <c r="I2662" s="290">
        <v>3</v>
      </c>
      <c r="J2662" s="290">
        <v>0</v>
      </c>
      <c r="K2662" s="290">
        <v>0.05</v>
      </c>
      <c r="L2662" s="290">
        <v>0</v>
      </c>
      <c r="M2662" s="290"/>
      <c r="N2662" s="290"/>
      <c r="O2662" s="290"/>
      <c r="P2662" s="290"/>
      <c r="Q2662" s="105"/>
      <c r="R2662" s="105">
        <v>42677</v>
      </c>
      <c r="S2662" s="293"/>
      <c r="T2662" s="293"/>
      <c r="U2662" s="293"/>
      <c r="V2662" s="293"/>
      <c r="W2662" s="293"/>
      <c r="X2662" s="84"/>
      <c r="Y2662" s="293"/>
      <c r="Z2662" s="293"/>
      <c r="AA2662" s="293"/>
      <c r="AB2662" s="293"/>
      <c r="AC2662" s="293"/>
      <c r="AD2662" s="293"/>
      <c r="AE2662" s="322"/>
      <c r="AF2662" s="293"/>
      <c r="AG2662" s="293"/>
      <c r="AH2662" s="293"/>
      <c r="AI2662" s="293"/>
      <c r="AJ2662" s="293"/>
      <c r="AK2662" s="293"/>
      <c r="AL2662" s="293"/>
      <c r="AM2662" s="293"/>
      <c r="AN2662" s="293"/>
      <c r="AO2662" s="293"/>
      <c r="AP2662" s="293"/>
      <c r="AQ2662" s="291"/>
      <c r="AR2662" s="291"/>
    </row>
    <row r="2663" spans="2:44" ht="12.75" customHeight="1">
      <c r="C2663" s="121"/>
      <c r="D2663" s="119"/>
      <c r="E2663" s="119"/>
      <c r="F2663" s="119"/>
      <c r="G2663" s="257" t="s">
        <v>1509</v>
      </c>
      <c r="H2663" s="289" t="s">
        <v>1363</v>
      </c>
      <c r="I2663" s="290">
        <v>12</v>
      </c>
      <c r="J2663" s="290">
        <v>0</v>
      </c>
      <c r="K2663" s="290">
        <v>0.2</v>
      </c>
      <c r="L2663" s="290">
        <v>0</v>
      </c>
      <c r="M2663" s="290"/>
      <c r="N2663" s="290"/>
      <c r="O2663" s="290"/>
      <c r="P2663" s="290"/>
      <c r="Q2663" s="105"/>
      <c r="R2663" s="105">
        <v>42677</v>
      </c>
      <c r="S2663" s="293"/>
      <c r="T2663" s="293"/>
      <c r="U2663" s="293"/>
      <c r="V2663" s="293"/>
      <c r="W2663" s="293"/>
      <c r="X2663" s="84"/>
      <c r="Y2663" s="293"/>
      <c r="Z2663" s="293"/>
      <c r="AA2663" s="293"/>
      <c r="AB2663" s="293"/>
      <c r="AC2663" s="293"/>
      <c r="AD2663" s="293"/>
      <c r="AE2663" s="322"/>
      <c r="AF2663" s="293"/>
      <c r="AG2663" s="293"/>
      <c r="AH2663" s="293"/>
      <c r="AI2663" s="293"/>
      <c r="AJ2663" s="293"/>
      <c r="AK2663" s="293"/>
      <c r="AL2663" s="293"/>
      <c r="AM2663" s="293"/>
      <c r="AN2663" s="293"/>
      <c r="AO2663" s="293"/>
      <c r="AP2663" s="293"/>
      <c r="AQ2663" s="291"/>
      <c r="AR2663" s="291"/>
    </row>
    <row r="2664" spans="2:44" ht="12.75" customHeight="1">
      <c r="B2664" s="93"/>
      <c r="C2664" s="120" t="s">
        <v>27</v>
      </c>
      <c r="D2664" s="120" t="s">
        <v>1468</v>
      </c>
      <c r="E2664" s="22" t="s">
        <v>1671</v>
      </c>
      <c r="F2664" s="22" t="s">
        <v>1446</v>
      </c>
      <c r="G2664" s="257" t="s">
        <v>1447</v>
      </c>
      <c r="H2664" s="289" t="s">
        <v>1363</v>
      </c>
      <c r="I2664" s="290">
        <v>12</v>
      </c>
      <c r="J2664" s="290">
        <v>2160</v>
      </c>
      <c r="K2664" s="290">
        <v>0.2</v>
      </c>
      <c r="L2664" s="290">
        <v>36</v>
      </c>
      <c r="M2664" s="290">
        <v>24</v>
      </c>
      <c r="N2664" s="290">
        <v>5760</v>
      </c>
      <c r="O2664" s="290">
        <v>0.4</v>
      </c>
      <c r="P2664" s="290">
        <v>96</v>
      </c>
      <c r="Q2664" s="105"/>
      <c r="R2664" s="105">
        <v>42677</v>
      </c>
      <c r="S2664" s="293"/>
      <c r="T2664" s="293"/>
      <c r="U2664" s="293"/>
      <c r="V2664" s="293"/>
      <c r="W2664" s="293"/>
      <c r="X2664" s="84"/>
      <c r="Y2664" s="293"/>
      <c r="Z2664" s="293"/>
      <c r="AA2664" s="293"/>
      <c r="AB2664" s="293"/>
      <c r="AC2664" s="293"/>
      <c r="AD2664" s="293"/>
      <c r="AE2664" s="322"/>
      <c r="AF2664" s="293"/>
      <c r="AG2664" s="293"/>
      <c r="AH2664" s="293"/>
      <c r="AI2664" s="293"/>
      <c r="AJ2664" s="293"/>
      <c r="AK2664" s="293"/>
      <c r="AL2664" s="293"/>
      <c r="AM2664" s="293"/>
      <c r="AN2664" s="293"/>
      <c r="AO2664" s="293"/>
      <c r="AP2664" s="293"/>
    </row>
    <row r="2665" spans="2:44" ht="12.75" customHeight="1">
      <c r="C2665" s="121"/>
      <c r="D2665" s="119"/>
      <c r="E2665" s="119"/>
      <c r="F2665" s="119"/>
      <c r="G2665" s="257" t="s">
        <v>1672</v>
      </c>
      <c r="H2665" s="289" t="s">
        <v>1363</v>
      </c>
      <c r="I2665" s="290">
        <v>6</v>
      </c>
      <c r="J2665" s="290">
        <v>2880</v>
      </c>
      <c r="K2665" s="290">
        <v>0.1</v>
      </c>
      <c r="L2665" s="290">
        <v>48</v>
      </c>
      <c r="M2665" s="290"/>
      <c r="N2665" s="290"/>
      <c r="O2665" s="290"/>
      <c r="P2665" s="290"/>
      <c r="Q2665" s="105"/>
      <c r="R2665" s="105">
        <v>42677</v>
      </c>
      <c r="S2665" s="293"/>
      <c r="T2665" s="293"/>
      <c r="U2665" s="293"/>
      <c r="V2665" s="293"/>
      <c r="W2665" s="293"/>
      <c r="X2665" s="84"/>
      <c r="Y2665" s="293"/>
      <c r="Z2665" s="293"/>
      <c r="AA2665" s="293"/>
      <c r="AB2665" s="293"/>
      <c r="AC2665" s="293"/>
      <c r="AD2665" s="293"/>
      <c r="AE2665" s="322"/>
      <c r="AF2665" s="293"/>
      <c r="AG2665" s="293"/>
      <c r="AH2665" s="293"/>
      <c r="AI2665" s="293"/>
      <c r="AJ2665" s="293"/>
      <c r="AK2665" s="293"/>
      <c r="AL2665" s="293"/>
      <c r="AM2665" s="293"/>
      <c r="AN2665" s="293"/>
      <c r="AO2665" s="293"/>
      <c r="AP2665" s="293"/>
      <c r="AQ2665" s="291"/>
      <c r="AR2665" s="291"/>
    </row>
    <row r="2666" spans="2:44" ht="12.75" customHeight="1">
      <c r="C2666" s="121"/>
      <c r="D2666" s="119"/>
      <c r="E2666" s="119"/>
      <c r="F2666" s="119"/>
      <c r="G2666" s="257" t="s">
        <v>1448</v>
      </c>
      <c r="H2666" s="289" t="s">
        <v>1363</v>
      </c>
      <c r="I2666" s="290">
        <v>6</v>
      </c>
      <c r="J2666" s="290">
        <v>720</v>
      </c>
      <c r="K2666" s="290">
        <v>0.1</v>
      </c>
      <c r="L2666" s="290">
        <v>12</v>
      </c>
      <c r="M2666" s="290"/>
      <c r="N2666" s="290"/>
      <c r="O2666" s="290"/>
      <c r="P2666" s="290"/>
      <c r="Q2666" s="105"/>
      <c r="R2666" s="105">
        <v>42677</v>
      </c>
      <c r="S2666" s="293"/>
      <c r="T2666" s="293"/>
      <c r="U2666" s="293"/>
      <c r="V2666" s="293"/>
      <c r="W2666" s="293"/>
      <c r="X2666" s="84"/>
      <c r="Y2666" s="293"/>
      <c r="Z2666" s="293"/>
      <c r="AA2666" s="293"/>
      <c r="AB2666" s="293"/>
      <c r="AC2666" s="293"/>
      <c r="AD2666" s="293"/>
      <c r="AE2666" s="322"/>
      <c r="AF2666" s="293"/>
      <c r="AG2666" s="293"/>
      <c r="AH2666" s="293"/>
      <c r="AI2666" s="293"/>
      <c r="AJ2666" s="293"/>
      <c r="AK2666" s="293"/>
      <c r="AL2666" s="293"/>
      <c r="AM2666" s="293"/>
      <c r="AN2666" s="293"/>
      <c r="AO2666" s="293"/>
      <c r="AP2666" s="293"/>
      <c r="AQ2666" s="291"/>
      <c r="AR2666" s="291"/>
    </row>
    <row r="2667" spans="2:44" ht="12.75" customHeight="1">
      <c r="B2667" s="93"/>
      <c r="C2667" s="120" t="s">
        <v>27</v>
      </c>
      <c r="D2667" s="120" t="s">
        <v>1468</v>
      </c>
      <c r="E2667" s="22" t="s">
        <v>1671</v>
      </c>
      <c r="F2667" s="22" t="s">
        <v>1673</v>
      </c>
      <c r="G2667" s="257" t="s">
        <v>1509</v>
      </c>
      <c r="H2667" s="289" t="s">
        <v>1363</v>
      </c>
      <c r="I2667" s="290">
        <v>12</v>
      </c>
      <c r="J2667" s="290">
        <v>0</v>
      </c>
      <c r="K2667" s="290">
        <v>0.2</v>
      </c>
      <c r="L2667" s="290">
        <v>0</v>
      </c>
      <c r="M2667" s="290">
        <v>40.200000000000003</v>
      </c>
      <c r="N2667" s="290">
        <v>480</v>
      </c>
      <c r="O2667" s="290">
        <v>0.67</v>
      </c>
      <c r="P2667" s="290">
        <v>8</v>
      </c>
      <c r="Q2667" s="105"/>
      <c r="R2667" s="105">
        <v>42677</v>
      </c>
      <c r="S2667" s="293"/>
      <c r="T2667" s="293"/>
      <c r="U2667" s="293"/>
      <c r="V2667" s="293"/>
      <c r="W2667" s="293"/>
      <c r="X2667" s="84"/>
      <c r="Y2667" s="293"/>
      <c r="Z2667" s="293"/>
      <c r="AA2667" s="293"/>
      <c r="AB2667" s="293"/>
      <c r="AC2667" s="293"/>
      <c r="AD2667" s="293"/>
      <c r="AE2667" s="322"/>
      <c r="AF2667" s="293"/>
      <c r="AG2667" s="293"/>
      <c r="AH2667" s="293"/>
      <c r="AI2667" s="293"/>
      <c r="AJ2667" s="293"/>
      <c r="AK2667" s="293"/>
      <c r="AL2667" s="293"/>
      <c r="AM2667" s="293"/>
      <c r="AN2667" s="293"/>
      <c r="AO2667" s="293"/>
      <c r="AP2667" s="293"/>
    </row>
    <row r="2668" spans="2:44" ht="12.75" customHeight="1">
      <c r="C2668" s="121"/>
      <c r="D2668" s="119"/>
      <c r="E2668" s="119"/>
      <c r="F2668" s="119"/>
      <c r="G2668" s="257" t="s">
        <v>1421</v>
      </c>
      <c r="H2668" s="289" t="s">
        <v>1363</v>
      </c>
      <c r="I2668" s="290">
        <v>1.2</v>
      </c>
      <c r="J2668" s="290">
        <v>480</v>
      </c>
      <c r="K2668" s="290">
        <v>0.02</v>
      </c>
      <c r="L2668" s="290">
        <v>8</v>
      </c>
      <c r="M2668" s="290"/>
      <c r="N2668" s="290"/>
      <c r="O2668" s="290"/>
      <c r="P2668" s="290"/>
      <c r="Q2668" s="105"/>
      <c r="R2668" s="105">
        <v>42677</v>
      </c>
      <c r="S2668" s="293"/>
      <c r="T2668" s="293"/>
      <c r="U2668" s="293"/>
      <c r="V2668" s="293"/>
      <c r="W2668" s="293"/>
      <c r="X2668" s="84"/>
      <c r="Y2668" s="293"/>
      <c r="Z2668" s="293"/>
      <c r="AA2668" s="293"/>
      <c r="AB2668" s="293"/>
      <c r="AC2668" s="293"/>
      <c r="AD2668" s="293"/>
      <c r="AE2668" s="322"/>
      <c r="AF2668" s="293"/>
      <c r="AG2668" s="293"/>
      <c r="AH2668" s="293"/>
      <c r="AI2668" s="293"/>
      <c r="AJ2668" s="293"/>
      <c r="AK2668" s="293"/>
      <c r="AL2668" s="293"/>
      <c r="AM2668" s="293"/>
      <c r="AN2668" s="293"/>
      <c r="AO2668" s="293"/>
      <c r="AP2668" s="293"/>
      <c r="AQ2668" s="291"/>
      <c r="AR2668" s="291"/>
    </row>
    <row r="2669" spans="2:44" ht="12.75" customHeight="1">
      <c r="C2669" s="121"/>
      <c r="D2669" s="119"/>
      <c r="E2669" s="119"/>
      <c r="F2669" s="119"/>
      <c r="G2669" s="257" t="s">
        <v>1505</v>
      </c>
      <c r="H2669" s="289" t="s">
        <v>1363</v>
      </c>
      <c r="I2669" s="290">
        <v>12</v>
      </c>
      <c r="J2669" s="290">
        <v>0</v>
      </c>
      <c r="K2669" s="290">
        <v>0.2</v>
      </c>
      <c r="L2669" s="290">
        <v>0</v>
      </c>
      <c r="M2669" s="290"/>
      <c r="N2669" s="290"/>
      <c r="O2669" s="290"/>
      <c r="P2669" s="290"/>
      <c r="Q2669" s="105"/>
      <c r="R2669" s="105">
        <v>42677</v>
      </c>
      <c r="S2669" s="293"/>
      <c r="T2669" s="293"/>
      <c r="U2669" s="293"/>
      <c r="V2669" s="293"/>
      <c r="W2669" s="293"/>
      <c r="X2669" s="84"/>
      <c r="Y2669" s="293"/>
      <c r="Z2669" s="293"/>
      <c r="AA2669" s="293"/>
      <c r="AB2669" s="293"/>
      <c r="AC2669" s="293"/>
      <c r="AD2669" s="293"/>
      <c r="AE2669" s="322"/>
      <c r="AF2669" s="293"/>
      <c r="AG2669" s="293"/>
      <c r="AH2669" s="293"/>
      <c r="AI2669" s="293"/>
      <c r="AJ2669" s="293"/>
      <c r="AK2669" s="293"/>
      <c r="AL2669" s="293"/>
      <c r="AM2669" s="293"/>
      <c r="AN2669" s="293"/>
      <c r="AO2669" s="293"/>
      <c r="AP2669" s="293"/>
      <c r="AQ2669" s="291"/>
      <c r="AR2669" s="291"/>
    </row>
    <row r="2670" spans="2:44" ht="12.75" customHeight="1">
      <c r="C2670" s="121"/>
      <c r="D2670" s="119"/>
      <c r="E2670" s="119"/>
      <c r="F2670" s="119"/>
      <c r="G2670" s="257" t="s">
        <v>1506</v>
      </c>
      <c r="H2670" s="289" t="s">
        <v>1363</v>
      </c>
      <c r="I2670" s="290">
        <v>6</v>
      </c>
      <c r="J2670" s="290">
        <v>0</v>
      </c>
      <c r="K2670" s="290">
        <v>0.1</v>
      </c>
      <c r="L2670" s="290">
        <v>0</v>
      </c>
      <c r="M2670" s="290"/>
      <c r="N2670" s="290"/>
      <c r="O2670" s="290"/>
      <c r="P2670" s="290"/>
      <c r="Q2670" s="105"/>
      <c r="R2670" s="105">
        <v>42677</v>
      </c>
      <c r="S2670" s="293"/>
      <c r="T2670" s="293"/>
      <c r="U2670" s="293"/>
      <c r="V2670" s="293"/>
      <c r="W2670" s="293"/>
      <c r="X2670" s="84"/>
      <c r="Y2670" s="293"/>
      <c r="Z2670" s="293"/>
      <c r="AA2670" s="293"/>
      <c r="AB2670" s="293"/>
      <c r="AC2670" s="293"/>
      <c r="AD2670" s="293"/>
      <c r="AE2670" s="322"/>
      <c r="AF2670" s="293"/>
      <c r="AG2670" s="293"/>
      <c r="AH2670" s="293"/>
      <c r="AI2670" s="293"/>
      <c r="AJ2670" s="293"/>
      <c r="AK2670" s="293"/>
      <c r="AL2670" s="293"/>
      <c r="AM2670" s="293"/>
      <c r="AN2670" s="293"/>
      <c r="AO2670" s="293"/>
      <c r="AP2670" s="293"/>
      <c r="AQ2670" s="291"/>
      <c r="AR2670" s="291"/>
    </row>
    <row r="2671" spans="2:44" ht="12.75" customHeight="1">
      <c r="C2671" s="121"/>
      <c r="D2671" s="119"/>
      <c r="E2671" s="119"/>
      <c r="F2671" s="119"/>
      <c r="G2671" s="257" t="s">
        <v>1507</v>
      </c>
      <c r="H2671" s="289" t="s">
        <v>1363</v>
      </c>
      <c r="I2671" s="290">
        <v>6</v>
      </c>
      <c r="J2671" s="290">
        <v>0</v>
      </c>
      <c r="K2671" s="290">
        <v>0.1</v>
      </c>
      <c r="L2671" s="290">
        <v>0</v>
      </c>
      <c r="M2671" s="290"/>
      <c r="N2671" s="290"/>
      <c r="O2671" s="290"/>
      <c r="P2671" s="290"/>
      <c r="Q2671" s="105"/>
      <c r="R2671" s="105">
        <v>42677</v>
      </c>
      <c r="S2671" s="293"/>
      <c r="T2671" s="293"/>
      <c r="U2671" s="293"/>
      <c r="V2671" s="293"/>
      <c r="W2671" s="293"/>
      <c r="X2671" s="84"/>
      <c r="Y2671" s="293"/>
      <c r="Z2671" s="293"/>
      <c r="AA2671" s="293"/>
      <c r="AB2671" s="293"/>
      <c r="AC2671" s="293"/>
      <c r="AD2671" s="293"/>
      <c r="AE2671" s="322"/>
      <c r="AF2671" s="293"/>
      <c r="AG2671" s="293"/>
      <c r="AH2671" s="293"/>
      <c r="AI2671" s="293"/>
      <c r="AJ2671" s="293"/>
      <c r="AK2671" s="293"/>
      <c r="AL2671" s="293"/>
      <c r="AM2671" s="293"/>
      <c r="AN2671" s="293"/>
      <c r="AO2671" s="293"/>
      <c r="AP2671" s="293"/>
      <c r="AQ2671" s="291"/>
      <c r="AR2671" s="291"/>
    </row>
    <row r="2672" spans="2:44" ht="12.75" customHeight="1">
      <c r="C2672" s="121"/>
      <c r="D2672" s="119"/>
      <c r="E2672" s="119"/>
      <c r="F2672" s="119"/>
      <c r="G2672" s="257" t="s">
        <v>1508</v>
      </c>
      <c r="H2672" s="289" t="s">
        <v>1363</v>
      </c>
      <c r="I2672" s="290">
        <v>3</v>
      </c>
      <c r="J2672" s="290">
        <v>0</v>
      </c>
      <c r="K2672" s="290">
        <v>0.05</v>
      </c>
      <c r="L2672" s="290">
        <v>0</v>
      </c>
      <c r="M2672" s="290"/>
      <c r="N2672" s="290"/>
      <c r="O2672" s="290"/>
      <c r="P2672" s="290"/>
      <c r="Q2672" s="105"/>
      <c r="R2672" s="105">
        <v>42677</v>
      </c>
      <c r="S2672" s="293"/>
      <c r="T2672" s="293"/>
      <c r="U2672" s="293"/>
      <c r="V2672" s="293"/>
      <c r="W2672" s="293"/>
      <c r="X2672" s="84"/>
      <c r="Y2672" s="293"/>
      <c r="Z2672" s="293"/>
      <c r="AA2672" s="293"/>
      <c r="AB2672" s="293"/>
      <c r="AC2672" s="293"/>
      <c r="AD2672" s="293"/>
      <c r="AE2672" s="322"/>
      <c r="AF2672" s="293"/>
      <c r="AG2672" s="293"/>
      <c r="AH2672" s="293"/>
      <c r="AI2672" s="293"/>
      <c r="AJ2672" s="293"/>
      <c r="AK2672" s="293"/>
      <c r="AL2672" s="293"/>
      <c r="AM2672" s="293"/>
      <c r="AN2672" s="293"/>
      <c r="AO2672" s="293"/>
      <c r="AP2672" s="293"/>
      <c r="AQ2672" s="291"/>
      <c r="AR2672" s="291"/>
    </row>
    <row r="2673" spans="2:44" ht="12.75" customHeight="1">
      <c r="B2673" s="93"/>
      <c r="C2673" s="120" t="s">
        <v>27</v>
      </c>
      <c r="D2673" s="120" t="s">
        <v>1468</v>
      </c>
      <c r="E2673" s="22" t="s">
        <v>1742</v>
      </c>
      <c r="F2673" s="22" t="s">
        <v>1743</v>
      </c>
      <c r="G2673" s="257" t="s">
        <v>1451</v>
      </c>
      <c r="H2673" s="289" t="s">
        <v>1363</v>
      </c>
      <c r="I2673" s="290">
        <v>180</v>
      </c>
      <c r="J2673" s="290">
        <v>0</v>
      </c>
      <c r="K2673" s="290">
        <v>3</v>
      </c>
      <c r="L2673" s="290">
        <v>0</v>
      </c>
      <c r="M2673" s="290">
        <v>317.39999999999998</v>
      </c>
      <c r="N2673" s="290">
        <v>690</v>
      </c>
      <c r="O2673" s="290">
        <v>5.29</v>
      </c>
      <c r="P2673" s="290">
        <v>11.5</v>
      </c>
      <c r="Q2673" s="105"/>
      <c r="R2673" s="105">
        <v>42677</v>
      </c>
      <c r="S2673" s="293"/>
      <c r="T2673" s="293"/>
      <c r="U2673" s="293"/>
      <c r="V2673" s="293"/>
      <c r="W2673" s="293"/>
      <c r="X2673" s="84"/>
      <c r="Y2673" s="293"/>
      <c r="Z2673" s="293"/>
      <c r="AA2673" s="293"/>
      <c r="AB2673" s="293"/>
      <c r="AC2673" s="293"/>
      <c r="AD2673" s="293"/>
      <c r="AE2673" s="322"/>
      <c r="AF2673" s="293"/>
      <c r="AG2673" s="293"/>
      <c r="AH2673" s="293"/>
      <c r="AI2673" s="293"/>
      <c r="AJ2673" s="293"/>
      <c r="AK2673" s="293"/>
      <c r="AL2673" s="293"/>
      <c r="AM2673" s="293"/>
      <c r="AN2673" s="293"/>
      <c r="AO2673" s="293"/>
      <c r="AP2673" s="293"/>
    </row>
    <row r="2674" spans="2:44" ht="12.75" customHeight="1">
      <c r="C2674" s="121"/>
      <c r="D2674" s="119"/>
      <c r="E2674" s="119"/>
      <c r="F2674" s="119"/>
      <c r="G2674" s="257" t="s">
        <v>1452</v>
      </c>
      <c r="H2674" s="289" t="s">
        <v>1363</v>
      </c>
      <c r="I2674" s="290">
        <v>30</v>
      </c>
      <c r="J2674" s="290">
        <v>0</v>
      </c>
      <c r="K2674" s="290">
        <v>0.5</v>
      </c>
      <c r="L2674" s="290">
        <v>0</v>
      </c>
      <c r="M2674" s="290"/>
      <c r="N2674" s="290"/>
      <c r="O2674" s="290"/>
      <c r="P2674" s="290"/>
      <c r="Q2674" s="105"/>
      <c r="R2674" s="105">
        <v>42677</v>
      </c>
      <c r="S2674" s="293"/>
      <c r="T2674" s="293"/>
      <c r="U2674" s="293"/>
      <c r="V2674" s="293"/>
      <c r="W2674" s="293"/>
      <c r="X2674" s="84"/>
      <c r="Y2674" s="293"/>
      <c r="Z2674" s="293"/>
      <c r="AA2674" s="293"/>
      <c r="AB2674" s="293"/>
      <c r="AC2674" s="293"/>
      <c r="AD2674" s="293"/>
      <c r="AE2674" s="322"/>
      <c r="AF2674" s="293"/>
      <c r="AG2674" s="293"/>
      <c r="AH2674" s="293"/>
      <c r="AI2674" s="293"/>
      <c r="AJ2674" s="293"/>
      <c r="AK2674" s="293"/>
      <c r="AL2674" s="293"/>
      <c r="AM2674" s="293"/>
      <c r="AN2674" s="293"/>
      <c r="AO2674" s="293"/>
      <c r="AP2674" s="293"/>
      <c r="AQ2674" s="291"/>
      <c r="AR2674" s="291"/>
    </row>
    <row r="2675" spans="2:44" ht="12.75" customHeight="1">
      <c r="C2675" s="121"/>
      <c r="D2675" s="119"/>
      <c r="E2675" s="119"/>
      <c r="F2675" s="119"/>
      <c r="G2675" s="257" t="s">
        <v>1453</v>
      </c>
      <c r="H2675" s="289" t="s">
        <v>1363</v>
      </c>
      <c r="I2675" s="290">
        <v>12</v>
      </c>
      <c r="J2675" s="290">
        <v>0</v>
      </c>
      <c r="K2675" s="290">
        <v>0.2</v>
      </c>
      <c r="L2675" s="290">
        <v>0</v>
      </c>
      <c r="M2675" s="290"/>
      <c r="N2675" s="290"/>
      <c r="O2675" s="290"/>
      <c r="P2675" s="290"/>
      <c r="Q2675" s="105"/>
      <c r="R2675" s="105">
        <v>42677</v>
      </c>
      <c r="S2675" s="293"/>
      <c r="T2675" s="293"/>
      <c r="U2675" s="293"/>
      <c r="V2675" s="293"/>
      <c r="W2675" s="293"/>
      <c r="X2675" s="84"/>
      <c r="Y2675" s="293"/>
      <c r="Z2675" s="293"/>
      <c r="AA2675" s="293"/>
      <c r="AB2675" s="293"/>
      <c r="AC2675" s="293"/>
      <c r="AD2675" s="293"/>
      <c r="AE2675" s="322"/>
      <c r="AF2675" s="293"/>
      <c r="AG2675" s="293"/>
      <c r="AH2675" s="293"/>
      <c r="AI2675" s="293"/>
      <c r="AJ2675" s="293"/>
      <c r="AK2675" s="293"/>
      <c r="AL2675" s="293"/>
      <c r="AM2675" s="293"/>
      <c r="AN2675" s="293"/>
      <c r="AO2675" s="293"/>
      <c r="AP2675" s="293"/>
      <c r="AQ2675" s="291"/>
      <c r="AR2675" s="291"/>
    </row>
    <row r="2676" spans="2:44" ht="12.75" customHeight="1">
      <c r="C2676" s="121"/>
      <c r="D2676" s="119"/>
      <c r="E2676" s="119"/>
      <c r="F2676" s="119"/>
      <c r="G2676" s="257" t="s">
        <v>1454</v>
      </c>
      <c r="H2676" s="289" t="s">
        <v>1363</v>
      </c>
      <c r="I2676" s="290">
        <v>3</v>
      </c>
      <c r="J2676" s="290">
        <v>120</v>
      </c>
      <c r="K2676" s="290">
        <v>0.05</v>
      </c>
      <c r="L2676" s="290">
        <v>2</v>
      </c>
      <c r="M2676" s="290"/>
      <c r="N2676" s="290"/>
      <c r="O2676" s="290"/>
      <c r="P2676" s="290"/>
      <c r="Q2676" s="105"/>
      <c r="R2676" s="105">
        <v>42677</v>
      </c>
      <c r="S2676" s="293"/>
      <c r="T2676" s="293"/>
      <c r="U2676" s="293"/>
      <c r="V2676" s="293"/>
      <c r="W2676" s="293"/>
      <c r="X2676" s="84"/>
      <c r="Y2676" s="293"/>
      <c r="Z2676" s="293"/>
      <c r="AA2676" s="293"/>
      <c r="AB2676" s="293"/>
      <c r="AC2676" s="293"/>
      <c r="AD2676" s="293"/>
      <c r="AE2676" s="322"/>
      <c r="AF2676" s="293"/>
      <c r="AG2676" s="293"/>
      <c r="AH2676" s="293"/>
      <c r="AI2676" s="293"/>
      <c r="AJ2676" s="293"/>
      <c r="AK2676" s="293"/>
      <c r="AL2676" s="293"/>
      <c r="AM2676" s="293"/>
      <c r="AN2676" s="293"/>
      <c r="AO2676" s="293"/>
      <c r="AP2676" s="293"/>
      <c r="AQ2676" s="291"/>
      <c r="AR2676" s="291"/>
    </row>
    <row r="2677" spans="2:44" ht="12.75" customHeight="1">
      <c r="C2677" s="121"/>
      <c r="D2677" s="119"/>
      <c r="E2677" s="119"/>
      <c r="F2677" s="119"/>
      <c r="G2677" s="257" t="s">
        <v>1455</v>
      </c>
      <c r="H2677" s="289" t="s">
        <v>1363</v>
      </c>
      <c r="I2677" s="290">
        <v>12</v>
      </c>
      <c r="J2677" s="290">
        <v>0</v>
      </c>
      <c r="K2677" s="290">
        <v>0.2</v>
      </c>
      <c r="L2677" s="290">
        <v>0</v>
      </c>
      <c r="M2677" s="290"/>
      <c r="N2677" s="290"/>
      <c r="O2677" s="290"/>
      <c r="P2677" s="290"/>
      <c r="Q2677" s="105"/>
      <c r="R2677" s="105">
        <v>42677</v>
      </c>
      <c r="S2677" s="293"/>
      <c r="T2677" s="293"/>
      <c r="U2677" s="293"/>
      <c r="V2677" s="293"/>
      <c r="W2677" s="293"/>
      <c r="X2677" s="84"/>
      <c r="Y2677" s="293"/>
      <c r="Z2677" s="293"/>
      <c r="AA2677" s="293"/>
      <c r="AB2677" s="293"/>
      <c r="AC2677" s="293"/>
      <c r="AD2677" s="293"/>
      <c r="AE2677" s="322"/>
      <c r="AF2677" s="293"/>
      <c r="AG2677" s="293"/>
      <c r="AH2677" s="293"/>
      <c r="AI2677" s="293"/>
      <c r="AJ2677" s="293"/>
      <c r="AK2677" s="293"/>
      <c r="AL2677" s="293"/>
      <c r="AM2677" s="293"/>
      <c r="AN2677" s="293"/>
      <c r="AO2677" s="293"/>
      <c r="AP2677" s="293"/>
      <c r="AQ2677" s="291"/>
      <c r="AR2677" s="291"/>
    </row>
    <row r="2678" spans="2:44" ht="12.75" customHeight="1">
      <c r="C2678" s="121"/>
      <c r="D2678" s="119"/>
      <c r="E2678" s="119"/>
      <c r="F2678" s="119"/>
      <c r="G2678" s="257" t="s">
        <v>1456</v>
      </c>
      <c r="H2678" s="289" t="s">
        <v>1363</v>
      </c>
      <c r="I2678" s="290">
        <v>18</v>
      </c>
      <c r="J2678" s="290">
        <v>0</v>
      </c>
      <c r="K2678" s="290">
        <v>0.3</v>
      </c>
      <c r="L2678" s="290">
        <v>0</v>
      </c>
      <c r="M2678" s="290"/>
      <c r="N2678" s="290"/>
      <c r="O2678" s="290"/>
      <c r="P2678" s="290"/>
      <c r="Q2678" s="105"/>
      <c r="R2678" s="105">
        <v>42677</v>
      </c>
      <c r="S2678" s="293"/>
      <c r="T2678" s="293"/>
      <c r="U2678" s="293"/>
      <c r="V2678" s="293"/>
      <c r="W2678" s="293"/>
      <c r="X2678" s="84"/>
      <c r="Y2678" s="293"/>
      <c r="Z2678" s="293"/>
      <c r="AA2678" s="293"/>
      <c r="AB2678" s="293"/>
      <c r="AC2678" s="293"/>
      <c r="AD2678" s="293"/>
      <c r="AE2678" s="322"/>
      <c r="AF2678" s="293"/>
      <c r="AG2678" s="293"/>
      <c r="AH2678" s="293"/>
      <c r="AI2678" s="293"/>
      <c r="AJ2678" s="293"/>
      <c r="AK2678" s="293"/>
      <c r="AL2678" s="293"/>
      <c r="AM2678" s="293"/>
      <c r="AN2678" s="293"/>
      <c r="AO2678" s="293"/>
      <c r="AP2678" s="293"/>
      <c r="AQ2678" s="291"/>
      <c r="AR2678" s="291"/>
    </row>
    <row r="2679" spans="2:44" ht="12.75" customHeight="1">
      <c r="C2679" s="121"/>
      <c r="D2679" s="119"/>
      <c r="E2679" s="119"/>
      <c r="F2679" s="119"/>
      <c r="G2679" s="257" t="s">
        <v>1457</v>
      </c>
      <c r="H2679" s="289" t="s">
        <v>1363</v>
      </c>
      <c r="I2679" s="290">
        <v>1.2</v>
      </c>
      <c r="J2679" s="290">
        <v>360</v>
      </c>
      <c r="K2679" s="290">
        <v>0.02</v>
      </c>
      <c r="L2679" s="290">
        <v>6</v>
      </c>
      <c r="M2679" s="290"/>
      <c r="N2679" s="290"/>
      <c r="O2679" s="290"/>
      <c r="P2679" s="290"/>
      <c r="Q2679" s="105"/>
      <c r="R2679" s="105">
        <v>42677</v>
      </c>
      <c r="S2679" s="293"/>
      <c r="T2679" s="293"/>
      <c r="U2679" s="293"/>
      <c r="V2679" s="293"/>
      <c r="W2679" s="293"/>
      <c r="X2679" s="84"/>
      <c r="Y2679" s="293"/>
      <c r="Z2679" s="293"/>
      <c r="AA2679" s="293"/>
      <c r="AB2679" s="293"/>
      <c r="AC2679" s="293"/>
      <c r="AD2679" s="293"/>
      <c r="AE2679" s="322"/>
      <c r="AF2679" s="293"/>
      <c r="AG2679" s="293"/>
      <c r="AH2679" s="293"/>
      <c r="AI2679" s="293"/>
      <c r="AJ2679" s="293"/>
      <c r="AK2679" s="293"/>
      <c r="AL2679" s="293"/>
      <c r="AM2679" s="293"/>
      <c r="AN2679" s="293"/>
      <c r="AO2679" s="293"/>
      <c r="AP2679" s="293"/>
      <c r="AQ2679" s="291"/>
      <c r="AR2679" s="291"/>
    </row>
    <row r="2680" spans="2:44" ht="12.75" customHeight="1">
      <c r="C2680" s="121"/>
      <c r="D2680" s="119"/>
      <c r="E2680" s="119"/>
      <c r="F2680" s="119"/>
      <c r="G2680" s="257" t="s">
        <v>1459</v>
      </c>
      <c r="H2680" s="289" t="s">
        <v>1363</v>
      </c>
      <c r="I2680" s="290">
        <v>1.2</v>
      </c>
      <c r="J2680" s="290">
        <v>150</v>
      </c>
      <c r="K2680" s="290">
        <v>0.02</v>
      </c>
      <c r="L2680" s="290">
        <v>2.5</v>
      </c>
      <c r="M2680" s="290"/>
      <c r="N2680" s="290"/>
      <c r="O2680" s="290"/>
      <c r="P2680" s="290"/>
      <c r="Q2680" s="105"/>
      <c r="R2680" s="105">
        <v>42677</v>
      </c>
      <c r="S2680" s="293"/>
      <c r="T2680" s="293"/>
      <c r="U2680" s="293"/>
      <c r="V2680" s="293"/>
      <c r="W2680" s="293"/>
      <c r="X2680" s="84"/>
      <c r="Y2680" s="293"/>
      <c r="Z2680" s="293"/>
      <c r="AA2680" s="293"/>
      <c r="AB2680" s="293"/>
      <c r="AC2680" s="293"/>
      <c r="AD2680" s="293"/>
      <c r="AE2680" s="322"/>
      <c r="AF2680" s="293"/>
      <c r="AG2680" s="293"/>
      <c r="AH2680" s="293"/>
      <c r="AI2680" s="293"/>
      <c r="AJ2680" s="293"/>
      <c r="AK2680" s="293"/>
      <c r="AL2680" s="293"/>
      <c r="AM2680" s="293"/>
      <c r="AN2680" s="293"/>
      <c r="AO2680" s="293"/>
      <c r="AP2680" s="293"/>
      <c r="AQ2680" s="291"/>
      <c r="AR2680" s="291"/>
    </row>
    <row r="2681" spans="2:44" ht="12.75" customHeight="1">
      <c r="C2681" s="121"/>
      <c r="D2681" s="119"/>
      <c r="E2681" s="119"/>
      <c r="F2681" s="119"/>
      <c r="G2681" s="257" t="s">
        <v>1442</v>
      </c>
      <c r="H2681" s="289" t="s">
        <v>1363</v>
      </c>
      <c r="I2681" s="290">
        <v>60</v>
      </c>
      <c r="J2681" s="290">
        <v>60</v>
      </c>
      <c r="K2681" s="290">
        <v>1</v>
      </c>
      <c r="L2681" s="290">
        <v>1</v>
      </c>
      <c r="M2681" s="290"/>
      <c r="N2681" s="290"/>
      <c r="O2681" s="290"/>
      <c r="P2681" s="290"/>
      <c r="Q2681" s="105"/>
      <c r="R2681" s="105">
        <v>43788</v>
      </c>
      <c r="S2681" s="293"/>
      <c r="T2681" s="293"/>
      <c r="U2681" s="293"/>
      <c r="V2681" s="293"/>
      <c r="W2681" s="293"/>
      <c r="X2681" s="84"/>
      <c r="Y2681" s="293"/>
      <c r="Z2681" s="293"/>
      <c r="AA2681" s="293"/>
      <c r="AB2681" s="293"/>
      <c r="AC2681" s="293"/>
      <c r="AD2681" s="293"/>
      <c r="AE2681" s="322"/>
      <c r="AF2681" s="293"/>
      <c r="AG2681" s="293"/>
      <c r="AH2681" s="293"/>
      <c r="AI2681" s="293"/>
      <c r="AJ2681" s="293"/>
      <c r="AK2681" s="293"/>
      <c r="AL2681" s="293"/>
      <c r="AM2681" s="293"/>
      <c r="AN2681" s="293"/>
      <c r="AO2681" s="293"/>
      <c r="AP2681" s="293"/>
      <c r="AQ2681" s="291"/>
      <c r="AR2681" s="291"/>
    </row>
    <row r="2682" spans="2:44" ht="12.75" customHeight="1">
      <c r="B2682" s="93"/>
      <c r="C2682" s="120" t="s">
        <v>27</v>
      </c>
      <c r="D2682" s="120" t="s">
        <v>1468</v>
      </c>
      <c r="E2682" s="22" t="s">
        <v>1742</v>
      </c>
      <c r="F2682" s="22" t="s">
        <v>1674</v>
      </c>
      <c r="G2682" s="257" t="s">
        <v>1675</v>
      </c>
      <c r="H2682" s="289" t="s">
        <v>1363</v>
      </c>
      <c r="I2682" s="290">
        <v>60</v>
      </c>
      <c r="J2682" s="290">
        <v>720</v>
      </c>
      <c r="K2682" s="290">
        <v>1</v>
      </c>
      <c r="L2682" s="290">
        <v>12</v>
      </c>
      <c r="M2682" s="290">
        <v>300</v>
      </c>
      <c r="N2682" s="290">
        <v>840</v>
      </c>
      <c r="O2682" s="290">
        <v>5</v>
      </c>
      <c r="P2682" s="290">
        <v>14</v>
      </c>
      <c r="Q2682" s="105"/>
      <c r="R2682" s="105">
        <v>43056</v>
      </c>
      <c r="S2682" s="293"/>
      <c r="T2682" s="293"/>
      <c r="U2682" s="293"/>
      <c r="V2682" s="293"/>
      <c r="W2682" s="293"/>
      <c r="X2682" s="84"/>
      <c r="Y2682" s="293"/>
      <c r="Z2682" s="293"/>
      <c r="AA2682" s="293"/>
      <c r="AB2682" s="293"/>
      <c r="AC2682" s="293"/>
      <c r="AD2682" s="293"/>
      <c r="AE2682" s="322"/>
      <c r="AF2682" s="293"/>
      <c r="AG2682" s="293"/>
      <c r="AH2682" s="293"/>
      <c r="AI2682" s="293"/>
      <c r="AJ2682" s="293"/>
      <c r="AK2682" s="293"/>
      <c r="AL2682" s="293"/>
      <c r="AM2682" s="293"/>
      <c r="AN2682" s="293"/>
      <c r="AO2682" s="293"/>
      <c r="AP2682" s="293"/>
    </row>
    <row r="2683" spans="2:44" ht="12.75" customHeight="1">
      <c r="C2683" s="121"/>
      <c r="D2683" s="119"/>
      <c r="E2683" s="119"/>
      <c r="F2683" s="119"/>
      <c r="G2683" s="257" t="s">
        <v>1676</v>
      </c>
      <c r="H2683" s="289" t="s">
        <v>1363</v>
      </c>
      <c r="I2683" s="290">
        <v>60</v>
      </c>
      <c r="J2683" s="290">
        <v>120</v>
      </c>
      <c r="K2683" s="290">
        <v>1</v>
      </c>
      <c r="L2683" s="290">
        <v>2</v>
      </c>
      <c r="M2683" s="290"/>
      <c r="N2683" s="290"/>
      <c r="O2683" s="290"/>
      <c r="P2683" s="290"/>
      <c r="Q2683" s="105"/>
      <c r="R2683" s="105">
        <v>43228</v>
      </c>
      <c r="S2683" s="293"/>
      <c r="T2683" s="293"/>
      <c r="U2683" s="293"/>
      <c r="V2683" s="293"/>
      <c r="W2683" s="293"/>
      <c r="X2683" s="84"/>
      <c r="Y2683" s="293"/>
      <c r="Z2683" s="293"/>
      <c r="AA2683" s="293"/>
      <c r="AB2683" s="293"/>
      <c r="AC2683" s="293"/>
      <c r="AD2683" s="293"/>
      <c r="AE2683" s="322"/>
      <c r="AF2683" s="293"/>
      <c r="AG2683" s="293"/>
      <c r="AH2683" s="293"/>
      <c r="AI2683" s="293"/>
      <c r="AJ2683" s="293"/>
      <c r="AK2683" s="293"/>
      <c r="AL2683" s="293"/>
      <c r="AM2683" s="293"/>
      <c r="AN2683" s="293"/>
      <c r="AO2683" s="293"/>
      <c r="AP2683" s="293"/>
      <c r="AQ2683" s="291"/>
      <c r="AR2683" s="291"/>
    </row>
    <row r="2684" spans="2:44" ht="12.75" customHeight="1">
      <c r="C2684" s="121"/>
      <c r="D2684" s="119"/>
      <c r="E2684" s="119"/>
      <c r="F2684" s="119"/>
      <c r="G2684" s="257" t="s">
        <v>1655</v>
      </c>
      <c r="H2684" s="289" t="s">
        <v>1363</v>
      </c>
      <c r="I2684" s="290">
        <v>120</v>
      </c>
      <c r="J2684" s="290">
        <v>0</v>
      </c>
      <c r="K2684" s="290">
        <v>2</v>
      </c>
      <c r="L2684" s="290">
        <v>0</v>
      </c>
      <c r="M2684" s="290"/>
      <c r="N2684" s="290"/>
      <c r="O2684" s="290"/>
      <c r="P2684" s="290"/>
      <c r="Q2684" s="105"/>
      <c r="R2684" s="105">
        <v>43228</v>
      </c>
      <c r="S2684" s="293"/>
      <c r="T2684" s="293"/>
      <c r="U2684" s="293"/>
      <c r="V2684" s="293"/>
      <c r="W2684" s="293"/>
      <c r="X2684" s="84"/>
      <c r="Y2684" s="293"/>
      <c r="Z2684" s="293"/>
      <c r="AA2684" s="293"/>
      <c r="AB2684" s="293"/>
      <c r="AC2684" s="293"/>
      <c r="AD2684" s="293"/>
      <c r="AE2684" s="322"/>
      <c r="AF2684" s="293"/>
      <c r="AG2684" s="293"/>
      <c r="AH2684" s="293"/>
      <c r="AI2684" s="293"/>
      <c r="AJ2684" s="293"/>
      <c r="AK2684" s="293"/>
      <c r="AL2684" s="293"/>
      <c r="AM2684" s="293"/>
      <c r="AN2684" s="293"/>
      <c r="AO2684" s="293"/>
      <c r="AP2684" s="293"/>
      <c r="AQ2684" s="291"/>
      <c r="AR2684" s="291"/>
    </row>
    <row r="2685" spans="2:44" ht="12.75" customHeight="1">
      <c r="C2685" s="121"/>
      <c r="D2685" s="119"/>
      <c r="E2685" s="119"/>
      <c r="F2685" s="119"/>
      <c r="G2685" s="257" t="s">
        <v>1656</v>
      </c>
      <c r="H2685" s="289" t="s">
        <v>1363</v>
      </c>
      <c r="I2685" s="290">
        <v>30</v>
      </c>
      <c r="J2685" s="290">
        <v>0</v>
      </c>
      <c r="K2685" s="290">
        <v>0.5</v>
      </c>
      <c r="L2685" s="290">
        <v>0</v>
      </c>
      <c r="M2685" s="290"/>
      <c r="N2685" s="290"/>
      <c r="O2685" s="290"/>
      <c r="P2685" s="290"/>
      <c r="Q2685" s="105"/>
      <c r="R2685" s="105">
        <v>43056</v>
      </c>
      <c r="S2685" s="293"/>
      <c r="T2685" s="293"/>
      <c r="U2685" s="293"/>
      <c r="V2685" s="293"/>
      <c r="W2685" s="293"/>
      <c r="X2685" s="84"/>
      <c r="Y2685" s="293"/>
      <c r="Z2685" s="293"/>
      <c r="AA2685" s="293"/>
      <c r="AB2685" s="293"/>
      <c r="AC2685" s="293"/>
      <c r="AD2685" s="293"/>
      <c r="AE2685" s="322"/>
      <c r="AF2685" s="293"/>
      <c r="AG2685" s="293"/>
      <c r="AH2685" s="293"/>
      <c r="AI2685" s="293"/>
      <c r="AJ2685" s="293"/>
      <c r="AK2685" s="293"/>
      <c r="AL2685" s="293"/>
      <c r="AM2685" s="293"/>
      <c r="AN2685" s="293"/>
      <c r="AO2685" s="293"/>
      <c r="AP2685" s="293"/>
      <c r="AQ2685" s="291"/>
      <c r="AR2685" s="291"/>
    </row>
    <row r="2686" spans="2:44" ht="12.75" customHeight="1">
      <c r="C2686" s="121"/>
      <c r="D2686" s="119"/>
      <c r="E2686" s="119"/>
      <c r="F2686" s="119"/>
      <c r="G2686" s="257" t="s">
        <v>1657</v>
      </c>
      <c r="H2686" s="289" t="s">
        <v>1363</v>
      </c>
      <c r="I2686" s="290">
        <v>30</v>
      </c>
      <c r="J2686" s="290">
        <v>0</v>
      </c>
      <c r="K2686" s="290">
        <v>0.5</v>
      </c>
      <c r="L2686" s="290">
        <v>0</v>
      </c>
      <c r="M2686" s="290"/>
      <c r="N2686" s="290"/>
      <c r="O2686" s="290"/>
      <c r="P2686" s="290"/>
      <c r="Q2686" s="105"/>
      <c r="R2686" s="105">
        <v>43056</v>
      </c>
      <c r="S2686" s="293"/>
      <c r="T2686" s="293"/>
      <c r="U2686" s="293"/>
      <c r="V2686" s="293"/>
      <c r="W2686" s="293"/>
      <c r="X2686" s="84"/>
      <c r="Y2686" s="293"/>
      <c r="Z2686" s="293"/>
      <c r="AA2686" s="293"/>
      <c r="AB2686" s="293"/>
      <c r="AC2686" s="293"/>
      <c r="AD2686" s="293"/>
      <c r="AE2686" s="322"/>
      <c r="AF2686" s="293"/>
      <c r="AG2686" s="293"/>
      <c r="AH2686" s="293"/>
      <c r="AI2686" s="293"/>
      <c r="AJ2686" s="293"/>
      <c r="AK2686" s="293"/>
      <c r="AL2686" s="293"/>
      <c r="AM2686" s="293"/>
      <c r="AN2686" s="293"/>
      <c r="AO2686" s="293"/>
      <c r="AP2686" s="293"/>
      <c r="AQ2686" s="291"/>
      <c r="AR2686" s="291"/>
    </row>
    <row r="2687" spans="2:44" ht="12.75" customHeight="1">
      <c r="B2687" s="93"/>
      <c r="C2687" s="120" t="s">
        <v>27</v>
      </c>
      <c r="D2687" s="120" t="s">
        <v>1468</v>
      </c>
      <c r="E2687" s="22" t="s">
        <v>1744</v>
      </c>
      <c r="F2687" s="22" t="s">
        <v>1745</v>
      </c>
      <c r="G2687" s="257" t="s">
        <v>1460</v>
      </c>
      <c r="H2687" s="289" t="s">
        <v>1363</v>
      </c>
      <c r="I2687" s="290">
        <v>3</v>
      </c>
      <c r="J2687" s="290">
        <v>1440</v>
      </c>
      <c r="K2687" s="290">
        <v>0.05</v>
      </c>
      <c r="L2687" s="290">
        <v>24</v>
      </c>
      <c r="M2687" s="290">
        <v>3</v>
      </c>
      <c r="N2687" s="290">
        <v>1440</v>
      </c>
      <c r="O2687" s="290">
        <v>0.05</v>
      </c>
      <c r="P2687" s="290">
        <v>24</v>
      </c>
      <c r="Q2687" s="105"/>
      <c r="R2687" s="105">
        <v>42677</v>
      </c>
      <c r="S2687" s="293"/>
      <c r="T2687" s="293"/>
      <c r="U2687" s="293"/>
      <c r="V2687" s="293"/>
      <c r="W2687" s="293"/>
      <c r="X2687" s="84"/>
      <c r="Y2687" s="293"/>
      <c r="Z2687" s="293"/>
      <c r="AA2687" s="293"/>
      <c r="AB2687" s="293"/>
      <c r="AC2687" s="293"/>
      <c r="AD2687" s="293"/>
      <c r="AE2687" s="322"/>
      <c r="AF2687" s="293"/>
      <c r="AG2687" s="293"/>
      <c r="AH2687" s="293"/>
      <c r="AI2687" s="293"/>
      <c r="AJ2687" s="293"/>
      <c r="AK2687" s="293"/>
      <c r="AL2687" s="293"/>
      <c r="AM2687" s="293"/>
      <c r="AN2687" s="293"/>
      <c r="AO2687" s="293"/>
      <c r="AP2687" s="293"/>
    </row>
    <row r="2688" spans="2:44" ht="12.75" customHeight="1">
      <c r="B2688" s="93"/>
      <c r="C2688" s="120" t="s">
        <v>27</v>
      </c>
      <c r="D2688" s="120" t="s">
        <v>1468</v>
      </c>
      <c r="E2688" s="22" t="s">
        <v>1746</v>
      </c>
      <c r="F2688" s="22" t="s">
        <v>1729</v>
      </c>
      <c r="G2688" s="257" t="s">
        <v>1451</v>
      </c>
      <c r="H2688" s="289" t="s">
        <v>1363</v>
      </c>
      <c r="I2688" s="290">
        <v>30</v>
      </c>
      <c r="J2688" s="290">
        <v>0</v>
      </c>
      <c r="K2688" s="290">
        <v>0.5</v>
      </c>
      <c r="L2688" s="290">
        <v>0</v>
      </c>
      <c r="M2688" s="290">
        <v>183.6</v>
      </c>
      <c r="N2688" s="290">
        <v>690</v>
      </c>
      <c r="O2688" s="290">
        <v>3.06</v>
      </c>
      <c r="P2688" s="290">
        <v>11.5</v>
      </c>
      <c r="Q2688" s="105"/>
      <c r="R2688" s="105">
        <v>42677</v>
      </c>
      <c r="S2688" s="293"/>
      <c r="T2688" s="293"/>
      <c r="U2688" s="293"/>
      <c r="V2688" s="293"/>
      <c r="W2688" s="293"/>
      <c r="X2688" s="84"/>
      <c r="Y2688" s="293"/>
      <c r="Z2688" s="293"/>
      <c r="AA2688" s="293"/>
      <c r="AB2688" s="293"/>
      <c r="AC2688" s="293"/>
      <c r="AD2688" s="293"/>
      <c r="AE2688" s="322"/>
      <c r="AF2688" s="293"/>
      <c r="AG2688" s="293"/>
      <c r="AH2688" s="293"/>
      <c r="AI2688" s="293"/>
      <c r="AJ2688" s="293"/>
      <c r="AK2688" s="293"/>
      <c r="AL2688" s="293"/>
      <c r="AM2688" s="293"/>
      <c r="AN2688" s="293"/>
      <c r="AO2688" s="293"/>
      <c r="AP2688" s="293"/>
    </row>
    <row r="2689" spans="2:44" ht="12.75" customHeight="1">
      <c r="C2689" s="121"/>
      <c r="D2689" s="119"/>
      <c r="E2689" s="119"/>
      <c r="F2689" s="119"/>
      <c r="G2689" s="257" t="s">
        <v>1452</v>
      </c>
      <c r="H2689" s="289" t="s">
        <v>1363</v>
      </c>
      <c r="I2689" s="290">
        <v>30</v>
      </c>
      <c r="J2689" s="290">
        <v>0</v>
      </c>
      <c r="K2689" s="290">
        <v>0.5</v>
      </c>
      <c r="L2689" s="290">
        <v>0</v>
      </c>
      <c r="M2689" s="290"/>
      <c r="N2689" s="290"/>
      <c r="O2689" s="290"/>
      <c r="P2689" s="290"/>
      <c r="Q2689" s="105"/>
      <c r="R2689" s="105">
        <v>42677</v>
      </c>
      <c r="S2689" s="293"/>
      <c r="T2689" s="293"/>
      <c r="U2689" s="293"/>
      <c r="V2689" s="293"/>
      <c r="W2689" s="293"/>
      <c r="X2689" s="84"/>
      <c r="Y2689" s="293"/>
      <c r="Z2689" s="293"/>
      <c r="AA2689" s="293"/>
      <c r="AB2689" s="293"/>
      <c r="AC2689" s="293"/>
      <c r="AD2689" s="293"/>
      <c r="AE2689" s="322"/>
      <c r="AF2689" s="293"/>
      <c r="AG2689" s="293"/>
      <c r="AH2689" s="293"/>
      <c r="AI2689" s="293"/>
      <c r="AJ2689" s="293"/>
      <c r="AK2689" s="293"/>
      <c r="AL2689" s="293"/>
      <c r="AM2689" s="293"/>
      <c r="AN2689" s="293"/>
      <c r="AO2689" s="293"/>
      <c r="AP2689" s="293"/>
      <c r="AQ2689" s="291"/>
      <c r="AR2689" s="291"/>
    </row>
    <row r="2690" spans="2:44" ht="12.75" customHeight="1">
      <c r="C2690" s="121"/>
      <c r="D2690" s="119"/>
      <c r="E2690" s="119"/>
      <c r="F2690" s="119"/>
      <c r="G2690" s="257" t="s">
        <v>1453</v>
      </c>
      <c r="H2690" s="289" t="s">
        <v>1363</v>
      </c>
      <c r="I2690" s="290">
        <v>30</v>
      </c>
      <c r="J2690" s="290">
        <v>0</v>
      </c>
      <c r="K2690" s="290">
        <v>0.5</v>
      </c>
      <c r="L2690" s="290">
        <v>0</v>
      </c>
      <c r="M2690" s="290"/>
      <c r="N2690" s="290"/>
      <c r="O2690" s="290"/>
      <c r="P2690" s="290"/>
      <c r="Q2690" s="105"/>
      <c r="R2690" s="105">
        <v>42677</v>
      </c>
      <c r="S2690" s="293"/>
      <c r="T2690" s="293"/>
      <c r="U2690" s="293"/>
      <c r="V2690" s="293"/>
      <c r="W2690" s="293"/>
      <c r="X2690" s="84"/>
      <c r="Y2690" s="293"/>
      <c r="Z2690" s="293"/>
      <c r="AA2690" s="293"/>
      <c r="AB2690" s="293"/>
      <c r="AC2690" s="293"/>
      <c r="AD2690" s="293"/>
      <c r="AE2690" s="322"/>
      <c r="AF2690" s="293"/>
      <c r="AG2690" s="293"/>
      <c r="AH2690" s="293"/>
      <c r="AI2690" s="293"/>
      <c r="AJ2690" s="293"/>
      <c r="AK2690" s="293"/>
      <c r="AL2690" s="293"/>
      <c r="AM2690" s="293"/>
      <c r="AN2690" s="293"/>
      <c r="AO2690" s="293"/>
      <c r="AP2690" s="293"/>
      <c r="AQ2690" s="291"/>
      <c r="AR2690" s="291"/>
    </row>
    <row r="2691" spans="2:44" ht="12.75" customHeight="1">
      <c r="C2691" s="121"/>
      <c r="D2691" s="119"/>
      <c r="E2691" s="119"/>
      <c r="F2691" s="119"/>
      <c r="G2691" s="257" t="s">
        <v>1454</v>
      </c>
      <c r="H2691" s="289" t="s">
        <v>1363</v>
      </c>
      <c r="I2691" s="290">
        <v>1.2</v>
      </c>
      <c r="J2691" s="290">
        <v>120</v>
      </c>
      <c r="K2691" s="290">
        <v>0.02</v>
      </c>
      <c r="L2691" s="290">
        <v>2</v>
      </c>
      <c r="M2691" s="290"/>
      <c r="N2691" s="290"/>
      <c r="O2691" s="290"/>
      <c r="P2691" s="290"/>
      <c r="Q2691" s="105"/>
      <c r="R2691" s="105">
        <v>42677</v>
      </c>
      <c r="S2691" s="293"/>
      <c r="T2691" s="293"/>
      <c r="U2691" s="293"/>
      <c r="V2691" s="293"/>
      <c r="W2691" s="293"/>
      <c r="X2691" s="84"/>
      <c r="Y2691" s="293"/>
      <c r="Z2691" s="293"/>
      <c r="AA2691" s="293"/>
      <c r="AB2691" s="293"/>
      <c r="AC2691" s="293"/>
      <c r="AD2691" s="293"/>
      <c r="AE2691" s="322"/>
      <c r="AF2691" s="293"/>
      <c r="AG2691" s="293"/>
      <c r="AH2691" s="293"/>
      <c r="AI2691" s="293"/>
      <c r="AJ2691" s="293"/>
      <c r="AK2691" s="293"/>
      <c r="AL2691" s="293"/>
      <c r="AM2691" s="293"/>
      <c r="AN2691" s="293"/>
      <c r="AO2691" s="293"/>
      <c r="AP2691" s="293"/>
      <c r="AQ2691" s="291"/>
      <c r="AR2691" s="291"/>
    </row>
    <row r="2692" spans="2:44" ht="12.75" customHeight="1">
      <c r="C2692" s="121"/>
      <c r="D2692" s="119"/>
      <c r="E2692" s="119"/>
      <c r="F2692" s="119"/>
      <c r="G2692" s="257" t="s">
        <v>1455</v>
      </c>
      <c r="H2692" s="289" t="s">
        <v>1363</v>
      </c>
      <c r="I2692" s="290">
        <v>12</v>
      </c>
      <c r="J2692" s="290">
        <v>0</v>
      </c>
      <c r="K2692" s="290">
        <v>0.2</v>
      </c>
      <c r="L2692" s="290">
        <v>0</v>
      </c>
      <c r="M2692" s="290"/>
      <c r="N2692" s="290"/>
      <c r="O2692" s="290"/>
      <c r="P2692" s="290"/>
      <c r="Q2692" s="105"/>
      <c r="R2692" s="105">
        <v>42677</v>
      </c>
      <c r="S2692" s="293"/>
      <c r="T2692" s="293"/>
      <c r="U2692" s="293"/>
      <c r="V2692" s="293"/>
      <c r="W2692" s="293"/>
      <c r="X2692" s="84"/>
      <c r="Y2692" s="293"/>
      <c r="Z2692" s="293"/>
      <c r="AA2692" s="293"/>
      <c r="AB2692" s="293"/>
      <c r="AC2692" s="293"/>
      <c r="AD2692" s="293"/>
      <c r="AE2692" s="322"/>
      <c r="AF2692" s="293"/>
      <c r="AG2692" s="293"/>
      <c r="AH2692" s="293"/>
      <c r="AI2692" s="293"/>
      <c r="AJ2692" s="293"/>
      <c r="AK2692" s="293"/>
      <c r="AL2692" s="293"/>
      <c r="AM2692" s="293"/>
      <c r="AN2692" s="293"/>
      <c r="AO2692" s="293"/>
      <c r="AP2692" s="293"/>
      <c r="AQ2692" s="291"/>
      <c r="AR2692" s="291"/>
    </row>
    <row r="2693" spans="2:44" ht="12.75" customHeight="1">
      <c r="C2693" s="121"/>
      <c r="D2693" s="119"/>
      <c r="E2693" s="119"/>
      <c r="F2693" s="119"/>
      <c r="G2693" s="257" t="s">
        <v>1456</v>
      </c>
      <c r="H2693" s="289" t="s">
        <v>1363</v>
      </c>
      <c r="I2693" s="290">
        <v>18</v>
      </c>
      <c r="J2693" s="290">
        <v>0</v>
      </c>
      <c r="K2693" s="290">
        <v>0.3</v>
      </c>
      <c r="L2693" s="290">
        <v>0</v>
      </c>
      <c r="M2693" s="290"/>
      <c r="N2693" s="290"/>
      <c r="O2693" s="290"/>
      <c r="P2693" s="290"/>
      <c r="Q2693" s="105"/>
      <c r="R2693" s="105">
        <v>42677</v>
      </c>
      <c r="S2693" s="293"/>
      <c r="T2693" s="293"/>
      <c r="U2693" s="293"/>
      <c r="V2693" s="293"/>
      <c r="W2693" s="293"/>
      <c r="X2693" s="84"/>
      <c r="Y2693" s="293"/>
      <c r="Z2693" s="293"/>
      <c r="AA2693" s="293"/>
      <c r="AB2693" s="293"/>
      <c r="AC2693" s="293"/>
      <c r="AD2693" s="293"/>
      <c r="AE2693" s="322"/>
      <c r="AF2693" s="293"/>
      <c r="AG2693" s="293"/>
      <c r="AH2693" s="293"/>
      <c r="AI2693" s="293"/>
      <c r="AJ2693" s="293"/>
      <c r="AK2693" s="293"/>
      <c r="AL2693" s="293"/>
      <c r="AM2693" s="293"/>
      <c r="AN2693" s="293"/>
      <c r="AO2693" s="293"/>
      <c r="AP2693" s="293"/>
      <c r="AQ2693" s="291"/>
      <c r="AR2693" s="291"/>
    </row>
    <row r="2694" spans="2:44" ht="12.75" customHeight="1">
      <c r="C2694" s="121"/>
      <c r="D2694" s="119"/>
      <c r="E2694" s="119"/>
      <c r="F2694" s="119"/>
      <c r="G2694" s="257" t="s">
        <v>1457</v>
      </c>
      <c r="H2694" s="289" t="s">
        <v>1363</v>
      </c>
      <c r="I2694" s="290">
        <v>1.2</v>
      </c>
      <c r="J2694" s="290">
        <v>360</v>
      </c>
      <c r="K2694" s="290">
        <v>0.02</v>
      </c>
      <c r="L2694" s="290">
        <v>6</v>
      </c>
      <c r="M2694" s="290"/>
      <c r="N2694" s="290"/>
      <c r="O2694" s="290"/>
      <c r="P2694" s="290"/>
      <c r="Q2694" s="105"/>
      <c r="R2694" s="105">
        <v>42677</v>
      </c>
      <c r="S2694" s="293"/>
      <c r="T2694" s="293"/>
      <c r="U2694" s="293"/>
      <c r="V2694" s="293"/>
      <c r="W2694" s="293"/>
      <c r="X2694" s="84"/>
      <c r="Y2694" s="293"/>
      <c r="Z2694" s="293"/>
      <c r="AA2694" s="293"/>
      <c r="AB2694" s="293"/>
      <c r="AC2694" s="293"/>
      <c r="AD2694" s="293"/>
      <c r="AE2694" s="322"/>
      <c r="AF2694" s="293"/>
      <c r="AG2694" s="293"/>
      <c r="AH2694" s="293"/>
      <c r="AI2694" s="293"/>
      <c r="AJ2694" s="293"/>
      <c r="AK2694" s="293"/>
      <c r="AL2694" s="293"/>
      <c r="AM2694" s="293"/>
      <c r="AN2694" s="293"/>
      <c r="AO2694" s="293"/>
      <c r="AP2694" s="293"/>
      <c r="AQ2694" s="291"/>
      <c r="AR2694" s="291"/>
    </row>
    <row r="2695" spans="2:44" ht="12.75" customHeight="1">
      <c r="C2695" s="121"/>
      <c r="D2695" s="119"/>
      <c r="E2695" s="119"/>
      <c r="F2695" s="119"/>
      <c r="G2695" s="257" t="s">
        <v>1459</v>
      </c>
      <c r="H2695" s="289" t="s">
        <v>1363</v>
      </c>
      <c r="I2695" s="290">
        <v>1.2</v>
      </c>
      <c r="J2695" s="290">
        <v>150</v>
      </c>
      <c r="K2695" s="290">
        <v>0.02</v>
      </c>
      <c r="L2695" s="290">
        <v>2.5</v>
      </c>
      <c r="M2695" s="290"/>
      <c r="N2695" s="290"/>
      <c r="O2695" s="290"/>
      <c r="P2695" s="290"/>
      <c r="Q2695" s="105"/>
      <c r="R2695" s="105">
        <v>42677</v>
      </c>
      <c r="S2695" s="293"/>
      <c r="T2695" s="293"/>
      <c r="U2695" s="293"/>
      <c r="V2695" s="293"/>
      <c r="W2695" s="293"/>
      <c r="X2695" s="84"/>
      <c r="Y2695" s="293"/>
      <c r="Z2695" s="293"/>
      <c r="AA2695" s="293"/>
      <c r="AB2695" s="293"/>
      <c r="AC2695" s="293"/>
      <c r="AD2695" s="293"/>
      <c r="AE2695" s="322"/>
      <c r="AF2695" s="293"/>
      <c r="AG2695" s="293"/>
      <c r="AH2695" s="293"/>
      <c r="AI2695" s="293"/>
      <c r="AJ2695" s="293"/>
      <c r="AK2695" s="293"/>
      <c r="AL2695" s="293"/>
      <c r="AM2695" s="293"/>
      <c r="AN2695" s="293"/>
      <c r="AO2695" s="293"/>
      <c r="AP2695" s="293"/>
      <c r="AQ2695" s="291"/>
      <c r="AR2695" s="291"/>
    </row>
    <row r="2696" spans="2:44" ht="12.75" customHeight="1">
      <c r="C2696" s="121"/>
      <c r="D2696" s="119"/>
      <c r="E2696" s="119"/>
      <c r="F2696" s="119"/>
      <c r="G2696" s="257" t="s">
        <v>1442</v>
      </c>
      <c r="H2696" s="289" t="s">
        <v>1363</v>
      </c>
      <c r="I2696" s="290">
        <v>60</v>
      </c>
      <c r="J2696" s="290">
        <v>60</v>
      </c>
      <c r="K2696" s="290">
        <v>1</v>
      </c>
      <c r="L2696" s="290">
        <v>1</v>
      </c>
      <c r="M2696" s="290"/>
      <c r="N2696" s="290"/>
      <c r="O2696" s="290"/>
      <c r="P2696" s="290"/>
      <c r="Q2696" s="105"/>
      <c r="R2696" s="105">
        <v>43788</v>
      </c>
      <c r="S2696" s="293"/>
      <c r="T2696" s="293"/>
      <c r="U2696" s="293"/>
      <c r="V2696" s="293"/>
      <c r="W2696" s="293"/>
      <c r="X2696" s="84"/>
      <c r="Y2696" s="293"/>
      <c r="Z2696" s="293"/>
      <c r="AA2696" s="293"/>
      <c r="AB2696" s="293"/>
      <c r="AC2696" s="293"/>
      <c r="AD2696" s="293"/>
      <c r="AE2696" s="322"/>
      <c r="AF2696" s="293"/>
      <c r="AG2696" s="293"/>
      <c r="AH2696" s="293"/>
      <c r="AI2696" s="293"/>
      <c r="AJ2696" s="293"/>
      <c r="AK2696" s="293"/>
      <c r="AL2696" s="293"/>
      <c r="AM2696" s="293"/>
      <c r="AN2696" s="293"/>
      <c r="AO2696" s="293"/>
      <c r="AP2696" s="293"/>
      <c r="AQ2696" s="291"/>
      <c r="AR2696" s="291"/>
    </row>
    <row r="2697" spans="2:44" ht="12.75" customHeight="1">
      <c r="B2697" s="93"/>
      <c r="C2697" s="120" t="s">
        <v>27</v>
      </c>
      <c r="D2697" s="120" t="s">
        <v>1468</v>
      </c>
      <c r="E2697" s="22" t="s">
        <v>1746</v>
      </c>
      <c r="F2697" s="22" t="s">
        <v>1461</v>
      </c>
      <c r="G2697" s="257" t="s">
        <v>1462</v>
      </c>
      <c r="H2697" s="289" t="s">
        <v>1363</v>
      </c>
      <c r="I2697" s="290">
        <v>1.2</v>
      </c>
      <c r="J2697" s="290">
        <v>60</v>
      </c>
      <c r="K2697" s="290">
        <v>0.02</v>
      </c>
      <c r="L2697" s="290">
        <v>1</v>
      </c>
      <c r="M2697" s="290">
        <v>6</v>
      </c>
      <c r="N2697" s="290">
        <v>540</v>
      </c>
      <c r="O2697" s="290">
        <v>0.1</v>
      </c>
      <c r="P2697" s="290">
        <v>9</v>
      </c>
      <c r="Q2697" s="105"/>
      <c r="R2697" s="105">
        <v>42676</v>
      </c>
      <c r="S2697" s="293"/>
      <c r="T2697" s="293"/>
      <c r="U2697" s="293"/>
      <c r="V2697" s="293"/>
      <c r="W2697" s="293"/>
      <c r="X2697" s="84"/>
      <c r="Y2697" s="293"/>
      <c r="Z2697" s="293"/>
      <c r="AA2697" s="293"/>
      <c r="AB2697" s="293"/>
      <c r="AC2697" s="293"/>
      <c r="AD2697" s="293"/>
      <c r="AE2697" s="322"/>
      <c r="AF2697" s="293"/>
      <c r="AG2697" s="293"/>
      <c r="AH2697" s="293"/>
      <c r="AI2697" s="293"/>
      <c r="AJ2697" s="293"/>
      <c r="AK2697" s="293"/>
      <c r="AL2697" s="293"/>
      <c r="AM2697" s="293"/>
      <c r="AN2697" s="293"/>
      <c r="AO2697" s="293"/>
      <c r="AP2697" s="293"/>
    </row>
    <row r="2698" spans="2:44" ht="12.75" customHeight="1">
      <c r="C2698" s="121"/>
      <c r="D2698" s="119"/>
      <c r="E2698" s="119"/>
      <c r="F2698" s="119"/>
      <c r="G2698" s="257" t="s">
        <v>1463</v>
      </c>
      <c r="H2698" s="289" t="s">
        <v>1363</v>
      </c>
      <c r="I2698" s="290">
        <v>1.2</v>
      </c>
      <c r="J2698" s="290">
        <v>120</v>
      </c>
      <c r="K2698" s="290">
        <v>0.02</v>
      </c>
      <c r="L2698" s="290">
        <v>2</v>
      </c>
      <c r="M2698" s="290"/>
      <c r="N2698" s="290"/>
      <c r="O2698" s="290"/>
      <c r="P2698" s="290"/>
      <c r="Q2698" s="105"/>
      <c r="R2698" s="105">
        <v>42676</v>
      </c>
      <c r="S2698" s="293"/>
      <c r="T2698" s="293"/>
      <c r="U2698" s="293"/>
      <c r="V2698" s="293"/>
      <c r="W2698" s="293"/>
      <c r="X2698" s="84"/>
      <c r="Y2698" s="293"/>
      <c r="Z2698" s="293"/>
      <c r="AA2698" s="293"/>
      <c r="AB2698" s="293"/>
      <c r="AC2698" s="293"/>
      <c r="AD2698" s="293"/>
      <c r="AE2698" s="322"/>
      <c r="AF2698" s="293"/>
      <c r="AG2698" s="293"/>
      <c r="AH2698" s="293"/>
      <c r="AI2698" s="293"/>
      <c r="AJ2698" s="293"/>
      <c r="AK2698" s="293"/>
      <c r="AL2698" s="293"/>
      <c r="AM2698" s="293"/>
      <c r="AN2698" s="293"/>
      <c r="AO2698" s="293"/>
      <c r="AP2698" s="293"/>
      <c r="AQ2698" s="291"/>
      <c r="AR2698" s="291"/>
    </row>
    <row r="2699" spans="2:44" ht="12.75" customHeight="1">
      <c r="C2699" s="121"/>
      <c r="D2699" s="119"/>
      <c r="E2699" s="119"/>
      <c r="F2699" s="119"/>
      <c r="G2699" s="257" t="s">
        <v>1464</v>
      </c>
      <c r="H2699" s="289" t="s">
        <v>1363</v>
      </c>
      <c r="I2699" s="290">
        <v>1.2</v>
      </c>
      <c r="J2699" s="290">
        <v>120</v>
      </c>
      <c r="K2699" s="290">
        <v>0.02</v>
      </c>
      <c r="L2699" s="290">
        <v>2</v>
      </c>
      <c r="M2699" s="290"/>
      <c r="N2699" s="290"/>
      <c r="O2699" s="290"/>
      <c r="P2699" s="290"/>
      <c r="Q2699" s="105"/>
      <c r="R2699" s="105">
        <v>43516</v>
      </c>
      <c r="S2699" s="293"/>
      <c r="T2699" s="293"/>
      <c r="U2699" s="293"/>
      <c r="V2699" s="293"/>
      <c r="W2699" s="293"/>
      <c r="X2699" s="84"/>
      <c r="Y2699" s="293"/>
      <c r="Z2699" s="293"/>
      <c r="AA2699" s="293"/>
      <c r="AB2699" s="293"/>
      <c r="AC2699" s="293"/>
      <c r="AD2699" s="293"/>
      <c r="AE2699" s="322"/>
      <c r="AF2699" s="293"/>
      <c r="AG2699" s="293"/>
      <c r="AH2699" s="293"/>
      <c r="AI2699" s="293"/>
      <c r="AJ2699" s="293"/>
      <c r="AK2699" s="293"/>
      <c r="AL2699" s="293"/>
      <c r="AM2699" s="293"/>
      <c r="AN2699" s="293"/>
      <c r="AO2699" s="293"/>
      <c r="AP2699" s="293"/>
      <c r="AQ2699" s="291"/>
      <c r="AR2699" s="291"/>
    </row>
    <row r="2700" spans="2:44" ht="12.75" customHeight="1">
      <c r="C2700" s="121"/>
      <c r="D2700" s="119"/>
      <c r="E2700" s="119"/>
      <c r="F2700" s="119"/>
      <c r="G2700" s="257" t="s">
        <v>1465</v>
      </c>
      <c r="H2700" s="289" t="s">
        <v>1363</v>
      </c>
      <c r="I2700" s="290">
        <v>1.2</v>
      </c>
      <c r="J2700" s="290">
        <v>120</v>
      </c>
      <c r="K2700" s="290">
        <v>0.02</v>
      </c>
      <c r="L2700" s="290">
        <v>2</v>
      </c>
      <c r="M2700" s="290"/>
      <c r="N2700" s="290"/>
      <c r="O2700" s="290"/>
      <c r="P2700" s="290"/>
      <c r="Q2700" s="105"/>
      <c r="R2700" s="105">
        <v>42676</v>
      </c>
      <c r="S2700" s="293"/>
      <c r="T2700" s="293"/>
      <c r="U2700" s="293"/>
      <c r="V2700" s="293"/>
      <c r="W2700" s="293"/>
      <c r="X2700" s="84"/>
      <c r="Y2700" s="293"/>
      <c r="Z2700" s="293"/>
      <c r="AA2700" s="293"/>
      <c r="AB2700" s="293"/>
      <c r="AC2700" s="293"/>
      <c r="AD2700" s="293"/>
      <c r="AE2700" s="322"/>
      <c r="AF2700" s="293"/>
      <c r="AG2700" s="293"/>
      <c r="AH2700" s="293"/>
      <c r="AI2700" s="293"/>
      <c r="AJ2700" s="293"/>
      <c r="AK2700" s="293"/>
      <c r="AL2700" s="293"/>
      <c r="AM2700" s="293"/>
      <c r="AN2700" s="293"/>
      <c r="AO2700" s="293"/>
      <c r="AP2700" s="293"/>
      <c r="AQ2700" s="291"/>
      <c r="AR2700" s="291"/>
    </row>
    <row r="2701" spans="2:44" ht="12.75" customHeight="1">
      <c r="C2701" s="121"/>
      <c r="D2701" s="119"/>
      <c r="E2701" s="119"/>
      <c r="F2701" s="119"/>
      <c r="G2701" s="257" t="s">
        <v>1677</v>
      </c>
      <c r="H2701" s="289" t="s">
        <v>1363</v>
      </c>
      <c r="I2701" s="290">
        <v>1.2</v>
      </c>
      <c r="J2701" s="290">
        <v>120</v>
      </c>
      <c r="K2701" s="290">
        <v>0.02</v>
      </c>
      <c r="L2701" s="290">
        <v>2</v>
      </c>
      <c r="M2701" s="290"/>
      <c r="N2701" s="290"/>
      <c r="O2701" s="290"/>
      <c r="P2701" s="290"/>
      <c r="Q2701" s="105"/>
      <c r="R2701" s="105">
        <v>42676</v>
      </c>
      <c r="S2701" s="293"/>
      <c r="T2701" s="293"/>
      <c r="U2701" s="293"/>
      <c r="V2701" s="293"/>
      <c r="W2701" s="293"/>
      <c r="X2701" s="84"/>
      <c r="Y2701" s="293"/>
      <c r="Z2701" s="293"/>
      <c r="AA2701" s="293"/>
      <c r="AB2701" s="293"/>
      <c r="AC2701" s="293"/>
      <c r="AD2701" s="293"/>
      <c r="AE2701" s="322"/>
      <c r="AF2701" s="293"/>
      <c r="AG2701" s="293"/>
      <c r="AH2701" s="293"/>
      <c r="AI2701" s="293"/>
      <c r="AJ2701" s="293"/>
      <c r="AK2701" s="293"/>
      <c r="AL2701" s="293"/>
      <c r="AM2701" s="293"/>
      <c r="AN2701" s="293"/>
      <c r="AO2701" s="293"/>
      <c r="AP2701" s="293"/>
      <c r="AQ2701" s="291"/>
      <c r="AR2701" s="291"/>
    </row>
    <row r="2702" spans="2:44" ht="12.75" customHeight="1">
      <c r="B2702" s="93"/>
      <c r="C2702" s="120" t="s">
        <v>27</v>
      </c>
      <c r="D2702" s="120" t="s">
        <v>1468</v>
      </c>
      <c r="E2702" s="22" t="s">
        <v>1746</v>
      </c>
      <c r="F2702" s="22" t="s">
        <v>1678</v>
      </c>
      <c r="G2702" s="257" t="s">
        <v>1678</v>
      </c>
      <c r="H2702" s="289" t="s">
        <v>1363</v>
      </c>
      <c r="I2702" s="290">
        <v>1.2</v>
      </c>
      <c r="J2702" s="290">
        <v>4800</v>
      </c>
      <c r="K2702" s="290">
        <v>0.02</v>
      </c>
      <c r="L2702" s="290">
        <v>80</v>
      </c>
      <c r="M2702" s="290">
        <v>1.2</v>
      </c>
      <c r="N2702" s="290">
        <v>4800</v>
      </c>
      <c r="O2702" s="290">
        <v>0.02</v>
      </c>
      <c r="P2702" s="290">
        <v>80</v>
      </c>
      <c r="Q2702" s="105"/>
      <c r="R2702" s="105">
        <v>42676</v>
      </c>
      <c r="S2702" s="293"/>
      <c r="T2702" s="293"/>
      <c r="U2702" s="293"/>
      <c r="V2702" s="293"/>
      <c r="W2702" s="293"/>
      <c r="X2702" s="84"/>
      <c r="Y2702" s="293"/>
      <c r="Z2702" s="293"/>
      <c r="AA2702" s="293"/>
      <c r="AB2702" s="293"/>
      <c r="AC2702" s="293"/>
      <c r="AD2702" s="293"/>
      <c r="AE2702" s="322"/>
      <c r="AF2702" s="293"/>
      <c r="AG2702" s="293"/>
      <c r="AH2702" s="293"/>
      <c r="AI2702" s="293"/>
      <c r="AJ2702" s="293"/>
      <c r="AK2702" s="293"/>
      <c r="AL2702" s="293"/>
      <c r="AM2702" s="293"/>
      <c r="AN2702" s="293"/>
      <c r="AO2702" s="293"/>
      <c r="AP2702" s="293"/>
    </row>
    <row r="2703" spans="2:44" ht="12.75" customHeight="1">
      <c r="B2703" s="93"/>
      <c r="C2703" s="120" t="s">
        <v>27</v>
      </c>
      <c r="D2703" s="120" t="s">
        <v>1468</v>
      </c>
      <c r="E2703" s="22" t="s">
        <v>1746</v>
      </c>
      <c r="F2703" s="22" t="s">
        <v>1679</v>
      </c>
      <c r="G2703" s="257" t="s">
        <v>1679</v>
      </c>
      <c r="H2703" s="289" t="s">
        <v>1363</v>
      </c>
      <c r="I2703" s="290">
        <v>1.2</v>
      </c>
      <c r="J2703" s="290">
        <v>4800</v>
      </c>
      <c r="K2703" s="290">
        <v>0.02</v>
      </c>
      <c r="L2703" s="290">
        <v>80</v>
      </c>
      <c r="M2703" s="290">
        <v>1.2</v>
      </c>
      <c r="N2703" s="290">
        <v>4800</v>
      </c>
      <c r="O2703" s="290">
        <v>0.02</v>
      </c>
      <c r="P2703" s="290">
        <v>80</v>
      </c>
      <c r="Q2703" s="105"/>
      <c r="R2703" s="105">
        <v>42676</v>
      </c>
      <c r="S2703" s="293"/>
      <c r="T2703" s="293"/>
      <c r="U2703" s="293"/>
      <c r="V2703" s="293"/>
      <c r="W2703" s="293"/>
      <c r="X2703" s="84"/>
      <c r="Y2703" s="293"/>
      <c r="Z2703" s="293"/>
      <c r="AA2703" s="293"/>
      <c r="AB2703" s="293"/>
      <c r="AC2703" s="293"/>
      <c r="AD2703" s="293"/>
      <c r="AE2703" s="322"/>
      <c r="AF2703" s="293"/>
      <c r="AG2703" s="293"/>
      <c r="AH2703" s="293"/>
      <c r="AI2703" s="293"/>
      <c r="AJ2703" s="293"/>
      <c r="AK2703" s="293"/>
      <c r="AL2703" s="293"/>
      <c r="AM2703" s="293"/>
      <c r="AN2703" s="293"/>
      <c r="AO2703" s="293"/>
      <c r="AP2703" s="293"/>
    </row>
    <row r="2704" spans="2:44" ht="12.75" customHeight="1">
      <c r="B2704" s="93"/>
      <c r="C2704" s="120" t="s">
        <v>27</v>
      </c>
      <c r="D2704" s="120" t="s">
        <v>1468</v>
      </c>
      <c r="E2704" s="22" t="s">
        <v>1746</v>
      </c>
      <c r="F2704" s="22" t="s">
        <v>1680</v>
      </c>
      <c r="G2704" s="257" t="s">
        <v>1680</v>
      </c>
      <c r="H2704" s="289" t="s">
        <v>1363</v>
      </c>
      <c r="I2704" s="290">
        <v>1.2</v>
      </c>
      <c r="J2704" s="290">
        <v>4800</v>
      </c>
      <c r="K2704" s="290">
        <v>0.02</v>
      </c>
      <c r="L2704" s="290">
        <v>80</v>
      </c>
      <c r="M2704" s="290">
        <v>1.2</v>
      </c>
      <c r="N2704" s="290">
        <v>4800</v>
      </c>
      <c r="O2704" s="290">
        <v>0.02</v>
      </c>
      <c r="P2704" s="290">
        <v>80</v>
      </c>
      <c r="Q2704" s="105"/>
      <c r="R2704" s="105">
        <v>42676</v>
      </c>
      <c r="S2704" s="293"/>
      <c r="T2704" s="293"/>
      <c r="U2704" s="293"/>
      <c r="V2704" s="293"/>
      <c r="W2704" s="293"/>
      <c r="X2704" s="84"/>
      <c r="Y2704" s="293"/>
      <c r="Z2704" s="293"/>
      <c r="AA2704" s="293"/>
      <c r="AB2704" s="293"/>
      <c r="AC2704" s="293"/>
      <c r="AD2704" s="293"/>
      <c r="AE2704" s="322"/>
      <c r="AF2704" s="293"/>
      <c r="AG2704" s="293"/>
      <c r="AH2704" s="293"/>
      <c r="AI2704" s="293"/>
      <c r="AJ2704" s="293"/>
      <c r="AK2704" s="293"/>
      <c r="AL2704" s="293"/>
      <c r="AM2704" s="293"/>
      <c r="AN2704" s="293"/>
      <c r="AO2704" s="293"/>
      <c r="AP2704" s="293"/>
    </row>
    <row r="2705" spans="2:44" ht="12.75" customHeight="1">
      <c r="B2705" s="93"/>
      <c r="C2705" s="120" t="s">
        <v>27</v>
      </c>
      <c r="D2705" s="120" t="s">
        <v>1468</v>
      </c>
      <c r="E2705" s="22" t="s">
        <v>1746</v>
      </c>
      <c r="F2705" s="22" t="s">
        <v>1681</v>
      </c>
      <c r="G2705" s="257" t="s">
        <v>1655</v>
      </c>
      <c r="H2705" s="289" t="s">
        <v>1363</v>
      </c>
      <c r="I2705" s="290">
        <v>120</v>
      </c>
      <c r="J2705" s="290">
        <v>0</v>
      </c>
      <c r="K2705" s="290">
        <v>2</v>
      </c>
      <c r="L2705" s="290">
        <v>0</v>
      </c>
      <c r="M2705" s="290">
        <v>300</v>
      </c>
      <c r="N2705" s="290">
        <v>840</v>
      </c>
      <c r="O2705" s="290">
        <v>5</v>
      </c>
      <c r="P2705" s="290">
        <v>14</v>
      </c>
      <c r="Q2705" s="105"/>
      <c r="R2705" s="105">
        <v>43241</v>
      </c>
      <c r="S2705" s="293"/>
      <c r="T2705" s="293"/>
      <c r="U2705" s="293"/>
      <c r="V2705" s="293"/>
      <c r="W2705" s="293"/>
      <c r="X2705" s="84"/>
      <c r="Y2705" s="293"/>
      <c r="Z2705" s="293"/>
      <c r="AA2705" s="293"/>
      <c r="AB2705" s="293"/>
      <c r="AC2705" s="293"/>
      <c r="AD2705" s="293"/>
      <c r="AE2705" s="322"/>
      <c r="AF2705" s="293"/>
      <c r="AG2705" s="293"/>
      <c r="AH2705" s="293"/>
      <c r="AI2705" s="293"/>
      <c r="AJ2705" s="293"/>
      <c r="AK2705" s="293"/>
      <c r="AL2705" s="293"/>
      <c r="AM2705" s="293"/>
      <c r="AN2705" s="293"/>
      <c r="AO2705" s="293"/>
      <c r="AP2705" s="293"/>
    </row>
    <row r="2706" spans="2:44" ht="12.75" customHeight="1">
      <c r="C2706" s="121"/>
      <c r="D2706" s="119"/>
      <c r="E2706" s="119"/>
      <c r="F2706" s="119"/>
      <c r="G2706" s="257" t="s">
        <v>1656</v>
      </c>
      <c r="H2706" s="289" t="s">
        <v>1363</v>
      </c>
      <c r="I2706" s="290">
        <v>30</v>
      </c>
      <c r="J2706" s="290">
        <v>0</v>
      </c>
      <c r="K2706" s="290">
        <v>0.5</v>
      </c>
      <c r="L2706" s="290">
        <v>0</v>
      </c>
      <c r="M2706" s="290"/>
      <c r="N2706" s="290"/>
      <c r="O2706" s="290"/>
      <c r="P2706" s="290"/>
      <c r="Q2706" s="105"/>
      <c r="R2706" s="105">
        <v>43241</v>
      </c>
      <c r="S2706" s="293"/>
      <c r="T2706" s="293"/>
      <c r="U2706" s="293"/>
      <c r="V2706" s="293"/>
      <c r="W2706" s="293"/>
      <c r="X2706" s="84"/>
      <c r="Y2706" s="293"/>
      <c r="Z2706" s="293"/>
      <c r="AA2706" s="293"/>
      <c r="AB2706" s="293"/>
      <c r="AC2706" s="293"/>
      <c r="AD2706" s="293"/>
      <c r="AE2706" s="322"/>
      <c r="AF2706" s="293"/>
      <c r="AG2706" s="293"/>
      <c r="AH2706" s="293"/>
      <c r="AI2706" s="293"/>
      <c r="AJ2706" s="293"/>
      <c r="AK2706" s="293"/>
      <c r="AL2706" s="293"/>
      <c r="AM2706" s="293"/>
      <c r="AN2706" s="293"/>
      <c r="AO2706" s="293"/>
      <c r="AP2706" s="293"/>
      <c r="AQ2706" s="291"/>
      <c r="AR2706" s="291"/>
    </row>
    <row r="2707" spans="2:44" ht="12.75" customHeight="1">
      <c r="C2707" s="121"/>
      <c r="D2707" s="119"/>
      <c r="E2707" s="119"/>
      <c r="F2707" s="119"/>
      <c r="G2707" s="257" t="s">
        <v>1657</v>
      </c>
      <c r="H2707" s="289" t="s">
        <v>1363</v>
      </c>
      <c r="I2707" s="290">
        <v>30</v>
      </c>
      <c r="J2707" s="290">
        <v>0</v>
      </c>
      <c r="K2707" s="290">
        <v>0.5</v>
      </c>
      <c r="L2707" s="290">
        <v>0</v>
      </c>
      <c r="M2707" s="290"/>
      <c r="N2707" s="290"/>
      <c r="O2707" s="290"/>
      <c r="P2707" s="290"/>
      <c r="Q2707" s="105"/>
      <c r="R2707" s="105">
        <v>43241</v>
      </c>
      <c r="S2707" s="293"/>
      <c r="T2707" s="293"/>
      <c r="U2707" s="293"/>
      <c r="V2707" s="293"/>
      <c r="W2707" s="293"/>
      <c r="X2707" s="84"/>
      <c r="Y2707" s="293"/>
      <c r="Z2707" s="293"/>
      <c r="AA2707" s="293"/>
      <c r="AB2707" s="293"/>
      <c r="AC2707" s="293"/>
      <c r="AD2707" s="293"/>
      <c r="AE2707" s="322"/>
      <c r="AF2707" s="293"/>
      <c r="AG2707" s="293"/>
      <c r="AH2707" s="293"/>
      <c r="AI2707" s="293"/>
      <c r="AJ2707" s="293"/>
      <c r="AK2707" s="293"/>
      <c r="AL2707" s="293"/>
      <c r="AM2707" s="293"/>
      <c r="AN2707" s="293"/>
      <c r="AO2707" s="293"/>
      <c r="AP2707" s="293"/>
      <c r="AQ2707" s="291"/>
      <c r="AR2707" s="291"/>
    </row>
    <row r="2708" spans="2:44" ht="12.75" customHeight="1">
      <c r="C2708" s="121"/>
      <c r="D2708" s="119"/>
      <c r="E2708" s="119"/>
      <c r="F2708" s="119"/>
      <c r="G2708" s="257" t="s">
        <v>1682</v>
      </c>
      <c r="H2708" s="289" t="s">
        <v>1363</v>
      </c>
      <c r="I2708" s="290">
        <v>60</v>
      </c>
      <c r="J2708" s="290">
        <v>120</v>
      </c>
      <c r="K2708" s="290">
        <v>1</v>
      </c>
      <c r="L2708" s="290">
        <v>2</v>
      </c>
      <c r="M2708" s="290"/>
      <c r="N2708" s="290"/>
      <c r="O2708" s="290"/>
      <c r="P2708" s="290"/>
      <c r="Q2708" s="105"/>
      <c r="R2708" s="105">
        <v>43241</v>
      </c>
      <c r="S2708" s="293"/>
      <c r="T2708" s="293"/>
      <c r="U2708" s="293"/>
      <c r="V2708" s="293"/>
      <c r="W2708" s="293"/>
      <c r="X2708" s="84"/>
      <c r="Y2708" s="293"/>
      <c r="Z2708" s="293"/>
      <c r="AA2708" s="293"/>
      <c r="AB2708" s="293"/>
      <c r="AC2708" s="293"/>
      <c r="AD2708" s="293"/>
      <c r="AE2708" s="322"/>
      <c r="AF2708" s="293"/>
      <c r="AG2708" s="293"/>
      <c r="AH2708" s="293"/>
      <c r="AI2708" s="293"/>
      <c r="AJ2708" s="293"/>
      <c r="AK2708" s="293"/>
      <c r="AL2708" s="293"/>
      <c r="AM2708" s="293"/>
      <c r="AN2708" s="293"/>
      <c r="AO2708" s="293"/>
      <c r="AP2708" s="293"/>
      <c r="AQ2708" s="291"/>
      <c r="AR2708" s="291"/>
    </row>
    <row r="2709" spans="2:44" ht="12.75" customHeight="1">
      <c r="C2709" s="121"/>
      <c r="D2709" s="119"/>
      <c r="E2709" s="119"/>
      <c r="F2709" s="119"/>
      <c r="G2709" s="257" t="s">
        <v>1683</v>
      </c>
      <c r="H2709" s="289" t="s">
        <v>1363</v>
      </c>
      <c r="I2709" s="290">
        <v>60</v>
      </c>
      <c r="J2709" s="290">
        <v>720</v>
      </c>
      <c r="K2709" s="290">
        <v>1</v>
      </c>
      <c r="L2709" s="290">
        <v>12</v>
      </c>
      <c r="M2709" s="290"/>
      <c r="N2709" s="290"/>
      <c r="O2709" s="290"/>
      <c r="P2709" s="290"/>
      <c r="Q2709" s="105"/>
      <c r="R2709" s="105">
        <v>43241</v>
      </c>
      <c r="S2709" s="293"/>
      <c r="T2709" s="293"/>
      <c r="U2709" s="293"/>
      <c r="V2709" s="293"/>
      <c r="W2709" s="293"/>
      <c r="X2709" s="84"/>
      <c r="Y2709" s="293"/>
      <c r="Z2709" s="293"/>
      <c r="AA2709" s="293"/>
      <c r="AB2709" s="293"/>
      <c r="AC2709" s="293"/>
      <c r="AD2709" s="293"/>
      <c r="AE2709" s="322"/>
      <c r="AF2709" s="293"/>
      <c r="AG2709" s="293"/>
      <c r="AH2709" s="293"/>
      <c r="AI2709" s="293"/>
      <c r="AJ2709" s="293"/>
      <c r="AK2709" s="293"/>
      <c r="AL2709" s="293"/>
      <c r="AM2709" s="293"/>
      <c r="AN2709" s="293"/>
      <c r="AO2709" s="293"/>
      <c r="AP2709" s="293"/>
      <c r="AQ2709" s="291"/>
      <c r="AR2709" s="291"/>
    </row>
    <row r="2710" spans="2:44" ht="12.75" customHeight="1">
      <c r="B2710" s="93"/>
      <c r="C2710" s="120" t="s">
        <v>1684</v>
      </c>
      <c r="D2710" s="120" t="s">
        <v>1685</v>
      </c>
      <c r="E2710" s="22" t="s">
        <v>1686</v>
      </c>
      <c r="F2710" s="22" t="s">
        <v>1687</v>
      </c>
      <c r="G2710" s="258" t="s">
        <v>1687</v>
      </c>
      <c r="H2710" s="289" t="s">
        <v>1363</v>
      </c>
      <c r="I2710" s="290">
        <v>6</v>
      </c>
      <c r="J2710" s="290">
        <v>0</v>
      </c>
      <c r="K2710" s="290">
        <v>0.1</v>
      </c>
      <c r="L2710" s="290">
        <v>0</v>
      </c>
      <c r="M2710" s="290">
        <v>6</v>
      </c>
      <c r="N2710" s="290">
        <v>0</v>
      </c>
      <c r="O2710" s="290">
        <v>0.1</v>
      </c>
      <c r="P2710" s="290">
        <v>0</v>
      </c>
      <c r="Q2710" s="105"/>
      <c r="R2710" s="105">
        <v>42676</v>
      </c>
      <c r="S2710" s="293"/>
      <c r="T2710" s="293"/>
      <c r="U2710" s="293"/>
      <c r="V2710" s="293"/>
      <c r="W2710" s="293"/>
      <c r="X2710" s="84"/>
      <c r="Y2710" s="293"/>
      <c r="Z2710" s="293"/>
      <c r="AA2710" s="293"/>
      <c r="AB2710" s="293"/>
      <c r="AC2710" s="293"/>
      <c r="AD2710" s="293"/>
      <c r="AE2710" s="322"/>
      <c r="AF2710" s="293"/>
      <c r="AG2710" s="293"/>
      <c r="AH2710" s="293"/>
      <c r="AI2710" s="293"/>
      <c r="AJ2710" s="293"/>
      <c r="AK2710" s="293"/>
      <c r="AL2710" s="293"/>
      <c r="AM2710" s="293"/>
      <c r="AN2710" s="293"/>
      <c r="AO2710" s="293"/>
      <c r="AP2710" s="293"/>
    </row>
    <row r="2711" spans="2:44" ht="12.75" customHeight="1">
      <c r="B2711" s="93"/>
      <c r="C2711" s="120" t="s">
        <v>1684</v>
      </c>
      <c r="D2711" s="120" t="s">
        <v>1685</v>
      </c>
      <c r="E2711" s="22" t="s">
        <v>1686</v>
      </c>
      <c r="F2711" s="22" t="s">
        <v>1747</v>
      </c>
      <c r="G2711" s="258" t="s">
        <v>1688</v>
      </c>
      <c r="H2711" s="289" t="s">
        <v>1363</v>
      </c>
      <c r="I2711" s="290">
        <v>30</v>
      </c>
      <c r="J2711" s="290">
        <v>0</v>
      </c>
      <c r="K2711" s="290">
        <v>0.5</v>
      </c>
      <c r="L2711" s="290">
        <v>0</v>
      </c>
      <c r="M2711" s="290">
        <v>30</v>
      </c>
      <c r="N2711" s="290">
        <v>0</v>
      </c>
      <c r="O2711" s="290">
        <v>0.5</v>
      </c>
      <c r="P2711" s="290">
        <v>0</v>
      </c>
      <c r="Q2711" s="105"/>
      <c r="R2711" s="105">
        <v>43241</v>
      </c>
      <c r="S2711" s="293"/>
      <c r="T2711" s="293"/>
      <c r="U2711" s="293"/>
      <c r="V2711" s="293"/>
      <c r="W2711" s="293"/>
      <c r="X2711" s="84"/>
      <c r="Y2711" s="293"/>
      <c r="Z2711" s="293"/>
      <c r="AA2711" s="293"/>
      <c r="AB2711" s="293"/>
      <c r="AC2711" s="293"/>
      <c r="AD2711" s="293"/>
      <c r="AE2711" s="322"/>
      <c r="AF2711" s="293"/>
      <c r="AG2711" s="293"/>
      <c r="AH2711" s="293"/>
      <c r="AI2711" s="293"/>
      <c r="AJ2711" s="293"/>
      <c r="AK2711" s="293"/>
      <c r="AL2711" s="293"/>
      <c r="AM2711" s="293"/>
      <c r="AN2711" s="293"/>
      <c r="AO2711" s="293"/>
      <c r="AP2711" s="293"/>
    </row>
    <row r="2712" spans="2:44" ht="12.75" customHeight="1">
      <c r="B2712" s="93"/>
      <c r="C2712" s="22" t="s">
        <v>1684</v>
      </c>
      <c r="D2712" s="120" t="s">
        <v>1685</v>
      </c>
      <c r="E2712" s="22" t="s">
        <v>1748</v>
      </c>
      <c r="F2712" s="22" t="s">
        <v>1689</v>
      </c>
      <c r="G2712" s="257" t="s">
        <v>1689</v>
      </c>
      <c r="H2712" s="289" t="s">
        <v>1363</v>
      </c>
      <c r="I2712" s="290">
        <v>24</v>
      </c>
      <c r="J2712" s="290">
        <v>0</v>
      </c>
      <c r="K2712" s="290">
        <v>0.4</v>
      </c>
      <c r="L2712" s="290">
        <v>0</v>
      </c>
      <c r="M2712" s="290">
        <v>24</v>
      </c>
      <c r="N2712" s="290">
        <v>0</v>
      </c>
      <c r="O2712" s="290">
        <v>0.4</v>
      </c>
      <c r="P2712" s="290">
        <v>0</v>
      </c>
      <c r="Q2712" s="105"/>
      <c r="R2712" s="105">
        <v>42676</v>
      </c>
      <c r="S2712" s="293"/>
      <c r="T2712" s="293"/>
      <c r="U2712" s="293"/>
      <c r="V2712" s="293"/>
      <c r="W2712" s="293"/>
      <c r="X2712" s="84"/>
      <c r="Y2712" s="293"/>
      <c r="Z2712" s="293"/>
      <c r="AA2712" s="293"/>
      <c r="AB2712" s="293"/>
      <c r="AC2712" s="293"/>
      <c r="AD2712" s="293"/>
      <c r="AE2712" s="322"/>
      <c r="AF2712" s="293"/>
      <c r="AG2712" s="293"/>
      <c r="AH2712" s="293"/>
      <c r="AI2712" s="293"/>
      <c r="AJ2712" s="293"/>
      <c r="AK2712" s="293"/>
      <c r="AL2712" s="293"/>
      <c r="AM2712" s="293"/>
      <c r="AN2712" s="293"/>
      <c r="AO2712" s="293"/>
      <c r="AP2712" s="293"/>
    </row>
    <row r="2713" spans="2:44" ht="12.75" customHeight="1">
      <c r="B2713" s="93"/>
      <c r="C2713" s="120" t="s">
        <v>27</v>
      </c>
      <c r="D2713" s="120" t="s">
        <v>1690</v>
      </c>
      <c r="E2713" s="117" t="s">
        <v>1691</v>
      </c>
      <c r="F2713" s="117" t="s">
        <v>1692</v>
      </c>
      <c r="G2713" s="108" t="s">
        <v>1692</v>
      </c>
      <c r="H2713" s="289" t="s">
        <v>1363</v>
      </c>
      <c r="I2713" s="290">
        <v>30</v>
      </c>
      <c r="J2713" s="290">
        <v>1500</v>
      </c>
      <c r="K2713" s="290">
        <v>0.5</v>
      </c>
      <c r="L2713" s="290">
        <v>25</v>
      </c>
      <c r="M2713" s="290">
        <v>30</v>
      </c>
      <c r="N2713" s="290">
        <v>1500</v>
      </c>
      <c r="O2713" s="290">
        <v>0.5</v>
      </c>
      <c r="P2713" s="290">
        <v>25</v>
      </c>
      <c r="Q2713" s="105"/>
      <c r="R2713" s="105">
        <v>43089</v>
      </c>
      <c r="S2713" s="293"/>
      <c r="T2713" s="293"/>
      <c r="U2713" s="293"/>
      <c r="V2713" s="293"/>
      <c r="W2713" s="293"/>
      <c r="X2713" s="84"/>
      <c r="Y2713" s="293"/>
      <c r="Z2713" s="293"/>
      <c r="AA2713" s="293"/>
      <c r="AB2713" s="293"/>
      <c r="AC2713" s="293"/>
      <c r="AD2713" s="293"/>
      <c r="AE2713" s="322"/>
      <c r="AF2713" s="293"/>
      <c r="AG2713" s="293"/>
      <c r="AH2713" s="293"/>
      <c r="AI2713" s="293"/>
      <c r="AJ2713" s="293"/>
      <c r="AK2713" s="293"/>
      <c r="AL2713" s="293"/>
      <c r="AM2713" s="293"/>
      <c r="AN2713" s="293"/>
      <c r="AO2713" s="293"/>
      <c r="AP2713" s="293"/>
    </row>
    <row r="2714" spans="2:44" ht="12.75" customHeight="1">
      <c r="B2714" s="93"/>
      <c r="C2714" s="120" t="s">
        <v>27</v>
      </c>
      <c r="D2714" s="120" t="s">
        <v>1690</v>
      </c>
      <c r="E2714" s="120" t="s">
        <v>1693</v>
      </c>
      <c r="F2714" s="117" t="s">
        <v>1694</v>
      </c>
      <c r="G2714" s="108" t="s">
        <v>1694</v>
      </c>
      <c r="H2714" s="289" t="s">
        <v>1363</v>
      </c>
      <c r="I2714" s="290">
        <v>60</v>
      </c>
      <c r="J2714" s="290">
        <v>120</v>
      </c>
      <c r="K2714" s="290">
        <v>1</v>
      </c>
      <c r="L2714" s="290">
        <v>2</v>
      </c>
      <c r="M2714" s="290">
        <v>60</v>
      </c>
      <c r="N2714" s="290">
        <v>120</v>
      </c>
      <c r="O2714" s="290">
        <v>1</v>
      </c>
      <c r="P2714" s="290">
        <v>2</v>
      </c>
      <c r="Q2714" s="105"/>
      <c r="R2714" s="105">
        <v>43089</v>
      </c>
      <c r="S2714" s="293"/>
      <c r="T2714" s="293"/>
      <c r="U2714" s="293"/>
      <c r="V2714" s="293"/>
      <c r="W2714" s="293"/>
      <c r="X2714" s="84"/>
      <c r="Y2714" s="293"/>
      <c r="Z2714" s="293"/>
      <c r="AA2714" s="293"/>
      <c r="AB2714" s="293"/>
      <c r="AC2714" s="293"/>
      <c r="AD2714" s="293"/>
      <c r="AE2714" s="322"/>
      <c r="AF2714" s="293"/>
      <c r="AG2714" s="293"/>
      <c r="AH2714" s="293"/>
      <c r="AI2714" s="293"/>
      <c r="AJ2714" s="293"/>
      <c r="AK2714" s="293"/>
      <c r="AL2714" s="293"/>
      <c r="AM2714" s="293"/>
      <c r="AN2714" s="293"/>
      <c r="AO2714" s="293"/>
      <c r="AP2714" s="293"/>
    </row>
    <row r="2715" spans="2:44" ht="12.75" customHeight="1">
      <c r="B2715" s="93"/>
      <c r="C2715" s="120" t="s">
        <v>1684</v>
      </c>
      <c r="D2715" s="120" t="s">
        <v>1690</v>
      </c>
      <c r="E2715" s="120" t="s">
        <v>1695</v>
      </c>
      <c r="F2715" s="117" t="s">
        <v>1696</v>
      </c>
      <c r="G2715" s="108" t="s">
        <v>1696</v>
      </c>
      <c r="H2715" s="289" t="s">
        <v>1363</v>
      </c>
      <c r="I2715" s="290">
        <v>60</v>
      </c>
      <c r="J2715" s="290">
        <v>360</v>
      </c>
      <c r="K2715" s="290">
        <v>1</v>
      </c>
      <c r="L2715" s="290">
        <v>6</v>
      </c>
      <c r="M2715" s="290">
        <v>60</v>
      </c>
      <c r="N2715" s="290">
        <v>360</v>
      </c>
      <c r="O2715" s="290">
        <v>1</v>
      </c>
      <c r="P2715" s="290">
        <v>6</v>
      </c>
      <c r="Q2715" s="105"/>
      <c r="R2715" s="105">
        <v>43089</v>
      </c>
      <c r="S2715" s="293"/>
      <c r="T2715" s="293"/>
      <c r="U2715" s="293"/>
      <c r="V2715" s="293"/>
      <c r="W2715" s="293"/>
      <c r="X2715" s="84"/>
      <c r="Y2715" s="293"/>
      <c r="Z2715" s="293"/>
      <c r="AA2715" s="293"/>
      <c r="AB2715" s="293"/>
      <c r="AC2715" s="293"/>
      <c r="AD2715" s="293"/>
      <c r="AE2715" s="322"/>
      <c r="AF2715" s="293"/>
      <c r="AG2715" s="293"/>
      <c r="AH2715" s="293"/>
      <c r="AI2715" s="293"/>
      <c r="AJ2715" s="293"/>
      <c r="AK2715" s="293"/>
      <c r="AL2715" s="293"/>
      <c r="AM2715" s="293"/>
      <c r="AN2715" s="293"/>
      <c r="AO2715" s="293"/>
      <c r="AP2715" s="293"/>
    </row>
    <row r="2716" spans="2:44" ht="12.75" customHeight="1">
      <c r="B2716" s="93"/>
      <c r="C2716" s="120" t="s">
        <v>27</v>
      </c>
      <c r="D2716" s="120" t="s">
        <v>1690</v>
      </c>
      <c r="E2716" s="117" t="s">
        <v>1697</v>
      </c>
      <c r="F2716" s="117" t="s">
        <v>1698</v>
      </c>
      <c r="G2716" s="108" t="s">
        <v>1698</v>
      </c>
      <c r="H2716" s="289" t="s">
        <v>1363</v>
      </c>
      <c r="I2716" s="290">
        <v>60</v>
      </c>
      <c r="J2716" s="290">
        <v>720</v>
      </c>
      <c r="K2716" s="290">
        <v>1</v>
      </c>
      <c r="L2716" s="290">
        <v>12</v>
      </c>
      <c r="M2716" s="290">
        <v>60</v>
      </c>
      <c r="N2716" s="290">
        <v>720</v>
      </c>
      <c r="O2716" s="290">
        <v>1</v>
      </c>
      <c r="P2716" s="290">
        <v>12</v>
      </c>
      <c r="Q2716" s="105"/>
      <c r="R2716" s="105">
        <v>43089</v>
      </c>
      <c r="S2716" s="293"/>
      <c r="T2716" s="293"/>
      <c r="U2716" s="293"/>
      <c r="V2716" s="293"/>
      <c r="W2716" s="293"/>
      <c r="X2716" s="84"/>
      <c r="Y2716" s="293"/>
      <c r="Z2716" s="293"/>
      <c r="AA2716" s="293"/>
      <c r="AB2716" s="293"/>
      <c r="AC2716" s="293"/>
      <c r="AD2716" s="293"/>
      <c r="AE2716" s="322"/>
      <c r="AF2716" s="293"/>
      <c r="AG2716" s="293"/>
      <c r="AH2716" s="293"/>
      <c r="AI2716" s="293"/>
      <c r="AJ2716" s="293"/>
      <c r="AK2716" s="293"/>
      <c r="AL2716" s="293"/>
      <c r="AM2716" s="293"/>
      <c r="AN2716" s="293"/>
      <c r="AO2716" s="293"/>
      <c r="AP2716" s="293"/>
    </row>
    <row r="2717" spans="2:44" ht="12.75" customHeight="1">
      <c r="B2717" s="93"/>
      <c r="C2717" s="120" t="s">
        <v>27</v>
      </c>
      <c r="D2717" s="120" t="s">
        <v>1690</v>
      </c>
      <c r="E2717" s="120" t="s">
        <v>1699</v>
      </c>
      <c r="F2717" s="117" t="s">
        <v>1700</v>
      </c>
      <c r="G2717" s="108" t="s">
        <v>1700</v>
      </c>
      <c r="H2717" s="289" t="s">
        <v>1363</v>
      </c>
      <c r="I2717" s="290">
        <v>360</v>
      </c>
      <c r="J2717" s="290">
        <v>4080</v>
      </c>
      <c r="K2717" s="290">
        <v>6</v>
      </c>
      <c r="L2717" s="290">
        <v>68</v>
      </c>
      <c r="M2717" s="290">
        <v>360</v>
      </c>
      <c r="N2717" s="290">
        <v>4080</v>
      </c>
      <c r="O2717" s="290">
        <v>6</v>
      </c>
      <c r="P2717" s="290">
        <v>68</v>
      </c>
      <c r="Q2717" s="105"/>
      <c r="R2717" s="105">
        <v>43089</v>
      </c>
      <c r="S2717" s="293"/>
      <c r="T2717" s="293"/>
      <c r="U2717" s="293"/>
      <c r="V2717" s="293"/>
      <c r="W2717" s="293"/>
      <c r="X2717" s="84"/>
      <c r="Y2717" s="293"/>
      <c r="Z2717" s="293"/>
      <c r="AA2717" s="293"/>
      <c r="AB2717" s="293"/>
      <c r="AC2717" s="293"/>
      <c r="AD2717" s="293"/>
      <c r="AE2717" s="322"/>
      <c r="AF2717" s="293"/>
      <c r="AG2717" s="293"/>
      <c r="AH2717" s="293"/>
      <c r="AI2717" s="293"/>
      <c r="AJ2717" s="293"/>
      <c r="AK2717" s="293"/>
      <c r="AL2717" s="293"/>
      <c r="AM2717" s="293"/>
      <c r="AN2717" s="293"/>
      <c r="AO2717" s="293"/>
      <c r="AP2717" s="293"/>
    </row>
    <row r="2718" spans="2:44" ht="12.75" customHeight="1">
      <c r="B2718" s="93"/>
      <c r="C2718" s="120" t="s">
        <v>27</v>
      </c>
      <c r="D2718" s="120" t="s">
        <v>1701</v>
      </c>
      <c r="E2718" s="117" t="s">
        <v>3059</v>
      </c>
      <c r="F2718" s="117" t="s">
        <v>1702</v>
      </c>
      <c r="G2718" s="108" t="s">
        <v>1702</v>
      </c>
      <c r="H2718" s="289" t="s">
        <v>1363</v>
      </c>
      <c r="I2718" s="290">
        <v>120</v>
      </c>
      <c r="J2718" s="290">
        <v>0</v>
      </c>
      <c r="K2718" s="290">
        <v>2</v>
      </c>
      <c r="L2718" s="290">
        <v>0</v>
      </c>
      <c r="M2718" s="290">
        <v>120</v>
      </c>
      <c r="N2718" s="290">
        <v>0</v>
      </c>
      <c r="O2718" s="290">
        <v>2</v>
      </c>
      <c r="P2718" s="290">
        <v>0</v>
      </c>
      <c r="Q2718" s="105"/>
      <c r="R2718" s="105">
        <v>43571</v>
      </c>
      <c r="S2718" s="293"/>
      <c r="T2718" s="293"/>
      <c r="U2718" s="293"/>
      <c r="V2718" s="293"/>
      <c r="W2718" s="293"/>
      <c r="X2718" s="84"/>
      <c r="Y2718" s="293"/>
      <c r="Z2718" s="293"/>
      <c r="AA2718" s="293"/>
      <c r="AB2718" s="293"/>
      <c r="AC2718" s="293"/>
      <c r="AD2718" s="293"/>
      <c r="AE2718" s="322"/>
      <c r="AF2718" s="293"/>
      <c r="AG2718" s="293"/>
      <c r="AH2718" s="293"/>
      <c r="AI2718" s="293"/>
      <c r="AJ2718" s="293"/>
      <c r="AK2718" s="293"/>
      <c r="AL2718" s="293"/>
      <c r="AM2718" s="293"/>
      <c r="AN2718" s="293"/>
      <c r="AO2718" s="293"/>
      <c r="AP2718" s="293"/>
    </row>
    <row r="2719" spans="2:44" ht="12.75" customHeight="1">
      <c r="B2719" s="93"/>
      <c r="C2719" s="120" t="s">
        <v>27</v>
      </c>
      <c r="D2719" s="120" t="s">
        <v>1703</v>
      </c>
      <c r="E2719" s="117" t="s">
        <v>1704</v>
      </c>
      <c r="F2719" s="117" t="s">
        <v>1705</v>
      </c>
      <c r="G2719" s="108" t="s">
        <v>1705</v>
      </c>
      <c r="H2719" s="289" t="s">
        <v>1363</v>
      </c>
      <c r="I2719" s="290">
        <v>60</v>
      </c>
      <c r="J2719" s="290">
        <v>0</v>
      </c>
      <c r="K2719" s="290">
        <v>1</v>
      </c>
      <c r="L2719" s="290">
        <v>0</v>
      </c>
      <c r="M2719" s="290">
        <v>60</v>
      </c>
      <c r="N2719" s="290">
        <v>0</v>
      </c>
      <c r="O2719" s="290">
        <v>1</v>
      </c>
      <c r="P2719" s="290">
        <v>0</v>
      </c>
      <c r="Q2719" s="105"/>
      <c r="R2719" s="105">
        <v>43571</v>
      </c>
      <c r="S2719" s="293"/>
      <c r="T2719" s="293"/>
      <c r="U2719" s="293"/>
      <c r="V2719" s="293"/>
      <c r="W2719" s="293"/>
      <c r="X2719" s="84"/>
      <c r="Y2719" s="293"/>
      <c r="Z2719" s="293"/>
      <c r="AA2719" s="293"/>
      <c r="AB2719" s="293"/>
      <c r="AC2719" s="293"/>
      <c r="AD2719" s="293"/>
      <c r="AE2719" s="322"/>
      <c r="AF2719" s="293"/>
      <c r="AG2719" s="293"/>
      <c r="AH2719" s="293"/>
      <c r="AI2719" s="293"/>
      <c r="AJ2719" s="293"/>
      <c r="AK2719" s="293"/>
      <c r="AL2719" s="293"/>
      <c r="AM2719" s="293"/>
      <c r="AN2719" s="293"/>
      <c r="AO2719" s="293"/>
      <c r="AP2719" s="293"/>
    </row>
    <row r="2720" spans="2:44" ht="12.75" customHeight="1">
      <c r="B2720" s="93"/>
      <c r="C2720" s="120" t="s">
        <v>27</v>
      </c>
      <c r="D2720" s="120" t="s">
        <v>1703</v>
      </c>
      <c r="E2720" s="120" t="s">
        <v>3060</v>
      </c>
      <c r="F2720" s="120" t="s">
        <v>3061</v>
      </c>
      <c r="G2720" s="108" t="s">
        <v>3061</v>
      </c>
      <c r="H2720" s="289" t="s">
        <v>1363</v>
      </c>
      <c r="I2720" s="290">
        <v>30</v>
      </c>
      <c r="J2720" s="290">
        <v>60</v>
      </c>
      <c r="K2720" s="290">
        <v>0.5</v>
      </c>
      <c r="L2720" s="290">
        <v>1</v>
      </c>
      <c r="M2720" s="290">
        <v>30</v>
      </c>
      <c r="N2720" s="290">
        <v>60</v>
      </c>
      <c r="O2720" s="290">
        <v>0.5</v>
      </c>
      <c r="P2720" s="290">
        <v>1</v>
      </c>
      <c r="Q2720" s="105"/>
      <c r="R2720" s="105">
        <v>43571</v>
      </c>
      <c r="S2720" s="293"/>
      <c r="T2720" s="293"/>
      <c r="U2720" s="293"/>
      <c r="V2720" s="293"/>
      <c r="W2720" s="293"/>
      <c r="X2720" s="84"/>
      <c r="Y2720" s="293"/>
      <c r="Z2720" s="293"/>
      <c r="AA2720" s="293"/>
      <c r="AB2720" s="293"/>
      <c r="AC2720" s="293"/>
      <c r="AD2720" s="293"/>
      <c r="AE2720" s="322"/>
      <c r="AF2720" s="293"/>
      <c r="AG2720" s="293"/>
      <c r="AH2720" s="293"/>
      <c r="AI2720" s="293"/>
      <c r="AJ2720" s="293"/>
      <c r="AK2720" s="293"/>
      <c r="AL2720" s="293"/>
      <c r="AM2720" s="293"/>
      <c r="AN2720" s="293"/>
      <c r="AO2720" s="293"/>
      <c r="AP2720" s="293"/>
    </row>
    <row r="2721" spans="2:42" ht="12.75" customHeight="1">
      <c r="B2721" s="93"/>
      <c r="C2721" s="120" t="s">
        <v>27</v>
      </c>
      <c r="D2721" s="120" t="s">
        <v>1703</v>
      </c>
      <c r="E2721" s="120" t="s">
        <v>3062</v>
      </c>
      <c r="F2721" s="120" t="s">
        <v>3063</v>
      </c>
      <c r="G2721" s="108" t="s">
        <v>3063</v>
      </c>
      <c r="H2721" s="289" t="s">
        <v>1363</v>
      </c>
      <c r="I2721" s="290">
        <v>60</v>
      </c>
      <c r="J2721" s="290">
        <v>720</v>
      </c>
      <c r="K2721" s="290">
        <v>1</v>
      </c>
      <c r="L2721" s="290">
        <v>12</v>
      </c>
      <c r="M2721" s="290">
        <v>60</v>
      </c>
      <c r="N2721" s="290">
        <v>720</v>
      </c>
      <c r="O2721" s="290">
        <v>1</v>
      </c>
      <c r="P2721" s="290">
        <v>12</v>
      </c>
      <c r="Q2721" s="105"/>
      <c r="R2721" s="105">
        <v>43571</v>
      </c>
      <c r="S2721" s="293"/>
      <c r="T2721" s="293"/>
      <c r="U2721" s="293"/>
      <c r="V2721" s="293"/>
      <c r="W2721" s="293"/>
      <c r="X2721" s="84"/>
      <c r="Y2721" s="293"/>
      <c r="Z2721" s="293"/>
      <c r="AA2721" s="293"/>
      <c r="AB2721" s="293"/>
      <c r="AC2721" s="293"/>
      <c r="AD2721" s="293"/>
      <c r="AE2721" s="322"/>
      <c r="AF2721" s="293"/>
      <c r="AG2721" s="293"/>
      <c r="AH2721" s="293"/>
      <c r="AI2721" s="293"/>
      <c r="AJ2721" s="293"/>
      <c r="AK2721" s="293"/>
      <c r="AL2721" s="293"/>
      <c r="AM2721" s="293"/>
      <c r="AN2721" s="293"/>
      <c r="AO2721" s="293"/>
      <c r="AP2721" s="293"/>
    </row>
    <row r="2722" spans="2:42" ht="12.75" customHeight="1">
      <c r="B2722" s="93"/>
      <c r="C2722" s="120" t="s">
        <v>27</v>
      </c>
      <c r="D2722" s="120" t="s">
        <v>1703</v>
      </c>
      <c r="E2722" s="120" t="s">
        <v>3064</v>
      </c>
      <c r="F2722" s="120" t="s">
        <v>3065</v>
      </c>
      <c r="G2722" s="108" t="s">
        <v>3065</v>
      </c>
      <c r="H2722" s="289" t="s">
        <v>1363</v>
      </c>
      <c r="I2722" s="290">
        <v>60</v>
      </c>
      <c r="J2722" s="290">
        <v>720</v>
      </c>
      <c r="K2722" s="290">
        <v>1</v>
      </c>
      <c r="L2722" s="290">
        <v>12</v>
      </c>
      <c r="M2722" s="290">
        <v>60</v>
      </c>
      <c r="N2722" s="290">
        <v>720</v>
      </c>
      <c r="O2722" s="290">
        <v>1</v>
      </c>
      <c r="P2722" s="290">
        <v>12</v>
      </c>
      <c r="Q2722" s="105"/>
      <c r="R2722" s="105">
        <v>43571</v>
      </c>
      <c r="S2722" s="293"/>
      <c r="T2722" s="293"/>
      <c r="U2722" s="293"/>
      <c r="V2722" s="293"/>
      <c r="W2722" s="293"/>
      <c r="X2722" s="84"/>
      <c r="Y2722" s="293"/>
      <c r="Z2722" s="293"/>
      <c r="AA2722" s="293"/>
      <c r="AB2722" s="293"/>
      <c r="AC2722" s="293"/>
      <c r="AD2722" s="293"/>
      <c r="AE2722" s="322"/>
      <c r="AF2722" s="293"/>
      <c r="AG2722" s="293"/>
      <c r="AH2722" s="293"/>
      <c r="AI2722" s="293"/>
      <c r="AJ2722" s="293"/>
      <c r="AK2722" s="293"/>
      <c r="AL2722" s="293"/>
      <c r="AM2722" s="293"/>
      <c r="AN2722" s="293"/>
      <c r="AO2722" s="293"/>
      <c r="AP2722" s="293"/>
    </row>
    <row r="2723" spans="2:42" ht="12.75" customHeight="1">
      <c r="B2723" s="93"/>
      <c r="C2723" s="120" t="s">
        <v>27</v>
      </c>
      <c r="D2723" s="120" t="s">
        <v>1703</v>
      </c>
      <c r="E2723" s="120" t="s">
        <v>3196</v>
      </c>
      <c r="F2723" s="120" t="s">
        <v>3066</v>
      </c>
      <c r="G2723" s="108" t="s">
        <v>3066</v>
      </c>
      <c r="H2723" s="289" t="s">
        <v>1363</v>
      </c>
      <c r="I2723" s="290">
        <v>60</v>
      </c>
      <c r="J2723" s="290">
        <v>720</v>
      </c>
      <c r="K2723" s="290">
        <v>1</v>
      </c>
      <c r="L2723" s="290">
        <v>12</v>
      </c>
      <c r="M2723" s="290">
        <v>60</v>
      </c>
      <c r="N2723" s="290">
        <v>720</v>
      </c>
      <c r="O2723" s="290">
        <v>1</v>
      </c>
      <c r="P2723" s="290">
        <v>12</v>
      </c>
      <c r="Q2723" s="105"/>
      <c r="R2723" s="105">
        <v>43571</v>
      </c>
      <c r="S2723" s="293"/>
      <c r="T2723" s="293"/>
      <c r="U2723" s="293"/>
      <c r="V2723" s="293"/>
      <c r="W2723" s="293"/>
      <c r="X2723" s="84"/>
      <c r="Y2723" s="293"/>
      <c r="Z2723" s="293"/>
      <c r="AA2723" s="293"/>
      <c r="AB2723" s="293"/>
      <c r="AC2723" s="293"/>
      <c r="AD2723" s="293"/>
      <c r="AE2723" s="322"/>
      <c r="AF2723" s="293"/>
      <c r="AG2723" s="293"/>
      <c r="AH2723" s="293"/>
      <c r="AI2723" s="293"/>
      <c r="AJ2723" s="293"/>
      <c r="AK2723" s="293"/>
      <c r="AL2723" s="293"/>
      <c r="AM2723" s="293"/>
      <c r="AN2723" s="293"/>
      <c r="AO2723" s="293"/>
      <c r="AP2723" s="293"/>
    </row>
    <row r="2724" spans="2:42" ht="12.75" customHeight="1">
      <c r="B2724" s="93"/>
      <c r="C2724" s="120" t="s">
        <v>27</v>
      </c>
      <c r="D2724" s="120" t="s">
        <v>1703</v>
      </c>
      <c r="E2724" s="120" t="s">
        <v>3067</v>
      </c>
      <c r="F2724" s="120" t="s">
        <v>3068</v>
      </c>
      <c r="G2724" s="259" t="s">
        <v>3068</v>
      </c>
      <c r="H2724" s="289" t="s">
        <v>1363</v>
      </c>
      <c r="I2724" s="290">
        <v>60</v>
      </c>
      <c r="J2724" s="290">
        <v>720</v>
      </c>
      <c r="K2724" s="290">
        <v>1</v>
      </c>
      <c r="L2724" s="290">
        <v>12</v>
      </c>
      <c r="M2724" s="290">
        <v>60</v>
      </c>
      <c r="N2724" s="290">
        <v>720</v>
      </c>
      <c r="O2724" s="290">
        <v>1</v>
      </c>
      <c r="P2724" s="290">
        <v>12</v>
      </c>
      <c r="Q2724" s="105"/>
      <c r="R2724" s="105">
        <v>43571</v>
      </c>
      <c r="S2724" s="293"/>
      <c r="T2724" s="293"/>
      <c r="U2724" s="293"/>
      <c r="V2724" s="293"/>
      <c r="W2724" s="293"/>
      <c r="X2724" s="84"/>
      <c r="Y2724" s="293"/>
      <c r="Z2724" s="293"/>
      <c r="AA2724" s="293"/>
      <c r="AB2724" s="293"/>
      <c r="AC2724" s="293"/>
      <c r="AD2724" s="293"/>
      <c r="AE2724" s="322"/>
      <c r="AF2724" s="293"/>
      <c r="AG2724" s="293"/>
      <c r="AH2724" s="293"/>
      <c r="AI2724" s="293"/>
      <c r="AJ2724" s="293"/>
      <c r="AK2724" s="293"/>
      <c r="AL2724" s="293"/>
      <c r="AM2724" s="293"/>
      <c r="AN2724" s="293"/>
      <c r="AO2724" s="293"/>
      <c r="AP2724" s="293"/>
    </row>
    <row r="2725" spans="2:42" ht="12.75" customHeight="1">
      <c r="B2725" s="93"/>
      <c r="C2725" s="120" t="s">
        <v>27</v>
      </c>
      <c r="D2725" s="120" t="s">
        <v>1703</v>
      </c>
      <c r="E2725" s="120" t="s">
        <v>3069</v>
      </c>
      <c r="F2725" s="120" t="s">
        <v>3070</v>
      </c>
      <c r="G2725" s="108" t="s">
        <v>3070</v>
      </c>
      <c r="H2725" s="289" t="s">
        <v>1363</v>
      </c>
      <c r="I2725" s="290">
        <v>60</v>
      </c>
      <c r="J2725" s="290">
        <v>720</v>
      </c>
      <c r="K2725" s="290">
        <v>1</v>
      </c>
      <c r="L2725" s="290">
        <v>12</v>
      </c>
      <c r="M2725" s="290">
        <v>60</v>
      </c>
      <c r="N2725" s="290">
        <v>720</v>
      </c>
      <c r="O2725" s="290">
        <v>1</v>
      </c>
      <c r="P2725" s="290">
        <v>12</v>
      </c>
      <c r="Q2725" s="105"/>
      <c r="R2725" s="105">
        <v>43571</v>
      </c>
      <c r="S2725" s="293"/>
      <c r="T2725" s="293"/>
      <c r="U2725" s="293"/>
      <c r="V2725" s="293"/>
      <c r="W2725" s="293"/>
      <c r="X2725" s="84"/>
      <c r="Y2725" s="293"/>
      <c r="Z2725" s="293"/>
      <c r="AA2725" s="293"/>
      <c r="AB2725" s="293"/>
      <c r="AC2725" s="293"/>
      <c r="AD2725" s="293"/>
      <c r="AE2725" s="322"/>
      <c r="AF2725" s="293"/>
      <c r="AG2725" s="293"/>
      <c r="AH2725" s="293"/>
      <c r="AI2725" s="293"/>
      <c r="AJ2725" s="293"/>
      <c r="AK2725" s="293"/>
      <c r="AL2725" s="293"/>
      <c r="AM2725" s="293"/>
      <c r="AN2725" s="293"/>
      <c r="AO2725" s="293"/>
      <c r="AP2725" s="293"/>
    </row>
    <row r="2726" spans="2:42" ht="12.75" customHeight="1">
      <c r="B2726" s="93"/>
      <c r="C2726" s="120" t="s">
        <v>27</v>
      </c>
      <c r="D2726" s="120" t="s">
        <v>1703</v>
      </c>
      <c r="E2726" s="117" t="s">
        <v>1749</v>
      </c>
      <c r="F2726" s="117" t="s">
        <v>1706</v>
      </c>
      <c r="G2726" s="108" t="s">
        <v>1706</v>
      </c>
      <c r="H2726" s="289" t="s">
        <v>1363</v>
      </c>
      <c r="I2726" s="290">
        <v>240</v>
      </c>
      <c r="J2726" s="290">
        <v>0</v>
      </c>
      <c r="K2726" s="290">
        <v>4</v>
      </c>
      <c r="L2726" s="290">
        <v>0</v>
      </c>
      <c r="M2726" s="290">
        <v>240</v>
      </c>
      <c r="N2726" s="290">
        <v>0</v>
      </c>
      <c r="O2726" s="290">
        <v>4</v>
      </c>
      <c r="P2726" s="290">
        <v>0</v>
      </c>
      <c r="Q2726" s="105"/>
      <c r="R2726" s="105">
        <v>43571</v>
      </c>
      <c r="S2726" s="293"/>
      <c r="T2726" s="293"/>
      <c r="U2726" s="293"/>
      <c r="V2726" s="293"/>
      <c r="W2726" s="293"/>
      <c r="X2726" s="84"/>
      <c r="Y2726" s="293"/>
      <c r="Z2726" s="293"/>
      <c r="AA2726" s="293"/>
      <c r="AB2726" s="293"/>
      <c r="AC2726" s="293"/>
      <c r="AD2726" s="293"/>
      <c r="AE2726" s="322"/>
      <c r="AF2726" s="293"/>
      <c r="AG2726" s="293"/>
      <c r="AH2726" s="293"/>
      <c r="AI2726" s="293"/>
      <c r="AJ2726" s="293"/>
      <c r="AK2726" s="293"/>
      <c r="AL2726" s="293"/>
      <c r="AM2726" s="293"/>
      <c r="AN2726" s="293"/>
      <c r="AO2726" s="293"/>
      <c r="AP2726" s="293"/>
    </row>
    <row r="2727" spans="2:42" ht="12.75" customHeight="1">
      <c r="B2727" s="93"/>
      <c r="C2727" s="120" t="s">
        <v>27</v>
      </c>
      <c r="D2727" s="120" t="s">
        <v>1703</v>
      </c>
      <c r="E2727" s="120" t="s">
        <v>1707</v>
      </c>
      <c r="F2727" s="117" t="s">
        <v>1484</v>
      </c>
      <c r="G2727" s="108" t="s">
        <v>1484</v>
      </c>
      <c r="H2727" s="289" t="s">
        <v>1363</v>
      </c>
      <c r="I2727" s="290">
        <v>30</v>
      </c>
      <c r="J2727" s="290">
        <v>0</v>
      </c>
      <c r="K2727" s="290">
        <v>0.5</v>
      </c>
      <c r="L2727" s="290">
        <v>0</v>
      </c>
      <c r="M2727" s="290">
        <v>30</v>
      </c>
      <c r="N2727" s="290">
        <v>0</v>
      </c>
      <c r="O2727" s="290">
        <v>0.5</v>
      </c>
      <c r="P2727" s="290">
        <v>0</v>
      </c>
      <c r="Q2727" s="105"/>
      <c r="R2727" s="105">
        <v>43571</v>
      </c>
      <c r="S2727" s="293"/>
      <c r="T2727" s="293"/>
      <c r="U2727" s="293"/>
      <c r="V2727" s="293"/>
      <c r="W2727" s="293"/>
      <c r="X2727" s="84"/>
      <c r="Y2727" s="293"/>
      <c r="Z2727" s="293"/>
      <c r="AA2727" s="293"/>
      <c r="AB2727" s="293"/>
      <c r="AC2727" s="293"/>
      <c r="AD2727" s="293"/>
      <c r="AE2727" s="322"/>
      <c r="AF2727" s="293"/>
      <c r="AG2727" s="293"/>
      <c r="AH2727" s="293"/>
      <c r="AI2727" s="293"/>
      <c r="AJ2727" s="293"/>
      <c r="AK2727" s="293"/>
      <c r="AL2727" s="293"/>
      <c r="AM2727" s="293"/>
      <c r="AN2727" s="293"/>
      <c r="AO2727" s="293"/>
      <c r="AP2727" s="293"/>
    </row>
    <row r="2728" spans="2:42" ht="12.75" customHeight="1">
      <c r="B2728" s="93"/>
      <c r="C2728" s="120" t="s">
        <v>27</v>
      </c>
      <c r="D2728" s="120" t="s">
        <v>1703</v>
      </c>
      <c r="E2728" s="117" t="s">
        <v>1750</v>
      </c>
      <c r="F2728" s="117" t="s">
        <v>1708</v>
      </c>
      <c r="G2728" s="108" t="s">
        <v>1708</v>
      </c>
      <c r="H2728" s="289" t="s">
        <v>1363</v>
      </c>
      <c r="I2728" s="290">
        <v>180</v>
      </c>
      <c r="J2728" s="290">
        <v>0</v>
      </c>
      <c r="K2728" s="290">
        <v>3</v>
      </c>
      <c r="L2728" s="290">
        <v>0</v>
      </c>
      <c r="M2728" s="290">
        <v>180</v>
      </c>
      <c r="N2728" s="290">
        <v>0</v>
      </c>
      <c r="O2728" s="290">
        <v>3</v>
      </c>
      <c r="P2728" s="290">
        <v>0</v>
      </c>
      <c r="Q2728" s="105"/>
      <c r="R2728" s="105">
        <v>43571</v>
      </c>
      <c r="S2728" s="293"/>
      <c r="T2728" s="293"/>
      <c r="U2728" s="293"/>
      <c r="V2728" s="293"/>
      <c r="W2728" s="293"/>
      <c r="X2728" s="84"/>
      <c r="Y2728" s="293"/>
      <c r="Z2728" s="293"/>
      <c r="AA2728" s="293"/>
      <c r="AB2728" s="293"/>
      <c r="AC2728" s="293"/>
      <c r="AD2728" s="293"/>
      <c r="AE2728" s="322"/>
      <c r="AF2728" s="293"/>
      <c r="AG2728" s="293"/>
      <c r="AH2728" s="293"/>
      <c r="AI2728" s="293"/>
      <c r="AJ2728" s="293"/>
      <c r="AK2728" s="293"/>
      <c r="AL2728" s="293"/>
      <c r="AM2728" s="293"/>
      <c r="AN2728" s="293"/>
      <c r="AO2728" s="293"/>
      <c r="AP2728" s="293"/>
    </row>
    <row r="2729" spans="2:42" ht="12.75" customHeight="1">
      <c r="B2729" s="93"/>
      <c r="C2729" s="120" t="s">
        <v>27</v>
      </c>
      <c r="D2729" s="120" t="s">
        <v>1703</v>
      </c>
      <c r="E2729" s="117" t="s">
        <v>1751</v>
      </c>
      <c r="F2729" s="117" t="s">
        <v>1709</v>
      </c>
      <c r="G2729" s="108" t="s">
        <v>1709</v>
      </c>
      <c r="H2729" s="289" t="s">
        <v>1363</v>
      </c>
      <c r="I2729" s="290">
        <v>120</v>
      </c>
      <c r="J2729" s="290">
        <v>0</v>
      </c>
      <c r="K2729" s="290">
        <v>2</v>
      </c>
      <c r="L2729" s="290">
        <v>0</v>
      </c>
      <c r="M2729" s="290">
        <v>120</v>
      </c>
      <c r="N2729" s="290">
        <v>0</v>
      </c>
      <c r="O2729" s="290">
        <v>2</v>
      </c>
      <c r="P2729" s="290">
        <v>0</v>
      </c>
      <c r="Q2729" s="105"/>
      <c r="R2729" s="105">
        <v>43571</v>
      </c>
      <c r="S2729" s="293"/>
      <c r="T2729" s="293"/>
      <c r="U2729" s="293"/>
      <c r="V2729" s="293"/>
      <c r="W2729" s="293"/>
      <c r="X2729" s="84"/>
      <c r="Y2729" s="293"/>
      <c r="Z2729" s="293"/>
      <c r="AA2729" s="293"/>
      <c r="AB2729" s="293"/>
      <c r="AC2729" s="293"/>
      <c r="AD2729" s="293"/>
      <c r="AE2729" s="322"/>
      <c r="AF2729" s="293"/>
      <c r="AG2729" s="293"/>
      <c r="AH2729" s="293"/>
      <c r="AI2729" s="293"/>
      <c r="AJ2729" s="293"/>
      <c r="AK2729" s="293"/>
      <c r="AL2729" s="293"/>
      <c r="AM2729" s="293"/>
      <c r="AN2729" s="293"/>
      <c r="AO2729" s="293"/>
      <c r="AP2729" s="293"/>
    </row>
    <row r="2730" spans="2:42" ht="12.75" customHeight="1">
      <c r="B2730" s="93"/>
      <c r="C2730" s="120" t="s">
        <v>27</v>
      </c>
      <c r="D2730" s="120" t="s">
        <v>1703</v>
      </c>
      <c r="E2730" s="117" t="s">
        <v>1752</v>
      </c>
      <c r="F2730" s="117" t="s">
        <v>1710</v>
      </c>
      <c r="G2730" s="108" t="s">
        <v>1710</v>
      </c>
      <c r="H2730" s="289" t="s">
        <v>1363</v>
      </c>
      <c r="I2730" s="290">
        <v>60</v>
      </c>
      <c r="J2730" s="290">
        <v>0</v>
      </c>
      <c r="K2730" s="290">
        <v>1</v>
      </c>
      <c r="L2730" s="290">
        <v>0</v>
      </c>
      <c r="M2730" s="290">
        <v>60</v>
      </c>
      <c r="N2730" s="290">
        <v>0</v>
      </c>
      <c r="O2730" s="290">
        <v>1</v>
      </c>
      <c r="P2730" s="290">
        <v>0</v>
      </c>
      <c r="Q2730" s="105"/>
      <c r="R2730" s="105">
        <v>43571</v>
      </c>
      <c r="S2730" s="293"/>
      <c r="T2730" s="293"/>
      <c r="U2730" s="293"/>
      <c r="V2730" s="293"/>
      <c r="W2730" s="293"/>
      <c r="X2730" s="84"/>
      <c r="Y2730" s="293"/>
      <c r="Z2730" s="293"/>
      <c r="AA2730" s="293"/>
      <c r="AB2730" s="293"/>
      <c r="AC2730" s="293"/>
      <c r="AD2730" s="293"/>
      <c r="AE2730" s="322"/>
      <c r="AF2730" s="293"/>
      <c r="AG2730" s="293"/>
      <c r="AH2730" s="293"/>
      <c r="AI2730" s="293"/>
      <c r="AJ2730" s="293"/>
      <c r="AK2730" s="293"/>
      <c r="AL2730" s="293"/>
      <c r="AM2730" s="293"/>
      <c r="AN2730" s="293"/>
      <c r="AO2730" s="293"/>
      <c r="AP2730" s="293"/>
    </row>
    <row r="2731" spans="2:42" ht="12.75" customHeight="1">
      <c r="B2731" s="93"/>
      <c r="C2731" s="120" t="s">
        <v>27</v>
      </c>
      <c r="D2731" s="120" t="s">
        <v>1703</v>
      </c>
      <c r="E2731" s="117" t="s">
        <v>1753</v>
      </c>
      <c r="F2731" s="117" t="s">
        <v>1711</v>
      </c>
      <c r="G2731" s="108" t="s">
        <v>1711</v>
      </c>
      <c r="H2731" s="289" t="s">
        <v>1363</v>
      </c>
      <c r="I2731" s="290">
        <v>120</v>
      </c>
      <c r="J2731" s="290">
        <v>0</v>
      </c>
      <c r="K2731" s="290">
        <v>2</v>
      </c>
      <c r="L2731" s="290">
        <v>0</v>
      </c>
      <c r="M2731" s="290">
        <v>120</v>
      </c>
      <c r="N2731" s="290">
        <v>0</v>
      </c>
      <c r="O2731" s="290">
        <v>2</v>
      </c>
      <c r="P2731" s="290">
        <v>0</v>
      </c>
      <c r="Q2731" s="105"/>
      <c r="R2731" s="105">
        <v>43572</v>
      </c>
      <c r="S2731" s="293"/>
      <c r="T2731" s="293"/>
      <c r="U2731" s="293"/>
      <c r="V2731" s="293"/>
      <c r="W2731" s="293"/>
      <c r="X2731" s="84"/>
      <c r="Y2731" s="293"/>
      <c r="Z2731" s="293"/>
      <c r="AA2731" s="293"/>
      <c r="AB2731" s="293"/>
      <c r="AC2731" s="293"/>
      <c r="AD2731" s="293"/>
      <c r="AE2731" s="322"/>
      <c r="AF2731" s="293"/>
      <c r="AG2731" s="293"/>
      <c r="AH2731" s="293"/>
      <c r="AI2731" s="293"/>
      <c r="AJ2731" s="293"/>
      <c r="AK2731" s="293"/>
      <c r="AL2731" s="293"/>
      <c r="AM2731" s="293"/>
      <c r="AN2731" s="293"/>
      <c r="AO2731" s="293"/>
      <c r="AP2731" s="293"/>
    </row>
    <row r="2732" spans="2:42" ht="12.75" customHeight="1">
      <c r="B2732" s="93"/>
      <c r="C2732" s="120" t="s">
        <v>27</v>
      </c>
      <c r="D2732" s="120" t="s">
        <v>1703</v>
      </c>
      <c r="E2732" s="120" t="s">
        <v>1712</v>
      </c>
      <c r="F2732" s="117" t="s">
        <v>1516</v>
      </c>
      <c r="G2732" s="108" t="s">
        <v>1516</v>
      </c>
      <c r="H2732" s="289" t="s">
        <v>1363</v>
      </c>
      <c r="I2732" s="290">
        <v>60</v>
      </c>
      <c r="J2732" s="290">
        <v>0</v>
      </c>
      <c r="K2732" s="290">
        <v>1</v>
      </c>
      <c r="L2732" s="290">
        <v>0</v>
      </c>
      <c r="M2732" s="290">
        <v>60</v>
      </c>
      <c r="N2732" s="290">
        <v>0</v>
      </c>
      <c r="O2732" s="290">
        <v>1</v>
      </c>
      <c r="P2732" s="290">
        <v>0</v>
      </c>
      <c r="Q2732" s="105"/>
      <c r="R2732" s="105">
        <v>43572</v>
      </c>
      <c r="S2732" s="293"/>
      <c r="T2732" s="293"/>
      <c r="U2732" s="293"/>
      <c r="V2732" s="293"/>
      <c r="W2732" s="293"/>
      <c r="X2732" s="84"/>
      <c r="Y2732" s="293"/>
      <c r="Z2732" s="293"/>
      <c r="AA2732" s="293"/>
      <c r="AB2732" s="293"/>
      <c r="AC2732" s="293"/>
      <c r="AD2732" s="293"/>
      <c r="AE2732" s="322"/>
      <c r="AF2732" s="293"/>
      <c r="AG2732" s="293"/>
      <c r="AH2732" s="293"/>
      <c r="AI2732" s="293"/>
      <c r="AJ2732" s="293"/>
      <c r="AK2732" s="293"/>
      <c r="AL2732" s="293"/>
      <c r="AM2732" s="293"/>
      <c r="AN2732" s="293"/>
      <c r="AO2732" s="293"/>
      <c r="AP2732" s="293"/>
    </row>
    <row r="2733" spans="2:42" ht="12.75" customHeight="1">
      <c r="B2733" s="93"/>
      <c r="C2733" s="120" t="s">
        <v>27</v>
      </c>
      <c r="D2733" s="120" t="s">
        <v>1703</v>
      </c>
      <c r="E2733" s="120" t="s">
        <v>1713</v>
      </c>
      <c r="F2733" s="117" t="s">
        <v>1523</v>
      </c>
      <c r="G2733" s="108" t="s">
        <v>1523</v>
      </c>
      <c r="H2733" s="289" t="s">
        <v>1363</v>
      </c>
      <c r="I2733" s="290">
        <v>60</v>
      </c>
      <c r="J2733" s="290">
        <v>0</v>
      </c>
      <c r="K2733" s="290">
        <v>1</v>
      </c>
      <c r="L2733" s="290">
        <v>0</v>
      </c>
      <c r="M2733" s="290">
        <v>60</v>
      </c>
      <c r="N2733" s="290">
        <v>0</v>
      </c>
      <c r="O2733" s="290">
        <v>1</v>
      </c>
      <c r="P2733" s="290">
        <v>0</v>
      </c>
      <c r="Q2733" s="105"/>
      <c r="R2733" s="105">
        <v>43572</v>
      </c>
      <c r="S2733" s="293"/>
      <c r="T2733" s="293"/>
      <c r="U2733" s="293"/>
      <c r="V2733" s="293"/>
      <c r="W2733" s="293"/>
      <c r="X2733" s="84"/>
      <c r="Y2733" s="293"/>
      <c r="Z2733" s="293"/>
      <c r="AA2733" s="293"/>
      <c r="AB2733" s="293"/>
      <c r="AC2733" s="293"/>
      <c r="AD2733" s="293"/>
      <c r="AE2733" s="322"/>
      <c r="AF2733" s="293"/>
      <c r="AG2733" s="293"/>
      <c r="AH2733" s="293"/>
      <c r="AI2733" s="293"/>
      <c r="AJ2733" s="293"/>
      <c r="AK2733" s="293"/>
      <c r="AL2733" s="293"/>
      <c r="AM2733" s="293"/>
      <c r="AN2733" s="293"/>
      <c r="AO2733" s="293"/>
      <c r="AP2733" s="293"/>
    </row>
    <row r="2734" spans="2:42" ht="12.75" customHeight="1">
      <c r="B2734" s="93"/>
      <c r="C2734" s="120" t="s">
        <v>27</v>
      </c>
      <c r="D2734" s="120" t="s">
        <v>1703</v>
      </c>
      <c r="E2734" s="117" t="s">
        <v>1714</v>
      </c>
      <c r="F2734" s="117" t="s">
        <v>1530</v>
      </c>
      <c r="G2734" s="108" t="s">
        <v>1530</v>
      </c>
      <c r="H2734" s="289" t="s">
        <v>1363</v>
      </c>
      <c r="I2734" s="290">
        <v>120</v>
      </c>
      <c r="J2734" s="290">
        <v>0</v>
      </c>
      <c r="K2734" s="290">
        <v>2</v>
      </c>
      <c r="L2734" s="290">
        <v>0</v>
      </c>
      <c r="M2734" s="290">
        <v>120</v>
      </c>
      <c r="N2734" s="290">
        <v>0</v>
      </c>
      <c r="O2734" s="290">
        <v>2</v>
      </c>
      <c r="P2734" s="290">
        <v>0</v>
      </c>
      <c r="Q2734" s="105"/>
      <c r="R2734" s="105">
        <v>43572</v>
      </c>
      <c r="S2734" s="293"/>
      <c r="T2734" s="293"/>
      <c r="U2734" s="293"/>
      <c r="V2734" s="293"/>
      <c r="W2734" s="293"/>
      <c r="X2734" s="84"/>
      <c r="Y2734" s="293"/>
      <c r="Z2734" s="293"/>
      <c r="AA2734" s="293"/>
      <c r="AB2734" s="293"/>
      <c r="AC2734" s="293"/>
      <c r="AD2734" s="293"/>
      <c r="AE2734" s="322"/>
      <c r="AF2734" s="293"/>
      <c r="AG2734" s="293"/>
      <c r="AH2734" s="293"/>
      <c r="AI2734" s="293"/>
      <c r="AJ2734" s="293"/>
      <c r="AK2734" s="293"/>
      <c r="AL2734" s="293"/>
      <c r="AM2734" s="293"/>
      <c r="AN2734" s="293"/>
      <c r="AO2734" s="293"/>
      <c r="AP2734" s="293"/>
    </row>
    <row r="2735" spans="2:42" ht="12.75" customHeight="1">
      <c r="B2735" s="93"/>
      <c r="C2735" s="120" t="s">
        <v>27</v>
      </c>
      <c r="D2735" s="120" t="s">
        <v>1703</v>
      </c>
      <c r="E2735" s="117" t="s">
        <v>1754</v>
      </c>
      <c r="F2735" s="117" t="s">
        <v>1715</v>
      </c>
      <c r="G2735" s="108" t="s">
        <v>1715</v>
      </c>
      <c r="H2735" s="289" t="s">
        <v>1363</v>
      </c>
      <c r="I2735" s="290">
        <v>60</v>
      </c>
      <c r="J2735" s="290">
        <v>0</v>
      </c>
      <c r="K2735" s="290">
        <v>1</v>
      </c>
      <c r="L2735" s="290">
        <v>0</v>
      </c>
      <c r="M2735" s="290">
        <v>60</v>
      </c>
      <c r="N2735" s="290">
        <v>0</v>
      </c>
      <c r="O2735" s="290">
        <v>1</v>
      </c>
      <c r="P2735" s="290">
        <v>0</v>
      </c>
      <c r="Q2735" s="105"/>
      <c r="R2735" s="105">
        <v>43572</v>
      </c>
      <c r="S2735" s="293"/>
      <c r="T2735" s="293"/>
      <c r="U2735" s="293"/>
      <c r="V2735" s="293"/>
      <c r="W2735" s="293"/>
      <c r="X2735" s="84"/>
      <c r="Y2735" s="293"/>
      <c r="Z2735" s="293"/>
      <c r="AA2735" s="293"/>
      <c r="AB2735" s="293"/>
      <c r="AC2735" s="293"/>
      <c r="AD2735" s="293"/>
      <c r="AE2735" s="322"/>
      <c r="AF2735" s="293"/>
      <c r="AG2735" s="293"/>
      <c r="AH2735" s="293"/>
      <c r="AI2735" s="293"/>
      <c r="AJ2735" s="293"/>
      <c r="AK2735" s="293"/>
      <c r="AL2735" s="293"/>
      <c r="AM2735" s="293"/>
      <c r="AN2735" s="293"/>
      <c r="AO2735" s="293"/>
      <c r="AP2735" s="293"/>
    </row>
    <row r="2736" spans="2:42" ht="12.75" customHeight="1">
      <c r="B2736" s="93"/>
      <c r="C2736" s="120" t="s">
        <v>27</v>
      </c>
      <c r="D2736" s="120" t="s">
        <v>1703</v>
      </c>
      <c r="E2736" s="120" t="s">
        <v>1716</v>
      </c>
      <c r="F2736" s="117" t="s">
        <v>1536</v>
      </c>
      <c r="G2736" s="108" t="s">
        <v>1536</v>
      </c>
      <c r="H2736" s="289" t="s">
        <v>1363</v>
      </c>
      <c r="I2736" s="290">
        <v>60</v>
      </c>
      <c r="J2736" s="290">
        <v>0</v>
      </c>
      <c r="K2736" s="290">
        <v>1</v>
      </c>
      <c r="L2736" s="290">
        <v>0</v>
      </c>
      <c r="M2736" s="290">
        <v>60</v>
      </c>
      <c r="N2736" s="290">
        <v>0</v>
      </c>
      <c r="O2736" s="290">
        <v>1</v>
      </c>
      <c r="P2736" s="290">
        <v>0</v>
      </c>
      <c r="Q2736" s="105"/>
      <c r="R2736" s="105">
        <v>43572</v>
      </c>
      <c r="S2736" s="293"/>
      <c r="T2736" s="293"/>
      <c r="U2736" s="293"/>
      <c r="V2736" s="293"/>
      <c r="W2736" s="293"/>
      <c r="X2736" s="84"/>
      <c r="Y2736" s="293"/>
      <c r="Z2736" s="293"/>
      <c r="AA2736" s="293"/>
      <c r="AB2736" s="293"/>
      <c r="AC2736" s="293"/>
      <c r="AD2736" s="293"/>
      <c r="AE2736" s="322"/>
      <c r="AF2736" s="293"/>
      <c r="AG2736" s="293"/>
      <c r="AH2736" s="293"/>
      <c r="AI2736" s="293"/>
      <c r="AJ2736" s="293"/>
      <c r="AK2736" s="293"/>
      <c r="AL2736" s="293"/>
      <c r="AM2736" s="293"/>
      <c r="AN2736" s="293"/>
      <c r="AO2736" s="293"/>
      <c r="AP2736" s="293"/>
    </row>
    <row r="2737" spans="2:44" ht="12.75" customHeight="1">
      <c r="B2737" s="93"/>
      <c r="C2737" s="120" t="s">
        <v>27</v>
      </c>
      <c r="D2737" s="120" t="s">
        <v>1703</v>
      </c>
      <c r="E2737" s="120" t="s">
        <v>1717</v>
      </c>
      <c r="F2737" s="117" t="s">
        <v>1543</v>
      </c>
      <c r="G2737" s="108" t="s">
        <v>1543</v>
      </c>
      <c r="H2737" s="289" t="s">
        <v>1363</v>
      </c>
      <c r="I2737" s="290">
        <v>90</v>
      </c>
      <c r="J2737" s="290">
        <v>0</v>
      </c>
      <c r="K2737" s="290">
        <v>1.5</v>
      </c>
      <c r="L2737" s="290">
        <v>0</v>
      </c>
      <c r="M2737" s="290">
        <v>90</v>
      </c>
      <c r="N2737" s="290">
        <v>0</v>
      </c>
      <c r="O2737" s="290">
        <v>1.5</v>
      </c>
      <c r="P2737" s="290">
        <v>0</v>
      </c>
      <c r="Q2737" s="105"/>
      <c r="R2737" s="105">
        <v>43572</v>
      </c>
      <c r="S2737" s="293"/>
      <c r="T2737" s="293"/>
      <c r="U2737" s="293"/>
      <c r="V2737" s="293"/>
      <c r="W2737" s="293"/>
      <c r="X2737" s="84"/>
      <c r="Y2737" s="293"/>
      <c r="Z2737" s="293"/>
      <c r="AA2737" s="293"/>
      <c r="AB2737" s="293"/>
      <c r="AC2737" s="293"/>
      <c r="AD2737" s="293"/>
      <c r="AE2737" s="322"/>
      <c r="AF2737" s="293"/>
      <c r="AG2737" s="293"/>
      <c r="AH2737" s="293"/>
      <c r="AI2737" s="293"/>
      <c r="AJ2737" s="293"/>
      <c r="AK2737" s="293"/>
      <c r="AL2737" s="293"/>
      <c r="AM2737" s="293"/>
      <c r="AN2737" s="293"/>
      <c r="AO2737" s="293"/>
      <c r="AP2737" s="293"/>
    </row>
    <row r="2738" spans="2:44" ht="12.75" customHeight="1">
      <c r="B2738" s="93"/>
      <c r="C2738" s="120" t="s">
        <v>27</v>
      </c>
      <c r="D2738" s="120" t="s">
        <v>1703</v>
      </c>
      <c r="E2738" s="117" t="s">
        <v>1755</v>
      </c>
      <c r="F2738" s="117" t="s">
        <v>1718</v>
      </c>
      <c r="G2738" s="108" t="s">
        <v>1718</v>
      </c>
      <c r="H2738" s="289" t="s">
        <v>1363</v>
      </c>
      <c r="I2738" s="290">
        <v>90</v>
      </c>
      <c r="J2738" s="290">
        <v>0</v>
      </c>
      <c r="K2738" s="290">
        <v>1.5</v>
      </c>
      <c r="L2738" s="290">
        <v>0</v>
      </c>
      <c r="M2738" s="290">
        <v>90</v>
      </c>
      <c r="N2738" s="290">
        <v>0</v>
      </c>
      <c r="O2738" s="290">
        <v>1.5</v>
      </c>
      <c r="P2738" s="290">
        <v>0</v>
      </c>
      <c r="Q2738" s="105"/>
      <c r="R2738" s="105">
        <v>43572</v>
      </c>
      <c r="S2738" s="293"/>
      <c r="T2738" s="293"/>
      <c r="U2738" s="293"/>
      <c r="V2738" s="293"/>
      <c r="W2738" s="293"/>
      <c r="X2738" s="84"/>
      <c r="Y2738" s="293"/>
      <c r="Z2738" s="293"/>
      <c r="AA2738" s="293"/>
      <c r="AB2738" s="293"/>
      <c r="AC2738" s="293"/>
      <c r="AD2738" s="293"/>
      <c r="AE2738" s="322"/>
      <c r="AF2738" s="293"/>
      <c r="AG2738" s="293"/>
      <c r="AH2738" s="293"/>
      <c r="AI2738" s="293"/>
      <c r="AJ2738" s="293"/>
      <c r="AK2738" s="293"/>
      <c r="AL2738" s="293"/>
      <c r="AM2738" s="293"/>
      <c r="AN2738" s="293"/>
      <c r="AO2738" s="293"/>
      <c r="AP2738" s="293"/>
    </row>
    <row r="2739" spans="2:44" ht="12.75" customHeight="1">
      <c r="B2739" s="93"/>
      <c r="C2739" s="120" t="s">
        <v>27</v>
      </c>
      <c r="D2739" s="120" t="s">
        <v>1703</v>
      </c>
      <c r="E2739" s="120" t="s">
        <v>1719</v>
      </c>
      <c r="F2739" s="117" t="s">
        <v>1556</v>
      </c>
      <c r="G2739" s="108" t="s">
        <v>1556</v>
      </c>
      <c r="H2739" s="289" t="s">
        <v>1363</v>
      </c>
      <c r="I2739" s="290">
        <v>120</v>
      </c>
      <c r="J2739" s="290">
        <v>0</v>
      </c>
      <c r="K2739" s="290">
        <v>2</v>
      </c>
      <c r="L2739" s="290">
        <v>0</v>
      </c>
      <c r="M2739" s="290">
        <v>120</v>
      </c>
      <c r="N2739" s="290">
        <v>0</v>
      </c>
      <c r="O2739" s="290">
        <v>2</v>
      </c>
      <c r="P2739" s="290">
        <v>0</v>
      </c>
      <c r="Q2739" s="105"/>
      <c r="R2739" s="105">
        <v>43572</v>
      </c>
      <c r="S2739" s="293"/>
      <c r="T2739" s="293"/>
      <c r="U2739" s="293"/>
      <c r="V2739" s="293"/>
      <c r="W2739" s="293"/>
      <c r="X2739" s="84"/>
      <c r="Y2739" s="293"/>
      <c r="Z2739" s="293"/>
      <c r="AA2739" s="293"/>
      <c r="AB2739" s="293"/>
      <c r="AC2739" s="293"/>
      <c r="AD2739" s="293"/>
      <c r="AE2739" s="322"/>
      <c r="AF2739" s="293"/>
      <c r="AG2739" s="293"/>
      <c r="AH2739" s="293"/>
      <c r="AI2739" s="293"/>
      <c r="AJ2739" s="293"/>
      <c r="AK2739" s="293"/>
      <c r="AL2739" s="293"/>
      <c r="AM2739" s="293"/>
      <c r="AN2739" s="293"/>
      <c r="AO2739" s="293"/>
      <c r="AP2739" s="293"/>
    </row>
    <row r="2740" spans="2:44" ht="12.75" customHeight="1">
      <c r="B2740" s="93"/>
      <c r="C2740" s="120" t="s">
        <v>27</v>
      </c>
      <c r="D2740" s="120" t="s">
        <v>1703</v>
      </c>
      <c r="E2740" s="120" t="s">
        <v>1756</v>
      </c>
      <c r="F2740" s="120" t="s">
        <v>1720</v>
      </c>
      <c r="G2740" s="108" t="s">
        <v>3353</v>
      </c>
      <c r="H2740" s="289" t="s">
        <v>1363</v>
      </c>
      <c r="I2740" s="290">
        <v>30</v>
      </c>
      <c r="J2740" s="290">
        <v>0</v>
      </c>
      <c r="K2740" s="290">
        <v>0.5</v>
      </c>
      <c r="L2740" s="290">
        <v>0</v>
      </c>
      <c r="M2740" s="290">
        <v>30</v>
      </c>
      <c r="N2740" s="290">
        <v>0</v>
      </c>
      <c r="O2740" s="290">
        <v>0.5</v>
      </c>
      <c r="P2740" s="290">
        <v>0</v>
      </c>
      <c r="Q2740" s="105"/>
      <c r="R2740" s="105">
        <v>43572</v>
      </c>
      <c r="S2740" s="293"/>
      <c r="T2740" s="293"/>
      <c r="U2740" s="293"/>
      <c r="V2740" s="293"/>
      <c r="W2740" s="293"/>
      <c r="X2740" s="84"/>
      <c r="Y2740" s="293"/>
      <c r="Z2740" s="293"/>
      <c r="AA2740" s="293"/>
      <c r="AB2740" s="293"/>
      <c r="AC2740" s="293"/>
      <c r="AD2740" s="293"/>
      <c r="AE2740" s="322"/>
      <c r="AF2740" s="293"/>
      <c r="AG2740" s="293"/>
      <c r="AH2740" s="293"/>
      <c r="AI2740" s="293"/>
      <c r="AJ2740" s="293"/>
      <c r="AK2740" s="293"/>
      <c r="AL2740" s="293"/>
      <c r="AM2740" s="293"/>
      <c r="AN2740" s="293"/>
      <c r="AO2740" s="293"/>
      <c r="AP2740" s="293"/>
    </row>
    <row r="2741" spans="2:44" ht="12.75" customHeight="1">
      <c r="B2741" s="93"/>
      <c r="C2741" s="120" t="s">
        <v>27</v>
      </c>
      <c r="D2741" s="120" t="s">
        <v>1703</v>
      </c>
      <c r="E2741" s="120" t="s">
        <v>1757</v>
      </c>
      <c r="F2741" s="120" t="s">
        <v>1721</v>
      </c>
      <c r="G2741" s="108" t="s">
        <v>3354</v>
      </c>
      <c r="H2741" s="289" t="s">
        <v>1363</v>
      </c>
      <c r="I2741" s="290">
        <v>30</v>
      </c>
      <c r="J2741" s="290">
        <v>0</v>
      </c>
      <c r="K2741" s="290">
        <v>0.5</v>
      </c>
      <c r="L2741" s="290">
        <v>0</v>
      </c>
      <c r="M2741" s="290">
        <v>30</v>
      </c>
      <c r="N2741" s="290">
        <v>0</v>
      </c>
      <c r="O2741" s="290">
        <v>0.5</v>
      </c>
      <c r="P2741" s="290">
        <v>0</v>
      </c>
      <c r="Q2741" s="105"/>
      <c r="R2741" s="105">
        <v>43572</v>
      </c>
      <c r="S2741" s="293"/>
      <c r="T2741" s="293"/>
      <c r="U2741" s="293"/>
      <c r="V2741" s="293"/>
      <c r="W2741" s="293"/>
      <c r="X2741" s="84"/>
      <c r="Y2741" s="293"/>
      <c r="Z2741" s="293"/>
      <c r="AA2741" s="293"/>
      <c r="AB2741" s="293"/>
      <c r="AC2741" s="293"/>
      <c r="AD2741" s="293"/>
      <c r="AE2741" s="322"/>
      <c r="AF2741" s="293"/>
      <c r="AG2741" s="293"/>
      <c r="AH2741" s="293"/>
      <c r="AI2741" s="293"/>
      <c r="AJ2741" s="293"/>
      <c r="AK2741" s="293"/>
      <c r="AL2741" s="293"/>
      <c r="AM2741" s="293"/>
      <c r="AN2741" s="293"/>
      <c r="AO2741" s="293"/>
      <c r="AP2741" s="293"/>
    </row>
    <row r="2742" spans="2:44" s="305" customFormat="1" ht="28.8">
      <c r="B2742" s="4"/>
      <c r="C2742" s="123" t="s">
        <v>3375</v>
      </c>
      <c r="D2742" s="123" t="s">
        <v>3376</v>
      </c>
      <c r="E2742" s="6" t="s">
        <v>3377</v>
      </c>
      <c r="F2742" s="6" t="s">
        <v>4044</v>
      </c>
      <c r="G2742" s="7" t="s">
        <v>3379</v>
      </c>
      <c r="H2742" s="8" t="s">
        <v>274</v>
      </c>
      <c r="I2742" s="1">
        <v>10</v>
      </c>
      <c r="J2742" s="1">
        <v>0</v>
      </c>
      <c r="K2742" s="1">
        <v>0.1</v>
      </c>
      <c r="L2742" s="1">
        <v>0</v>
      </c>
      <c r="M2742" s="1">
        <v>25</v>
      </c>
      <c r="N2742" s="1">
        <v>0</v>
      </c>
      <c r="O2742" s="1">
        <v>0.3</v>
      </c>
      <c r="P2742" s="1">
        <v>0</v>
      </c>
      <c r="Q2742" s="1"/>
      <c r="R2742" s="306" t="s">
        <v>3380</v>
      </c>
      <c r="S2742" s="1" t="s">
        <v>1267</v>
      </c>
      <c r="T2742" s="3" t="s">
        <v>31</v>
      </c>
      <c r="U2742" s="3" t="s">
        <v>31</v>
      </c>
      <c r="V2742" s="3" t="s">
        <v>31</v>
      </c>
      <c r="W2742" s="3" t="s">
        <v>31</v>
      </c>
      <c r="X2742" s="7" t="s">
        <v>3381</v>
      </c>
      <c r="Y2742" s="307"/>
      <c r="Z2742" s="308" t="s">
        <v>31</v>
      </c>
      <c r="AA2742" s="308" t="s">
        <v>31</v>
      </c>
      <c r="AB2742" s="308" t="s">
        <v>31</v>
      </c>
      <c r="AC2742" s="308" t="s">
        <v>31</v>
      </c>
      <c r="AD2742" s="308" t="s">
        <v>31</v>
      </c>
      <c r="AE2742" s="323" t="s">
        <v>31</v>
      </c>
      <c r="AF2742" s="308" t="s">
        <v>31</v>
      </c>
      <c r="AG2742" s="308" t="s">
        <v>31</v>
      </c>
      <c r="AH2742" s="308" t="s">
        <v>31</v>
      </c>
      <c r="AI2742" s="308" t="s">
        <v>31</v>
      </c>
      <c r="AJ2742" s="308" t="s">
        <v>31</v>
      </c>
      <c r="AK2742" s="308" t="s">
        <v>31</v>
      </c>
      <c r="AL2742" s="308" t="s">
        <v>31</v>
      </c>
      <c r="AM2742" s="308" t="s">
        <v>31</v>
      </c>
      <c r="AN2742" s="308" t="s">
        <v>31</v>
      </c>
      <c r="AO2742" s="308" t="s">
        <v>31</v>
      </c>
      <c r="AP2742" s="308" t="s">
        <v>31</v>
      </c>
      <c r="AQ2742" s="324"/>
      <c r="AR2742" s="324"/>
    </row>
    <row r="2743" spans="2:44" s="305" customFormat="1" ht="28.2">
      <c r="B2743" s="4"/>
      <c r="C2743" s="123" t="s">
        <v>3375</v>
      </c>
      <c r="D2743" s="123" t="s">
        <v>3376</v>
      </c>
      <c r="E2743" s="6" t="s">
        <v>3377</v>
      </c>
      <c r="F2743" s="6" t="s">
        <v>4044</v>
      </c>
      <c r="G2743" s="7" t="s">
        <v>3382</v>
      </c>
      <c r="H2743" s="8" t="s">
        <v>274</v>
      </c>
      <c r="I2743" s="1">
        <v>15</v>
      </c>
      <c r="J2743" s="1">
        <v>0</v>
      </c>
      <c r="K2743" s="1">
        <v>0.2</v>
      </c>
      <c r="L2743" s="1">
        <v>0</v>
      </c>
      <c r="M2743" s="1"/>
      <c r="N2743" s="1"/>
      <c r="O2743" s="1"/>
      <c r="P2743" s="1"/>
      <c r="Q2743" s="1"/>
      <c r="R2743" s="306" t="s">
        <v>3383</v>
      </c>
      <c r="S2743" s="1" t="s">
        <v>1267</v>
      </c>
      <c r="T2743" s="3" t="s">
        <v>31</v>
      </c>
      <c r="U2743" s="3" t="s">
        <v>31</v>
      </c>
      <c r="V2743" s="3" t="s">
        <v>31</v>
      </c>
      <c r="W2743" s="3" t="s">
        <v>31</v>
      </c>
      <c r="X2743" s="7" t="s">
        <v>3381</v>
      </c>
      <c r="Y2743" s="307"/>
      <c r="Z2743" s="308" t="s">
        <v>31</v>
      </c>
      <c r="AA2743" s="308" t="s">
        <v>31</v>
      </c>
      <c r="AB2743" s="308" t="s">
        <v>31</v>
      </c>
      <c r="AC2743" s="308" t="s">
        <v>31</v>
      </c>
      <c r="AD2743" s="308" t="s">
        <v>31</v>
      </c>
      <c r="AE2743" s="323" t="s">
        <v>31</v>
      </c>
      <c r="AF2743" s="308" t="s">
        <v>31</v>
      </c>
      <c r="AG2743" s="308" t="s">
        <v>31</v>
      </c>
      <c r="AH2743" s="308" t="s">
        <v>31</v>
      </c>
      <c r="AI2743" s="308" t="s">
        <v>31</v>
      </c>
      <c r="AJ2743" s="308" t="s">
        <v>31</v>
      </c>
      <c r="AK2743" s="308" t="s">
        <v>31</v>
      </c>
      <c r="AL2743" s="308" t="s">
        <v>31</v>
      </c>
      <c r="AM2743" s="308" t="s">
        <v>31</v>
      </c>
      <c r="AN2743" s="308" t="s">
        <v>31</v>
      </c>
      <c r="AO2743" s="308" t="s">
        <v>31</v>
      </c>
      <c r="AP2743" s="308" t="s">
        <v>31</v>
      </c>
      <c r="AQ2743" s="324"/>
      <c r="AR2743" s="324"/>
    </row>
    <row r="2744" spans="2:44" s="305" customFormat="1" ht="28.2">
      <c r="B2744" s="4"/>
      <c r="C2744" s="123" t="s">
        <v>3375</v>
      </c>
      <c r="D2744" s="123" t="s">
        <v>3376</v>
      </c>
      <c r="E2744" s="6" t="s">
        <v>3377</v>
      </c>
      <c r="F2744" s="7" t="s">
        <v>4045</v>
      </c>
      <c r="G2744" s="7" t="s">
        <v>3385</v>
      </c>
      <c r="H2744" s="8" t="s">
        <v>1363</v>
      </c>
      <c r="I2744" s="1">
        <v>20</v>
      </c>
      <c r="J2744" s="1">
        <v>0</v>
      </c>
      <c r="K2744" s="1">
        <v>0.3</v>
      </c>
      <c r="L2744" s="1">
        <v>0</v>
      </c>
      <c r="M2744" s="1">
        <v>100</v>
      </c>
      <c r="N2744" s="1">
        <v>0</v>
      </c>
      <c r="O2744" s="1">
        <v>1.05</v>
      </c>
      <c r="P2744" s="1">
        <v>0</v>
      </c>
      <c r="Q2744" s="1"/>
      <c r="R2744" s="306" t="s">
        <v>3386</v>
      </c>
      <c r="S2744" s="1" t="s">
        <v>1267</v>
      </c>
      <c r="T2744" s="3" t="s">
        <v>31</v>
      </c>
      <c r="U2744" s="3" t="s">
        <v>31</v>
      </c>
      <c r="V2744" s="3" t="s">
        <v>31</v>
      </c>
      <c r="W2744" s="3" t="s">
        <v>31</v>
      </c>
      <c r="X2744" s="7" t="s">
        <v>3387</v>
      </c>
      <c r="Y2744" s="307"/>
      <c r="Z2744" s="308" t="s">
        <v>31</v>
      </c>
      <c r="AA2744" s="308" t="s">
        <v>31</v>
      </c>
      <c r="AB2744" s="308" t="s">
        <v>31</v>
      </c>
      <c r="AC2744" s="308" t="s">
        <v>31</v>
      </c>
      <c r="AD2744" s="308" t="s">
        <v>31</v>
      </c>
      <c r="AE2744" s="323" t="s">
        <v>31</v>
      </c>
      <c r="AF2744" s="308" t="s">
        <v>31</v>
      </c>
      <c r="AG2744" s="308" t="s">
        <v>31</v>
      </c>
      <c r="AH2744" s="308" t="s">
        <v>31</v>
      </c>
      <c r="AI2744" s="308" t="s">
        <v>31</v>
      </c>
      <c r="AJ2744" s="308" t="s">
        <v>31</v>
      </c>
      <c r="AK2744" s="308" t="s">
        <v>31</v>
      </c>
      <c r="AL2744" s="308" t="s">
        <v>31</v>
      </c>
      <c r="AM2744" s="308" t="s">
        <v>31</v>
      </c>
      <c r="AN2744" s="308" t="s">
        <v>31</v>
      </c>
      <c r="AO2744" s="308" t="s">
        <v>31</v>
      </c>
      <c r="AP2744" s="308" t="s">
        <v>31</v>
      </c>
      <c r="AQ2744" s="324"/>
      <c r="AR2744" s="324"/>
    </row>
    <row r="2745" spans="2:44" s="305" customFormat="1" ht="16.2">
      <c r="B2745" s="4"/>
      <c r="C2745" s="123" t="s">
        <v>3375</v>
      </c>
      <c r="D2745" s="123" t="s">
        <v>3376</v>
      </c>
      <c r="E2745" s="6" t="s">
        <v>3377</v>
      </c>
      <c r="F2745" s="7" t="s">
        <v>4045</v>
      </c>
      <c r="G2745" s="7" t="s">
        <v>3388</v>
      </c>
      <c r="H2745" s="8" t="s">
        <v>1363</v>
      </c>
      <c r="I2745" s="1">
        <v>20</v>
      </c>
      <c r="J2745" s="1">
        <v>0</v>
      </c>
      <c r="K2745" s="1">
        <v>0.15</v>
      </c>
      <c r="L2745" s="1">
        <v>0</v>
      </c>
      <c r="M2745" s="1"/>
      <c r="N2745" s="1"/>
      <c r="O2745" s="1"/>
      <c r="P2745" s="1"/>
      <c r="Q2745" s="1"/>
      <c r="R2745" s="306" t="s">
        <v>3389</v>
      </c>
      <c r="S2745" s="1" t="s">
        <v>1267</v>
      </c>
      <c r="T2745" s="3" t="s">
        <v>31</v>
      </c>
      <c r="U2745" s="3" t="s">
        <v>31</v>
      </c>
      <c r="V2745" s="3" t="s">
        <v>31</v>
      </c>
      <c r="W2745" s="3" t="s">
        <v>31</v>
      </c>
      <c r="X2745" s="7" t="s">
        <v>3387</v>
      </c>
      <c r="Y2745" s="307"/>
      <c r="Z2745" s="308" t="s">
        <v>31</v>
      </c>
      <c r="AA2745" s="308" t="s">
        <v>31</v>
      </c>
      <c r="AB2745" s="308" t="s">
        <v>31</v>
      </c>
      <c r="AC2745" s="308" t="s">
        <v>31</v>
      </c>
      <c r="AD2745" s="308" t="s">
        <v>31</v>
      </c>
      <c r="AE2745" s="323" t="s">
        <v>31</v>
      </c>
      <c r="AF2745" s="308" t="s">
        <v>31</v>
      </c>
      <c r="AG2745" s="308" t="s">
        <v>31</v>
      </c>
      <c r="AH2745" s="308" t="s">
        <v>31</v>
      </c>
      <c r="AI2745" s="308" t="s">
        <v>31</v>
      </c>
      <c r="AJ2745" s="308" t="s">
        <v>31</v>
      </c>
      <c r="AK2745" s="308" t="s">
        <v>31</v>
      </c>
      <c r="AL2745" s="308" t="s">
        <v>31</v>
      </c>
      <c r="AM2745" s="308" t="s">
        <v>31</v>
      </c>
      <c r="AN2745" s="308" t="s">
        <v>31</v>
      </c>
      <c r="AO2745" s="308" t="s">
        <v>31</v>
      </c>
      <c r="AP2745" s="308" t="s">
        <v>31</v>
      </c>
      <c r="AQ2745" s="324"/>
      <c r="AR2745" s="324"/>
    </row>
    <row r="2746" spans="2:44" s="305" customFormat="1" ht="28.8">
      <c r="B2746" s="4"/>
      <c r="C2746" s="123" t="s">
        <v>3375</v>
      </c>
      <c r="D2746" s="123" t="s">
        <v>3376</v>
      </c>
      <c r="E2746" s="6" t="s">
        <v>3377</v>
      </c>
      <c r="F2746" s="7" t="s">
        <v>4045</v>
      </c>
      <c r="G2746" s="7" t="s">
        <v>3390</v>
      </c>
      <c r="H2746" s="8" t="s">
        <v>1363</v>
      </c>
      <c r="I2746" s="1">
        <v>20</v>
      </c>
      <c r="J2746" s="1">
        <v>0</v>
      </c>
      <c r="K2746" s="1">
        <v>0.2</v>
      </c>
      <c r="L2746" s="1">
        <v>0</v>
      </c>
      <c r="M2746" s="1"/>
      <c r="N2746" s="1"/>
      <c r="O2746" s="1"/>
      <c r="P2746" s="1"/>
      <c r="Q2746" s="1"/>
      <c r="R2746" s="306" t="s">
        <v>3386</v>
      </c>
      <c r="S2746" s="1" t="s">
        <v>1267</v>
      </c>
      <c r="T2746" s="3" t="s">
        <v>31</v>
      </c>
      <c r="U2746" s="3" t="s">
        <v>31</v>
      </c>
      <c r="V2746" s="3" t="s">
        <v>31</v>
      </c>
      <c r="W2746" s="3" t="s">
        <v>31</v>
      </c>
      <c r="X2746" s="7" t="s">
        <v>3387</v>
      </c>
      <c r="Y2746" s="307"/>
      <c r="Z2746" s="308" t="s">
        <v>31</v>
      </c>
      <c r="AA2746" s="308" t="s">
        <v>31</v>
      </c>
      <c r="AB2746" s="308" t="s">
        <v>31</v>
      </c>
      <c r="AC2746" s="308" t="s">
        <v>31</v>
      </c>
      <c r="AD2746" s="308" t="s">
        <v>31</v>
      </c>
      <c r="AE2746" s="323" t="s">
        <v>31</v>
      </c>
      <c r="AF2746" s="308" t="s">
        <v>31</v>
      </c>
      <c r="AG2746" s="308" t="s">
        <v>31</v>
      </c>
      <c r="AH2746" s="308" t="s">
        <v>31</v>
      </c>
      <c r="AI2746" s="308" t="s">
        <v>31</v>
      </c>
      <c r="AJ2746" s="308" t="s">
        <v>31</v>
      </c>
      <c r="AK2746" s="308" t="s">
        <v>31</v>
      </c>
      <c r="AL2746" s="308" t="s">
        <v>31</v>
      </c>
      <c r="AM2746" s="308" t="s">
        <v>31</v>
      </c>
      <c r="AN2746" s="308" t="s">
        <v>31</v>
      </c>
      <c r="AO2746" s="308" t="s">
        <v>31</v>
      </c>
      <c r="AP2746" s="308" t="s">
        <v>31</v>
      </c>
      <c r="AQ2746" s="324"/>
      <c r="AR2746" s="324"/>
    </row>
    <row r="2747" spans="2:44" s="305" customFormat="1" ht="28.8">
      <c r="B2747" s="4"/>
      <c r="C2747" s="123" t="s">
        <v>3375</v>
      </c>
      <c r="D2747" s="123" t="s">
        <v>3376</v>
      </c>
      <c r="E2747" s="6" t="s">
        <v>3377</v>
      </c>
      <c r="F2747" s="7" t="s">
        <v>4045</v>
      </c>
      <c r="G2747" s="7" t="s">
        <v>3391</v>
      </c>
      <c r="H2747" s="8" t="s">
        <v>1363</v>
      </c>
      <c r="I2747" s="1">
        <v>20</v>
      </c>
      <c r="J2747" s="1">
        <v>0</v>
      </c>
      <c r="K2747" s="1">
        <v>0.2</v>
      </c>
      <c r="L2747" s="1">
        <v>0</v>
      </c>
      <c r="M2747" s="1"/>
      <c r="N2747" s="1"/>
      <c r="O2747" s="1"/>
      <c r="P2747" s="1"/>
      <c r="Q2747" s="1"/>
      <c r="R2747" s="306" t="s">
        <v>3386</v>
      </c>
      <c r="S2747" s="1" t="s">
        <v>1267</v>
      </c>
      <c r="T2747" s="3" t="s">
        <v>31</v>
      </c>
      <c r="U2747" s="3" t="s">
        <v>31</v>
      </c>
      <c r="V2747" s="3" t="s">
        <v>31</v>
      </c>
      <c r="W2747" s="3" t="s">
        <v>31</v>
      </c>
      <c r="X2747" s="7" t="s">
        <v>3387</v>
      </c>
      <c r="Y2747" s="307"/>
      <c r="Z2747" s="308" t="s">
        <v>31</v>
      </c>
      <c r="AA2747" s="308" t="s">
        <v>31</v>
      </c>
      <c r="AB2747" s="308" t="s">
        <v>31</v>
      </c>
      <c r="AC2747" s="308" t="s">
        <v>31</v>
      </c>
      <c r="AD2747" s="308" t="s">
        <v>31</v>
      </c>
      <c r="AE2747" s="323" t="s">
        <v>31</v>
      </c>
      <c r="AF2747" s="308" t="s">
        <v>31</v>
      </c>
      <c r="AG2747" s="308" t="s">
        <v>31</v>
      </c>
      <c r="AH2747" s="308" t="s">
        <v>31</v>
      </c>
      <c r="AI2747" s="308" t="s">
        <v>31</v>
      </c>
      <c r="AJ2747" s="308" t="s">
        <v>31</v>
      </c>
      <c r="AK2747" s="308" t="s">
        <v>31</v>
      </c>
      <c r="AL2747" s="308" t="s">
        <v>31</v>
      </c>
      <c r="AM2747" s="308" t="s">
        <v>31</v>
      </c>
      <c r="AN2747" s="308" t="s">
        <v>31</v>
      </c>
      <c r="AO2747" s="308" t="s">
        <v>31</v>
      </c>
      <c r="AP2747" s="308" t="s">
        <v>31</v>
      </c>
      <c r="AQ2747" s="324"/>
      <c r="AR2747" s="324"/>
    </row>
    <row r="2748" spans="2:44" s="305" customFormat="1" ht="16.2">
      <c r="B2748" s="4"/>
      <c r="C2748" s="123" t="s">
        <v>3375</v>
      </c>
      <c r="D2748" s="123" t="s">
        <v>3376</v>
      </c>
      <c r="E2748" s="6" t="s">
        <v>3377</v>
      </c>
      <c r="F2748" s="7" t="s">
        <v>4045</v>
      </c>
      <c r="G2748" s="7" t="s">
        <v>3392</v>
      </c>
      <c r="H2748" s="8" t="s">
        <v>1363</v>
      </c>
      <c r="I2748" s="1">
        <v>20</v>
      </c>
      <c r="J2748" s="1">
        <v>0</v>
      </c>
      <c r="K2748" s="1">
        <v>0.2</v>
      </c>
      <c r="L2748" s="1">
        <v>0</v>
      </c>
      <c r="M2748" s="1"/>
      <c r="N2748" s="1"/>
      <c r="O2748" s="1"/>
      <c r="P2748" s="1"/>
      <c r="Q2748" s="1"/>
      <c r="R2748" s="306" t="s">
        <v>3386</v>
      </c>
      <c r="S2748" s="1" t="s">
        <v>1267</v>
      </c>
      <c r="T2748" s="3" t="s">
        <v>31</v>
      </c>
      <c r="U2748" s="3" t="s">
        <v>31</v>
      </c>
      <c r="V2748" s="3" t="s">
        <v>31</v>
      </c>
      <c r="W2748" s="3" t="s">
        <v>31</v>
      </c>
      <c r="X2748" s="7" t="s">
        <v>3381</v>
      </c>
      <c r="Y2748" s="307"/>
      <c r="Z2748" s="308" t="s">
        <v>31</v>
      </c>
      <c r="AA2748" s="308" t="s">
        <v>31</v>
      </c>
      <c r="AB2748" s="308" t="s">
        <v>31</v>
      </c>
      <c r="AC2748" s="308" t="s">
        <v>31</v>
      </c>
      <c r="AD2748" s="308" t="s">
        <v>31</v>
      </c>
      <c r="AE2748" s="323" t="s">
        <v>31</v>
      </c>
      <c r="AF2748" s="308" t="s">
        <v>31</v>
      </c>
      <c r="AG2748" s="308" t="s">
        <v>31</v>
      </c>
      <c r="AH2748" s="308" t="s">
        <v>31</v>
      </c>
      <c r="AI2748" s="308" t="s">
        <v>31</v>
      </c>
      <c r="AJ2748" s="308" t="s">
        <v>31</v>
      </c>
      <c r="AK2748" s="308" t="s">
        <v>31</v>
      </c>
      <c r="AL2748" s="308" t="s">
        <v>31</v>
      </c>
      <c r="AM2748" s="308" t="s">
        <v>31</v>
      </c>
      <c r="AN2748" s="308" t="s">
        <v>31</v>
      </c>
      <c r="AO2748" s="308" t="s">
        <v>31</v>
      </c>
      <c r="AP2748" s="308" t="s">
        <v>31</v>
      </c>
      <c r="AQ2748" s="324"/>
      <c r="AR2748" s="324"/>
    </row>
    <row r="2749" spans="2:44" s="305" customFormat="1" ht="28.2">
      <c r="B2749" s="4"/>
      <c r="C2749" s="123" t="s">
        <v>3375</v>
      </c>
      <c r="D2749" s="123" t="s">
        <v>3376</v>
      </c>
      <c r="E2749" s="6" t="s">
        <v>3377</v>
      </c>
      <c r="F2749" s="7" t="s">
        <v>4046</v>
      </c>
      <c r="G2749" s="7" t="s">
        <v>3394</v>
      </c>
      <c r="H2749" s="8" t="s">
        <v>1363</v>
      </c>
      <c r="I2749" s="1">
        <v>10</v>
      </c>
      <c r="J2749" s="1">
        <v>0</v>
      </c>
      <c r="K2749" s="1">
        <v>0.05</v>
      </c>
      <c r="L2749" s="1">
        <v>0</v>
      </c>
      <c r="M2749" s="1">
        <v>10</v>
      </c>
      <c r="N2749" s="1">
        <v>0</v>
      </c>
      <c r="O2749" s="1">
        <v>0.05</v>
      </c>
      <c r="P2749" s="1">
        <v>0</v>
      </c>
      <c r="Q2749" s="1"/>
      <c r="R2749" s="306" t="s">
        <v>3395</v>
      </c>
      <c r="S2749" s="1" t="s">
        <v>1267</v>
      </c>
      <c r="T2749" s="3" t="s">
        <v>31</v>
      </c>
      <c r="U2749" s="3" t="s">
        <v>31</v>
      </c>
      <c r="V2749" s="3" t="s">
        <v>31</v>
      </c>
      <c r="W2749" s="3" t="s">
        <v>31</v>
      </c>
      <c r="X2749" s="7" t="s">
        <v>3381</v>
      </c>
      <c r="Y2749" s="307"/>
      <c r="Z2749" s="308" t="s">
        <v>31</v>
      </c>
      <c r="AA2749" s="308" t="s">
        <v>31</v>
      </c>
      <c r="AB2749" s="308" t="s">
        <v>31</v>
      </c>
      <c r="AC2749" s="308" t="s">
        <v>31</v>
      </c>
      <c r="AD2749" s="308" t="s">
        <v>31</v>
      </c>
      <c r="AE2749" s="323" t="s">
        <v>31</v>
      </c>
      <c r="AF2749" s="308" t="s">
        <v>31</v>
      </c>
      <c r="AG2749" s="308" t="s">
        <v>31</v>
      </c>
      <c r="AH2749" s="308" t="s">
        <v>31</v>
      </c>
      <c r="AI2749" s="308" t="s">
        <v>31</v>
      </c>
      <c r="AJ2749" s="308" t="s">
        <v>31</v>
      </c>
      <c r="AK2749" s="308" t="s">
        <v>31</v>
      </c>
      <c r="AL2749" s="308" t="s">
        <v>31</v>
      </c>
      <c r="AM2749" s="308" t="s">
        <v>31</v>
      </c>
      <c r="AN2749" s="308" t="s">
        <v>31</v>
      </c>
      <c r="AO2749" s="308" t="s">
        <v>31</v>
      </c>
      <c r="AP2749" s="308" t="s">
        <v>31</v>
      </c>
      <c r="AQ2749" s="324"/>
      <c r="AR2749" s="324"/>
    </row>
    <row r="2750" spans="2:44" s="305" customFormat="1" ht="16.2">
      <c r="B2750" s="4"/>
      <c r="C2750" s="123" t="s">
        <v>3375</v>
      </c>
      <c r="D2750" s="123" t="s">
        <v>3376</v>
      </c>
      <c r="E2750" s="6" t="s">
        <v>3377</v>
      </c>
      <c r="F2750" s="7" t="s">
        <v>4047</v>
      </c>
      <c r="G2750" s="7" t="s">
        <v>3396</v>
      </c>
      <c r="H2750" s="8" t="s">
        <v>1363</v>
      </c>
      <c r="I2750" s="1">
        <v>15</v>
      </c>
      <c r="J2750" s="1">
        <v>0</v>
      </c>
      <c r="K2750" s="1">
        <v>0.2</v>
      </c>
      <c r="L2750" s="1">
        <v>0</v>
      </c>
      <c r="M2750" s="1">
        <v>15</v>
      </c>
      <c r="N2750" s="1">
        <v>0</v>
      </c>
      <c r="O2750" s="1">
        <v>0.2</v>
      </c>
      <c r="P2750" s="1">
        <v>0</v>
      </c>
      <c r="Q2750" s="1"/>
      <c r="R2750" s="306" t="s">
        <v>3386</v>
      </c>
      <c r="S2750" s="1" t="s">
        <v>1267</v>
      </c>
      <c r="T2750" s="3" t="s">
        <v>31</v>
      </c>
      <c r="U2750" s="3" t="s">
        <v>31</v>
      </c>
      <c r="V2750" s="3" t="s">
        <v>31</v>
      </c>
      <c r="W2750" s="3" t="s">
        <v>31</v>
      </c>
      <c r="X2750" s="7" t="s">
        <v>3381</v>
      </c>
      <c r="Y2750" s="307"/>
      <c r="Z2750" s="308" t="s">
        <v>31</v>
      </c>
      <c r="AA2750" s="308" t="s">
        <v>31</v>
      </c>
      <c r="AB2750" s="308" t="s">
        <v>31</v>
      </c>
      <c r="AC2750" s="308" t="s">
        <v>31</v>
      </c>
      <c r="AD2750" s="308" t="s">
        <v>31</v>
      </c>
      <c r="AE2750" s="323" t="s">
        <v>31</v>
      </c>
      <c r="AF2750" s="308" t="s">
        <v>31</v>
      </c>
      <c r="AG2750" s="308" t="s">
        <v>31</v>
      </c>
      <c r="AH2750" s="308" t="s">
        <v>31</v>
      </c>
      <c r="AI2750" s="308" t="s">
        <v>31</v>
      </c>
      <c r="AJ2750" s="308" t="s">
        <v>31</v>
      </c>
      <c r="AK2750" s="308" t="s">
        <v>31</v>
      </c>
      <c r="AL2750" s="308" t="s">
        <v>31</v>
      </c>
      <c r="AM2750" s="308" t="s">
        <v>31</v>
      </c>
      <c r="AN2750" s="308" t="s">
        <v>31</v>
      </c>
      <c r="AO2750" s="308" t="s">
        <v>31</v>
      </c>
      <c r="AP2750" s="308" t="s">
        <v>31</v>
      </c>
      <c r="AQ2750" s="324"/>
      <c r="AR2750" s="324"/>
    </row>
    <row r="2751" spans="2:44" s="305" customFormat="1" ht="16.2">
      <c r="B2751" s="4"/>
      <c r="C2751" s="123" t="s">
        <v>3375</v>
      </c>
      <c r="D2751" s="123" t="s">
        <v>3376</v>
      </c>
      <c r="E2751" s="6" t="s">
        <v>3377</v>
      </c>
      <c r="F2751" s="7" t="s">
        <v>4048</v>
      </c>
      <c r="G2751" s="7" t="s">
        <v>3398</v>
      </c>
      <c r="H2751" s="8" t="s">
        <v>1363</v>
      </c>
      <c r="I2751" s="1">
        <v>60</v>
      </c>
      <c r="J2751" s="1">
        <v>0</v>
      </c>
      <c r="K2751" s="1">
        <v>0.2</v>
      </c>
      <c r="L2751" s="1">
        <v>0</v>
      </c>
      <c r="M2751" s="1">
        <v>60</v>
      </c>
      <c r="N2751" s="1">
        <v>0</v>
      </c>
      <c r="O2751" s="1">
        <v>0.2</v>
      </c>
      <c r="P2751" s="1">
        <v>0</v>
      </c>
      <c r="Q2751" s="1"/>
      <c r="R2751" s="306" t="s">
        <v>3386</v>
      </c>
      <c r="S2751" s="1" t="s">
        <v>1267</v>
      </c>
      <c r="T2751" s="3" t="s">
        <v>31</v>
      </c>
      <c r="U2751" s="3" t="s">
        <v>31</v>
      </c>
      <c r="V2751" s="3" t="s">
        <v>31</v>
      </c>
      <c r="W2751" s="3" t="s">
        <v>31</v>
      </c>
      <c r="X2751" s="7" t="s">
        <v>3381</v>
      </c>
      <c r="Y2751" s="307"/>
      <c r="Z2751" s="308" t="s">
        <v>31</v>
      </c>
      <c r="AA2751" s="308" t="s">
        <v>31</v>
      </c>
      <c r="AB2751" s="308" t="s">
        <v>31</v>
      </c>
      <c r="AC2751" s="308" t="s">
        <v>31</v>
      </c>
      <c r="AD2751" s="308" t="s">
        <v>31</v>
      </c>
      <c r="AE2751" s="323" t="s">
        <v>31</v>
      </c>
      <c r="AF2751" s="308" t="s">
        <v>31</v>
      </c>
      <c r="AG2751" s="308" t="s">
        <v>31</v>
      </c>
      <c r="AH2751" s="308" t="s">
        <v>31</v>
      </c>
      <c r="AI2751" s="308" t="s">
        <v>31</v>
      </c>
      <c r="AJ2751" s="308" t="s">
        <v>31</v>
      </c>
      <c r="AK2751" s="308" t="s">
        <v>31</v>
      </c>
      <c r="AL2751" s="308" t="s">
        <v>31</v>
      </c>
      <c r="AM2751" s="308" t="s">
        <v>31</v>
      </c>
      <c r="AN2751" s="308" t="s">
        <v>31</v>
      </c>
      <c r="AO2751" s="308" t="s">
        <v>31</v>
      </c>
      <c r="AP2751" s="308" t="s">
        <v>31</v>
      </c>
      <c r="AQ2751" s="324"/>
      <c r="AR2751" s="324"/>
    </row>
    <row r="2752" spans="2:44" s="305" customFormat="1" ht="16.2">
      <c r="B2752" s="4"/>
      <c r="C2752" s="123" t="s">
        <v>3375</v>
      </c>
      <c r="D2752" s="123" t="s">
        <v>3376</v>
      </c>
      <c r="E2752" s="6" t="s">
        <v>3377</v>
      </c>
      <c r="F2752" s="7" t="s">
        <v>4049</v>
      </c>
      <c r="G2752" s="7" t="s">
        <v>3399</v>
      </c>
      <c r="H2752" s="8" t="s">
        <v>1363</v>
      </c>
      <c r="I2752" s="1">
        <v>30</v>
      </c>
      <c r="J2752" s="1">
        <v>0</v>
      </c>
      <c r="K2752" s="1">
        <v>0.5</v>
      </c>
      <c r="L2752" s="1">
        <v>0</v>
      </c>
      <c r="M2752" s="1">
        <v>30</v>
      </c>
      <c r="N2752" s="1">
        <v>0</v>
      </c>
      <c r="O2752" s="1">
        <v>0.5</v>
      </c>
      <c r="P2752" s="1">
        <v>0</v>
      </c>
      <c r="Q2752" s="1"/>
      <c r="R2752" s="306" t="s">
        <v>3400</v>
      </c>
      <c r="S2752" s="1" t="s">
        <v>1267</v>
      </c>
      <c r="T2752" s="3" t="s">
        <v>31</v>
      </c>
      <c r="U2752" s="3" t="s">
        <v>31</v>
      </c>
      <c r="V2752" s="3" t="s">
        <v>31</v>
      </c>
      <c r="W2752" s="3" t="s">
        <v>31</v>
      </c>
      <c r="X2752" s="7" t="s">
        <v>3381</v>
      </c>
      <c r="Y2752" s="307"/>
      <c r="Z2752" s="308" t="s">
        <v>31</v>
      </c>
      <c r="AA2752" s="308" t="s">
        <v>31</v>
      </c>
      <c r="AB2752" s="308" t="s">
        <v>31</v>
      </c>
      <c r="AC2752" s="308" t="s">
        <v>31</v>
      </c>
      <c r="AD2752" s="308" t="s">
        <v>31</v>
      </c>
      <c r="AE2752" s="323" t="s">
        <v>31</v>
      </c>
      <c r="AF2752" s="308" t="s">
        <v>31</v>
      </c>
      <c r="AG2752" s="308" t="s">
        <v>31</v>
      </c>
      <c r="AH2752" s="308" t="s">
        <v>31</v>
      </c>
      <c r="AI2752" s="308" t="s">
        <v>31</v>
      </c>
      <c r="AJ2752" s="308" t="s">
        <v>31</v>
      </c>
      <c r="AK2752" s="308" t="s">
        <v>31</v>
      </c>
      <c r="AL2752" s="308" t="s">
        <v>31</v>
      </c>
      <c r="AM2752" s="308" t="s">
        <v>31</v>
      </c>
      <c r="AN2752" s="308" t="s">
        <v>31</v>
      </c>
      <c r="AO2752" s="308" t="s">
        <v>31</v>
      </c>
      <c r="AP2752" s="308" t="s">
        <v>31</v>
      </c>
      <c r="AQ2752" s="324"/>
      <c r="AR2752" s="324"/>
    </row>
    <row r="2753" spans="2:44" s="305" customFormat="1" ht="28.8">
      <c r="B2753" s="4"/>
      <c r="C2753" s="123" t="s">
        <v>3375</v>
      </c>
      <c r="D2753" s="123" t="s">
        <v>3401</v>
      </c>
      <c r="E2753" s="7" t="s">
        <v>3402</v>
      </c>
      <c r="F2753" s="7" t="s">
        <v>4050</v>
      </c>
      <c r="G2753" s="309" t="s">
        <v>3403</v>
      </c>
      <c r="H2753" s="8" t="s">
        <v>262</v>
      </c>
      <c r="I2753" s="1">
        <v>5</v>
      </c>
      <c r="J2753" s="1">
        <v>0</v>
      </c>
      <c r="K2753" s="1">
        <v>0.01</v>
      </c>
      <c r="L2753" s="1">
        <v>0</v>
      </c>
      <c r="M2753" s="1">
        <v>120</v>
      </c>
      <c r="N2753" s="1">
        <v>0</v>
      </c>
      <c r="O2753" s="1">
        <v>0.38</v>
      </c>
      <c r="P2753" s="1">
        <v>0</v>
      </c>
      <c r="Q2753" s="1"/>
      <c r="R2753" s="306" t="s">
        <v>3404</v>
      </c>
      <c r="S2753" s="1" t="s">
        <v>1267</v>
      </c>
      <c r="T2753" s="3" t="s">
        <v>31</v>
      </c>
      <c r="U2753" s="3" t="s">
        <v>31</v>
      </c>
      <c r="V2753" s="3" t="s">
        <v>31</v>
      </c>
      <c r="W2753" s="3" t="s">
        <v>31</v>
      </c>
      <c r="X2753" s="7" t="s">
        <v>3381</v>
      </c>
      <c r="Y2753" s="307"/>
      <c r="Z2753" s="308" t="s">
        <v>31</v>
      </c>
      <c r="AA2753" s="308" t="s">
        <v>31</v>
      </c>
      <c r="AB2753" s="308" t="s">
        <v>31</v>
      </c>
      <c r="AC2753" s="308" t="s">
        <v>31</v>
      </c>
      <c r="AD2753" s="308" t="s">
        <v>31</v>
      </c>
      <c r="AE2753" s="323" t="s">
        <v>31</v>
      </c>
      <c r="AF2753" s="308" t="s">
        <v>31</v>
      </c>
      <c r="AG2753" s="308" t="s">
        <v>31</v>
      </c>
      <c r="AH2753" s="308" t="s">
        <v>31</v>
      </c>
      <c r="AI2753" s="308" t="s">
        <v>31</v>
      </c>
      <c r="AJ2753" s="308" t="s">
        <v>31</v>
      </c>
      <c r="AK2753" s="308" t="s">
        <v>31</v>
      </c>
      <c r="AL2753" s="308" t="s">
        <v>31</v>
      </c>
      <c r="AM2753" s="308"/>
      <c r="AN2753" s="308"/>
      <c r="AO2753" s="308" t="s">
        <v>31</v>
      </c>
      <c r="AP2753" s="308"/>
      <c r="AQ2753" s="324"/>
      <c r="AR2753" s="324"/>
    </row>
    <row r="2754" spans="2:44" s="305" customFormat="1" ht="28.8">
      <c r="B2754" s="4"/>
      <c r="C2754" s="123" t="s">
        <v>3375</v>
      </c>
      <c r="D2754" s="123" t="s">
        <v>3401</v>
      </c>
      <c r="E2754" s="7" t="s">
        <v>3402</v>
      </c>
      <c r="F2754" s="7" t="s">
        <v>4050</v>
      </c>
      <c r="G2754" s="309" t="s">
        <v>3405</v>
      </c>
      <c r="H2754" s="8" t="s">
        <v>3406</v>
      </c>
      <c r="I2754" s="1">
        <v>20</v>
      </c>
      <c r="J2754" s="1">
        <v>0</v>
      </c>
      <c r="K2754" s="1">
        <v>0.05</v>
      </c>
      <c r="L2754" s="1">
        <v>0</v>
      </c>
      <c r="M2754" s="1"/>
      <c r="N2754" s="1"/>
      <c r="O2754" s="1"/>
      <c r="P2754" s="1"/>
      <c r="Q2754" s="1"/>
      <c r="R2754" s="306" t="s">
        <v>3407</v>
      </c>
      <c r="S2754" s="1" t="s">
        <v>3408</v>
      </c>
      <c r="T2754" s="3" t="s">
        <v>3409</v>
      </c>
      <c r="U2754" s="3" t="s">
        <v>3409</v>
      </c>
      <c r="V2754" s="3" t="s">
        <v>3409</v>
      </c>
      <c r="W2754" s="3" t="s">
        <v>3409</v>
      </c>
      <c r="X2754" s="7" t="s">
        <v>3410</v>
      </c>
      <c r="Y2754" s="307"/>
      <c r="Z2754" s="308" t="s">
        <v>3409</v>
      </c>
      <c r="AA2754" s="308" t="s">
        <v>3409</v>
      </c>
      <c r="AB2754" s="308" t="s">
        <v>3409</v>
      </c>
      <c r="AC2754" s="308" t="s">
        <v>3409</v>
      </c>
      <c r="AD2754" s="308" t="s">
        <v>3409</v>
      </c>
      <c r="AE2754" s="323" t="s">
        <v>3409</v>
      </c>
      <c r="AF2754" s="308" t="s">
        <v>3409</v>
      </c>
      <c r="AG2754" s="308" t="s">
        <v>3409</v>
      </c>
      <c r="AH2754" s="308" t="s">
        <v>3409</v>
      </c>
      <c r="AI2754" s="308" t="s">
        <v>3409</v>
      </c>
      <c r="AJ2754" s="308" t="s">
        <v>3409</v>
      </c>
      <c r="AK2754" s="308" t="s">
        <v>3409</v>
      </c>
      <c r="AL2754" s="308" t="s">
        <v>3409</v>
      </c>
      <c r="AM2754" s="308"/>
      <c r="AN2754" s="308"/>
      <c r="AO2754" s="308" t="s">
        <v>3409</v>
      </c>
      <c r="AP2754" s="308"/>
      <c r="AQ2754" s="324"/>
      <c r="AR2754" s="324"/>
    </row>
    <row r="2755" spans="2:44" s="305" customFormat="1" ht="28.8">
      <c r="B2755" s="4"/>
      <c r="C2755" s="123" t="s">
        <v>3375</v>
      </c>
      <c r="D2755" s="123" t="s">
        <v>3401</v>
      </c>
      <c r="E2755" s="7" t="s">
        <v>3402</v>
      </c>
      <c r="F2755" s="7" t="s">
        <v>4050</v>
      </c>
      <c r="G2755" s="309" t="s">
        <v>3411</v>
      </c>
      <c r="H2755" s="8" t="s">
        <v>1246</v>
      </c>
      <c r="I2755" s="1">
        <v>30</v>
      </c>
      <c r="J2755" s="1">
        <v>0</v>
      </c>
      <c r="K2755" s="1">
        <v>0.05</v>
      </c>
      <c r="L2755" s="1">
        <v>0</v>
      </c>
      <c r="M2755" s="1"/>
      <c r="N2755" s="1"/>
      <c r="O2755" s="1"/>
      <c r="P2755" s="1"/>
      <c r="Q2755" s="1"/>
      <c r="R2755" s="306" t="s">
        <v>3412</v>
      </c>
      <c r="S2755" s="1" t="s">
        <v>3408</v>
      </c>
      <c r="T2755" s="3" t="s">
        <v>3409</v>
      </c>
      <c r="U2755" s="3" t="s">
        <v>3409</v>
      </c>
      <c r="V2755" s="3" t="s">
        <v>3409</v>
      </c>
      <c r="W2755" s="3" t="s">
        <v>3409</v>
      </c>
      <c r="X2755" s="7" t="s">
        <v>3410</v>
      </c>
      <c r="Y2755" s="307"/>
      <c r="Z2755" s="308" t="s">
        <v>3409</v>
      </c>
      <c r="AA2755" s="308" t="s">
        <v>3409</v>
      </c>
      <c r="AB2755" s="308" t="s">
        <v>3409</v>
      </c>
      <c r="AC2755" s="308" t="s">
        <v>3409</v>
      </c>
      <c r="AD2755" s="308" t="s">
        <v>3409</v>
      </c>
      <c r="AE2755" s="323" t="s">
        <v>3409</v>
      </c>
      <c r="AF2755" s="308" t="s">
        <v>3409</v>
      </c>
      <c r="AG2755" s="308" t="s">
        <v>3409</v>
      </c>
      <c r="AH2755" s="308" t="s">
        <v>3409</v>
      </c>
      <c r="AI2755" s="308" t="s">
        <v>3409</v>
      </c>
      <c r="AJ2755" s="308" t="s">
        <v>3409</v>
      </c>
      <c r="AK2755" s="308" t="s">
        <v>3409</v>
      </c>
      <c r="AL2755" s="308" t="s">
        <v>3409</v>
      </c>
      <c r="AM2755" s="308"/>
      <c r="AN2755" s="308"/>
      <c r="AO2755" s="308" t="s">
        <v>3409</v>
      </c>
      <c r="AP2755" s="308"/>
      <c r="AQ2755" s="324"/>
      <c r="AR2755" s="324"/>
    </row>
    <row r="2756" spans="2:44" s="305" customFormat="1" ht="28.8">
      <c r="B2756" s="4"/>
      <c r="C2756" s="123" t="s">
        <v>3375</v>
      </c>
      <c r="D2756" s="123" t="s">
        <v>3401</v>
      </c>
      <c r="E2756" s="7" t="s">
        <v>3402</v>
      </c>
      <c r="F2756" s="7" t="s">
        <v>4050</v>
      </c>
      <c r="G2756" s="309" t="s">
        <v>3413</v>
      </c>
      <c r="H2756" s="8" t="s">
        <v>1246</v>
      </c>
      <c r="I2756" s="1">
        <v>10</v>
      </c>
      <c r="J2756" s="1">
        <v>0</v>
      </c>
      <c r="K2756" s="1">
        <v>0.05</v>
      </c>
      <c r="L2756" s="1">
        <v>0</v>
      </c>
      <c r="M2756" s="1"/>
      <c r="N2756" s="1"/>
      <c r="O2756" s="1"/>
      <c r="P2756" s="1"/>
      <c r="Q2756" s="1"/>
      <c r="R2756" s="306" t="s">
        <v>3414</v>
      </c>
      <c r="S2756" s="1" t="s">
        <v>3408</v>
      </c>
      <c r="T2756" s="3" t="s">
        <v>3409</v>
      </c>
      <c r="U2756" s="3" t="s">
        <v>3409</v>
      </c>
      <c r="V2756" s="3" t="s">
        <v>3409</v>
      </c>
      <c r="W2756" s="3" t="s">
        <v>3409</v>
      </c>
      <c r="X2756" s="7" t="s">
        <v>3410</v>
      </c>
      <c r="Y2756" s="307"/>
      <c r="Z2756" s="308" t="s">
        <v>3409</v>
      </c>
      <c r="AA2756" s="308" t="s">
        <v>3409</v>
      </c>
      <c r="AB2756" s="308" t="s">
        <v>3409</v>
      </c>
      <c r="AC2756" s="308" t="s">
        <v>3409</v>
      </c>
      <c r="AD2756" s="308" t="s">
        <v>3409</v>
      </c>
      <c r="AE2756" s="323" t="s">
        <v>3409</v>
      </c>
      <c r="AF2756" s="308" t="s">
        <v>3409</v>
      </c>
      <c r="AG2756" s="308" t="s">
        <v>3409</v>
      </c>
      <c r="AH2756" s="308" t="s">
        <v>3409</v>
      </c>
      <c r="AI2756" s="308" t="s">
        <v>3409</v>
      </c>
      <c r="AJ2756" s="308" t="s">
        <v>3409</v>
      </c>
      <c r="AK2756" s="308" t="s">
        <v>3409</v>
      </c>
      <c r="AL2756" s="308" t="s">
        <v>3409</v>
      </c>
      <c r="AM2756" s="308"/>
      <c r="AN2756" s="308"/>
      <c r="AO2756" s="308" t="s">
        <v>3409</v>
      </c>
      <c r="AP2756" s="308"/>
      <c r="AQ2756" s="324"/>
      <c r="AR2756" s="324"/>
    </row>
    <row r="2757" spans="2:44" s="305" customFormat="1" ht="28.8">
      <c r="B2757" s="4"/>
      <c r="C2757" s="123" t="s">
        <v>3375</v>
      </c>
      <c r="D2757" s="123" t="s">
        <v>3401</v>
      </c>
      <c r="E2757" s="7" t="s">
        <v>3402</v>
      </c>
      <c r="F2757" s="7" t="s">
        <v>4050</v>
      </c>
      <c r="G2757" s="309" t="s">
        <v>3415</v>
      </c>
      <c r="H2757" s="8" t="s">
        <v>1246</v>
      </c>
      <c r="I2757" s="1">
        <v>10</v>
      </c>
      <c r="J2757" s="1">
        <v>0</v>
      </c>
      <c r="K2757" s="1">
        <v>0.02</v>
      </c>
      <c r="L2757" s="1">
        <v>0</v>
      </c>
      <c r="M2757" s="1"/>
      <c r="N2757" s="1"/>
      <c r="O2757" s="1"/>
      <c r="P2757" s="1"/>
      <c r="Q2757" s="1"/>
      <c r="R2757" s="306" t="s">
        <v>3416</v>
      </c>
      <c r="S2757" s="1" t="s">
        <v>3408</v>
      </c>
      <c r="T2757" s="3" t="s">
        <v>3409</v>
      </c>
      <c r="U2757" s="3" t="s">
        <v>3409</v>
      </c>
      <c r="V2757" s="3" t="s">
        <v>3409</v>
      </c>
      <c r="W2757" s="3" t="s">
        <v>3409</v>
      </c>
      <c r="X2757" s="7" t="s">
        <v>3410</v>
      </c>
      <c r="Y2757" s="307"/>
      <c r="Z2757" s="308" t="s">
        <v>3409</v>
      </c>
      <c r="AA2757" s="308" t="s">
        <v>3409</v>
      </c>
      <c r="AB2757" s="308" t="s">
        <v>3409</v>
      </c>
      <c r="AC2757" s="308" t="s">
        <v>3409</v>
      </c>
      <c r="AD2757" s="308" t="s">
        <v>3409</v>
      </c>
      <c r="AE2757" s="323" t="s">
        <v>3409</v>
      </c>
      <c r="AF2757" s="308" t="s">
        <v>3409</v>
      </c>
      <c r="AG2757" s="308" t="s">
        <v>3409</v>
      </c>
      <c r="AH2757" s="308" t="s">
        <v>3409</v>
      </c>
      <c r="AI2757" s="308" t="s">
        <v>3409</v>
      </c>
      <c r="AJ2757" s="308" t="s">
        <v>3409</v>
      </c>
      <c r="AK2757" s="308" t="s">
        <v>3409</v>
      </c>
      <c r="AL2757" s="308" t="s">
        <v>3409</v>
      </c>
      <c r="AM2757" s="308"/>
      <c r="AN2757" s="308"/>
      <c r="AO2757" s="308" t="s">
        <v>3409</v>
      </c>
      <c r="AP2757" s="308"/>
      <c r="AQ2757" s="324"/>
      <c r="AR2757" s="324"/>
    </row>
    <row r="2758" spans="2:44" s="305" customFormat="1" ht="28.8">
      <c r="B2758" s="4"/>
      <c r="C2758" s="123" t="s">
        <v>3375</v>
      </c>
      <c r="D2758" s="123" t="s">
        <v>3401</v>
      </c>
      <c r="E2758" s="7" t="s">
        <v>3402</v>
      </c>
      <c r="F2758" s="7" t="s">
        <v>4050</v>
      </c>
      <c r="G2758" s="309" t="s">
        <v>3417</v>
      </c>
      <c r="H2758" s="8" t="s">
        <v>1246</v>
      </c>
      <c r="I2758" s="1">
        <v>30</v>
      </c>
      <c r="J2758" s="1">
        <v>0</v>
      </c>
      <c r="K2758" s="1">
        <v>0.08</v>
      </c>
      <c r="L2758" s="1">
        <v>0</v>
      </c>
      <c r="M2758" s="1"/>
      <c r="N2758" s="1"/>
      <c r="O2758" s="1"/>
      <c r="P2758" s="1"/>
      <c r="Q2758" s="1"/>
      <c r="R2758" s="306" t="s">
        <v>3416</v>
      </c>
      <c r="S2758" s="1" t="s">
        <v>3408</v>
      </c>
      <c r="T2758" s="3" t="s">
        <v>3409</v>
      </c>
      <c r="U2758" s="3" t="s">
        <v>3409</v>
      </c>
      <c r="V2758" s="3" t="s">
        <v>3409</v>
      </c>
      <c r="W2758" s="3" t="s">
        <v>3409</v>
      </c>
      <c r="X2758" s="7" t="s">
        <v>3410</v>
      </c>
      <c r="Y2758" s="307"/>
      <c r="Z2758" s="308" t="s">
        <v>3409</v>
      </c>
      <c r="AA2758" s="308" t="s">
        <v>3409</v>
      </c>
      <c r="AB2758" s="308" t="s">
        <v>3409</v>
      </c>
      <c r="AC2758" s="308" t="s">
        <v>3409</v>
      </c>
      <c r="AD2758" s="308" t="s">
        <v>3409</v>
      </c>
      <c r="AE2758" s="323" t="s">
        <v>3409</v>
      </c>
      <c r="AF2758" s="308" t="s">
        <v>3409</v>
      </c>
      <c r="AG2758" s="308" t="s">
        <v>3409</v>
      </c>
      <c r="AH2758" s="308" t="s">
        <v>3409</v>
      </c>
      <c r="AI2758" s="308" t="s">
        <v>3409</v>
      </c>
      <c r="AJ2758" s="308" t="s">
        <v>3409</v>
      </c>
      <c r="AK2758" s="308" t="s">
        <v>3409</v>
      </c>
      <c r="AL2758" s="308" t="s">
        <v>3409</v>
      </c>
      <c r="AM2758" s="308"/>
      <c r="AN2758" s="308"/>
      <c r="AO2758" s="308" t="s">
        <v>3409</v>
      </c>
      <c r="AP2758" s="308"/>
      <c r="AQ2758" s="324"/>
      <c r="AR2758" s="324"/>
    </row>
    <row r="2759" spans="2:44" s="305" customFormat="1" ht="28.8">
      <c r="B2759" s="4"/>
      <c r="C2759" s="123" t="s">
        <v>3375</v>
      </c>
      <c r="D2759" s="123" t="s">
        <v>3401</v>
      </c>
      <c r="E2759" s="7" t="s">
        <v>3402</v>
      </c>
      <c r="F2759" s="7" t="s">
        <v>4050</v>
      </c>
      <c r="G2759" s="7" t="s">
        <v>3418</v>
      </c>
      <c r="H2759" s="8" t="s">
        <v>1246</v>
      </c>
      <c r="I2759" s="1">
        <v>10</v>
      </c>
      <c r="J2759" s="1">
        <v>0</v>
      </c>
      <c r="K2759" s="1">
        <v>0.1</v>
      </c>
      <c r="L2759" s="1">
        <v>0</v>
      </c>
      <c r="M2759" s="1"/>
      <c r="N2759" s="1"/>
      <c r="O2759" s="1"/>
      <c r="P2759" s="1"/>
      <c r="Q2759" s="1"/>
      <c r="R2759" s="306" t="s">
        <v>3416</v>
      </c>
      <c r="S2759" s="1" t="s">
        <v>3408</v>
      </c>
      <c r="T2759" s="3" t="s">
        <v>3409</v>
      </c>
      <c r="U2759" s="3" t="s">
        <v>3409</v>
      </c>
      <c r="V2759" s="3" t="s">
        <v>3409</v>
      </c>
      <c r="W2759" s="3" t="s">
        <v>3409</v>
      </c>
      <c r="X2759" s="7" t="s">
        <v>3410</v>
      </c>
      <c r="Y2759" s="307"/>
      <c r="Z2759" s="308" t="s">
        <v>3409</v>
      </c>
      <c r="AA2759" s="308" t="s">
        <v>3409</v>
      </c>
      <c r="AB2759" s="308" t="s">
        <v>3409</v>
      </c>
      <c r="AC2759" s="308" t="s">
        <v>3409</v>
      </c>
      <c r="AD2759" s="308" t="s">
        <v>3409</v>
      </c>
      <c r="AE2759" s="323" t="s">
        <v>3409</v>
      </c>
      <c r="AF2759" s="308" t="s">
        <v>3409</v>
      </c>
      <c r="AG2759" s="308" t="s">
        <v>3409</v>
      </c>
      <c r="AH2759" s="308" t="s">
        <v>3409</v>
      </c>
      <c r="AI2759" s="308" t="s">
        <v>3409</v>
      </c>
      <c r="AJ2759" s="308" t="s">
        <v>3409</v>
      </c>
      <c r="AK2759" s="308" t="s">
        <v>3409</v>
      </c>
      <c r="AL2759" s="308" t="s">
        <v>3409</v>
      </c>
      <c r="AM2759" s="308"/>
      <c r="AN2759" s="308"/>
      <c r="AO2759" s="308" t="s">
        <v>3409</v>
      </c>
      <c r="AP2759" s="308"/>
      <c r="AQ2759" s="324"/>
      <c r="AR2759" s="324"/>
    </row>
    <row r="2760" spans="2:44" s="305" customFormat="1" ht="28.8">
      <c r="B2760" s="4"/>
      <c r="C2760" s="123" t="s">
        <v>3375</v>
      </c>
      <c r="D2760" s="123" t="s">
        <v>3401</v>
      </c>
      <c r="E2760" s="7" t="s">
        <v>3402</v>
      </c>
      <c r="F2760" s="7" t="s">
        <v>4050</v>
      </c>
      <c r="G2760" s="7" t="s">
        <v>3419</v>
      </c>
      <c r="H2760" s="8" t="s">
        <v>1246</v>
      </c>
      <c r="I2760" s="1">
        <v>5</v>
      </c>
      <c r="J2760" s="1">
        <v>0</v>
      </c>
      <c r="K2760" s="1">
        <v>0.02</v>
      </c>
      <c r="L2760" s="1">
        <v>0</v>
      </c>
      <c r="M2760" s="1"/>
      <c r="N2760" s="1"/>
      <c r="O2760" s="1"/>
      <c r="P2760" s="1"/>
      <c r="Q2760" s="1"/>
      <c r="R2760" s="306" t="s">
        <v>3416</v>
      </c>
      <c r="S2760" s="1" t="s">
        <v>3408</v>
      </c>
      <c r="T2760" s="3" t="s">
        <v>3409</v>
      </c>
      <c r="U2760" s="3" t="s">
        <v>3409</v>
      </c>
      <c r="V2760" s="3" t="s">
        <v>3409</v>
      </c>
      <c r="W2760" s="3" t="s">
        <v>3409</v>
      </c>
      <c r="X2760" s="7" t="s">
        <v>3410</v>
      </c>
      <c r="Y2760" s="307"/>
      <c r="Z2760" s="308" t="s">
        <v>3409</v>
      </c>
      <c r="AA2760" s="308" t="s">
        <v>3409</v>
      </c>
      <c r="AB2760" s="308" t="s">
        <v>3409</v>
      </c>
      <c r="AC2760" s="308" t="s">
        <v>3409</v>
      </c>
      <c r="AD2760" s="308" t="s">
        <v>3409</v>
      </c>
      <c r="AE2760" s="323" t="s">
        <v>3409</v>
      </c>
      <c r="AF2760" s="308" t="s">
        <v>3409</v>
      </c>
      <c r="AG2760" s="308" t="s">
        <v>3409</v>
      </c>
      <c r="AH2760" s="308" t="s">
        <v>3409</v>
      </c>
      <c r="AI2760" s="308" t="s">
        <v>3409</v>
      </c>
      <c r="AJ2760" s="308" t="s">
        <v>3409</v>
      </c>
      <c r="AK2760" s="308" t="s">
        <v>3409</v>
      </c>
      <c r="AL2760" s="308" t="s">
        <v>3409</v>
      </c>
      <c r="AM2760" s="308"/>
      <c r="AN2760" s="308"/>
      <c r="AO2760" s="308" t="s">
        <v>3409</v>
      </c>
      <c r="AP2760" s="308"/>
      <c r="AQ2760" s="324"/>
      <c r="AR2760" s="324"/>
    </row>
    <row r="2761" spans="2:44" s="305" customFormat="1" ht="28.2">
      <c r="B2761" s="4"/>
      <c r="C2761" s="123" t="s">
        <v>3375</v>
      </c>
      <c r="D2761" s="123" t="s">
        <v>3401</v>
      </c>
      <c r="E2761" s="7" t="s">
        <v>3402</v>
      </c>
      <c r="F2761" s="7" t="s">
        <v>4051</v>
      </c>
      <c r="G2761" s="309" t="s">
        <v>3420</v>
      </c>
      <c r="H2761" s="8" t="s">
        <v>1246</v>
      </c>
      <c r="I2761" s="1">
        <v>5</v>
      </c>
      <c r="J2761" s="1">
        <v>0</v>
      </c>
      <c r="K2761" s="1">
        <v>0.01</v>
      </c>
      <c r="L2761" s="1">
        <v>0</v>
      </c>
      <c r="M2761" s="1">
        <v>172</v>
      </c>
      <c r="N2761" s="1">
        <v>0</v>
      </c>
      <c r="O2761" s="1">
        <v>2.29</v>
      </c>
      <c r="P2761" s="1">
        <v>0</v>
      </c>
      <c r="Q2761" s="1"/>
      <c r="R2761" s="306" t="s">
        <v>3421</v>
      </c>
      <c r="S2761" s="1" t="s">
        <v>3408</v>
      </c>
      <c r="T2761" s="3" t="s">
        <v>3409</v>
      </c>
      <c r="U2761" s="3" t="s">
        <v>3409</v>
      </c>
      <c r="V2761" s="3" t="s">
        <v>3409</v>
      </c>
      <c r="W2761" s="3" t="s">
        <v>3409</v>
      </c>
      <c r="X2761" s="7" t="s">
        <v>3410</v>
      </c>
      <c r="Y2761" s="307"/>
      <c r="Z2761" s="308" t="s">
        <v>3409</v>
      </c>
      <c r="AA2761" s="308" t="s">
        <v>3409</v>
      </c>
      <c r="AB2761" s="308" t="s">
        <v>3409</v>
      </c>
      <c r="AC2761" s="308" t="s">
        <v>3409</v>
      </c>
      <c r="AD2761" s="308" t="s">
        <v>3409</v>
      </c>
      <c r="AE2761" s="323" t="s">
        <v>3409</v>
      </c>
      <c r="AF2761" s="308" t="s">
        <v>3409</v>
      </c>
      <c r="AG2761" s="308" t="s">
        <v>3409</v>
      </c>
      <c r="AH2761" s="308" t="s">
        <v>3409</v>
      </c>
      <c r="AI2761" s="308" t="s">
        <v>3409</v>
      </c>
      <c r="AJ2761" s="308" t="s">
        <v>3409</v>
      </c>
      <c r="AK2761" s="308" t="s">
        <v>3409</v>
      </c>
      <c r="AL2761" s="308" t="s">
        <v>3409</v>
      </c>
      <c r="AM2761" s="308"/>
      <c r="AN2761" s="308"/>
      <c r="AO2761" s="308" t="s">
        <v>3409</v>
      </c>
      <c r="AP2761" s="308"/>
      <c r="AQ2761" s="324"/>
      <c r="AR2761" s="324"/>
    </row>
    <row r="2762" spans="2:44" s="305" customFormat="1" ht="28.2">
      <c r="B2762" s="4"/>
      <c r="C2762" s="123" t="s">
        <v>3375</v>
      </c>
      <c r="D2762" s="123" t="s">
        <v>3401</v>
      </c>
      <c r="E2762" s="7" t="s">
        <v>3402</v>
      </c>
      <c r="F2762" s="7" t="s">
        <v>4051</v>
      </c>
      <c r="G2762" s="309" t="s">
        <v>3422</v>
      </c>
      <c r="H2762" s="8" t="s">
        <v>1246</v>
      </c>
      <c r="I2762" s="1">
        <v>2</v>
      </c>
      <c r="J2762" s="1">
        <v>0</v>
      </c>
      <c r="K2762" s="1">
        <v>0.05</v>
      </c>
      <c r="L2762" s="1">
        <v>0</v>
      </c>
      <c r="M2762" s="1"/>
      <c r="N2762" s="1"/>
      <c r="O2762" s="1"/>
      <c r="P2762" s="1"/>
      <c r="Q2762" s="1"/>
      <c r="R2762" s="306" t="s">
        <v>3407</v>
      </c>
      <c r="S2762" s="1" t="s">
        <v>3408</v>
      </c>
      <c r="T2762" s="3" t="s">
        <v>3409</v>
      </c>
      <c r="U2762" s="3" t="s">
        <v>3409</v>
      </c>
      <c r="V2762" s="3" t="s">
        <v>3409</v>
      </c>
      <c r="W2762" s="3" t="s">
        <v>3409</v>
      </c>
      <c r="X2762" s="7" t="s">
        <v>3410</v>
      </c>
      <c r="Y2762" s="307"/>
      <c r="Z2762" s="308" t="s">
        <v>3409</v>
      </c>
      <c r="AA2762" s="308" t="s">
        <v>3409</v>
      </c>
      <c r="AB2762" s="308" t="s">
        <v>3409</v>
      </c>
      <c r="AC2762" s="308" t="s">
        <v>3409</v>
      </c>
      <c r="AD2762" s="308" t="s">
        <v>3409</v>
      </c>
      <c r="AE2762" s="323" t="s">
        <v>3409</v>
      </c>
      <c r="AF2762" s="308" t="s">
        <v>3409</v>
      </c>
      <c r="AG2762" s="308" t="s">
        <v>3409</v>
      </c>
      <c r="AH2762" s="308" t="s">
        <v>3409</v>
      </c>
      <c r="AI2762" s="308" t="s">
        <v>3409</v>
      </c>
      <c r="AJ2762" s="308" t="s">
        <v>3409</v>
      </c>
      <c r="AK2762" s="308" t="s">
        <v>3409</v>
      </c>
      <c r="AL2762" s="308" t="s">
        <v>3409</v>
      </c>
      <c r="AM2762" s="308"/>
      <c r="AN2762" s="308"/>
      <c r="AO2762" s="308" t="s">
        <v>3409</v>
      </c>
      <c r="AP2762" s="308"/>
      <c r="AQ2762" s="324"/>
      <c r="AR2762" s="324"/>
    </row>
    <row r="2763" spans="2:44" s="305" customFormat="1" ht="28.2">
      <c r="B2763" s="4"/>
      <c r="C2763" s="123" t="s">
        <v>3375</v>
      </c>
      <c r="D2763" s="123" t="s">
        <v>3401</v>
      </c>
      <c r="E2763" s="7" t="s">
        <v>3402</v>
      </c>
      <c r="F2763" s="7" t="s">
        <v>4051</v>
      </c>
      <c r="G2763" s="7" t="s">
        <v>3423</v>
      </c>
      <c r="H2763" s="8" t="s">
        <v>1246</v>
      </c>
      <c r="I2763" s="1">
        <v>2</v>
      </c>
      <c r="J2763" s="1">
        <v>0</v>
      </c>
      <c r="K2763" s="1">
        <v>0.01</v>
      </c>
      <c r="L2763" s="1">
        <v>0</v>
      </c>
      <c r="M2763" s="1"/>
      <c r="N2763" s="1"/>
      <c r="O2763" s="1"/>
      <c r="P2763" s="1"/>
      <c r="Q2763" s="1"/>
      <c r="R2763" s="306" t="s">
        <v>3424</v>
      </c>
      <c r="S2763" s="1" t="s">
        <v>3408</v>
      </c>
      <c r="T2763" s="3" t="s">
        <v>3409</v>
      </c>
      <c r="U2763" s="3" t="s">
        <v>3409</v>
      </c>
      <c r="V2763" s="3" t="s">
        <v>3409</v>
      </c>
      <c r="W2763" s="3" t="s">
        <v>3409</v>
      </c>
      <c r="X2763" s="7" t="s">
        <v>3410</v>
      </c>
      <c r="Y2763" s="307"/>
      <c r="Z2763" s="308" t="s">
        <v>3409</v>
      </c>
      <c r="AA2763" s="308" t="s">
        <v>3409</v>
      </c>
      <c r="AB2763" s="308" t="s">
        <v>3409</v>
      </c>
      <c r="AC2763" s="308" t="s">
        <v>3409</v>
      </c>
      <c r="AD2763" s="308" t="s">
        <v>3409</v>
      </c>
      <c r="AE2763" s="323" t="s">
        <v>3409</v>
      </c>
      <c r="AF2763" s="308" t="s">
        <v>3409</v>
      </c>
      <c r="AG2763" s="308" t="s">
        <v>3409</v>
      </c>
      <c r="AH2763" s="308" t="s">
        <v>3409</v>
      </c>
      <c r="AI2763" s="308" t="s">
        <v>3409</v>
      </c>
      <c r="AJ2763" s="308" t="s">
        <v>3409</v>
      </c>
      <c r="AK2763" s="308" t="s">
        <v>3409</v>
      </c>
      <c r="AL2763" s="308" t="s">
        <v>3409</v>
      </c>
      <c r="AM2763" s="308"/>
      <c r="AN2763" s="308"/>
      <c r="AO2763" s="308" t="s">
        <v>3409</v>
      </c>
      <c r="AP2763" s="308"/>
      <c r="AQ2763" s="324"/>
      <c r="AR2763" s="324"/>
    </row>
    <row r="2764" spans="2:44" s="305" customFormat="1" ht="28.2">
      <c r="B2764" s="4"/>
      <c r="C2764" s="123" t="s">
        <v>3375</v>
      </c>
      <c r="D2764" s="123" t="s">
        <v>3401</v>
      </c>
      <c r="E2764" s="7" t="s">
        <v>3402</v>
      </c>
      <c r="F2764" s="7" t="s">
        <v>4051</v>
      </c>
      <c r="G2764" s="309" t="s">
        <v>3411</v>
      </c>
      <c r="H2764" s="8" t="s">
        <v>1246</v>
      </c>
      <c r="I2764" s="1">
        <v>5</v>
      </c>
      <c r="J2764" s="1">
        <v>0</v>
      </c>
      <c r="K2764" s="1">
        <v>0.05</v>
      </c>
      <c r="L2764" s="1">
        <v>0</v>
      </c>
      <c r="M2764" s="1"/>
      <c r="N2764" s="1"/>
      <c r="O2764" s="1"/>
      <c r="P2764" s="1"/>
      <c r="Q2764" s="1"/>
      <c r="R2764" s="306" t="s">
        <v>3424</v>
      </c>
      <c r="S2764" s="1" t="s">
        <v>3408</v>
      </c>
      <c r="T2764" s="3" t="s">
        <v>3409</v>
      </c>
      <c r="U2764" s="3" t="s">
        <v>3409</v>
      </c>
      <c r="V2764" s="3" t="s">
        <v>3409</v>
      </c>
      <c r="W2764" s="3" t="s">
        <v>3409</v>
      </c>
      <c r="X2764" s="7" t="s">
        <v>3410</v>
      </c>
      <c r="Y2764" s="307"/>
      <c r="Z2764" s="308" t="s">
        <v>3409</v>
      </c>
      <c r="AA2764" s="308" t="s">
        <v>3409</v>
      </c>
      <c r="AB2764" s="308" t="s">
        <v>3409</v>
      </c>
      <c r="AC2764" s="308" t="s">
        <v>3409</v>
      </c>
      <c r="AD2764" s="308" t="s">
        <v>3409</v>
      </c>
      <c r="AE2764" s="323" t="s">
        <v>3409</v>
      </c>
      <c r="AF2764" s="308" t="s">
        <v>3409</v>
      </c>
      <c r="AG2764" s="308" t="s">
        <v>3409</v>
      </c>
      <c r="AH2764" s="308" t="s">
        <v>3409</v>
      </c>
      <c r="AI2764" s="308" t="s">
        <v>3409</v>
      </c>
      <c r="AJ2764" s="308" t="s">
        <v>3409</v>
      </c>
      <c r="AK2764" s="308" t="s">
        <v>3409</v>
      </c>
      <c r="AL2764" s="308" t="s">
        <v>3409</v>
      </c>
      <c r="AM2764" s="308"/>
      <c r="AN2764" s="308"/>
      <c r="AO2764" s="308" t="s">
        <v>3409</v>
      </c>
      <c r="AP2764" s="308"/>
      <c r="AQ2764" s="324"/>
      <c r="AR2764" s="324"/>
    </row>
    <row r="2765" spans="2:44" s="305" customFormat="1" ht="28.2">
      <c r="B2765" s="4"/>
      <c r="C2765" s="123" t="s">
        <v>3375</v>
      </c>
      <c r="D2765" s="123" t="s">
        <v>3401</v>
      </c>
      <c r="E2765" s="7" t="s">
        <v>3402</v>
      </c>
      <c r="F2765" s="7" t="s">
        <v>4051</v>
      </c>
      <c r="G2765" s="309" t="s">
        <v>3413</v>
      </c>
      <c r="H2765" s="8" t="s">
        <v>1246</v>
      </c>
      <c r="I2765" s="1">
        <v>5</v>
      </c>
      <c r="J2765" s="1">
        <v>0</v>
      </c>
      <c r="K2765" s="1">
        <v>0.05</v>
      </c>
      <c r="L2765" s="1">
        <v>0</v>
      </c>
      <c r="M2765" s="1"/>
      <c r="N2765" s="1"/>
      <c r="O2765" s="1"/>
      <c r="P2765" s="1"/>
      <c r="Q2765" s="1"/>
      <c r="R2765" s="306" t="s">
        <v>3414</v>
      </c>
      <c r="S2765" s="1" t="s">
        <v>3408</v>
      </c>
      <c r="T2765" s="3" t="s">
        <v>3409</v>
      </c>
      <c r="U2765" s="3" t="s">
        <v>3409</v>
      </c>
      <c r="V2765" s="3" t="s">
        <v>3409</v>
      </c>
      <c r="W2765" s="3" t="s">
        <v>3409</v>
      </c>
      <c r="X2765" s="7" t="s">
        <v>3410</v>
      </c>
      <c r="Y2765" s="307"/>
      <c r="Z2765" s="308" t="s">
        <v>3409</v>
      </c>
      <c r="AA2765" s="308" t="s">
        <v>3409</v>
      </c>
      <c r="AB2765" s="308" t="s">
        <v>3409</v>
      </c>
      <c r="AC2765" s="308" t="s">
        <v>3409</v>
      </c>
      <c r="AD2765" s="308" t="s">
        <v>3409</v>
      </c>
      <c r="AE2765" s="323" t="s">
        <v>3409</v>
      </c>
      <c r="AF2765" s="308" t="s">
        <v>3409</v>
      </c>
      <c r="AG2765" s="308" t="s">
        <v>3409</v>
      </c>
      <c r="AH2765" s="308" t="s">
        <v>3409</v>
      </c>
      <c r="AI2765" s="308" t="s">
        <v>3409</v>
      </c>
      <c r="AJ2765" s="308" t="s">
        <v>3409</v>
      </c>
      <c r="AK2765" s="308" t="s">
        <v>3409</v>
      </c>
      <c r="AL2765" s="308" t="s">
        <v>3409</v>
      </c>
      <c r="AM2765" s="308"/>
      <c r="AN2765" s="308"/>
      <c r="AO2765" s="308" t="s">
        <v>3409</v>
      </c>
      <c r="AP2765" s="308"/>
      <c r="AQ2765" s="324"/>
      <c r="AR2765" s="324"/>
    </row>
    <row r="2766" spans="2:44" s="305" customFormat="1" ht="28.2">
      <c r="B2766" s="4"/>
      <c r="C2766" s="123" t="s">
        <v>3375</v>
      </c>
      <c r="D2766" s="123" t="s">
        <v>3401</v>
      </c>
      <c r="E2766" s="7" t="s">
        <v>3402</v>
      </c>
      <c r="F2766" s="7" t="s">
        <v>4051</v>
      </c>
      <c r="G2766" s="309" t="s">
        <v>3415</v>
      </c>
      <c r="H2766" s="8" t="s">
        <v>1246</v>
      </c>
      <c r="I2766" s="1">
        <v>2</v>
      </c>
      <c r="J2766" s="1">
        <v>0</v>
      </c>
      <c r="K2766" s="1">
        <v>0.02</v>
      </c>
      <c r="L2766" s="1">
        <v>0</v>
      </c>
      <c r="M2766" s="1"/>
      <c r="N2766" s="1"/>
      <c r="O2766" s="1"/>
      <c r="P2766" s="1"/>
      <c r="Q2766" s="1"/>
      <c r="R2766" s="306" t="s">
        <v>3425</v>
      </c>
      <c r="S2766" s="1" t="s">
        <v>3408</v>
      </c>
      <c r="T2766" s="3" t="s">
        <v>3409</v>
      </c>
      <c r="U2766" s="3" t="s">
        <v>3409</v>
      </c>
      <c r="V2766" s="3" t="s">
        <v>3409</v>
      </c>
      <c r="W2766" s="3" t="s">
        <v>3409</v>
      </c>
      <c r="X2766" s="7" t="s">
        <v>3410</v>
      </c>
      <c r="Y2766" s="307"/>
      <c r="Z2766" s="308" t="s">
        <v>3409</v>
      </c>
      <c r="AA2766" s="308" t="s">
        <v>3409</v>
      </c>
      <c r="AB2766" s="308" t="s">
        <v>3409</v>
      </c>
      <c r="AC2766" s="308" t="s">
        <v>3409</v>
      </c>
      <c r="AD2766" s="308" t="s">
        <v>3409</v>
      </c>
      <c r="AE2766" s="323" t="s">
        <v>3409</v>
      </c>
      <c r="AF2766" s="308" t="s">
        <v>3409</v>
      </c>
      <c r="AG2766" s="308" t="s">
        <v>3409</v>
      </c>
      <c r="AH2766" s="308" t="s">
        <v>3409</v>
      </c>
      <c r="AI2766" s="308" t="s">
        <v>3409</v>
      </c>
      <c r="AJ2766" s="308" t="s">
        <v>3409</v>
      </c>
      <c r="AK2766" s="308" t="s">
        <v>3409</v>
      </c>
      <c r="AL2766" s="308" t="s">
        <v>3409</v>
      </c>
      <c r="AM2766" s="308"/>
      <c r="AN2766" s="308"/>
      <c r="AO2766" s="308" t="s">
        <v>3409</v>
      </c>
      <c r="AP2766" s="308"/>
      <c r="AQ2766" s="324"/>
      <c r="AR2766" s="324"/>
    </row>
    <row r="2767" spans="2:44" s="305" customFormat="1" ht="28.2">
      <c r="B2767" s="4"/>
      <c r="C2767" s="123" t="s">
        <v>3375</v>
      </c>
      <c r="D2767" s="123" t="s">
        <v>3401</v>
      </c>
      <c r="E2767" s="7" t="s">
        <v>3402</v>
      </c>
      <c r="F2767" s="7" t="s">
        <v>4051</v>
      </c>
      <c r="G2767" s="309" t="s">
        <v>3417</v>
      </c>
      <c r="H2767" s="8" t="s">
        <v>1246</v>
      </c>
      <c r="I2767" s="1">
        <v>5</v>
      </c>
      <c r="J2767" s="1">
        <v>0</v>
      </c>
      <c r="K2767" s="1">
        <v>0.1</v>
      </c>
      <c r="L2767" s="1">
        <v>0</v>
      </c>
      <c r="M2767" s="1"/>
      <c r="N2767" s="1"/>
      <c r="O2767" s="1"/>
      <c r="P2767" s="1"/>
      <c r="Q2767" s="1"/>
      <c r="R2767" s="306" t="s">
        <v>3424</v>
      </c>
      <c r="S2767" s="1" t="s">
        <v>3408</v>
      </c>
      <c r="T2767" s="3" t="s">
        <v>3409</v>
      </c>
      <c r="U2767" s="3" t="s">
        <v>3409</v>
      </c>
      <c r="V2767" s="3" t="s">
        <v>3409</v>
      </c>
      <c r="W2767" s="3" t="s">
        <v>3409</v>
      </c>
      <c r="X2767" s="7" t="s">
        <v>3410</v>
      </c>
      <c r="Y2767" s="307"/>
      <c r="Z2767" s="308" t="s">
        <v>3409</v>
      </c>
      <c r="AA2767" s="308" t="s">
        <v>3409</v>
      </c>
      <c r="AB2767" s="308" t="s">
        <v>3409</v>
      </c>
      <c r="AC2767" s="308" t="s">
        <v>3409</v>
      </c>
      <c r="AD2767" s="308" t="s">
        <v>3409</v>
      </c>
      <c r="AE2767" s="323" t="s">
        <v>3409</v>
      </c>
      <c r="AF2767" s="308" t="s">
        <v>3409</v>
      </c>
      <c r="AG2767" s="308" t="s">
        <v>3409</v>
      </c>
      <c r="AH2767" s="308" t="s">
        <v>3409</v>
      </c>
      <c r="AI2767" s="308" t="s">
        <v>3409</v>
      </c>
      <c r="AJ2767" s="308" t="s">
        <v>3409</v>
      </c>
      <c r="AK2767" s="308" t="s">
        <v>3409</v>
      </c>
      <c r="AL2767" s="308" t="s">
        <v>3409</v>
      </c>
      <c r="AM2767" s="308"/>
      <c r="AN2767" s="308"/>
      <c r="AO2767" s="308" t="s">
        <v>3409</v>
      </c>
      <c r="AP2767" s="308"/>
      <c r="AQ2767" s="324"/>
      <c r="AR2767" s="324"/>
    </row>
    <row r="2768" spans="2:44" s="305" customFormat="1" ht="28.8">
      <c r="B2768" s="4"/>
      <c r="C2768" s="123" t="s">
        <v>3375</v>
      </c>
      <c r="D2768" s="123" t="s">
        <v>3401</v>
      </c>
      <c r="E2768" s="7" t="s">
        <v>3402</v>
      </c>
      <c r="F2768" s="7" t="s">
        <v>4051</v>
      </c>
      <c r="G2768" s="7" t="s">
        <v>3418</v>
      </c>
      <c r="H2768" s="8" t="s">
        <v>1246</v>
      </c>
      <c r="I2768" s="1">
        <v>5</v>
      </c>
      <c r="J2768" s="1">
        <v>0</v>
      </c>
      <c r="K2768" s="1">
        <v>0.1</v>
      </c>
      <c r="L2768" s="1">
        <v>0</v>
      </c>
      <c r="M2768" s="1"/>
      <c r="N2768" s="1"/>
      <c r="O2768" s="1"/>
      <c r="P2768" s="1"/>
      <c r="Q2768" s="1"/>
      <c r="R2768" s="306" t="s">
        <v>3424</v>
      </c>
      <c r="S2768" s="1" t="s">
        <v>3408</v>
      </c>
      <c r="T2768" s="3" t="s">
        <v>3409</v>
      </c>
      <c r="U2768" s="3" t="s">
        <v>3409</v>
      </c>
      <c r="V2768" s="3" t="s">
        <v>3409</v>
      </c>
      <c r="W2768" s="3" t="s">
        <v>3409</v>
      </c>
      <c r="X2768" s="7" t="s">
        <v>3410</v>
      </c>
      <c r="Y2768" s="307"/>
      <c r="Z2768" s="308" t="s">
        <v>3409</v>
      </c>
      <c r="AA2768" s="308" t="s">
        <v>3409</v>
      </c>
      <c r="AB2768" s="308" t="s">
        <v>3409</v>
      </c>
      <c r="AC2768" s="308" t="s">
        <v>3409</v>
      </c>
      <c r="AD2768" s="308" t="s">
        <v>3409</v>
      </c>
      <c r="AE2768" s="323" t="s">
        <v>3409</v>
      </c>
      <c r="AF2768" s="308" t="s">
        <v>3409</v>
      </c>
      <c r="AG2768" s="308" t="s">
        <v>3409</v>
      </c>
      <c r="AH2768" s="308" t="s">
        <v>3409</v>
      </c>
      <c r="AI2768" s="308" t="s">
        <v>3409</v>
      </c>
      <c r="AJ2768" s="308" t="s">
        <v>3409</v>
      </c>
      <c r="AK2768" s="308" t="s">
        <v>3409</v>
      </c>
      <c r="AL2768" s="308" t="s">
        <v>3409</v>
      </c>
      <c r="AM2768" s="308"/>
      <c r="AN2768" s="308"/>
      <c r="AO2768" s="308" t="s">
        <v>3409</v>
      </c>
      <c r="AP2768" s="308"/>
      <c r="AQ2768" s="324"/>
      <c r="AR2768" s="324"/>
    </row>
    <row r="2769" spans="2:44" s="305" customFormat="1" ht="28.2">
      <c r="B2769" s="4"/>
      <c r="C2769" s="123" t="s">
        <v>3375</v>
      </c>
      <c r="D2769" s="123" t="s">
        <v>3401</v>
      </c>
      <c r="E2769" s="7" t="s">
        <v>3402</v>
      </c>
      <c r="F2769" s="7" t="s">
        <v>4051</v>
      </c>
      <c r="G2769" s="7" t="s">
        <v>3426</v>
      </c>
      <c r="H2769" s="8" t="s">
        <v>1246</v>
      </c>
      <c r="I2769" s="1">
        <v>5</v>
      </c>
      <c r="J2769" s="1">
        <v>0</v>
      </c>
      <c r="K2769" s="1">
        <v>0.08</v>
      </c>
      <c r="L2769" s="1">
        <v>0</v>
      </c>
      <c r="M2769" s="1"/>
      <c r="N2769" s="1"/>
      <c r="O2769" s="1"/>
      <c r="P2769" s="1"/>
      <c r="Q2769" s="1"/>
      <c r="R2769" s="306" t="s">
        <v>3424</v>
      </c>
      <c r="S2769" s="1" t="s">
        <v>3408</v>
      </c>
      <c r="T2769" s="3" t="s">
        <v>3409</v>
      </c>
      <c r="U2769" s="3" t="s">
        <v>3409</v>
      </c>
      <c r="V2769" s="3" t="s">
        <v>3409</v>
      </c>
      <c r="W2769" s="3" t="s">
        <v>3409</v>
      </c>
      <c r="X2769" s="7" t="s">
        <v>3410</v>
      </c>
      <c r="Y2769" s="307"/>
      <c r="Z2769" s="308" t="s">
        <v>3409</v>
      </c>
      <c r="AA2769" s="308" t="s">
        <v>3409</v>
      </c>
      <c r="AB2769" s="308" t="s">
        <v>3409</v>
      </c>
      <c r="AC2769" s="308" t="s">
        <v>3409</v>
      </c>
      <c r="AD2769" s="308" t="s">
        <v>3409</v>
      </c>
      <c r="AE2769" s="323" t="s">
        <v>3409</v>
      </c>
      <c r="AF2769" s="308" t="s">
        <v>3409</v>
      </c>
      <c r="AG2769" s="308" t="s">
        <v>3409</v>
      </c>
      <c r="AH2769" s="308" t="s">
        <v>3409</v>
      </c>
      <c r="AI2769" s="308" t="s">
        <v>3409</v>
      </c>
      <c r="AJ2769" s="308" t="s">
        <v>3409</v>
      </c>
      <c r="AK2769" s="308" t="s">
        <v>3409</v>
      </c>
      <c r="AL2769" s="308" t="s">
        <v>3409</v>
      </c>
      <c r="AM2769" s="308"/>
      <c r="AN2769" s="308"/>
      <c r="AO2769" s="308" t="s">
        <v>3409</v>
      </c>
      <c r="AP2769" s="308"/>
      <c r="AQ2769" s="324"/>
      <c r="AR2769" s="324"/>
    </row>
    <row r="2770" spans="2:44" s="305" customFormat="1" ht="28.2">
      <c r="B2770" s="4"/>
      <c r="C2770" s="123" t="s">
        <v>3375</v>
      </c>
      <c r="D2770" s="123" t="s">
        <v>3401</v>
      </c>
      <c r="E2770" s="7" t="s">
        <v>3402</v>
      </c>
      <c r="F2770" s="7" t="s">
        <v>4051</v>
      </c>
      <c r="G2770" s="309" t="s">
        <v>3427</v>
      </c>
      <c r="H2770" s="8" t="s">
        <v>1246</v>
      </c>
      <c r="I2770" s="1">
        <v>5</v>
      </c>
      <c r="J2770" s="1">
        <v>0</v>
      </c>
      <c r="K2770" s="1">
        <v>0.1</v>
      </c>
      <c r="L2770" s="1">
        <v>0</v>
      </c>
      <c r="M2770" s="1"/>
      <c r="N2770" s="1"/>
      <c r="O2770" s="1"/>
      <c r="P2770" s="1"/>
      <c r="Q2770" s="1"/>
      <c r="R2770" s="306" t="s">
        <v>3424</v>
      </c>
      <c r="S2770" s="1" t="s">
        <v>3408</v>
      </c>
      <c r="T2770" s="3" t="s">
        <v>3409</v>
      </c>
      <c r="U2770" s="3" t="s">
        <v>3409</v>
      </c>
      <c r="V2770" s="3" t="s">
        <v>3409</v>
      </c>
      <c r="W2770" s="3" t="s">
        <v>3409</v>
      </c>
      <c r="X2770" s="7" t="s">
        <v>3410</v>
      </c>
      <c r="Y2770" s="307"/>
      <c r="Z2770" s="308" t="s">
        <v>3409</v>
      </c>
      <c r="AA2770" s="308" t="s">
        <v>3409</v>
      </c>
      <c r="AB2770" s="308" t="s">
        <v>3409</v>
      </c>
      <c r="AC2770" s="308" t="s">
        <v>3409</v>
      </c>
      <c r="AD2770" s="308" t="s">
        <v>3409</v>
      </c>
      <c r="AE2770" s="323" t="s">
        <v>3409</v>
      </c>
      <c r="AF2770" s="308" t="s">
        <v>3409</v>
      </c>
      <c r="AG2770" s="308" t="s">
        <v>3409</v>
      </c>
      <c r="AH2770" s="308" t="s">
        <v>3409</v>
      </c>
      <c r="AI2770" s="308" t="s">
        <v>3409</v>
      </c>
      <c r="AJ2770" s="308" t="s">
        <v>3409</v>
      </c>
      <c r="AK2770" s="308" t="s">
        <v>3409</v>
      </c>
      <c r="AL2770" s="308" t="s">
        <v>3409</v>
      </c>
      <c r="AM2770" s="308"/>
      <c r="AN2770" s="308"/>
      <c r="AO2770" s="308" t="s">
        <v>3409</v>
      </c>
      <c r="AP2770" s="308"/>
      <c r="AQ2770" s="324"/>
      <c r="AR2770" s="324"/>
    </row>
    <row r="2771" spans="2:44" s="305" customFormat="1" ht="28.2">
      <c r="B2771" s="4"/>
      <c r="C2771" s="123" t="s">
        <v>3375</v>
      </c>
      <c r="D2771" s="123" t="s">
        <v>3401</v>
      </c>
      <c r="E2771" s="7" t="s">
        <v>3402</v>
      </c>
      <c r="F2771" s="7" t="s">
        <v>4051</v>
      </c>
      <c r="G2771" s="7" t="s">
        <v>3428</v>
      </c>
      <c r="H2771" s="8" t="s">
        <v>1246</v>
      </c>
      <c r="I2771" s="1">
        <v>14</v>
      </c>
      <c r="J2771" s="1">
        <v>0</v>
      </c>
      <c r="K2771" s="1">
        <v>0.2</v>
      </c>
      <c r="L2771" s="1">
        <v>0</v>
      </c>
      <c r="M2771" s="1"/>
      <c r="N2771" s="1"/>
      <c r="O2771" s="1"/>
      <c r="P2771" s="1"/>
      <c r="Q2771" s="1"/>
      <c r="R2771" s="306" t="s">
        <v>3424</v>
      </c>
      <c r="S2771" s="1" t="s">
        <v>3408</v>
      </c>
      <c r="T2771" s="3" t="s">
        <v>3409</v>
      </c>
      <c r="U2771" s="3" t="s">
        <v>3409</v>
      </c>
      <c r="V2771" s="3" t="s">
        <v>3409</v>
      </c>
      <c r="W2771" s="3" t="s">
        <v>3409</v>
      </c>
      <c r="X2771" s="7" t="s">
        <v>3410</v>
      </c>
      <c r="Y2771" s="307"/>
      <c r="Z2771" s="308" t="s">
        <v>3409</v>
      </c>
      <c r="AA2771" s="308" t="s">
        <v>3409</v>
      </c>
      <c r="AB2771" s="308" t="s">
        <v>3409</v>
      </c>
      <c r="AC2771" s="308" t="s">
        <v>3409</v>
      </c>
      <c r="AD2771" s="308" t="s">
        <v>3409</v>
      </c>
      <c r="AE2771" s="323" t="s">
        <v>3409</v>
      </c>
      <c r="AF2771" s="308" t="s">
        <v>3409</v>
      </c>
      <c r="AG2771" s="308" t="s">
        <v>3409</v>
      </c>
      <c r="AH2771" s="308" t="s">
        <v>3409</v>
      </c>
      <c r="AI2771" s="308" t="s">
        <v>3409</v>
      </c>
      <c r="AJ2771" s="308" t="s">
        <v>3409</v>
      </c>
      <c r="AK2771" s="308" t="s">
        <v>3409</v>
      </c>
      <c r="AL2771" s="308" t="s">
        <v>3409</v>
      </c>
      <c r="AM2771" s="308"/>
      <c r="AN2771" s="308"/>
      <c r="AO2771" s="308" t="s">
        <v>3409</v>
      </c>
      <c r="AP2771" s="308"/>
      <c r="AQ2771" s="324"/>
      <c r="AR2771" s="324"/>
    </row>
    <row r="2772" spans="2:44" s="305" customFormat="1" ht="28.2">
      <c r="B2772" s="4"/>
      <c r="C2772" s="123" t="s">
        <v>3375</v>
      </c>
      <c r="D2772" s="123" t="s">
        <v>3401</v>
      </c>
      <c r="E2772" s="7" t="s">
        <v>3402</v>
      </c>
      <c r="F2772" s="7" t="s">
        <v>4051</v>
      </c>
      <c r="G2772" s="7" t="s">
        <v>3429</v>
      </c>
      <c r="H2772" s="8" t="s">
        <v>1246</v>
      </c>
      <c r="I2772" s="1">
        <v>14</v>
      </c>
      <c r="J2772" s="1">
        <v>0</v>
      </c>
      <c r="K2772" s="1">
        <v>0.2</v>
      </c>
      <c r="L2772" s="1">
        <v>0</v>
      </c>
      <c r="M2772" s="1"/>
      <c r="N2772" s="1"/>
      <c r="O2772" s="1"/>
      <c r="P2772" s="1"/>
      <c r="Q2772" s="1"/>
      <c r="R2772" s="306" t="s">
        <v>3424</v>
      </c>
      <c r="S2772" s="1" t="s">
        <v>3408</v>
      </c>
      <c r="T2772" s="3" t="s">
        <v>3409</v>
      </c>
      <c r="U2772" s="3" t="s">
        <v>3409</v>
      </c>
      <c r="V2772" s="3" t="s">
        <v>3409</v>
      </c>
      <c r="W2772" s="3" t="s">
        <v>3409</v>
      </c>
      <c r="X2772" s="7" t="s">
        <v>3410</v>
      </c>
      <c r="Y2772" s="307"/>
      <c r="Z2772" s="308" t="s">
        <v>3409</v>
      </c>
      <c r="AA2772" s="308" t="s">
        <v>3409</v>
      </c>
      <c r="AB2772" s="308" t="s">
        <v>3409</v>
      </c>
      <c r="AC2772" s="308" t="s">
        <v>3409</v>
      </c>
      <c r="AD2772" s="308" t="s">
        <v>3409</v>
      </c>
      <c r="AE2772" s="323" t="s">
        <v>3409</v>
      </c>
      <c r="AF2772" s="308" t="s">
        <v>3409</v>
      </c>
      <c r="AG2772" s="308" t="s">
        <v>3409</v>
      </c>
      <c r="AH2772" s="308" t="s">
        <v>3409</v>
      </c>
      <c r="AI2772" s="308" t="s">
        <v>3409</v>
      </c>
      <c r="AJ2772" s="308" t="s">
        <v>3409</v>
      </c>
      <c r="AK2772" s="308" t="s">
        <v>3409</v>
      </c>
      <c r="AL2772" s="308" t="s">
        <v>3409</v>
      </c>
      <c r="AM2772" s="308"/>
      <c r="AN2772" s="308"/>
      <c r="AO2772" s="308" t="s">
        <v>3409</v>
      </c>
      <c r="AP2772" s="308"/>
      <c r="AQ2772" s="324"/>
      <c r="AR2772" s="324"/>
    </row>
    <row r="2773" spans="2:44" s="305" customFormat="1" ht="28.2">
      <c r="B2773" s="4"/>
      <c r="C2773" s="123" t="s">
        <v>3375</v>
      </c>
      <c r="D2773" s="123" t="s">
        <v>3401</v>
      </c>
      <c r="E2773" s="7" t="s">
        <v>3402</v>
      </c>
      <c r="F2773" s="7" t="s">
        <v>4051</v>
      </c>
      <c r="G2773" s="309" t="s">
        <v>3430</v>
      </c>
      <c r="H2773" s="8" t="s">
        <v>1246</v>
      </c>
      <c r="I2773" s="1">
        <v>5</v>
      </c>
      <c r="J2773" s="1">
        <v>0</v>
      </c>
      <c r="K2773" s="1">
        <v>0.08</v>
      </c>
      <c r="L2773" s="1">
        <v>0</v>
      </c>
      <c r="M2773" s="1"/>
      <c r="N2773" s="1"/>
      <c r="O2773" s="1"/>
      <c r="P2773" s="1"/>
      <c r="Q2773" s="1"/>
      <c r="R2773" s="306" t="s">
        <v>3424</v>
      </c>
      <c r="S2773" s="1" t="s">
        <v>3408</v>
      </c>
      <c r="T2773" s="3" t="s">
        <v>3409</v>
      </c>
      <c r="U2773" s="3" t="s">
        <v>3409</v>
      </c>
      <c r="V2773" s="3" t="s">
        <v>3409</v>
      </c>
      <c r="W2773" s="3" t="s">
        <v>3409</v>
      </c>
      <c r="X2773" s="7" t="s">
        <v>3410</v>
      </c>
      <c r="Y2773" s="307"/>
      <c r="Z2773" s="308" t="s">
        <v>3409</v>
      </c>
      <c r="AA2773" s="308" t="s">
        <v>3409</v>
      </c>
      <c r="AB2773" s="308" t="s">
        <v>3409</v>
      </c>
      <c r="AC2773" s="308" t="s">
        <v>3409</v>
      </c>
      <c r="AD2773" s="308" t="s">
        <v>3409</v>
      </c>
      <c r="AE2773" s="323" t="s">
        <v>3409</v>
      </c>
      <c r="AF2773" s="308" t="s">
        <v>3409</v>
      </c>
      <c r="AG2773" s="308" t="s">
        <v>3409</v>
      </c>
      <c r="AH2773" s="308" t="s">
        <v>3409</v>
      </c>
      <c r="AI2773" s="308" t="s">
        <v>3409</v>
      </c>
      <c r="AJ2773" s="308" t="s">
        <v>3409</v>
      </c>
      <c r="AK2773" s="308" t="s">
        <v>3409</v>
      </c>
      <c r="AL2773" s="308" t="s">
        <v>3409</v>
      </c>
      <c r="AM2773" s="308"/>
      <c r="AN2773" s="308"/>
      <c r="AO2773" s="308" t="s">
        <v>3409</v>
      </c>
      <c r="AP2773" s="308"/>
      <c r="AQ2773" s="324"/>
      <c r="AR2773" s="324"/>
    </row>
    <row r="2774" spans="2:44" s="305" customFormat="1" ht="28.2">
      <c r="B2774" s="4"/>
      <c r="C2774" s="123" t="s">
        <v>3375</v>
      </c>
      <c r="D2774" s="123" t="s">
        <v>3401</v>
      </c>
      <c r="E2774" s="7" t="s">
        <v>3402</v>
      </c>
      <c r="F2774" s="7" t="s">
        <v>4051</v>
      </c>
      <c r="G2774" s="309" t="s">
        <v>3431</v>
      </c>
      <c r="H2774" s="8" t="s">
        <v>1246</v>
      </c>
      <c r="I2774" s="1">
        <v>5</v>
      </c>
      <c r="J2774" s="1">
        <v>0</v>
      </c>
      <c r="K2774" s="1">
        <v>0.08</v>
      </c>
      <c r="L2774" s="1">
        <v>0</v>
      </c>
      <c r="M2774" s="1"/>
      <c r="N2774" s="1"/>
      <c r="O2774" s="1"/>
      <c r="P2774" s="1"/>
      <c r="Q2774" s="1"/>
      <c r="R2774" s="306" t="s">
        <v>3424</v>
      </c>
      <c r="S2774" s="1" t="s">
        <v>3408</v>
      </c>
      <c r="T2774" s="3" t="s">
        <v>3409</v>
      </c>
      <c r="U2774" s="3" t="s">
        <v>3409</v>
      </c>
      <c r="V2774" s="3" t="s">
        <v>3409</v>
      </c>
      <c r="W2774" s="3" t="s">
        <v>3409</v>
      </c>
      <c r="X2774" s="7" t="s">
        <v>3410</v>
      </c>
      <c r="Y2774" s="307"/>
      <c r="Z2774" s="308" t="s">
        <v>3409</v>
      </c>
      <c r="AA2774" s="308" t="s">
        <v>3409</v>
      </c>
      <c r="AB2774" s="308" t="s">
        <v>3409</v>
      </c>
      <c r="AC2774" s="308" t="s">
        <v>3409</v>
      </c>
      <c r="AD2774" s="308" t="s">
        <v>3409</v>
      </c>
      <c r="AE2774" s="323" t="s">
        <v>3409</v>
      </c>
      <c r="AF2774" s="308" t="s">
        <v>3409</v>
      </c>
      <c r="AG2774" s="308" t="s">
        <v>3409</v>
      </c>
      <c r="AH2774" s="308" t="s">
        <v>3409</v>
      </c>
      <c r="AI2774" s="308" t="s">
        <v>3409</v>
      </c>
      <c r="AJ2774" s="308" t="s">
        <v>3409</v>
      </c>
      <c r="AK2774" s="308" t="s">
        <v>3409</v>
      </c>
      <c r="AL2774" s="308" t="s">
        <v>3409</v>
      </c>
      <c r="AM2774" s="308"/>
      <c r="AN2774" s="308"/>
      <c r="AO2774" s="308" t="s">
        <v>3409</v>
      </c>
      <c r="AP2774" s="308"/>
      <c r="AQ2774" s="324"/>
      <c r="AR2774" s="324"/>
    </row>
    <row r="2775" spans="2:44" s="305" customFormat="1" ht="28.2">
      <c r="B2775" s="4"/>
      <c r="C2775" s="123" t="s">
        <v>3375</v>
      </c>
      <c r="D2775" s="123" t="s">
        <v>3401</v>
      </c>
      <c r="E2775" s="7" t="s">
        <v>3402</v>
      </c>
      <c r="F2775" s="7" t="s">
        <v>4051</v>
      </c>
      <c r="G2775" s="7" t="s">
        <v>3432</v>
      </c>
      <c r="H2775" s="8" t="s">
        <v>1246</v>
      </c>
      <c r="I2775" s="1">
        <v>5</v>
      </c>
      <c r="J2775" s="1">
        <v>0</v>
      </c>
      <c r="K2775" s="1">
        <v>0.08</v>
      </c>
      <c r="L2775" s="1">
        <v>0</v>
      </c>
      <c r="M2775" s="1"/>
      <c r="N2775" s="1"/>
      <c r="O2775" s="1"/>
      <c r="P2775" s="1"/>
      <c r="Q2775" s="1"/>
      <c r="R2775" s="306" t="s">
        <v>3424</v>
      </c>
      <c r="S2775" s="1" t="s">
        <v>3408</v>
      </c>
      <c r="T2775" s="3" t="s">
        <v>3409</v>
      </c>
      <c r="U2775" s="3" t="s">
        <v>3409</v>
      </c>
      <c r="V2775" s="3" t="s">
        <v>3409</v>
      </c>
      <c r="W2775" s="3" t="s">
        <v>3409</v>
      </c>
      <c r="X2775" s="7" t="s">
        <v>3410</v>
      </c>
      <c r="Y2775" s="307"/>
      <c r="Z2775" s="308" t="s">
        <v>3409</v>
      </c>
      <c r="AA2775" s="308" t="s">
        <v>3409</v>
      </c>
      <c r="AB2775" s="308" t="s">
        <v>3409</v>
      </c>
      <c r="AC2775" s="308" t="s">
        <v>3409</v>
      </c>
      <c r="AD2775" s="308" t="s">
        <v>3409</v>
      </c>
      <c r="AE2775" s="323" t="s">
        <v>3409</v>
      </c>
      <c r="AF2775" s="308" t="s">
        <v>3409</v>
      </c>
      <c r="AG2775" s="308" t="s">
        <v>3409</v>
      </c>
      <c r="AH2775" s="308" t="s">
        <v>3409</v>
      </c>
      <c r="AI2775" s="308" t="s">
        <v>3409</v>
      </c>
      <c r="AJ2775" s="308" t="s">
        <v>3409</v>
      </c>
      <c r="AK2775" s="308" t="s">
        <v>3409</v>
      </c>
      <c r="AL2775" s="308" t="s">
        <v>3409</v>
      </c>
      <c r="AM2775" s="308"/>
      <c r="AN2775" s="308"/>
      <c r="AO2775" s="308" t="s">
        <v>3409</v>
      </c>
      <c r="AP2775" s="308"/>
      <c r="AQ2775" s="324"/>
      <c r="AR2775" s="324"/>
    </row>
    <row r="2776" spans="2:44" s="305" customFormat="1" ht="28.2">
      <c r="B2776" s="4"/>
      <c r="C2776" s="123" t="s">
        <v>3375</v>
      </c>
      <c r="D2776" s="123" t="s">
        <v>3401</v>
      </c>
      <c r="E2776" s="7" t="s">
        <v>3402</v>
      </c>
      <c r="F2776" s="7" t="s">
        <v>4051</v>
      </c>
      <c r="G2776" s="7" t="s">
        <v>3433</v>
      </c>
      <c r="H2776" s="8" t="s">
        <v>1246</v>
      </c>
      <c r="I2776" s="1">
        <v>15</v>
      </c>
      <c r="J2776" s="1">
        <v>0</v>
      </c>
      <c r="K2776" s="1">
        <v>0.2</v>
      </c>
      <c r="L2776" s="1">
        <v>0</v>
      </c>
      <c r="M2776" s="1"/>
      <c r="N2776" s="1"/>
      <c r="O2776" s="1"/>
      <c r="P2776" s="1"/>
      <c r="Q2776" s="1"/>
      <c r="R2776" s="306" t="s">
        <v>3424</v>
      </c>
      <c r="S2776" s="1" t="s">
        <v>3408</v>
      </c>
      <c r="T2776" s="3" t="s">
        <v>3409</v>
      </c>
      <c r="U2776" s="3" t="s">
        <v>3409</v>
      </c>
      <c r="V2776" s="3" t="s">
        <v>3409</v>
      </c>
      <c r="W2776" s="3" t="s">
        <v>3409</v>
      </c>
      <c r="X2776" s="7" t="s">
        <v>3410</v>
      </c>
      <c r="Y2776" s="307"/>
      <c r="Z2776" s="308" t="s">
        <v>3409</v>
      </c>
      <c r="AA2776" s="308" t="s">
        <v>3409</v>
      </c>
      <c r="AB2776" s="308" t="s">
        <v>3409</v>
      </c>
      <c r="AC2776" s="308" t="s">
        <v>3409</v>
      </c>
      <c r="AD2776" s="308" t="s">
        <v>3409</v>
      </c>
      <c r="AE2776" s="323" t="s">
        <v>3409</v>
      </c>
      <c r="AF2776" s="308" t="s">
        <v>3409</v>
      </c>
      <c r="AG2776" s="308" t="s">
        <v>3409</v>
      </c>
      <c r="AH2776" s="308" t="s">
        <v>3409</v>
      </c>
      <c r="AI2776" s="308" t="s">
        <v>3409</v>
      </c>
      <c r="AJ2776" s="308" t="s">
        <v>3409</v>
      </c>
      <c r="AK2776" s="308" t="s">
        <v>3409</v>
      </c>
      <c r="AL2776" s="308" t="s">
        <v>3409</v>
      </c>
      <c r="AM2776" s="308"/>
      <c r="AN2776" s="308"/>
      <c r="AO2776" s="308" t="s">
        <v>3409</v>
      </c>
      <c r="AP2776" s="308"/>
      <c r="AQ2776" s="324"/>
      <c r="AR2776" s="324"/>
    </row>
    <row r="2777" spans="2:44" s="305" customFormat="1" ht="28.2">
      <c r="B2777" s="4"/>
      <c r="C2777" s="123" t="s">
        <v>3375</v>
      </c>
      <c r="D2777" s="123" t="s">
        <v>3401</v>
      </c>
      <c r="E2777" s="7" t="s">
        <v>3402</v>
      </c>
      <c r="F2777" s="7" t="s">
        <v>4051</v>
      </c>
      <c r="G2777" s="309" t="s">
        <v>3434</v>
      </c>
      <c r="H2777" s="8" t="s">
        <v>1246</v>
      </c>
      <c r="I2777" s="1">
        <v>3</v>
      </c>
      <c r="J2777" s="1">
        <v>0</v>
      </c>
      <c r="K2777" s="1">
        <v>0.02</v>
      </c>
      <c r="L2777" s="1">
        <v>0</v>
      </c>
      <c r="M2777" s="1"/>
      <c r="N2777" s="1"/>
      <c r="O2777" s="1"/>
      <c r="P2777" s="1"/>
      <c r="Q2777" s="1"/>
      <c r="R2777" s="306" t="s">
        <v>3424</v>
      </c>
      <c r="S2777" s="1" t="s">
        <v>3408</v>
      </c>
      <c r="T2777" s="3" t="s">
        <v>3409</v>
      </c>
      <c r="U2777" s="3" t="s">
        <v>3409</v>
      </c>
      <c r="V2777" s="3" t="s">
        <v>3409</v>
      </c>
      <c r="W2777" s="3" t="s">
        <v>3409</v>
      </c>
      <c r="X2777" s="7" t="s">
        <v>3410</v>
      </c>
      <c r="Y2777" s="307"/>
      <c r="Z2777" s="308" t="s">
        <v>3409</v>
      </c>
      <c r="AA2777" s="308" t="s">
        <v>3409</v>
      </c>
      <c r="AB2777" s="308" t="s">
        <v>3409</v>
      </c>
      <c r="AC2777" s="308" t="s">
        <v>3409</v>
      </c>
      <c r="AD2777" s="308" t="s">
        <v>3409</v>
      </c>
      <c r="AE2777" s="323" t="s">
        <v>3409</v>
      </c>
      <c r="AF2777" s="308" t="s">
        <v>3409</v>
      </c>
      <c r="AG2777" s="308" t="s">
        <v>3409</v>
      </c>
      <c r="AH2777" s="308" t="s">
        <v>3409</v>
      </c>
      <c r="AI2777" s="308" t="s">
        <v>3409</v>
      </c>
      <c r="AJ2777" s="308" t="s">
        <v>3409</v>
      </c>
      <c r="AK2777" s="308" t="s">
        <v>3409</v>
      </c>
      <c r="AL2777" s="308" t="s">
        <v>3409</v>
      </c>
      <c r="AM2777" s="308"/>
      <c r="AN2777" s="308"/>
      <c r="AO2777" s="308" t="s">
        <v>3409</v>
      </c>
      <c r="AP2777" s="308"/>
      <c r="AQ2777" s="324"/>
      <c r="AR2777" s="324"/>
    </row>
    <row r="2778" spans="2:44" s="305" customFormat="1" ht="28.2">
      <c r="B2778" s="4"/>
      <c r="C2778" s="123" t="s">
        <v>3375</v>
      </c>
      <c r="D2778" s="123" t="s">
        <v>3401</v>
      </c>
      <c r="E2778" s="7" t="s">
        <v>3402</v>
      </c>
      <c r="F2778" s="7" t="s">
        <v>4051</v>
      </c>
      <c r="G2778" s="7" t="s">
        <v>3435</v>
      </c>
      <c r="H2778" s="8" t="s">
        <v>1246</v>
      </c>
      <c r="I2778" s="1">
        <v>15</v>
      </c>
      <c r="J2778" s="1">
        <v>0</v>
      </c>
      <c r="K2778" s="1">
        <v>0.2</v>
      </c>
      <c r="L2778" s="1">
        <v>0</v>
      </c>
      <c r="M2778" s="1"/>
      <c r="N2778" s="1"/>
      <c r="O2778" s="1"/>
      <c r="P2778" s="1"/>
      <c r="Q2778" s="1"/>
      <c r="R2778" s="306" t="s">
        <v>3424</v>
      </c>
      <c r="S2778" s="1" t="s">
        <v>3408</v>
      </c>
      <c r="T2778" s="3" t="s">
        <v>3409</v>
      </c>
      <c r="U2778" s="3" t="s">
        <v>3409</v>
      </c>
      <c r="V2778" s="3" t="s">
        <v>3409</v>
      </c>
      <c r="W2778" s="3" t="s">
        <v>3409</v>
      </c>
      <c r="X2778" s="7" t="s">
        <v>3410</v>
      </c>
      <c r="Y2778" s="307"/>
      <c r="Z2778" s="308" t="s">
        <v>3409</v>
      </c>
      <c r="AA2778" s="308" t="s">
        <v>3409</v>
      </c>
      <c r="AB2778" s="308" t="s">
        <v>3409</v>
      </c>
      <c r="AC2778" s="308" t="s">
        <v>3409</v>
      </c>
      <c r="AD2778" s="308" t="s">
        <v>3409</v>
      </c>
      <c r="AE2778" s="323" t="s">
        <v>3409</v>
      </c>
      <c r="AF2778" s="308" t="s">
        <v>3409</v>
      </c>
      <c r="AG2778" s="308" t="s">
        <v>3409</v>
      </c>
      <c r="AH2778" s="308" t="s">
        <v>3409</v>
      </c>
      <c r="AI2778" s="308" t="s">
        <v>3409</v>
      </c>
      <c r="AJ2778" s="308" t="s">
        <v>3409</v>
      </c>
      <c r="AK2778" s="308" t="s">
        <v>3409</v>
      </c>
      <c r="AL2778" s="308" t="s">
        <v>3409</v>
      </c>
      <c r="AM2778" s="308"/>
      <c r="AN2778" s="308"/>
      <c r="AO2778" s="308" t="s">
        <v>3409</v>
      </c>
      <c r="AP2778" s="308"/>
      <c r="AQ2778" s="324"/>
      <c r="AR2778" s="324"/>
    </row>
    <row r="2779" spans="2:44" s="305" customFormat="1" ht="28.2">
      <c r="B2779" s="4"/>
      <c r="C2779" s="123" t="s">
        <v>3375</v>
      </c>
      <c r="D2779" s="123" t="s">
        <v>3401</v>
      </c>
      <c r="E2779" s="7" t="s">
        <v>3402</v>
      </c>
      <c r="F2779" s="7" t="s">
        <v>4051</v>
      </c>
      <c r="G2779" s="7" t="s">
        <v>3436</v>
      </c>
      <c r="H2779" s="8" t="s">
        <v>1246</v>
      </c>
      <c r="I2779" s="1">
        <v>15</v>
      </c>
      <c r="J2779" s="1">
        <v>0</v>
      </c>
      <c r="K2779" s="1">
        <v>0.2</v>
      </c>
      <c r="L2779" s="1">
        <v>0</v>
      </c>
      <c r="M2779" s="1"/>
      <c r="N2779" s="1"/>
      <c r="O2779" s="1"/>
      <c r="P2779" s="1"/>
      <c r="Q2779" s="1"/>
      <c r="R2779" s="306" t="s">
        <v>3424</v>
      </c>
      <c r="S2779" s="1" t="s">
        <v>3408</v>
      </c>
      <c r="T2779" s="3" t="s">
        <v>3409</v>
      </c>
      <c r="U2779" s="3" t="s">
        <v>3409</v>
      </c>
      <c r="V2779" s="3" t="s">
        <v>3409</v>
      </c>
      <c r="W2779" s="3" t="s">
        <v>3409</v>
      </c>
      <c r="X2779" s="7" t="s">
        <v>3410</v>
      </c>
      <c r="Y2779" s="307"/>
      <c r="Z2779" s="308" t="s">
        <v>3409</v>
      </c>
      <c r="AA2779" s="308" t="s">
        <v>3409</v>
      </c>
      <c r="AB2779" s="308" t="s">
        <v>3409</v>
      </c>
      <c r="AC2779" s="308" t="s">
        <v>3409</v>
      </c>
      <c r="AD2779" s="308" t="s">
        <v>3409</v>
      </c>
      <c r="AE2779" s="323" t="s">
        <v>3409</v>
      </c>
      <c r="AF2779" s="308" t="s">
        <v>3409</v>
      </c>
      <c r="AG2779" s="308" t="s">
        <v>3409</v>
      </c>
      <c r="AH2779" s="308" t="s">
        <v>3409</v>
      </c>
      <c r="AI2779" s="308" t="s">
        <v>3409</v>
      </c>
      <c r="AJ2779" s="308" t="s">
        <v>3409</v>
      </c>
      <c r="AK2779" s="308" t="s">
        <v>3409</v>
      </c>
      <c r="AL2779" s="308" t="s">
        <v>3409</v>
      </c>
      <c r="AM2779" s="308"/>
      <c r="AN2779" s="308"/>
      <c r="AO2779" s="308" t="s">
        <v>3409</v>
      </c>
      <c r="AP2779" s="308"/>
      <c r="AQ2779" s="324"/>
      <c r="AR2779" s="324"/>
    </row>
    <row r="2780" spans="2:44" s="305" customFormat="1" ht="28.2">
      <c r="B2780" s="4"/>
      <c r="C2780" s="123" t="s">
        <v>3375</v>
      </c>
      <c r="D2780" s="123" t="s">
        <v>3401</v>
      </c>
      <c r="E2780" s="7" t="s">
        <v>3402</v>
      </c>
      <c r="F2780" s="7" t="s">
        <v>4051</v>
      </c>
      <c r="G2780" s="7" t="s">
        <v>3437</v>
      </c>
      <c r="H2780" s="8" t="s">
        <v>1246</v>
      </c>
      <c r="I2780" s="1">
        <v>5</v>
      </c>
      <c r="J2780" s="1">
        <v>0</v>
      </c>
      <c r="K2780" s="1">
        <v>0.02</v>
      </c>
      <c r="L2780" s="1">
        <v>0</v>
      </c>
      <c r="M2780" s="1"/>
      <c r="N2780" s="1"/>
      <c r="O2780" s="1"/>
      <c r="P2780" s="1"/>
      <c r="Q2780" s="1"/>
      <c r="R2780" s="306" t="s">
        <v>3424</v>
      </c>
      <c r="S2780" s="1" t="s">
        <v>3408</v>
      </c>
      <c r="T2780" s="3" t="s">
        <v>3409</v>
      </c>
      <c r="U2780" s="3" t="s">
        <v>3409</v>
      </c>
      <c r="V2780" s="3" t="s">
        <v>3409</v>
      </c>
      <c r="W2780" s="3" t="s">
        <v>3409</v>
      </c>
      <c r="X2780" s="7" t="s">
        <v>3410</v>
      </c>
      <c r="Y2780" s="307"/>
      <c r="Z2780" s="308" t="s">
        <v>3409</v>
      </c>
      <c r="AA2780" s="308" t="s">
        <v>3409</v>
      </c>
      <c r="AB2780" s="308" t="s">
        <v>3409</v>
      </c>
      <c r="AC2780" s="308" t="s">
        <v>3409</v>
      </c>
      <c r="AD2780" s="308" t="s">
        <v>3409</v>
      </c>
      <c r="AE2780" s="323" t="s">
        <v>3409</v>
      </c>
      <c r="AF2780" s="308" t="s">
        <v>3409</v>
      </c>
      <c r="AG2780" s="308" t="s">
        <v>3409</v>
      </c>
      <c r="AH2780" s="308" t="s">
        <v>3409</v>
      </c>
      <c r="AI2780" s="308" t="s">
        <v>3409</v>
      </c>
      <c r="AJ2780" s="308" t="s">
        <v>3409</v>
      </c>
      <c r="AK2780" s="308" t="s">
        <v>3409</v>
      </c>
      <c r="AL2780" s="308" t="s">
        <v>3409</v>
      </c>
      <c r="AM2780" s="308"/>
      <c r="AN2780" s="308"/>
      <c r="AO2780" s="308" t="s">
        <v>3409</v>
      </c>
      <c r="AP2780" s="308"/>
      <c r="AQ2780" s="324"/>
      <c r="AR2780" s="324"/>
    </row>
    <row r="2781" spans="2:44" s="305" customFormat="1" ht="28.2">
      <c r="B2781" s="4"/>
      <c r="C2781" s="123" t="s">
        <v>3375</v>
      </c>
      <c r="D2781" s="123" t="s">
        <v>3401</v>
      </c>
      <c r="E2781" s="7" t="s">
        <v>3402</v>
      </c>
      <c r="F2781" s="7" t="s">
        <v>4051</v>
      </c>
      <c r="G2781" s="309" t="s">
        <v>3438</v>
      </c>
      <c r="H2781" s="8" t="s">
        <v>1246</v>
      </c>
      <c r="I2781" s="1">
        <v>5</v>
      </c>
      <c r="J2781" s="1">
        <v>0</v>
      </c>
      <c r="K2781" s="1">
        <v>0.02</v>
      </c>
      <c r="L2781" s="1">
        <v>0</v>
      </c>
      <c r="M2781" s="1"/>
      <c r="N2781" s="1"/>
      <c r="O2781" s="1"/>
      <c r="P2781" s="1"/>
      <c r="Q2781" s="1"/>
      <c r="R2781" s="306" t="s">
        <v>3424</v>
      </c>
      <c r="S2781" s="1" t="s">
        <v>3408</v>
      </c>
      <c r="T2781" s="3" t="s">
        <v>3409</v>
      </c>
      <c r="U2781" s="3" t="s">
        <v>3409</v>
      </c>
      <c r="V2781" s="3" t="s">
        <v>3409</v>
      </c>
      <c r="W2781" s="3" t="s">
        <v>3409</v>
      </c>
      <c r="X2781" s="7" t="s">
        <v>3410</v>
      </c>
      <c r="Y2781" s="307"/>
      <c r="Z2781" s="308" t="s">
        <v>3409</v>
      </c>
      <c r="AA2781" s="308" t="s">
        <v>3409</v>
      </c>
      <c r="AB2781" s="308" t="s">
        <v>3409</v>
      </c>
      <c r="AC2781" s="308" t="s">
        <v>3409</v>
      </c>
      <c r="AD2781" s="308" t="s">
        <v>3409</v>
      </c>
      <c r="AE2781" s="323" t="s">
        <v>3409</v>
      </c>
      <c r="AF2781" s="308" t="s">
        <v>3409</v>
      </c>
      <c r="AG2781" s="308" t="s">
        <v>3409</v>
      </c>
      <c r="AH2781" s="308" t="s">
        <v>3409</v>
      </c>
      <c r="AI2781" s="308" t="s">
        <v>3409</v>
      </c>
      <c r="AJ2781" s="308" t="s">
        <v>3409</v>
      </c>
      <c r="AK2781" s="308" t="s">
        <v>3409</v>
      </c>
      <c r="AL2781" s="308" t="s">
        <v>3409</v>
      </c>
      <c r="AM2781" s="308"/>
      <c r="AN2781" s="308"/>
      <c r="AO2781" s="308" t="s">
        <v>3409</v>
      </c>
      <c r="AP2781" s="308"/>
      <c r="AQ2781" s="324"/>
      <c r="AR2781" s="324"/>
    </row>
    <row r="2782" spans="2:44" s="305" customFormat="1" ht="28.2">
      <c r="B2782" s="4"/>
      <c r="C2782" s="123" t="s">
        <v>3375</v>
      </c>
      <c r="D2782" s="123" t="s">
        <v>3401</v>
      </c>
      <c r="E2782" s="7" t="s">
        <v>3402</v>
      </c>
      <c r="F2782" s="7" t="s">
        <v>4051</v>
      </c>
      <c r="G2782" s="7" t="s">
        <v>3439</v>
      </c>
      <c r="H2782" s="8" t="s">
        <v>1246</v>
      </c>
      <c r="I2782" s="1">
        <v>25</v>
      </c>
      <c r="J2782" s="1">
        <v>0</v>
      </c>
      <c r="K2782" s="1">
        <v>0.4</v>
      </c>
      <c r="L2782" s="1">
        <v>0</v>
      </c>
      <c r="M2782" s="1"/>
      <c r="N2782" s="1"/>
      <c r="O2782" s="1"/>
      <c r="P2782" s="1"/>
      <c r="Q2782" s="1"/>
      <c r="R2782" s="306" t="s">
        <v>3424</v>
      </c>
      <c r="S2782" s="1" t="s">
        <v>3408</v>
      </c>
      <c r="T2782" s="3" t="s">
        <v>3409</v>
      </c>
      <c r="U2782" s="3" t="s">
        <v>3409</v>
      </c>
      <c r="V2782" s="3" t="s">
        <v>3409</v>
      </c>
      <c r="W2782" s="3" t="s">
        <v>3409</v>
      </c>
      <c r="X2782" s="7" t="s">
        <v>3410</v>
      </c>
      <c r="Y2782" s="307"/>
      <c r="Z2782" s="308" t="s">
        <v>3409</v>
      </c>
      <c r="AA2782" s="308" t="s">
        <v>3409</v>
      </c>
      <c r="AB2782" s="308" t="s">
        <v>3409</v>
      </c>
      <c r="AC2782" s="308" t="s">
        <v>3409</v>
      </c>
      <c r="AD2782" s="308" t="s">
        <v>3409</v>
      </c>
      <c r="AE2782" s="323" t="s">
        <v>3409</v>
      </c>
      <c r="AF2782" s="308" t="s">
        <v>3409</v>
      </c>
      <c r="AG2782" s="308" t="s">
        <v>3409</v>
      </c>
      <c r="AH2782" s="308" t="s">
        <v>3409</v>
      </c>
      <c r="AI2782" s="308" t="s">
        <v>3409</v>
      </c>
      <c r="AJ2782" s="308" t="s">
        <v>3409</v>
      </c>
      <c r="AK2782" s="308" t="s">
        <v>3409</v>
      </c>
      <c r="AL2782" s="308" t="s">
        <v>3409</v>
      </c>
      <c r="AM2782" s="308"/>
      <c r="AN2782" s="308"/>
      <c r="AO2782" s="308" t="s">
        <v>3409</v>
      </c>
      <c r="AP2782" s="308"/>
      <c r="AQ2782" s="324"/>
      <c r="AR2782" s="324"/>
    </row>
    <row r="2783" spans="2:44" s="305" customFormat="1" ht="28.2">
      <c r="B2783" s="4"/>
      <c r="C2783" s="123" t="s">
        <v>3375</v>
      </c>
      <c r="D2783" s="123" t="s">
        <v>3401</v>
      </c>
      <c r="E2783" s="7" t="s">
        <v>3402</v>
      </c>
      <c r="F2783" s="7" t="s">
        <v>4051</v>
      </c>
      <c r="G2783" s="7" t="s">
        <v>3419</v>
      </c>
      <c r="H2783" s="8" t="s">
        <v>1246</v>
      </c>
      <c r="I2783" s="1">
        <v>5</v>
      </c>
      <c r="J2783" s="1">
        <v>0</v>
      </c>
      <c r="K2783" s="1">
        <v>0.02</v>
      </c>
      <c r="L2783" s="1">
        <v>0</v>
      </c>
      <c r="M2783" s="1"/>
      <c r="N2783" s="1"/>
      <c r="O2783" s="1"/>
      <c r="P2783" s="1"/>
      <c r="Q2783" s="1"/>
      <c r="R2783" s="306" t="s">
        <v>3424</v>
      </c>
      <c r="S2783" s="1" t="s">
        <v>3408</v>
      </c>
      <c r="T2783" s="3" t="s">
        <v>3409</v>
      </c>
      <c r="U2783" s="3" t="s">
        <v>3409</v>
      </c>
      <c r="V2783" s="3" t="s">
        <v>3409</v>
      </c>
      <c r="W2783" s="3" t="s">
        <v>3409</v>
      </c>
      <c r="X2783" s="7" t="s">
        <v>3410</v>
      </c>
      <c r="Y2783" s="307"/>
      <c r="Z2783" s="308" t="s">
        <v>3409</v>
      </c>
      <c r="AA2783" s="308" t="s">
        <v>3409</v>
      </c>
      <c r="AB2783" s="308" t="s">
        <v>3409</v>
      </c>
      <c r="AC2783" s="308" t="s">
        <v>3409</v>
      </c>
      <c r="AD2783" s="308" t="s">
        <v>3409</v>
      </c>
      <c r="AE2783" s="323" t="s">
        <v>3409</v>
      </c>
      <c r="AF2783" s="308" t="s">
        <v>3409</v>
      </c>
      <c r="AG2783" s="308" t="s">
        <v>3409</v>
      </c>
      <c r="AH2783" s="308" t="s">
        <v>3409</v>
      </c>
      <c r="AI2783" s="308" t="s">
        <v>3409</v>
      </c>
      <c r="AJ2783" s="308" t="s">
        <v>3409</v>
      </c>
      <c r="AK2783" s="308" t="s">
        <v>3409</v>
      </c>
      <c r="AL2783" s="308" t="s">
        <v>3409</v>
      </c>
      <c r="AM2783" s="308"/>
      <c r="AN2783" s="308"/>
      <c r="AO2783" s="308" t="s">
        <v>3409</v>
      </c>
      <c r="AP2783" s="308"/>
      <c r="AQ2783" s="324"/>
      <c r="AR2783" s="324"/>
    </row>
    <row r="2784" spans="2:44" s="305" customFormat="1" ht="27.6">
      <c r="B2784" s="4"/>
      <c r="C2784" s="123" t="s">
        <v>3375</v>
      </c>
      <c r="D2784" s="123" t="s">
        <v>3401</v>
      </c>
      <c r="E2784" s="6" t="s">
        <v>3440</v>
      </c>
      <c r="F2784" s="7" t="s">
        <v>4052</v>
      </c>
      <c r="G2784" s="7" t="s">
        <v>3441</v>
      </c>
      <c r="H2784" s="8" t="s">
        <v>1246</v>
      </c>
      <c r="I2784" s="1">
        <v>5</v>
      </c>
      <c r="J2784" s="1">
        <v>0</v>
      </c>
      <c r="K2784" s="1">
        <v>0.1</v>
      </c>
      <c r="L2784" s="1">
        <v>0</v>
      </c>
      <c r="M2784" s="1">
        <v>60</v>
      </c>
      <c r="N2784" s="1">
        <v>0</v>
      </c>
      <c r="O2784" s="1">
        <v>0.65</v>
      </c>
      <c r="P2784" s="1">
        <v>0</v>
      </c>
      <c r="Q2784" s="1"/>
      <c r="R2784" s="306" t="s">
        <v>3442</v>
      </c>
      <c r="S2784" s="1" t="s">
        <v>3443</v>
      </c>
      <c r="T2784" s="3" t="s">
        <v>3444</v>
      </c>
      <c r="U2784" s="3" t="s">
        <v>3444</v>
      </c>
      <c r="V2784" s="3" t="s">
        <v>3444</v>
      </c>
      <c r="W2784" s="3" t="s">
        <v>3444</v>
      </c>
      <c r="X2784" s="7" t="s">
        <v>3445</v>
      </c>
      <c r="Y2784" s="307"/>
      <c r="Z2784" s="308"/>
      <c r="AA2784" s="308"/>
      <c r="AB2784" s="308"/>
      <c r="AC2784" s="308" t="s">
        <v>3444</v>
      </c>
      <c r="AD2784" s="308"/>
      <c r="AE2784" s="323"/>
      <c r="AF2784" s="308"/>
      <c r="AG2784" s="308"/>
      <c r="AH2784" s="308"/>
      <c r="AI2784" s="308"/>
      <c r="AJ2784" s="308"/>
      <c r="AK2784" s="308" t="s">
        <v>3444</v>
      </c>
      <c r="AL2784" s="308"/>
      <c r="AM2784" s="308"/>
      <c r="AN2784" s="308"/>
      <c r="AO2784" s="308"/>
      <c r="AP2784" s="308"/>
      <c r="AQ2784" s="324"/>
      <c r="AR2784" s="324"/>
    </row>
    <row r="2785" spans="2:44" s="305" customFormat="1" ht="27.6">
      <c r="B2785" s="4"/>
      <c r="C2785" s="123" t="s">
        <v>3375</v>
      </c>
      <c r="D2785" s="123" t="s">
        <v>3401</v>
      </c>
      <c r="E2785" s="6" t="s">
        <v>3440</v>
      </c>
      <c r="F2785" s="7" t="s">
        <v>4052</v>
      </c>
      <c r="G2785" s="7" t="s">
        <v>3446</v>
      </c>
      <c r="H2785" s="8" t="s">
        <v>1246</v>
      </c>
      <c r="I2785" s="1">
        <v>5</v>
      </c>
      <c r="J2785" s="1">
        <v>0</v>
      </c>
      <c r="K2785" s="1">
        <v>0.05</v>
      </c>
      <c r="L2785" s="1">
        <v>0</v>
      </c>
      <c r="M2785" s="1"/>
      <c r="N2785" s="1"/>
      <c r="O2785" s="1"/>
      <c r="P2785" s="1"/>
      <c r="Q2785" s="1"/>
      <c r="R2785" s="306" t="s">
        <v>3447</v>
      </c>
      <c r="S2785" s="1" t="s">
        <v>3443</v>
      </c>
      <c r="T2785" s="3" t="s">
        <v>3444</v>
      </c>
      <c r="U2785" s="3" t="s">
        <v>3444</v>
      </c>
      <c r="V2785" s="3" t="s">
        <v>3444</v>
      </c>
      <c r="W2785" s="3" t="s">
        <v>3444</v>
      </c>
      <c r="X2785" s="7" t="s">
        <v>3445</v>
      </c>
      <c r="Y2785" s="307"/>
      <c r="Z2785" s="308"/>
      <c r="AA2785" s="308"/>
      <c r="AB2785" s="308"/>
      <c r="AC2785" s="308" t="s">
        <v>3444</v>
      </c>
      <c r="AD2785" s="308"/>
      <c r="AE2785" s="323"/>
      <c r="AF2785" s="308"/>
      <c r="AG2785" s="308"/>
      <c r="AH2785" s="308"/>
      <c r="AI2785" s="308"/>
      <c r="AJ2785" s="308"/>
      <c r="AK2785" s="308" t="s">
        <v>3444</v>
      </c>
      <c r="AL2785" s="308"/>
      <c r="AM2785" s="308"/>
      <c r="AN2785" s="308"/>
      <c r="AO2785" s="308"/>
      <c r="AP2785" s="308"/>
      <c r="AQ2785" s="324"/>
      <c r="AR2785" s="324"/>
    </row>
    <row r="2786" spans="2:44" s="305" customFormat="1" ht="27.6">
      <c r="B2786" s="4"/>
      <c r="C2786" s="123" t="s">
        <v>3375</v>
      </c>
      <c r="D2786" s="123" t="s">
        <v>3401</v>
      </c>
      <c r="E2786" s="6" t="s">
        <v>3440</v>
      </c>
      <c r="F2786" s="7" t="s">
        <v>4052</v>
      </c>
      <c r="G2786" s="7" t="s">
        <v>3448</v>
      </c>
      <c r="H2786" s="8" t="s">
        <v>1246</v>
      </c>
      <c r="I2786" s="1">
        <v>15</v>
      </c>
      <c r="J2786" s="1">
        <v>0</v>
      </c>
      <c r="K2786" s="306">
        <v>0.1</v>
      </c>
      <c r="L2786" s="1">
        <v>0</v>
      </c>
      <c r="M2786" s="1"/>
      <c r="N2786" s="1"/>
      <c r="O2786" s="1"/>
      <c r="P2786" s="1"/>
      <c r="Q2786" s="1"/>
      <c r="R2786" s="306" t="s">
        <v>3447</v>
      </c>
      <c r="S2786" s="1" t="s">
        <v>3443</v>
      </c>
      <c r="T2786" s="3" t="s">
        <v>3444</v>
      </c>
      <c r="U2786" s="3" t="s">
        <v>3444</v>
      </c>
      <c r="V2786" s="3" t="s">
        <v>3444</v>
      </c>
      <c r="W2786" s="3" t="s">
        <v>3444</v>
      </c>
      <c r="X2786" s="7" t="s">
        <v>3445</v>
      </c>
      <c r="Y2786" s="307"/>
      <c r="Z2786" s="308"/>
      <c r="AA2786" s="308"/>
      <c r="AB2786" s="308"/>
      <c r="AC2786" s="308" t="s">
        <v>3444</v>
      </c>
      <c r="AD2786" s="308"/>
      <c r="AE2786" s="323"/>
      <c r="AF2786" s="308"/>
      <c r="AG2786" s="308"/>
      <c r="AH2786" s="308"/>
      <c r="AI2786" s="308"/>
      <c r="AJ2786" s="308"/>
      <c r="AK2786" s="308" t="s">
        <v>3444</v>
      </c>
      <c r="AL2786" s="308"/>
      <c r="AM2786" s="308"/>
      <c r="AN2786" s="308"/>
      <c r="AO2786" s="308"/>
      <c r="AP2786" s="308"/>
      <c r="AQ2786" s="324"/>
      <c r="AR2786" s="324"/>
    </row>
    <row r="2787" spans="2:44" s="305" customFormat="1" ht="27.6">
      <c r="B2787" s="4"/>
      <c r="C2787" s="123" t="s">
        <v>3375</v>
      </c>
      <c r="D2787" s="123" t="s">
        <v>3401</v>
      </c>
      <c r="E2787" s="6" t="s">
        <v>3440</v>
      </c>
      <c r="F2787" s="7" t="s">
        <v>4052</v>
      </c>
      <c r="G2787" s="7" t="s">
        <v>3449</v>
      </c>
      <c r="H2787" s="8" t="s">
        <v>1246</v>
      </c>
      <c r="I2787" s="1">
        <v>15</v>
      </c>
      <c r="J2787" s="1">
        <v>0</v>
      </c>
      <c r="K2787" s="306">
        <v>0.1</v>
      </c>
      <c r="L2787" s="1">
        <v>0</v>
      </c>
      <c r="M2787" s="1"/>
      <c r="N2787" s="1"/>
      <c r="O2787" s="1"/>
      <c r="P2787" s="1"/>
      <c r="Q2787" s="1"/>
      <c r="R2787" s="306" t="s">
        <v>3447</v>
      </c>
      <c r="S2787" s="1" t="s">
        <v>3443</v>
      </c>
      <c r="T2787" s="3" t="s">
        <v>3444</v>
      </c>
      <c r="U2787" s="3" t="s">
        <v>3444</v>
      </c>
      <c r="V2787" s="3" t="s">
        <v>3444</v>
      </c>
      <c r="W2787" s="3" t="s">
        <v>3444</v>
      </c>
      <c r="X2787" s="7" t="s">
        <v>3445</v>
      </c>
      <c r="Y2787" s="307"/>
      <c r="Z2787" s="308"/>
      <c r="AA2787" s="308"/>
      <c r="AB2787" s="308"/>
      <c r="AC2787" s="308" t="s">
        <v>3444</v>
      </c>
      <c r="AD2787" s="308"/>
      <c r="AE2787" s="323"/>
      <c r="AF2787" s="308"/>
      <c r="AG2787" s="308"/>
      <c r="AH2787" s="308"/>
      <c r="AI2787" s="308"/>
      <c r="AJ2787" s="308"/>
      <c r="AK2787" s="308" t="s">
        <v>3444</v>
      </c>
      <c r="AL2787" s="308"/>
      <c r="AM2787" s="308"/>
      <c r="AN2787" s="308"/>
      <c r="AO2787" s="308"/>
      <c r="AP2787" s="308"/>
      <c r="AQ2787" s="324"/>
      <c r="AR2787" s="324"/>
    </row>
    <row r="2788" spans="2:44" s="305" customFormat="1" ht="27.6">
      <c r="B2788" s="4"/>
      <c r="C2788" s="123" t="s">
        <v>3375</v>
      </c>
      <c r="D2788" s="123" t="s">
        <v>3401</v>
      </c>
      <c r="E2788" s="6" t="s">
        <v>3440</v>
      </c>
      <c r="F2788" s="7" t="s">
        <v>4052</v>
      </c>
      <c r="G2788" s="7" t="s">
        <v>3450</v>
      </c>
      <c r="H2788" s="8" t="s">
        <v>1246</v>
      </c>
      <c r="I2788" s="1">
        <v>15</v>
      </c>
      <c r="J2788" s="1">
        <v>0</v>
      </c>
      <c r="K2788" s="306">
        <v>0.1</v>
      </c>
      <c r="L2788" s="1">
        <v>0</v>
      </c>
      <c r="M2788" s="1"/>
      <c r="N2788" s="1"/>
      <c r="O2788" s="1"/>
      <c r="P2788" s="1"/>
      <c r="Q2788" s="1"/>
      <c r="R2788" s="306" t="s">
        <v>3442</v>
      </c>
      <c r="S2788" s="1" t="s">
        <v>3443</v>
      </c>
      <c r="T2788" s="3" t="s">
        <v>3444</v>
      </c>
      <c r="U2788" s="3" t="s">
        <v>3444</v>
      </c>
      <c r="V2788" s="3" t="s">
        <v>3444</v>
      </c>
      <c r="W2788" s="3" t="s">
        <v>3444</v>
      </c>
      <c r="X2788" s="7" t="s">
        <v>3445</v>
      </c>
      <c r="Y2788" s="307"/>
      <c r="Z2788" s="308"/>
      <c r="AA2788" s="308"/>
      <c r="AB2788" s="308"/>
      <c r="AC2788" s="308" t="s">
        <v>3444</v>
      </c>
      <c r="AD2788" s="308"/>
      <c r="AE2788" s="323"/>
      <c r="AF2788" s="308"/>
      <c r="AG2788" s="308"/>
      <c r="AH2788" s="308"/>
      <c r="AI2788" s="308"/>
      <c r="AJ2788" s="308"/>
      <c r="AK2788" s="308" t="s">
        <v>3444</v>
      </c>
      <c r="AL2788" s="308"/>
      <c r="AM2788" s="308"/>
      <c r="AN2788" s="308"/>
      <c r="AO2788" s="308"/>
      <c r="AP2788" s="308"/>
      <c r="AQ2788" s="324"/>
      <c r="AR2788" s="324"/>
    </row>
    <row r="2789" spans="2:44" s="305" customFormat="1" ht="27.6">
      <c r="B2789" s="4"/>
      <c r="C2789" s="123" t="s">
        <v>3375</v>
      </c>
      <c r="D2789" s="123" t="s">
        <v>3401</v>
      </c>
      <c r="E2789" s="6" t="s">
        <v>3440</v>
      </c>
      <c r="F2789" s="7" t="s">
        <v>4052</v>
      </c>
      <c r="G2789" s="7" t="s">
        <v>3451</v>
      </c>
      <c r="H2789" s="8" t="s">
        <v>1246</v>
      </c>
      <c r="I2789" s="1">
        <v>3</v>
      </c>
      <c r="J2789" s="1">
        <v>0</v>
      </c>
      <c r="K2789" s="306">
        <v>0.1</v>
      </c>
      <c r="L2789" s="1">
        <v>0</v>
      </c>
      <c r="M2789" s="1"/>
      <c r="N2789" s="1"/>
      <c r="O2789" s="1"/>
      <c r="P2789" s="1"/>
      <c r="Q2789" s="1"/>
      <c r="R2789" s="306" t="s">
        <v>3442</v>
      </c>
      <c r="S2789" s="1" t="s">
        <v>3443</v>
      </c>
      <c r="T2789" s="3" t="s">
        <v>3444</v>
      </c>
      <c r="U2789" s="3" t="s">
        <v>3444</v>
      </c>
      <c r="V2789" s="3" t="s">
        <v>3444</v>
      </c>
      <c r="W2789" s="3" t="s">
        <v>3444</v>
      </c>
      <c r="X2789" s="7" t="s">
        <v>3445</v>
      </c>
      <c r="Y2789" s="307"/>
      <c r="Z2789" s="308"/>
      <c r="AA2789" s="308"/>
      <c r="AB2789" s="308"/>
      <c r="AC2789" s="308" t="s">
        <v>3444</v>
      </c>
      <c r="AD2789" s="308"/>
      <c r="AE2789" s="323"/>
      <c r="AF2789" s="308"/>
      <c r="AG2789" s="308"/>
      <c r="AH2789" s="308"/>
      <c r="AI2789" s="308"/>
      <c r="AJ2789" s="308"/>
      <c r="AK2789" s="308" t="s">
        <v>3444</v>
      </c>
      <c r="AL2789" s="308"/>
      <c r="AM2789" s="308"/>
      <c r="AN2789" s="308"/>
      <c r="AO2789" s="308"/>
      <c r="AP2789" s="308"/>
      <c r="AQ2789" s="324"/>
      <c r="AR2789" s="324"/>
    </row>
    <row r="2790" spans="2:44" s="305" customFormat="1" ht="27.6">
      <c r="B2790" s="4"/>
      <c r="C2790" s="123" t="s">
        <v>3375</v>
      </c>
      <c r="D2790" s="123" t="s">
        <v>3401</v>
      </c>
      <c r="E2790" s="6" t="s">
        <v>3440</v>
      </c>
      <c r="F2790" s="7" t="s">
        <v>4052</v>
      </c>
      <c r="G2790" s="7" t="s">
        <v>3452</v>
      </c>
      <c r="H2790" s="8" t="s">
        <v>1246</v>
      </c>
      <c r="I2790" s="1">
        <v>1</v>
      </c>
      <c r="J2790" s="1">
        <v>0</v>
      </c>
      <c r="K2790" s="1">
        <v>0.05</v>
      </c>
      <c r="L2790" s="1">
        <v>0</v>
      </c>
      <c r="M2790" s="1"/>
      <c r="N2790" s="1"/>
      <c r="O2790" s="1"/>
      <c r="P2790" s="1"/>
      <c r="Q2790" s="1"/>
      <c r="R2790" s="306" t="s">
        <v>3442</v>
      </c>
      <c r="S2790" s="1" t="s">
        <v>3443</v>
      </c>
      <c r="T2790" s="3" t="s">
        <v>3444</v>
      </c>
      <c r="U2790" s="3" t="s">
        <v>3444</v>
      </c>
      <c r="V2790" s="3" t="s">
        <v>3444</v>
      </c>
      <c r="W2790" s="3" t="s">
        <v>3444</v>
      </c>
      <c r="X2790" s="7" t="s">
        <v>3445</v>
      </c>
      <c r="Y2790" s="307"/>
      <c r="Z2790" s="308"/>
      <c r="AA2790" s="308"/>
      <c r="AB2790" s="308"/>
      <c r="AC2790" s="308" t="s">
        <v>3444</v>
      </c>
      <c r="AD2790" s="308"/>
      <c r="AE2790" s="323"/>
      <c r="AF2790" s="308"/>
      <c r="AG2790" s="308"/>
      <c r="AH2790" s="308"/>
      <c r="AI2790" s="308"/>
      <c r="AJ2790" s="308"/>
      <c r="AK2790" s="308" t="s">
        <v>3444</v>
      </c>
      <c r="AL2790" s="308"/>
      <c r="AM2790" s="308"/>
      <c r="AN2790" s="308"/>
      <c r="AO2790" s="308"/>
      <c r="AP2790" s="308"/>
      <c r="AQ2790" s="324"/>
      <c r="AR2790" s="324"/>
    </row>
    <row r="2791" spans="2:44" s="305" customFormat="1" ht="27.6">
      <c r="B2791" s="4"/>
      <c r="C2791" s="123" t="s">
        <v>3375</v>
      </c>
      <c r="D2791" s="123" t="s">
        <v>3401</v>
      </c>
      <c r="E2791" s="6" t="s">
        <v>3440</v>
      </c>
      <c r="F2791" s="7" t="s">
        <v>4052</v>
      </c>
      <c r="G2791" s="7" t="s">
        <v>3453</v>
      </c>
      <c r="H2791" s="8" t="s">
        <v>1246</v>
      </c>
      <c r="I2791" s="1">
        <v>1</v>
      </c>
      <c r="J2791" s="1">
        <v>0</v>
      </c>
      <c r="K2791" s="1">
        <v>0.05</v>
      </c>
      <c r="L2791" s="1">
        <v>0</v>
      </c>
      <c r="M2791" s="1"/>
      <c r="N2791" s="1"/>
      <c r="O2791" s="1"/>
      <c r="P2791" s="1"/>
      <c r="Q2791" s="1"/>
      <c r="R2791" s="306" t="s">
        <v>3442</v>
      </c>
      <c r="S2791" s="1" t="s">
        <v>3443</v>
      </c>
      <c r="T2791" s="3" t="s">
        <v>3444</v>
      </c>
      <c r="U2791" s="3" t="s">
        <v>3444</v>
      </c>
      <c r="V2791" s="3" t="s">
        <v>3444</v>
      </c>
      <c r="W2791" s="3" t="s">
        <v>3444</v>
      </c>
      <c r="X2791" s="7" t="s">
        <v>3445</v>
      </c>
      <c r="Y2791" s="307"/>
      <c r="Z2791" s="308"/>
      <c r="AA2791" s="308"/>
      <c r="AB2791" s="308"/>
      <c r="AC2791" s="308" t="s">
        <v>3444</v>
      </c>
      <c r="AD2791" s="308"/>
      <c r="AE2791" s="323"/>
      <c r="AF2791" s="308"/>
      <c r="AG2791" s="308"/>
      <c r="AH2791" s="308"/>
      <c r="AI2791" s="308"/>
      <c r="AJ2791" s="308"/>
      <c r="AK2791" s="308" t="s">
        <v>3444</v>
      </c>
      <c r="AL2791" s="308"/>
      <c r="AM2791" s="308"/>
      <c r="AN2791" s="308"/>
      <c r="AO2791" s="308"/>
      <c r="AP2791" s="308"/>
      <c r="AQ2791" s="324"/>
      <c r="AR2791" s="324"/>
    </row>
    <row r="2792" spans="2:44" s="305" customFormat="1" ht="28.8">
      <c r="B2792" s="4"/>
      <c r="C2792" s="123" t="s">
        <v>3375</v>
      </c>
      <c r="D2792" s="123" t="s">
        <v>3401</v>
      </c>
      <c r="E2792" s="6" t="s">
        <v>3454</v>
      </c>
      <c r="F2792" s="7" t="s">
        <v>3756</v>
      </c>
      <c r="G2792" s="7" t="s">
        <v>3455</v>
      </c>
      <c r="H2792" s="8" t="s">
        <v>3456</v>
      </c>
      <c r="I2792" s="1">
        <v>7.5</v>
      </c>
      <c r="J2792" s="1">
        <v>0</v>
      </c>
      <c r="K2792" s="1">
        <v>0.05</v>
      </c>
      <c r="L2792" s="1">
        <v>0</v>
      </c>
      <c r="M2792" s="1">
        <v>30</v>
      </c>
      <c r="N2792" s="1">
        <v>0</v>
      </c>
      <c r="O2792" s="1">
        <v>0.2</v>
      </c>
      <c r="P2792" s="1">
        <v>0</v>
      </c>
      <c r="Q2792" s="1"/>
      <c r="R2792" s="306" t="s">
        <v>3457</v>
      </c>
      <c r="S2792" s="1" t="s">
        <v>3443</v>
      </c>
      <c r="T2792" s="3" t="s">
        <v>3444</v>
      </c>
      <c r="U2792" s="3" t="s">
        <v>3444</v>
      </c>
      <c r="V2792" s="3" t="s">
        <v>3444</v>
      </c>
      <c r="W2792" s="3" t="s">
        <v>3444</v>
      </c>
      <c r="X2792" s="7" t="s">
        <v>3445</v>
      </c>
      <c r="Y2792" s="307"/>
      <c r="Z2792" s="308"/>
      <c r="AA2792" s="308"/>
      <c r="AB2792" s="308"/>
      <c r="AC2792" s="308"/>
      <c r="AD2792" s="308"/>
      <c r="AE2792" s="323" t="s">
        <v>3444</v>
      </c>
      <c r="AF2792" s="308"/>
      <c r="AG2792" s="308"/>
      <c r="AH2792" s="308"/>
      <c r="AI2792" s="308"/>
      <c r="AJ2792" s="308"/>
      <c r="AK2792" s="308"/>
      <c r="AL2792" s="308"/>
      <c r="AM2792" s="308"/>
      <c r="AN2792" s="308"/>
      <c r="AO2792" s="308"/>
      <c r="AP2792" s="308"/>
      <c r="AQ2792" s="324"/>
      <c r="AR2792" s="324"/>
    </row>
    <row r="2793" spans="2:44" s="305" customFormat="1" ht="28.8">
      <c r="B2793" s="4"/>
      <c r="C2793" s="123" t="s">
        <v>3375</v>
      </c>
      <c r="D2793" s="123" t="s">
        <v>3401</v>
      </c>
      <c r="E2793" s="6" t="s">
        <v>3454</v>
      </c>
      <c r="F2793" s="7" t="s">
        <v>3756</v>
      </c>
      <c r="G2793" s="7" t="s">
        <v>3458</v>
      </c>
      <c r="H2793" s="8" t="s">
        <v>3456</v>
      </c>
      <c r="I2793" s="1">
        <v>7.5</v>
      </c>
      <c r="J2793" s="1">
        <v>0</v>
      </c>
      <c r="K2793" s="1">
        <v>0.05</v>
      </c>
      <c r="L2793" s="1">
        <v>0</v>
      </c>
      <c r="M2793" s="1"/>
      <c r="N2793" s="1"/>
      <c r="O2793" s="1"/>
      <c r="P2793" s="1"/>
      <c r="Q2793" s="1"/>
      <c r="R2793" s="306" t="s">
        <v>3459</v>
      </c>
      <c r="S2793" s="1" t="s">
        <v>3443</v>
      </c>
      <c r="T2793" s="3" t="s">
        <v>3444</v>
      </c>
      <c r="U2793" s="3" t="s">
        <v>3444</v>
      </c>
      <c r="V2793" s="3" t="s">
        <v>3444</v>
      </c>
      <c r="W2793" s="3" t="s">
        <v>3444</v>
      </c>
      <c r="X2793" s="7" t="s">
        <v>3445</v>
      </c>
      <c r="Y2793" s="307"/>
      <c r="Z2793" s="308"/>
      <c r="AA2793" s="308"/>
      <c r="AB2793" s="308"/>
      <c r="AC2793" s="308"/>
      <c r="AD2793" s="308"/>
      <c r="AE2793" s="323" t="s">
        <v>3444</v>
      </c>
      <c r="AF2793" s="308"/>
      <c r="AG2793" s="308"/>
      <c r="AH2793" s="308"/>
      <c r="AI2793" s="308"/>
      <c r="AJ2793" s="308"/>
      <c r="AK2793" s="308"/>
      <c r="AL2793" s="308"/>
      <c r="AM2793" s="308"/>
      <c r="AN2793" s="308"/>
      <c r="AO2793" s="308"/>
      <c r="AP2793" s="308"/>
      <c r="AQ2793" s="324"/>
      <c r="AR2793" s="324"/>
    </row>
    <row r="2794" spans="2:44" s="305" customFormat="1" ht="28.8">
      <c r="B2794" s="4"/>
      <c r="C2794" s="123" t="s">
        <v>3375</v>
      </c>
      <c r="D2794" s="123" t="s">
        <v>3401</v>
      </c>
      <c r="E2794" s="6" t="s">
        <v>3454</v>
      </c>
      <c r="F2794" s="7" t="s">
        <v>3756</v>
      </c>
      <c r="G2794" s="7" t="s">
        <v>3460</v>
      </c>
      <c r="H2794" s="8" t="s">
        <v>1363</v>
      </c>
      <c r="I2794" s="1">
        <v>7.5</v>
      </c>
      <c r="J2794" s="1">
        <v>0</v>
      </c>
      <c r="K2794" s="1">
        <v>0.05</v>
      </c>
      <c r="L2794" s="1">
        <v>0</v>
      </c>
      <c r="M2794" s="1"/>
      <c r="N2794" s="1"/>
      <c r="O2794" s="1"/>
      <c r="P2794" s="1"/>
      <c r="Q2794" s="1"/>
      <c r="R2794" s="306" t="s">
        <v>3461</v>
      </c>
      <c r="S2794" s="1" t="s">
        <v>3443</v>
      </c>
      <c r="T2794" s="3" t="s">
        <v>3444</v>
      </c>
      <c r="U2794" s="3" t="s">
        <v>3444</v>
      </c>
      <c r="V2794" s="3" t="s">
        <v>3444</v>
      </c>
      <c r="W2794" s="3" t="s">
        <v>3444</v>
      </c>
      <c r="X2794" s="7" t="s">
        <v>3445</v>
      </c>
      <c r="Y2794" s="307"/>
      <c r="Z2794" s="308"/>
      <c r="AA2794" s="308"/>
      <c r="AB2794" s="308"/>
      <c r="AC2794" s="308"/>
      <c r="AD2794" s="308"/>
      <c r="AE2794" s="323" t="s">
        <v>3444</v>
      </c>
      <c r="AF2794" s="308"/>
      <c r="AG2794" s="308"/>
      <c r="AH2794" s="308"/>
      <c r="AI2794" s="308"/>
      <c r="AJ2794" s="308"/>
      <c r="AK2794" s="308"/>
      <c r="AL2794" s="308"/>
      <c r="AM2794" s="308"/>
      <c r="AN2794" s="308"/>
      <c r="AO2794" s="308"/>
      <c r="AP2794" s="308"/>
      <c r="AQ2794" s="324"/>
      <c r="AR2794" s="324"/>
    </row>
    <row r="2795" spans="2:44" s="305" customFormat="1" ht="28.8">
      <c r="B2795" s="4"/>
      <c r="C2795" s="123" t="s">
        <v>3375</v>
      </c>
      <c r="D2795" s="123" t="s">
        <v>3401</v>
      </c>
      <c r="E2795" s="6" t="s">
        <v>3454</v>
      </c>
      <c r="F2795" s="7" t="s">
        <v>3756</v>
      </c>
      <c r="G2795" s="7" t="s">
        <v>3462</v>
      </c>
      <c r="H2795" s="8" t="s">
        <v>1363</v>
      </c>
      <c r="I2795" s="1">
        <v>7.5</v>
      </c>
      <c r="J2795" s="1">
        <v>0</v>
      </c>
      <c r="K2795" s="1">
        <v>0.05</v>
      </c>
      <c r="L2795" s="1">
        <v>0</v>
      </c>
      <c r="M2795" s="1"/>
      <c r="N2795" s="1"/>
      <c r="O2795" s="1"/>
      <c r="P2795" s="1"/>
      <c r="Q2795" s="1"/>
      <c r="R2795" s="306" t="s">
        <v>3461</v>
      </c>
      <c r="S2795" s="1" t="s">
        <v>3443</v>
      </c>
      <c r="T2795" s="3" t="s">
        <v>3444</v>
      </c>
      <c r="U2795" s="3" t="s">
        <v>3444</v>
      </c>
      <c r="V2795" s="3" t="s">
        <v>3444</v>
      </c>
      <c r="W2795" s="3" t="s">
        <v>3444</v>
      </c>
      <c r="X2795" s="7" t="s">
        <v>3445</v>
      </c>
      <c r="Y2795" s="307"/>
      <c r="Z2795" s="308"/>
      <c r="AA2795" s="308"/>
      <c r="AB2795" s="308"/>
      <c r="AC2795" s="308"/>
      <c r="AD2795" s="308"/>
      <c r="AE2795" s="323" t="s">
        <v>3444</v>
      </c>
      <c r="AF2795" s="308"/>
      <c r="AG2795" s="308"/>
      <c r="AH2795" s="308"/>
      <c r="AI2795" s="308"/>
      <c r="AJ2795" s="308"/>
      <c r="AK2795" s="308"/>
      <c r="AL2795" s="308"/>
      <c r="AM2795" s="308"/>
      <c r="AN2795" s="308"/>
      <c r="AO2795" s="308"/>
      <c r="AP2795" s="308"/>
      <c r="AQ2795" s="324"/>
      <c r="AR2795" s="324"/>
    </row>
    <row r="2796" spans="2:44" s="305" customFormat="1" ht="27.6">
      <c r="B2796" s="4"/>
      <c r="C2796" s="123" t="s">
        <v>3375</v>
      </c>
      <c r="D2796" s="123" t="s">
        <v>3401</v>
      </c>
      <c r="E2796" s="30" t="s">
        <v>3463</v>
      </c>
      <c r="F2796" s="7" t="s">
        <v>3464</v>
      </c>
      <c r="G2796" s="7" t="s">
        <v>3465</v>
      </c>
      <c r="H2796" s="8" t="s">
        <v>1363</v>
      </c>
      <c r="I2796" s="1">
        <v>120</v>
      </c>
      <c r="J2796" s="1">
        <v>37.5</v>
      </c>
      <c r="K2796" s="1">
        <v>0.75</v>
      </c>
      <c r="L2796" s="1">
        <v>0.75</v>
      </c>
      <c r="M2796" s="1">
        <v>240</v>
      </c>
      <c r="N2796" s="1">
        <v>75</v>
      </c>
      <c r="O2796" s="1">
        <v>1.25</v>
      </c>
      <c r="P2796" s="1">
        <v>1.25</v>
      </c>
      <c r="Q2796" s="1"/>
      <c r="R2796" s="306" t="s">
        <v>3466</v>
      </c>
      <c r="S2796" s="1" t="s">
        <v>3443</v>
      </c>
      <c r="T2796" s="3" t="s">
        <v>3444</v>
      </c>
      <c r="U2796" s="3"/>
      <c r="V2796" s="3" t="s">
        <v>3444</v>
      </c>
      <c r="W2796" s="3" t="s">
        <v>3444</v>
      </c>
      <c r="X2796" s="7" t="s">
        <v>3467</v>
      </c>
      <c r="Y2796" s="307"/>
      <c r="Z2796" s="308"/>
      <c r="AA2796" s="308"/>
      <c r="AB2796" s="308"/>
      <c r="AC2796" s="308"/>
      <c r="AD2796" s="308"/>
      <c r="AE2796" s="323" t="s">
        <v>3444</v>
      </c>
      <c r="AF2796" s="308"/>
      <c r="AG2796" s="308"/>
      <c r="AH2796" s="308"/>
      <c r="AI2796" s="308"/>
      <c r="AJ2796" s="308" t="s">
        <v>3444</v>
      </c>
      <c r="AK2796" s="308"/>
      <c r="AL2796" s="308"/>
      <c r="AM2796" s="308"/>
      <c r="AN2796" s="308"/>
      <c r="AO2796" s="308"/>
      <c r="AP2796" s="308"/>
      <c r="AQ2796" s="324"/>
      <c r="AR2796" s="324"/>
    </row>
    <row r="2797" spans="2:44" s="305" customFormat="1" ht="27.6">
      <c r="B2797" s="4"/>
      <c r="C2797" s="123" t="s">
        <v>3375</v>
      </c>
      <c r="D2797" s="123" t="s">
        <v>3401</v>
      </c>
      <c r="E2797" s="30" t="s">
        <v>3463</v>
      </c>
      <c r="F2797" s="7" t="s">
        <v>3464</v>
      </c>
      <c r="G2797" s="7" t="s">
        <v>3468</v>
      </c>
      <c r="H2797" s="8" t="s">
        <v>1363</v>
      </c>
      <c r="I2797" s="1">
        <v>120</v>
      </c>
      <c r="J2797" s="1">
        <v>37.5</v>
      </c>
      <c r="K2797" s="1">
        <v>0.5</v>
      </c>
      <c r="L2797" s="1">
        <v>0.5</v>
      </c>
      <c r="M2797" s="1"/>
      <c r="N2797" s="1"/>
      <c r="O2797" s="1"/>
      <c r="P2797" s="1"/>
      <c r="Q2797" s="1"/>
      <c r="R2797" s="306" t="s">
        <v>3466</v>
      </c>
      <c r="S2797" s="1" t="s">
        <v>3443</v>
      </c>
      <c r="T2797" s="3" t="s">
        <v>3444</v>
      </c>
      <c r="U2797" s="3"/>
      <c r="V2797" s="3" t="s">
        <v>3444</v>
      </c>
      <c r="W2797" s="3" t="s">
        <v>3444</v>
      </c>
      <c r="X2797" s="7" t="s">
        <v>3467</v>
      </c>
      <c r="Y2797" s="307"/>
      <c r="Z2797" s="308"/>
      <c r="AA2797" s="308"/>
      <c r="AB2797" s="308"/>
      <c r="AC2797" s="308"/>
      <c r="AD2797" s="308"/>
      <c r="AE2797" s="323" t="s">
        <v>3444</v>
      </c>
      <c r="AF2797" s="308"/>
      <c r="AG2797" s="308"/>
      <c r="AH2797" s="308"/>
      <c r="AI2797" s="308"/>
      <c r="AJ2797" s="308" t="s">
        <v>3444</v>
      </c>
      <c r="AK2797" s="308"/>
      <c r="AL2797" s="308"/>
      <c r="AM2797" s="308"/>
      <c r="AN2797" s="308"/>
      <c r="AO2797" s="308"/>
      <c r="AP2797" s="308"/>
      <c r="AQ2797" s="324"/>
      <c r="AR2797" s="324"/>
    </row>
    <row r="2798" spans="2:44" s="305" customFormat="1" ht="27.6">
      <c r="B2798" s="4"/>
      <c r="C2798" s="123" t="s">
        <v>3375</v>
      </c>
      <c r="D2798" s="123" t="s">
        <v>3401</v>
      </c>
      <c r="E2798" s="30" t="s">
        <v>3469</v>
      </c>
      <c r="F2798" s="7" t="s">
        <v>3470</v>
      </c>
      <c r="G2798" s="7" t="s">
        <v>3471</v>
      </c>
      <c r="H2798" s="8" t="s">
        <v>1363</v>
      </c>
      <c r="I2798" s="1">
        <v>60</v>
      </c>
      <c r="J2798" s="1">
        <v>360</v>
      </c>
      <c r="K2798" s="1">
        <v>1.25</v>
      </c>
      <c r="L2798" s="1">
        <v>0</v>
      </c>
      <c r="M2798" s="1">
        <v>120</v>
      </c>
      <c r="N2798" s="1">
        <v>720</v>
      </c>
      <c r="O2798" s="1">
        <v>0.54</v>
      </c>
      <c r="P2798" s="1">
        <v>0</v>
      </c>
      <c r="Q2798" s="1"/>
      <c r="R2798" s="306" t="s">
        <v>3466</v>
      </c>
      <c r="S2798" s="1" t="s">
        <v>3443</v>
      </c>
      <c r="T2798" s="3" t="s">
        <v>3444</v>
      </c>
      <c r="U2798" s="3"/>
      <c r="V2798" s="3" t="s">
        <v>3444</v>
      </c>
      <c r="W2798" s="3" t="s">
        <v>3444</v>
      </c>
      <c r="X2798" s="7" t="s">
        <v>3467</v>
      </c>
      <c r="Y2798" s="307"/>
      <c r="Z2798" s="308"/>
      <c r="AA2798" s="308" t="s">
        <v>3444</v>
      </c>
      <c r="AB2798" s="308"/>
      <c r="AC2798" s="308"/>
      <c r="AD2798" s="308"/>
      <c r="AE2798" s="323" t="s">
        <v>3444</v>
      </c>
      <c r="AF2798" s="308"/>
      <c r="AG2798" s="308"/>
      <c r="AH2798" s="308"/>
      <c r="AI2798" s="308"/>
      <c r="AJ2798" s="308" t="s">
        <v>3444</v>
      </c>
      <c r="AK2798" s="308"/>
      <c r="AL2798" s="308"/>
      <c r="AM2798" s="308"/>
      <c r="AN2798" s="308"/>
      <c r="AO2798" s="308"/>
      <c r="AP2798" s="308"/>
      <c r="AQ2798" s="324"/>
      <c r="AR2798" s="324"/>
    </row>
    <row r="2799" spans="2:44" s="305" customFormat="1" ht="27.6">
      <c r="B2799" s="4"/>
      <c r="C2799" s="123" t="s">
        <v>3375</v>
      </c>
      <c r="D2799" s="123" t="s">
        <v>3401</v>
      </c>
      <c r="E2799" s="30" t="s">
        <v>3469</v>
      </c>
      <c r="F2799" s="7" t="s">
        <v>3470</v>
      </c>
      <c r="G2799" s="7" t="s">
        <v>3472</v>
      </c>
      <c r="H2799" s="8" t="s">
        <v>1363</v>
      </c>
      <c r="I2799" s="1">
        <v>60</v>
      </c>
      <c r="J2799" s="1">
        <v>360</v>
      </c>
      <c r="K2799" s="1">
        <v>1.45</v>
      </c>
      <c r="L2799" s="1">
        <v>0</v>
      </c>
      <c r="M2799" s="1"/>
      <c r="N2799" s="1"/>
      <c r="O2799" s="1"/>
      <c r="P2799" s="1"/>
      <c r="Q2799" s="1"/>
      <c r="R2799" s="306" t="s">
        <v>3466</v>
      </c>
      <c r="S2799" s="1" t="s">
        <v>3443</v>
      </c>
      <c r="T2799" s="3" t="s">
        <v>3444</v>
      </c>
      <c r="U2799" s="3"/>
      <c r="V2799" s="3" t="s">
        <v>3444</v>
      </c>
      <c r="W2799" s="3" t="s">
        <v>3444</v>
      </c>
      <c r="X2799" s="7" t="s">
        <v>3467</v>
      </c>
      <c r="Y2799" s="307"/>
      <c r="Z2799" s="308"/>
      <c r="AA2799" s="308" t="s">
        <v>3444</v>
      </c>
      <c r="AB2799" s="308"/>
      <c r="AC2799" s="308"/>
      <c r="AD2799" s="308"/>
      <c r="AE2799" s="323" t="s">
        <v>3444</v>
      </c>
      <c r="AF2799" s="308"/>
      <c r="AG2799" s="308"/>
      <c r="AH2799" s="308"/>
      <c r="AI2799" s="308"/>
      <c r="AJ2799" s="308" t="s">
        <v>3444</v>
      </c>
      <c r="AK2799" s="308"/>
      <c r="AL2799" s="308"/>
      <c r="AM2799" s="308"/>
      <c r="AN2799" s="308"/>
      <c r="AO2799" s="308"/>
      <c r="AP2799" s="308"/>
      <c r="AQ2799" s="324"/>
      <c r="AR2799" s="324"/>
    </row>
    <row r="2800" spans="2:44" s="305" customFormat="1" ht="16.2">
      <c r="B2800" s="4"/>
      <c r="C2800" s="123" t="s">
        <v>3375</v>
      </c>
      <c r="D2800" s="123" t="s">
        <v>3401</v>
      </c>
      <c r="E2800" s="30" t="s">
        <v>3473</v>
      </c>
      <c r="F2800" s="30" t="s">
        <v>3758</v>
      </c>
      <c r="G2800" s="7" t="s">
        <v>3474</v>
      </c>
      <c r="H2800" s="8" t="s">
        <v>1363</v>
      </c>
      <c r="I2800" s="1">
        <v>10</v>
      </c>
      <c r="J2800" s="1">
        <v>0</v>
      </c>
      <c r="K2800" s="311">
        <v>0</v>
      </c>
      <c r="L2800" s="1">
        <v>0</v>
      </c>
      <c r="M2800" s="1">
        <v>30</v>
      </c>
      <c r="N2800" s="1">
        <v>0</v>
      </c>
      <c r="O2800" s="1">
        <v>0</v>
      </c>
      <c r="P2800" s="1">
        <v>0</v>
      </c>
      <c r="Q2800" s="1"/>
      <c r="R2800" s="306" t="s">
        <v>3475</v>
      </c>
      <c r="S2800" s="1" t="s">
        <v>3443</v>
      </c>
      <c r="T2800" s="3" t="s">
        <v>3444</v>
      </c>
      <c r="U2800" s="3" t="s">
        <v>3444</v>
      </c>
      <c r="V2800" s="3" t="s">
        <v>3444</v>
      </c>
      <c r="W2800" s="3" t="s">
        <v>3444</v>
      </c>
      <c r="X2800" s="7" t="s">
        <v>3467</v>
      </c>
      <c r="Y2800" s="307"/>
      <c r="Z2800" s="308"/>
      <c r="AA2800" s="308"/>
      <c r="AB2800" s="308"/>
      <c r="AC2800" s="308"/>
      <c r="AD2800" s="308"/>
      <c r="AE2800" s="323" t="s">
        <v>3444</v>
      </c>
      <c r="AF2800" s="308"/>
      <c r="AG2800" s="308"/>
      <c r="AH2800" s="308"/>
      <c r="AI2800" s="308"/>
      <c r="AJ2800" s="308"/>
      <c r="AK2800" s="308"/>
      <c r="AL2800" s="308"/>
      <c r="AM2800" s="308"/>
      <c r="AN2800" s="308"/>
      <c r="AO2800" s="308"/>
      <c r="AP2800" s="308"/>
      <c r="AQ2800" s="324"/>
      <c r="AR2800" s="324"/>
    </row>
    <row r="2801" spans="2:44" s="305" customFormat="1" ht="16.2">
      <c r="B2801" s="4"/>
      <c r="C2801" s="123" t="s">
        <v>3375</v>
      </c>
      <c r="D2801" s="123" t="s">
        <v>3401</v>
      </c>
      <c r="E2801" s="30" t="s">
        <v>3473</v>
      </c>
      <c r="F2801" s="30" t="s">
        <v>3758</v>
      </c>
      <c r="G2801" s="7" t="s">
        <v>3476</v>
      </c>
      <c r="H2801" s="8" t="s">
        <v>1363</v>
      </c>
      <c r="I2801" s="1">
        <v>10</v>
      </c>
      <c r="J2801" s="1">
        <v>0</v>
      </c>
      <c r="K2801" s="311">
        <v>0</v>
      </c>
      <c r="L2801" s="1">
        <v>0</v>
      </c>
      <c r="M2801" s="1"/>
      <c r="N2801" s="1"/>
      <c r="O2801" s="1"/>
      <c r="P2801" s="1"/>
      <c r="Q2801" s="1"/>
      <c r="R2801" s="306" t="s">
        <v>3475</v>
      </c>
      <c r="S2801" s="1" t="s">
        <v>3443</v>
      </c>
      <c r="T2801" s="3" t="s">
        <v>3444</v>
      </c>
      <c r="U2801" s="3" t="s">
        <v>3444</v>
      </c>
      <c r="V2801" s="3" t="s">
        <v>3444</v>
      </c>
      <c r="W2801" s="3" t="s">
        <v>3444</v>
      </c>
      <c r="X2801" s="7" t="s">
        <v>3467</v>
      </c>
      <c r="Y2801" s="307"/>
      <c r="Z2801" s="308"/>
      <c r="AA2801" s="308"/>
      <c r="AB2801" s="308"/>
      <c r="AC2801" s="308"/>
      <c r="AD2801" s="308"/>
      <c r="AE2801" s="323" t="s">
        <v>3444</v>
      </c>
      <c r="AF2801" s="308"/>
      <c r="AG2801" s="308"/>
      <c r="AH2801" s="308"/>
      <c r="AI2801" s="308"/>
      <c r="AJ2801" s="308"/>
      <c r="AK2801" s="308"/>
      <c r="AL2801" s="308"/>
      <c r="AM2801" s="308"/>
      <c r="AN2801" s="308"/>
      <c r="AO2801" s="308"/>
      <c r="AP2801" s="308"/>
      <c r="AQ2801" s="324"/>
      <c r="AR2801" s="324"/>
    </row>
    <row r="2802" spans="2:44" s="305" customFormat="1" ht="16.2">
      <c r="B2802" s="4"/>
      <c r="C2802" s="123" t="s">
        <v>3375</v>
      </c>
      <c r="D2802" s="123" t="s">
        <v>3401</v>
      </c>
      <c r="E2802" s="30" t="s">
        <v>3473</v>
      </c>
      <c r="F2802" s="30" t="s">
        <v>3758</v>
      </c>
      <c r="G2802" s="7" t="s">
        <v>3477</v>
      </c>
      <c r="H2802" s="8" t="s">
        <v>1363</v>
      </c>
      <c r="I2802" s="1">
        <v>10</v>
      </c>
      <c r="J2802" s="1">
        <v>0</v>
      </c>
      <c r="K2802" s="311">
        <v>0</v>
      </c>
      <c r="L2802" s="1">
        <v>0</v>
      </c>
      <c r="M2802" s="1"/>
      <c r="N2802" s="1"/>
      <c r="O2802" s="1"/>
      <c r="P2802" s="1"/>
      <c r="Q2802" s="1"/>
      <c r="R2802" s="306" t="s">
        <v>3478</v>
      </c>
      <c r="S2802" s="1" t="s">
        <v>3443</v>
      </c>
      <c r="T2802" s="3" t="s">
        <v>3444</v>
      </c>
      <c r="U2802" s="3" t="s">
        <v>3444</v>
      </c>
      <c r="V2802" s="3" t="s">
        <v>3444</v>
      </c>
      <c r="W2802" s="3" t="s">
        <v>3444</v>
      </c>
      <c r="X2802" s="7" t="s">
        <v>3467</v>
      </c>
      <c r="Y2802" s="307"/>
      <c r="Z2802" s="308"/>
      <c r="AA2802" s="308"/>
      <c r="AB2802" s="308"/>
      <c r="AC2802" s="308"/>
      <c r="AD2802" s="308"/>
      <c r="AE2802" s="323" t="s">
        <v>3444</v>
      </c>
      <c r="AF2802" s="308"/>
      <c r="AG2802" s="308"/>
      <c r="AH2802" s="308"/>
      <c r="AI2802" s="308"/>
      <c r="AJ2802" s="308"/>
      <c r="AK2802" s="308"/>
      <c r="AL2802" s="308"/>
      <c r="AM2802" s="308"/>
      <c r="AN2802" s="308"/>
      <c r="AO2802" s="308"/>
      <c r="AP2802" s="308"/>
      <c r="AQ2802" s="324"/>
      <c r="AR2802" s="324"/>
    </row>
    <row r="2803" spans="2:44" s="305" customFormat="1" ht="28.8">
      <c r="B2803" s="4"/>
      <c r="C2803" s="123" t="s">
        <v>3375</v>
      </c>
      <c r="D2803" s="123" t="s">
        <v>3401</v>
      </c>
      <c r="E2803" s="30" t="s">
        <v>3479</v>
      </c>
      <c r="F2803" s="7" t="s">
        <v>4053</v>
      </c>
      <c r="G2803" s="7" t="s">
        <v>3480</v>
      </c>
      <c r="H2803" s="8" t="s">
        <v>3481</v>
      </c>
      <c r="I2803" s="1">
        <v>30</v>
      </c>
      <c r="J2803" s="1">
        <v>0</v>
      </c>
      <c r="K2803" s="1">
        <v>0.5</v>
      </c>
      <c r="L2803" s="1">
        <v>0</v>
      </c>
      <c r="M2803" s="1">
        <v>210</v>
      </c>
      <c r="N2803" s="1">
        <v>10</v>
      </c>
      <c r="O2803" s="1">
        <v>1.7</v>
      </c>
      <c r="P2803" s="1">
        <v>0</v>
      </c>
      <c r="Q2803" s="1"/>
      <c r="R2803" s="306" t="s">
        <v>3482</v>
      </c>
      <c r="S2803" s="1" t="s">
        <v>3443</v>
      </c>
      <c r="T2803" s="3" t="s">
        <v>3444</v>
      </c>
      <c r="U2803" s="3"/>
      <c r="V2803" s="3" t="s">
        <v>3444</v>
      </c>
      <c r="W2803" s="3" t="s">
        <v>3444</v>
      </c>
      <c r="X2803" s="7" t="s">
        <v>3445</v>
      </c>
      <c r="Y2803" s="307"/>
      <c r="Z2803" s="308"/>
      <c r="AA2803" s="308" t="s">
        <v>3444</v>
      </c>
      <c r="AB2803" s="308"/>
      <c r="AC2803" s="308"/>
      <c r="AD2803" s="308"/>
      <c r="AE2803" s="323" t="s">
        <v>3444</v>
      </c>
      <c r="AF2803" s="308" t="s">
        <v>3444</v>
      </c>
      <c r="AG2803" s="308" t="s">
        <v>3444</v>
      </c>
      <c r="AH2803" s="308" t="s">
        <v>3444</v>
      </c>
      <c r="AI2803" s="308" t="s">
        <v>3444</v>
      </c>
      <c r="AJ2803" s="308"/>
      <c r="AK2803" s="308"/>
      <c r="AL2803" s="308"/>
      <c r="AM2803" s="308"/>
      <c r="AN2803" s="308"/>
      <c r="AO2803" s="308"/>
      <c r="AP2803" s="308"/>
      <c r="AQ2803" s="324"/>
      <c r="AR2803" s="324"/>
    </row>
    <row r="2804" spans="2:44" s="305" customFormat="1" ht="28.8">
      <c r="B2804" s="4"/>
      <c r="C2804" s="123" t="s">
        <v>3375</v>
      </c>
      <c r="D2804" s="123" t="s">
        <v>3401</v>
      </c>
      <c r="E2804" s="30" t="s">
        <v>3479</v>
      </c>
      <c r="F2804" s="7" t="s">
        <v>4053</v>
      </c>
      <c r="G2804" s="7" t="s">
        <v>3483</v>
      </c>
      <c r="H2804" s="8" t="s">
        <v>3481</v>
      </c>
      <c r="I2804" s="1">
        <v>10</v>
      </c>
      <c r="J2804" s="1">
        <v>0</v>
      </c>
      <c r="K2804" s="1">
        <v>0.1</v>
      </c>
      <c r="L2804" s="1">
        <v>0</v>
      </c>
      <c r="M2804" s="1"/>
      <c r="N2804" s="1"/>
      <c r="O2804" s="1"/>
      <c r="P2804" s="1"/>
      <c r="Q2804" s="1"/>
      <c r="R2804" s="306" t="s">
        <v>3482</v>
      </c>
      <c r="S2804" s="1" t="s">
        <v>3443</v>
      </c>
      <c r="T2804" s="3" t="s">
        <v>3444</v>
      </c>
      <c r="U2804" s="3"/>
      <c r="V2804" s="3" t="s">
        <v>3444</v>
      </c>
      <c r="W2804" s="3" t="s">
        <v>3444</v>
      </c>
      <c r="X2804" s="7" t="s">
        <v>3445</v>
      </c>
      <c r="Y2804" s="307"/>
      <c r="Z2804" s="308"/>
      <c r="AA2804" s="308" t="s">
        <v>3444</v>
      </c>
      <c r="AB2804" s="308"/>
      <c r="AC2804" s="308"/>
      <c r="AD2804" s="308"/>
      <c r="AE2804" s="323" t="s">
        <v>3444</v>
      </c>
      <c r="AF2804" s="308" t="s">
        <v>3444</v>
      </c>
      <c r="AG2804" s="308" t="s">
        <v>3444</v>
      </c>
      <c r="AH2804" s="308" t="s">
        <v>3444</v>
      </c>
      <c r="AI2804" s="308" t="s">
        <v>3444</v>
      </c>
      <c r="AJ2804" s="308"/>
      <c r="AK2804" s="308"/>
      <c r="AL2804" s="308"/>
      <c r="AM2804" s="308"/>
      <c r="AN2804" s="308"/>
      <c r="AO2804" s="308"/>
      <c r="AP2804" s="308"/>
      <c r="AQ2804" s="324"/>
      <c r="AR2804" s="324"/>
    </row>
    <row r="2805" spans="2:44" s="305" customFormat="1" ht="28.2">
      <c r="B2805" s="4"/>
      <c r="C2805" s="123" t="s">
        <v>3375</v>
      </c>
      <c r="D2805" s="123" t="s">
        <v>3401</v>
      </c>
      <c r="E2805" s="30" t="s">
        <v>3479</v>
      </c>
      <c r="F2805" s="7" t="s">
        <v>4054</v>
      </c>
      <c r="G2805" s="7" t="s">
        <v>3484</v>
      </c>
      <c r="H2805" s="8" t="s">
        <v>1246</v>
      </c>
      <c r="I2805" s="1">
        <v>10</v>
      </c>
      <c r="J2805" s="1">
        <v>0</v>
      </c>
      <c r="K2805" s="1">
        <v>0.05</v>
      </c>
      <c r="L2805" s="1">
        <v>0</v>
      </c>
      <c r="M2805" s="1"/>
      <c r="N2805" s="1"/>
      <c r="O2805" s="1"/>
      <c r="P2805" s="1"/>
      <c r="Q2805" s="1"/>
      <c r="R2805" s="306" t="s">
        <v>3485</v>
      </c>
      <c r="S2805" s="1" t="s">
        <v>3443</v>
      </c>
      <c r="T2805" s="3" t="s">
        <v>3444</v>
      </c>
      <c r="U2805" s="3"/>
      <c r="V2805" s="3" t="s">
        <v>3444</v>
      </c>
      <c r="W2805" s="3" t="s">
        <v>3444</v>
      </c>
      <c r="X2805" s="7" t="s">
        <v>3445</v>
      </c>
      <c r="Y2805" s="307"/>
      <c r="Z2805" s="308"/>
      <c r="AA2805" s="308" t="s">
        <v>3444</v>
      </c>
      <c r="AB2805" s="308"/>
      <c r="AC2805" s="308"/>
      <c r="AD2805" s="308"/>
      <c r="AE2805" s="323" t="s">
        <v>3444</v>
      </c>
      <c r="AF2805" s="308" t="s">
        <v>3444</v>
      </c>
      <c r="AG2805" s="308" t="s">
        <v>3444</v>
      </c>
      <c r="AH2805" s="308" t="s">
        <v>3444</v>
      </c>
      <c r="AI2805" s="308" t="s">
        <v>3444</v>
      </c>
      <c r="AJ2805" s="308"/>
      <c r="AK2805" s="308"/>
      <c r="AL2805" s="308"/>
      <c r="AM2805" s="308"/>
      <c r="AN2805" s="308"/>
      <c r="AO2805" s="308"/>
      <c r="AP2805" s="308"/>
      <c r="AQ2805" s="324"/>
      <c r="AR2805" s="324"/>
    </row>
    <row r="2806" spans="2:44" s="305" customFormat="1" ht="28.8">
      <c r="B2806" s="4"/>
      <c r="C2806" s="123" t="s">
        <v>3375</v>
      </c>
      <c r="D2806" s="123" t="s">
        <v>3401</v>
      </c>
      <c r="E2806" s="30" t="s">
        <v>3479</v>
      </c>
      <c r="F2806" s="7" t="s">
        <v>4055</v>
      </c>
      <c r="G2806" s="7" t="s">
        <v>3486</v>
      </c>
      <c r="H2806" s="8" t="s">
        <v>1246</v>
      </c>
      <c r="I2806" s="1">
        <v>15</v>
      </c>
      <c r="J2806" s="1">
        <v>0</v>
      </c>
      <c r="K2806" s="1">
        <v>0.1</v>
      </c>
      <c r="L2806" s="1">
        <v>0</v>
      </c>
      <c r="M2806" s="1"/>
      <c r="N2806" s="1"/>
      <c r="O2806" s="1"/>
      <c r="P2806" s="1"/>
      <c r="Q2806" s="1"/>
      <c r="R2806" s="306" t="s">
        <v>3485</v>
      </c>
      <c r="S2806" s="1" t="s">
        <v>3443</v>
      </c>
      <c r="T2806" s="3" t="s">
        <v>3444</v>
      </c>
      <c r="U2806" s="3"/>
      <c r="V2806" s="3" t="s">
        <v>3444</v>
      </c>
      <c r="W2806" s="3" t="s">
        <v>3444</v>
      </c>
      <c r="X2806" s="7" t="s">
        <v>3445</v>
      </c>
      <c r="Y2806" s="307"/>
      <c r="Z2806" s="308"/>
      <c r="AA2806" s="308" t="s">
        <v>3444</v>
      </c>
      <c r="AB2806" s="308"/>
      <c r="AC2806" s="308"/>
      <c r="AD2806" s="308"/>
      <c r="AE2806" s="323" t="s">
        <v>3444</v>
      </c>
      <c r="AF2806" s="308" t="s">
        <v>3444</v>
      </c>
      <c r="AG2806" s="308" t="s">
        <v>3444</v>
      </c>
      <c r="AH2806" s="308" t="s">
        <v>3444</v>
      </c>
      <c r="AI2806" s="308" t="s">
        <v>3444</v>
      </c>
      <c r="AJ2806" s="308"/>
      <c r="AK2806" s="308"/>
      <c r="AL2806" s="308"/>
      <c r="AM2806" s="308"/>
      <c r="AN2806" s="308"/>
      <c r="AO2806" s="308"/>
      <c r="AP2806" s="308"/>
      <c r="AQ2806" s="324"/>
      <c r="AR2806" s="324"/>
    </row>
    <row r="2807" spans="2:44" s="305" customFormat="1" ht="28.8">
      <c r="B2807" s="4"/>
      <c r="C2807" s="123" t="s">
        <v>3375</v>
      </c>
      <c r="D2807" s="123" t="s">
        <v>3401</v>
      </c>
      <c r="E2807" s="30" t="s">
        <v>3479</v>
      </c>
      <c r="F2807" s="7" t="s">
        <v>4055</v>
      </c>
      <c r="G2807" s="7" t="s">
        <v>3487</v>
      </c>
      <c r="H2807" s="8" t="s">
        <v>1246</v>
      </c>
      <c r="I2807" s="1">
        <v>15</v>
      </c>
      <c r="J2807" s="1">
        <v>10</v>
      </c>
      <c r="K2807" s="1">
        <v>0.1</v>
      </c>
      <c r="L2807" s="1">
        <v>0</v>
      </c>
      <c r="M2807" s="1"/>
      <c r="N2807" s="1"/>
      <c r="O2807" s="1"/>
      <c r="P2807" s="1"/>
      <c r="Q2807" s="1"/>
      <c r="R2807" s="306" t="s">
        <v>3488</v>
      </c>
      <c r="S2807" s="1" t="s">
        <v>3443</v>
      </c>
      <c r="T2807" s="3" t="s">
        <v>3444</v>
      </c>
      <c r="U2807" s="3"/>
      <c r="V2807" s="3" t="s">
        <v>3444</v>
      </c>
      <c r="W2807" s="3" t="s">
        <v>3444</v>
      </c>
      <c r="X2807" s="7" t="s">
        <v>3445</v>
      </c>
      <c r="Y2807" s="307"/>
      <c r="Z2807" s="308"/>
      <c r="AA2807" s="308" t="s">
        <v>3444</v>
      </c>
      <c r="AB2807" s="308"/>
      <c r="AC2807" s="308"/>
      <c r="AD2807" s="308"/>
      <c r="AE2807" s="323" t="s">
        <v>3444</v>
      </c>
      <c r="AF2807" s="308" t="s">
        <v>3444</v>
      </c>
      <c r="AG2807" s="308" t="s">
        <v>3444</v>
      </c>
      <c r="AH2807" s="308" t="s">
        <v>3444</v>
      </c>
      <c r="AI2807" s="308" t="s">
        <v>3444</v>
      </c>
      <c r="AJ2807" s="308"/>
      <c r="AK2807" s="308"/>
      <c r="AL2807" s="308"/>
      <c r="AM2807" s="308"/>
      <c r="AN2807" s="308"/>
      <c r="AO2807" s="308"/>
      <c r="AP2807" s="308"/>
      <c r="AQ2807" s="324"/>
      <c r="AR2807" s="324"/>
    </row>
    <row r="2808" spans="2:44" s="305" customFormat="1" ht="28.8">
      <c r="B2808" s="4"/>
      <c r="C2808" s="123" t="s">
        <v>3375</v>
      </c>
      <c r="D2808" s="123" t="s">
        <v>3401</v>
      </c>
      <c r="E2808" s="30" t="s">
        <v>3479</v>
      </c>
      <c r="F2808" s="7" t="s">
        <v>4055</v>
      </c>
      <c r="G2808" s="7" t="s">
        <v>3489</v>
      </c>
      <c r="H2808" s="8" t="s">
        <v>1246</v>
      </c>
      <c r="I2808" s="1">
        <v>15</v>
      </c>
      <c r="J2808" s="1">
        <v>0</v>
      </c>
      <c r="K2808" s="1">
        <v>0.1</v>
      </c>
      <c r="L2808" s="1">
        <v>0</v>
      </c>
      <c r="M2808" s="1"/>
      <c r="N2808" s="1"/>
      <c r="O2808" s="1"/>
      <c r="P2808" s="1"/>
      <c r="Q2808" s="1"/>
      <c r="R2808" s="306" t="s">
        <v>3485</v>
      </c>
      <c r="S2808" s="1" t="s">
        <v>3443</v>
      </c>
      <c r="T2808" s="3" t="s">
        <v>3444</v>
      </c>
      <c r="U2808" s="3"/>
      <c r="V2808" s="3" t="s">
        <v>3444</v>
      </c>
      <c r="W2808" s="3" t="s">
        <v>3444</v>
      </c>
      <c r="X2808" s="7" t="s">
        <v>3445</v>
      </c>
      <c r="Y2808" s="307"/>
      <c r="Z2808" s="308"/>
      <c r="AA2808" s="308" t="s">
        <v>3444</v>
      </c>
      <c r="AB2808" s="308"/>
      <c r="AC2808" s="308"/>
      <c r="AD2808" s="308"/>
      <c r="AE2808" s="323" t="s">
        <v>3444</v>
      </c>
      <c r="AF2808" s="308" t="s">
        <v>3444</v>
      </c>
      <c r="AG2808" s="308" t="s">
        <v>3444</v>
      </c>
      <c r="AH2808" s="308" t="s">
        <v>3444</v>
      </c>
      <c r="AI2808" s="308" t="s">
        <v>3444</v>
      </c>
      <c r="AJ2808" s="308"/>
      <c r="AK2808" s="308"/>
      <c r="AL2808" s="308"/>
      <c r="AM2808" s="308"/>
      <c r="AN2808" s="308"/>
      <c r="AO2808" s="308"/>
      <c r="AP2808" s="308"/>
      <c r="AQ2808" s="324"/>
      <c r="AR2808" s="324"/>
    </row>
    <row r="2809" spans="2:44" s="305" customFormat="1" ht="28.8">
      <c r="B2809" s="4"/>
      <c r="C2809" s="123" t="s">
        <v>3375</v>
      </c>
      <c r="D2809" s="123" t="s">
        <v>3401</v>
      </c>
      <c r="E2809" s="30" t="s">
        <v>3479</v>
      </c>
      <c r="F2809" s="7" t="s">
        <v>4055</v>
      </c>
      <c r="G2809" s="7" t="s">
        <v>3490</v>
      </c>
      <c r="H2809" s="8" t="s">
        <v>1246</v>
      </c>
      <c r="I2809" s="1">
        <v>30</v>
      </c>
      <c r="J2809" s="1">
        <v>0</v>
      </c>
      <c r="K2809" s="1">
        <v>0.1</v>
      </c>
      <c r="L2809" s="1">
        <v>0</v>
      </c>
      <c r="M2809" s="1"/>
      <c r="N2809" s="1"/>
      <c r="O2809" s="1"/>
      <c r="P2809" s="1"/>
      <c r="Q2809" s="1"/>
      <c r="R2809" s="306" t="s">
        <v>3485</v>
      </c>
      <c r="S2809" s="1" t="s">
        <v>3443</v>
      </c>
      <c r="T2809" s="3" t="s">
        <v>3444</v>
      </c>
      <c r="U2809" s="3"/>
      <c r="V2809" s="3" t="s">
        <v>3444</v>
      </c>
      <c r="W2809" s="3" t="s">
        <v>3444</v>
      </c>
      <c r="X2809" s="7" t="s">
        <v>3445</v>
      </c>
      <c r="Y2809" s="307"/>
      <c r="Z2809" s="308"/>
      <c r="AA2809" s="308" t="s">
        <v>3444</v>
      </c>
      <c r="AB2809" s="308"/>
      <c r="AC2809" s="308"/>
      <c r="AD2809" s="308"/>
      <c r="AE2809" s="323" t="s">
        <v>3444</v>
      </c>
      <c r="AF2809" s="308" t="s">
        <v>3444</v>
      </c>
      <c r="AG2809" s="308" t="s">
        <v>3444</v>
      </c>
      <c r="AH2809" s="308" t="s">
        <v>3444</v>
      </c>
      <c r="AI2809" s="308" t="s">
        <v>3444</v>
      </c>
      <c r="AJ2809" s="308"/>
      <c r="AK2809" s="308"/>
      <c r="AL2809" s="308"/>
      <c r="AM2809" s="308"/>
      <c r="AN2809" s="308"/>
      <c r="AO2809" s="308"/>
      <c r="AP2809" s="308"/>
      <c r="AQ2809" s="324"/>
      <c r="AR2809" s="324"/>
    </row>
    <row r="2810" spans="2:44" s="305" customFormat="1" ht="28.8">
      <c r="B2810" s="4"/>
      <c r="C2810" s="123" t="s">
        <v>3375</v>
      </c>
      <c r="D2810" s="123" t="s">
        <v>3401</v>
      </c>
      <c r="E2810" s="30" t="s">
        <v>3479</v>
      </c>
      <c r="F2810" s="7" t="s">
        <v>4055</v>
      </c>
      <c r="G2810" s="7" t="s">
        <v>3491</v>
      </c>
      <c r="H2810" s="8" t="s">
        <v>1246</v>
      </c>
      <c r="I2810" s="1">
        <v>30</v>
      </c>
      <c r="J2810" s="1">
        <v>0</v>
      </c>
      <c r="K2810" s="1">
        <v>0.15</v>
      </c>
      <c r="L2810" s="1">
        <v>0</v>
      </c>
      <c r="M2810" s="1"/>
      <c r="N2810" s="1"/>
      <c r="O2810" s="1"/>
      <c r="P2810" s="1"/>
      <c r="Q2810" s="1"/>
      <c r="R2810" s="306" t="s">
        <v>3488</v>
      </c>
      <c r="S2810" s="1" t="s">
        <v>3443</v>
      </c>
      <c r="T2810" s="3" t="s">
        <v>3444</v>
      </c>
      <c r="U2810" s="3"/>
      <c r="V2810" s="3" t="s">
        <v>3444</v>
      </c>
      <c r="W2810" s="3" t="s">
        <v>3444</v>
      </c>
      <c r="X2810" s="7" t="s">
        <v>3445</v>
      </c>
      <c r="Y2810" s="307"/>
      <c r="Z2810" s="308"/>
      <c r="AA2810" s="308" t="s">
        <v>3444</v>
      </c>
      <c r="AB2810" s="308"/>
      <c r="AC2810" s="308"/>
      <c r="AD2810" s="308"/>
      <c r="AE2810" s="323" t="s">
        <v>3444</v>
      </c>
      <c r="AF2810" s="308" t="s">
        <v>3444</v>
      </c>
      <c r="AG2810" s="308" t="s">
        <v>3444</v>
      </c>
      <c r="AH2810" s="308" t="s">
        <v>3444</v>
      </c>
      <c r="AI2810" s="308" t="s">
        <v>3444</v>
      </c>
      <c r="AJ2810" s="308"/>
      <c r="AK2810" s="308"/>
      <c r="AL2810" s="308"/>
      <c r="AM2810" s="308"/>
      <c r="AN2810" s="308"/>
      <c r="AO2810" s="308"/>
      <c r="AP2810" s="308"/>
      <c r="AQ2810" s="324"/>
      <c r="AR2810" s="324"/>
    </row>
    <row r="2811" spans="2:44" s="305" customFormat="1" ht="28.8">
      <c r="B2811" s="4"/>
      <c r="C2811" s="123" t="s">
        <v>3375</v>
      </c>
      <c r="D2811" s="123" t="s">
        <v>3401</v>
      </c>
      <c r="E2811" s="30" t="s">
        <v>3479</v>
      </c>
      <c r="F2811" s="7" t="s">
        <v>4055</v>
      </c>
      <c r="G2811" s="7" t="s">
        <v>3492</v>
      </c>
      <c r="H2811" s="8" t="s">
        <v>1246</v>
      </c>
      <c r="I2811" s="1">
        <v>30</v>
      </c>
      <c r="J2811" s="1">
        <v>0</v>
      </c>
      <c r="K2811" s="1">
        <v>0.2</v>
      </c>
      <c r="L2811" s="1">
        <v>0</v>
      </c>
      <c r="M2811" s="1"/>
      <c r="N2811" s="1"/>
      <c r="O2811" s="1"/>
      <c r="P2811" s="1"/>
      <c r="Q2811" s="1"/>
      <c r="R2811" s="306" t="s">
        <v>3488</v>
      </c>
      <c r="S2811" s="1" t="s">
        <v>3443</v>
      </c>
      <c r="T2811" s="3" t="s">
        <v>3444</v>
      </c>
      <c r="U2811" s="3"/>
      <c r="V2811" s="3" t="s">
        <v>3444</v>
      </c>
      <c r="W2811" s="3" t="s">
        <v>3444</v>
      </c>
      <c r="X2811" s="7" t="s">
        <v>3445</v>
      </c>
      <c r="Y2811" s="307"/>
      <c r="Z2811" s="308"/>
      <c r="AA2811" s="308" t="s">
        <v>3444</v>
      </c>
      <c r="AB2811" s="308"/>
      <c r="AC2811" s="308"/>
      <c r="AD2811" s="308"/>
      <c r="AE2811" s="323" t="s">
        <v>3444</v>
      </c>
      <c r="AF2811" s="308" t="s">
        <v>3444</v>
      </c>
      <c r="AG2811" s="308" t="s">
        <v>3444</v>
      </c>
      <c r="AH2811" s="308" t="s">
        <v>3444</v>
      </c>
      <c r="AI2811" s="308" t="s">
        <v>3444</v>
      </c>
      <c r="AJ2811" s="308"/>
      <c r="AK2811" s="308"/>
      <c r="AL2811" s="308"/>
      <c r="AM2811" s="308"/>
      <c r="AN2811" s="308"/>
      <c r="AO2811" s="308"/>
      <c r="AP2811" s="308"/>
      <c r="AQ2811" s="324"/>
      <c r="AR2811" s="324"/>
    </row>
    <row r="2812" spans="2:44" s="305" customFormat="1" ht="28.8">
      <c r="B2812" s="4"/>
      <c r="C2812" s="123" t="s">
        <v>3375</v>
      </c>
      <c r="D2812" s="123" t="s">
        <v>3401</v>
      </c>
      <c r="E2812" s="30" t="s">
        <v>3479</v>
      </c>
      <c r="F2812" s="7" t="s">
        <v>4055</v>
      </c>
      <c r="G2812" s="7" t="s">
        <v>3493</v>
      </c>
      <c r="H2812" s="8" t="s">
        <v>1246</v>
      </c>
      <c r="I2812" s="1">
        <v>15</v>
      </c>
      <c r="J2812" s="1">
        <v>0</v>
      </c>
      <c r="K2812" s="1">
        <v>0.1</v>
      </c>
      <c r="L2812" s="1">
        <v>0</v>
      </c>
      <c r="M2812" s="1"/>
      <c r="N2812" s="1"/>
      <c r="O2812" s="1"/>
      <c r="P2812" s="1"/>
      <c r="Q2812" s="1"/>
      <c r="R2812" s="306" t="s">
        <v>3485</v>
      </c>
      <c r="S2812" s="1" t="s">
        <v>3443</v>
      </c>
      <c r="T2812" s="3" t="s">
        <v>3444</v>
      </c>
      <c r="U2812" s="3"/>
      <c r="V2812" s="3" t="s">
        <v>3444</v>
      </c>
      <c r="W2812" s="3" t="s">
        <v>3444</v>
      </c>
      <c r="X2812" s="7" t="s">
        <v>3445</v>
      </c>
      <c r="Y2812" s="307"/>
      <c r="Z2812" s="308"/>
      <c r="AA2812" s="308" t="s">
        <v>3444</v>
      </c>
      <c r="AB2812" s="308"/>
      <c r="AC2812" s="308"/>
      <c r="AD2812" s="308"/>
      <c r="AE2812" s="323" t="s">
        <v>3444</v>
      </c>
      <c r="AF2812" s="308" t="s">
        <v>3444</v>
      </c>
      <c r="AG2812" s="308" t="s">
        <v>3444</v>
      </c>
      <c r="AH2812" s="308" t="s">
        <v>3444</v>
      </c>
      <c r="AI2812" s="308" t="s">
        <v>3444</v>
      </c>
      <c r="AJ2812" s="308"/>
      <c r="AK2812" s="308"/>
      <c r="AL2812" s="308"/>
      <c r="AM2812" s="308"/>
      <c r="AN2812" s="308"/>
      <c r="AO2812" s="308"/>
      <c r="AP2812" s="308"/>
      <c r="AQ2812" s="324"/>
      <c r="AR2812" s="324"/>
    </row>
    <row r="2813" spans="2:44" s="305" customFormat="1" ht="28.8">
      <c r="B2813" s="4"/>
      <c r="C2813" s="123" t="s">
        <v>3375</v>
      </c>
      <c r="D2813" s="123" t="s">
        <v>3401</v>
      </c>
      <c r="E2813" s="30" t="s">
        <v>3479</v>
      </c>
      <c r="F2813" s="7" t="s">
        <v>4056</v>
      </c>
      <c r="G2813" s="7" t="s">
        <v>3494</v>
      </c>
      <c r="H2813" s="8" t="s">
        <v>1246</v>
      </c>
      <c r="I2813" s="1">
        <v>10</v>
      </c>
      <c r="J2813" s="1">
        <v>0</v>
      </c>
      <c r="K2813" s="1">
        <v>0.2</v>
      </c>
      <c r="L2813" s="1">
        <v>0</v>
      </c>
      <c r="M2813" s="1"/>
      <c r="N2813" s="1"/>
      <c r="O2813" s="1"/>
      <c r="P2813" s="1">
        <v>0</v>
      </c>
      <c r="Q2813" s="1"/>
      <c r="R2813" s="306" t="s">
        <v>3495</v>
      </c>
      <c r="S2813" s="1" t="s">
        <v>3443</v>
      </c>
      <c r="T2813" s="3" t="s">
        <v>3444</v>
      </c>
      <c r="U2813" s="3"/>
      <c r="V2813" s="3" t="s">
        <v>3444</v>
      </c>
      <c r="W2813" s="3" t="s">
        <v>3444</v>
      </c>
      <c r="X2813" s="7" t="s">
        <v>3445</v>
      </c>
      <c r="Y2813" s="307"/>
      <c r="Z2813" s="308"/>
      <c r="AA2813" s="308" t="s">
        <v>3444</v>
      </c>
      <c r="AB2813" s="308"/>
      <c r="AC2813" s="308"/>
      <c r="AD2813" s="308"/>
      <c r="AE2813" s="323" t="s">
        <v>3444</v>
      </c>
      <c r="AF2813" s="308" t="s">
        <v>3444</v>
      </c>
      <c r="AG2813" s="308" t="s">
        <v>3444</v>
      </c>
      <c r="AH2813" s="308" t="s">
        <v>3444</v>
      </c>
      <c r="AI2813" s="308" t="s">
        <v>3444</v>
      </c>
      <c r="AJ2813" s="308"/>
      <c r="AK2813" s="308"/>
      <c r="AL2813" s="308"/>
      <c r="AM2813" s="308"/>
      <c r="AN2813" s="308"/>
      <c r="AO2813" s="308"/>
      <c r="AP2813" s="308"/>
      <c r="AQ2813" s="324"/>
      <c r="AR2813" s="324"/>
    </row>
    <row r="2814" spans="2:44" s="305" customFormat="1" ht="42.6">
      <c r="B2814" s="4"/>
      <c r="C2814" s="123" t="s">
        <v>3375</v>
      </c>
      <c r="D2814" s="123" t="s">
        <v>3401</v>
      </c>
      <c r="E2814" s="30" t="s">
        <v>3496</v>
      </c>
      <c r="F2814" s="7" t="s">
        <v>4057</v>
      </c>
      <c r="G2814" s="7" t="s">
        <v>3484</v>
      </c>
      <c r="H2814" s="8" t="s">
        <v>1246</v>
      </c>
      <c r="I2814" s="1">
        <v>10</v>
      </c>
      <c r="J2814" s="1">
        <v>0</v>
      </c>
      <c r="K2814" s="1">
        <v>0.05</v>
      </c>
      <c r="L2814" s="1">
        <v>0</v>
      </c>
      <c r="M2814" s="1">
        <v>510</v>
      </c>
      <c r="N2814" s="1">
        <v>10</v>
      </c>
      <c r="O2814" s="1">
        <v>3.7</v>
      </c>
      <c r="P2814" s="1">
        <v>0</v>
      </c>
      <c r="Q2814" s="1"/>
      <c r="R2814" s="306" t="s">
        <v>3485</v>
      </c>
      <c r="S2814" s="1" t="s">
        <v>3443</v>
      </c>
      <c r="T2814" s="3"/>
      <c r="U2814" s="3" t="s">
        <v>3444</v>
      </c>
      <c r="V2814" s="3" t="s">
        <v>3444</v>
      </c>
      <c r="W2814" s="3" t="s">
        <v>3444</v>
      </c>
      <c r="X2814" s="7" t="s">
        <v>3445</v>
      </c>
      <c r="Y2814" s="307"/>
      <c r="Z2814" s="308" t="s">
        <v>3444</v>
      </c>
      <c r="AA2814" s="308" t="s">
        <v>3444</v>
      </c>
      <c r="AB2814" s="308"/>
      <c r="AC2814" s="308"/>
      <c r="AD2814" s="308"/>
      <c r="AE2814" s="323" t="s">
        <v>3444</v>
      </c>
      <c r="AF2814" s="308" t="s">
        <v>3444</v>
      </c>
      <c r="AG2814" s="308" t="s">
        <v>3444</v>
      </c>
      <c r="AH2814" s="308" t="s">
        <v>3444</v>
      </c>
      <c r="AI2814" s="308" t="s">
        <v>3444</v>
      </c>
      <c r="AJ2814" s="308"/>
      <c r="AK2814" s="308"/>
      <c r="AL2814" s="308"/>
      <c r="AM2814" s="308" t="s">
        <v>3444</v>
      </c>
      <c r="AN2814" s="308" t="s">
        <v>3444</v>
      </c>
      <c r="AO2814" s="308"/>
      <c r="AP2814" s="308"/>
      <c r="AQ2814" s="324"/>
      <c r="AR2814" s="324"/>
    </row>
    <row r="2815" spans="2:44" s="305" customFormat="1" ht="42.6">
      <c r="B2815" s="4"/>
      <c r="C2815" s="123" t="s">
        <v>3375</v>
      </c>
      <c r="D2815" s="123" t="s">
        <v>3401</v>
      </c>
      <c r="E2815" s="30" t="s">
        <v>3496</v>
      </c>
      <c r="F2815" s="7" t="s">
        <v>4058</v>
      </c>
      <c r="G2815" s="7" t="s">
        <v>3486</v>
      </c>
      <c r="H2815" s="8" t="s">
        <v>1246</v>
      </c>
      <c r="I2815" s="1">
        <v>10</v>
      </c>
      <c r="J2815" s="1">
        <v>10</v>
      </c>
      <c r="K2815" s="1">
        <v>0.1</v>
      </c>
      <c r="L2815" s="1">
        <v>0</v>
      </c>
      <c r="M2815" s="1"/>
      <c r="N2815" s="1"/>
      <c r="O2815" s="1"/>
      <c r="P2815" s="1">
        <v>0</v>
      </c>
      <c r="Q2815" s="1"/>
      <c r="R2815" s="306" t="s">
        <v>3485</v>
      </c>
      <c r="S2815" s="1" t="s">
        <v>3443</v>
      </c>
      <c r="T2815" s="3"/>
      <c r="U2815" s="3" t="s">
        <v>3444</v>
      </c>
      <c r="V2815" s="3" t="s">
        <v>3444</v>
      </c>
      <c r="W2815" s="3" t="s">
        <v>3444</v>
      </c>
      <c r="X2815" s="7" t="s">
        <v>3445</v>
      </c>
      <c r="Y2815" s="307"/>
      <c r="Z2815" s="308" t="s">
        <v>3444</v>
      </c>
      <c r="AA2815" s="308" t="s">
        <v>3444</v>
      </c>
      <c r="AB2815" s="308"/>
      <c r="AC2815" s="308"/>
      <c r="AD2815" s="308"/>
      <c r="AE2815" s="323" t="s">
        <v>3444</v>
      </c>
      <c r="AF2815" s="308" t="s">
        <v>3444</v>
      </c>
      <c r="AG2815" s="308" t="s">
        <v>3444</v>
      </c>
      <c r="AH2815" s="308" t="s">
        <v>3444</v>
      </c>
      <c r="AI2815" s="308" t="s">
        <v>3444</v>
      </c>
      <c r="AJ2815" s="308"/>
      <c r="AK2815" s="308"/>
      <c r="AL2815" s="308"/>
      <c r="AM2815" s="308" t="s">
        <v>3444</v>
      </c>
      <c r="AN2815" s="308" t="s">
        <v>3444</v>
      </c>
      <c r="AO2815" s="308"/>
      <c r="AP2815" s="308"/>
      <c r="AQ2815" s="324"/>
      <c r="AR2815" s="324"/>
    </row>
    <row r="2816" spans="2:44" s="305" customFormat="1" ht="42.6">
      <c r="B2816" s="4"/>
      <c r="C2816" s="123" t="s">
        <v>3375</v>
      </c>
      <c r="D2816" s="123" t="s">
        <v>3401</v>
      </c>
      <c r="E2816" s="30" t="s">
        <v>3496</v>
      </c>
      <c r="F2816" s="7" t="s">
        <v>4058</v>
      </c>
      <c r="G2816" s="7" t="s">
        <v>3487</v>
      </c>
      <c r="H2816" s="8" t="s">
        <v>1246</v>
      </c>
      <c r="I2816" s="1">
        <v>10</v>
      </c>
      <c r="J2816" s="1">
        <v>0</v>
      </c>
      <c r="K2816" s="1">
        <v>0.1</v>
      </c>
      <c r="L2816" s="1">
        <v>0</v>
      </c>
      <c r="M2816" s="1"/>
      <c r="N2816" s="1"/>
      <c r="O2816" s="1"/>
      <c r="P2816" s="1"/>
      <c r="Q2816" s="1"/>
      <c r="R2816" s="306" t="s">
        <v>3488</v>
      </c>
      <c r="S2816" s="1" t="s">
        <v>3443</v>
      </c>
      <c r="T2816" s="3"/>
      <c r="U2816" s="3" t="s">
        <v>3444</v>
      </c>
      <c r="V2816" s="3" t="s">
        <v>3444</v>
      </c>
      <c r="W2816" s="3" t="s">
        <v>3444</v>
      </c>
      <c r="X2816" s="7" t="s">
        <v>3445</v>
      </c>
      <c r="Y2816" s="307"/>
      <c r="Z2816" s="308" t="s">
        <v>3444</v>
      </c>
      <c r="AA2816" s="308" t="s">
        <v>3444</v>
      </c>
      <c r="AB2816" s="308"/>
      <c r="AC2816" s="308"/>
      <c r="AD2816" s="308"/>
      <c r="AE2816" s="323" t="s">
        <v>3444</v>
      </c>
      <c r="AF2816" s="308" t="s">
        <v>3444</v>
      </c>
      <c r="AG2816" s="308" t="s">
        <v>3444</v>
      </c>
      <c r="AH2816" s="308" t="s">
        <v>3444</v>
      </c>
      <c r="AI2816" s="308" t="s">
        <v>3444</v>
      </c>
      <c r="AJ2816" s="308"/>
      <c r="AK2816" s="308"/>
      <c r="AL2816" s="308"/>
      <c r="AM2816" s="308" t="s">
        <v>3444</v>
      </c>
      <c r="AN2816" s="308" t="s">
        <v>3444</v>
      </c>
      <c r="AO2816" s="308"/>
      <c r="AP2816" s="308"/>
      <c r="AQ2816" s="324"/>
      <c r="AR2816" s="324"/>
    </row>
    <row r="2817" spans="2:44" s="305" customFormat="1" ht="42.6">
      <c r="B2817" s="4"/>
      <c r="C2817" s="123" t="s">
        <v>3375</v>
      </c>
      <c r="D2817" s="123" t="s">
        <v>3401</v>
      </c>
      <c r="E2817" s="30" t="s">
        <v>3496</v>
      </c>
      <c r="F2817" s="7" t="s">
        <v>4058</v>
      </c>
      <c r="G2817" s="7" t="s">
        <v>3497</v>
      </c>
      <c r="H2817" s="8" t="s">
        <v>1246</v>
      </c>
      <c r="I2817" s="1">
        <v>15</v>
      </c>
      <c r="J2817" s="1">
        <v>0</v>
      </c>
      <c r="K2817" s="1">
        <v>0.1</v>
      </c>
      <c r="L2817" s="1">
        <v>0</v>
      </c>
      <c r="M2817" s="1"/>
      <c r="N2817" s="1"/>
      <c r="O2817" s="1"/>
      <c r="P2817" s="1"/>
      <c r="Q2817" s="1"/>
      <c r="R2817" s="306" t="s">
        <v>3495</v>
      </c>
      <c r="S2817" s="1" t="s">
        <v>3443</v>
      </c>
      <c r="T2817" s="3"/>
      <c r="U2817" s="3" t="s">
        <v>3444</v>
      </c>
      <c r="V2817" s="3" t="s">
        <v>3444</v>
      </c>
      <c r="W2817" s="3" t="s">
        <v>3444</v>
      </c>
      <c r="X2817" s="7" t="s">
        <v>3445</v>
      </c>
      <c r="Y2817" s="307"/>
      <c r="Z2817" s="308" t="s">
        <v>3444</v>
      </c>
      <c r="AA2817" s="308" t="s">
        <v>3444</v>
      </c>
      <c r="AB2817" s="308"/>
      <c r="AC2817" s="308"/>
      <c r="AD2817" s="308"/>
      <c r="AE2817" s="323" t="s">
        <v>3444</v>
      </c>
      <c r="AF2817" s="308" t="s">
        <v>3444</v>
      </c>
      <c r="AG2817" s="308" t="s">
        <v>3444</v>
      </c>
      <c r="AH2817" s="308" t="s">
        <v>3444</v>
      </c>
      <c r="AI2817" s="308" t="s">
        <v>3444</v>
      </c>
      <c r="AJ2817" s="308"/>
      <c r="AK2817" s="308"/>
      <c r="AL2817" s="308"/>
      <c r="AM2817" s="308" t="s">
        <v>3444</v>
      </c>
      <c r="AN2817" s="308" t="s">
        <v>3444</v>
      </c>
      <c r="AO2817" s="308"/>
      <c r="AP2817" s="308"/>
      <c r="AQ2817" s="324"/>
      <c r="AR2817" s="324"/>
    </row>
    <row r="2818" spans="2:44" s="305" customFormat="1" ht="42.6">
      <c r="B2818" s="4"/>
      <c r="C2818" s="123" t="s">
        <v>3375</v>
      </c>
      <c r="D2818" s="123" t="s">
        <v>3401</v>
      </c>
      <c r="E2818" s="30" t="s">
        <v>3496</v>
      </c>
      <c r="F2818" s="7" t="s">
        <v>4058</v>
      </c>
      <c r="G2818" s="7" t="s">
        <v>3498</v>
      </c>
      <c r="H2818" s="8" t="s">
        <v>1246</v>
      </c>
      <c r="I2818" s="1">
        <v>15</v>
      </c>
      <c r="J2818" s="1">
        <v>0</v>
      </c>
      <c r="K2818" s="1">
        <v>0.15</v>
      </c>
      <c r="L2818" s="1">
        <v>0</v>
      </c>
      <c r="M2818" s="1"/>
      <c r="N2818" s="1"/>
      <c r="O2818" s="1"/>
      <c r="P2818" s="1"/>
      <c r="Q2818" s="1"/>
      <c r="R2818" s="306" t="s">
        <v>3485</v>
      </c>
      <c r="S2818" s="1" t="s">
        <v>3443</v>
      </c>
      <c r="T2818" s="3"/>
      <c r="U2818" s="3" t="s">
        <v>3444</v>
      </c>
      <c r="V2818" s="3" t="s">
        <v>3444</v>
      </c>
      <c r="W2818" s="3" t="s">
        <v>3444</v>
      </c>
      <c r="X2818" s="7" t="s">
        <v>3445</v>
      </c>
      <c r="Y2818" s="307"/>
      <c r="Z2818" s="308" t="s">
        <v>3444</v>
      </c>
      <c r="AA2818" s="308" t="s">
        <v>3444</v>
      </c>
      <c r="AB2818" s="308"/>
      <c r="AC2818" s="308"/>
      <c r="AD2818" s="308"/>
      <c r="AE2818" s="323" t="s">
        <v>3444</v>
      </c>
      <c r="AF2818" s="308" t="s">
        <v>3444</v>
      </c>
      <c r="AG2818" s="308" t="s">
        <v>3444</v>
      </c>
      <c r="AH2818" s="308" t="s">
        <v>3444</v>
      </c>
      <c r="AI2818" s="308" t="s">
        <v>3444</v>
      </c>
      <c r="AJ2818" s="308"/>
      <c r="AK2818" s="308"/>
      <c r="AL2818" s="308"/>
      <c r="AM2818" s="308" t="s">
        <v>3444</v>
      </c>
      <c r="AN2818" s="308" t="s">
        <v>3444</v>
      </c>
      <c r="AO2818" s="308"/>
      <c r="AP2818" s="308"/>
      <c r="AQ2818" s="324"/>
      <c r="AR2818" s="324"/>
    </row>
    <row r="2819" spans="2:44" s="305" customFormat="1" ht="42.6">
      <c r="B2819" s="4"/>
      <c r="C2819" s="123" t="s">
        <v>3375</v>
      </c>
      <c r="D2819" s="123" t="s">
        <v>3401</v>
      </c>
      <c r="E2819" s="30" t="s">
        <v>3496</v>
      </c>
      <c r="F2819" s="7" t="s">
        <v>4058</v>
      </c>
      <c r="G2819" s="7" t="s">
        <v>3499</v>
      </c>
      <c r="H2819" s="8" t="s">
        <v>1246</v>
      </c>
      <c r="I2819" s="1">
        <v>15</v>
      </c>
      <c r="J2819" s="1">
        <v>0</v>
      </c>
      <c r="K2819" s="1">
        <v>0.15</v>
      </c>
      <c r="L2819" s="1">
        <v>0</v>
      </c>
      <c r="M2819" s="1"/>
      <c r="N2819" s="1"/>
      <c r="O2819" s="1"/>
      <c r="P2819" s="1"/>
      <c r="Q2819" s="1"/>
      <c r="R2819" s="306" t="s">
        <v>3485</v>
      </c>
      <c r="S2819" s="1" t="s">
        <v>3443</v>
      </c>
      <c r="T2819" s="3"/>
      <c r="U2819" s="3" t="s">
        <v>3444</v>
      </c>
      <c r="V2819" s="3" t="s">
        <v>3444</v>
      </c>
      <c r="W2819" s="3" t="s">
        <v>3444</v>
      </c>
      <c r="X2819" s="7" t="s">
        <v>3445</v>
      </c>
      <c r="Y2819" s="307"/>
      <c r="Z2819" s="308" t="s">
        <v>3444</v>
      </c>
      <c r="AA2819" s="308" t="s">
        <v>3444</v>
      </c>
      <c r="AB2819" s="308"/>
      <c r="AC2819" s="308"/>
      <c r="AD2819" s="308"/>
      <c r="AE2819" s="323" t="s">
        <v>3444</v>
      </c>
      <c r="AF2819" s="308" t="s">
        <v>3444</v>
      </c>
      <c r="AG2819" s="308" t="s">
        <v>3444</v>
      </c>
      <c r="AH2819" s="308" t="s">
        <v>3444</v>
      </c>
      <c r="AI2819" s="308" t="s">
        <v>3444</v>
      </c>
      <c r="AJ2819" s="308"/>
      <c r="AK2819" s="308"/>
      <c r="AL2819" s="308"/>
      <c r="AM2819" s="308" t="s">
        <v>3444</v>
      </c>
      <c r="AN2819" s="308" t="s">
        <v>3444</v>
      </c>
      <c r="AO2819" s="308"/>
      <c r="AP2819" s="308"/>
      <c r="AQ2819" s="324"/>
      <c r="AR2819" s="324"/>
    </row>
    <row r="2820" spans="2:44" s="305" customFormat="1" ht="42.6">
      <c r="B2820" s="4"/>
      <c r="C2820" s="123" t="s">
        <v>3375</v>
      </c>
      <c r="D2820" s="123" t="s">
        <v>3401</v>
      </c>
      <c r="E2820" s="30" t="s">
        <v>3496</v>
      </c>
      <c r="F2820" s="7" t="s">
        <v>4058</v>
      </c>
      <c r="G2820" s="7" t="s">
        <v>3500</v>
      </c>
      <c r="H2820" s="8" t="s">
        <v>1246</v>
      </c>
      <c r="I2820" s="1">
        <v>15</v>
      </c>
      <c r="J2820" s="1">
        <v>0</v>
      </c>
      <c r="K2820" s="1">
        <v>0.15</v>
      </c>
      <c r="L2820" s="1">
        <v>0</v>
      </c>
      <c r="M2820" s="1"/>
      <c r="N2820" s="1"/>
      <c r="O2820" s="1"/>
      <c r="P2820" s="1"/>
      <c r="Q2820" s="1"/>
      <c r="R2820" s="306" t="s">
        <v>3485</v>
      </c>
      <c r="S2820" s="1" t="s">
        <v>3443</v>
      </c>
      <c r="T2820" s="3"/>
      <c r="U2820" s="3" t="s">
        <v>3444</v>
      </c>
      <c r="V2820" s="3" t="s">
        <v>3444</v>
      </c>
      <c r="W2820" s="3" t="s">
        <v>3444</v>
      </c>
      <c r="X2820" s="7" t="s">
        <v>3445</v>
      </c>
      <c r="Y2820" s="307"/>
      <c r="Z2820" s="308" t="s">
        <v>3444</v>
      </c>
      <c r="AA2820" s="308" t="s">
        <v>3444</v>
      </c>
      <c r="AB2820" s="308"/>
      <c r="AC2820" s="308"/>
      <c r="AD2820" s="308"/>
      <c r="AE2820" s="323" t="s">
        <v>3444</v>
      </c>
      <c r="AF2820" s="308" t="s">
        <v>3444</v>
      </c>
      <c r="AG2820" s="308" t="s">
        <v>3444</v>
      </c>
      <c r="AH2820" s="308" t="s">
        <v>3444</v>
      </c>
      <c r="AI2820" s="308" t="s">
        <v>3444</v>
      </c>
      <c r="AJ2820" s="308"/>
      <c r="AK2820" s="308"/>
      <c r="AL2820" s="308"/>
      <c r="AM2820" s="308" t="s">
        <v>3444</v>
      </c>
      <c r="AN2820" s="308" t="s">
        <v>3444</v>
      </c>
      <c r="AO2820" s="308"/>
      <c r="AP2820" s="308"/>
      <c r="AQ2820" s="324"/>
      <c r="AR2820" s="324"/>
    </row>
    <row r="2821" spans="2:44" s="305" customFormat="1" ht="42.6">
      <c r="B2821" s="4"/>
      <c r="C2821" s="123" t="s">
        <v>3375</v>
      </c>
      <c r="D2821" s="123" t="s">
        <v>3401</v>
      </c>
      <c r="E2821" s="30" t="s">
        <v>3496</v>
      </c>
      <c r="F2821" s="7" t="s">
        <v>4058</v>
      </c>
      <c r="G2821" s="7" t="s">
        <v>3501</v>
      </c>
      <c r="H2821" s="8" t="s">
        <v>1246</v>
      </c>
      <c r="I2821" s="1">
        <v>15</v>
      </c>
      <c r="J2821" s="1">
        <v>0</v>
      </c>
      <c r="K2821" s="1">
        <v>0.1</v>
      </c>
      <c r="L2821" s="1">
        <v>0</v>
      </c>
      <c r="M2821" s="1"/>
      <c r="N2821" s="1"/>
      <c r="O2821" s="1"/>
      <c r="P2821" s="1"/>
      <c r="Q2821" s="1"/>
      <c r="R2821" s="306" t="s">
        <v>3485</v>
      </c>
      <c r="S2821" s="1" t="s">
        <v>3443</v>
      </c>
      <c r="T2821" s="3"/>
      <c r="U2821" s="3" t="s">
        <v>3444</v>
      </c>
      <c r="V2821" s="3" t="s">
        <v>3444</v>
      </c>
      <c r="W2821" s="3" t="s">
        <v>3444</v>
      </c>
      <c r="X2821" s="7" t="s">
        <v>3445</v>
      </c>
      <c r="Y2821" s="307"/>
      <c r="Z2821" s="308" t="s">
        <v>3444</v>
      </c>
      <c r="AA2821" s="308" t="s">
        <v>3444</v>
      </c>
      <c r="AB2821" s="308"/>
      <c r="AC2821" s="308"/>
      <c r="AD2821" s="308"/>
      <c r="AE2821" s="323" t="s">
        <v>3444</v>
      </c>
      <c r="AF2821" s="308" t="s">
        <v>3444</v>
      </c>
      <c r="AG2821" s="308" t="s">
        <v>3444</v>
      </c>
      <c r="AH2821" s="308" t="s">
        <v>3444</v>
      </c>
      <c r="AI2821" s="308" t="s">
        <v>3444</v>
      </c>
      <c r="AJ2821" s="308"/>
      <c r="AK2821" s="308"/>
      <c r="AL2821" s="308"/>
      <c r="AM2821" s="308" t="s">
        <v>3444</v>
      </c>
      <c r="AN2821" s="308" t="s">
        <v>3444</v>
      </c>
      <c r="AO2821" s="308"/>
      <c r="AP2821" s="308"/>
      <c r="AQ2821" s="324"/>
      <c r="AR2821" s="324"/>
    </row>
    <row r="2822" spans="2:44" s="305" customFormat="1" ht="42.6">
      <c r="B2822" s="4"/>
      <c r="C2822" s="123" t="s">
        <v>3375</v>
      </c>
      <c r="D2822" s="123" t="s">
        <v>3401</v>
      </c>
      <c r="E2822" s="30" t="s">
        <v>3496</v>
      </c>
      <c r="F2822" s="7" t="s">
        <v>4058</v>
      </c>
      <c r="G2822" s="7" t="s">
        <v>3502</v>
      </c>
      <c r="H2822" s="8" t="s">
        <v>1246</v>
      </c>
      <c r="I2822" s="1">
        <v>15</v>
      </c>
      <c r="J2822" s="1">
        <v>0</v>
      </c>
      <c r="K2822" s="1">
        <v>0.15</v>
      </c>
      <c r="L2822" s="1">
        <v>0</v>
      </c>
      <c r="M2822" s="1"/>
      <c r="N2822" s="1"/>
      <c r="O2822" s="1"/>
      <c r="P2822" s="1"/>
      <c r="Q2822" s="1"/>
      <c r="R2822" s="306" t="s">
        <v>3485</v>
      </c>
      <c r="S2822" s="1" t="s">
        <v>3443</v>
      </c>
      <c r="T2822" s="3"/>
      <c r="U2822" s="3" t="s">
        <v>3444</v>
      </c>
      <c r="V2822" s="3" t="s">
        <v>3444</v>
      </c>
      <c r="W2822" s="3" t="s">
        <v>3444</v>
      </c>
      <c r="X2822" s="7" t="s">
        <v>3445</v>
      </c>
      <c r="Y2822" s="307"/>
      <c r="Z2822" s="308" t="s">
        <v>3444</v>
      </c>
      <c r="AA2822" s="308" t="s">
        <v>3444</v>
      </c>
      <c r="AB2822" s="308"/>
      <c r="AC2822" s="308"/>
      <c r="AD2822" s="308"/>
      <c r="AE2822" s="323" t="s">
        <v>3444</v>
      </c>
      <c r="AF2822" s="308" t="s">
        <v>3444</v>
      </c>
      <c r="AG2822" s="308" t="s">
        <v>3444</v>
      </c>
      <c r="AH2822" s="308" t="s">
        <v>3444</v>
      </c>
      <c r="AI2822" s="308" t="s">
        <v>3444</v>
      </c>
      <c r="AJ2822" s="308"/>
      <c r="AK2822" s="308"/>
      <c r="AL2822" s="308"/>
      <c r="AM2822" s="308" t="s">
        <v>3444</v>
      </c>
      <c r="AN2822" s="308" t="s">
        <v>3444</v>
      </c>
      <c r="AO2822" s="308"/>
      <c r="AP2822" s="308"/>
      <c r="AQ2822" s="324"/>
      <c r="AR2822" s="324"/>
    </row>
    <row r="2823" spans="2:44" s="305" customFormat="1" ht="42.6">
      <c r="B2823" s="4"/>
      <c r="C2823" s="123" t="s">
        <v>3375</v>
      </c>
      <c r="D2823" s="123" t="s">
        <v>3401</v>
      </c>
      <c r="E2823" s="30" t="s">
        <v>3496</v>
      </c>
      <c r="F2823" s="7" t="s">
        <v>4058</v>
      </c>
      <c r="G2823" s="7" t="s">
        <v>3503</v>
      </c>
      <c r="H2823" s="8" t="s">
        <v>1246</v>
      </c>
      <c r="I2823" s="1">
        <v>15</v>
      </c>
      <c r="J2823" s="1">
        <v>0</v>
      </c>
      <c r="K2823" s="1">
        <v>0.15</v>
      </c>
      <c r="L2823" s="1">
        <v>0</v>
      </c>
      <c r="M2823" s="1"/>
      <c r="N2823" s="1"/>
      <c r="O2823" s="1"/>
      <c r="P2823" s="1"/>
      <c r="Q2823" s="1"/>
      <c r="R2823" s="306" t="s">
        <v>3485</v>
      </c>
      <c r="S2823" s="1" t="s">
        <v>3443</v>
      </c>
      <c r="T2823" s="3"/>
      <c r="U2823" s="3" t="s">
        <v>3444</v>
      </c>
      <c r="V2823" s="3" t="s">
        <v>3444</v>
      </c>
      <c r="W2823" s="3" t="s">
        <v>3444</v>
      </c>
      <c r="X2823" s="7" t="s">
        <v>3445</v>
      </c>
      <c r="Y2823" s="307"/>
      <c r="Z2823" s="308" t="s">
        <v>3444</v>
      </c>
      <c r="AA2823" s="308" t="s">
        <v>3444</v>
      </c>
      <c r="AB2823" s="308"/>
      <c r="AC2823" s="308"/>
      <c r="AD2823" s="308"/>
      <c r="AE2823" s="323" t="s">
        <v>3444</v>
      </c>
      <c r="AF2823" s="308" t="s">
        <v>3444</v>
      </c>
      <c r="AG2823" s="308" t="s">
        <v>3444</v>
      </c>
      <c r="AH2823" s="308" t="s">
        <v>3444</v>
      </c>
      <c r="AI2823" s="308" t="s">
        <v>3444</v>
      </c>
      <c r="AJ2823" s="308"/>
      <c r="AK2823" s="308"/>
      <c r="AL2823" s="308"/>
      <c r="AM2823" s="308" t="s">
        <v>3444</v>
      </c>
      <c r="AN2823" s="308" t="s">
        <v>3444</v>
      </c>
      <c r="AO2823" s="308"/>
      <c r="AP2823" s="308"/>
      <c r="AQ2823" s="324"/>
      <c r="AR2823" s="324"/>
    </row>
    <row r="2824" spans="2:44" s="305" customFormat="1" ht="42.6">
      <c r="B2824" s="4"/>
      <c r="C2824" s="123" t="s">
        <v>3375</v>
      </c>
      <c r="D2824" s="123" t="s">
        <v>3401</v>
      </c>
      <c r="E2824" s="30" t="s">
        <v>3496</v>
      </c>
      <c r="F2824" s="7" t="s">
        <v>4058</v>
      </c>
      <c r="G2824" s="7" t="s">
        <v>3504</v>
      </c>
      <c r="H2824" s="8" t="s">
        <v>1246</v>
      </c>
      <c r="I2824" s="1">
        <v>15</v>
      </c>
      <c r="J2824" s="1">
        <v>0</v>
      </c>
      <c r="K2824" s="1">
        <v>0.15</v>
      </c>
      <c r="L2824" s="1">
        <v>0</v>
      </c>
      <c r="M2824" s="1"/>
      <c r="N2824" s="1"/>
      <c r="O2824" s="1"/>
      <c r="P2824" s="1"/>
      <c r="Q2824" s="1"/>
      <c r="R2824" s="306" t="s">
        <v>3485</v>
      </c>
      <c r="S2824" s="1" t="s">
        <v>3443</v>
      </c>
      <c r="T2824" s="3"/>
      <c r="U2824" s="3" t="s">
        <v>3444</v>
      </c>
      <c r="V2824" s="3" t="s">
        <v>3444</v>
      </c>
      <c r="W2824" s="3" t="s">
        <v>3444</v>
      </c>
      <c r="X2824" s="7" t="s">
        <v>3445</v>
      </c>
      <c r="Y2824" s="307"/>
      <c r="Z2824" s="308" t="s">
        <v>3444</v>
      </c>
      <c r="AA2824" s="308" t="s">
        <v>3444</v>
      </c>
      <c r="AB2824" s="308"/>
      <c r="AC2824" s="308"/>
      <c r="AD2824" s="308"/>
      <c r="AE2824" s="323" t="s">
        <v>3444</v>
      </c>
      <c r="AF2824" s="308" t="s">
        <v>3444</v>
      </c>
      <c r="AG2824" s="308" t="s">
        <v>3444</v>
      </c>
      <c r="AH2824" s="308" t="s">
        <v>3444</v>
      </c>
      <c r="AI2824" s="308" t="s">
        <v>3444</v>
      </c>
      <c r="AJ2824" s="308"/>
      <c r="AK2824" s="308"/>
      <c r="AL2824" s="308"/>
      <c r="AM2824" s="308" t="s">
        <v>3444</v>
      </c>
      <c r="AN2824" s="308" t="s">
        <v>3444</v>
      </c>
      <c r="AO2824" s="308"/>
      <c r="AP2824" s="308"/>
      <c r="AQ2824" s="324"/>
      <c r="AR2824" s="324"/>
    </row>
    <row r="2825" spans="2:44" s="305" customFormat="1" ht="42.6">
      <c r="B2825" s="4"/>
      <c r="C2825" s="123" t="s">
        <v>3375</v>
      </c>
      <c r="D2825" s="123" t="s">
        <v>3401</v>
      </c>
      <c r="E2825" s="30" t="s">
        <v>3496</v>
      </c>
      <c r="F2825" s="7" t="s">
        <v>4058</v>
      </c>
      <c r="G2825" s="7" t="s">
        <v>3505</v>
      </c>
      <c r="H2825" s="8" t="s">
        <v>1246</v>
      </c>
      <c r="I2825" s="1">
        <v>15</v>
      </c>
      <c r="J2825" s="1">
        <v>0</v>
      </c>
      <c r="K2825" s="1">
        <v>0.1</v>
      </c>
      <c r="L2825" s="1">
        <v>0</v>
      </c>
      <c r="M2825" s="1"/>
      <c r="N2825" s="1"/>
      <c r="O2825" s="1"/>
      <c r="P2825" s="1"/>
      <c r="Q2825" s="1"/>
      <c r="R2825" s="306" t="s">
        <v>3506</v>
      </c>
      <c r="S2825" s="1" t="s">
        <v>3443</v>
      </c>
      <c r="T2825" s="3"/>
      <c r="U2825" s="3" t="s">
        <v>3444</v>
      </c>
      <c r="V2825" s="3" t="s">
        <v>3444</v>
      </c>
      <c r="W2825" s="3" t="s">
        <v>3444</v>
      </c>
      <c r="X2825" s="7" t="s">
        <v>3445</v>
      </c>
      <c r="Y2825" s="307"/>
      <c r="Z2825" s="308" t="s">
        <v>3444</v>
      </c>
      <c r="AA2825" s="308" t="s">
        <v>3444</v>
      </c>
      <c r="AB2825" s="308"/>
      <c r="AC2825" s="308"/>
      <c r="AD2825" s="308"/>
      <c r="AE2825" s="323" t="s">
        <v>3444</v>
      </c>
      <c r="AF2825" s="308" t="s">
        <v>3444</v>
      </c>
      <c r="AG2825" s="308" t="s">
        <v>3444</v>
      </c>
      <c r="AH2825" s="308" t="s">
        <v>3444</v>
      </c>
      <c r="AI2825" s="308" t="s">
        <v>3444</v>
      </c>
      <c r="AJ2825" s="308"/>
      <c r="AK2825" s="308"/>
      <c r="AL2825" s="308"/>
      <c r="AM2825" s="308" t="s">
        <v>3444</v>
      </c>
      <c r="AN2825" s="308" t="s">
        <v>3444</v>
      </c>
      <c r="AO2825" s="308"/>
      <c r="AP2825" s="308"/>
      <c r="AQ2825" s="324"/>
      <c r="AR2825" s="324"/>
    </row>
    <row r="2826" spans="2:44" s="305" customFormat="1" ht="42.6">
      <c r="B2826" s="4"/>
      <c r="C2826" s="123" t="s">
        <v>3375</v>
      </c>
      <c r="D2826" s="123" t="s">
        <v>3401</v>
      </c>
      <c r="E2826" s="30" t="s">
        <v>3496</v>
      </c>
      <c r="F2826" s="7" t="s">
        <v>4058</v>
      </c>
      <c r="G2826" s="7" t="s">
        <v>3507</v>
      </c>
      <c r="H2826" s="8" t="s">
        <v>1246</v>
      </c>
      <c r="I2826" s="1">
        <v>15</v>
      </c>
      <c r="J2826" s="1">
        <v>0</v>
      </c>
      <c r="K2826" s="1">
        <v>0.15</v>
      </c>
      <c r="L2826" s="1">
        <v>0</v>
      </c>
      <c r="M2826" s="1"/>
      <c r="N2826" s="1"/>
      <c r="O2826" s="1"/>
      <c r="P2826" s="1"/>
      <c r="Q2826" s="1"/>
      <c r="R2826" s="306" t="s">
        <v>3485</v>
      </c>
      <c r="S2826" s="1" t="s">
        <v>3443</v>
      </c>
      <c r="T2826" s="3"/>
      <c r="U2826" s="3" t="s">
        <v>3444</v>
      </c>
      <c r="V2826" s="3" t="s">
        <v>3444</v>
      </c>
      <c r="W2826" s="3" t="s">
        <v>3444</v>
      </c>
      <c r="X2826" s="7" t="s">
        <v>3445</v>
      </c>
      <c r="Y2826" s="307"/>
      <c r="Z2826" s="308" t="s">
        <v>3444</v>
      </c>
      <c r="AA2826" s="308" t="s">
        <v>3444</v>
      </c>
      <c r="AB2826" s="308"/>
      <c r="AC2826" s="308"/>
      <c r="AD2826" s="308"/>
      <c r="AE2826" s="323" t="s">
        <v>3444</v>
      </c>
      <c r="AF2826" s="308" t="s">
        <v>3444</v>
      </c>
      <c r="AG2826" s="308" t="s">
        <v>3444</v>
      </c>
      <c r="AH2826" s="308" t="s">
        <v>3444</v>
      </c>
      <c r="AI2826" s="308" t="s">
        <v>3444</v>
      </c>
      <c r="AJ2826" s="308"/>
      <c r="AK2826" s="308"/>
      <c r="AL2826" s="308"/>
      <c r="AM2826" s="308" t="s">
        <v>3444</v>
      </c>
      <c r="AN2826" s="308" t="s">
        <v>3444</v>
      </c>
      <c r="AO2826" s="308"/>
      <c r="AP2826" s="308"/>
      <c r="AQ2826" s="324"/>
      <c r="AR2826" s="324"/>
    </row>
    <row r="2827" spans="2:44" s="305" customFormat="1" ht="42.6">
      <c r="B2827" s="4"/>
      <c r="C2827" s="123" t="s">
        <v>3375</v>
      </c>
      <c r="D2827" s="123" t="s">
        <v>3401</v>
      </c>
      <c r="E2827" s="30" t="s">
        <v>3496</v>
      </c>
      <c r="F2827" s="7" t="s">
        <v>4058</v>
      </c>
      <c r="G2827" s="7" t="s">
        <v>3508</v>
      </c>
      <c r="H2827" s="8" t="s">
        <v>1246</v>
      </c>
      <c r="I2827" s="1">
        <v>15</v>
      </c>
      <c r="J2827" s="1">
        <v>0</v>
      </c>
      <c r="K2827" s="1">
        <v>0.15</v>
      </c>
      <c r="L2827" s="1">
        <v>0</v>
      </c>
      <c r="M2827" s="1"/>
      <c r="N2827" s="1"/>
      <c r="O2827" s="1"/>
      <c r="P2827" s="1"/>
      <c r="Q2827" s="1"/>
      <c r="R2827" s="306" t="s">
        <v>3485</v>
      </c>
      <c r="S2827" s="1" t="s">
        <v>3443</v>
      </c>
      <c r="T2827" s="3"/>
      <c r="U2827" s="3" t="s">
        <v>3444</v>
      </c>
      <c r="V2827" s="3" t="s">
        <v>3444</v>
      </c>
      <c r="W2827" s="3" t="s">
        <v>3444</v>
      </c>
      <c r="X2827" s="7" t="s">
        <v>3445</v>
      </c>
      <c r="Y2827" s="307"/>
      <c r="Z2827" s="308" t="s">
        <v>3444</v>
      </c>
      <c r="AA2827" s="308" t="s">
        <v>3444</v>
      </c>
      <c r="AB2827" s="308"/>
      <c r="AC2827" s="308"/>
      <c r="AD2827" s="308"/>
      <c r="AE2827" s="323" t="s">
        <v>3444</v>
      </c>
      <c r="AF2827" s="308" t="s">
        <v>3444</v>
      </c>
      <c r="AG2827" s="308" t="s">
        <v>3444</v>
      </c>
      <c r="AH2827" s="308" t="s">
        <v>3444</v>
      </c>
      <c r="AI2827" s="308" t="s">
        <v>3444</v>
      </c>
      <c r="AJ2827" s="308"/>
      <c r="AK2827" s="308"/>
      <c r="AL2827" s="308"/>
      <c r="AM2827" s="308" t="s">
        <v>3444</v>
      </c>
      <c r="AN2827" s="308" t="s">
        <v>3444</v>
      </c>
      <c r="AO2827" s="308"/>
      <c r="AP2827" s="308"/>
      <c r="AQ2827" s="324"/>
      <c r="AR2827" s="324"/>
    </row>
    <row r="2828" spans="2:44" s="305" customFormat="1" ht="42.6">
      <c r="B2828" s="4"/>
      <c r="C2828" s="123" t="s">
        <v>3375</v>
      </c>
      <c r="D2828" s="123" t="s">
        <v>3401</v>
      </c>
      <c r="E2828" s="30" t="s">
        <v>3496</v>
      </c>
      <c r="F2828" s="7" t="s">
        <v>4058</v>
      </c>
      <c r="G2828" s="7" t="s">
        <v>3509</v>
      </c>
      <c r="H2828" s="8" t="s">
        <v>1246</v>
      </c>
      <c r="I2828" s="1">
        <v>15</v>
      </c>
      <c r="J2828" s="1">
        <v>0</v>
      </c>
      <c r="K2828" s="1">
        <v>0.15</v>
      </c>
      <c r="L2828" s="1">
        <v>0</v>
      </c>
      <c r="M2828" s="1"/>
      <c r="N2828" s="1"/>
      <c r="O2828" s="1"/>
      <c r="P2828" s="1"/>
      <c r="Q2828" s="1"/>
      <c r="R2828" s="306" t="s">
        <v>3485</v>
      </c>
      <c r="S2828" s="1" t="s">
        <v>3443</v>
      </c>
      <c r="T2828" s="3"/>
      <c r="U2828" s="3" t="s">
        <v>3444</v>
      </c>
      <c r="V2828" s="3" t="s">
        <v>3444</v>
      </c>
      <c r="W2828" s="3" t="s">
        <v>3444</v>
      </c>
      <c r="X2828" s="7" t="s">
        <v>3445</v>
      </c>
      <c r="Y2828" s="307"/>
      <c r="Z2828" s="308" t="s">
        <v>3444</v>
      </c>
      <c r="AA2828" s="308" t="s">
        <v>3444</v>
      </c>
      <c r="AB2828" s="308"/>
      <c r="AC2828" s="308"/>
      <c r="AD2828" s="308"/>
      <c r="AE2828" s="323" t="s">
        <v>3444</v>
      </c>
      <c r="AF2828" s="308" t="s">
        <v>3444</v>
      </c>
      <c r="AG2828" s="308" t="s">
        <v>3444</v>
      </c>
      <c r="AH2828" s="308" t="s">
        <v>3444</v>
      </c>
      <c r="AI2828" s="308" t="s">
        <v>3444</v>
      </c>
      <c r="AJ2828" s="308"/>
      <c r="AK2828" s="308"/>
      <c r="AL2828" s="308"/>
      <c r="AM2828" s="308" t="s">
        <v>3444</v>
      </c>
      <c r="AN2828" s="308" t="s">
        <v>3444</v>
      </c>
      <c r="AO2828" s="308"/>
      <c r="AP2828" s="308"/>
      <c r="AQ2828" s="324"/>
      <c r="AR2828" s="324"/>
    </row>
    <row r="2829" spans="2:44" s="305" customFormat="1" ht="42.6">
      <c r="B2829" s="4"/>
      <c r="C2829" s="123" t="s">
        <v>3375</v>
      </c>
      <c r="D2829" s="123" t="s">
        <v>3401</v>
      </c>
      <c r="E2829" s="30" t="s">
        <v>3496</v>
      </c>
      <c r="F2829" s="7" t="s">
        <v>4058</v>
      </c>
      <c r="G2829" s="7" t="s">
        <v>3510</v>
      </c>
      <c r="H2829" s="8" t="s">
        <v>1246</v>
      </c>
      <c r="I2829" s="1">
        <v>15</v>
      </c>
      <c r="J2829" s="1">
        <v>0</v>
      </c>
      <c r="K2829" s="1">
        <v>0.15</v>
      </c>
      <c r="L2829" s="1">
        <v>0</v>
      </c>
      <c r="M2829" s="1"/>
      <c r="N2829" s="1"/>
      <c r="O2829" s="1"/>
      <c r="P2829" s="1"/>
      <c r="Q2829" s="1"/>
      <c r="R2829" s="306" t="s">
        <v>3485</v>
      </c>
      <c r="S2829" s="1" t="s">
        <v>3443</v>
      </c>
      <c r="T2829" s="3"/>
      <c r="U2829" s="3" t="s">
        <v>3444</v>
      </c>
      <c r="V2829" s="3" t="s">
        <v>3444</v>
      </c>
      <c r="W2829" s="3" t="s">
        <v>3444</v>
      </c>
      <c r="X2829" s="7" t="s">
        <v>3445</v>
      </c>
      <c r="Y2829" s="307"/>
      <c r="Z2829" s="308" t="s">
        <v>3444</v>
      </c>
      <c r="AA2829" s="308" t="s">
        <v>3444</v>
      </c>
      <c r="AB2829" s="308"/>
      <c r="AC2829" s="308"/>
      <c r="AD2829" s="308"/>
      <c r="AE2829" s="323" t="s">
        <v>3444</v>
      </c>
      <c r="AF2829" s="308" t="s">
        <v>3444</v>
      </c>
      <c r="AG2829" s="308" t="s">
        <v>3444</v>
      </c>
      <c r="AH2829" s="308" t="s">
        <v>3444</v>
      </c>
      <c r="AI2829" s="308" t="s">
        <v>3444</v>
      </c>
      <c r="AJ2829" s="308"/>
      <c r="AK2829" s="308"/>
      <c r="AL2829" s="308"/>
      <c r="AM2829" s="308" t="s">
        <v>3444</v>
      </c>
      <c r="AN2829" s="308" t="s">
        <v>3444</v>
      </c>
      <c r="AO2829" s="308"/>
      <c r="AP2829" s="308"/>
      <c r="AQ2829" s="324"/>
      <c r="AR2829" s="324"/>
    </row>
    <row r="2830" spans="2:44" s="305" customFormat="1" ht="42.6">
      <c r="B2830" s="4"/>
      <c r="C2830" s="123" t="s">
        <v>3375</v>
      </c>
      <c r="D2830" s="123" t="s">
        <v>3401</v>
      </c>
      <c r="E2830" s="30" t="s">
        <v>3496</v>
      </c>
      <c r="F2830" s="7" t="s">
        <v>4058</v>
      </c>
      <c r="G2830" s="7" t="s">
        <v>3511</v>
      </c>
      <c r="H2830" s="8" t="s">
        <v>1246</v>
      </c>
      <c r="I2830" s="1">
        <v>15</v>
      </c>
      <c r="J2830" s="1">
        <v>0</v>
      </c>
      <c r="K2830" s="1">
        <v>0.1</v>
      </c>
      <c r="L2830" s="1">
        <v>0</v>
      </c>
      <c r="M2830" s="1"/>
      <c r="N2830" s="1"/>
      <c r="O2830" s="1"/>
      <c r="P2830" s="1"/>
      <c r="Q2830" s="1"/>
      <c r="R2830" s="306" t="s">
        <v>3485</v>
      </c>
      <c r="S2830" s="1" t="s">
        <v>3443</v>
      </c>
      <c r="T2830" s="3"/>
      <c r="U2830" s="3" t="s">
        <v>3444</v>
      </c>
      <c r="V2830" s="3" t="s">
        <v>3444</v>
      </c>
      <c r="W2830" s="3" t="s">
        <v>3444</v>
      </c>
      <c r="X2830" s="7" t="s">
        <v>3445</v>
      </c>
      <c r="Y2830" s="307"/>
      <c r="Z2830" s="308" t="s">
        <v>3444</v>
      </c>
      <c r="AA2830" s="308" t="s">
        <v>3444</v>
      </c>
      <c r="AB2830" s="308"/>
      <c r="AC2830" s="308"/>
      <c r="AD2830" s="308"/>
      <c r="AE2830" s="323" t="s">
        <v>3444</v>
      </c>
      <c r="AF2830" s="308" t="s">
        <v>3444</v>
      </c>
      <c r="AG2830" s="308" t="s">
        <v>3444</v>
      </c>
      <c r="AH2830" s="308" t="s">
        <v>3444</v>
      </c>
      <c r="AI2830" s="308" t="s">
        <v>3444</v>
      </c>
      <c r="AJ2830" s="308"/>
      <c r="AK2830" s="308"/>
      <c r="AL2830" s="308"/>
      <c r="AM2830" s="308" t="s">
        <v>3444</v>
      </c>
      <c r="AN2830" s="308" t="s">
        <v>3444</v>
      </c>
      <c r="AO2830" s="308"/>
      <c r="AP2830" s="308"/>
      <c r="AQ2830" s="324"/>
      <c r="AR2830" s="324"/>
    </row>
    <row r="2831" spans="2:44" s="305" customFormat="1" ht="42.6">
      <c r="B2831" s="4"/>
      <c r="C2831" s="123" t="s">
        <v>3375</v>
      </c>
      <c r="D2831" s="123" t="s">
        <v>3401</v>
      </c>
      <c r="E2831" s="30" t="s">
        <v>3496</v>
      </c>
      <c r="F2831" s="7" t="s">
        <v>4058</v>
      </c>
      <c r="G2831" s="7" t="s">
        <v>3512</v>
      </c>
      <c r="H2831" s="8" t="s">
        <v>1246</v>
      </c>
      <c r="I2831" s="1">
        <v>15</v>
      </c>
      <c r="J2831" s="1">
        <v>0</v>
      </c>
      <c r="K2831" s="1">
        <v>0.05</v>
      </c>
      <c r="L2831" s="1">
        <v>0</v>
      </c>
      <c r="M2831" s="1"/>
      <c r="N2831" s="1"/>
      <c r="O2831" s="1"/>
      <c r="P2831" s="1"/>
      <c r="Q2831" s="1"/>
      <c r="R2831" s="306" t="s">
        <v>3485</v>
      </c>
      <c r="S2831" s="1" t="s">
        <v>3443</v>
      </c>
      <c r="T2831" s="3"/>
      <c r="U2831" s="3" t="s">
        <v>3444</v>
      </c>
      <c r="V2831" s="3" t="s">
        <v>3444</v>
      </c>
      <c r="W2831" s="3" t="s">
        <v>3444</v>
      </c>
      <c r="X2831" s="7" t="s">
        <v>3445</v>
      </c>
      <c r="Y2831" s="307"/>
      <c r="Z2831" s="308" t="s">
        <v>3444</v>
      </c>
      <c r="AA2831" s="308" t="s">
        <v>3444</v>
      </c>
      <c r="AB2831" s="308"/>
      <c r="AC2831" s="308"/>
      <c r="AD2831" s="308"/>
      <c r="AE2831" s="323" t="s">
        <v>3444</v>
      </c>
      <c r="AF2831" s="308" t="s">
        <v>3444</v>
      </c>
      <c r="AG2831" s="308" t="s">
        <v>3444</v>
      </c>
      <c r="AH2831" s="308" t="s">
        <v>3444</v>
      </c>
      <c r="AI2831" s="308" t="s">
        <v>3444</v>
      </c>
      <c r="AJ2831" s="308"/>
      <c r="AK2831" s="308"/>
      <c r="AL2831" s="308"/>
      <c r="AM2831" s="308" t="s">
        <v>3444</v>
      </c>
      <c r="AN2831" s="308" t="s">
        <v>3444</v>
      </c>
      <c r="AO2831" s="308"/>
      <c r="AP2831" s="308"/>
      <c r="AQ2831" s="324"/>
      <c r="AR2831" s="324"/>
    </row>
    <row r="2832" spans="2:44" s="305" customFormat="1" ht="42.6">
      <c r="B2832" s="4"/>
      <c r="C2832" s="123" t="s">
        <v>3375</v>
      </c>
      <c r="D2832" s="123" t="s">
        <v>3401</v>
      </c>
      <c r="E2832" s="30" t="s">
        <v>3496</v>
      </c>
      <c r="F2832" s="7" t="s">
        <v>4058</v>
      </c>
      <c r="G2832" s="7" t="s">
        <v>3513</v>
      </c>
      <c r="H2832" s="8" t="s">
        <v>1246</v>
      </c>
      <c r="I2832" s="1">
        <v>15</v>
      </c>
      <c r="J2832" s="1">
        <v>0</v>
      </c>
      <c r="K2832" s="1">
        <v>0.15</v>
      </c>
      <c r="L2832" s="1">
        <v>0</v>
      </c>
      <c r="M2832" s="1"/>
      <c r="N2832" s="1"/>
      <c r="O2832" s="1"/>
      <c r="P2832" s="1"/>
      <c r="Q2832" s="1"/>
      <c r="R2832" s="306" t="s">
        <v>3485</v>
      </c>
      <c r="S2832" s="1" t="s">
        <v>3443</v>
      </c>
      <c r="T2832" s="3"/>
      <c r="U2832" s="3" t="s">
        <v>3444</v>
      </c>
      <c r="V2832" s="3" t="s">
        <v>3444</v>
      </c>
      <c r="W2832" s="3" t="s">
        <v>3444</v>
      </c>
      <c r="X2832" s="7" t="s">
        <v>3445</v>
      </c>
      <c r="Y2832" s="307"/>
      <c r="Z2832" s="308" t="s">
        <v>3444</v>
      </c>
      <c r="AA2832" s="308" t="s">
        <v>3444</v>
      </c>
      <c r="AB2832" s="308"/>
      <c r="AC2832" s="308"/>
      <c r="AD2832" s="308"/>
      <c r="AE2832" s="323" t="s">
        <v>3444</v>
      </c>
      <c r="AF2832" s="308" t="s">
        <v>3444</v>
      </c>
      <c r="AG2832" s="308" t="s">
        <v>3444</v>
      </c>
      <c r="AH2832" s="308" t="s">
        <v>3444</v>
      </c>
      <c r="AI2832" s="308" t="s">
        <v>3444</v>
      </c>
      <c r="AJ2832" s="308"/>
      <c r="AK2832" s="308"/>
      <c r="AL2832" s="308"/>
      <c r="AM2832" s="308" t="s">
        <v>3444</v>
      </c>
      <c r="AN2832" s="308" t="s">
        <v>3444</v>
      </c>
      <c r="AO2832" s="308"/>
      <c r="AP2832" s="308"/>
      <c r="AQ2832" s="324"/>
      <c r="AR2832" s="324"/>
    </row>
    <row r="2833" spans="2:44" s="305" customFormat="1" ht="42.6">
      <c r="B2833" s="4"/>
      <c r="C2833" s="123" t="s">
        <v>3375</v>
      </c>
      <c r="D2833" s="123" t="s">
        <v>3401</v>
      </c>
      <c r="E2833" s="30" t="s">
        <v>3496</v>
      </c>
      <c r="F2833" s="7" t="s">
        <v>4058</v>
      </c>
      <c r="G2833" s="7" t="s">
        <v>3514</v>
      </c>
      <c r="H2833" s="8" t="s">
        <v>1246</v>
      </c>
      <c r="I2833" s="1">
        <v>15</v>
      </c>
      <c r="J2833" s="1">
        <v>0</v>
      </c>
      <c r="K2833" s="1">
        <v>0.15</v>
      </c>
      <c r="L2833" s="1">
        <v>0</v>
      </c>
      <c r="M2833" s="1"/>
      <c r="N2833" s="1"/>
      <c r="O2833" s="1"/>
      <c r="P2833" s="1"/>
      <c r="Q2833" s="1"/>
      <c r="R2833" s="306" t="s">
        <v>3485</v>
      </c>
      <c r="S2833" s="1" t="s">
        <v>3443</v>
      </c>
      <c r="T2833" s="3"/>
      <c r="U2833" s="3" t="s">
        <v>3444</v>
      </c>
      <c r="V2833" s="3" t="s">
        <v>3444</v>
      </c>
      <c r="W2833" s="3" t="s">
        <v>3444</v>
      </c>
      <c r="X2833" s="7" t="s">
        <v>3445</v>
      </c>
      <c r="Y2833" s="307"/>
      <c r="Z2833" s="308" t="s">
        <v>3444</v>
      </c>
      <c r="AA2833" s="308" t="s">
        <v>3444</v>
      </c>
      <c r="AB2833" s="308"/>
      <c r="AC2833" s="308"/>
      <c r="AD2833" s="308"/>
      <c r="AE2833" s="323" t="s">
        <v>3444</v>
      </c>
      <c r="AF2833" s="308" t="s">
        <v>3444</v>
      </c>
      <c r="AG2833" s="308" t="s">
        <v>3444</v>
      </c>
      <c r="AH2833" s="308" t="s">
        <v>3444</v>
      </c>
      <c r="AI2833" s="308" t="s">
        <v>3444</v>
      </c>
      <c r="AJ2833" s="308"/>
      <c r="AK2833" s="308"/>
      <c r="AL2833" s="308"/>
      <c r="AM2833" s="308" t="s">
        <v>3444</v>
      </c>
      <c r="AN2833" s="308" t="s">
        <v>3444</v>
      </c>
      <c r="AO2833" s="308"/>
      <c r="AP2833" s="308"/>
      <c r="AQ2833" s="324"/>
      <c r="AR2833" s="324"/>
    </row>
    <row r="2834" spans="2:44" s="305" customFormat="1" ht="42.6">
      <c r="B2834" s="4"/>
      <c r="C2834" s="123" t="s">
        <v>3375</v>
      </c>
      <c r="D2834" s="123" t="s">
        <v>3401</v>
      </c>
      <c r="E2834" s="30" t="s">
        <v>3496</v>
      </c>
      <c r="F2834" s="7" t="s">
        <v>4058</v>
      </c>
      <c r="G2834" s="7" t="s">
        <v>3515</v>
      </c>
      <c r="H2834" s="8" t="s">
        <v>1246</v>
      </c>
      <c r="I2834" s="1">
        <v>15</v>
      </c>
      <c r="J2834" s="1">
        <v>0</v>
      </c>
      <c r="K2834" s="1">
        <v>0.15</v>
      </c>
      <c r="L2834" s="1">
        <v>0</v>
      </c>
      <c r="M2834" s="1"/>
      <c r="N2834" s="1"/>
      <c r="O2834" s="1"/>
      <c r="P2834" s="1"/>
      <c r="Q2834" s="1"/>
      <c r="R2834" s="306" t="s">
        <v>3485</v>
      </c>
      <c r="S2834" s="1" t="s">
        <v>3443</v>
      </c>
      <c r="T2834" s="3"/>
      <c r="U2834" s="3" t="s">
        <v>3444</v>
      </c>
      <c r="V2834" s="3" t="s">
        <v>3444</v>
      </c>
      <c r="W2834" s="3" t="s">
        <v>3444</v>
      </c>
      <c r="X2834" s="7" t="s">
        <v>3445</v>
      </c>
      <c r="Y2834" s="307"/>
      <c r="Z2834" s="308" t="s">
        <v>3444</v>
      </c>
      <c r="AA2834" s="308" t="s">
        <v>3444</v>
      </c>
      <c r="AB2834" s="308"/>
      <c r="AC2834" s="308"/>
      <c r="AD2834" s="308"/>
      <c r="AE2834" s="323" t="s">
        <v>3444</v>
      </c>
      <c r="AF2834" s="308" t="s">
        <v>3444</v>
      </c>
      <c r="AG2834" s="308" t="s">
        <v>3444</v>
      </c>
      <c r="AH2834" s="308" t="s">
        <v>3444</v>
      </c>
      <c r="AI2834" s="308" t="s">
        <v>3444</v>
      </c>
      <c r="AJ2834" s="308"/>
      <c r="AK2834" s="308"/>
      <c r="AL2834" s="308"/>
      <c r="AM2834" s="308" t="s">
        <v>3444</v>
      </c>
      <c r="AN2834" s="308" t="s">
        <v>3444</v>
      </c>
      <c r="AO2834" s="308"/>
      <c r="AP2834" s="308"/>
      <c r="AQ2834" s="324"/>
      <c r="AR2834" s="324"/>
    </row>
    <row r="2835" spans="2:44" s="305" customFormat="1" ht="42.6">
      <c r="B2835" s="4"/>
      <c r="C2835" s="123" t="s">
        <v>3375</v>
      </c>
      <c r="D2835" s="123" t="s">
        <v>3401</v>
      </c>
      <c r="E2835" s="30" t="s">
        <v>3496</v>
      </c>
      <c r="F2835" s="7" t="s">
        <v>4058</v>
      </c>
      <c r="G2835" s="7" t="s">
        <v>3516</v>
      </c>
      <c r="H2835" s="8" t="s">
        <v>1246</v>
      </c>
      <c r="I2835" s="1">
        <v>15</v>
      </c>
      <c r="J2835" s="1">
        <v>0</v>
      </c>
      <c r="K2835" s="1">
        <v>0.05</v>
      </c>
      <c r="L2835" s="1">
        <v>0</v>
      </c>
      <c r="M2835" s="1"/>
      <c r="N2835" s="1"/>
      <c r="O2835" s="1"/>
      <c r="P2835" s="1"/>
      <c r="Q2835" s="1"/>
      <c r="R2835" s="306" t="s">
        <v>3485</v>
      </c>
      <c r="S2835" s="1" t="s">
        <v>3443</v>
      </c>
      <c r="T2835" s="3"/>
      <c r="U2835" s="3" t="s">
        <v>3444</v>
      </c>
      <c r="V2835" s="3" t="s">
        <v>3444</v>
      </c>
      <c r="W2835" s="3" t="s">
        <v>3444</v>
      </c>
      <c r="X2835" s="7" t="s">
        <v>3445</v>
      </c>
      <c r="Y2835" s="307"/>
      <c r="Z2835" s="308" t="s">
        <v>3444</v>
      </c>
      <c r="AA2835" s="308" t="s">
        <v>3444</v>
      </c>
      <c r="AB2835" s="308"/>
      <c r="AC2835" s="308"/>
      <c r="AD2835" s="308"/>
      <c r="AE2835" s="323" t="s">
        <v>3444</v>
      </c>
      <c r="AF2835" s="308" t="s">
        <v>3444</v>
      </c>
      <c r="AG2835" s="308" t="s">
        <v>3444</v>
      </c>
      <c r="AH2835" s="308" t="s">
        <v>3444</v>
      </c>
      <c r="AI2835" s="308" t="s">
        <v>3444</v>
      </c>
      <c r="AJ2835" s="308"/>
      <c r="AK2835" s="308"/>
      <c r="AL2835" s="308"/>
      <c r="AM2835" s="308" t="s">
        <v>3444</v>
      </c>
      <c r="AN2835" s="308" t="s">
        <v>3444</v>
      </c>
      <c r="AO2835" s="308"/>
      <c r="AP2835" s="308"/>
      <c r="AQ2835" s="324"/>
      <c r="AR2835" s="324"/>
    </row>
    <row r="2836" spans="2:44" s="305" customFormat="1" ht="42.6">
      <c r="B2836" s="4"/>
      <c r="C2836" s="123" t="s">
        <v>3375</v>
      </c>
      <c r="D2836" s="123" t="s">
        <v>3401</v>
      </c>
      <c r="E2836" s="30" t="s">
        <v>3496</v>
      </c>
      <c r="F2836" s="7" t="s">
        <v>4058</v>
      </c>
      <c r="G2836" s="7" t="s">
        <v>3517</v>
      </c>
      <c r="H2836" s="8" t="s">
        <v>1246</v>
      </c>
      <c r="I2836" s="1">
        <v>15</v>
      </c>
      <c r="J2836" s="1">
        <v>0</v>
      </c>
      <c r="K2836" s="1">
        <v>0.05</v>
      </c>
      <c r="L2836" s="1">
        <v>0</v>
      </c>
      <c r="M2836" s="1"/>
      <c r="N2836" s="1"/>
      <c r="O2836" s="1"/>
      <c r="P2836" s="1"/>
      <c r="Q2836" s="1"/>
      <c r="R2836" s="306" t="s">
        <v>3495</v>
      </c>
      <c r="S2836" s="1" t="s">
        <v>3443</v>
      </c>
      <c r="T2836" s="3"/>
      <c r="U2836" s="3" t="s">
        <v>3444</v>
      </c>
      <c r="V2836" s="3" t="s">
        <v>3444</v>
      </c>
      <c r="W2836" s="3" t="s">
        <v>3444</v>
      </c>
      <c r="X2836" s="7" t="s">
        <v>3445</v>
      </c>
      <c r="Y2836" s="307"/>
      <c r="Z2836" s="308" t="s">
        <v>3444</v>
      </c>
      <c r="AA2836" s="308" t="s">
        <v>3444</v>
      </c>
      <c r="AB2836" s="308"/>
      <c r="AC2836" s="308"/>
      <c r="AD2836" s="308"/>
      <c r="AE2836" s="323" t="s">
        <v>3444</v>
      </c>
      <c r="AF2836" s="308" t="s">
        <v>3444</v>
      </c>
      <c r="AG2836" s="308" t="s">
        <v>3444</v>
      </c>
      <c r="AH2836" s="308" t="s">
        <v>3444</v>
      </c>
      <c r="AI2836" s="308" t="s">
        <v>3444</v>
      </c>
      <c r="AJ2836" s="308"/>
      <c r="AK2836" s="308"/>
      <c r="AL2836" s="308"/>
      <c r="AM2836" s="308" t="s">
        <v>3444</v>
      </c>
      <c r="AN2836" s="308" t="s">
        <v>3444</v>
      </c>
      <c r="AO2836" s="308"/>
      <c r="AP2836" s="308"/>
      <c r="AQ2836" s="324"/>
      <c r="AR2836" s="324"/>
    </row>
    <row r="2837" spans="2:44" s="305" customFormat="1" ht="42.6">
      <c r="B2837" s="4"/>
      <c r="C2837" s="123" t="s">
        <v>3375</v>
      </c>
      <c r="D2837" s="123" t="s">
        <v>3401</v>
      </c>
      <c r="E2837" s="30" t="s">
        <v>3496</v>
      </c>
      <c r="F2837" s="7" t="s">
        <v>4058</v>
      </c>
      <c r="G2837" s="7" t="s">
        <v>3518</v>
      </c>
      <c r="H2837" s="8" t="s">
        <v>1246</v>
      </c>
      <c r="I2837" s="1">
        <v>15</v>
      </c>
      <c r="J2837" s="1">
        <v>0</v>
      </c>
      <c r="K2837" s="1">
        <v>0.05</v>
      </c>
      <c r="L2837" s="1">
        <v>0</v>
      </c>
      <c r="M2837" s="1"/>
      <c r="N2837" s="1"/>
      <c r="O2837" s="1"/>
      <c r="P2837" s="1"/>
      <c r="Q2837" s="1"/>
      <c r="R2837" s="306" t="s">
        <v>3506</v>
      </c>
      <c r="S2837" s="1" t="s">
        <v>3443</v>
      </c>
      <c r="T2837" s="3"/>
      <c r="U2837" s="3" t="s">
        <v>3444</v>
      </c>
      <c r="V2837" s="3" t="s">
        <v>3444</v>
      </c>
      <c r="W2837" s="3" t="s">
        <v>3444</v>
      </c>
      <c r="X2837" s="7" t="s">
        <v>3445</v>
      </c>
      <c r="Y2837" s="307"/>
      <c r="Z2837" s="308" t="s">
        <v>3444</v>
      </c>
      <c r="AA2837" s="308" t="s">
        <v>3444</v>
      </c>
      <c r="AB2837" s="308"/>
      <c r="AC2837" s="308"/>
      <c r="AD2837" s="308"/>
      <c r="AE2837" s="323" t="s">
        <v>3444</v>
      </c>
      <c r="AF2837" s="308" t="s">
        <v>3444</v>
      </c>
      <c r="AG2837" s="308" t="s">
        <v>3444</v>
      </c>
      <c r="AH2837" s="308" t="s">
        <v>3444</v>
      </c>
      <c r="AI2837" s="308" t="s">
        <v>3444</v>
      </c>
      <c r="AJ2837" s="308"/>
      <c r="AK2837" s="308"/>
      <c r="AL2837" s="308"/>
      <c r="AM2837" s="308" t="s">
        <v>3444</v>
      </c>
      <c r="AN2837" s="308" t="s">
        <v>3444</v>
      </c>
      <c r="AO2837" s="308"/>
      <c r="AP2837" s="308"/>
      <c r="AQ2837" s="324"/>
      <c r="AR2837" s="324"/>
    </row>
    <row r="2838" spans="2:44" s="305" customFormat="1" ht="42.6">
      <c r="B2838" s="4"/>
      <c r="C2838" s="123" t="s">
        <v>3375</v>
      </c>
      <c r="D2838" s="123" t="s">
        <v>3401</v>
      </c>
      <c r="E2838" s="30" t="s">
        <v>3496</v>
      </c>
      <c r="F2838" s="7" t="s">
        <v>4058</v>
      </c>
      <c r="G2838" s="7" t="s">
        <v>3519</v>
      </c>
      <c r="H2838" s="8" t="s">
        <v>1246</v>
      </c>
      <c r="I2838" s="1">
        <v>15</v>
      </c>
      <c r="J2838" s="1">
        <v>0</v>
      </c>
      <c r="K2838" s="1">
        <v>0.05</v>
      </c>
      <c r="L2838" s="1">
        <v>0</v>
      </c>
      <c r="M2838" s="1"/>
      <c r="N2838" s="1"/>
      <c r="O2838" s="1"/>
      <c r="P2838" s="1"/>
      <c r="Q2838" s="1"/>
      <c r="R2838" s="306" t="s">
        <v>3485</v>
      </c>
      <c r="S2838" s="1" t="s">
        <v>3443</v>
      </c>
      <c r="T2838" s="3"/>
      <c r="U2838" s="3" t="s">
        <v>3444</v>
      </c>
      <c r="V2838" s="3" t="s">
        <v>3444</v>
      </c>
      <c r="W2838" s="3" t="s">
        <v>3444</v>
      </c>
      <c r="X2838" s="7" t="s">
        <v>3445</v>
      </c>
      <c r="Y2838" s="307"/>
      <c r="Z2838" s="308" t="s">
        <v>3444</v>
      </c>
      <c r="AA2838" s="308" t="s">
        <v>3444</v>
      </c>
      <c r="AB2838" s="308"/>
      <c r="AC2838" s="308"/>
      <c r="AD2838" s="308"/>
      <c r="AE2838" s="323" t="s">
        <v>3444</v>
      </c>
      <c r="AF2838" s="308" t="s">
        <v>3444</v>
      </c>
      <c r="AG2838" s="308" t="s">
        <v>3444</v>
      </c>
      <c r="AH2838" s="308" t="s">
        <v>3444</v>
      </c>
      <c r="AI2838" s="308" t="s">
        <v>3444</v>
      </c>
      <c r="AJ2838" s="308"/>
      <c r="AK2838" s="308"/>
      <c r="AL2838" s="308"/>
      <c r="AM2838" s="308" t="s">
        <v>3444</v>
      </c>
      <c r="AN2838" s="308" t="s">
        <v>3444</v>
      </c>
      <c r="AO2838" s="308"/>
      <c r="AP2838" s="308"/>
      <c r="AQ2838" s="324"/>
      <c r="AR2838" s="324"/>
    </row>
    <row r="2839" spans="2:44" s="305" customFormat="1" ht="42.6">
      <c r="B2839" s="4"/>
      <c r="C2839" s="123" t="s">
        <v>3375</v>
      </c>
      <c r="D2839" s="123" t="s">
        <v>3401</v>
      </c>
      <c r="E2839" s="30" t="s">
        <v>3496</v>
      </c>
      <c r="F2839" s="7" t="s">
        <v>4058</v>
      </c>
      <c r="G2839" s="7" t="s">
        <v>3520</v>
      </c>
      <c r="H2839" s="8" t="s">
        <v>1246</v>
      </c>
      <c r="I2839" s="1">
        <v>15</v>
      </c>
      <c r="J2839" s="1">
        <v>0</v>
      </c>
      <c r="K2839" s="1">
        <v>0.1</v>
      </c>
      <c r="L2839" s="1">
        <v>0</v>
      </c>
      <c r="M2839" s="1"/>
      <c r="N2839" s="1"/>
      <c r="O2839" s="1"/>
      <c r="P2839" s="1"/>
      <c r="Q2839" s="1"/>
      <c r="R2839" s="306" t="s">
        <v>3485</v>
      </c>
      <c r="S2839" s="1" t="s">
        <v>3443</v>
      </c>
      <c r="T2839" s="3"/>
      <c r="U2839" s="3" t="s">
        <v>3444</v>
      </c>
      <c r="V2839" s="3" t="s">
        <v>3444</v>
      </c>
      <c r="W2839" s="3" t="s">
        <v>3444</v>
      </c>
      <c r="X2839" s="7" t="s">
        <v>3445</v>
      </c>
      <c r="Y2839" s="307"/>
      <c r="Z2839" s="308" t="s">
        <v>3444</v>
      </c>
      <c r="AA2839" s="308" t="s">
        <v>3444</v>
      </c>
      <c r="AB2839" s="308"/>
      <c r="AC2839" s="308"/>
      <c r="AD2839" s="308"/>
      <c r="AE2839" s="323" t="s">
        <v>3444</v>
      </c>
      <c r="AF2839" s="308" t="s">
        <v>3444</v>
      </c>
      <c r="AG2839" s="308" t="s">
        <v>3444</v>
      </c>
      <c r="AH2839" s="308" t="s">
        <v>3444</v>
      </c>
      <c r="AI2839" s="308" t="s">
        <v>3444</v>
      </c>
      <c r="AJ2839" s="308"/>
      <c r="AK2839" s="308"/>
      <c r="AL2839" s="308"/>
      <c r="AM2839" s="308" t="s">
        <v>3444</v>
      </c>
      <c r="AN2839" s="308" t="s">
        <v>3444</v>
      </c>
      <c r="AO2839" s="308"/>
      <c r="AP2839" s="308"/>
      <c r="AQ2839" s="324"/>
      <c r="AR2839" s="324"/>
    </row>
    <row r="2840" spans="2:44" s="305" customFormat="1" ht="42.6">
      <c r="B2840" s="4"/>
      <c r="C2840" s="123" t="s">
        <v>3375</v>
      </c>
      <c r="D2840" s="123" t="s">
        <v>3401</v>
      </c>
      <c r="E2840" s="30" t="s">
        <v>3496</v>
      </c>
      <c r="F2840" s="7" t="s">
        <v>4058</v>
      </c>
      <c r="G2840" s="7" t="s">
        <v>3521</v>
      </c>
      <c r="H2840" s="8" t="s">
        <v>1246</v>
      </c>
      <c r="I2840" s="1">
        <v>30</v>
      </c>
      <c r="J2840" s="1">
        <v>0</v>
      </c>
      <c r="K2840" s="1">
        <v>0.1</v>
      </c>
      <c r="L2840" s="1">
        <v>0</v>
      </c>
      <c r="M2840" s="1"/>
      <c r="N2840" s="1"/>
      <c r="O2840" s="1"/>
      <c r="P2840" s="1"/>
      <c r="Q2840" s="1"/>
      <c r="R2840" s="306" t="s">
        <v>3485</v>
      </c>
      <c r="S2840" s="1" t="s">
        <v>3443</v>
      </c>
      <c r="T2840" s="3"/>
      <c r="U2840" s="3" t="s">
        <v>3444</v>
      </c>
      <c r="V2840" s="3" t="s">
        <v>3444</v>
      </c>
      <c r="W2840" s="3" t="s">
        <v>3444</v>
      </c>
      <c r="X2840" s="7" t="s">
        <v>3445</v>
      </c>
      <c r="Y2840" s="307"/>
      <c r="Z2840" s="308" t="s">
        <v>3444</v>
      </c>
      <c r="AA2840" s="308" t="s">
        <v>3444</v>
      </c>
      <c r="AB2840" s="308"/>
      <c r="AC2840" s="308"/>
      <c r="AD2840" s="308"/>
      <c r="AE2840" s="323" t="s">
        <v>3444</v>
      </c>
      <c r="AF2840" s="308" t="s">
        <v>3444</v>
      </c>
      <c r="AG2840" s="308" t="s">
        <v>3444</v>
      </c>
      <c r="AH2840" s="308" t="s">
        <v>3444</v>
      </c>
      <c r="AI2840" s="308" t="s">
        <v>3444</v>
      </c>
      <c r="AJ2840" s="308"/>
      <c r="AK2840" s="308"/>
      <c r="AL2840" s="308"/>
      <c r="AM2840" s="308" t="s">
        <v>3444</v>
      </c>
      <c r="AN2840" s="308" t="s">
        <v>3444</v>
      </c>
      <c r="AO2840" s="308"/>
      <c r="AP2840" s="308"/>
      <c r="AQ2840" s="324"/>
      <c r="AR2840" s="324"/>
    </row>
    <row r="2841" spans="2:44" s="305" customFormat="1" ht="42.6">
      <c r="B2841" s="4"/>
      <c r="C2841" s="123" t="s">
        <v>3375</v>
      </c>
      <c r="D2841" s="123" t="s">
        <v>3401</v>
      </c>
      <c r="E2841" s="30" t="s">
        <v>3496</v>
      </c>
      <c r="F2841" s="7" t="s">
        <v>4058</v>
      </c>
      <c r="G2841" s="7" t="s">
        <v>3491</v>
      </c>
      <c r="H2841" s="8" t="s">
        <v>1246</v>
      </c>
      <c r="I2841" s="1">
        <v>30</v>
      </c>
      <c r="J2841" s="1">
        <v>0</v>
      </c>
      <c r="K2841" s="1">
        <v>0.15</v>
      </c>
      <c r="L2841" s="1">
        <v>0</v>
      </c>
      <c r="M2841" s="1"/>
      <c r="N2841" s="1"/>
      <c r="O2841" s="1"/>
      <c r="P2841" s="1"/>
      <c r="Q2841" s="1"/>
      <c r="R2841" s="306" t="s">
        <v>3488</v>
      </c>
      <c r="S2841" s="1" t="s">
        <v>3443</v>
      </c>
      <c r="T2841" s="3"/>
      <c r="U2841" s="3" t="s">
        <v>3444</v>
      </c>
      <c r="V2841" s="3" t="s">
        <v>3444</v>
      </c>
      <c r="W2841" s="3" t="s">
        <v>3444</v>
      </c>
      <c r="X2841" s="7" t="s">
        <v>3445</v>
      </c>
      <c r="Y2841" s="307"/>
      <c r="Z2841" s="308" t="s">
        <v>3444</v>
      </c>
      <c r="AA2841" s="308" t="s">
        <v>3444</v>
      </c>
      <c r="AB2841" s="308"/>
      <c r="AC2841" s="308"/>
      <c r="AD2841" s="308"/>
      <c r="AE2841" s="323" t="s">
        <v>3444</v>
      </c>
      <c r="AF2841" s="308" t="s">
        <v>3444</v>
      </c>
      <c r="AG2841" s="308" t="s">
        <v>3444</v>
      </c>
      <c r="AH2841" s="308" t="s">
        <v>3444</v>
      </c>
      <c r="AI2841" s="308" t="s">
        <v>3444</v>
      </c>
      <c r="AJ2841" s="308"/>
      <c r="AK2841" s="308"/>
      <c r="AL2841" s="308"/>
      <c r="AM2841" s="308" t="s">
        <v>3444</v>
      </c>
      <c r="AN2841" s="308" t="s">
        <v>3444</v>
      </c>
      <c r="AO2841" s="308"/>
      <c r="AP2841" s="308"/>
      <c r="AQ2841" s="324"/>
      <c r="AR2841" s="324"/>
    </row>
    <row r="2842" spans="2:44" s="305" customFormat="1" ht="42.6">
      <c r="B2842" s="4"/>
      <c r="C2842" s="123" t="s">
        <v>3375</v>
      </c>
      <c r="D2842" s="123" t="s">
        <v>3401</v>
      </c>
      <c r="E2842" s="30" t="s">
        <v>3496</v>
      </c>
      <c r="F2842" s="7" t="s">
        <v>4058</v>
      </c>
      <c r="G2842" s="7" t="s">
        <v>3492</v>
      </c>
      <c r="H2842" s="8" t="s">
        <v>1246</v>
      </c>
      <c r="I2842" s="1">
        <v>50</v>
      </c>
      <c r="J2842" s="1">
        <v>0</v>
      </c>
      <c r="K2842" s="1">
        <v>0.2</v>
      </c>
      <c r="L2842" s="1">
        <v>0</v>
      </c>
      <c r="M2842" s="1"/>
      <c r="N2842" s="1"/>
      <c r="O2842" s="1"/>
      <c r="P2842" s="1"/>
      <c r="Q2842" s="1"/>
      <c r="R2842" s="306" t="s">
        <v>3488</v>
      </c>
      <c r="S2842" s="1" t="s">
        <v>3443</v>
      </c>
      <c r="T2842" s="3"/>
      <c r="U2842" s="3" t="s">
        <v>3444</v>
      </c>
      <c r="V2842" s="3" t="s">
        <v>3444</v>
      </c>
      <c r="W2842" s="3" t="s">
        <v>3444</v>
      </c>
      <c r="X2842" s="7" t="s">
        <v>3445</v>
      </c>
      <c r="Y2842" s="307"/>
      <c r="Z2842" s="308" t="s">
        <v>3444</v>
      </c>
      <c r="AA2842" s="308" t="s">
        <v>3444</v>
      </c>
      <c r="AB2842" s="308"/>
      <c r="AC2842" s="308"/>
      <c r="AD2842" s="308"/>
      <c r="AE2842" s="323" t="s">
        <v>3444</v>
      </c>
      <c r="AF2842" s="308" t="s">
        <v>3444</v>
      </c>
      <c r="AG2842" s="308" t="s">
        <v>3444</v>
      </c>
      <c r="AH2842" s="308" t="s">
        <v>3444</v>
      </c>
      <c r="AI2842" s="308" t="s">
        <v>3444</v>
      </c>
      <c r="AJ2842" s="308"/>
      <c r="AK2842" s="308"/>
      <c r="AL2842" s="308"/>
      <c r="AM2842" s="308" t="s">
        <v>3444</v>
      </c>
      <c r="AN2842" s="308" t="s">
        <v>3444</v>
      </c>
      <c r="AO2842" s="308"/>
      <c r="AP2842" s="308"/>
      <c r="AQ2842" s="324"/>
      <c r="AR2842" s="324"/>
    </row>
    <row r="2843" spans="2:44" s="305" customFormat="1" ht="42.6">
      <c r="B2843" s="4"/>
      <c r="C2843" s="123" t="s">
        <v>3375</v>
      </c>
      <c r="D2843" s="123" t="s">
        <v>3401</v>
      </c>
      <c r="E2843" s="30" t="s">
        <v>3496</v>
      </c>
      <c r="F2843" s="7" t="s">
        <v>4058</v>
      </c>
      <c r="G2843" s="7" t="s">
        <v>3493</v>
      </c>
      <c r="H2843" s="8" t="s">
        <v>1246</v>
      </c>
      <c r="I2843" s="1">
        <v>15</v>
      </c>
      <c r="J2843" s="1">
        <v>0</v>
      </c>
      <c r="K2843" s="1">
        <v>0.1</v>
      </c>
      <c r="L2843" s="1">
        <v>0</v>
      </c>
      <c r="M2843" s="1"/>
      <c r="N2843" s="1"/>
      <c r="O2843" s="1"/>
      <c r="P2843" s="1"/>
      <c r="Q2843" s="1"/>
      <c r="R2843" s="306" t="s">
        <v>3485</v>
      </c>
      <c r="S2843" s="1" t="s">
        <v>3443</v>
      </c>
      <c r="T2843" s="3"/>
      <c r="U2843" s="3" t="s">
        <v>3444</v>
      </c>
      <c r="V2843" s="3" t="s">
        <v>3444</v>
      </c>
      <c r="W2843" s="3" t="s">
        <v>3444</v>
      </c>
      <c r="X2843" s="7" t="s">
        <v>3445</v>
      </c>
      <c r="Y2843" s="307"/>
      <c r="Z2843" s="308" t="s">
        <v>3444</v>
      </c>
      <c r="AA2843" s="308" t="s">
        <v>3444</v>
      </c>
      <c r="AB2843" s="308"/>
      <c r="AC2843" s="308"/>
      <c r="AD2843" s="308"/>
      <c r="AE2843" s="323" t="s">
        <v>3444</v>
      </c>
      <c r="AF2843" s="308" t="s">
        <v>3444</v>
      </c>
      <c r="AG2843" s="308" t="s">
        <v>3444</v>
      </c>
      <c r="AH2843" s="308" t="s">
        <v>3444</v>
      </c>
      <c r="AI2843" s="308" t="s">
        <v>3444</v>
      </c>
      <c r="AJ2843" s="308"/>
      <c r="AK2843" s="308"/>
      <c r="AL2843" s="308"/>
      <c r="AM2843" s="308" t="s">
        <v>3444</v>
      </c>
      <c r="AN2843" s="308" t="s">
        <v>3444</v>
      </c>
      <c r="AO2843" s="308"/>
      <c r="AP2843" s="308"/>
      <c r="AQ2843" s="324"/>
      <c r="AR2843" s="324"/>
    </row>
    <row r="2844" spans="2:44" s="305" customFormat="1" ht="42.6">
      <c r="B2844" s="4"/>
      <c r="C2844" s="123" t="s">
        <v>3375</v>
      </c>
      <c r="D2844" s="123" t="s">
        <v>3401</v>
      </c>
      <c r="E2844" s="30" t="s">
        <v>3496</v>
      </c>
      <c r="F2844" s="7" t="s">
        <v>4059</v>
      </c>
      <c r="G2844" s="7" t="s">
        <v>3494</v>
      </c>
      <c r="H2844" s="8" t="s">
        <v>1246</v>
      </c>
      <c r="I2844" s="1">
        <v>10</v>
      </c>
      <c r="J2844" s="1">
        <v>0</v>
      </c>
      <c r="K2844" s="1">
        <v>0.2</v>
      </c>
      <c r="L2844" s="1">
        <v>0</v>
      </c>
      <c r="M2844" s="1"/>
      <c r="N2844" s="1"/>
      <c r="O2844" s="1">
        <v>0.2</v>
      </c>
      <c r="P2844" s="1">
        <v>0</v>
      </c>
      <c r="Q2844" s="1"/>
      <c r="R2844" s="306" t="s">
        <v>3495</v>
      </c>
      <c r="S2844" s="1" t="s">
        <v>3443</v>
      </c>
      <c r="T2844" s="3"/>
      <c r="U2844" s="3" t="s">
        <v>3444</v>
      </c>
      <c r="V2844" s="3" t="s">
        <v>3444</v>
      </c>
      <c r="W2844" s="3" t="s">
        <v>3444</v>
      </c>
      <c r="X2844" s="7" t="s">
        <v>3445</v>
      </c>
      <c r="Y2844" s="307"/>
      <c r="Z2844" s="308" t="s">
        <v>3444</v>
      </c>
      <c r="AA2844" s="308" t="s">
        <v>3444</v>
      </c>
      <c r="AB2844" s="308"/>
      <c r="AC2844" s="308"/>
      <c r="AD2844" s="308"/>
      <c r="AE2844" s="323" t="s">
        <v>3444</v>
      </c>
      <c r="AF2844" s="308" t="s">
        <v>3444</v>
      </c>
      <c r="AG2844" s="308" t="s">
        <v>3444</v>
      </c>
      <c r="AH2844" s="308" t="s">
        <v>3444</v>
      </c>
      <c r="AI2844" s="308" t="s">
        <v>3444</v>
      </c>
      <c r="AJ2844" s="308"/>
      <c r="AK2844" s="308"/>
      <c r="AL2844" s="308"/>
      <c r="AM2844" s="308" t="s">
        <v>3444</v>
      </c>
      <c r="AN2844" s="308" t="s">
        <v>3444</v>
      </c>
      <c r="AO2844" s="308"/>
      <c r="AP2844" s="308"/>
      <c r="AQ2844" s="324"/>
      <c r="AR2844" s="324"/>
    </row>
    <row r="2845" spans="2:44" s="305" customFormat="1" ht="28.8">
      <c r="B2845" s="4"/>
      <c r="C2845" s="123" t="s">
        <v>3375</v>
      </c>
      <c r="D2845" s="123" t="s">
        <v>3401</v>
      </c>
      <c r="E2845" s="30" t="s">
        <v>3522</v>
      </c>
      <c r="F2845" s="7" t="s">
        <v>3759</v>
      </c>
      <c r="G2845" s="7" t="s">
        <v>3523</v>
      </c>
      <c r="H2845" s="8" t="s">
        <v>1246</v>
      </c>
      <c r="I2845" s="1">
        <v>6</v>
      </c>
      <c r="J2845" s="1">
        <v>0</v>
      </c>
      <c r="K2845" s="1">
        <v>0.1</v>
      </c>
      <c r="L2845" s="1">
        <v>0</v>
      </c>
      <c r="M2845" s="1">
        <v>6</v>
      </c>
      <c r="N2845" s="1">
        <v>0</v>
      </c>
      <c r="O2845" s="1">
        <v>0.1</v>
      </c>
      <c r="P2845" s="1">
        <v>0</v>
      </c>
      <c r="Q2845" s="1"/>
      <c r="R2845" s="306" t="s">
        <v>3524</v>
      </c>
      <c r="S2845" s="1" t="s">
        <v>3443</v>
      </c>
      <c r="T2845" s="3"/>
      <c r="U2845" s="3" t="s">
        <v>3444</v>
      </c>
      <c r="V2845" s="3" t="s">
        <v>3444</v>
      </c>
      <c r="W2845" s="3" t="s">
        <v>3444</v>
      </c>
      <c r="X2845" s="7" t="s">
        <v>3445</v>
      </c>
      <c r="Y2845" s="307"/>
      <c r="Z2845" s="308"/>
      <c r="AA2845" s="308"/>
      <c r="AB2845" s="308"/>
      <c r="AC2845" s="308"/>
      <c r="AD2845" s="308"/>
      <c r="AE2845" s="323" t="s">
        <v>3444</v>
      </c>
      <c r="AF2845" s="308"/>
      <c r="AG2845" s="308"/>
      <c r="AH2845" s="308"/>
      <c r="AI2845" s="308"/>
      <c r="AJ2845" s="308"/>
      <c r="AK2845" s="308"/>
      <c r="AL2845" s="308"/>
      <c r="AM2845" s="308"/>
      <c r="AN2845" s="308"/>
      <c r="AO2845" s="308"/>
      <c r="AP2845" s="308"/>
      <c r="AQ2845" s="324"/>
      <c r="AR2845" s="324"/>
    </row>
    <row r="2846" spans="2:44" s="305" customFormat="1" ht="16.2">
      <c r="B2846" s="4"/>
      <c r="C2846" s="123" t="s">
        <v>3375</v>
      </c>
      <c r="D2846" s="123" t="s">
        <v>3401</v>
      </c>
      <c r="E2846" s="30" t="s">
        <v>3525</v>
      </c>
      <c r="F2846" s="309" t="s">
        <v>4060</v>
      </c>
      <c r="G2846" s="309" t="s">
        <v>3526</v>
      </c>
      <c r="H2846" s="8" t="s">
        <v>3456</v>
      </c>
      <c r="I2846" s="1">
        <v>10</v>
      </c>
      <c r="J2846" s="1">
        <v>0</v>
      </c>
      <c r="K2846" s="1">
        <v>0.1</v>
      </c>
      <c r="L2846" s="1">
        <v>0</v>
      </c>
      <c r="M2846" s="1">
        <v>720</v>
      </c>
      <c r="N2846" s="1">
        <v>1440</v>
      </c>
      <c r="O2846" s="1">
        <v>3.35</v>
      </c>
      <c r="P2846" s="1">
        <v>24</v>
      </c>
      <c r="Q2846" s="1"/>
      <c r="R2846" s="306" t="s">
        <v>3527</v>
      </c>
      <c r="S2846" s="1" t="s">
        <v>3443</v>
      </c>
      <c r="T2846" s="3" t="s">
        <v>3444</v>
      </c>
      <c r="U2846" s="3"/>
      <c r="V2846" s="3" t="s">
        <v>3444</v>
      </c>
      <c r="W2846" s="3" t="s">
        <v>3444</v>
      </c>
      <c r="X2846" s="7" t="s">
        <v>3445</v>
      </c>
      <c r="Y2846" s="307"/>
      <c r="Z2846" s="308"/>
      <c r="AA2846" s="308"/>
      <c r="AB2846" s="308"/>
      <c r="AC2846" s="308"/>
      <c r="AD2846" s="308"/>
      <c r="AE2846" s="323" t="s">
        <v>3444</v>
      </c>
      <c r="AF2846" s="308"/>
      <c r="AG2846" s="308"/>
      <c r="AH2846" s="308"/>
      <c r="AI2846" s="308"/>
      <c r="AJ2846" s="308"/>
      <c r="AK2846" s="308"/>
      <c r="AL2846" s="308"/>
      <c r="AM2846" s="308"/>
      <c r="AN2846" s="308"/>
      <c r="AO2846" s="308"/>
      <c r="AP2846" s="308"/>
      <c r="AQ2846" s="324"/>
      <c r="AR2846" s="324"/>
    </row>
    <row r="2847" spans="2:44" s="305" customFormat="1" ht="16.2">
      <c r="B2847" s="4"/>
      <c r="C2847" s="123" t="s">
        <v>3375</v>
      </c>
      <c r="D2847" s="123" t="s">
        <v>3401</v>
      </c>
      <c r="E2847" s="30" t="s">
        <v>3525</v>
      </c>
      <c r="F2847" s="309" t="s">
        <v>4061</v>
      </c>
      <c r="G2847" s="309" t="s">
        <v>3528</v>
      </c>
      <c r="H2847" s="8" t="s">
        <v>3456</v>
      </c>
      <c r="I2847" s="1">
        <v>30</v>
      </c>
      <c r="J2847" s="1">
        <v>0</v>
      </c>
      <c r="K2847" s="1">
        <v>0.1</v>
      </c>
      <c r="L2847" s="1">
        <v>0</v>
      </c>
      <c r="M2847" s="1"/>
      <c r="N2847" s="1"/>
      <c r="O2847" s="1"/>
      <c r="P2847" s="1"/>
      <c r="Q2847" s="1"/>
      <c r="R2847" s="306" t="s">
        <v>3529</v>
      </c>
      <c r="S2847" s="1" t="s">
        <v>3443</v>
      </c>
      <c r="T2847" s="3" t="s">
        <v>3444</v>
      </c>
      <c r="U2847" s="3"/>
      <c r="V2847" s="3" t="s">
        <v>3444</v>
      </c>
      <c r="W2847" s="3" t="s">
        <v>3444</v>
      </c>
      <c r="X2847" s="7" t="s">
        <v>3445</v>
      </c>
      <c r="Y2847" s="307"/>
      <c r="Z2847" s="308"/>
      <c r="AA2847" s="308"/>
      <c r="AB2847" s="308"/>
      <c r="AC2847" s="308"/>
      <c r="AD2847" s="308"/>
      <c r="AE2847" s="323" t="s">
        <v>3444</v>
      </c>
      <c r="AF2847" s="308"/>
      <c r="AG2847" s="308"/>
      <c r="AH2847" s="308"/>
      <c r="AI2847" s="308"/>
      <c r="AJ2847" s="308"/>
      <c r="AK2847" s="308"/>
      <c r="AL2847" s="308"/>
      <c r="AM2847" s="308"/>
      <c r="AN2847" s="308"/>
      <c r="AO2847" s="308"/>
      <c r="AP2847" s="308"/>
      <c r="AQ2847" s="324"/>
      <c r="AR2847" s="324"/>
    </row>
    <row r="2848" spans="2:44" s="305" customFormat="1" ht="16.2">
      <c r="B2848" s="4"/>
      <c r="C2848" s="123" t="s">
        <v>3375</v>
      </c>
      <c r="D2848" s="123" t="s">
        <v>3401</v>
      </c>
      <c r="E2848" s="30" t="s">
        <v>3525</v>
      </c>
      <c r="F2848" s="309" t="s">
        <v>4062</v>
      </c>
      <c r="G2848" s="309" t="s">
        <v>3531</v>
      </c>
      <c r="H2848" s="8" t="s">
        <v>3456</v>
      </c>
      <c r="I2848" s="1">
        <v>2</v>
      </c>
      <c r="J2848" s="1">
        <v>0</v>
      </c>
      <c r="K2848" s="1">
        <v>0.05</v>
      </c>
      <c r="L2848" s="1">
        <v>0</v>
      </c>
      <c r="M2848" s="1"/>
      <c r="N2848" s="1"/>
      <c r="O2848" s="1"/>
      <c r="P2848" s="1"/>
      <c r="Q2848" s="1"/>
      <c r="R2848" s="306" t="s">
        <v>3532</v>
      </c>
      <c r="S2848" s="1" t="s">
        <v>3443</v>
      </c>
      <c r="T2848" s="3" t="s">
        <v>3444</v>
      </c>
      <c r="U2848" s="3"/>
      <c r="V2848" s="3" t="s">
        <v>3444</v>
      </c>
      <c r="W2848" s="3" t="s">
        <v>3444</v>
      </c>
      <c r="X2848" s="7" t="s">
        <v>3445</v>
      </c>
      <c r="Y2848" s="307"/>
      <c r="Z2848" s="308"/>
      <c r="AA2848" s="308"/>
      <c r="AB2848" s="308"/>
      <c r="AC2848" s="308"/>
      <c r="AD2848" s="308"/>
      <c r="AE2848" s="323" t="s">
        <v>3444</v>
      </c>
      <c r="AF2848" s="308"/>
      <c r="AG2848" s="308"/>
      <c r="AH2848" s="308"/>
      <c r="AI2848" s="308"/>
      <c r="AJ2848" s="308"/>
      <c r="AK2848" s="308"/>
      <c r="AL2848" s="308"/>
      <c r="AM2848" s="308"/>
      <c r="AN2848" s="308"/>
      <c r="AO2848" s="308"/>
      <c r="AP2848" s="308"/>
      <c r="AQ2848" s="324"/>
      <c r="AR2848" s="324"/>
    </row>
    <row r="2849" spans="2:44" s="305" customFormat="1" ht="16.2">
      <c r="B2849" s="4"/>
      <c r="C2849" s="123" t="s">
        <v>3375</v>
      </c>
      <c r="D2849" s="123" t="s">
        <v>3401</v>
      </c>
      <c r="E2849" s="30" t="s">
        <v>3525</v>
      </c>
      <c r="F2849" s="309" t="s">
        <v>4062</v>
      </c>
      <c r="G2849" s="309" t="s">
        <v>3533</v>
      </c>
      <c r="H2849" s="8" t="s">
        <v>3456</v>
      </c>
      <c r="I2849" s="1">
        <v>3</v>
      </c>
      <c r="J2849" s="1">
        <v>0</v>
      </c>
      <c r="K2849" s="1">
        <v>0.05</v>
      </c>
      <c r="L2849" s="1">
        <v>0</v>
      </c>
      <c r="M2849" s="1"/>
      <c r="N2849" s="1"/>
      <c r="O2849" s="1"/>
      <c r="P2849" s="1"/>
      <c r="Q2849" s="1"/>
      <c r="R2849" s="306" t="s">
        <v>3532</v>
      </c>
      <c r="S2849" s="1" t="s">
        <v>3443</v>
      </c>
      <c r="T2849" s="3" t="s">
        <v>3444</v>
      </c>
      <c r="U2849" s="3"/>
      <c r="V2849" s="3" t="s">
        <v>3444</v>
      </c>
      <c r="W2849" s="3" t="s">
        <v>3444</v>
      </c>
      <c r="X2849" s="7" t="s">
        <v>3445</v>
      </c>
      <c r="Y2849" s="307"/>
      <c r="Z2849" s="308"/>
      <c r="AA2849" s="308"/>
      <c r="AB2849" s="308"/>
      <c r="AC2849" s="308"/>
      <c r="AD2849" s="308"/>
      <c r="AE2849" s="323" t="s">
        <v>3444</v>
      </c>
      <c r="AF2849" s="308"/>
      <c r="AG2849" s="308"/>
      <c r="AH2849" s="308"/>
      <c r="AI2849" s="308"/>
      <c r="AJ2849" s="308"/>
      <c r="AK2849" s="308"/>
      <c r="AL2849" s="308"/>
      <c r="AM2849" s="308"/>
      <c r="AN2849" s="308"/>
      <c r="AO2849" s="308"/>
      <c r="AP2849" s="308"/>
      <c r="AQ2849" s="324"/>
      <c r="AR2849" s="324"/>
    </row>
    <row r="2850" spans="2:44" s="305" customFormat="1" ht="16.2">
      <c r="B2850" s="4"/>
      <c r="C2850" s="123" t="s">
        <v>3375</v>
      </c>
      <c r="D2850" s="123" t="s">
        <v>3401</v>
      </c>
      <c r="E2850" s="30" t="s">
        <v>3525</v>
      </c>
      <c r="F2850" s="309" t="s">
        <v>4063</v>
      </c>
      <c r="G2850" s="7" t="s">
        <v>3534</v>
      </c>
      <c r="H2850" s="8" t="s">
        <v>3456</v>
      </c>
      <c r="I2850" s="1">
        <v>15</v>
      </c>
      <c r="J2850" s="1">
        <v>0</v>
      </c>
      <c r="K2850" s="1">
        <v>0.15</v>
      </c>
      <c r="L2850" s="1">
        <v>0</v>
      </c>
      <c r="M2850" s="1"/>
      <c r="N2850" s="1"/>
      <c r="O2850" s="1"/>
      <c r="P2850" s="1"/>
      <c r="Q2850" s="1"/>
      <c r="R2850" s="306" t="s">
        <v>3532</v>
      </c>
      <c r="S2850" s="1" t="s">
        <v>3443</v>
      </c>
      <c r="T2850" s="3" t="s">
        <v>3444</v>
      </c>
      <c r="U2850" s="3"/>
      <c r="V2850" s="3" t="s">
        <v>3444</v>
      </c>
      <c r="W2850" s="3" t="s">
        <v>3444</v>
      </c>
      <c r="X2850" s="7" t="s">
        <v>3445</v>
      </c>
      <c r="Y2850" s="307"/>
      <c r="Z2850" s="308"/>
      <c r="AA2850" s="308"/>
      <c r="AB2850" s="308"/>
      <c r="AC2850" s="308"/>
      <c r="AD2850" s="308"/>
      <c r="AE2850" s="323" t="s">
        <v>3444</v>
      </c>
      <c r="AF2850" s="308"/>
      <c r="AG2850" s="308"/>
      <c r="AH2850" s="308"/>
      <c r="AI2850" s="308"/>
      <c r="AJ2850" s="308"/>
      <c r="AK2850" s="308"/>
      <c r="AL2850" s="308"/>
      <c r="AM2850" s="308"/>
      <c r="AN2850" s="308"/>
      <c r="AO2850" s="308"/>
      <c r="AP2850" s="308"/>
      <c r="AQ2850" s="324"/>
      <c r="AR2850" s="324"/>
    </row>
    <row r="2851" spans="2:44" s="305" customFormat="1" ht="16.2">
      <c r="B2851" s="4"/>
      <c r="C2851" s="123" t="s">
        <v>3375</v>
      </c>
      <c r="D2851" s="123" t="s">
        <v>3401</v>
      </c>
      <c r="E2851" s="30" t="s">
        <v>3525</v>
      </c>
      <c r="F2851" s="309" t="s">
        <v>4063</v>
      </c>
      <c r="G2851" s="309" t="s">
        <v>3535</v>
      </c>
      <c r="H2851" s="8" t="s">
        <v>3456</v>
      </c>
      <c r="I2851" s="1">
        <v>15</v>
      </c>
      <c r="J2851" s="1">
        <v>0</v>
      </c>
      <c r="K2851" s="1">
        <v>0.1</v>
      </c>
      <c r="L2851" s="1">
        <v>0</v>
      </c>
      <c r="M2851" s="1"/>
      <c r="N2851" s="1"/>
      <c r="O2851" s="1"/>
      <c r="P2851" s="1"/>
      <c r="Q2851" s="1"/>
      <c r="R2851" s="306" t="s">
        <v>3532</v>
      </c>
      <c r="S2851" s="1" t="s">
        <v>3443</v>
      </c>
      <c r="T2851" s="3" t="s">
        <v>3444</v>
      </c>
      <c r="U2851" s="3"/>
      <c r="V2851" s="3" t="s">
        <v>3444</v>
      </c>
      <c r="W2851" s="3" t="s">
        <v>3444</v>
      </c>
      <c r="X2851" s="7" t="s">
        <v>3445</v>
      </c>
      <c r="Y2851" s="307"/>
      <c r="Z2851" s="308"/>
      <c r="AA2851" s="308"/>
      <c r="AB2851" s="308"/>
      <c r="AC2851" s="308"/>
      <c r="AD2851" s="308"/>
      <c r="AE2851" s="323" t="s">
        <v>3444</v>
      </c>
      <c r="AF2851" s="308"/>
      <c r="AG2851" s="308"/>
      <c r="AH2851" s="308"/>
      <c r="AI2851" s="308"/>
      <c r="AJ2851" s="308"/>
      <c r="AK2851" s="308"/>
      <c r="AL2851" s="308"/>
      <c r="AM2851" s="308"/>
      <c r="AN2851" s="308"/>
      <c r="AO2851" s="308"/>
      <c r="AP2851" s="308"/>
      <c r="AQ2851" s="324"/>
      <c r="AR2851" s="324"/>
    </row>
    <row r="2852" spans="2:44" s="305" customFormat="1" ht="16.2">
      <c r="B2852" s="4"/>
      <c r="C2852" s="123" t="s">
        <v>3375</v>
      </c>
      <c r="D2852" s="123" t="s">
        <v>3401</v>
      </c>
      <c r="E2852" s="30" t="s">
        <v>3525</v>
      </c>
      <c r="F2852" s="309" t="s">
        <v>4063</v>
      </c>
      <c r="G2852" s="309" t="s">
        <v>3536</v>
      </c>
      <c r="H2852" s="8" t="s">
        <v>3456</v>
      </c>
      <c r="I2852" s="1">
        <v>15</v>
      </c>
      <c r="J2852" s="1">
        <v>0</v>
      </c>
      <c r="K2852" s="1">
        <v>0.1</v>
      </c>
      <c r="L2852" s="1">
        <v>0</v>
      </c>
      <c r="M2852" s="1"/>
      <c r="N2852" s="1"/>
      <c r="O2852" s="1"/>
      <c r="P2852" s="1"/>
      <c r="Q2852" s="1"/>
      <c r="R2852" s="306" t="s">
        <v>3532</v>
      </c>
      <c r="S2852" s="1" t="s">
        <v>3443</v>
      </c>
      <c r="T2852" s="3" t="s">
        <v>3444</v>
      </c>
      <c r="U2852" s="3"/>
      <c r="V2852" s="3" t="s">
        <v>3444</v>
      </c>
      <c r="W2852" s="3" t="s">
        <v>3444</v>
      </c>
      <c r="X2852" s="7" t="s">
        <v>3445</v>
      </c>
      <c r="Y2852" s="307"/>
      <c r="Z2852" s="308"/>
      <c r="AA2852" s="308"/>
      <c r="AB2852" s="308"/>
      <c r="AC2852" s="308"/>
      <c r="AD2852" s="308"/>
      <c r="AE2852" s="323" t="s">
        <v>3444</v>
      </c>
      <c r="AF2852" s="308"/>
      <c r="AG2852" s="308"/>
      <c r="AH2852" s="308"/>
      <c r="AI2852" s="308"/>
      <c r="AJ2852" s="308"/>
      <c r="AK2852" s="308"/>
      <c r="AL2852" s="308"/>
      <c r="AM2852" s="308"/>
      <c r="AN2852" s="308"/>
      <c r="AO2852" s="308"/>
      <c r="AP2852" s="308"/>
      <c r="AQ2852" s="324"/>
      <c r="AR2852" s="324"/>
    </row>
    <row r="2853" spans="2:44" s="305" customFormat="1" ht="16.2">
      <c r="B2853" s="4"/>
      <c r="C2853" s="123" t="s">
        <v>3375</v>
      </c>
      <c r="D2853" s="123" t="s">
        <v>3401</v>
      </c>
      <c r="E2853" s="30" t="s">
        <v>3525</v>
      </c>
      <c r="F2853" s="309" t="s">
        <v>4063</v>
      </c>
      <c r="G2853" s="7" t="s">
        <v>3537</v>
      </c>
      <c r="H2853" s="8" t="s">
        <v>3456</v>
      </c>
      <c r="I2853" s="1">
        <v>20</v>
      </c>
      <c r="J2853" s="1">
        <v>0</v>
      </c>
      <c r="K2853" s="1">
        <v>0.1</v>
      </c>
      <c r="L2853" s="1">
        <v>0</v>
      </c>
      <c r="M2853" s="1"/>
      <c r="N2853" s="1"/>
      <c r="O2853" s="1"/>
      <c r="P2853" s="1"/>
      <c r="Q2853" s="1"/>
      <c r="R2853" s="306" t="s">
        <v>3466</v>
      </c>
      <c r="S2853" s="1" t="s">
        <v>3443</v>
      </c>
      <c r="T2853" s="3" t="s">
        <v>3444</v>
      </c>
      <c r="U2853" s="3"/>
      <c r="V2853" s="3" t="s">
        <v>3444</v>
      </c>
      <c r="W2853" s="3" t="s">
        <v>3444</v>
      </c>
      <c r="X2853" s="7" t="s">
        <v>3445</v>
      </c>
      <c r="Y2853" s="307"/>
      <c r="Z2853" s="308"/>
      <c r="AA2853" s="308"/>
      <c r="AB2853" s="308"/>
      <c r="AC2853" s="308"/>
      <c r="AD2853" s="308"/>
      <c r="AE2853" s="323" t="s">
        <v>3444</v>
      </c>
      <c r="AF2853" s="308"/>
      <c r="AG2853" s="308"/>
      <c r="AH2853" s="308"/>
      <c r="AI2853" s="308"/>
      <c r="AJ2853" s="308"/>
      <c r="AK2853" s="308"/>
      <c r="AL2853" s="308"/>
      <c r="AM2853" s="308"/>
      <c r="AN2853" s="308"/>
      <c r="AO2853" s="308"/>
      <c r="AP2853" s="308"/>
      <c r="AQ2853" s="324"/>
      <c r="AR2853" s="324"/>
    </row>
    <row r="2854" spans="2:44" s="305" customFormat="1" ht="16.2">
      <c r="B2854" s="4"/>
      <c r="C2854" s="123" t="s">
        <v>3375</v>
      </c>
      <c r="D2854" s="123" t="s">
        <v>3401</v>
      </c>
      <c r="E2854" s="30" t="s">
        <v>3525</v>
      </c>
      <c r="F2854" s="309" t="s">
        <v>4064</v>
      </c>
      <c r="G2854" s="7" t="s">
        <v>3538</v>
      </c>
      <c r="H2854" s="8" t="s">
        <v>3456</v>
      </c>
      <c r="I2854" s="1">
        <v>30</v>
      </c>
      <c r="J2854" s="1">
        <v>0</v>
      </c>
      <c r="K2854" s="1">
        <v>0.1</v>
      </c>
      <c r="L2854" s="1">
        <v>0</v>
      </c>
      <c r="M2854" s="1"/>
      <c r="N2854" s="1"/>
      <c r="O2854" s="1"/>
      <c r="P2854" s="1"/>
      <c r="Q2854" s="1"/>
      <c r="R2854" s="306" t="s">
        <v>3532</v>
      </c>
      <c r="S2854" s="1" t="s">
        <v>3443</v>
      </c>
      <c r="T2854" s="3" t="s">
        <v>3444</v>
      </c>
      <c r="U2854" s="3"/>
      <c r="V2854" s="3" t="s">
        <v>3444</v>
      </c>
      <c r="W2854" s="3" t="s">
        <v>3444</v>
      </c>
      <c r="X2854" s="7" t="s">
        <v>3445</v>
      </c>
      <c r="Y2854" s="307"/>
      <c r="Z2854" s="308"/>
      <c r="AA2854" s="308"/>
      <c r="AB2854" s="308"/>
      <c r="AC2854" s="308"/>
      <c r="AD2854" s="308"/>
      <c r="AE2854" s="323" t="s">
        <v>3444</v>
      </c>
      <c r="AF2854" s="308"/>
      <c r="AG2854" s="308"/>
      <c r="AH2854" s="308"/>
      <c r="AI2854" s="308"/>
      <c r="AJ2854" s="308"/>
      <c r="AK2854" s="308"/>
      <c r="AL2854" s="308"/>
      <c r="AM2854" s="308"/>
      <c r="AN2854" s="308"/>
      <c r="AO2854" s="308"/>
      <c r="AP2854" s="308"/>
      <c r="AQ2854" s="324"/>
      <c r="AR2854" s="324"/>
    </row>
    <row r="2855" spans="2:44" s="305" customFormat="1" ht="16.2">
      <c r="B2855" s="4"/>
      <c r="C2855" s="123" t="s">
        <v>3375</v>
      </c>
      <c r="D2855" s="123" t="s">
        <v>3401</v>
      </c>
      <c r="E2855" s="30" t="s">
        <v>3525</v>
      </c>
      <c r="F2855" s="309" t="s">
        <v>4064</v>
      </c>
      <c r="G2855" s="7" t="s">
        <v>3539</v>
      </c>
      <c r="H2855" s="8" t="s">
        <v>3456</v>
      </c>
      <c r="I2855" s="1">
        <v>30</v>
      </c>
      <c r="J2855" s="1">
        <v>0</v>
      </c>
      <c r="K2855" s="1">
        <v>0.1</v>
      </c>
      <c r="L2855" s="1">
        <v>0</v>
      </c>
      <c r="M2855" s="1"/>
      <c r="N2855" s="1"/>
      <c r="O2855" s="1"/>
      <c r="P2855" s="1"/>
      <c r="Q2855" s="1"/>
      <c r="R2855" s="306" t="s">
        <v>3532</v>
      </c>
      <c r="S2855" s="1" t="s">
        <v>3443</v>
      </c>
      <c r="T2855" s="3" t="s">
        <v>3444</v>
      </c>
      <c r="U2855" s="3"/>
      <c r="V2855" s="3" t="s">
        <v>3444</v>
      </c>
      <c r="W2855" s="3" t="s">
        <v>3444</v>
      </c>
      <c r="X2855" s="7" t="s">
        <v>3445</v>
      </c>
      <c r="Y2855" s="307"/>
      <c r="Z2855" s="308"/>
      <c r="AA2855" s="308"/>
      <c r="AB2855" s="308"/>
      <c r="AC2855" s="308"/>
      <c r="AD2855" s="308"/>
      <c r="AE2855" s="323" t="s">
        <v>3444</v>
      </c>
      <c r="AF2855" s="308"/>
      <c r="AG2855" s="308"/>
      <c r="AH2855" s="308"/>
      <c r="AI2855" s="308"/>
      <c r="AJ2855" s="308"/>
      <c r="AK2855" s="308"/>
      <c r="AL2855" s="308"/>
      <c r="AM2855" s="308"/>
      <c r="AN2855" s="308"/>
      <c r="AO2855" s="308"/>
      <c r="AP2855" s="308"/>
      <c r="AQ2855" s="324"/>
      <c r="AR2855" s="324"/>
    </row>
    <row r="2856" spans="2:44" s="305" customFormat="1" ht="16.2">
      <c r="B2856" s="4"/>
      <c r="C2856" s="123" t="s">
        <v>3375</v>
      </c>
      <c r="D2856" s="123" t="s">
        <v>3401</v>
      </c>
      <c r="E2856" s="30" t="s">
        <v>3525</v>
      </c>
      <c r="F2856" s="309" t="s">
        <v>4064</v>
      </c>
      <c r="G2856" s="7" t="s">
        <v>3540</v>
      </c>
      <c r="H2856" s="8" t="s">
        <v>3456</v>
      </c>
      <c r="I2856" s="1">
        <v>30</v>
      </c>
      <c r="J2856" s="1">
        <v>0</v>
      </c>
      <c r="K2856" s="1">
        <v>0.1</v>
      </c>
      <c r="L2856" s="1">
        <v>0</v>
      </c>
      <c r="M2856" s="1"/>
      <c r="N2856" s="1"/>
      <c r="O2856" s="1"/>
      <c r="P2856" s="1"/>
      <c r="Q2856" s="1"/>
      <c r="R2856" s="306" t="s">
        <v>3466</v>
      </c>
      <c r="S2856" s="1" t="s">
        <v>3443</v>
      </c>
      <c r="T2856" s="3" t="s">
        <v>3444</v>
      </c>
      <c r="U2856" s="3"/>
      <c r="V2856" s="3" t="s">
        <v>3444</v>
      </c>
      <c r="W2856" s="3" t="s">
        <v>3444</v>
      </c>
      <c r="X2856" s="7" t="s">
        <v>3445</v>
      </c>
      <c r="Y2856" s="307"/>
      <c r="Z2856" s="308"/>
      <c r="AA2856" s="308"/>
      <c r="AB2856" s="308"/>
      <c r="AC2856" s="308"/>
      <c r="AD2856" s="308"/>
      <c r="AE2856" s="323" t="s">
        <v>3444</v>
      </c>
      <c r="AF2856" s="308"/>
      <c r="AG2856" s="308"/>
      <c r="AH2856" s="308"/>
      <c r="AI2856" s="308"/>
      <c r="AJ2856" s="308"/>
      <c r="AK2856" s="308"/>
      <c r="AL2856" s="308"/>
      <c r="AM2856" s="308"/>
      <c r="AN2856" s="308"/>
      <c r="AO2856" s="308"/>
      <c r="AP2856" s="308"/>
      <c r="AQ2856" s="324"/>
      <c r="AR2856" s="324"/>
    </row>
    <row r="2857" spans="2:44" s="305" customFormat="1" ht="16.2">
      <c r="B2857" s="4"/>
      <c r="C2857" s="123" t="s">
        <v>3375</v>
      </c>
      <c r="D2857" s="123" t="s">
        <v>3401</v>
      </c>
      <c r="E2857" s="30" t="s">
        <v>3525</v>
      </c>
      <c r="F2857" s="309" t="s">
        <v>4064</v>
      </c>
      <c r="G2857" s="7" t="s">
        <v>3541</v>
      </c>
      <c r="H2857" s="8" t="s">
        <v>3456</v>
      </c>
      <c r="I2857" s="1">
        <v>30</v>
      </c>
      <c r="J2857" s="1">
        <v>0</v>
      </c>
      <c r="K2857" s="1">
        <v>0.1</v>
      </c>
      <c r="L2857" s="1">
        <v>0</v>
      </c>
      <c r="M2857" s="1"/>
      <c r="N2857" s="1"/>
      <c r="O2857" s="1"/>
      <c r="P2857" s="1"/>
      <c r="Q2857" s="1"/>
      <c r="R2857" s="306" t="s">
        <v>3532</v>
      </c>
      <c r="S2857" s="1" t="s">
        <v>3443</v>
      </c>
      <c r="T2857" s="3" t="s">
        <v>3444</v>
      </c>
      <c r="U2857" s="3"/>
      <c r="V2857" s="3" t="s">
        <v>3444</v>
      </c>
      <c r="W2857" s="3" t="s">
        <v>3444</v>
      </c>
      <c r="X2857" s="7" t="s">
        <v>3445</v>
      </c>
      <c r="Y2857" s="307"/>
      <c r="Z2857" s="308"/>
      <c r="AA2857" s="308"/>
      <c r="AB2857" s="308"/>
      <c r="AC2857" s="308"/>
      <c r="AD2857" s="308"/>
      <c r="AE2857" s="323" t="s">
        <v>3444</v>
      </c>
      <c r="AF2857" s="308"/>
      <c r="AG2857" s="308"/>
      <c r="AH2857" s="308"/>
      <c r="AI2857" s="308"/>
      <c r="AJ2857" s="308"/>
      <c r="AK2857" s="308"/>
      <c r="AL2857" s="308"/>
      <c r="AM2857" s="308"/>
      <c r="AN2857" s="308"/>
      <c r="AO2857" s="308"/>
      <c r="AP2857" s="308"/>
      <c r="AQ2857" s="324"/>
      <c r="AR2857" s="324"/>
    </row>
    <row r="2858" spans="2:44" s="305" customFormat="1" ht="16.2">
      <c r="B2858" s="4"/>
      <c r="C2858" s="123" t="s">
        <v>3375</v>
      </c>
      <c r="D2858" s="123" t="s">
        <v>3401</v>
      </c>
      <c r="E2858" s="30" t="s">
        <v>3525</v>
      </c>
      <c r="F2858" s="309" t="s">
        <v>4064</v>
      </c>
      <c r="G2858" s="7" t="s">
        <v>3542</v>
      </c>
      <c r="H2858" s="8" t="s">
        <v>3456</v>
      </c>
      <c r="I2858" s="1">
        <v>60</v>
      </c>
      <c r="J2858" s="1">
        <v>0</v>
      </c>
      <c r="K2858" s="1">
        <v>0.1</v>
      </c>
      <c r="L2858" s="1">
        <v>0</v>
      </c>
      <c r="M2858" s="1"/>
      <c r="N2858" s="1"/>
      <c r="O2858" s="1"/>
      <c r="P2858" s="1"/>
      <c r="Q2858" s="1"/>
      <c r="R2858" s="306" t="s">
        <v>3532</v>
      </c>
      <c r="S2858" s="1" t="s">
        <v>3443</v>
      </c>
      <c r="T2858" s="3" t="s">
        <v>3444</v>
      </c>
      <c r="U2858" s="3"/>
      <c r="V2858" s="3" t="s">
        <v>3444</v>
      </c>
      <c r="W2858" s="3" t="s">
        <v>3444</v>
      </c>
      <c r="X2858" s="7" t="s">
        <v>3445</v>
      </c>
      <c r="Y2858" s="307"/>
      <c r="Z2858" s="308"/>
      <c r="AA2858" s="308"/>
      <c r="AB2858" s="308"/>
      <c r="AC2858" s="308"/>
      <c r="AD2858" s="308"/>
      <c r="AE2858" s="323" t="s">
        <v>3444</v>
      </c>
      <c r="AF2858" s="308"/>
      <c r="AG2858" s="308"/>
      <c r="AH2858" s="308"/>
      <c r="AI2858" s="308"/>
      <c r="AJ2858" s="308"/>
      <c r="AK2858" s="308"/>
      <c r="AL2858" s="308"/>
      <c r="AM2858" s="308"/>
      <c r="AN2858" s="308"/>
      <c r="AO2858" s="308"/>
      <c r="AP2858" s="308"/>
      <c r="AQ2858" s="324"/>
      <c r="AR2858" s="324"/>
    </row>
    <row r="2859" spans="2:44" s="305" customFormat="1" ht="16.2">
      <c r="B2859" s="4"/>
      <c r="C2859" s="123" t="s">
        <v>3375</v>
      </c>
      <c r="D2859" s="123" t="s">
        <v>3401</v>
      </c>
      <c r="E2859" s="30" t="s">
        <v>3525</v>
      </c>
      <c r="F2859" s="309" t="s">
        <v>4064</v>
      </c>
      <c r="G2859" s="7" t="s">
        <v>3543</v>
      </c>
      <c r="H2859" s="8" t="s">
        <v>3456</v>
      </c>
      <c r="I2859" s="1">
        <v>60</v>
      </c>
      <c r="J2859" s="1">
        <v>0</v>
      </c>
      <c r="K2859" s="1">
        <v>0.1</v>
      </c>
      <c r="L2859" s="1">
        <v>0</v>
      </c>
      <c r="M2859" s="1"/>
      <c r="N2859" s="1"/>
      <c r="O2859" s="1"/>
      <c r="P2859" s="1"/>
      <c r="Q2859" s="1"/>
      <c r="R2859" s="306" t="s">
        <v>3532</v>
      </c>
      <c r="S2859" s="1" t="s">
        <v>3443</v>
      </c>
      <c r="T2859" s="3" t="s">
        <v>3444</v>
      </c>
      <c r="U2859" s="3"/>
      <c r="V2859" s="3" t="s">
        <v>3444</v>
      </c>
      <c r="W2859" s="3" t="s">
        <v>3444</v>
      </c>
      <c r="X2859" s="7" t="s">
        <v>3445</v>
      </c>
      <c r="Y2859" s="307"/>
      <c r="Z2859" s="308"/>
      <c r="AA2859" s="308"/>
      <c r="AB2859" s="308"/>
      <c r="AC2859" s="308"/>
      <c r="AD2859" s="308"/>
      <c r="AE2859" s="323" t="s">
        <v>3444</v>
      </c>
      <c r="AF2859" s="308"/>
      <c r="AG2859" s="308"/>
      <c r="AH2859" s="308"/>
      <c r="AI2859" s="308"/>
      <c r="AJ2859" s="308"/>
      <c r="AK2859" s="308"/>
      <c r="AL2859" s="308"/>
      <c r="AM2859" s="308"/>
      <c r="AN2859" s="308"/>
      <c r="AO2859" s="308"/>
      <c r="AP2859" s="308"/>
      <c r="AQ2859" s="324"/>
      <c r="AR2859" s="324"/>
    </row>
    <row r="2860" spans="2:44" s="305" customFormat="1" ht="16.2">
      <c r="B2860" s="4"/>
      <c r="C2860" s="123" t="s">
        <v>3375</v>
      </c>
      <c r="D2860" s="123" t="s">
        <v>3401</v>
      </c>
      <c r="E2860" s="30" t="s">
        <v>3525</v>
      </c>
      <c r="F2860" s="309" t="s">
        <v>4064</v>
      </c>
      <c r="G2860" s="7" t="s">
        <v>3544</v>
      </c>
      <c r="H2860" s="8" t="s">
        <v>3456</v>
      </c>
      <c r="I2860" s="1">
        <v>60</v>
      </c>
      <c r="J2860" s="1">
        <v>0</v>
      </c>
      <c r="K2860" s="1">
        <v>0.1</v>
      </c>
      <c r="L2860" s="1">
        <v>0</v>
      </c>
      <c r="M2860" s="1"/>
      <c r="N2860" s="1"/>
      <c r="O2860" s="1"/>
      <c r="P2860" s="1"/>
      <c r="Q2860" s="1"/>
      <c r="R2860" s="306" t="s">
        <v>3532</v>
      </c>
      <c r="S2860" s="1" t="s">
        <v>3443</v>
      </c>
      <c r="T2860" s="3" t="s">
        <v>3444</v>
      </c>
      <c r="U2860" s="3"/>
      <c r="V2860" s="3" t="s">
        <v>3444</v>
      </c>
      <c r="W2860" s="3" t="s">
        <v>3444</v>
      </c>
      <c r="X2860" s="7" t="s">
        <v>3445</v>
      </c>
      <c r="Y2860" s="307"/>
      <c r="Z2860" s="308"/>
      <c r="AA2860" s="308"/>
      <c r="AB2860" s="308"/>
      <c r="AC2860" s="308"/>
      <c r="AD2860" s="308"/>
      <c r="AE2860" s="323" t="s">
        <v>3444</v>
      </c>
      <c r="AF2860" s="308"/>
      <c r="AG2860" s="308"/>
      <c r="AH2860" s="308"/>
      <c r="AI2860" s="308"/>
      <c r="AJ2860" s="308"/>
      <c r="AK2860" s="308"/>
      <c r="AL2860" s="308"/>
      <c r="AM2860" s="308"/>
      <c r="AN2860" s="308"/>
      <c r="AO2860" s="308"/>
      <c r="AP2860" s="308"/>
      <c r="AQ2860" s="324"/>
      <c r="AR2860" s="324"/>
    </row>
    <row r="2861" spans="2:44" s="305" customFormat="1" ht="16.2">
      <c r="B2861" s="4"/>
      <c r="C2861" s="123" t="s">
        <v>3375</v>
      </c>
      <c r="D2861" s="123" t="s">
        <v>3401</v>
      </c>
      <c r="E2861" s="30" t="s">
        <v>3525</v>
      </c>
      <c r="F2861" s="309" t="s">
        <v>4064</v>
      </c>
      <c r="G2861" s="7" t="s">
        <v>3545</v>
      </c>
      <c r="H2861" s="8" t="s">
        <v>3456</v>
      </c>
      <c r="I2861" s="1">
        <v>60</v>
      </c>
      <c r="J2861" s="1">
        <v>0</v>
      </c>
      <c r="K2861" s="1">
        <v>0.1</v>
      </c>
      <c r="L2861" s="1">
        <v>0</v>
      </c>
      <c r="M2861" s="1"/>
      <c r="N2861" s="1"/>
      <c r="O2861" s="1"/>
      <c r="P2861" s="1"/>
      <c r="Q2861" s="1"/>
      <c r="R2861" s="306" t="s">
        <v>3466</v>
      </c>
      <c r="S2861" s="1" t="s">
        <v>3443</v>
      </c>
      <c r="T2861" s="3" t="s">
        <v>3444</v>
      </c>
      <c r="U2861" s="3"/>
      <c r="V2861" s="3" t="s">
        <v>3444</v>
      </c>
      <c r="W2861" s="3" t="s">
        <v>3444</v>
      </c>
      <c r="X2861" s="7" t="s">
        <v>3445</v>
      </c>
      <c r="Y2861" s="307"/>
      <c r="Z2861" s="308"/>
      <c r="AA2861" s="308"/>
      <c r="AB2861" s="308"/>
      <c r="AC2861" s="308"/>
      <c r="AD2861" s="308"/>
      <c r="AE2861" s="323" t="s">
        <v>3444</v>
      </c>
      <c r="AF2861" s="308"/>
      <c r="AG2861" s="308"/>
      <c r="AH2861" s="308"/>
      <c r="AI2861" s="308"/>
      <c r="AJ2861" s="308"/>
      <c r="AK2861" s="308"/>
      <c r="AL2861" s="308"/>
      <c r="AM2861" s="308"/>
      <c r="AN2861" s="308"/>
      <c r="AO2861" s="308"/>
      <c r="AP2861" s="308"/>
      <c r="AQ2861" s="324"/>
      <c r="AR2861" s="324"/>
    </row>
    <row r="2862" spans="2:44" s="305" customFormat="1" ht="16.2">
      <c r="B2862" s="4"/>
      <c r="C2862" s="123" t="s">
        <v>3375</v>
      </c>
      <c r="D2862" s="123" t="s">
        <v>3401</v>
      </c>
      <c r="E2862" s="30" t="s">
        <v>3525</v>
      </c>
      <c r="F2862" s="309" t="s">
        <v>4064</v>
      </c>
      <c r="G2862" s="7" t="s">
        <v>3546</v>
      </c>
      <c r="H2862" s="8" t="s">
        <v>3456</v>
      </c>
      <c r="I2862" s="1">
        <v>60</v>
      </c>
      <c r="J2862" s="1">
        <v>0</v>
      </c>
      <c r="K2862" s="1">
        <v>0.1</v>
      </c>
      <c r="L2862" s="1">
        <v>0</v>
      </c>
      <c r="M2862" s="1"/>
      <c r="N2862" s="1"/>
      <c r="O2862" s="1"/>
      <c r="P2862" s="1"/>
      <c r="Q2862" s="1"/>
      <c r="R2862" s="306" t="s">
        <v>3532</v>
      </c>
      <c r="S2862" s="1" t="s">
        <v>3443</v>
      </c>
      <c r="T2862" s="3" t="s">
        <v>3444</v>
      </c>
      <c r="U2862" s="3"/>
      <c r="V2862" s="3" t="s">
        <v>3444</v>
      </c>
      <c r="W2862" s="3" t="s">
        <v>3444</v>
      </c>
      <c r="X2862" s="7" t="s">
        <v>3445</v>
      </c>
      <c r="Y2862" s="307"/>
      <c r="Z2862" s="308"/>
      <c r="AA2862" s="308"/>
      <c r="AB2862" s="308"/>
      <c r="AC2862" s="308"/>
      <c r="AD2862" s="308"/>
      <c r="AE2862" s="323" t="s">
        <v>3444</v>
      </c>
      <c r="AF2862" s="308"/>
      <c r="AG2862" s="308"/>
      <c r="AH2862" s="308"/>
      <c r="AI2862" s="308"/>
      <c r="AJ2862" s="308"/>
      <c r="AK2862" s="308"/>
      <c r="AL2862" s="308"/>
      <c r="AM2862" s="308"/>
      <c r="AN2862" s="308"/>
      <c r="AO2862" s="308"/>
      <c r="AP2862" s="308"/>
      <c r="AQ2862" s="324"/>
      <c r="AR2862" s="324"/>
    </row>
    <row r="2863" spans="2:44" s="305" customFormat="1" ht="16.2">
      <c r="B2863" s="4"/>
      <c r="C2863" s="123" t="s">
        <v>3375</v>
      </c>
      <c r="D2863" s="123" t="s">
        <v>3401</v>
      </c>
      <c r="E2863" s="30" t="s">
        <v>3525</v>
      </c>
      <c r="F2863" s="309" t="s">
        <v>4064</v>
      </c>
      <c r="G2863" s="7" t="s">
        <v>3547</v>
      </c>
      <c r="H2863" s="8" t="s">
        <v>3456</v>
      </c>
      <c r="I2863" s="1">
        <v>60</v>
      </c>
      <c r="J2863" s="1">
        <v>0</v>
      </c>
      <c r="K2863" s="1">
        <v>0.1</v>
      </c>
      <c r="L2863" s="1">
        <v>0</v>
      </c>
      <c r="M2863" s="1"/>
      <c r="N2863" s="1"/>
      <c r="O2863" s="1"/>
      <c r="P2863" s="1"/>
      <c r="Q2863" s="1"/>
      <c r="R2863" s="306" t="s">
        <v>3466</v>
      </c>
      <c r="S2863" s="1" t="s">
        <v>3443</v>
      </c>
      <c r="T2863" s="3" t="s">
        <v>3444</v>
      </c>
      <c r="U2863" s="3"/>
      <c r="V2863" s="3" t="s">
        <v>3444</v>
      </c>
      <c r="W2863" s="3" t="s">
        <v>3444</v>
      </c>
      <c r="X2863" s="7" t="s">
        <v>3445</v>
      </c>
      <c r="Y2863" s="307"/>
      <c r="Z2863" s="308"/>
      <c r="AA2863" s="308"/>
      <c r="AB2863" s="308"/>
      <c r="AC2863" s="308"/>
      <c r="AD2863" s="308"/>
      <c r="AE2863" s="323" t="s">
        <v>3444</v>
      </c>
      <c r="AF2863" s="308"/>
      <c r="AG2863" s="308"/>
      <c r="AH2863" s="308"/>
      <c r="AI2863" s="308"/>
      <c r="AJ2863" s="308"/>
      <c r="AK2863" s="308"/>
      <c r="AL2863" s="308"/>
      <c r="AM2863" s="308"/>
      <c r="AN2863" s="308"/>
      <c r="AO2863" s="308"/>
      <c r="AP2863" s="308"/>
      <c r="AQ2863" s="324"/>
      <c r="AR2863" s="324"/>
    </row>
    <row r="2864" spans="2:44" s="305" customFormat="1" ht="16.2">
      <c r="B2864" s="4"/>
      <c r="C2864" s="123" t="s">
        <v>3375</v>
      </c>
      <c r="D2864" s="123" t="s">
        <v>3401</v>
      </c>
      <c r="E2864" s="30" t="s">
        <v>3525</v>
      </c>
      <c r="F2864" s="309" t="s">
        <v>4064</v>
      </c>
      <c r="G2864" s="309" t="s">
        <v>3548</v>
      </c>
      <c r="H2864" s="8" t="s">
        <v>3456</v>
      </c>
      <c r="I2864" s="1">
        <v>30</v>
      </c>
      <c r="J2864" s="1">
        <v>0</v>
      </c>
      <c r="K2864" s="1">
        <v>0.2</v>
      </c>
      <c r="L2864" s="1">
        <v>0</v>
      </c>
      <c r="M2864" s="1"/>
      <c r="N2864" s="1"/>
      <c r="O2864" s="1"/>
      <c r="P2864" s="1"/>
      <c r="Q2864" s="1"/>
      <c r="R2864" s="306" t="s">
        <v>3532</v>
      </c>
      <c r="S2864" s="1" t="s">
        <v>3443</v>
      </c>
      <c r="T2864" s="3" t="s">
        <v>3444</v>
      </c>
      <c r="U2864" s="3"/>
      <c r="V2864" s="3" t="s">
        <v>3444</v>
      </c>
      <c r="W2864" s="3" t="s">
        <v>3444</v>
      </c>
      <c r="X2864" s="7" t="s">
        <v>3445</v>
      </c>
      <c r="Y2864" s="307"/>
      <c r="Z2864" s="308"/>
      <c r="AA2864" s="308"/>
      <c r="AB2864" s="308"/>
      <c r="AC2864" s="308"/>
      <c r="AD2864" s="308"/>
      <c r="AE2864" s="323" t="s">
        <v>3444</v>
      </c>
      <c r="AF2864" s="308"/>
      <c r="AG2864" s="308"/>
      <c r="AH2864" s="308"/>
      <c r="AI2864" s="308"/>
      <c r="AJ2864" s="308"/>
      <c r="AK2864" s="308"/>
      <c r="AL2864" s="308"/>
      <c r="AM2864" s="308"/>
      <c r="AN2864" s="308"/>
      <c r="AO2864" s="308"/>
      <c r="AP2864" s="308"/>
      <c r="AQ2864" s="324"/>
      <c r="AR2864" s="324"/>
    </row>
    <row r="2865" spans="2:44" s="305" customFormat="1" ht="16.2">
      <c r="B2865" s="4"/>
      <c r="C2865" s="123" t="s">
        <v>3375</v>
      </c>
      <c r="D2865" s="123" t="s">
        <v>3401</v>
      </c>
      <c r="E2865" s="30" t="s">
        <v>3525</v>
      </c>
      <c r="F2865" s="7" t="s">
        <v>4065</v>
      </c>
      <c r="G2865" s="309" t="s">
        <v>3549</v>
      </c>
      <c r="H2865" s="8" t="s">
        <v>3456</v>
      </c>
      <c r="I2865" s="1">
        <v>5</v>
      </c>
      <c r="J2865" s="1">
        <v>0</v>
      </c>
      <c r="K2865" s="1">
        <v>0.1</v>
      </c>
      <c r="L2865" s="1">
        <v>0</v>
      </c>
      <c r="M2865" s="1"/>
      <c r="N2865" s="1"/>
      <c r="O2865" s="1"/>
      <c r="P2865" s="1"/>
      <c r="Q2865" s="1"/>
      <c r="R2865" s="306" t="s">
        <v>3550</v>
      </c>
      <c r="S2865" s="1" t="s">
        <v>3443</v>
      </c>
      <c r="T2865" s="3" t="s">
        <v>3444</v>
      </c>
      <c r="U2865" s="3"/>
      <c r="V2865" s="3" t="s">
        <v>3444</v>
      </c>
      <c r="W2865" s="3" t="s">
        <v>3444</v>
      </c>
      <c r="X2865" s="7" t="s">
        <v>3445</v>
      </c>
      <c r="Y2865" s="307"/>
      <c r="Z2865" s="308"/>
      <c r="AA2865" s="308"/>
      <c r="AB2865" s="308"/>
      <c r="AC2865" s="308"/>
      <c r="AD2865" s="308"/>
      <c r="AE2865" s="323" t="s">
        <v>3444</v>
      </c>
      <c r="AF2865" s="308"/>
      <c r="AG2865" s="308"/>
      <c r="AH2865" s="308"/>
      <c r="AI2865" s="308"/>
      <c r="AJ2865" s="308"/>
      <c r="AK2865" s="308"/>
      <c r="AL2865" s="308"/>
      <c r="AM2865" s="308"/>
      <c r="AN2865" s="308"/>
      <c r="AO2865" s="308"/>
      <c r="AP2865" s="308"/>
      <c r="AQ2865" s="324"/>
      <c r="AR2865" s="324"/>
    </row>
    <row r="2866" spans="2:44" s="305" customFormat="1" ht="16.2">
      <c r="B2866" s="4"/>
      <c r="C2866" s="123" t="s">
        <v>3375</v>
      </c>
      <c r="D2866" s="123" t="s">
        <v>3401</v>
      </c>
      <c r="E2866" s="30" t="s">
        <v>3525</v>
      </c>
      <c r="F2866" s="7" t="s">
        <v>4065</v>
      </c>
      <c r="G2866" s="7" t="s">
        <v>3551</v>
      </c>
      <c r="H2866" s="8" t="s">
        <v>3456</v>
      </c>
      <c r="I2866" s="1">
        <v>5</v>
      </c>
      <c r="J2866" s="1">
        <v>0</v>
      </c>
      <c r="K2866" s="1">
        <v>0.1</v>
      </c>
      <c r="L2866" s="1">
        <v>0</v>
      </c>
      <c r="M2866" s="1"/>
      <c r="N2866" s="1"/>
      <c r="O2866" s="1"/>
      <c r="P2866" s="1"/>
      <c r="Q2866" s="1"/>
      <c r="R2866" s="306" t="s">
        <v>3532</v>
      </c>
      <c r="S2866" s="1" t="s">
        <v>3443</v>
      </c>
      <c r="T2866" s="3" t="s">
        <v>3444</v>
      </c>
      <c r="U2866" s="3"/>
      <c r="V2866" s="3" t="s">
        <v>3444</v>
      </c>
      <c r="W2866" s="3" t="s">
        <v>3444</v>
      </c>
      <c r="X2866" s="7" t="s">
        <v>3445</v>
      </c>
      <c r="Y2866" s="307"/>
      <c r="Z2866" s="308"/>
      <c r="AA2866" s="308"/>
      <c r="AB2866" s="308"/>
      <c r="AC2866" s="308"/>
      <c r="AD2866" s="308"/>
      <c r="AE2866" s="323" t="s">
        <v>3444</v>
      </c>
      <c r="AF2866" s="308"/>
      <c r="AG2866" s="308"/>
      <c r="AH2866" s="308"/>
      <c r="AI2866" s="308"/>
      <c r="AJ2866" s="308"/>
      <c r="AK2866" s="308"/>
      <c r="AL2866" s="308"/>
      <c r="AM2866" s="308"/>
      <c r="AN2866" s="308"/>
      <c r="AO2866" s="308"/>
      <c r="AP2866" s="308"/>
      <c r="AQ2866" s="324"/>
      <c r="AR2866" s="324"/>
    </row>
    <row r="2867" spans="2:44" s="305" customFormat="1" ht="16.2">
      <c r="B2867" s="4"/>
      <c r="C2867" s="123" t="s">
        <v>3375</v>
      </c>
      <c r="D2867" s="123" t="s">
        <v>3401</v>
      </c>
      <c r="E2867" s="30" t="s">
        <v>3525</v>
      </c>
      <c r="F2867" s="7" t="s">
        <v>4065</v>
      </c>
      <c r="G2867" s="7" t="s">
        <v>3552</v>
      </c>
      <c r="H2867" s="8" t="s">
        <v>3456</v>
      </c>
      <c r="I2867" s="1">
        <v>10</v>
      </c>
      <c r="J2867" s="1">
        <v>0</v>
      </c>
      <c r="K2867" s="1">
        <v>0.1</v>
      </c>
      <c r="L2867" s="1">
        <v>0</v>
      </c>
      <c r="M2867" s="1"/>
      <c r="N2867" s="1"/>
      <c r="O2867" s="1"/>
      <c r="P2867" s="1"/>
      <c r="Q2867" s="1"/>
      <c r="R2867" s="306" t="s">
        <v>3532</v>
      </c>
      <c r="S2867" s="1" t="s">
        <v>3443</v>
      </c>
      <c r="T2867" s="3" t="s">
        <v>3444</v>
      </c>
      <c r="U2867" s="3"/>
      <c r="V2867" s="3" t="s">
        <v>3444</v>
      </c>
      <c r="W2867" s="3" t="s">
        <v>3444</v>
      </c>
      <c r="X2867" s="7" t="s">
        <v>3445</v>
      </c>
      <c r="Y2867" s="307"/>
      <c r="Z2867" s="308"/>
      <c r="AA2867" s="308"/>
      <c r="AB2867" s="308"/>
      <c r="AC2867" s="308"/>
      <c r="AD2867" s="308"/>
      <c r="AE2867" s="323" t="s">
        <v>3444</v>
      </c>
      <c r="AF2867" s="308"/>
      <c r="AG2867" s="308"/>
      <c r="AH2867" s="308"/>
      <c r="AI2867" s="308"/>
      <c r="AJ2867" s="308"/>
      <c r="AK2867" s="308"/>
      <c r="AL2867" s="308"/>
      <c r="AM2867" s="308"/>
      <c r="AN2867" s="308"/>
      <c r="AO2867" s="308"/>
      <c r="AP2867" s="308"/>
      <c r="AQ2867" s="324"/>
      <c r="AR2867" s="324"/>
    </row>
    <row r="2868" spans="2:44" s="305" customFormat="1" ht="16.2">
      <c r="B2868" s="4"/>
      <c r="C2868" s="123" t="s">
        <v>3375</v>
      </c>
      <c r="D2868" s="123" t="s">
        <v>3401</v>
      </c>
      <c r="E2868" s="30" t="s">
        <v>3525</v>
      </c>
      <c r="F2868" s="309" t="s">
        <v>4066</v>
      </c>
      <c r="G2868" s="7" t="s">
        <v>3553</v>
      </c>
      <c r="H2868" s="8" t="s">
        <v>3456</v>
      </c>
      <c r="I2868" s="1">
        <v>20</v>
      </c>
      <c r="J2868" s="1">
        <v>0</v>
      </c>
      <c r="K2868" s="1">
        <v>0.2</v>
      </c>
      <c r="L2868" s="1">
        <v>0</v>
      </c>
      <c r="M2868" s="1"/>
      <c r="N2868" s="1"/>
      <c r="O2868" s="1"/>
      <c r="P2868" s="1"/>
      <c r="Q2868" s="1"/>
      <c r="R2868" s="306" t="s">
        <v>3466</v>
      </c>
      <c r="S2868" s="1" t="s">
        <v>3443</v>
      </c>
      <c r="T2868" s="3" t="s">
        <v>3444</v>
      </c>
      <c r="U2868" s="3"/>
      <c r="V2868" s="3" t="s">
        <v>3444</v>
      </c>
      <c r="W2868" s="3" t="s">
        <v>3444</v>
      </c>
      <c r="X2868" s="7" t="s">
        <v>3445</v>
      </c>
      <c r="Y2868" s="307"/>
      <c r="Z2868" s="308"/>
      <c r="AA2868" s="308"/>
      <c r="AB2868" s="308"/>
      <c r="AC2868" s="308"/>
      <c r="AD2868" s="308"/>
      <c r="AE2868" s="323" t="s">
        <v>3444</v>
      </c>
      <c r="AF2868" s="308"/>
      <c r="AG2868" s="308"/>
      <c r="AH2868" s="308"/>
      <c r="AI2868" s="308"/>
      <c r="AJ2868" s="308"/>
      <c r="AK2868" s="308"/>
      <c r="AL2868" s="308"/>
      <c r="AM2868" s="308"/>
      <c r="AN2868" s="308"/>
      <c r="AO2868" s="308"/>
      <c r="AP2868" s="308"/>
      <c r="AQ2868" s="324"/>
      <c r="AR2868" s="324"/>
    </row>
    <row r="2869" spans="2:44" s="305" customFormat="1" ht="16.2">
      <c r="B2869" s="4"/>
      <c r="C2869" s="123" t="s">
        <v>3375</v>
      </c>
      <c r="D2869" s="123" t="s">
        <v>3401</v>
      </c>
      <c r="E2869" s="30" t="s">
        <v>3525</v>
      </c>
      <c r="F2869" s="309" t="s">
        <v>4067</v>
      </c>
      <c r="G2869" s="309" t="s">
        <v>3554</v>
      </c>
      <c r="H2869" s="8" t="s">
        <v>3456</v>
      </c>
      <c r="I2869" s="1">
        <v>5</v>
      </c>
      <c r="J2869" s="1">
        <v>0</v>
      </c>
      <c r="K2869" s="1">
        <v>0.05</v>
      </c>
      <c r="L2869" s="1">
        <v>0</v>
      </c>
      <c r="M2869" s="1"/>
      <c r="N2869" s="1"/>
      <c r="O2869" s="1"/>
      <c r="P2869" s="1"/>
      <c r="Q2869" s="1"/>
      <c r="R2869" s="306" t="s">
        <v>3532</v>
      </c>
      <c r="S2869" s="1" t="s">
        <v>3443</v>
      </c>
      <c r="T2869" s="3" t="s">
        <v>3444</v>
      </c>
      <c r="U2869" s="3"/>
      <c r="V2869" s="3" t="s">
        <v>3444</v>
      </c>
      <c r="W2869" s="3" t="s">
        <v>3444</v>
      </c>
      <c r="X2869" s="7" t="s">
        <v>3445</v>
      </c>
      <c r="Y2869" s="307"/>
      <c r="Z2869" s="308"/>
      <c r="AA2869" s="308"/>
      <c r="AB2869" s="308"/>
      <c r="AC2869" s="308"/>
      <c r="AD2869" s="308"/>
      <c r="AE2869" s="323" t="s">
        <v>3444</v>
      </c>
      <c r="AF2869" s="308"/>
      <c r="AG2869" s="308"/>
      <c r="AH2869" s="308"/>
      <c r="AI2869" s="308"/>
      <c r="AJ2869" s="308"/>
      <c r="AK2869" s="308"/>
      <c r="AL2869" s="308"/>
      <c r="AM2869" s="308"/>
      <c r="AN2869" s="308"/>
      <c r="AO2869" s="308"/>
      <c r="AP2869" s="308"/>
      <c r="AQ2869" s="324"/>
      <c r="AR2869" s="324"/>
    </row>
    <row r="2870" spans="2:44" s="305" customFormat="1" ht="16.2">
      <c r="B2870" s="4"/>
      <c r="C2870" s="123" t="s">
        <v>3375</v>
      </c>
      <c r="D2870" s="123" t="s">
        <v>3401</v>
      </c>
      <c r="E2870" s="30" t="s">
        <v>3525</v>
      </c>
      <c r="F2870" s="309" t="s">
        <v>4068</v>
      </c>
      <c r="G2870" s="7" t="s">
        <v>3555</v>
      </c>
      <c r="H2870" s="8" t="s">
        <v>3456</v>
      </c>
      <c r="I2870" s="1">
        <v>10</v>
      </c>
      <c r="J2870" s="1">
        <v>0</v>
      </c>
      <c r="K2870" s="1">
        <v>0.2</v>
      </c>
      <c r="L2870" s="1">
        <v>0</v>
      </c>
      <c r="M2870" s="1"/>
      <c r="N2870" s="1"/>
      <c r="O2870" s="1"/>
      <c r="P2870" s="1"/>
      <c r="Q2870" s="1"/>
      <c r="R2870" s="306" t="s">
        <v>3466</v>
      </c>
      <c r="S2870" s="1" t="s">
        <v>3443</v>
      </c>
      <c r="T2870" s="3" t="s">
        <v>3444</v>
      </c>
      <c r="U2870" s="3"/>
      <c r="V2870" s="3" t="s">
        <v>3444</v>
      </c>
      <c r="W2870" s="3" t="s">
        <v>3444</v>
      </c>
      <c r="X2870" s="7" t="s">
        <v>3445</v>
      </c>
      <c r="Y2870" s="307"/>
      <c r="Z2870" s="308"/>
      <c r="AA2870" s="308"/>
      <c r="AB2870" s="308"/>
      <c r="AC2870" s="308"/>
      <c r="AD2870" s="308"/>
      <c r="AE2870" s="323" t="s">
        <v>3444</v>
      </c>
      <c r="AF2870" s="308"/>
      <c r="AG2870" s="308"/>
      <c r="AH2870" s="308"/>
      <c r="AI2870" s="308"/>
      <c r="AJ2870" s="308"/>
      <c r="AK2870" s="308"/>
      <c r="AL2870" s="308"/>
      <c r="AM2870" s="308"/>
      <c r="AN2870" s="308"/>
      <c r="AO2870" s="308"/>
      <c r="AP2870" s="308"/>
      <c r="AQ2870" s="324"/>
      <c r="AR2870" s="324"/>
    </row>
    <row r="2871" spans="2:44" s="305" customFormat="1" ht="16.2">
      <c r="B2871" s="4"/>
      <c r="C2871" s="123" t="s">
        <v>3375</v>
      </c>
      <c r="D2871" s="123" t="s">
        <v>3401</v>
      </c>
      <c r="E2871" s="30" t="s">
        <v>3525</v>
      </c>
      <c r="F2871" s="309" t="s">
        <v>4068</v>
      </c>
      <c r="G2871" s="309" t="s">
        <v>3556</v>
      </c>
      <c r="H2871" s="8" t="s">
        <v>3456</v>
      </c>
      <c r="I2871" s="1">
        <v>10</v>
      </c>
      <c r="J2871" s="1">
        <v>0</v>
      </c>
      <c r="K2871" s="1">
        <v>0.2</v>
      </c>
      <c r="L2871" s="1">
        <v>0</v>
      </c>
      <c r="M2871" s="1"/>
      <c r="N2871" s="1"/>
      <c r="O2871" s="1"/>
      <c r="P2871" s="1"/>
      <c r="Q2871" s="1"/>
      <c r="R2871" s="306" t="s">
        <v>3466</v>
      </c>
      <c r="S2871" s="1" t="s">
        <v>3443</v>
      </c>
      <c r="T2871" s="3" t="s">
        <v>3444</v>
      </c>
      <c r="U2871" s="3"/>
      <c r="V2871" s="3" t="s">
        <v>3444</v>
      </c>
      <c r="W2871" s="3" t="s">
        <v>3444</v>
      </c>
      <c r="X2871" s="7" t="s">
        <v>3445</v>
      </c>
      <c r="Y2871" s="307"/>
      <c r="Z2871" s="308"/>
      <c r="AA2871" s="308"/>
      <c r="AB2871" s="308"/>
      <c r="AC2871" s="308"/>
      <c r="AD2871" s="308"/>
      <c r="AE2871" s="323" t="s">
        <v>3444</v>
      </c>
      <c r="AF2871" s="308"/>
      <c r="AG2871" s="308"/>
      <c r="AH2871" s="308"/>
      <c r="AI2871" s="308"/>
      <c r="AJ2871" s="308"/>
      <c r="AK2871" s="308"/>
      <c r="AL2871" s="308"/>
      <c r="AM2871" s="308"/>
      <c r="AN2871" s="308"/>
      <c r="AO2871" s="308"/>
      <c r="AP2871" s="308"/>
      <c r="AQ2871" s="324"/>
      <c r="AR2871" s="324"/>
    </row>
    <row r="2872" spans="2:44" s="305" customFormat="1" ht="16.2">
      <c r="B2872" s="4"/>
      <c r="C2872" s="123" t="s">
        <v>3375</v>
      </c>
      <c r="D2872" s="123" t="s">
        <v>3401</v>
      </c>
      <c r="E2872" s="30" t="s">
        <v>3525</v>
      </c>
      <c r="F2872" s="309" t="s">
        <v>4068</v>
      </c>
      <c r="G2872" s="309" t="s">
        <v>3557</v>
      </c>
      <c r="H2872" s="8" t="s">
        <v>3456</v>
      </c>
      <c r="I2872" s="1">
        <v>10</v>
      </c>
      <c r="J2872" s="1">
        <v>0</v>
      </c>
      <c r="K2872" s="1">
        <v>0.1</v>
      </c>
      <c r="L2872" s="1">
        <v>0</v>
      </c>
      <c r="M2872" s="1"/>
      <c r="N2872" s="1"/>
      <c r="O2872" s="1"/>
      <c r="P2872" s="1"/>
      <c r="Q2872" s="1"/>
      <c r="R2872" s="306" t="s">
        <v>3532</v>
      </c>
      <c r="S2872" s="1" t="s">
        <v>3443</v>
      </c>
      <c r="T2872" s="3" t="s">
        <v>3444</v>
      </c>
      <c r="U2872" s="3"/>
      <c r="V2872" s="3" t="s">
        <v>3444</v>
      </c>
      <c r="W2872" s="3" t="s">
        <v>3444</v>
      </c>
      <c r="X2872" s="7" t="s">
        <v>3445</v>
      </c>
      <c r="Y2872" s="307"/>
      <c r="Z2872" s="308"/>
      <c r="AA2872" s="308"/>
      <c r="AB2872" s="308"/>
      <c r="AC2872" s="308"/>
      <c r="AD2872" s="308"/>
      <c r="AE2872" s="323" t="s">
        <v>3444</v>
      </c>
      <c r="AF2872" s="308"/>
      <c r="AG2872" s="308"/>
      <c r="AH2872" s="308"/>
      <c r="AI2872" s="308"/>
      <c r="AJ2872" s="308"/>
      <c r="AK2872" s="308"/>
      <c r="AL2872" s="308"/>
      <c r="AM2872" s="308"/>
      <c r="AN2872" s="308"/>
      <c r="AO2872" s="308"/>
      <c r="AP2872" s="308"/>
      <c r="AQ2872" s="324"/>
      <c r="AR2872" s="324"/>
    </row>
    <row r="2873" spans="2:44" s="305" customFormat="1" ht="16.2">
      <c r="B2873" s="4"/>
      <c r="C2873" s="123" t="s">
        <v>3375</v>
      </c>
      <c r="D2873" s="123" t="s">
        <v>3401</v>
      </c>
      <c r="E2873" s="30" t="s">
        <v>3525</v>
      </c>
      <c r="F2873" s="309" t="s">
        <v>4069</v>
      </c>
      <c r="G2873" s="309" t="s">
        <v>3558</v>
      </c>
      <c r="H2873" s="8" t="s">
        <v>3559</v>
      </c>
      <c r="I2873" s="1">
        <v>10</v>
      </c>
      <c r="J2873" s="1">
        <v>1440</v>
      </c>
      <c r="K2873" s="1">
        <v>0.1</v>
      </c>
      <c r="L2873" s="1">
        <v>24</v>
      </c>
      <c r="M2873" s="1"/>
      <c r="N2873" s="1"/>
      <c r="O2873" s="1"/>
      <c r="P2873" s="1"/>
      <c r="Q2873" s="1"/>
      <c r="R2873" s="306" t="s">
        <v>3560</v>
      </c>
      <c r="S2873" s="1" t="s">
        <v>3408</v>
      </c>
      <c r="T2873" s="3" t="s">
        <v>3409</v>
      </c>
      <c r="U2873" s="3"/>
      <c r="V2873" s="3" t="s">
        <v>3409</v>
      </c>
      <c r="W2873" s="3" t="s">
        <v>3409</v>
      </c>
      <c r="X2873" s="7" t="s">
        <v>3410</v>
      </c>
      <c r="Y2873" s="307"/>
      <c r="Z2873" s="308"/>
      <c r="AA2873" s="308"/>
      <c r="AB2873" s="308"/>
      <c r="AC2873" s="308"/>
      <c r="AD2873" s="308"/>
      <c r="AE2873" s="323" t="s">
        <v>3409</v>
      </c>
      <c r="AF2873" s="308"/>
      <c r="AG2873" s="308"/>
      <c r="AH2873" s="308"/>
      <c r="AI2873" s="308"/>
      <c r="AJ2873" s="308"/>
      <c r="AK2873" s="308"/>
      <c r="AL2873" s="308"/>
      <c r="AM2873" s="308"/>
      <c r="AN2873" s="308"/>
      <c r="AO2873" s="308"/>
      <c r="AP2873" s="308"/>
      <c r="AQ2873" s="324"/>
      <c r="AR2873" s="324"/>
    </row>
    <row r="2874" spans="2:44" s="305" customFormat="1" ht="16.2">
      <c r="B2874" s="4"/>
      <c r="C2874" s="123" t="s">
        <v>3375</v>
      </c>
      <c r="D2874" s="123" t="s">
        <v>3401</v>
      </c>
      <c r="E2874" s="30" t="s">
        <v>3525</v>
      </c>
      <c r="F2874" s="309" t="s">
        <v>4070</v>
      </c>
      <c r="G2874" s="309" t="s">
        <v>3561</v>
      </c>
      <c r="H2874" s="8" t="s">
        <v>3559</v>
      </c>
      <c r="I2874" s="1">
        <v>5</v>
      </c>
      <c r="J2874" s="1">
        <v>0</v>
      </c>
      <c r="K2874" s="1">
        <v>0.1</v>
      </c>
      <c r="L2874" s="1">
        <v>0</v>
      </c>
      <c r="M2874" s="1"/>
      <c r="N2874" s="1"/>
      <c r="O2874" s="1"/>
      <c r="P2874" s="1"/>
      <c r="Q2874" s="1"/>
      <c r="R2874" s="306" t="s">
        <v>3560</v>
      </c>
      <c r="S2874" s="1" t="s">
        <v>3408</v>
      </c>
      <c r="T2874" s="3" t="s">
        <v>3409</v>
      </c>
      <c r="U2874" s="3"/>
      <c r="V2874" s="3" t="s">
        <v>3409</v>
      </c>
      <c r="W2874" s="3" t="s">
        <v>3409</v>
      </c>
      <c r="X2874" s="7" t="s">
        <v>3410</v>
      </c>
      <c r="Y2874" s="307"/>
      <c r="Z2874" s="308"/>
      <c r="AA2874" s="308"/>
      <c r="AB2874" s="308"/>
      <c r="AC2874" s="308"/>
      <c r="AD2874" s="308"/>
      <c r="AE2874" s="323" t="s">
        <v>3409</v>
      </c>
      <c r="AF2874" s="308"/>
      <c r="AG2874" s="308"/>
      <c r="AH2874" s="308"/>
      <c r="AI2874" s="308"/>
      <c r="AJ2874" s="308"/>
      <c r="AK2874" s="308"/>
      <c r="AL2874" s="308"/>
      <c r="AM2874" s="308"/>
      <c r="AN2874" s="308"/>
      <c r="AO2874" s="308"/>
      <c r="AP2874" s="308"/>
      <c r="AQ2874" s="324"/>
      <c r="AR2874" s="324"/>
    </row>
    <row r="2875" spans="2:44" s="305" customFormat="1" ht="16.2">
      <c r="B2875" s="4"/>
      <c r="C2875" s="123" t="s">
        <v>3375</v>
      </c>
      <c r="D2875" s="123" t="s">
        <v>3401</v>
      </c>
      <c r="E2875" s="30" t="s">
        <v>3525</v>
      </c>
      <c r="F2875" s="309" t="s">
        <v>4070</v>
      </c>
      <c r="G2875" s="309" t="s">
        <v>3562</v>
      </c>
      <c r="H2875" s="8" t="s">
        <v>3559</v>
      </c>
      <c r="I2875" s="1">
        <v>5</v>
      </c>
      <c r="J2875" s="1">
        <v>0</v>
      </c>
      <c r="K2875" s="1">
        <v>0.1</v>
      </c>
      <c r="L2875" s="1">
        <v>0</v>
      </c>
      <c r="M2875" s="1"/>
      <c r="N2875" s="1"/>
      <c r="O2875" s="1"/>
      <c r="P2875" s="1"/>
      <c r="Q2875" s="1"/>
      <c r="R2875" s="306" t="s">
        <v>3560</v>
      </c>
      <c r="S2875" s="1" t="s">
        <v>3408</v>
      </c>
      <c r="T2875" s="3" t="s">
        <v>3409</v>
      </c>
      <c r="U2875" s="3"/>
      <c r="V2875" s="3" t="s">
        <v>3409</v>
      </c>
      <c r="W2875" s="3" t="s">
        <v>3409</v>
      </c>
      <c r="X2875" s="7" t="s">
        <v>3410</v>
      </c>
      <c r="Y2875" s="307"/>
      <c r="Z2875" s="308"/>
      <c r="AA2875" s="308"/>
      <c r="AB2875" s="308"/>
      <c r="AC2875" s="308"/>
      <c r="AD2875" s="308"/>
      <c r="AE2875" s="323" t="s">
        <v>3409</v>
      </c>
      <c r="AF2875" s="308"/>
      <c r="AG2875" s="308"/>
      <c r="AH2875" s="308"/>
      <c r="AI2875" s="308"/>
      <c r="AJ2875" s="308"/>
      <c r="AK2875" s="308"/>
      <c r="AL2875" s="308"/>
      <c r="AM2875" s="308"/>
      <c r="AN2875" s="308"/>
      <c r="AO2875" s="308"/>
      <c r="AP2875" s="308"/>
      <c r="AQ2875" s="324"/>
      <c r="AR2875" s="324"/>
    </row>
    <row r="2876" spans="2:44" s="305" customFormat="1" ht="16.2">
      <c r="B2876" s="4"/>
      <c r="C2876" s="123" t="s">
        <v>3375</v>
      </c>
      <c r="D2876" s="123" t="s">
        <v>3401</v>
      </c>
      <c r="E2876" s="30" t="s">
        <v>3525</v>
      </c>
      <c r="F2876" s="309" t="s">
        <v>4071</v>
      </c>
      <c r="G2876" s="7" t="s">
        <v>3563</v>
      </c>
      <c r="H2876" s="8" t="s">
        <v>3559</v>
      </c>
      <c r="I2876" s="1">
        <v>5</v>
      </c>
      <c r="J2876" s="1">
        <v>0</v>
      </c>
      <c r="K2876" s="1">
        <v>0.05</v>
      </c>
      <c r="L2876" s="1">
        <v>0</v>
      </c>
      <c r="M2876" s="1"/>
      <c r="N2876" s="1"/>
      <c r="O2876" s="1"/>
      <c r="P2876" s="1"/>
      <c r="Q2876" s="1"/>
      <c r="R2876" s="306" t="s">
        <v>3564</v>
      </c>
      <c r="S2876" s="1" t="s">
        <v>3408</v>
      </c>
      <c r="T2876" s="3" t="s">
        <v>3409</v>
      </c>
      <c r="U2876" s="3"/>
      <c r="V2876" s="3" t="s">
        <v>3409</v>
      </c>
      <c r="W2876" s="3" t="s">
        <v>3409</v>
      </c>
      <c r="X2876" s="7" t="s">
        <v>3410</v>
      </c>
      <c r="Y2876" s="307"/>
      <c r="Z2876" s="308"/>
      <c r="AA2876" s="308"/>
      <c r="AB2876" s="308"/>
      <c r="AC2876" s="308"/>
      <c r="AD2876" s="308"/>
      <c r="AE2876" s="323" t="s">
        <v>3409</v>
      </c>
      <c r="AF2876" s="308"/>
      <c r="AG2876" s="308"/>
      <c r="AH2876" s="308"/>
      <c r="AI2876" s="308"/>
      <c r="AJ2876" s="308"/>
      <c r="AK2876" s="308"/>
      <c r="AL2876" s="308"/>
      <c r="AM2876" s="308"/>
      <c r="AN2876" s="308"/>
      <c r="AO2876" s="308"/>
      <c r="AP2876" s="308"/>
      <c r="AQ2876" s="324"/>
      <c r="AR2876" s="324"/>
    </row>
    <row r="2877" spans="2:44" s="305" customFormat="1" ht="27.6">
      <c r="B2877" s="4"/>
      <c r="C2877" s="123" t="s">
        <v>3375</v>
      </c>
      <c r="D2877" s="310" t="s">
        <v>4105</v>
      </c>
      <c r="E2877" s="31" t="s">
        <v>3566</v>
      </c>
      <c r="F2877" s="7" t="s">
        <v>4107</v>
      </c>
      <c r="G2877" s="7" t="s">
        <v>3567</v>
      </c>
      <c r="H2877" s="8" t="s">
        <v>1246</v>
      </c>
      <c r="I2877" s="1">
        <v>240</v>
      </c>
      <c r="J2877" s="1">
        <v>0</v>
      </c>
      <c r="K2877" s="1">
        <v>1</v>
      </c>
      <c r="L2877" s="1">
        <v>0.5</v>
      </c>
      <c r="M2877" s="1">
        <v>240</v>
      </c>
      <c r="N2877" s="1">
        <v>0</v>
      </c>
      <c r="O2877" s="1">
        <v>1</v>
      </c>
      <c r="P2877" s="1">
        <v>0.5</v>
      </c>
      <c r="Q2877" s="1"/>
      <c r="R2877" s="306" t="s">
        <v>3568</v>
      </c>
      <c r="S2877" s="1" t="s">
        <v>3408</v>
      </c>
      <c r="T2877" s="3" t="s">
        <v>3409</v>
      </c>
      <c r="U2877" s="3" t="s">
        <v>3409</v>
      </c>
      <c r="V2877" s="3" t="s">
        <v>3409</v>
      </c>
      <c r="W2877" s="3" t="s">
        <v>3409</v>
      </c>
      <c r="X2877" s="7" t="s">
        <v>3410</v>
      </c>
      <c r="Y2877" s="307"/>
      <c r="Z2877" s="308"/>
      <c r="AA2877" s="308"/>
      <c r="AB2877" s="308"/>
      <c r="AC2877" s="308"/>
      <c r="AD2877" s="308"/>
      <c r="AE2877" s="323" t="s">
        <v>3409</v>
      </c>
      <c r="AF2877" s="308"/>
      <c r="AG2877" s="308"/>
      <c r="AH2877" s="308"/>
      <c r="AI2877" s="308" t="s">
        <v>3409</v>
      </c>
      <c r="AJ2877" s="308"/>
      <c r="AK2877" s="308"/>
      <c r="AL2877" s="308"/>
      <c r="AM2877" s="308"/>
      <c r="AN2877" s="308"/>
      <c r="AO2877" s="308"/>
      <c r="AP2877" s="308"/>
      <c r="AQ2877" s="324"/>
      <c r="AR2877" s="324"/>
    </row>
    <row r="2878" spans="2:44" s="305" customFormat="1" ht="27.6">
      <c r="B2878" s="4"/>
      <c r="C2878" s="123" t="s">
        <v>3375</v>
      </c>
      <c r="D2878" s="310" t="s">
        <v>3565</v>
      </c>
      <c r="E2878" s="30" t="s">
        <v>3569</v>
      </c>
      <c r="F2878" s="7" t="s">
        <v>4072</v>
      </c>
      <c r="G2878" s="7" t="s">
        <v>3571</v>
      </c>
      <c r="H2878" s="8" t="s">
        <v>1246</v>
      </c>
      <c r="I2878" s="1">
        <v>5</v>
      </c>
      <c r="J2878" s="1">
        <v>0</v>
      </c>
      <c r="K2878" s="1">
        <v>0.05</v>
      </c>
      <c r="L2878" s="1">
        <v>0</v>
      </c>
      <c r="M2878" s="312">
        <v>30</v>
      </c>
      <c r="N2878" s="312">
        <v>0</v>
      </c>
      <c r="O2878" s="1">
        <v>0.45</v>
      </c>
      <c r="P2878" s="1">
        <v>0.1</v>
      </c>
      <c r="Q2878" s="1"/>
      <c r="R2878" s="306" t="s">
        <v>3572</v>
      </c>
      <c r="S2878" s="1" t="s">
        <v>3443</v>
      </c>
      <c r="T2878" s="3" t="s">
        <v>3444</v>
      </c>
      <c r="U2878" s="3"/>
      <c r="V2878" s="3" t="s">
        <v>3444</v>
      </c>
      <c r="W2878" s="3" t="s">
        <v>3444</v>
      </c>
      <c r="X2878" s="7" t="s">
        <v>3445</v>
      </c>
      <c r="Y2878" s="307"/>
      <c r="Z2878" s="308"/>
      <c r="AA2878" s="308"/>
      <c r="AB2878" s="308"/>
      <c r="AC2878" s="308"/>
      <c r="AD2878" s="308"/>
      <c r="AE2878" s="323" t="s">
        <v>3444</v>
      </c>
      <c r="AF2878" s="308"/>
      <c r="AG2878" s="308"/>
      <c r="AH2878" s="308"/>
      <c r="AI2878" s="308"/>
      <c r="AJ2878" s="308"/>
      <c r="AK2878" s="308"/>
      <c r="AL2878" s="308"/>
      <c r="AM2878" s="308"/>
      <c r="AN2878" s="308"/>
      <c r="AO2878" s="308"/>
      <c r="AP2878" s="308"/>
      <c r="AQ2878" s="324"/>
      <c r="AR2878" s="324"/>
    </row>
    <row r="2879" spans="2:44" s="305" customFormat="1" ht="27.6">
      <c r="B2879" s="4"/>
      <c r="C2879" s="123" t="s">
        <v>3375</v>
      </c>
      <c r="D2879" s="310" t="s">
        <v>3565</v>
      </c>
      <c r="E2879" s="30" t="s">
        <v>3569</v>
      </c>
      <c r="F2879" s="7" t="s">
        <v>4072</v>
      </c>
      <c r="G2879" s="7" t="s">
        <v>3573</v>
      </c>
      <c r="H2879" s="8" t="s">
        <v>1246</v>
      </c>
      <c r="I2879" s="1">
        <v>5</v>
      </c>
      <c r="J2879" s="1">
        <v>0</v>
      </c>
      <c r="K2879" s="1">
        <v>0.05</v>
      </c>
      <c r="L2879" s="1">
        <v>0</v>
      </c>
      <c r="M2879" s="1"/>
      <c r="N2879" s="1"/>
      <c r="O2879" s="1"/>
      <c r="P2879" s="1"/>
      <c r="Q2879" s="1"/>
      <c r="R2879" s="306" t="s">
        <v>3572</v>
      </c>
      <c r="S2879" s="1" t="s">
        <v>3443</v>
      </c>
      <c r="T2879" s="3" t="s">
        <v>3444</v>
      </c>
      <c r="U2879" s="3"/>
      <c r="V2879" s="3" t="s">
        <v>3444</v>
      </c>
      <c r="W2879" s="3" t="s">
        <v>3444</v>
      </c>
      <c r="X2879" s="7" t="s">
        <v>3445</v>
      </c>
      <c r="Y2879" s="307"/>
      <c r="Z2879" s="308"/>
      <c r="AA2879" s="308"/>
      <c r="AB2879" s="308"/>
      <c r="AC2879" s="308"/>
      <c r="AD2879" s="308"/>
      <c r="AE2879" s="323" t="s">
        <v>3444</v>
      </c>
      <c r="AF2879" s="308"/>
      <c r="AG2879" s="308"/>
      <c r="AH2879" s="308"/>
      <c r="AI2879" s="308"/>
      <c r="AJ2879" s="308"/>
      <c r="AK2879" s="308"/>
      <c r="AL2879" s="308"/>
      <c r="AM2879" s="308"/>
      <c r="AN2879" s="308"/>
      <c r="AO2879" s="308"/>
      <c r="AP2879" s="308"/>
      <c r="AQ2879" s="324"/>
      <c r="AR2879" s="324"/>
    </row>
    <row r="2880" spans="2:44" s="305" customFormat="1" ht="27.6">
      <c r="B2880" s="4"/>
      <c r="C2880" s="123" t="s">
        <v>3375</v>
      </c>
      <c r="D2880" s="310" t="s">
        <v>3565</v>
      </c>
      <c r="E2880" s="30" t="s">
        <v>3569</v>
      </c>
      <c r="F2880" s="7" t="s">
        <v>4073</v>
      </c>
      <c r="G2880" s="7" t="s">
        <v>3575</v>
      </c>
      <c r="H2880" s="8" t="s">
        <v>1246</v>
      </c>
      <c r="I2880" s="1">
        <v>7</v>
      </c>
      <c r="J2880" s="1">
        <v>0</v>
      </c>
      <c r="K2880" s="1">
        <v>0.05</v>
      </c>
      <c r="L2880" s="1">
        <v>0.05</v>
      </c>
      <c r="M2880" s="1"/>
      <c r="N2880" s="1"/>
      <c r="O2880" s="1"/>
      <c r="P2880" s="1"/>
      <c r="Q2880" s="1"/>
      <c r="R2880" s="306" t="s">
        <v>3576</v>
      </c>
      <c r="S2880" s="1" t="s">
        <v>3443</v>
      </c>
      <c r="T2880" s="3" t="s">
        <v>3444</v>
      </c>
      <c r="U2880" s="3"/>
      <c r="V2880" s="3" t="s">
        <v>3444</v>
      </c>
      <c r="W2880" s="3" t="s">
        <v>3444</v>
      </c>
      <c r="X2880" s="7" t="s">
        <v>3445</v>
      </c>
      <c r="Y2880" s="307"/>
      <c r="Z2880" s="308"/>
      <c r="AA2880" s="308"/>
      <c r="AB2880" s="308"/>
      <c r="AC2880" s="308"/>
      <c r="AD2880" s="308"/>
      <c r="AE2880" s="323" t="s">
        <v>3444</v>
      </c>
      <c r="AF2880" s="308"/>
      <c r="AG2880" s="308"/>
      <c r="AH2880" s="308"/>
      <c r="AI2880" s="308"/>
      <c r="AJ2880" s="308"/>
      <c r="AK2880" s="308"/>
      <c r="AL2880" s="308"/>
      <c r="AM2880" s="308"/>
      <c r="AN2880" s="308"/>
      <c r="AO2880" s="308"/>
      <c r="AP2880" s="308"/>
      <c r="AQ2880" s="324"/>
      <c r="AR2880" s="324"/>
    </row>
    <row r="2881" spans="2:44" s="305" customFormat="1" ht="27.6">
      <c r="B2881" s="4"/>
      <c r="C2881" s="123" t="s">
        <v>3375</v>
      </c>
      <c r="D2881" s="310" t="s">
        <v>3565</v>
      </c>
      <c r="E2881" s="30" t="s">
        <v>3569</v>
      </c>
      <c r="F2881" s="7" t="s">
        <v>4073</v>
      </c>
      <c r="G2881" s="7" t="s">
        <v>3577</v>
      </c>
      <c r="H2881" s="8" t="s">
        <v>1246</v>
      </c>
      <c r="I2881" s="1">
        <v>5</v>
      </c>
      <c r="J2881" s="1">
        <v>0</v>
      </c>
      <c r="K2881" s="1">
        <v>0.05</v>
      </c>
      <c r="L2881" s="1">
        <v>0.05</v>
      </c>
      <c r="M2881" s="1"/>
      <c r="N2881" s="1"/>
      <c r="O2881" s="1"/>
      <c r="P2881" s="1"/>
      <c r="Q2881" s="1"/>
      <c r="R2881" s="306" t="s">
        <v>3576</v>
      </c>
      <c r="S2881" s="1" t="s">
        <v>3443</v>
      </c>
      <c r="T2881" s="3" t="s">
        <v>3444</v>
      </c>
      <c r="U2881" s="3"/>
      <c r="V2881" s="3" t="s">
        <v>3444</v>
      </c>
      <c r="W2881" s="3" t="s">
        <v>3444</v>
      </c>
      <c r="X2881" s="7" t="s">
        <v>3445</v>
      </c>
      <c r="Y2881" s="307"/>
      <c r="Z2881" s="308"/>
      <c r="AA2881" s="308"/>
      <c r="AB2881" s="308"/>
      <c r="AC2881" s="308"/>
      <c r="AD2881" s="308"/>
      <c r="AE2881" s="323" t="s">
        <v>3444</v>
      </c>
      <c r="AF2881" s="308"/>
      <c r="AG2881" s="308"/>
      <c r="AH2881" s="308"/>
      <c r="AI2881" s="308"/>
      <c r="AJ2881" s="308"/>
      <c r="AK2881" s="308"/>
      <c r="AL2881" s="308"/>
      <c r="AM2881" s="308"/>
      <c r="AN2881" s="308"/>
      <c r="AO2881" s="308"/>
      <c r="AP2881" s="308"/>
      <c r="AQ2881" s="324"/>
      <c r="AR2881" s="324"/>
    </row>
    <row r="2882" spans="2:44" s="305" customFormat="1" ht="27.6">
      <c r="B2882" s="4"/>
      <c r="C2882" s="123" t="s">
        <v>3375</v>
      </c>
      <c r="D2882" s="310" t="s">
        <v>3565</v>
      </c>
      <c r="E2882" s="30" t="s">
        <v>3569</v>
      </c>
      <c r="F2882" s="7" t="s">
        <v>4073</v>
      </c>
      <c r="G2882" s="7" t="s">
        <v>3578</v>
      </c>
      <c r="H2882" s="8" t="s">
        <v>1246</v>
      </c>
      <c r="I2882" s="1">
        <v>5</v>
      </c>
      <c r="J2882" s="1">
        <v>0</v>
      </c>
      <c r="K2882" s="1">
        <v>0.2</v>
      </c>
      <c r="L2882" s="1">
        <v>0</v>
      </c>
      <c r="M2882" s="1"/>
      <c r="N2882" s="1"/>
      <c r="O2882" s="1"/>
      <c r="P2882" s="1"/>
      <c r="Q2882" s="1"/>
      <c r="R2882" s="306" t="s">
        <v>3579</v>
      </c>
      <c r="S2882" s="1" t="s">
        <v>3443</v>
      </c>
      <c r="T2882" s="3" t="s">
        <v>3444</v>
      </c>
      <c r="U2882" s="3"/>
      <c r="V2882" s="3" t="s">
        <v>3444</v>
      </c>
      <c r="W2882" s="3" t="s">
        <v>3444</v>
      </c>
      <c r="X2882" s="7" t="s">
        <v>3445</v>
      </c>
      <c r="Y2882" s="307"/>
      <c r="Z2882" s="308"/>
      <c r="AA2882" s="308"/>
      <c r="AB2882" s="308"/>
      <c r="AC2882" s="308"/>
      <c r="AD2882" s="308"/>
      <c r="AE2882" s="323" t="s">
        <v>3444</v>
      </c>
      <c r="AF2882" s="308"/>
      <c r="AG2882" s="308"/>
      <c r="AH2882" s="308"/>
      <c r="AI2882" s="308"/>
      <c r="AJ2882" s="308"/>
      <c r="AK2882" s="308"/>
      <c r="AL2882" s="308"/>
      <c r="AM2882" s="308"/>
      <c r="AN2882" s="308"/>
      <c r="AO2882" s="308"/>
      <c r="AP2882" s="308"/>
      <c r="AQ2882" s="324"/>
      <c r="AR2882" s="324"/>
    </row>
    <row r="2883" spans="2:44" s="305" customFormat="1" ht="27.6">
      <c r="B2883" s="4"/>
      <c r="C2883" s="123" t="s">
        <v>3375</v>
      </c>
      <c r="D2883" s="310" t="s">
        <v>3565</v>
      </c>
      <c r="E2883" s="30" t="s">
        <v>3569</v>
      </c>
      <c r="F2883" s="7" t="s">
        <v>4074</v>
      </c>
      <c r="G2883" s="7" t="s">
        <v>3581</v>
      </c>
      <c r="H2883" s="8" t="s">
        <v>1246</v>
      </c>
      <c r="I2883" s="1">
        <v>3</v>
      </c>
      <c r="J2883" s="1">
        <v>0</v>
      </c>
      <c r="K2883" s="1">
        <v>0.05</v>
      </c>
      <c r="L2883" s="1">
        <v>0</v>
      </c>
      <c r="M2883" s="1"/>
      <c r="N2883" s="1"/>
      <c r="O2883" s="1"/>
      <c r="P2883" s="1"/>
      <c r="Q2883" s="1"/>
      <c r="R2883" s="306" t="s">
        <v>3582</v>
      </c>
      <c r="S2883" s="1" t="s">
        <v>3443</v>
      </c>
      <c r="T2883" s="3" t="s">
        <v>3444</v>
      </c>
      <c r="U2883" s="3"/>
      <c r="V2883" s="3" t="s">
        <v>3444</v>
      </c>
      <c r="W2883" s="3" t="s">
        <v>3444</v>
      </c>
      <c r="X2883" s="7" t="s">
        <v>3445</v>
      </c>
      <c r="Y2883" s="307"/>
      <c r="Z2883" s="308"/>
      <c r="AA2883" s="308"/>
      <c r="AB2883" s="308"/>
      <c r="AC2883" s="308"/>
      <c r="AD2883" s="308"/>
      <c r="AE2883" s="323" t="s">
        <v>3444</v>
      </c>
      <c r="AF2883" s="308"/>
      <c r="AG2883" s="308"/>
      <c r="AH2883" s="308"/>
      <c r="AI2883" s="308"/>
      <c r="AJ2883" s="308"/>
      <c r="AK2883" s="308"/>
      <c r="AL2883" s="308"/>
      <c r="AM2883" s="308"/>
      <c r="AN2883" s="308"/>
      <c r="AO2883" s="308"/>
      <c r="AP2883" s="308"/>
      <c r="AQ2883" s="324"/>
      <c r="AR2883" s="324"/>
    </row>
    <row r="2884" spans="2:44" s="305" customFormat="1" ht="16.2">
      <c r="B2884" s="4"/>
      <c r="C2884" s="123" t="s">
        <v>3375</v>
      </c>
      <c r="D2884" s="310" t="s">
        <v>3565</v>
      </c>
      <c r="E2884" s="30" t="s">
        <v>3583</v>
      </c>
      <c r="F2884" s="7" t="s">
        <v>3584</v>
      </c>
      <c r="G2884" s="7" t="s">
        <v>3585</v>
      </c>
      <c r="H2884" s="8" t="s">
        <v>3456</v>
      </c>
      <c r="I2884" s="1">
        <v>240</v>
      </c>
      <c r="J2884" s="1">
        <v>0</v>
      </c>
      <c r="K2884" s="1">
        <v>0.5</v>
      </c>
      <c r="L2884" s="1">
        <v>0</v>
      </c>
      <c r="M2884" s="1">
        <v>240</v>
      </c>
      <c r="N2884" s="1">
        <v>0</v>
      </c>
      <c r="O2884" s="1">
        <v>0.5</v>
      </c>
      <c r="P2884" s="1">
        <v>0</v>
      </c>
      <c r="Q2884" s="1"/>
      <c r="R2884" s="306" t="s">
        <v>3586</v>
      </c>
      <c r="S2884" s="1" t="s">
        <v>3443</v>
      </c>
      <c r="T2884" s="3" t="s">
        <v>3444</v>
      </c>
      <c r="U2884" s="3" t="s">
        <v>3444</v>
      </c>
      <c r="V2884" s="3" t="s">
        <v>3444</v>
      </c>
      <c r="W2884" s="3" t="s">
        <v>3444</v>
      </c>
      <c r="X2884" s="7" t="s">
        <v>3445</v>
      </c>
      <c r="Y2884" s="307"/>
      <c r="Z2884" s="308"/>
      <c r="AA2884" s="308"/>
      <c r="AB2884" s="308"/>
      <c r="AC2884" s="308"/>
      <c r="AD2884" s="308"/>
      <c r="AE2884" s="323" t="s">
        <v>3444</v>
      </c>
      <c r="AF2884" s="308"/>
      <c r="AG2884" s="308"/>
      <c r="AH2884" s="308"/>
      <c r="AI2884" s="308"/>
      <c r="AJ2884" s="308"/>
      <c r="AK2884" s="308"/>
      <c r="AL2884" s="308"/>
      <c r="AM2884" s="308"/>
      <c r="AN2884" s="308"/>
      <c r="AO2884" s="308"/>
      <c r="AP2884" s="308"/>
      <c r="AQ2884" s="324"/>
      <c r="AR2884" s="324"/>
    </row>
    <row r="2885" spans="2:44" s="305" customFormat="1" ht="28.2">
      <c r="B2885" s="4"/>
      <c r="C2885" s="123" t="s">
        <v>3375</v>
      </c>
      <c r="D2885" s="310" t="s">
        <v>3565</v>
      </c>
      <c r="E2885" s="30" t="s">
        <v>3587</v>
      </c>
      <c r="F2885" s="7" t="s">
        <v>4075</v>
      </c>
      <c r="G2885" s="7" t="s">
        <v>3588</v>
      </c>
      <c r="H2885" s="8" t="s">
        <v>3481</v>
      </c>
      <c r="I2885" s="1">
        <v>3</v>
      </c>
      <c r="J2885" s="1">
        <v>0</v>
      </c>
      <c r="K2885" s="1">
        <v>0.1</v>
      </c>
      <c r="L2885" s="1">
        <v>0</v>
      </c>
      <c r="M2885" s="1">
        <v>60</v>
      </c>
      <c r="N2885" s="1">
        <v>30</v>
      </c>
      <c r="O2885" s="1">
        <v>0.65</v>
      </c>
      <c r="P2885" s="1">
        <v>0.5</v>
      </c>
      <c r="Q2885" s="1"/>
      <c r="R2885" s="306" t="s">
        <v>3589</v>
      </c>
      <c r="S2885" s="1" t="s">
        <v>3443</v>
      </c>
      <c r="T2885" s="3" t="s">
        <v>3444</v>
      </c>
      <c r="U2885" s="3" t="s">
        <v>3444</v>
      </c>
      <c r="V2885" s="3" t="s">
        <v>3444</v>
      </c>
      <c r="W2885" s="3" t="s">
        <v>3444</v>
      </c>
      <c r="X2885" s="7" t="s">
        <v>3445</v>
      </c>
      <c r="Y2885" s="307"/>
      <c r="Z2885" s="308"/>
      <c r="AA2885" s="308"/>
      <c r="AB2885" s="308"/>
      <c r="AC2885" s="308"/>
      <c r="AD2885" s="308"/>
      <c r="AE2885" s="323" t="s">
        <v>3444</v>
      </c>
      <c r="AF2885" s="308"/>
      <c r="AG2885" s="308"/>
      <c r="AH2885" s="308"/>
      <c r="AI2885" s="308" t="s">
        <v>3444</v>
      </c>
      <c r="AJ2885" s="308"/>
      <c r="AK2885" s="308"/>
      <c r="AL2885" s="308"/>
      <c r="AM2885" s="308"/>
      <c r="AN2885" s="308"/>
      <c r="AO2885" s="308"/>
      <c r="AP2885" s="308"/>
      <c r="AQ2885" s="324"/>
      <c r="AR2885" s="324"/>
    </row>
    <row r="2886" spans="2:44" s="305" customFormat="1" ht="28.2">
      <c r="B2886" s="4"/>
      <c r="C2886" s="123" t="s">
        <v>3375</v>
      </c>
      <c r="D2886" s="310" t="s">
        <v>3565</v>
      </c>
      <c r="E2886" s="30" t="s">
        <v>3587</v>
      </c>
      <c r="F2886" s="7" t="s">
        <v>4076</v>
      </c>
      <c r="G2886" s="7" t="s">
        <v>3590</v>
      </c>
      <c r="H2886" s="8" t="s">
        <v>3481</v>
      </c>
      <c r="I2886" s="1">
        <v>5</v>
      </c>
      <c r="J2886" s="1">
        <v>0</v>
      </c>
      <c r="K2886" s="1">
        <v>0.1</v>
      </c>
      <c r="L2886" s="1">
        <v>0</v>
      </c>
      <c r="M2886" s="1"/>
      <c r="N2886" s="1"/>
      <c r="O2886" s="1"/>
      <c r="P2886" s="1"/>
      <c r="Q2886" s="1"/>
      <c r="R2886" s="306" t="s">
        <v>3591</v>
      </c>
      <c r="S2886" s="1" t="s">
        <v>3443</v>
      </c>
      <c r="T2886" s="3" t="s">
        <v>3444</v>
      </c>
      <c r="U2886" s="3" t="s">
        <v>3444</v>
      </c>
      <c r="V2886" s="3" t="s">
        <v>3444</v>
      </c>
      <c r="W2886" s="3" t="s">
        <v>3444</v>
      </c>
      <c r="X2886" s="7" t="s">
        <v>3445</v>
      </c>
      <c r="Y2886" s="307"/>
      <c r="Z2886" s="308"/>
      <c r="AA2886" s="308"/>
      <c r="AB2886" s="308"/>
      <c r="AC2886" s="308"/>
      <c r="AD2886" s="308"/>
      <c r="AE2886" s="323" t="s">
        <v>3444</v>
      </c>
      <c r="AF2886" s="308"/>
      <c r="AG2886" s="308"/>
      <c r="AH2886" s="308"/>
      <c r="AI2886" s="308" t="s">
        <v>3444</v>
      </c>
      <c r="AJ2886" s="308"/>
      <c r="AK2886" s="308"/>
      <c r="AL2886" s="308"/>
      <c r="AM2886" s="308"/>
      <c r="AN2886" s="308"/>
      <c r="AO2886" s="308"/>
      <c r="AP2886" s="308"/>
      <c r="AQ2886" s="324"/>
      <c r="AR2886" s="324"/>
    </row>
    <row r="2887" spans="2:44" s="305" customFormat="1" ht="28.8">
      <c r="B2887" s="4"/>
      <c r="C2887" s="123" t="s">
        <v>3375</v>
      </c>
      <c r="D2887" s="310" t="s">
        <v>3565</v>
      </c>
      <c r="E2887" s="30" t="s">
        <v>3587</v>
      </c>
      <c r="F2887" s="7" t="s">
        <v>4077</v>
      </c>
      <c r="G2887" s="7" t="s">
        <v>3592</v>
      </c>
      <c r="H2887" s="8" t="s">
        <v>3481</v>
      </c>
      <c r="I2887" s="1">
        <v>30</v>
      </c>
      <c r="J2887" s="1">
        <v>0</v>
      </c>
      <c r="K2887" s="1">
        <v>0.1</v>
      </c>
      <c r="L2887" s="1">
        <v>0</v>
      </c>
      <c r="M2887" s="1"/>
      <c r="N2887" s="1"/>
      <c r="O2887" s="1"/>
      <c r="P2887" s="1"/>
      <c r="Q2887" s="1"/>
      <c r="R2887" s="306" t="s">
        <v>3593</v>
      </c>
      <c r="S2887" s="1" t="s">
        <v>3443</v>
      </c>
      <c r="T2887" s="3" t="s">
        <v>3444</v>
      </c>
      <c r="U2887" s="3" t="s">
        <v>3444</v>
      </c>
      <c r="V2887" s="3" t="s">
        <v>3444</v>
      </c>
      <c r="W2887" s="3" t="s">
        <v>3444</v>
      </c>
      <c r="X2887" s="7" t="s">
        <v>3445</v>
      </c>
      <c r="Y2887" s="307"/>
      <c r="Z2887" s="308"/>
      <c r="AA2887" s="308"/>
      <c r="AB2887" s="308"/>
      <c r="AC2887" s="308"/>
      <c r="AD2887" s="308"/>
      <c r="AE2887" s="323" t="s">
        <v>3444</v>
      </c>
      <c r="AF2887" s="308"/>
      <c r="AG2887" s="308"/>
      <c r="AH2887" s="308"/>
      <c r="AI2887" s="308" t="s">
        <v>3444</v>
      </c>
      <c r="AJ2887" s="308"/>
      <c r="AK2887" s="308"/>
      <c r="AL2887" s="308"/>
      <c r="AM2887" s="308"/>
      <c r="AN2887" s="308"/>
      <c r="AO2887" s="308"/>
      <c r="AP2887" s="308"/>
      <c r="AQ2887" s="324"/>
      <c r="AR2887" s="324"/>
    </row>
    <row r="2888" spans="2:44" s="305" customFormat="1" ht="28.8">
      <c r="B2888" s="4"/>
      <c r="C2888" s="123" t="s">
        <v>3375</v>
      </c>
      <c r="D2888" s="310" t="s">
        <v>3565</v>
      </c>
      <c r="E2888" s="30" t="s">
        <v>3587</v>
      </c>
      <c r="F2888" s="7" t="s">
        <v>4078</v>
      </c>
      <c r="G2888" s="7" t="s">
        <v>3594</v>
      </c>
      <c r="H2888" s="8" t="s">
        <v>3481</v>
      </c>
      <c r="I2888" s="1">
        <v>20</v>
      </c>
      <c r="J2888" s="1">
        <v>30</v>
      </c>
      <c r="K2888" s="1">
        <v>0.25</v>
      </c>
      <c r="L2888" s="1">
        <v>0.5</v>
      </c>
      <c r="M2888" s="1"/>
      <c r="N2888" s="1"/>
      <c r="O2888" s="1"/>
      <c r="P2888" s="1"/>
      <c r="Q2888" s="1"/>
      <c r="R2888" s="306" t="s">
        <v>3595</v>
      </c>
      <c r="S2888" s="1" t="s">
        <v>3443</v>
      </c>
      <c r="T2888" s="3" t="s">
        <v>3444</v>
      </c>
      <c r="U2888" s="3" t="s">
        <v>3444</v>
      </c>
      <c r="V2888" s="3" t="s">
        <v>3444</v>
      </c>
      <c r="W2888" s="3" t="s">
        <v>3444</v>
      </c>
      <c r="X2888" s="7" t="s">
        <v>3445</v>
      </c>
      <c r="Y2888" s="307"/>
      <c r="Z2888" s="308"/>
      <c r="AA2888" s="308"/>
      <c r="AB2888" s="308"/>
      <c r="AC2888" s="308"/>
      <c r="AD2888" s="308"/>
      <c r="AE2888" s="323" t="s">
        <v>3444</v>
      </c>
      <c r="AF2888" s="308"/>
      <c r="AG2888" s="308"/>
      <c r="AH2888" s="308"/>
      <c r="AI2888" s="308" t="s">
        <v>3444</v>
      </c>
      <c r="AJ2888" s="308"/>
      <c r="AK2888" s="308"/>
      <c r="AL2888" s="308"/>
      <c r="AM2888" s="308"/>
      <c r="AN2888" s="308"/>
      <c r="AO2888" s="308"/>
      <c r="AP2888" s="308"/>
      <c r="AQ2888" s="324"/>
      <c r="AR2888" s="324"/>
    </row>
    <row r="2889" spans="2:44" s="305" customFormat="1" ht="28.2">
      <c r="B2889" s="4"/>
      <c r="C2889" s="123" t="s">
        <v>3375</v>
      </c>
      <c r="D2889" s="310" t="s">
        <v>3565</v>
      </c>
      <c r="E2889" s="30" t="s">
        <v>3587</v>
      </c>
      <c r="F2889" s="7" t="s">
        <v>4079</v>
      </c>
      <c r="G2889" s="7" t="s">
        <v>3597</v>
      </c>
      <c r="H2889" s="8" t="s">
        <v>1246</v>
      </c>
      <c r="I2889" s="1">
        <v>2</v>
      </c>
      <c r="J2889" s="1">
        <v>0</v>
      </c>
      <c r="K2889" s="1">
        <v>0.1</v>
      </c>
      <c r="L2889" s="1">
        <v>0</v>
      </c>
      <c r="M2889" s="1"/>
      <c r="N2889" s="1"/>
      <c r="O2889" s="1"/>
      <c r="P2889" s="1"/>
      <c r="Q2889" s="1"/>
      <c r="R2889" s="306" t="s">
        <v>3598</v>
      </c>
      <c r="S2889" s="1" t="s">
        <v>3443</v>
      </c>
      <c r="T2889" s="3" t="s">
        <v>3444</v>
      </c>
      <c r="U2889" s="3" t="s">
        <v>3444</v>
      </c>
      <c r="V2889" s="3" t="s">
        <v>3444</v>
      </c>
      <c r="W2889" s="3" t="s">
        <v>3444</v>
      </c>
      <c r="X2889" s="7" t="s">
        <v>3445</v>
      </c>
      <c r="Y2889" s="307"/>
      <c r="Z2889" s="308"/>
      <c r="AA2889" s="308"/>
      <c r="AB2889" s="308"/>
      <c r="AC2889" s="308"/>
      <c r="AD2889" s="308"/>
      <c r="AE2889" s="323" t="s">
        <v>3444</v>
      </c>
      <c r="AF2889" s="308"/>
      <c r="AG2889" s="308"/>
      <c r="AH2889" s="308"/>
      <c r="AI2889" s="308" t="s">
        <v>3444</v>
      </c>
      <c r="AJ2889" s="308"/>
      <c r="AK2889" s="308"/>
      <c r="AL2889" s="308"/>
      <c r="AM2889" s="308"/>
      <c r="AN2889" s="308"/>
      <c r="AO2889" s="308"/>
      <c r="AP2889" s="308"/>
      <c r="AQ2889" s="324"/>
      <c r="AR2889" s="324"/>
    </row>
    <row r="2890" spans="2:44" s="305" customFormat="1" ht="27.6">
      <c r="B2890" s="4"/>
      <c r="C2890" s="123" t="s">
        <v>3375</v>
      </c>
      <c r="D2890" s="310" t="s">
        <v>3565</v>
      </c>
      <c r="E2890" s="30" t="s">
        <v>3599</v>
      </c>
      <c r="F2890" s="30" t="s">
        <v>4080</v>
      </c>
      <c r="G2890" s="7" t="s">
        <v>3600</v>
      </c>
      <c r="H2890" s="8" t="s">
        <v>3456</v>
      </c>
      <c r="I2890" s="1">
        <v>30</v>
      </c>
      <c r="J2890" s="1">
        <v>90</v>
      </c>
      <c r="K2890" s="1">
        <v>1</v>
      </c>
      <c r="L2890" s="1">
        <v>2</v>
      </c>
      <c r="M2890" s="1">
        <v>90</v>
      </c>
      <c r="N2890" s="1">
        <v>120</v>
      </c>
      <c r="O2890" s="1">
        <v>1.5</v>
      </c>
      <c r="P2890" s="1">
        <v>2</v>
      </c>
      <c r="Q2890" s="1"/>
      <c r="R2890" s="306" t="s">
        <v>3601</v>
      </c>
      <c r="S2890" s="1" t="s">
        <v>3443</v>
      </c>
      <c r="T2890" s="3" t="s">
        <v>3444</v>
      </c>
      <c r="U2890" s="3" t="s">
        <v>3444</v>
      </c>
      <c r="V2890" s="3" t="s">
        <v>3444</v>
      </c>
      <c r="W2890" s="3" t="s">
        <v>3444</v>
      </c>
      <c r="X2890" s="7" t="s">
        <v>3445</v>
      </c>
      <c r="Y2890" s="307"/>
      <c r="Z2890" s="308"/>
      <c r="AA2890" s="308"/>
      <c r="AB2890" s="308" t="s">
        <v>3444</v>
      </c>
      <c r="AC2890" s="308" t="s">
        <v>3444</v>
      </c>
      <c r="AD2890" s="308"/>
      <c r="AE2890" s="323" t="s">
        <v>3444</v>
      </c>
      <c r="AF2890" s="308"/>
      <c r="AG2890" s="308"/>
      <c r="AH2890" s="308"/>
      <c r="AI2890" s="308"/>
      <c r="AJ2890" s="308"/>
      <c r="AK2890" s="308" t="s">
        <v>3444</v>
      </c>
      <c r="AL2890" s="308"/>
      <c r="AM2890" s="308"/>
      <c r="AN2890" s="308"/>
      <c r="AO2890" s="308"/>
      <c r="AP2890" s="308"/>
      <c r="AQ2890" s="324"/>
      <c r="AR2890" s="324"/>
    </row>
    <row r="2891" spans="2:44" s="305" customFormat="1" ht="27.6">
      <c r="B2891" s="4"/>
      <c r="C2891" s="123" t="s">
        <v>3375</v>
      </c>
      <c r="D2891" s="310" t="s">
        <v>3565</v>
      </c>
      <c r="E2891" s="30" t="s">
        <v>3599</v>
      </c>
      <c r="F2891" s="30" t="s">
        <v>4080</v>
      </c>
      <c r="G2891" s="7" t="s">
        <v>3602</v>
      </c>
      <c r="H2891" s="8" t="s">
        <v>3456</v>
      </c>
      <c r="I2891" s="1">
        <v>60</v>
      </c>
      <c r="J2891" s="1">
        <v>30</v>
      </c>
      <c r="K2891" s="1">
        <v>0.5</v>
      </c>
      <c r="L2891" s="1">
        <v>0</v>
      </c>
      <c r="M2891" s="1"/>
      <c r="N2891" s="1"/>
      <c r="O2891" s="1"/>
      <c r="P2891" s="1"/>
      <c r="Q2891" s="1"/>
      <c r="R2891" s="306" t="s">
        <v>3603</v>
      </c>
      <c r="S2891" s="1" t="s">
        <v>3443</v>
      </c>
      <c r="T2891" s="3" t="s">
        <v>3444</v>
      </c>
      <c r="U2891" s="3" t="s">
        <v>3444</v>
      </c>
      <c r="V2891" s="3" t="s">
        <v>3444</v>
      </c>
      <c r="W2891" s="3" t="s">
        <v>3444</v>
      </c>
      <c r="X2891" s="7" t="s">
        <v>3445</v>
      </c>
      <c r="Y2891" s="307"/>
      <c r="Z2891" s="308"/>
      <c r="AA2891" s="308"/>
      <c r="AB2891" s="308" t="s">
        <v>3444</v>
      </c>
      <c r="AC2891" s="308" t="s">
        <v>3444</v>
      </c>
      <c r="AD2891" s="308"/>
      <c r="AE2891" s="323" t="s">
        <v>3444</v>
      </c>
      <c r="AF2891" s="308"/>
      <c r="AG2891" s="308"/>
      <c r="AH2891" s="308"/>
      <c r="AI2891" s="308"/>
      <c r="AJ2891" s="308"/>
      <c r="AK2891" s="308" t="s">
        <v>3444</v>
      </c>
      <c r="AL2891" s="308"/>
      <c r="AM2891" s="308"/>
      <c r="AN2891" s="308"/>
      <c r="AO2891" s="308"/>
      <c r="AP2891" s="308"/>
      <c r="AQ2891" s="324"/>
      <c r="AR2891" s="324"/>
    </row>
    <row r="2892" spans="2:44" s="305" customFormat="1" ht="16.2">
      <c r="B2892" s="4"/>
      <c r="C2892" s="123" t="s">
        <v>3375</v>
      </c>
      <c r="D2892" s="310" t="s">
        <v>3565</v>
      </c>
      <c r="E2892" s="30" t="s">
        <v>3604</v>
      </c>
      <c r="F2892" s="30" t="s">
        <v>3761</v>
      </c>
      <c r="G2892" s="7" t="s">
        <v>3605</v>
      </c>
      <c r="H2892" s="8" t="s">
        <v>3456</v>
      </c>
      <c r="I2892" s="1">
        <v>5</v>
      </c>
      <c r="J2892" s="1">
        <v>0</v>
      </c>
      <c r="K2892" s="1">
        <v>0.5</v>
      </c>
      <c r="L2892" s="1">
        <v>0</v>
      </c>
      <c r="M2892" s="1">
        <v>30</v>
      </c>
      <c r="N2892" s="1">
        <v>0</v>
      </c>
      <c r="O2892" s="1">
        <v>0.68</v>
      </c>
      <c r="P2892" s="1">
        <v>0</v>
      </c>
      <c r="Q2892" s="1"/>
      <c r="R2892" s="306" t="s">
        <v>3606</v>
      </c>
      <c r="S2892" s="1" t="s">
        <v>3443</v>
      </c>
      <c r="T2892" s="3" t="s">
        <v>3444</v>
      </c>
      <c r="U2892" s="3"/>
      <c r="V2892" s="3" t="s">
        <v>3444</v>
      </c>
      <c r="W2892" s="3" t="s">
        <v>3444</v>
      </c>
      <c r="X2892" s="7" t="s">
        <v>3445</v>
      </c>
      <c r="Y2892" s="307"/>
      <c r="Z2892" s="308"/>
      <c r="AA2892" s="308"/>
      <c r="AB2892" s="308"/>
      <c r="AC2892" s="308"/>
      <c r="AD2892" s="308"/>
      <c r="AE2892" s="323" t="s">
        <v>3444</v>
      </c>
      <c r="AF2892" s="308"/>
      <c r="AG2892" s="308"/>
      <c r="AH2892" s="308"/>
      <c r="AI2892" s="308"/>
      <c r="AJ2892" s="308"/>
      <c r="AK2892" s="308"/>
      <c r="AL2892" s="308"/>
      <c r="AM2892" s="308"/>
      <c r="AN2892" s="308"/>
      <c r="AO2892" s="308"/>
      <c r="AP2892" s="308"/>
      <c r="AQ2892" s="324"/>
      <c r="AR2892" s="324"/>
    </row>
    <row r="2893" spans="2:44" s="305" customFormat="1" ht="28.8">
      <c r="B2893" s="4"/>
      <c r="C2893" s="123" t="s">
        <v>3375</v>
      </c>
      <c r="D2893" s="310" t="s">
        <v>3565</v>
      </c>
      <c r="E2893" s="30" t="s">
        <v>3604</v>
      </c>
      <c r="F2893" s="30" t="s">
        <v>3761</v>
      </c>
      <c r="G2893" s="7" t="s">
        <v>3607</v>
      </c>
      <c r="H2893" s="8" t="s">
        <v>3456</v>
      </c>
      <c r="I2893" s="1">
        <v>22</v>
      </c>
      <c r="J2893" s="1">
        <v>0</v>
      </c>
      <c r="K2893" s="1">
        <v>0.1</v>
      </c>
      <c r="L2893" s="1">
        <v>0</v>
      </c>
      <c r="M2893" s="1"/>
      <c r="N2893" s="1"/>
      <c r="O2893" s="1"/>
      <c r="P2893" s="1"/>
      <c r="Q2893" s="1"/>
      <c r="R2893" s="306" t="s">
        <v>3608</v>
      </c>
      <c r="S2893" s="1" t="s">
        <v>3443</v>
      </c>
      <c r="T2893" s="3" t="s">
        <v>3444</v>
      </c>
      <c r="U2893" s="3"/>
      <c r="V2893" s="3" t="s">
        <v>3444</v>
      </c>
      <c r="W2893" s="3" t="s">
        <v>3444</v>
      </c>
      <c r="X2893" s="7" t="s">
        <v>3445</v>
      </c>
      <c r="Y2893" s="307"/>
      <c r="Z2893" s="308"/>
      <c r="AA2893" s="308"/>
      <c r="AB2893" s="308"/>
      <c r="AC2893" s="308"/>
      <c r="AD2893" s="308"/>
      <c r="AE2893" s="323" t="s">
        <v>3444</v>
      </c>
      <c r="AF2893" s="308"/>
      <c r="AG2893" s="308"/>
      <c r="AH2893" s="308"/>
      <c r="AI2893" s="308"/>
      <c r="AJ2893" s="308"/>
      <c r="AK2893" s="308"/>
      <c r="AL2893" s="308"/>
      <c r="AM2893" s="308"/>
      <c r="AN2893" s="308"/>
      <c r="AO2893" s="308"/>
      <c r="AP2893" s="308"/>
      <c r="AQ2893" s="324"/>
      <c r="AR2893" s="324"/>
    </row>
    <row r="2894" spans="2:44" s="305" customFormat="1" ht="16.2">
      <c r="B2894" s="4"/>
      <c r="C2894" s="123" t="s">
        <v>3375</v>
      </c>
      <c r="D2894" s="310" t="s">
        <v>3565</v>
      </c>
      <c r="E2894" s="30" t="s">
        <v>3604</v>
      </c>
      <c r="F2894" s="30" t="s">
        <v>3761</v>
      </c>
      <c r="G2894" s="7" t="s">
        <v>3596</v>
      </c>
      <c r="H2894" s="8" t="s">
        <v>1363</v>
      </c>
      <c r="I2894" s="1">
        <v>3</v>
      </c>
      <c r="J2894" s="1">
        <v>0</v>
      </c>
      <c r="K2894" s="1">
        <v>0.08</v>
      </c>
      <c r="L2894" s="1">
        <v>0</v>
      </c>
      <c r="M2894" s="1"/>
      <c r="N2894" s="1"/>
      <c r="O2894" s="1"/>
      <c r="P2894" s="1"/>
      <c r="Q2894" s="1"/>
      <c r="R2894" s="306" t="s">
        <v>3609</v>
      </c>
      <c r="S2894" s="1" t="s">
        <v>3443</v>
      </c>
      <c r="T2894" s="3" t="s">
        <v>3444</v>
      </c>
      <c r="U2894" s="3"/>
      <c r="V2894" s="3" t="s">
        <v>3444</v>
      </c>
      <c r="W2894" s="3" t="s">
        <v>3444</v>
      </c>
      <c r="X2894" s="7" t="s">
        <v>3445</v>
      </c>
      <c r="Y2894" s="307"/>
      <c r="Z2894" s="308"/>
      <c r="AA2894" s="308"/>
      <c r="AB2894" s="308"/>
      <c r="AC2894" s="308"/>
      <c r="AD2894" s="308"/>
      <c r="AE2894" s="323" t="s">
        <v>3444</v>
      </c>
      <c r="AF2894" s="308"/>
      <c r="AG2894" s="308"/>
      <c r="AH2894" s="308"/>
      <c r="AI2894" s="308"/>
      <c r="AJ2894" s="308"/>
      <c r="AK2894" s="308"/>
      <c r="AL2894" s="308"/>
      <c r="AM2894" s="308"/>
      <c r="AN2894" s="308"/>
      <c r="AO2894" s="308"/>
      <c r="AP2894" s="308"/>
      <c r="AQ2894" s="324"/>
      <c r="AR2894" s="324"/>
    </row>
    <row r="2895" spans="2:44" s="305" customFormat="1" ht="28.2">
      <c r="B2895" s="4"/>
      <c r="C2895" s="123" t="s">
        <v>3375</v>
      </c>
      <c r="D2895" s="310" t="s">
        <v>3565</v>
      </c>
      <c r="E2895" s="30" t="s">
        <v>3610</v>
      </c>
      <c r="F2895" s="30" t="s">
        <v>3762</v>
      </c>
      <c r="G2895" s="7" t="s">
        <v>3611</v>
      </c>
      <c r="H2895" s="8" t="s">
        <v>1363</v>
      </c>
      <c r="I2895" s="1">
        <v>3</v>
      </c>
      <c r="J2895" s="1">
        <v>0</v>
      </c>
      <c r="K2895" s="1">
        <v>0.5</v>
      </c>
      <c r="L2895" s="1">
        <v>0</v>
      </c>
      <c r="M2895" s="1">
        <v>30</v>
      </c>
      <c r="N2895" s="1">
        <v>0</v>
      </c>
      <c r="O2895" s="1">
        <v>0.8</v>
      </c>
      <c r="P2895" s="1">
        <v>0</v>
      </c>
      <c r="Q2895" s="1"/>
      <c r="R2895" s="306" t="s">
        <v>3609</v>
      </c>
      <c r="S2895" s="1" t="s">
        <v>3443</v>
      </c>
      <c r="T2895" s="3" t="s">
        <v>3444</v>
      </c>
      <c r="U2895" s="3"/>
      <c r="V2895" s="3" t="s">
        <v>3444</v>
      </c>
      <c r="W2895" s="3" t="s">
        <v>3444</v>
      </c>
      <c r="X2895" s="7" t="s">
        <v>3445</v>
      </c>
      <c r="Y2895" s="307"/>
      <c r="Z2895" s="308"/>
      <c r="AA2895" s="308" t="s">
        <v>3444</v>
      </c>
      <c r="AB2895" s="308" t="s">
        <v>3444</v>
      </c>
      <c r="AC2895" s="308"/>
      <c r="AD2895" s="308"/>
      <c r="AE2895" s="323" t="s">
        <v>3444</v>
      </c>
      <c r="AF2895" s="308"/>
      <c r="AG2895" s="308"/>
      <c r="AH2895" s="308"/>
      <c r="AI2895" s="308"/>
      <c r="AJ2895" s="308"/>
      <c r="AK2895" s="308"/>
      <c r="AL2895" s="308"/>
      <c r="AM2895" s="308"/>
      <c r="AN2895" s="308"/>
      <c r="AO2895" s="308"/>
      <c r="AP2895" s="308"/>
      <c r="AQ2895" s="324"/>
      <c r="AR2895" s="324"/>
    </row>
    <row r="2896" spans="2:44" s="305" customFormat="1" ht="28.2">
      <c r="B2896" s="4"/>
      <c r="C2896" s="123" t="s">
        <v>3375</v>
      </c>
      <c r="D2896" s="310" t="s">
        <v>3565</v>
      </c>
      <c r="E2896" s="30" t="s">
        <v>3610</v>
      </c>
      <c r="F2896" s="30" t="s">
        <v>3762</v>
      </c>
      <c r="G2896" s="7" t="s">
        <v>3612</v>
      </c>
      <c r="H2896" s="8" t="s">
        <v>1363</v>
      </c>
      <c r="I2896" s="1">
        <v>5</v>
      </c>
      <c r="J2896" s="1">
        <v>0</v>
      </c>
      <c r="K2896" s="1">
        <v>0.1</v>
      </c>
      <c r="L2896" s="1">
        <v>0</v>
      </c>
      <c r="M2896" s="1"/>
      <c r="N2896" s="1"/>
      <c r="O2896" s="1"/>
      <c r="P2896" s="1"/>
      <c r="Q2896" s="1"/>
      <c r="R2896" s="306" t="s">
        <v>3609</v>
      </c>
      <c r="S2896" s="1" t="s">
        <v>3443</v>
      </c>
      <c r="T2896" s="3" t="s">
        <v>3444</v>
      </c>
      <c r="U2896" s="3"/>
      <c r="V2896" s="3" t="s">
        <v>3444</v>
      </c>
      <c r="W2896" s="3" t="s">
        <v>3444</v>
      </c>
      <c r="X2896" s="7" t="s">
        <v>3445</v>
      </c>
      <c r="Y2896" s="307"/>
      <c r="Z2896" s="308"/>
      <c r="AA2896" s="308" t="s">
        <v>3444</v>
      </c>
      <c r="AB2896" s="308" t="s">
        <v>3444</v>
      </c>
      <c r="AC2896" s="308"/>
      <c r="AD2896" s="308"/>
      <c r="AE2896" s="323" t="s">
        <v>3444</v>
      </c>
      <c r="AF2896" s="308"/>
      <c r="AG2896" s="308"/>
      <c r="AH2896" s="308"/>
      <c r="AI2896" s="308"/>
      <c r="AJ2896" s="308"/>
      <c r="AK2896" s="308"/>
      <c r="AL2896" s="308"/>
      <c r="AM2896" s="308"/>
      <c r="AN2896" s="308"/>
      <c r="AO2896" s="308"/>
      <c r="AP2896" s="308"/>
      <c r="AQ2896" s="324"/>
      <c r="AR2896" s="324"/>
    </row>
    <row r="2897" spans="2:44" s="305" customFormat="1" ht="28.2">
      <c r="B2897" s="4"/>
      <c r="C2897" s="123" t="s">
        <v>3375</v>
      </c>
      <c r="D2897" s="310" t="s">
        <v>3565</v>
      </c>
      <c r="E2897" s="30" t="s">
        <v>3610</v>
      </c>
      <c r="F2897" s="30" t="s">
        <v>3762</v>
      </c>
      <c r="G2897" s="7" t="s">
        <v>3613</v>
      </c>
      <c r="H2897" s="8" t="s">
        <v>1363</v>
      </c>
      <c r="I2897" s="1">
        <v>20</v>
      </c>
      <c r="J2897" s="1">
        <v>0</v>
      </c>
      <c r="K2897" s="1">
        <v>0.1</v>
      </c>
      <c r="L2897" s="1">
        <v>0</v>
      </c>
      <c r="M2897" s="1"/>
      <c r="N2897" s="1"/>
      <c r="O2897" s="1"/>
      <c r="P2897" s="1"/>
      <c r="Q2897" s="1"/>
      <c r="R2897" s="306" t="s">
        <v>3609</v>
      </c>
      <c r="S2897" s="1" t="s">
        <v>3443</v>
      </c>
      <c r="T2897" s="3" t="s">
        <v>3444</v>
      </c>
      <c r="U2897" s="3"/>
      <c r="V2897" s="3" t="s">
        <v>3444</v>
      </c>
      <c r="W2897" s="3" t="s">
        <v>3444</v>
      </c>
      <c r="X2897" s="7" t="s">
        <v>3445</v>
      </c>
      <c r="Y2897" s="307"/>
      <c r="Z2897" s="308"/>
      <c r="AA2897" s="308" t="s">
        <v>3444</v>
      </c>
      <c r="AB2897" s="308" t="s">
        <v>3444</v>
      </c>
      <c r="AC2897" s="308"/>
      <c r="AD2897" s="308"/>
      <c r="AE2897" s="323" t="s">
        <v>3444</v>
      </c>
      <c r="AF2897" s="308"/>
      <c r="AG2897" s="308"/>
      <c r="AH2897" s="308"/>
      <c r="AI2897" s="308"/>
      <c r="AJ2897" s="308"/>
      <c r="AK2897" s="308"/>
      <c r="AL2897" s="308"/>
      <c r="AM2897" s="308"/>
      <c r="AN2897" s="308"/>
      <c r="AO2897" s="308"/>
      <c r="AP2897" s="308"/>
      <c r="AQ2897" s="324"/>
      <c r="AR2897" s="324"/>
    </row>
    <row r="2898" spans="2:44" s="305" customFormat="1" ht="16.2">
      <c r="B2898" s="4"/>
      <c r="C2898" s="123" t="s">
        <v>3375</v>
      </c>
      <c r="D2898" s="310" t="s">
        <v>3565</v>
      </c>
      <c r="E2898" s="30" t="s">
        <v>3610</v>
      </c>
      <c r="F2898" s="30" t="s">
        <v>3762</v>
      </c>
      <c r="G2898" s="7" t="s">
        <v>3614</v>
      </c>
      <c r="H2898" s="8" t="s">
        <v>1363</v>
      </c>
      <c r="I2898" s="1">
        <v>2</v>
      </c>
      <c r="J2898" s="1">
        <v>0</v>
      </c>
      <c r="K2898" s="1">
        <v>0.1</v>
      </c>
      <c r="L2898" s="1">
        <v>0</v>
      </c>
      <c r="M2898" s="1"/>
      <c r="N2898" s="1"/>
      <c r="O2898" s="1"/>
      <c r="P2898" s="1"/>
      <c r="Q2898" s="1"/>
      <c r="R2898" s="306" t="s">
        <v>3609</v>
      </c>
      <c r="S2898" s="1" t="s">
        <v>3443</v>
      </c>
      <c r="T2898" s="3" t="s">
        <v>3444</v>
      </c>
      <c r="U2898" s="3"/>
      <c r="V2898" s="3" t="s">
        <v>3444</v>
      </c>
      <c r="W2898" s="3" t="s">
        <v>3444</v>
      </c>
      <c r="X2898" s="7" t="s">
        <v>3445</v>
      </c>
      <c r="Y2898" s="307"/>
      <c r="Z2898" s="308"/>
      <c r="AA2898" s="308" t="s">
        <v>3444</v>
      </c>
      <c r="AB2898" s="308" t="s">
        <v>3444</v>
      </c>
      <c r="AC2898" s="308"/>
      <c r="AD2898" s="308"/>
      <c r="AE2898" s="323" t="s">
        <v>3444</v>
      </c>
      <c r="AF2898" s="308"/>
      <c r="AG2898" s="308"/>
      <c r="AH2898" s="308"/>
      <c r="AI2898" s="308"/>
      <c r="AJ2898" s="308"/>
      <c r="AK2898" s="308"/>
      <c r="AL2898" s="308"/>
      <c r="AM2898" s="308"/>
      <c r="AN2898" s="308"/>
      <c r="AO2898" s="308"/>
      <c r="AP2898" s="308"/>
      <c r="AQ2898" s="324"/>
      <c r="AR2898" s="324"/>
    </row>
    <row r="2899" spans="2:44" s="305" customFormat="1" ht="28.2">
      <c r="B2899" s="4"/>
      <c r="C2899" s="123" t="s">
        <v>3375</v>
      </c>
      <c r="D2899" s="310" t="s">
        <v>3565</v>
      </c>
      <c r="E2899" s="31" t="s">
        <v>3615</v>
      </c>
      <c r="F2899" s="31" t="s">
        <v>3763</v>
      </c>
      <c r="G2899" s="7" t="s">
        <v>3611</v>
      </c>
      <c r="H2899" s="8" t="s">
        <v>1363</v>
      </c>
      <c r="I2899" s="1">
        <v>3</v>
      </c>
      <c r="J2899" s="1">
        <v>0</v>
      </c>
      <c r="K2899" s="1">
        <v>0.5</v>
      </c>
      <c r="L2899" s="1">
        <v>0</v>
      </c>
      <c r="M2899" s="1">
        <v>30</v>
      </c>
      <c r="N2899" s="1">
        <v>0</v>
      </c>
      <c r="O2899" s="1">
        <v>0.8</v>
      </c>
      <c r="P2899" s="1">
        <v>0</v>
      </c>
      <c r="Q2899" s="1"/>
      <c r="R2899" s="306" t="s">
        <v>3609</v>
      </c>
      <c r="S2899" s="1" t="s">
        <v>3443</v>
      </c>
      <c r="T2899" s="3" t="s">
        <v>3444</v>
      </c>
      <c r="U2899" s="3"/>
      <c r="V2899" s="3" t="s">
        <v>3444</v>
      </c>
      <c r="W2899" s="3" t="s">
        <v>3444</v>
      </c>
      <c r="X2899" s="7" t="s">
        <v>3445</v>
      </c>
      <c r="Y2899" s="307"/>
      <c r="Z2899" s="308"/>
      <c r="AA2899" s="308" t="s">
        <v>3444</v>
      </c>
      <c r="AB2899" s="308" t="s">
        <v>3444</v>
      </c>
      <c r="AC2899" s="308"/>
      <c r="AD2899" s="308"/>
      <c r="AE2899" s="323" t="s">
        <v>3444</v>
      </c>
      <c r="AF2899" s="308"/>
      <c r="AG2899" s="308"/>
      <c r="AH2899" s="308"/>
      <c r="AI2899" s="308"/>
      <c r="AJ2899" s="308"/>
      <c r="AK2899" s="308"/>
      <c r="AL2899" s="308"/>
      <c r="AM2899" s="308"/>
      <c r="AN2899" s="308"/>
      <c r="AO2899" s="308"/>
      <c r="AP2899" s="308"/>
      <c r="AQ2899" s="324"/>
      <c r="AR2899" s="324"/>
    </row>
    <row r="2900" spans="2:44" s="305" customFormat="1" ht="28.2">
      <c r="B2900" s="4"/>
      <c r="C2900" s="123" t="s">
        <v>3375</v>
      </c>
      <c r="D2900" s="310" t="s">
        <v>3565</v>
      </c>
      <c r="E2900" s="31" t="s">
        <v>3615</v>
      </c>
      <c r="F2900" s="31" t="s">
        <v>3763</v>
      </c>
      <c r="G2900" s="7" t="s">
        <v>3612</v>
      </c>
      <c r="H2900" s="8" t="s">
        <v>1363</v>
      </c>
      <c r="I2900" s="1">
        <v>5</v>
      </c>
      <c r="J2900" s="1">
        <v>0</v>
      </c>
      <c r="K2900" s="1">
        <v>0.1</v>
      </c>
      <c r="L2900" s="1">
        <v>0</v>
      </c>
      <c r="M2900" s="1"/>
      <c r="N2900" s="1"/>
      <c r="O2900" s="1"/>
      <c r="P2900" s="1"/>
      <c r="Q2900" s="1"/>
      <c r="R2900" s="306" t="s">
        <v>3609</v>
      </c>
      <c r="S2900" s="1" t="s">
        <v>3443</v>
      </c>
      <c r="T2900" s="3" t="s">
        <v>3444</v>
      </c>
      <c r="U2900" s="3"/>
      <c r="V2900" s="3" t="s">
        <v>3444</v>
      </c>
      <c r="W2900" s="3" t="s">
        <v>3444</v>
      </c>
      <c r="X2900" s="7" t="s">
        <v>3445</v>
      </c>
      <c r="Y2900" s="307"/>
      <c r="Z2900" s="308"/>
      <c r="AA2900" s="308" t="s">
        <v>3444</v>
      </c>
      <c r="AB2900" s="308" t="s">
        <v>3444</v>
      </c>
      <c r="AC2900" s="308"/>
      <c r="AD2900" s="308"/>
      <c r="AE2900" s="323" t="s">
        <v>3444</v>
      </c>
      <c r="AF2900" s="308"/>
      <c r="AG2900" s="308"/>
      <c r="AH2900" s="308"/>
      <c r="AI2900" s="308"/>
      <c r="AJ2900" s="308"/>
      <c r="AK2900" s="308"/>
      <c r="AL2900" s="308"/>
      <c r="AM2900" s="308"/>
      <c r="AN2900" s="308"/>
      <c r="AO2900" s="308"/>
      <c r="AP2900" s="308"/>
      <c r="AQ2900" s="324"/>
      <c r="AR2900" s="324"/>
    </row>
    <row r="2901" spans="2:44" s="305" customFormat="1" ht="28.2">
      <c r="B2901" s="4"/>
      <c r="C2901" s="123" t="s">
        <v>3375</v>
      </c>
      <c r="D2901" s="310" t="s">
        <v>3565</v>
      </c>
      <c r="E2901" s="31" t="s">
        <v>3615</v>
      </c>
      <c r="F2901" s="31" t="s">
        <v>3763</v>
      </c>
      <c r="G2901" s="7" t="s">
        <v>3613</v>
      </c>
      <c r="H2901" s="8" t="s">
        <v>1363</v>
      </c>
      <c r="I2901" s="1">
        <v>20</v>
      </c>
      <c r="J2901" s="1">
        <v>0</v>
      </c>
      <c r="K2901" s="1">
        <v>0.1</v>
      </c>
      <c r="L2901" s="1">
        <v>0</v>
      </c>
      <c r="M2901" s="1"/>
      <c r="N2901" s="1"/>
      <c r="O2901" s="1"/>
      <c r="P2901" s="1"/>
      <c r="Q2901" s="1"/>
      <c r="R2901" s="306" t="s">
        <v>3609</v>
      </c>
      <c r="S2901" s="1" t="s">
        <v>3443</v>
      </c>
      <c r="T2901" s="3" t="s">
        <v>3444</v>
      </c>
      <c r="U2901" s="3"/>
      <c r="V2901" s="3" t="s">
        <v>3444</v>
      </c>
      <c r="W2901" s="3" t="s">
        <v>3444</v>
      </c>
      <c r="X2901" s="7" t="s">
        <v>3445</v>
      </c>
      <c r="Y2901" s="307"/>
      <c r="Z2901" s="308"/>
      <c r="AA2901" s="308" t="s">
        <v>3444</v>
      </c>
      <c r="AB2901" s="308" t="s">
        <v>3444</v>
      </c>
      <c r="AC2901" s="308"/>
      <c r="AD2901" s="308"/>
      <c r="AE2901" s="323" t="s">
        <v>3444</v>
      </c>
      <c r="AF2901" s="308"/>
      <c r="AG2901" s="308"/>
      <c r="AH2901" s="308"/>
      <c r="AI2901" s="308"/>
      <c r="AJ2901" s="308"/>
      <c r="AK2901" s="308"/>
      <c r="AL2901" s="308"/>
      <c r="AM2901" s="308"/>
      <c r="AN2901" s="308"/>
      <c r="AO2901" s="308"/>
      <c r="AP2901" s="308"/>
      <c r="AQ2901" s="324"/>
      <c r="AR2901" s="324"/>
    </row>
    <row r="2902" spans="2:44" s="305" customFormat="1" ht="16.2">
      <c r="B2902" s="4"/>
      <c r="C2902" s="123" t="s">
        <v>3375</v>
      </c>
      <c r="D2902" s="310" t="s">
        <v>3565</v>
      </c>
      <c r="E2902" s="31" t="s">
        <v>3615</v>
      </c>
      <c r="F2902" s="31" t="s">
        <v>3763</v>
      </c>
      <c r="G2902" s="7" t="s">
        <v>3614</v>
      </c>
      <c r="H2902" s="8" t="s">
        <v>1363</v>
      </c>
      <c r="I2902" s="1">
        <v>2</v>
      </c>
      <c r="J2902" s="1">
        <v>0</v>
      </c>
      <c r="K2902" s="1">
        <v>0.1</v>
      </c>
      <c r="L2902" s="1">
        <v>0</v>
      </c>
      <c r="M2902" s="1"/>
      <c r="N2902" s="1"/>
      <c r="O2902" s="1"/>
      <c r="P2902" s="1"/>
      <c r="Q2902" s="1"/>
      <c r="R2902" s="306" t="s">
        <v>3616</v>
      </c>
      <c r="S2902" s="1" t="s">
        <v>3443</v>
      </c>
      <c r="T2902" s="3" t="s">
        <v>3444</v>
      </c>
      <c r="U2902" s="3"/>
      <c r="V2902" s="3" t="s">
        <v>3444</v>
      </c>
      <c r="W2902" s="3" t="s">
        <v>3444</v>
      </c>
      <c r="X2902" s="7" t="s">
        <v>3445</v>
      </c>
      <c r="Y2902" s="307"/>
      <c r="Z2902" s="308"/>
      <c r="AA2902" s="308" t="s">
        <v>3444</v>
      </c>
      <c r="AB2902" s="308" t="s">
        <v>3444</v>
      </c>
      <c r="AC2902" s="308"/>
      <c r="AD2902" s="308"/>
      <c r="AE2902" s="323" t="s">
        <v>3444</v>
      </c>
      <c r="AF2902" s="308"/>
      <c r="AG2902" s="308"/>
      <c r="AH2902" s="308"/>
      <c r="AI2902" s="308"/>
      <c r="AJ2902" s="308"/>
      <c r="AK2902" s="308"/>
      <c r="AL2902" s="308"/>
      <c r="AM2902" s="308"/>
      <c r="AN2902" s="308"/>
      <c r="AO2902" s="308"/>
      <c r="AP2902" s="308"/>
      <c r="AQ2902" s="324"/>
      <c r="AR2902" s="324"/>
    </row>
    <row r="2903" spans="2:44" s="305" customFormat="1" ht="16.2">
      <c r="B2903" s="4"/>
      <c r="C2903" s="123" t="s">
        <v>3375</v>
      </c>
      <c r="D2903" s="310" t="s">
        <v>3565</v>
      </c>
      <c r="E2903" s="30" t="s">
        <v>3617</v>
      </c>
      <c r="F2903" s="7" t="s">
        <v>4081</v>
      </c>
      <c r="G2903" s="7" t="s">
        <v>3619</v>
      </c>
      <c r="H2903" s="8" t="s">
        <v>1363</v>
      </c>
      <c r="I2903" s="1">
        <v>3</v>
      </c>
      <c r="J2903" s="1">
        <v>0</v>
      </c>
      <c r="K2903" s="1">
        <v>0.05</v>
      </c>
      <c r="L2903" s="1">
        <v>0</v>
      </c>
      <c r="M2903" s="1">
        <v>60</v>
      </c>
      <c r="N2903" s="1">
        <v>0</v>
      </c>
      <c r="O2903" s="1">
        <v>0.45</v>
      </c>
      <c r="P2903" s="1">
        <v>0</v>
      </c>
      <c r="Q2903" s="1"/>
      <c r="R2903" s="306" t="s">
        <v>3579</v>
      </c>
      <c r="S2903" s="1" t="s">
        <v>3443</v>
      </c>
      <c r="T2903" s="3" t="s">
        <v>3444</v>
      </c>
      <c r="U2903" s="3"/>
      <c r="V2903" s="3" t="s">
        <v>3444</v>
      </c>
      <c r="W2903" s="3" t="s">
        <v>3444</v>
      </c>
      <c r="X2903" s="7" t="s">
        <v>3445</v>
      </c>
      <c r="Y2903" s="307"/>
      <c r="Z2903" s="308"/>
      <c r="AA2903" s="308"/>
      <c r="AB2903" s="308"/>
      <c r="AC2903" s="308"/>
      <c r="AD2903" s="308"/>
      <c r="AE2903" s="323" t="s">
        <v>3444</v>
      </c>
      <c r="AF2903" s="308"/>
      <c r="AG2903" s="308"/>
      <c r="AH2903" s="308"/>
      <c r="AI2903" s="308"/>
      <c r="AJ2903" s="308"/>
      <c r="AK2903" s="308"/>
      <c r="AL2903" s="308"/>
      <c r="AM2903" s="308"/>
      <c r="AN2903" s="308"/>
      <c r="AO2903" s="308"/>
      <c r="AP2903" s="308"/>
      <c r="AQ2903" s="324"/>
      <c r="AR2903" s="324"/>
    </row>
    <row r="2904" spans="2:44" s="305" customFormat="1" ht="16.2">
      <c r="B2904" s="4"/>
      <c r="C2904" s="123" t="s">
        <v>3375</v>
      </c>
      <c r="D2904" s="310" t="s">
        <v>3565</v>
      </c>
      <c r="E2904" s="30" t="s">
        <v>3617</v>
      </c>
      <c r="F2904" s="7" t="s">
        <v>4082</v>
      </c>
      <c r="G2904" s="7" t="s">
        <v>3621</v>
      </c>
      <c r="H2904" s="8" t="s">
        <v>1363</v>
      </c>
      <c r="I2904" s="1">
        <v>10</v>
      </c>
      <c r="J2904" s="1">
        <v>0</v>
      </c>
      <c r="K2904" s="1">
        <v>0.05</v>
      </c>
      <c r="L2904" s="1">
        <v>0</v>
      </c>
      <c r="M2904" s="1"/>
      <c r="N2904" s="1"/>
      <c r="O2904" s="1"/>
      <c r="P2904" s="1"/>
      <c r="Q2904" s="1"/>
      <c r="R2904" s="306" t="s">
        <v>3579</v>
      </c>
      <c r="S2904" s="1" t="s">
        <v>3443</v>
      </c>
      <c r="T2904" s="3" t="s">
        <v>3444</v>
      </c>
      <c r="U2904" s="3"/>
      <c r="V2904" s="3" t="s">
        <v>3444</v>
      </c>
      <c r="W2904" s="3" t="s">
        <v>3444</v>
      </c>
      <c r="X2904" s="7" t="s">
        <v>3445</v>
      </c>
      <c r="Y2904" s="307"/>
      <c r="Z2904" s="308"/>
      <c r="AA2904" s="308"/>
      <c r="AB2904" s="308"/>
      <c r="AC2904" s="308"/>
      <c r="AD2904" s="308"/>
      <c r="AE2904" s="323" t="s">
        <v>3444</v>
      </c>
      <c r="AF2904" s="308"/>
      <c r="AG2904" s="308"/>
      <c r="AH2904" s="308"/>
      <c r="AI2904" s="308"/>
      <c r="AJ2904" s="308"/>
      <c r="AK2904" s="308"/>
      <c r="AL2904" s="308"/>
      <c r="AM2904" s="308"/>
      <c r="AN2904" s="308"/>
      <c r="AO2904" s="308"/>
      <c r="AP2904" s="308"/>
      <c r="AQ2904" s="324"/>
      <c r="AR2904" s="324"/>
    </row>
    <row r="2905" spans="2:44" s="305" customFormat="1" ht="16.2">
      <c r="B2905" s="4"/>
      <c r="C2905" s="123" t="s">
        <v>3375</v>
      </c>
      <c r="D2905" s="310" t="s">
        <v>3565</v>
      </c>
      <c r="E2905" s="30" t="s">
        <v>3617</v>
      </c>
      <c r="F2905" s="7" t="s">
        <v>4083</v>
      </c>
      <c r="G2905" s="7" t="s">
        <v>3622</v>
      </c>
      <c r="H2905" s="8" t="s">
        <v>1363</v>
      </c>
      <c r="I2905" s="1">
        <v>15</v>
      </c>
      <c r="J2905" s="1">
        <v>0</v>
      </c>
      <c r="K2905" s="1">
        <v>0.1</v>
      </c>
      <c r="L2905" s="1">
        <v>0</v>
      </c>
      <c r="M2905" s="1"/>
      <c r="N2905" s="1"/>
      <c r="O2905" s="1"/>
      <c r="P2905" s="1"/>
      <c r="Q2905" s="1"/>
      <c r="R2905" s="306" t="s">
        <v>3579</v>
      </c>
      <c r="S2905" s="1" t="s">
        <v>3443</v>
      </c>
      <c r="T2905" s="3" t="s">
        <v>3444</v>
      </c>
      <c r="U2905" s="3"/>
      <c r="V2905" s="3" t="s">
        <v>3444</v>
      </c>
      <c r="W2905" s="3" t="s">
        <v>3444</v>
      </c>
      <c r="X2905" s="7" t="s">
        <v>3445</v>
      </c>
      <c r="Y2905" s="307"/>
      <c r="Z2905" s="308"/>
      <c r="AA2905" s="308"/>
      <c r="AB2905" s="308"/>
      <c r="AC2905" s="308"/>
      <c r="AD2905" s="308"/>
      <c r="AE2905" s="323" t="s">
        <v>3444</v>
      </c>
      <c r="AF2905" s="308"/>
      <c r="AG2905" s="308"/>
      <c r="AH2905" s="308"/>
      <c r="AI2905" s="308"/>
      <c r="AJ2905" s="308"/>
      <c r="AK2905" s="308"/>
      <c r="AL2905" s="308"/>
      <c r="AM2905" s="308"/>
      <c r="AN2905" s="308"/>
      <c r="AO2905" s="308"/>
      <c r="AP2905" s="308"/>
      <c r="AQ2905" s="324"/>
      <c r="AR2905" s="324"/>
    </row>
    <row r="2906" spans="2:44" s="305" customFormat="1" ht="16.2">
      <c r="B2906" s="4"/>
      <c r="C2906" s="123" t="s">
        <v>3375</v>
      </c>
      <c r="D2906" s="310" t="s">
        <v>3565</v>
      </c>
      <c r="E2906" s="30" t="s">
        <v>3617</v>
      </c>
      <c r="F2906" s="7" t="s">
        <v>4084</v>
      </c>
      <c r="G2906" s="7" t="s">
        <v>3624</v>
      </c>
      <c r="H2906" s="8" t="s">
        <v>1363</v>
      </c>
      <c r="I2906" s="1">
        <v>10</v>
      </c>
      <c r="J2906" s="1">
        <v>0</v>
      </c>
      <c r="K2906" s="1">
        <v>0.05</v>
      </c>
      <c r="L2906" s="1">
        <v>0</v>
      </c>
      <c r="M2906" s="1"/>
      <c r="N2906" s="1"/>
      <c r="O2906" s="1"/>
      <c r="P2906" s="1"/>
      <c r="Q2906" s="1"/>
      <c r="R2906" s="306" t="s">
        <v>3579</v>
      </c>
      <c r="S2906" s="1" t="s">
        <v>3443</v>
      </c>
      <c r="T2906" s="3" t="s">
        <v>3444</v>
      </c>
      <c r="U2906" s="3"/>
      <c r="V2906" s="3" t="s">
        <v>3444</v>
      </c>
      <c r="W2906" s="3" t="s">
        <v>3444</v>
      </c>
      <c r="X2906" s="7" t="s">
        <v>3445</v>
      </c>
      <c r="Y2906" s="307"/>
      <c r="Z2906" s="308"/>
      <c r="AA2906" s="308"/>
      <c r="AB2906" s="308"/>
      <c r="AC2906" s="308"/>
      <c r="AD2906" s="308"/>
      <c r="AE2906" s="323" t="s">
        <v>3444</v>
      </c>
      <c r="AF2906" s="308"/>
      <c r="AG2906" s="308"/>
      <c r="AH2906" s="308"/>
      <c r="AI2906" s="308"/>
      <c r="AJ2906" s="308"/>
      <c r="AK2906" s="308"/>
      <c r="AL2906" s="308"/>
      <c r="AM2906" s="308"/>
      <c r="AN2906" s="308"/>
      <c r="AO2906" s="308"/>
      <c r="AP2906" s="308"/>
      <c r="AQ2906" s="324"/>
      <c r="AR2906" s="324"/>
    </row>
    <row r="2907" spans="2:44" s="305" customFormat="1" ht="16.2">
      <c r="B2907" s="4"/>
      <c r="C2907" s="123" t="s">
        <v>3375</v>
      </c>
      <c r="D2907" s="310" t="s">
        <v>3565</v>
      </c>
      <c r="E2907" s="30" t="s">
        <v>3617</v>
      </c>
      <c r="F2907" s="7" t="s">
        <v>4084</v>
      </c>
      <c r="G2907" s="7" t="s">
        <v>3625</v>
      </c>
      <c r="H2907" s="8" t="s">
        <v>1363</v>
      </c>
      <c r="I2907" s="1">
        <v>15</v>
      </c>
      <c r="J2907" s="1">
        <v>0</v>
      </c>
      <c r="K2907" s="1">
        <v>0.1</v>
      </c>
      <c r="L2907" s="1">
        <v>0</v>
      </c>
      <c r="M2907" s="1"/>
      <c r="N2907" s="1"/>
      <c r="O2907" s="1"/>
      <c r="P2907" s="1"/>
      <c r="Q2907" s="1"/>
      <c r="R2907" s="306" t="s">
        <v>3579</v>
      </c>
      <c r="S2907" s="1" t="s">
        <v>3443</v>
      </c>
      <c r="T2907" s="3" t="s">
        <v>3444</v>
      </c>
      <c r="U2907" s="3"/>
      <c r="V2907" s="3" t="s">
        <v>3444</v>
      </c>
      <c r="W2907" s="3" t="s">
        <v>3444</v>
      </c>
      <c r="X2907" s="7" t="s">
        <v>3445</v>
      </c>
      <c r="Y2907" s="307"/>
      <c r="Z2907" s="308"/>
      <c r="AA2907" s="308"/>
      <c r="AB2907" s="308"/>
      <c r="AC2907" s="308"/>
      <c r="AD2907" s="308"/>
      <c r="AE2907" s="323" t="s">
        <v>3444</v>
      </c>
      <c r="AF2907" s="308"/>
      <c r="AG2907" s="308"/>
      <c r="AH2907" s="308"/>
      <c r="AI2907" s="308"/>
      <c r="AJ2907" s="308"/>
      <c r="AK2907" s="308"/>
      <c r="AL2907" s="308"/>
      <c r="AM2907" s="308"/>
      <c r="AN2907" s="308"/>
      <c r="AO2907" s="308"/>
      <c r="AP2907" s="308"/>
      <c r="AQ2907" s="324"/>
      <c r="AR2907" s="324"/>
    </row>
    <row r="2908" spans="2:44" s="305" customFormat="1" ht="16.2">
      <c r="B2908" s="4"/>
      <c r="C2908" s="123" t="s">
        <v>3375</v>
      </c>
      <c r="D2908" s="310" t="s">
        <v>3565</v>
      </c>
      <c r="E2908" s="30" t="s">
        <v>3617</v>
      </c>
      <c r="F2908" s="7" t="s">
        <v>4084</v>
      </c>
      <c r="G2908" s="7" t="s">
        <v>3626</v>
      </c>
      <c r="H2908" s="8" t="s">
        <v>1363</v>
      </c>
      <c r="I2908" s="1">
        <v>5</v>
      </c>
      <c r="J2908" s="1">
        <v>0</v>
      </c>
      <c r="K2908" s="1">
        <v>0.05</v>
      </c>
      <c r="L2908" s="1">
        <v>0</v>
      </c>
      <c r="M2908" s="1"/>
      <c r="N2908" s="1"/>
      <c r="O2908" s="1"/>
      <c r="P2908" s="1"/>
      <c r="Q2908" s="1"/>
      <c r="R2908" s="306" t="s">
        <v>3579</v>
      </c>
      <c r="S2908" s="1" t="s">
        <v>3443</v>
      </c>
      <c r="T2908" s="3" t="s">
        <v>3444</v>
      </c>
      <c r="U2908" s="3"/>
      <c r="V2908" s="3" t="s">
        <v>3444</v>
      </c>
      <c r="W2908" s="3" t="s">
        <v>3444</v>
      </c>
      <c r="X2908" s="7" t="s">
        <v>3445</v>
      </c>
      <c r="Y2908" s="307"/>
      <c r="Z2908" s="308"/>
      <c r="AA2908" s="308"/>
      <c r="AB2908" s="308"/>
      <c r="AC2908" s="308"/>
      <c r="AD2908" s="308"/>
      <c r="AE2908" s="323" t="s">
        <v>3444</v>
      </c>
      <c r="AF2908" s="308"/>
      <c r="AG2908" s="308"/>
      <c r="AH2908" s="308"/>
      <c r="AI2908" s="308"/>
      <c r="AJ2908" s="308"/>
      <c r="AK2908" s="308"/>
      <c r="AL2908" s="308"/>
      <c r="AM2908" s="308"/>
      <c r="AN2908" s="308"/>
      <c r="AO2908" s="308"/>
      <c r="AP2908" s="308"/>
      <c r="AQ2908" s="324"/>
      <c r="AR2908" s="324"/>
    </row>
    <row r="2909" spans="2:44" s="305" customFormat="1" ht="16.2">
      <c r="B2909" s="4"/>
      <c r="C2909" s="123" t="s">
        <v>3375</v>
      </c>
      <c r="D2909" s="310" t="s">
        <v>3565</v>
      </c>
      <c r="E2909" s="30" t="s">
        <v>3617</v>
      </c>
      <c r="F2909" s="7" t="s">
        <v>4085</v>
      </c>
      <c r="G2909" s="7" t="s">
        <v>3628</v>
      </c>
      <c r="H2909" s="8" t="s">
        <v>1363</v>
      </c>
      <c r="I2909" s="1">
        <v>2</v>
      </c>
      <c r="J2909" s="1">
        <v>0</v>
      </c>
      <c r="K2909" s="1">
        <v>0.05</v>
      </c>
      <c r="L2909" s="1">
        <v>0</v>
      </c>
      <c r="M2909" s="1"/>
      <c r="N2909" s="1"/>
      <c r="O2909" s="1"/>
      <c r="P2909" s="1"/>
      <c r="Q2909" s="1"/>
      <c r="R2909" s="306" t="s">
        <v>3595</v>
      </c>
      <c r="S2909" s="1" t="s">
        <v>3443</v>
      </c>
      <c r="T2909" s="3" t="s">
        <v>3444</v>
      </c>
      <c r="U2909" s="3"/>
      <c r="V2909" s="3" t="s">
        <v>3444</v>
      </c>
      <c r="W2909" s="3" t="s">
        <v>3444</v>
      </c>
      <c r="X2909" s="7" t="s">
        <v>3445</v>
      </c>
      <c r="Y2909" s="307"/>
      <c r="Z2909" s="308"/>
      <c r="AA2909" s="308"/>
      <c r="AB2909" s="308"/>
      <c r="AC2909" s="308"/>
      <c r="AD2909" s="308"/>
      <c r="AE2909" s="323" t="s">
        <v>3444</v>
      </c>
      <c r="AF2909" s="308"/>
      <c r="AG2909" s="308"/>
      <c r="AH2909" s="308"/>
      <c r="AI2909" s="308"/>
      <c r="AJ2909" s="308"/>
      <c r="AK2909" s="308"/>
      <c r="AL2909" s="308"/>
      <c r="AM2909" s="308"/>
      <c r="AN2909" s="308"/>
      <c r="AO2909" s="308"/>
      <c r="AP2909" s="308"/>
      <c r="AQ2909" s="324"/>
      <c r="AR2909" s="324"/>
    </row>
    <row r="2910" spans="2:44" s="305" customFormat="1" ht="16.2">
      <c r="B2910" s="4"/>
      <c r="C2910" s="123" t="s">
        <v>3375</v>
      </c>
      <c r="D2910" s="310" t="s">
        <v>3565</v>
      </c>
      <c r="E2910" s="30" t="s">
        <v>3629</v>
      </c>
      <c r="F2910" s="309" t="s">
        <v>4060</v>
      </c>
      <c r="G2910" s="309" t="s">
        <v>3630</v>
      </c>
      <c r="H2910" s="8" t="s">
        <v>1363</v>
      </c>
      <c r="I2910" s="1">
        <v>3</v>
      </c>
      <c r="J2910" s="1">
        <v>0</v>
      </c>
      <c r="K2910" s="1">
        <v>0.05</v>
      </c>
      <c r="L2910" s="1">
        <v>0</v>
      </c>
      <c r="M2910" s="1">
        <v>90</v>
      </c>
      <c r="N2910" s="1">
        <v>870</v>
      </c>
      <c r="O2910" s="1">
        <v>0.05</v>
      </c>
      <c r="P2910" s="1">
        <v>0</v>
      </c>
      <c r="Q2910" s="1"/>
      <c r="R2910" s="306" t="s">
        <v>3631</v>
      </c>
      <c r="S2910" s="1" t="s">
        <v>3443</v>
      </c>
      <c r="T2910" s="3" t="s">
        <v>3444</v>
      </c>
      <c r="U2910" s="3"/>
      <c r="V2910" s="3" t="s">
        <v>3444</v>
      </c>
      <c r="W2910" s="3" t="s">
        <v>3444</v>
      </c>
      <c r="X2910" s="7" t="s">
        <v>3445</v>
      </c>
      <c r="Y2910" s="307"/>
      <c r="Z2910" s="308"/>
      <c r="AA2910" s="308" t="s">
        <v>3444</v>
      </c>
      <c r="AB2910" s="308"/>
      <c r="AC2910" s="308"/>
      <c r="AD2910" s="308"/>
      <c r="AE2910" s="323" t="s">
        <v>3444</v>
      </c>
      <c r="AF2910" s="308"/>
      <c r="AG2910" s="308"/>
      <c r="AH2910" s="308"/>
      <c r="AI2910" s="308"/>
      <c r="AJ2910" s="308"/>
      <c r="AK2910" s="308"/>
      <c r="AL2910" s="308" t="s">
        <v>3444</v>
      </c>
      <c r="AM2910" s="308"/>
      <c r="AN2910" s="308"/>
      <c r="AO2910" s="308"/>
      <c r="AP2910" s="308"/>
      <c r="AQ2910" s="324"/>
      <c r="AR2910" s="324"/>
    </row>
    <row r="2911" spans="2:44" s="305" customFormat="1" ht="16.2">
      <c r="B2911" s="4"/>
      <c r="C2911" s="123" t="s">
        <v>3375</v>
      </c>
      <c r="D2911" s="310" t="s">
        <v>3565</v>
      </c>
      <c r="E2911" s="30" t="s">
        <v>3629</v>
      </c>
      <c r="F2911" s="309" t="s">
        <v>4086</v>
      </c>
      <c r="G2911" s="309" t="s">
        <v>3530</v>
      </c>
      <c r="H2911" s="8" t="s">
        <v>1363</v>
      </c>
      <c r="I2911" s="1">
        <v>4</v>
      </c>
      <c r="J2911" s="1">
        <v>0</v>
      </c>
      <c r="K2911" s="1">
        <v>0.05</v>
      </c>
      <c r="L2911" s="1">
        <v>0</v>
      </c>
      <c r="M2911" s="1"/>
      <c r="N2911" s="1"/>
      <c r="O2911" s="1">
        <v>0.05</v>
      </c>
      <c r="P2911" s="1">
        <v>0</v>
      </c>
      <c r="Q2911" s="1"/>
      <c r="R2911" s="306" t="s">
        <v>3632</v>
      </c>
      <c r="S2911" s="1" t="s">
        <v>3443</v>
      </c>
      <c r="T2911" s="3" t="s">
        <v>3444</v>
      </c>
      <c r="U2911" s="3"/>
      <c r="V2911" s="3" t="s">
        <v>3444</v>
      </c>
      <c r="W2911" s="3" t="s">
        <v>3444</v>
      </c>
      <c r="X2911" s="7" t="s">
        <v>3445</v>
      </c>
      <c r="Y2911" s="307"/>
      <c r="Z2911" s="308"/>
      <c r="AA2911" s="308" t="s">
        <v>3444</v>
      </c>
      <c r="AB2911" s="308"/>
      <c r="AC2911" s="308"/>
      <c r="AD2911" s="308"/>
      <c r="AE2911" s="323" t="s">
        <v>3444</v>
      </c>
      <c r="AF2911" s="308"/>
      <c r="AG2911" s="308"/>
      <c r="AH2911" s="308"/>
      <c r="AI2911" s="308"/>
      <c r="AJ2911" s="308"/>
      <c r="AK2911" s="308"/>
      <c r="AL2911" s="308" t="s">
        <v>3444</v>
      </c>
      <c r="AM2911" s="308"/>
      <c r="AN2911" s="308"/>
      <c r="AO2911" s="308"/>
      <c r="AP2911" s="308"/>
      <c r="AQ2911" s="324"/>
      <c r="AR2911" s="324"/>
    </row>
    <row r="2912" spans="2:44" s="305" customFormat="1" ht="16.2">
      <c r="B2912" s="4"/>
      <c r="C2912" s="123" t="s">
        <v>3375</v>
      </c>
      <c r="D2912" s="310" t="s">
        <v>3565</v>
      </c>
      <c r="E2912" s="30" t="s">
        <v>3629</v>
      </c>
      <c r="F2912" s="309" t="s">
        <v>4087</v>
      </c>
      <c r="G2912" s="309" t="s">
        <v>3633</v>
      </c>
      <c r="H2912" s="8" t="s">
        <v>1363</v>
      </c>
      <c r="I2912" s="1">
        <v>20</v>
      </c>
      <c r="J2912" s="1">
        <v>0</v>
      </c>
      <c r="K2912" s="1">
        <v>0.2</v>
      </c>
      <c r="L2912" s="1">
        <v>0</v>
      </c>
      <c r="M2912" s="1"/>
      <c r="N2912" s="1"/>
      <c r="O2912" s="1">
        <v>0.2</v>
      </c>
      <c r="P2912" s="1">
        <v>0</v>
      </c>
      <c r="Q2912" s="1"/>
      <c r="R2912" s="306" t="s">
        <v>3631</v>
      </c>
      <c r="S2912" s="1" t="s">
        <v>3443</v>
      </c>
      <c r="T2912" s="3" t="s">
        <v>3444</v>
      </c>
      <c r="U2912" s="3"/>
      <c r="V2912" s="3" t="s">
        <v>3444</v>
      </c>
      <c r="W2912" s="3" t="s">
        <v>3444</v>
      </c>
      <c r="X2912" s="7" t="s">
        <v>3445</v>
      </c>
      <c r="Y2912" s="307"/>
      <c r="Z2912" s="308"/>
      <c r="AA2912" s="308" t="s">
        <v>3444</v>
      </c>
      <c r="AB2912" s="308"/>
      <c r="AC2912" s="308"/>
      <c r="AD2912" s="308"/>
      <c r="AE2912" s="323" t="s">
        <v>3444</v>
      </c>
      <c r="AF2912" s="308"/>
      <c r="AG2912" s="308"/>
      <c r="AH2912" s="308"/>
      <c r="AI2912" s="308"/>
      <c r="AJ2912" s="308"/>
      <c r="AK2912" s="308"/>
      <c r="AL2912" s="308" t="s">
        <v>3444</v>
      </c>
      <c r="AM2912" s="308"/>
      <c r="AN2912" s="308"/>
      <c r="AO2912" s="308"/>
      <c r="AP2912" s="308"/>
      <c r="AQ2912" s="324"/>
      <c r="AR2912" s="324"/>
    </row>
    <row r="2913" spans="2:44" s="305" customFormat="1" ht="16.2">
      <c r="B2913" s="4"/>
      <c r="C2913" s="123" t="s">
        <v>3375</v>
      </c>
      <c r="D2913" s="310" t="s">
        <v>3565</v>
      </c>
      <c r="E2913" s="30" t="s">
        <v>3629</v>
      </c>
      <c r="F2913" s="309" t="s">
        <v>4088</v>
      </c>
      <c r="G2913" s="309" t="s">
        <v>3634</v>
      </c>
      <c r="H2913" s="8" t="s">
        <v>1363</v>
      </c>
      <c r="I2913" s="1">
        <v>11</v>
      </c>
      <c r="J2913" s="1">
        <v>0</v>
      </c>
      <c r="K2913" s="1">
        <v>0.1</v>
      </c>
      <c r="L2913" s="1">
        <v>0</v>
      </c>
      <c r="M2913" s="1"/>
      <c r="N2913" s="1"/>
      <c r="O2913" s="1">
        <v>0.3</v>
      </c>
      <c r="P2913" s="1">
        <v>0</v>
      </c>
      <c r="Q2913" s="1"/>
      <c r="R2913" s="306" t="s">
        <v>3631</v>
      </c>
      <c r="S2913" s="1" t="s">
        <v>3443</v>
      </c>
      <c r="T2913" s="3" t="s">
        <v>3444</v>
      </c>
      <c r="U2913" s="3"/>
      <c r="V2913" s="3" t="s">
        <v>3444</v>
      </c>
      <c r="W2913" s="3" t="s">
        <v>3444</v>
      </c>
      <c r="X2913" s="7" t="s">
        <v>3445</v>
      </c>
      <c r="Y2913" s="307"/>
      <c r="Z2913" s="308"/>
      <c r="AA2913" s="308" t="s">
        <v>3444</v>
      </c>
      <c r="AB2913" s="308"/>
      <c r="AC2913" s="308"/>
      <c r="AD2913" s="308"/>
      <c r="AE2913" s="323" t="s">
        <v>3444</v>
      </c>
      <c r="AF2913" s="308"/>
      <c r="AG2913" s="308"/>
      <c r="AH2913" s="308"/>
      <c r="AI2913" s="308"/>
      <c r="AJ2913" s="308"/>
      <c r="AK2913" s="308"/>
      <c r="AL2913" s="308" t="s">
        <v>3444</v>
      </c>
      <c r="AM2913" s="308"/>
      <c r="AN2913" s="308"/>
      <c r="AO2913" s="308"/>
      <c r="AP2913" s="308"/>
      <c r="AQ2913" s="324"/>
      <c r="AR2913" s="324"/>
    </row>
    <row r="2914" spans="2:44" s="305" customFormat="1" ht="16.2">
      <c r="B2914" s="4"/>
      <c r="C2914" s="123" t="s">
        <v>3375</v>
      </c>
      <c r="D2914" s="310" t="s">
        <v>3565</v>
      </c>
      <c r="E2914" s="30" t="s">
        <v>3629</v>
      </c>
      <c r="F2914" s="309" t="s">
        <v>4088</v>
      </c>
      <c r="G2914" s="7" t="s">
        <v>3635</v>
      </c>
      <c r="H2914" s="8" t="s">
        <v>1363</v>
      </c>
      <c r="I2914" s="1">
        <v>11</v>
      </c>
      <c r="J2914" s="1">
        <v>0</v>
      </c>
      <c r="K2914" s="1">
        <v>0.1</v>
      </c>
      <c r="L2914" s="1">
        <v>0</v>
      </c>
      <c r="M2914" s="1"/>
      <c r="N2914" s="1"/>
      <c r="O2914" s="1"/>
      <c r="P2914" s="1"/>
      <c r="Q2914" s="1"/>
      <c r="R2914" s="306" t="s">
        <v>3631</v>
      </c>
      <c r="S2914" s="1" t="s">
        <v>3443</v>
      </c>
      <c r="T2914" s="3" t="s">
        <v>3444</v>
      </c>
      <c r="U2914" s="3"/>
      <c r="V2914" s="3" t="s">
        <v>3444</v>
      </c>
      <c r="W2914" s="3" t="s">
        <v>3444</v>
      </c>
      <c r="X2914" s="7" t="s">
        <v>3445</v>
      </c>
      <c r="Y2914" s="307"/>
      <c r="Z2914" s="308"/>
      <c r="AA2914" s="308" t="s">
        <v>3444</v>
      </c>
      <c r="AB2914" s="308"/>
      <c r="AC2914" s="308"/>
      <c r="AD2914" s="308"/>
      <c r="AE2914" s="323" t="s">
        <v>3444</v>
      </c>
      <c r="AF2914" s="308"/>
      <c r="AG2914" s="308"/>
      <c r="AH2914" s="308"/>
      <c r="AI2914" s="308"/>
      <c r="AJ2914" s="308"/>
      <c r="AK2914" s="308"/>
      <c r="AL2914" s="308" t="s">
        <v>3444</v>
      </c>
      <c r="AM2914" s="308"/>
      <c r="AN2914" s="308"/>
      <c r="AO2914" s="308"/>
      <c r="AP2914" s="308"/>
      <c r="AQ2914" s="324"/>
      <c r="AR2914" s="324"/>
    </row>
    <row r="2915" spans="2:44" s="305" customFormat="1" ht="16.2">
      <c r="B2915" s="4"/>
      <c r="C2915" s="123" t="s">
        <v>3375</v>
      </c>
      <c r="D2915" s="310" t="s">
        <v>3565</v>
      </c>
      <c r="E2915" s="30" t="s">
        <v>3629</v>
      </c>
      <c r="F2915" s="309" t="s">
        <v>4088</v>
      </c>
      <c r="G2915" s="7" t="s">
        <v>3636</v>
      </c>
      <c r="H2915" s="8" t="s">
        <v>1363</v>
      </c>
      <c r="I2915" s="1">
        <v>11</v>
      </c>
      <c r="J2915" s="1">
        <v>0</v>
      </c>
      <c r="K2915" s="1">
        <v>0.1</v>
      </c>
      <c r="L2915" s="1">
        <v>0</v>
      </c>
      <c r="M2915" s="1"/>
      <c r="N2915" s="1"/>
      <c r="O2915" s="1"/>
      <c r="P2915" s="1"/>
      <c r="Q2915" s="1"/>
      <c r="R2915" s="306" t="s">
        <v>3631</v>
      </c>
      <c r="S2915" s="1" t="s">
        <v>3443</v>
      </c>
      <c r="T2915" s="3" t="s">
        <v>3444</v>
      </c>
      <c r="U2915" s="3"/>
      <c r="V2915" s="3" t="s">
        <v>3444</v>
      </c>
      <c r="W2915" s="3" t="s">
        <v>3444</v>
      </c>
      <c r="X2915" s="7" t="s">
        <v>3445</v>
      </c>
      <c r="Y2915" s="307"/>
      <c r="Z2915" s="308"/>
      <c r="AA2915" s="308" t="s">
        <v>3444</v>
      </c>
      <c r="AB2915" s="308"/>
      <c r="AC2915" s="308"/>
      <c r="AD2915" s="308"/>
      <c r="AE2915" s="323" t="s">
        <v>3444</v>
      </c>
      <c r="AF2915" s="308"/>
      <c r="AG2915" s="308"/>
      <c r="AH2915" s="308"/>
      <c r="AI2915" s="308"/>
      <c r="AJ2915" s="308"/>
      <c r="AK2915" s="308"/>
      <c r="AL2915" s="308" t="s">
        <v>3444</v>
      </c>
      <c r="AM2915" s="308"/>
      <c r="AN2915" s="308"/>
      <c r="AO2915" s="308"/>
      <c r="AP2915" s="308"/>
      <c r="AQ2915" s="324"/>
      <c r="AR2915" s="324"/>
    </row>
    <row r="2916" spans="2:44" s="305" customFormat="1" ht="16.2">
      <c r="B2916" s="4"/>
      <c r="C2916" s="123" t="s">
        <v>3375</v>
      </c>
      <c r="D2916" s="310" t="s">
        <v>3565</v>
      </c>
      <c r="E2916" s="30" t="s">
        <v>3629</v>
      </c>
      <c r="F2916" s="309" t="s">
        <v>4089</v>
      </c>
      <c r="G2916" s="309" t="s">
        <v>3637</v>
      </c>
      <c r="H2916" s="8" t="s">
        <v>1363</v>
      </c>
      <c r="I2916" s="1">
        <v>15</v>
      </c>
      <c r="J2916" s="1">
        <v>0</v>
      </c>
      <c r="K2916" s="1">
        <v>0.15</v>
      </c>
      <c r="L2916" s="1">
        <v>0</v>
      </c>
      <c r="M2916" s="1"/>
      <c r="N2916" s="1"/>
      <c r="O2916" s="1">
        <v>0.15</v>
      </c>
      <c r="P2916" s="1">
        <v>0</v>
      </c>
      <c r="Q2916" s="1"/>
      <c r="R2916" s="306" t="s">
        <v>3631</v>
      </c>
      <c r="S2916" s="1" t="s">
        <v>3443</v>
      </c>
      <c r="T2916" s="3" t="s">
        <v>3444</v>
      </c>
      <c r="U2916" s="3"/>
      <c r="V2916" s="3" t="s">
        <v>3444</v>
      </c>
      <c r="W2916" s="3" t="s">
        <v>3444</v>
      </c>
      <c r="X2916" s="7" t="s">
        <v>3445</v>
      </c>
      <c r="Y2916" s="307"/>
      <c r="Z2916" s="308"/>
      <c r="AA2916" s="308" t="s">
        <v>3444</v>
      </c>
      <c r="AB2916" s="308"/>
      <c r="AC2916" s="308"/>
      <c r="AD2916" s="308"/>
      <c r="AE2916" s="323" t="s">
        <v>3444</v>
      </c>
      <c r="AF2916" s="308"/>
      <c r="AG2916" s="308"/>
      <c r="AH2916" s="308"/>
      <c r="AI2916" s="308"/>
      <c r="AJ2916" s="308"/>
      <c r="AK2916" s="308"/>
      <c r="AL2916" s="308" t="s">
        <v>3444</v>
      </c>
      <c r="AM2916" s="308"/>
      <c r="AN2916" s="308"/>
      <c r="AO2916" s="308"/>
      <c r="AP2916" s="308"/>
      <c r="AQ2916" s="324"/>
      <c r="AR2916" s="324"/>
    </row>
    <row r="2917" spans="2:44" s="305" customFormat="1" ht="16.2">
      <c r="B2917" s="4"/>
      <c r="C2917" s="123" t="s">
        <v>3375</v>
      </c>
      <c r="D2917" s="310" t="s">
        <v>3565</v>
      </c>
      <c r="E2917" s="30" t="s">
        <v>3629</v>
      </c>
      <c r="F2917" s="309" t="s">
        <v>4090</v>
      </c>
      <c r="G2917" s="309" t="s">
        <v>3638</v>
      </c>
      <c r="H2917" s="8" t="s">
        <v>1363</v>
      </c>
      <c r="I2917" s="1">
        <v>5</v>
      </c>
      <c r="J2917" s="1">
        <v>150</v>
      </c>
      <c r="K2917" s="1">
        <v>0.1</v>
      </c>
      <c r="L2917" s="1">
        <v>2.5</v>
      </c>
      <c r="M2917" s="1"/>
      <c r="N2917" s="1"/>
      <c r="O2917" s="1">
        <v>0.2</v>
      </c>
      <c r="P2917" s="1">
        <v>14.5</v>
      </c>
      <c r="Q2917" s="1"/>
      <c r="R2917" s="306" t="s">
        <v>3631</v>
      </c>
      <c r="S2917" s="1" t="s">
        <v>3443</v>
      </c>
      <c r="T2917" s="3" t="s">
        <v>3444</v>
      </c>
      <c r="U2917" s="3"/>
      <c r="V2917" s="3" t="s">
        <v>3444</v>
      </c>
      <c r="W2917" s="3" t="s">
        <v>3444</v>
      </c>
      <c r="X2917" s="7" t="s">
        <v>3445</v>
      </c>
      <c r="Y2917" s="307"/>
      <c r="Z2917" s="308"/>
      <c r="AA2917" s="308" t="s">
        <v>3444</v>
      </c>
      <c r="AB2917" s="308"/>
      <c r="AC2917" s="308"/>
      <c r="AD2917" s="308"/>
      <c r="AE2917" s="323" t="s">
        <v>3444</v>
      </c>
      <c r="AF2917" s="308"/>
      <c r="AG2917" s="308"/>
      <c r="AH2917" s="308"/>
      <c r="AI2917" s="308"/>
      <c r="AJ2917" s="308"/>
      <c r="AK2917" s="308"/>
      <c r="AL2917" s="308" t="s">
        <v>3444</v>
      </c>
      <c r="AM2917" s="308"/>
      <c r="AN2917" s="308"/>
      <c r="AO2917" s="308"/>
      <c r="AP2917" s="308"/>
      <c r="AQ2917" s="324"/>
      <c r="AR2917" s="324"/>
    </row>
    <row r="2918" spans="2:44" s="305" customFormat="1" ht="16.2">
      <c r="B2918" s="4"/>
      <c r="C2918" s="123" t="s">
        <v>3375</v>
      </c>
      <c r="D2918" s="310" t="s">
        <v>3565</v>
      </c>
      <c r="E2918" s="30" t="s">
        <v>3629</v>
      </c>
      <c r="F2918" s="309" t="s">
        <v>4090</v>
      </c>
      <c r="G2918" s="309" t="s">
        <v>3639</v>
      </c>
      <c r="H2918" s="8" t="s">
        <v>1363</v>
      </c>
      <c r="I2918" s="1">
        <v>5</v>
      </c>
      <c r="J2918" s="1">
        <v>720</v>
      </c>
      <c r="K2918" s="1">
        <v>0.1</v>
      </c>
      <c r="L2918" s="1">
        <v>12</v>
      </c>
      <c r="M2918" s="1"/>
      <c r="N2918" s="1"/>
      <c r="O2918" s="1"/>
      <c r="P2918" s="1"/>
      <c r="Q2918" s="1"/>
      <c r="R2918" s="306" t="s">
        <v>3631</v>
      </c>
      <c r="S2918" s="1" t="s">
        <v>3443</v>
      </c>
      <c r="T2918" s="3" t="s">
        <v>3444</v>
      </c>
      <c r="U2918" s="3"/>
      <c r="V2918" s="3" t="s">
        <v>3444</v>
      </c>
      <c r="W2918" s="3" t="s">
        <v>3444</v>
      </c>
      <c r="X2918" s="7" t="s">
        <v>3445</v>
      </c>
      <c r="Y2918" s="307"/>
      <c r="Z2918" s="308"/>
      <c r="AA2918" s="308" t="s">
        <v>3444</v>
      </c>
      <c r="AB2918" s="308"/>
      <c r="AC2918" s="308"/>
      <c r="AD2918" s="308"/>
      <c r="AE2918" s="323" t="s">
        <v>3444</v>
      </c>
      <c r="AF2918" s="308"/>
      <c r="AG2918" s="308"/>
      <c r="AH2918" s="308"/>
      <c r="AI2918" s="308"/>
      <c r="AJ2918" s="308"/>
      <c r="AK2918" s="308"/>
      <c r="AL2918" s="308" t="s">
        <v>3444</v>
      </c>
      <c r="AM2918" s="308"/>
      <c r="AN2918" s="308"/>
      <c r="AO2918" s="308"/>
      <c r="AP2918" s="308"/>
      <c r="AQ2918" s="324"/>
      <c r="AR2918" s="324"/>
    </row>
    <row r="2919" spans="2:44" s="305" customFormat="1" ht="16.2">
      <c r="B2919" s="4"/>
      <c r="C2919" s="123" t="s">
        <v>3375</v>
      </c>
      <c r="D2919" s="310" t="s">
        <v>3565</v>
      </c>
      <c r="E2919" s="30" t="s">
        <v>3629</v>
      </c>
      <c r="F2919" s="309" t="s">
        <v>4091</v>
      </c>
      <c r="G2919" s="7" t="s">
        <v>3640</v>
      </c>
      <c r="H2919" s="8" t="s">
        <v>1363</v>
      </c>
      <c r="I2919" s="1">
        <v>2</v>
      </c>
      <c r="J2919" s="1">
        <v>0</v>
      </c>
      <c r="K2919" s="1">
        <v>0.05</v>
      </c>
      <c r="L2919" s="1">
        <v>0</v>
      </c>
      <c r="M2919" s="1"/>
      <c r="N2919" s="1"/>
      <c r="O2919" s="1">
        <v>0.2</v>
      </c>
      <c r="P2919" s="1">
        <v>0</v>
      </c>
      <c r="Q2919" s="1"/>
      <c r="R2919" s="306" t="s">
        <v>3631</v>
      </c>
      <c r="S2919" s="1" t="s">
        <v>3443</v>
      </c>
      <c r="T2919" s="3" t="s">
        <v>3444</v>
      </c>
      <c r="U2919" s="3"/>
      <c r="V2919" s="3" t="s">
        <v>3444</v>
      </c>
      <c r="W2919" s="3" t="s">
        <v>3444</v>
      </c>
      <c r="X2919" s="7" t="s">
        <v>3445</v>
      </c>
      <c r="Y2919" s="307"/>
      <c r="Z2919" s="308"/>
      <c r="AA2919" s="308" t="s">
        <v>3444</v>
      </c>
      <c r="AB2919" s="308"/>
      <c r="AC2919" s="308"/>
      <c r="AD2919" s="308"/>
      <c r="AE2919" s="323" t="s">
        <v>3444</v>
      </c>
      <c r="AF2919" s="308"/>
      <c r="AG2919" s="308"/>
      <c r="AH2919" s="308"/>
      <c r="AI2919" s="308"/>
      <c r="AJ2919" s="308"/>
      <c r="AK2919" s="308"/>
      <c r="AL2919" s="308" t="s">
        <v>3444</v>
      </c>
      <c r="AM2919" s="308"/>
      <c r="AN2919" s="308"/>
      <c r="AO2919" s="308"/>
      <c r="AP2919" s="308"/>
      <c r="AQ2919" s="324"/>
      <c r="AR2919" s="324"/>
    </row>
    <row r="2920" spans="2:44" s="305" customFormat="1" ht="16.2">
      <c r="B2920" s="4"/>
      <c r="C2920" s="123" t="s">
        <v>3375</v>
      </c>
      <c r="D2920" s="310" t="s">
        <v>3565</v>
      </c>
      <c r="E2920" s="30" t="s">
        <v>3629</v>
      </c>
      <c r="F2920" s="309" t="s">
        <v>4091</v>
      </c>
      <c r="G2920" s="309" t="s">
        <v>3641</v>
      </c>
      <c r="H2920" s="8" t="s">
        <v>1363</v>
      </c>
      <c r="I2920" s="1">
        <v>3</v>
      </c>
      <c r="J2920" s="1">
        <v>0</v>
      </c>
      <c r="K2920" s="1">
        <v>0.15</v>
      </c>
      <c r="L2920" s="1">
        <v>0</v>
      </c>
      <c r="M2920" s="1"/>
      <c r="N2920" s="1"/>
      <c r="O2920" s="1"/>
      <c r="P2920" s="1"/>
      <c r="Q2920" s="1"/>
      <c r="R2920" s="306" t="s">
        <v>3642</v>
      </c>
      <c r="S2920" s="1" t="s">
        <v>3443</v>
      </c>
      <c r="T2920" s="3" t="s">
        <v>3444</v>
      </c>
      <c r="U2920" s="3"/>
      <c r="V2920" s="3" t="s">
        <v>3444</v>
      </c>
      <c r="W2920" s="3" t="s">
        <v>3444</v>
      </c>
      <c r="X2920" s="7" t="s">
        <v>3445</v>
      </c>
      <c r="Y2920" s="307"/>
      <c r="Z2920" s="308"/>
      <c r="AA2920" s="308" t="s">
        <v>3444</v>
      </c>
      <c r="AB2920" s="308"/>
      <c r="AC2920" s="308"/>
      <c r="AD2920" s="308"/>
      <c r="AE2920" s="323" t="s">
        <v>3444</v>
      </c>
      <c r="AF2920" s="308"/>
      <c r="AG2920" s="308"/>
      <c r="AH2920" s="308"/>
      <c r="AI2920" s="308"/>
      <c r="AJ2920" s="308"/>
      <c r="AK2920" s="308"/>
      <c r="AL2920" s="308" t="s">
        <v>3444</v>
      </c>
      <c r="AM2920" s="308"/>
      <c r="AN2920" s="308"/>
      <c r="AO2920" s="308"/>
      <c r="AP2920" s="308"/>
      <c r="AQ2920" s="324"/>
      <c r="AR2920" s="324"/>
    </row>
    <row r="2921" spans="2:44" s="305" customFormat="1" ht="16.2">
      <c r="B2921" s="4"/>
      <c r="C2921" s="123" t="s">
        <v>3375</v>
      </c>
      <c r="D2921" s="310" t="s">
        <v>3565</v>
      </c>
      <c r="E2921" s="30" t="s">
        <v>3643</v>
      </c>
      <c r="F2921" s="7" t="s">
        <v>4092</v>
      </c>
      <c r="G2921" s="7" t="s">
        <v>3571</v>
      </c>
      <c r="H2921" s="8" t="s">
        <v>1363</v>
      </c>
      <c r="I2921" s="1">
        <v>1.5</v>
      </c>
      <c r="J2921" s="1">
        <v>0</v>
      </c>
      <c r="K2921" s="1">
        <v>0.05</v>
      </c>
      <c r="L2921" s="1">
        <v>0</v>
      </c>
      <c r="M2921" s="1">
        <v>240</v>
      </c>
      <c r="N2921" s="1">
        <v>1440</v>
      </c>
      <c r="O2921" s="1">
        <v>3.5</v>
      </c>
      <c r="P2921" s="1">
        <v>24</v>
      </c>
      <c r="Q2921" s="1"/>
      <c r="R2921" s="306" t="s">
        <v>3644</v>
      </c>
      <c r="S2921" s="1" t="s">
        <v>3443</v>
      </c>
      <c r="T2921" s="3" t="s">
        <v>3444</v>
      </c>
      <c r="U2921" s="3"/>
      <c r="V2921" s="3" t="s">
        <v>3444</v>
      </c>
      <c r="W2921" s="3" t="s">
        <v>3444</v>
      </c>
      <c r="X2921" s="7" t="s">
        <v>3645</v>
      </c>
      <c r="Y2921" s="307"/>
      <c r="Z2921" s="308"/>
      <c r="AA2921" s="308" t="s">
        <v>3444</v>
      </c>
      <c r="AB2921" s="308"/>
      <c r="AC2921" s="308"/>
      <c r="AD2921" s="308" t="s">
        <v>3444</v>
      </c>
      <c r="AE2921" s="323" t="s">
        <v>3444</v>
      </c>
      <c r="AF2921" s="308"/>
      <c r="AG2921" s="308"/>
      <c r="AH2921" s="308"/>
      <c r="AI2921" s="308"/>
      <c r="AJ2921" s="308"/>
      <c r="AK2921" s="308"/>
      <c r="AL2921" s="308"/>
      <c r="AM2921" s="308"/>
      <c r="AN2921" s="308"/>
      <c r="AO2921" s="308"/>
      <c r="AP2921" s="308"/>
      <c r="AQ2921" s="324"/>
      <c r="AR2921" s="324"/>
    </row>
    <row r="2922" spans="2:44" s="305" customFormat="1" ht="16.2">
      <c r="B2922" s="4"/>
      <c r="C2922" s="123" t="s">
        <v>3375</v>
      </c>
      <c r="D2922" s="310" t="s">
        <v>3565</v>
      </c>
      <c r="E2922" s="30" t="s">
        <v>3643</v>
      </c>
      <c r="F2922" s="7" t="s">
        <v>4093</v>
      </c>
      <c r="G2922" s="7" t="s">
        <v>3647</v>
      </c>
      <c r="H2922" s="8" t="s">
        <v>1363</v>
      </c>
      <c r="I2922" s="1">
        <v>1.5</v>
      </c>
      <c r="J2922" s="1">
        <v>0</v>
      </c>
      <c r="K2922" s="1">
        <v>0.05</v>
      </c>
      <c r="L2922" s="1">
        <v>0</v>
      </c>
      <c r="M2922" s="1"/>
      <c r="N2922" s="1"/>
      <c r="O2922" s="1"/>
      <c r="P2922" s="1"/>
      <c r="Q2922" s="1"/>
      <c r="R2922" s="306" t="s">
        <v>3589</v>
      </c>
      <c r="S2922" s="1" t="s">
        <v>3443</v>
      </c>
      <c r="T2922" s="3" t="s">
        <v>3444</v>
      </c>
      <c r="U2922" s="3"/>
      <c r="V2922" s="3" t="s">
        <v>3444</v>
      </c>
      <c r="W2922" s="3" t="s">
        <v>3444</v>
      </c>
      <c r="X2922" s="7" t="s">
        <v>3645</v>
      </c>
      <c r="Y2922" s="307"/>
      <c r="Z2922" s="308"/>
      <c r="AA2922" s="308" t="s">
        <v>3444</v>
      </c>
      <c r="AB2922" s="308"/>
      <c r="AC2922" s="308"/>
      <c r="AD2922" s="308" t="s">
        <v>3444</v>
      </c>
      <c r="AE2922" s="323" t="s">
        <v>3444</v>
      </c>
      <c r="AF2922" s="308"/>
      <c r="AG2922" s="308"/>
      <c r="AH2922" s="308"/>
      <c r="AI2922" s="308"/>
      <c r="AJ2922" s="308"/>
      <c r="AK2922" s="308"/>
      <c r="AL2922" s="308"/>
      <c r="AM2922" s="308"/>
      <c r="AN2922" s="308"/>
      <c r="AO2922" s="308"/>
      <c r="AP2922" s="308"/>
      <c r="AQ2922" s="324"/>
      <c r="AR2922" s="324"/>
    </row>
    <row r="2923" spans="2:44" s="305" customFormat="1" ht="16.2">
      <c r="B2923" s="4"/>
      <c r="C2923" s="123" t="s">
        <v>3375</v>
      </c>
      <c r="D2923" s="310" t="s">
        <v>3565</v>
      </c>
      <c r="E2923" s="30" t="s">
        <v>3643</v>
      </c>
      <c r="F2923" s="7" t="s">
        <v>4093</v>
      </c>
      <c r="G2923" s="7" t="s">
        <v>3648</v>
      </c>
      <c r="H2923" s="8" t="s">
        <v>1363</v>
      </c>
      <c r="I2923" s="1">
        <v>1.5</v>
      </c>
      <c r="J2923" s="1">
        <v>0</v>
      </c>
      <c r="K2923" s="1">
        <v>0.05</v>
      </c>
      <c r="L2923" s="1">
        <v>0</v>
      </c>
      <c r="M2923" s="1"/>
      <c r="N2923" s="1"/>
      <c r="O2923" s="1"/>
      <c r="P2923" s="1"/>
      <c r="Q2923" s="1"/>
      <c r="R2923" s="306" t="s">
        <v>3644</v>
      </c>
      <c r="S2923" s="1" t="s">
        <v>3443</v>
      </c>
      <c r="T2923" s="3" t="s">
        <v>3444</v>
      </c>
      <c r="U2923" s="3"/>
      <c r="V2923" s="3" t="s">
        <v>3444</v>
      </c>
      <c r="W2923" s="3" t="s">
        <v>3444</v>
      </c>
      <c r="X2923" s="7" t="s">
        <v>3645</v>
      </c>
      <c r="Y2923" s="307"/>
      <c r="Z2923" s="308"/>
      <c r="AA2923" s="308" t="s">
        <v>3444</v>
      </c>
      <c r="AB2923" s="308"/>
      <c r="AC2923" s="308"/>
      <c r="AD2923" s="308" t="s">
        <v>3444</v>
      </c>
      <c r="AE2923" s="323" t="s">
        <v>3444</v>
      </c>
      <c r="AF2923" s="308"/>
      <c r="AG2923" s="308"/>
      <c r="AH2923" s="308"/>
      <c r="AI2923" s="308"/>
      <c r="AJ2923" s="308"/>
      <c r="AK2923" s="308"/>
      <c r="AL2923" s="308"/>
      <c r="AM2923" s="308"/>
      <c r="AN2923" s="308"/>
      <c r="AO2923" s="308"/>
      <c r="AP2923" s="308"/>
      <c r="AQ2923" s="324"/>
      <c r="AR2923" s="324"/>
    </row>
    <row r="2924" spans="2:44" s="305" customFormat="1" ht="16.2">
      <c r="B2924" s="4"/>
      <c r="C2924" s="123" t="s">
        <v>3375</v>
      </c>
      <c r="D2924" s="310" t="s">
        <v>3565</v>
      </c>
      <c r="E2924" s="30" t="s">
        <v>3643</v>
      </c>
      <c r="F2924" s="7" t="s">
        <v>4093</v>
      </c>
      <c r="G2924" s="7" t="s">
        <v>3649</v>
      </c>
      <c r="H2924" s="8" t="s">
        <v>1363</v>
      </c>
      <c r="I2924" s="1">
        <v>1.5</v>
      </c>
      <c r="J2924" s="1">
        <v>0</v>
      </c>
      <c r="K2924" s="1">
        <v>0.05</v>
      </c>
      <c r="L2924" s="1">
        <v>0</v>
      </c>
      <c r="M2924" s="1"/>
      <c r="N2924" s="1"/>
      <c r="O2924" s="1"/>
      <c r="P2924" s="1"/>
      <c r="Q2924" s="1"/>
      <c r="R2924" s="306" t="s">
        <v>3644</v>
      </c>
      <c r="S2924" s="1" t="s">
        <v>3443</v>
      </c>
      <c r="T2924" s="3" t="s">
        <v>3444</v>
      </c>
      <c r="U2924" s="3"/>
      <c r="V2924" s="3" t="s">
        <v>3444</v>
      </c>
      <c r="W2924" s="3" t="s">
        <v>3444</v>
      </c>
      <c r="X2924" s="7" t="s">
        <v>3645</v>
      </c>
      <c r="Y2924" s="307"/>
      <c r="Z2924" s="308"/>
      <c r="AA2924" s="308" t="s">
        <v>3444</v>
      </c>
      <c r="AB2924" s="308"/>
      <c r="AC2924" s="308"/>
      <c r="AD2924" s="308" t="s">
        <v>3444</v>
      </c>
      <c r="AE2924" s="323" t="s">
        <v>3444</v>
      </c>
      <c r="AF2924" s="308"/>
      <c r="AG2924" s="308"/>
      <c r="AH2924" s="308"/>
      <c r="AI2924" s="308"/>
      <c r="AJ2924" s="308"/>
      <c r="AK2924" s="308"/>
      <c r="AL2924" s="308"/>
      <c r="AM2924" s="308"/>
      <c r="AN2924" s="308"/>
      <c r="AO2924" s="308"/>
      <c r="AP2924" s="308"/>
      <c r="AQ2924" s="324"/>
      <c r="AR2924" s="324"/>
    </row>
    <row r="2925" spans="2:44" s="305" customFormat="1" ht="16.2">
      <c r="B2925" s="4"/>
      <c r="C2925" s="123" t="s">
        <v>3375</v>
      </c>
      <c r="D2925" s="310" t="s">
        <v>3565</v>
      </c>
      <c r="E2925" s="30" t="s">
        <v>3643</v>
      </c>
      <c r="F2925" s="7" t="s">
        <v>4093</v>
      </c>
      <c r="G2925" s="7" t="s">
        <v>3650</v>
      </c>
      <c r="H2925" s="8" t="s">
        <v>1363</v>
      </c>
      <c r="I2925" s="1">
        <v>1.5</v>
      </c>
      <c r="J2925" s="1">
        <v>0</v>
      </c>
      <c r="K2925" s="1">
        <v>0.05</v>
      </c>
      <c r="L2925" s="1">
        <v>0</v>
      </c>
      <c r="M2925" s="1"/>
      <c r="N2925" s="1"/>
      <c r="O2925" s="1"/>
      <c r="P2925" s="1"/>
      <c r="Q2925" s="1"/>
      <c r="R2925" s="306" t="s">
        <v>3644</v>
      </c>
      <c r="S2925" s="1" t="s">
        <v>3443</v>
      </c>
      <c r="T2925" s="3" t="s">
        <v>3444</v>
      </c>
      <c r="U2925" s="3"/>
      <c r="V2925" s="3" t="s">
        <v>3444</v>
      </c>
      <c r="W2925" s="3" t="s">
        <v>3444</v>
      </c>
      <c r="X2925" s="7" t="s">
        <v>3645</v>
      </c>
      <c r="Y2925" s="307"/>
      <c r="Z2925" s="308"/>
      <c r="AA2925" s="308" t="s">
        <v>3444</v>
      </c>
      <c r="AB2925" s="308"/>
      <c r="AC2925" s="308"/>
      <c r="AD2925" s="308" t="s">
        <v>3444</v>
      </c>
      <c r="AE2925" s="323" t="s">
        <v>3444</v>
      </c>
      <c r="AF2925" s="308"/>
      <c r="AG2925" s="308"/>
      <c r="AH2925" s="308"/>
      <c r="AI2925" s="308"/>
      <c r="AJ2925" s="308"/>
      <c r="AK2925" s="308"/>
      <c r="AL2925" s="308"/>
      <c r="AM2925" s="308"/>
      <c r="AN2925" s="308"/>
      <c r="AO2925" s="308"/>
      <c r="AP2925" s="308"/>
      <c r="AQ2925" s="324"/>
      <c r="AR2925" s="324"/>
    </row>
    <row r="2926" spans="2:44" s="305" customFormat="1" ht="16.2">
      <c r="B2926" s="4"/>
      <c r="C2926" s="123" t="s">
        <v>3375</v>
      </c>
      <c r="D2926" s="310" t="s">
        <v>3565</v>
      </c>
      <c r="E2926" s="30" t="s">
        <v>3643</v>
      </c>
      <c r="F2926" s="7" t="s">
        <v>4093</v>
      </c>
      <c r="G2926" s="7" t="s">
        <v>3651</v>
      </c>
      <c r="H2926" s="8" t="s">
        <v>1363</v>
      </c>
      <c r="I2926" s="1">
        <v>1.5</v>
      </c>
      <c r="J2926" s="1">
        <v>0</v>
      </c>
      <c r="K2926" s="1">
        <v>0.05</v>
      </c>
      <c r="L2926" s="1">
        <v>0</v>
      </c>
      <c r="M2926" s="1"/>
      <c r="N2926" s="1"/>
      <c r="O2926" s="1"/>
      <c r="P2926" s="1"/>
      <c r="Q2926" s="1"/>
      <c r="R2926" s="306" t="s">
        <v>3644</v>
      </c>
      <c r="S2926" s="1" t="s">
        <v>3443</v>
      </c>
      <c r="T2926" s="3" t="s">
        <v>3444</v>
      </c>
      <c r="U2926" s="3"/>
      <c r="V2926" s="3" t="s">
        <v>3444</v>
      </c>
      <c r="W2926" s="3" t="s">
        <v>3444</v>
      </c>
      <c r="X2926" s="7" t="s">
        <v>3645</v>
      </c>
      <c r="Y2926" s="307"/>
      <c r="Z2926" s="308"/>
      <c r="AA2926" s="308" t="s">
        <v>3444</v>
      </c>
      <c r="AB2926" s="308"/>
      <c r="AC2926" s="308"/>
      <c r="AD2926" s="308" t="s">
        <v>3444</v>
      </c>
      <c r="AE2926" s="323" t="s">
        <v>3444</v>
      </c>
      <c r="AF2926" s="308"/>
      <c r="AG2926" s="308"/>
      <c r="AH2926" s="308"/>
      <c r="AI2926" s="308"/>
      <c r="AJ2926" s="308"/>
      <c r="AK2926" s="308"/>
      <c r="AL2926" s="308"/>
      <c r="AM2926" s="308"/>
      <c r="AN2926" s="308"/>
      <c r="AO2926" s="308"/>
      <c r="AP2926" s="308"/>
      <c r="AQ2926" s="324"/>
      <c r="AR2926" s="324"/>
    </row>
    <row r="2927" spans="2:44" s="305" customFormat="1" ht="16.2">
      <c r="B2927" s="4"/>
      <c r="C2927" s="123" t="s">
        <v>3375</v>
      </c>
      <c r="D2927" s="310" t="s">
        <v>3565</v>
      </c>
      <c r="E2927" s="30" t="s">
        <v>3643</v>
      </c>
      <c r="F2927" s="7" t="s">
        <v>4093</v>
      </c>
      <c r="G2927" s="7" t="s">
        <v>3652</v>
      </c>
      <c r="H2927" s="8" t="s">
        <v>1363</v>
      </c>
      <c r="I2927" s="1">
        <v>3</v>
      </c>
      <c r="J2927" s="1">
        <v>0</v>
      </c>
      <c r="K2927" s="1">
        <v>0.05</v>
      </c>
      <c r="L2927" s="1">
        <v>0</v>
      </c>
      <c r="M2927" s="1"/>
      <c r="N2927" s="1"/>
      <c r="O2927" s="1"/>
      <c r="P2927" s="1"/>
      <c r="Q2927" s="1"/>
      <c r="R2927" s="306" t="s">
        <v>3644</v>
      </c>
      <c r="S2927" s="1" t="s">
        <v>3443</v>
      </c>
      <c r="T2927" s="3" t="s">
        <v>3444</v>
      </c>
      <c r="U2927" s="3"/>
      <c r="V2927" s="3" t="s">
        <v>3444</v>
      </c>
      <c r="W2927" s="3" t="s">
        <v>3444</v>
      </c>
      <c r="X2927" s="7" t="s">
        <v>3645</v>
      </c>
      <c r="Y2927" s="307"/>
      <c r="Z2927" s="308"/>
      <c r="AA2927" s="308" t="s">
        <v>3444</v>
      </c>
      <c r="AB2927" s="308"/>
      <c r="AC2927" s="308"/>
      <c r="AD2927" s="308" t="s">
        <v>3444</v>
      </c>
      <c r="AE2927" s="323" t="s">
        <v>3444</v>
      </c>
      <c r="AF2927" s="308"/>
      <c r="AG2927" s="308"/>
      <c r="AH2927" s="308"/>
      <c r="AI2927" s="308"/>
      <c r="AJ2927" s="308"/>
      <c r="AK2927" s="308"/>
      <c r="AL2927" s="308"/>
      <c r="AM2927" s="308"/>
      <c r="AN2927" s="308"/>
      <c r="AO2927" s="308"/>
      <c r="AP2927" s="308"/>
      <c r="AQ2927" s="324"/>
      <c r="AR2927" s="324"/>
    </row>
    <row r="2928" spans="2:44" s="305" customFormat="1" ht="16.2">
      <c r="B2928" s="4"/>
      <c r="C2928" s="123" t="s">
        <v>3375</v>
      </c>
      <c r="D2928" s="310" t="s">
        <v>3565</v>
      </c>
      <c r="E2928" s="30" t="s">
        <v>3643</v>
      </c>
      <c r="F2928" s="7" t="s">
        <v>4094</v>
      </c>
      <c r="G2928" s="7" t="s">
        <v>3653</v>
      </c>
      <c r="H2928" s="8" t="s">
        <v>1363</v>
      </c>
      <c r="I2928" s="1">
        <v>20</v>
      </c>
      <c r="J2928" s="1">
        <v>0</v>
      </c>
      <c r="K2928" s="1">
        <v>0.2</v>
      </c>
      <c r="L2928" s="1">
        <v>0</v>
      </c>
      <c r="M2928" s="1"/>
      <c r="N2928" s="1"/>
      <c r="O2928" s="1"/>
      <c r="P2928" s="1"/>
      <c r="Q2928" s="1"/>
      <c r="R2928" s="306" t="s">
        <v>3644</v>
      </c>
      <c r="S2928" s="1" t="s">
        <v>3443</v>
      </c>
      <c r="T2928" s="3" t="s">
        <v>3444</v>
      </c>
      <c r="U2928" s="3"/>
      <c r="V2928" s="3" t="s">
        <v>3444</v>
      </c>
      <c r="W2928" s="3" t="s">
        <v>3444</v>
      </c>
      <c r="X2928" s="7" t="s">
        <v>3645</v>
      </c>
      <c r="Y2928" s="307"/>
      <c r="Z2928" s="308"/>
      <c r="AA2928" s="308" t="s">
        <v>3444</v>
      </c>
      <c r="AB2928" s="308"/>
      <c r="AC2928" s="308"/>
      <c r="AD2928" s="308" t="s">
        <v>3444</v>
      </c>
      <c r="AE2928" s="323" t="s">
        <v>3444</v>
      </c>
      <c r="AF2928" s="308"/>
      <c r="AG2928" s="308"/>
      <c r="AH2928" s="308"/>
      <c r="AI2928" s="308"/>
      <c r="AJ2928" s="308"/>
      <c r="AK2928" s="308"/>
      <c r="AL2928" s="308"/>
      <c r="AM2928" s="308"/>
      <c r="AN2928" s="308"/>
      <c r="AO2928" s="308"/>
      <c r="AP2928" s="308"/>
      <c r="AQ2928" s="324"/>
      <c r="AR2928" s="324"/>
    </row>
    <row r="2929" spans="2:44" s="305" customFormat="1" ht="16.2">
      <c r="B2929" s="4"/>
      <c r="C2929" s="123" t="s">
        <v>3375</v>
      </c>
      <c r="D2929" s="310" t="s">
        <v>3565</v>
      </c>
      <c r="E2929" s="30" t="s">
        <v>3643</v>
      </c>
      <c r="F2929" s="7" t="s">
        <v>4094</v>
      </c>
      <c r="G2929" s="7" t="s">
        <v>3654</v>
      </c>
      <c r="H2929" s="8" t="s">
        <v>1363</v>
      </c>
      <c r="I2929" s="1">
        <v>20</v>
      </c>
      <c r="J2929" s="1">
        <v>0</v>
      </c>
      <c r="K2929" s="1">
        <v>0.2</v>
      </c>
      <c r="L2929" s="1">
        <v>0</v>
      </c>
      <c r="M2929" s="1"/>
      <c r="N2929" s="1"/>
      <c r="O2929" s="1"/>
      <c r="P2929" s="1"/>
      <c r="Q2929" s="1"/>
      <c r="R2929" s="306" t="s">
        <v>3644</v>
      </c>
      <c r="S2929" s="1" t="s">
        <v>3443</v>
      </c>
      <c r="T2929" s="3" t="s">
        <v>3444</v>
      </c>
      <c r="U2929" s="3"/>
      <c r="V2929" s="3" t="s">
        <v>3444</v>
      </c>
      <c r="W2929" s="3" t="s">
        <v>3444</v>
      </c>
      <c r="X2929" s="7" t="s">
        <v>3645</v>
      </c>
      <c r="Y2929" s="307"/>
      <c r="Z2929" s="308"/>
      <c r="AA2929" s="308" t="s">
        <v>3444</v>
      </c>
      <c r="AB2929" s="308"/>
      <c r="AC2929" s="308"/>
      <c r="AD2929" s="308" t="s">
        <v>3444</v>
      </c>
      <c r="AE2929" s="323" t="s">
        <v>3444</v>
      </c>
      <c r="AF2929" s="308"/>
      <c r="AG2929" s="308"/>
      <c r="AH2929" s="308"/>
      <c r="AI2929" s="308"/>
      <c r="AJ2929" s="308"/>
      <c r="AK2929" s="308"/>
      <c r="AL2929" s="308"/>
      <c r="AM2929" s="308"/>
      <c r="AN2929" s="308"/>
      <c r="AO2929" s="308"/>
      <c r="AP2929" s="308"/>
      <c r="AQ2929" s="324"/>
      <c r="AR2929" s="324"/>
    </row>
    <row r="2930" spans="2:44" s="305" customFormat="1" ht="16.2">
      <c r="B2930" s="4"/>
      <c r="C2930" s="123" t="s">
        <v>3375</v>
      </c>
      <c r="D2930" s="310" t="s">
        <v>3565</v>
      </c>
      <c r="E2930" s="30" t="s">
        <v>3643</v>
      </c>
      <c r="F2930" s="7" t="s">
        <v>4094</v>
      </c>
      <c r="G2930" s="7" t="s">
        <v>3655</v>
      </c>
      <c r="H2930" s="8" t="s">
        <v>1363</v>
      </c>
      <c r="I2930" s="1">
        <v>20</v>
      </c>
      <c r="J2930" s="1">
        <v>0</v>
      </c>
      <c r="K2930" s="1">
        <v>0.2</v>
      </c>
      <c r="L2930" s="1">
        <v>0</v>
      </c>
      <c r="M2930" s="1"/>
      <c r="N2930" s="1"/>
      <c r="O2930" s="1"/>
      <c r="P2930" s="1"/>
      <c r="Q2930" s="1"/>
      <c r="R2930" s="306" t="s">
        <v>3644</v>
      </c>
      <c r="S2930" s="1" t="s">
        <v>3443</v>
      </c>
      <c r="T2930" s="3" t="s">
        <v>3444</v>
      </c>
      <c r="U2930" s="3"/>
      <c r="V2930" s="3" t="s">
        <v>3444</v>
      </c>
      <c r="W2930" s="3" t="s">
        <v>3444</v>
      </c>
      <c r="X2930" s="7" t="s">
        <v>3645</v>
      </c>
      <c r="Y2930" s="307"/>
      <c r="Z2930" s="308"/>
      <c r="AA2930" s="308" t="s">
        <v>3444</v>
      </c>
      <c r="AB2930" s="308"/>
      <c r="AC2930" s="308"/>
      <c r="AD2930" s="308" t="s">
        <v>3444</v>
      </c>
      <c r="AE2930" s="323" t="s">
        <v>3444</v>
      </c>
      <c r="AF2930" s="308"/>
      <c r="AG2930" s="308"/>
      <c r="AH2930" s="308"/>
      <c r="AI2930" s="308"/>
      <c r="AJ2930" s="308"/>
      <c r="AK2930" s="308"/>
      <c r="AL2930" s="308"/>
      <c r="AM2930" s="308"/>
      <c r="AN2930" s="308"/>
      <c r="AO2930" s="308"/>
      <c r="AP2930" s="308"/>
      <c r="AQ2930" s="324"/>
      <c r="AR2930" s="324"/>
    </row>
    <row r="2931" spans="2:44" s="305" customFormat="1" ht="16.2">
      <c r="B2931" s="4"/>
      <c r="C2931" s="123" t="s">
        <v>3375</v>
      </c>
      <c r="D2931" s="310" t="s">
        <v>3565</v>
      </c>
      <c r="E2931" s="30" t="s">
        <v>3643</v>
      </c>
      <c r="F2931" s="7" t="s">
        <v>4095</v>
      </c>
      <c r="G2931" s="7" t="s">
        <v>3657</v>
      </c>
      <c r="H2931" s="8" t="s">
        <v>1363</v>
      </c>
      <c r="I2931" s="1">
        <v>10</v>
      </c>
      <c r="J2931" s="1">
        <v>0</v>
      </c>
      <c r="K2931" s="1">
        <v>0.1</v>
      </c>
      <c r="L2931" s="1">
        <v>0</v>
      </c>
      <c r="M2931" s="1"/>
      <c r="N2931" s="1"/>
      <c r="O2931" s="1"/>
      <c r="P2931" s="1"/>
      <c r="Q2931" s="1"/>
      <c r="R2931" s="306" t="s">
        <v>3644</v>
      </c>
      <c r="S2931" s="1" t="s">
        <v>3443</v>
      </c>
      <c r="T2931" s="3" t="s">
        <v>3444</v>
      </c>
      <c r="U2931" s="3"/>
      <c r="V2931" s="3" t="s">
        <v>3444</v>
      </c>
      <c r="W2931" s="3" t="s">
        <v>3444</v>
      </c>
      <c r="X2931" s="7" t="s">
        <v>3645</v>
      </c>
      <c r="Y2931" s="307"/>
      <c r="Z2931" s="308"/>
      <c r="AA2931" s="308" t="s">
        <v>3444</v>
      </c>
      <c r="AB2931" s="308"/>
      <c r="AC2931" s="308"/>
      <c r="AD2931" s="308" t="s">
        <v>3444</v>
      </c>
      <c r="AE2931" s="323" t="s">
        <v>3444</v>
      </c>
      <c r="AF2931" s="308"/>
      <c r="AG2931" s="308"/>
      <c r="AH2931" s="308"/>
      <c r="AI2931" s="308"/>
      <c r="AJ2931" s="308"/>
      <c r="AK2931" s="308"/>
      <c r="AL2931" s="308"/>
      <c r="AM2931" s="308"/>
      <c r="AN2931" s="308"/>
      <c r="AO2931" s="308"/>
      <c r="AP2931" s="308"/>
      <c r="AQ2931" s="324"/>
      <c r="AR2931" s="324"/>
    </row>
    <row r="2932" spans="2:44" s="305" customFormat="1" ht="16.2">
      <c r="B2932" s="4"/>
      <c r="C2932" s="123" t="s">
        <v>3375</v>
      </c>
      <c r="D2932" s="310" t="s">
        <v>3565</v>
      </c>
      <c r="E2932" s="30" t="s">
        <v>3643</v>
      </c>
      <c r="F2932" s="7" t="s">
        <v>4095</v>
      </c>
      <c r="G2932" s="7" t="s">
        <v>3658</v>
      </c>
      <c r="H2932" s="8" t="s">
        <v>1363</v>
      </c>
      <c r="I2932" s="1">
        <v>15</v>
      </c>
      <c r="J2932" s="1">
        <v>0</v>
      </c>
      <c r="K2932" s="1">
        <v>0.2</v>
      </c>
      <c r="L2932" s="1">
        <v>0</v>
      </c>
      <c r="M2932" s="1"/>
      <c r="N2932" s="1"/>
      <c r="O2932" s="1"/>
      <c r="P2932" s="1"/>
      <c r="Q2932" s="1"/>
      <c r="R2932" s="306" t="s">
        <v>3644</v>
      </c>
      <c r="S2932" s="1" t="s">
        <v>3443</v>
      </c>
      <c r="T2932" s="3" t="s">
        <v>3444</v>
      </c>
      <c r="U2932" s="3"/>
      <c r="V2932" s="3" t="s">
        <v>3444</v>
      </c>
      <c r="W2932" s="3" t="s">
        <v>3444</v>
      </c>
      <c r="X2932" s="7" t="s">
        <v>3645</v>
      </c>
      <c r="Y2932" s="307"/>
      <c r="Z2932" s="308"/>
      <c r="AA2932" s="308" t="s">
        <v>3444</v>
      </c>
      <c r="AB2932" s="308"/>
      <c r="AC2932" s="308"/>
      <c r="AD2932" s="308" t="s">
        <v>3444</v>
      </c>
      <c r="AE2932" s="323" t="s">
        <v>3444</v>
      </c>
      <c r="AF2932" s="308"/>
      <c r="AG2932" s="308"/>
      <c r="AH2932" s="308"/>
      <c r="AI2932" s="308"/>
      <c r="AJ2932" s="308"/>
      <c r="AK2932" s="308"/>
      <c r="AL2932" s="308"/>
      <c r="AM2932" s="308"/>
      <c r="AN2932" s="308"/>
      <c r="AO2932" s="308"/>
      <c r="AP2932" s="308"/>
      <c r="AQ2932" s="324"/>
      <c r="AR2932" s="324"/>
    </row>
    <row r="2933" spans="2:44" s="305" customFormat="1" ht="16.2">
      <c r="B2933" s="4"/>
      <c r="C2933" s="123" t="s">
        <v>3375</v>
      </c>
      <c r="D2933" s="310" t="s">
        <v>3565</v>
      </c>
      <c r="E2933" s="30" t="s">
        <v>3643</v>
      </c>
      <c r="F2933" s="7" t="s">
        <v>4095</v>
      </c>
      <c r="G2933" s="7" t="s">
        <v>3659</v>
      </c>
      <c r="H2933" s="8" t="s">
        <v>1363</v>
      </c>
      <c r="I2933" s="1">
        <v>15</v>
      </c>
      <c r="J2933" s="1">
        <v>0</v>
      </c>
      <c r="K2933" s="1">
        <v>0.2</v>
      </c>
      <c r="L2933" s="1">
        <v>0</v>
      </c>
      <c r="M2933" s="1"/>
      <c r="N2933" s="1"/>
      <c r="O2933" s="1"/>
      <c r="P2933" s="1"/>
      <c r="Q2933" s="1"/>
      <c r="R2933" s="306" t="s">
        <v>3644</v>
      </c>
      <c r="S2933" s="1" t="s">
        <v>3443</v>
      </c>
      <c r="T2933" s="3" t="s">
        <v>3444</v>
      </c>
      <c r="U2933" s="3"/>
      <c r="V2933" s="3" t="s">
        <v>3444</v>
      </c>
      <c r="W2933" s="3" t="s">
        <v>3444</v>
      </c>
      <c r="X2933" s="7" t="s">
        <v>3645</v>
      </c>
      <c r="Y2933" s="307"/>
      <c r="Z2933" s="308"/>
      <c r="AA2933" s="308" t="s">
        <v>3444</v>
      </c>
      <c r="AB2933" s="308"/>
      <c r="AC2933" s="308"/>
      <c r="AD2933" s="308" t="s">
        <v>3444</v>
      </c>
      <c r="AE2933" s="323" t="s">
        <v>3444</v>
      </c>
      <c r="AF2933" s="308"/>
      <c r="AG2933" s="308"/>
      <c r="AH2933" s="308"/>
      <c r="AI2933" s="308"/>
      <c r="AJ2933" s="308"/>
      <c r="AK2933" s="308"/>
      <c r="AL2933" s="308"/>
      <c r="AM2933" s="308"/>
      <c r="AN2933" s="308"/>
      <c r="AO2933" s="308"/>
      <c r="AP2933" s="308"/>
      <c r="AQ2933" s="324"/>
      <c r="AR2933" s="324"/>
    </row>
    <row r="2934" spans="2:44" s="305" customFormat="1" ht="16.2">
      <c r="B2934" s="4"/>
      <c r="C2934" s="123" t="s">
        <v>3375</v>
      </c>
      <c r="D2934" s="310" t="s">
        <v>3565</v>
      </c>
      <c r="E2934" s="30" t="s">
        <v>3643</v>
      </c>
      <c r="F2934" s="7" t="s">
        <v>4095</v>
      </c>
      <c r="G2934" s="7" t="s">
        <v>3660</v>
      </c>
      <c r="H2934" s="8" t="s">
        <v>1363</v>
      </c>
      <c r="I2934" s="1">
        <v>15</v>
      </c>
      <c r="J2934" s="1">
        <v>0</v>
      </c>
      <c r="K2934" s="1">
        <v>0.2</v>
      </c>
      <c r="L2934" s="1">
        <v>0</v>
      </c>
      <c r="M2934" s="1"/>
      <c r="N2934" s="1"/>
      <c r="O2934" s="1"/>
      <c r="P2934" s="1"/>
      <c r="Q2934" s="1"/>
      <c r="R2934" s="306" t="s">
        <v>3644</v>
      </c>
      <c r="S2934" s="1" t="s">
        <v>3443</v>
      </c>
      <c r="T2934" s="3" t="s">
        <v>3444</v>
      </c>
      <c r="U2934" s="3"/>
      <c r="V2934" s="3" t="s">
        <v>3444</v>
      </c>
      <c r="W2934" s="3" t="s">
        <v>3444</v>
      </c>
      <c r="X2934" s="7" t="s">
        <v>3645</v>
      </c>
      <c r="Y2934" s="307"/>
      <c r="Z2934" s="308"/>
      <c r="AA2934" s="308" t="s">
        <v>3444</v>
      </c>
      <c r="AB2934" s="308"/>
      <c r="AC2934" s="308"/>
      <c r="AD2934" s="308" t="s">
        <v>3444</v>
      </c>
      <c r="AE2934" s="323" t="s">
        <v>3444</v>
      </c>
      <c r="AF2934" s="308"/>
      <c r="AG2934" s="308"/>
      <c r="AH2934" s="308"/>
      <c r="AI2934" s="308"/>
      <c r="AJ2934" s="308"/>
      <c r="AK2934" s="308"/>
      <c r="AL2934" s="308"/>
      <c r="AM2934" s="308"/>
      <c r="AN2934" s="308"/>
      <c r="AO2934" s="308"/>
      <c r="AP2934" s="308"/>
      <c r="AQ2934" s="324"/>
      <c r="AR2934" s="324"/>
    </row>
    <row r="2935" spans="2:44" s="305" customFormat="1" ht="16.2">
      <c r="B2935" s="4"/>
      <c r="C2935" s="123" t="s">
        <v>3375</v>
      </c>
      <c r="D2935" s="310" t="s">
        <v>3565</v>
      </c>
      <c r="E2935" s="30" t="s">
        <v>3643</v>
      </c>
      <c r="F2935" s="7" t="s">
        <v>4096</v>
      </c>
      <c r="G2935" s="7" t="s">
        <v>3661</v>
      </c>
      <c r="H2935" s="8" t="s">
        <v>1363</v>
      </c>
      <c r="I2935" s="1">
        <v>5</v>
      </c>
      <c r="J2935" s="1">
        <v>0</v>
      </c>
      <c r="K2935" s="1">
        <v>0.1</v>
      </c>
      <c r="L2935" s="1">
        <v>0</v>
      </c>
      <c r="M2935" s="1"/>
      <c r="N2935" s="1"/>
      <c r="O2935" s="1"/>
      <c r="P2935" s="1"/>
      <c r="Q2935" s="1"/>
      <c r="R2935" s="306" t="s">
        <v>3644</v>
      </c>
      <c r="S2935" s="1" t="s">
        <v>3443</v>
      </c>
      <c r="T2935" s="3" t="s">
        <v>3444</v>
      </c>
      <c r="U2935" s="3"/>
      <c r="V2935" s="3" t="s">
        <v>3444</v>
      </c>
      <c r="W2935" s="3" t="s">
        <v>3444</v>
      </c>
      <c r="X2935" s="7" t="s">
        <v>3645</v>
      </c>
      <c r="Y2935" s="307"/>
      <c r="Z2935" s="308"/>
      <c r="AA2935" s="308" t="s">
        <v>3444</v>
      </c>
      <c r="AB2935" s="308"/>
      <c r="AC2935" s="308"/>
      <c r="AD2935" s="308" t="s">
        <v>3444</v>
      </c>
      <c r="AE2935" s="323" t="s">
        <v>3444</v>
      </c>
      <c r="AF2935" s="308"/>
      <c r="AG2935" s="308"/>
      <c r="AH2935" s="308"/>
      <c r="AI2935" s="308"/>
      <c r="AJ2935" s="308"/>
      <c r="AK2935" s="308"/>
      <c r="AL2935" s="308"/>
      <c r="AM2935" s="308"/>
      <c r="AN2935" s="308"/>
      <c r="AO2935" s="308"/>
      <c r="AP2935" s="308"/>
      <c r="AQ2935" s="324"/>
      <c r="AR2935" s="324"/>
    </row>
    <row r="2936" spans="2:44" s="305" customFormat="1" ht="16.2">
      <c r="B2936" s="4"/>
      <c r="C2936" s="123" t="s">
        <v>3375</v>
      </c>
      <c r="D2936" s="310" t="s">
        <v>3565</v>
      </c>
      <c r="E2936" s="30" t="s">
        <v>3643</v>
      </c>
      <c r="F2936" s="7" t="s">
        <v>4096</v>
      </c>
      <c r="G2936" s="7" t="s">
        <v>3662</v>
      </c>
      <c r="H2936" s="8" t="s">
        <v>1363</v>
      </c>
      <c r="I2936" s="1">
        <v>5</v>
      </c>
      <c r="J2936" s="1">
        <v>0</v>
      </c>
      <c r="K2936" s="1">
        <v>0.1</v>
      </c>
      <c r="L2936" s="1">
        <v>0</v>
      </c>
      <c r="M2936" s="1"/>
      <c r="N2936" s="1"/>
      <c r="O2936" s="1"/>
      <c r="P2936" s="1"/>
      <c r="Q2936" s="1"/>
      <c r="R2936" s="306" t="s">
        <v>3644</v>
      </c>
      <c r="S2936" s="1" t="s">
        <v>3443</v>
      </c>
      <c r="T2936" s="3" t="s">
        <v>3444</v>
      </c>
      <c r="U2936" s="3"/>
      <c r="V2936" s="3" t="s">
        <v>3444</v>
      </c>
      <c r="W2936" s="3" t="s">
        <v>3444</v>
      </c>
      <c r="X2936" s="7" t="s">
        <v>3645</v>
      </c>
      <c r="Y2936" s="307"/>
      <c r="Z2936" s="308"/>
      <c r="AA2936" s="308" t="s">
        <v>3444</v>
      </c>
      <c r="AB2936" s="308"/>
      <c r="AC2936" s="308"/>
      <c r="AD2936" s="308" t="s">
        <v>3444</v>
      </c>
      <c r="AE2936" s="323" t="s">
        <v>3444</v>
      </c>
      <c r="AF2936" s="308"/>
      <c r="AG2936" s="308"/>
      <c r="AH2936" s="308"/>
      <c r="AI2936" s="308"/>
      <c r="AJ2936" s="308"/>
      <c r="AK2936" s="308"/>
      <c r="AL2936" s="308"/>
      <c r="AM2936" s="308"/>
      <c r="AN2936" s="308"/>
      <c r="AO2936" s="308"/>
      <c r="AP2936" s="308"/>
      <c r="AQ2936" s="324"/>
      <c r="AR2936" s="324"/>
    </row>
    <row r="2937" spans="2:44" s="305" customFormat="1" ht="16.2">
      <c r="B2937" s="4"/>
      <c r="C2937" s="123" t="s">
        <v>3375</v>
      </c>
      <c r="D2937" s="310" t="s">
        <v>3565</v>
      </c>
      <c r="E2937" s="30" t="s">
        <v>3643</v>
      </c>
      <c r="F2937" s="7" t="s">
        <v>4096</v>
      </c>
      <c r="G2937" s="7" t="s">
        <v>3663</v>
      </c>
      <c r="H2937" s="8" t="s">
        <v>1363</v>
      </c>
      <c r="I2937" s="1">
        <v>15</v>
      </c>
      <c r="J2937" s="1">
        <v>0</v>
      </c>
      <c r="K2937" s="1">
        <v>0.2</v>
      </c>
      <c r="L2937" s="1">
        <v>0</v>
      </c>
      <c r="M2937" s="1"/>
      <c r="N2937" s="1"/>
      <c r="O2937" s="1"/>
      <c r="P2937" s="1"/>
      <c r="Q2937" s="1"/>
      <c r="R2937" s="306" t="s">
        <v>3644</v>
      </c>
      <c r="S2937" s="1" t="s">
        <v>3443</v>
      </c>
      <c r="T2937" s="3" t="s">
        <v>3444</v>
      </c>
      <c r="U2937" s="3"/>
      <c r="V2937" s="3" t="s">
        <v>3444</v>
      </c>
      <c r="W2937" s="3" t="s">
        <v>3444</v>
      </c>
      <c r="X2937" s="7" t="s">
        <v>3645</v>
      </c>
      <c r="Y2937" s="307"/>
      <c r="Z2937" s="308"/>
      <c r="AA2937" s="308" t="s">
        <v>3444</v>
      </c>
      <c r="AB2937" s="308"/>
      <c r="AC2937" s="308"/>
      <c r="AD2937" s="308" t="s">
        <v>3444</v>
      </c>
      <c r="AE2937" s="323" t="s">
        <v>3444</v>
      </c>
      <c r="AF2937" s="308"/>
      <c r="AG2937" s="308"/>
      <c r="AH2937" s="308"/>
      <c r="AI2937" s="308"/>
      <c r="AJ2937" s="308"/>
      <c r="AK2937" s="308"/>
      <c r="AL2937" s="308"/>
      <c r="AM2937" s="308"/>
      <c r="AN2937" s="308"/>
      <c r="AO2937" s="308"/>
      <c r="AP2937" s="308"/>
      <c r="AQ2937" s="324"/>
      <c r="AR2937" s="324"/>
    </row>
    <row r="2938" spans="2:44" s="305" customFormat="1" ht="16.2">
      <c r="B2938" s="4"/>
      <c r="C2938" s="123" t="s">
        <v>3375</v>
      </c>
      <c r="D2938" s="310" t="s">
        <v>3565</v>
      </c>
      <c r="E2938" s="30" t="s">
        <v>3643</v>
      </c>
      <c r="F2938" s="7" t="s">
        <v>4097</v>
      </c>
      <c r="G2938" s="7" t="s">
        <v>3663</v>
      </c>
      <c r="H2938" s="8" t="s">
        <v>1363</v>
      </c>
      <c r="I2938" s="1">
        <v>20</v>
      </c>
      <c r="J2938" s="1">
        <v>0</v>
      </c>
      <c r="K2938" s="1">
        <v>0.3</v>
      </c>
      <c r="L2938" s="1">
        <v>0</v>
      </c>
      <c r="M2938" s="1"/>
      <c r="N2938" s="1"/>
      <c r="O2938" s="1"/>
      <c r="P2938" s="1"/>
      <c r="Q2938" s="1"/>
      <c r="R2938" s="306" t="s">
        <v>3644</v>
      </c>
      <c r="S2938" s="1" t="s">
        <v>3443</v>
      </c>
      <c r="T2938" s="3" t="s">
        <v>3444</v>
      </c>
      <c r="U2938" s="3"/>
      <c r="V2938" s="3" t="s">
        <v>3444</v>
      </c>
      <c r="W2938" s="3" t="s">
        <v>3444</v>
      </c>
      <c r="X2938" s="7" t="s">
        <v>3645</v>
      </c>
      <c r="Y2938" s="307"/>
      <c r="Z2938" s="308"/>
      <c r="AA2938" s="308" t="s">
        <v>3444</v>
      </c>
      <c r="AB2938" s="308"/>
      <c r="AC2938" s="308"/>
      <c r="AD2938" s="308" t="s">
        <v>3444</v>
      </c>
      <c r="AE2938" s="323" t="s">
        <v>3444</v>
      </c>
      <c r="AF2938" s="308"/>
      <c r="AG2938" s="308"/>
      <c r="AH2938" s="308"/>
      <c r="AI2938" s="308"/>
      <c r="AJ2938" s="308"/>
      <c r="AK2938" s="308"/>
      <c r="AL2938" s="308"/>
      <c r="AM2938" s="308"/>
      <c r="AN2938" s="308"/>
      <c r="AO2938" s="308"/>
      <c r="AP2938" s="308"/>
      <c r="AQ2938" s="324"/>
      <c r="AR2938" s="324"/>
    </row>
    <row r="2939" spans="2:44" s="305" customFormat="1" ht="16.2">
      <c r="B2939" s="4"/>
      <c r="C2939" s="123" t="s">
        <v>3375</v>
      </c>
      <c r="D2939" s="310" t="s">
        <v>3565</v>
      </c>
      <c r="E2939" s="30" t="s">
        <v>3643</v>
      </c>
      <c r="F2939" s="7" t="s">
        <v>4098</v>
      </c>
      <c r="G2939" s="7" t="s">
        <v>3666</v>
      </c>
      <c r="H2939" s="8" t="s">
        <v>1363</v>
      </c>
      <c r="I2939" s="1">
        <v>5</v>
      </c>
      <c r="J2939" s="1">
        <v>0</v>
      </c>
      <c r="K2939" s="1">
        <v>0.1</v>
      </c>
      <c r="L2939" s="1">
        <v>0</v>
      </c>
      <c r="M2939" s="1"/>
      <c r="N2939" s="1"/>
      <c r="O2939" s="1"/>
      <c r="P2939" s="1"/>
      <c r="Q2939" s="1"/>
      <c r="R2939" s="306" t="s">
        <v>3644</v>
      </c>
      <c r="S2939" s="1" t="s">
        <v>3443</v>
      </c>
      <c r="T2939" s="3" t="s">
        <v>3444</v>
      </c>
      <c r="U2939" s="3"/>
      <c r="V2939" s="3" t="s">
        <v>3444</v>
      </c>
      <c r="W2939" s="3" t="s">
        <v>3444</v>
      </c>
      <c r="X2939" s="7" t="s">
        <v>3645</v>
      </c>
      <c r="Y2939" s="307"/>
      <c r="Z2939" s="308"/>
      <c r="AA2939" s="308" t="s">
        <v>3444</v>
      </c>
      <c r="AB2939" s="308"/>
      <c r="AC2939" s="308"/>
      <c r="AD2939" s="308" t="s">
        <v>3444</v>
      </c>
      <c r="AE2939" s="323" t="s">
        <v>3444</v>
      </c>
      <c r="AF2939" s="308"/>
      <c r="AG2939" s="308"/>
      <c r="AH2939" s="308"/>
      <c r="AI2939" s="308"/>
      <c r="AJ2939" s="308"/>
      <c r="AK2939" s="308"/>
      <c r="AL2939" s="308"/>
      <c r="AM2939" s="308"/>
      <c r="AN2939" s="308"/>
      <c r="AO2939" s="308"/>
      <c r="AP2939" s="308"/>
      <c r="AQ2939" s="324"/>
      <c r="AR2939" s="324"/>
    </row>
    <row r="2940" spans="2:44" s="305" customFormat="1" ht="16.2">
      <c r="B2940" s="4"/>
      <c r="C2940" s="123" t="s">
        <v>3375</v>
      </c>
      <c r="D2940" s="310" t="s">
        <v>3565</v>
      </c>
      <c r="E2940" s="30" t="s">
        <v>3643</v>
      </c>
      <c r="F2940" s="7" t="s">
        <v>4098</v>
      </c>
      <c r="G2940" s="7" t="s">
        <v>3667</v>
      </c>
      <c r="H2940" s="8" t="s">
        <v>1363</v>
      </c>
      <c r="I2940" s="1">
        <v>5</v>
      </c>
      <c r="J2940" s="1">
        <v>0</v>
      </c>
      <c r="K2940" s="1">
        <v>0.1</v>
      </c>
      <c r="L2940" s="1">
        <v>0</v>
      </c>
      <c r="M2940" s="1"/>
      <c r="N2940" s="1"/>
      <c r="O2940" s="1"/>
      <c r="P2940" s="1"/>
      <c r="Q2940" s="1"/>
      <c r="R2940" s="306" t="s">
        <v>3644</v>
      </c>
      <c r="S2940" s="1" t="s">
        <v>3443</v>
      </c>
      <c r="T2940" s="3" t="s">
        <v>3444</v>
      </c>
      <c r="U2940" s="3"/>
      <c r="V2940" s="3" t="s">
        <v>3444</v>
      </c>
      <c r="W2940" s="3" t="s">
        <v>3444</v>
      </c>
      <c r="X2940" s="7" t="s">
        <v>3645</v>
      </c>
      <c r="Y2940" s="307"/>
      <c r="Z2940" s="308"/>
      <c r="AA2940" s="308" t="s">
        <v>3444</v>
      </c>
      <c r="AB2940" s="308"/>
      <c r="AC2940" s="308"/>
      <c r="AD2940" s="308" t="s">
        <v>3444</v>
      </c>
      <c r="AE2940" s="323" t="s">
        <v>3444</v>
      </c>
      <c r="AF2940" s="308"/>
      <c r="AG2940" s="308"/>
      <c r="AH2940" s="308"/>
      <c r="AI2940" s="308"/>
      <c r="AJ2940" s="308"/>
      <c r="AK2940" s="308"/>
      <c r="AL2940" s="308"/>
      <c r="AM2940" s="308"/>
      <c r="AN2940" s="308"/>
      <c r="AO2940" s="308"/>
      <c r="AP2940" s="308"/>
      <c r="AQ2940" s="324"/>
      <c r="AR2940" s="324"/>
    </row>
    <row r="2941" spans="2:44" s="305" customFormat="1" ht="16.2">
      <c r="B2941" s="4"/>
      <c r="C2941" s="123" t="s">
        <v>3375</v>
      </c>
      <c r="D2941" s="310" t="s">
        <v>3565</v>
      </c>
      <c r="E2941" s="30" t="s">
        <v>3643</v>
      </c>
      <c r="F2941" s="7" t="s">
        <v>4098</v>
      </c>
      <c r="G2941" s="7" t="s">
        <v>3668</v>
      </c>
      <c r="H2941" s="8" t="s">
        <v>1363</v>
      </c>
      <c r="I2941" s="1">
        <v>5</v>
      </c>
      <c r="J2941" s="1">
        <v>0</v>
      </c>
      <c r="K2941" s="1">
        <v>0.1</v>
      </c>
      <c r="L2941" s="1">
        <v>0</v>
      </c>
      <c r="M2941" s="1"/>
      <c r="N2941" s="1"/>
      <c r="O2941" s="1"/>
      <c r="P2941" s="1"/>
      <c r="Q2941" s="1"/>
      <c r="R2941" s="306" t="s">
        <v>3644</v>
      </c>
      <c r="S2941" s="1" t="s">
        <v>3443</v>
      </c>
      <c r="T2941" s="3" t="s">
        <v>3444</v>
      </c>
      <c r="U2941" s="3"/>
      <c r="V2941" s="3" t="s">
        <v>3444</v>
      </c>
      <c r="W2941" s="3" t="s">
        <v>3444</v>
      </c>
      <c r="X2941" s="7" t="s">
        <v>3645</v>
      </c>
      <c r="Y2941" s="307"/>
      <c r="Z2941" s="308"/>
      <c r="AA2941" s="308" t="s">
        <v>3444</v>
      </c>
      <c r="AB2941" s="308"/>
      <c r="AC2941" s="308"/>
      <c r="AD2941" s="308" t="s">
        <v>3444</v>
      </c>
      <c r="AE2941" s="323" t="s">
        <v>3444</v>
      </c>
      <c r="AF2941" s="308"/>
      <c r="AG2941" s="308"/>
      <c r="AH2941" s="308"/>
      <c r="AI2941" s="308"/>
      <c r="AJ2941" s="308"/>
      <c r="AK2941" s="308"/>
      <c r="AL2941" s="308"/>
      <c r="AM2941" s="308"/>
      <c r="AN2941" s="308"/>
      <c r="AO2941" s="308"/>
      <c r="AP2941" s="308"/>
      <c r="AQ2941" s="324"/>
      <c r="AR2941" s="324"/>
    </row>
    <row r="2942" spans="2:44" s="305" customFormat="1" ht="16.2">
      <c r="B2942" s="4"/>
      <c r="C2942" s="123" t="s">
        <v>3375</v>
      </c>
      <c r="D2942" s="310" t="s">
        <v>3565</v>
      </c>
      <c r="E2942" s="30" t="s">
        <v>3643</v>
      </c>
      <c r="F2942" s="7" t="s">
        <v>4099</v>
      </c>
      <c r="G2942" s="7" t="s">
        <v>3670</v>
      </c>
      <c r="H2942" s="8" t="s">
        <v>1363</v>
      </c>
      <c r="I2942" s="1">
        <v>13</v>
      </c>
      <c r="J2942" s="1">
        <v>0</v>
      </c>
      <c r="K2942" s="1">
        <v>0.2</v>
      </c>
      <c r="L2942" s="1">
        <v>0</v>
      </c>
      <c r="M2942" s="1"/>
      <c r="N2942" s="1"/>
      <c r="O2942" s="1"/>
      <c r="P2942" s="1"/>
      <c r="Q2942" s="1"/>
      <c r="R2942" s="306" t="s">
        <v>3644</v>
      </c>
      <c r="S2942" s="1" t="s">
        <v>3443</v>
      </c>
      <c r="T2942" s="3" t="s">
        <v>3444</v>
      </c>
      <c r="U2942" s="3"/>
      <c r="V2942" s="3" t="s">
        <v>3444</v>
      </c>
      <c r="W2942" s="3" t="s">
        <v>3444</v>
      </c>
      <c r="X2942" s="7" t="s">
        <v>3645</v>
      </c>
      <c r="Y2942" s="307"/>
      <c r="Z2942" s="308"/>
      <c r="AA2942" s="308" t="s">
        <v>3444</v>
      </c>
      <c r="AB2942" s="308"/>
      <c r="AC2942" s="308"/>
      <c r="AD2942" s="308" t="s">
        <v>3444</v>
      </c>
      <c r="AE2942" s="323" t="s">
        <v>3444</v>
      </c>
      <c r="AF2942" s="308"/>
      <c r="AG2942" s="308"/>
      <c r="AH2942" s="308"/>
      <c r="AI2942" s="308"/>
      <c r="AJ2942" s="308"/>
      <c r="AK2942" s="308"/>
      <c r="AL2942" s="308"/>
      <c r="AM2942" s="308"/>
      <c r="AN2942" s="308"/>
      <c r="AO2942" s="308"/>
      <c r="AP2942" s="308"/>
      <c r="AQ2942" s="324"/>
      <c r="AR2942" s="324"/>
    </row>
    <row r="2943" spans="2:44" s="305" customFormat="1" ht="16.2">
      <c r="B2943" s="4"/>
      <c r="C2943" s="123" t="s">
        <v>3375</v>
      </c>
      <c r="D2943" s="310" t="s">
        <v>3565</v>
      </c>
      <c r="E2943" s="30" t="s">
        <v>3643</v>
      </c>
      <c r="F2943" s="7" t="s">
        <v>4100</v>
      </c>
      <c r="G2943" s="7" t="s">
        <v>3672</v>
      </c>
      <c r="H2943" s="8" t="s">
        <v>1363</v>
      </c>
      <c r="I2943" s="1">
        <v>13</v>
      </c>
      <c r="J2943" s="1">
        <v>0</v>
      </c>
      <c r="K2943" s="1">
        <v>0.2</v>
      </c>
      <c r="L2943" s="1">
        <v>0</v>
      </c>
      <c r="M2943" s="1"/>
      <c r="N2943" s="1"/>
      <c r="O2943" s="1"/>
      <c r="P2943" s="1"/>
      <c r="Q2943" s="1"/>
      <c r="R2943" s="306" t="s">
        <v>3644</v>
      </c>
      <c r="S2943" s="1" t="s">
        <v>3443</v>
      </c>
      <c r="T2943" s="3" t="s">
        <v>3444</v>
      </c>
      <c r="U2943" s="3"/>
      <c r="V2943" s="3" t="s">
        <v>3444</v>
      </c>
      <c r="W2943" s="3" t="s">
        <v>3444</v>
      </c>
      <c r="X2943" s="7" t="s">
        <v>3645</v>
      </c>
      <c r="Y2943" s="307"/>
      <c r="Z2943" s="308"/>
      <c r="AA2943" s="308" t="s">
        <v>3444</v>
      </c>
      <c r="AB2943" s="308"/>
      <c r="AC2943" s="308"/>
      <c r="AD2943" s="308" t="s">
        <v>3444</v>
      </c>
      <c r="AE2943" s="323" t="s">
        <v>3444</v>
      </c>
      <c r="AF2943" s="308"/>
      <c r="AG2943" s="308"/>
      <c r="AH2943" s="308"/>
      <c r="AI2943" s="308"/>
      <c r="AJ2943" s="308"/>
      <c r="AK2943" s="308"/>
      <c r="AL2943" s="308"/>
      <c r="AM2943" s="308"/>
      <c r="AN2943" s="308"/>
      <c r="AO2943" s="308"/>
      <c r="AP2943" s="308"/>
      <c r="AQ2943" s="324"/>
      <c r="AR2943" s="324"/>
    </row>
    <row r="2944" spans="2:44" s="305" customFormat="1" ht="16.2">
      <c r="B2944" s="4"/>
      <c r="C2944" s="123" t="s">
        <v>3375</v>
      </c>
      <c r="D2944" s="310" t="s">
        <v>3565</v>
      </c>
      <c r="E2944" s="30" t="s">
        <v>3643</v>
      </c>
      <c r="F2944" s="7" t="s">
        <v>4100</v>
      </c>
      <c r="G2944" s="7" t="s">
        <v>3673</v>
      </c>
      <c r="H2944" s="8" t="s">
        <v>1363</v>
      </c>
      <c r="I2944" s="1">
        <v>14</v>
      </c>
      <c r="J2944" s="1">
        <v>0</v>
      </c>
      <c r="K2944" s="1">
        <v>0.2</v>
      </c>
      <c r="L2944" s="1">
        <v>0</v>
      </c>
      <c r="M2944" s="1"/>
      <c r="N2944" s="1"/>
      <c r="O2944" s="1"/>
      <c r="P2944" s="1"/>
      <c r="Q2944" s="1"/>
      <c r="R2944" s="306" t="s">
        <v>3644</v>
      </c>
      <c r="S2944" s="1" t="s">
        <v>3443</v>
      </c>
      <c r="T2944" s="3" t="s">
        <v>3444</v>
      </c>
      <c r="U2944" s="3"/>
      <c r="V2944" s="3" t="s">
        <v>3444</v>
      </c>
      <c r="W2944" s="3" t="s">
        <v>3444</v>
      </c>
      <c r="X2944" s="7" t="s">
        <v>3645</v>
      </c>
      <c r="Y2944" s="307"/>
      <c r="Z2944" s="308"/>
      <c r="AA2944" s="308" t="s">
        <v>3444</v>
      </c>
      <c r="AB2944" s="308"/>
      <c r="AC2944" s="308"/>
      <c r="AD2944" s="308" t="s">
        <v>3444</v>
      </c>
      <c r="AE2944" s="323" t="s">
        <v>3444</v>
      </c>
      <c r="AF2944" s="308"/>
      <c r="AG2944" s="308"/>
      <c r="AH2944" s="308"/>
      <c r="AI2944" s="308"/>
      <c r="AJ2944" s="308"/>
      <c r="AK2944" s="308"/>
      <c r="AL2944" s="308"/>
      <c r="AM2944" s="308"/>
      <c r="AN2944" s="308"/>
      <c r="AO2944" s="308"/>
      <c r="AP2944" s="308"/>
      <c r="AQ2944" s="324"/>
      <c r="AR2944" s="324"/>
    </row>
    <row r="2945" spans="2:44" s="305" customFormat="1" ht="16.2">
      <c r="B2945" s="4"/>
      <c r="C2945" s="123" t="s">
        <v>3375</v>
      </c>
      <c r="D2945" s="310" t="s">
        <v>3565</v>
      </c>
      <c r="E2945" s="30" t="s">
        <v>3643</v>
      </c>
      <c r="F2945" s="7" t="s">
        <v>4101</v>
      </c>
      <c r="G2945" s="7" t="s">
        <v>3674</v>
      </c>
      <c r="H2945" s="8" t="s">
        <v>1363</v>
      </c>
      <c r="I2945" s="1">
        <v>5</v>
      </c>
      <c r="J2945" s="1">
        <v>0</v>
      </c>
      <c r="K2945" s="1">
        <v>0.1</v>
      </c>
      <c r="L2945" s="1">
        <v>0</v>
      </c>
      <c r="M2945" s="1"/>
      <c r="N2945" s="1"/>
      <c r="O2945" s="1"/>
      <c r="P2945" s="1"/>
      <c r="Q2945" s="1"/>
      <c r="R2945" s="306" t="s">
        <v>3644</v>
      </c>
      <c r="S2945" s="1" t="s">
        <v>3443</v>
      </c>
      <c r="T2945" s="3" t="s">
        <v>3444</v>
      </c>
      <c r="U2945" s="3"/>
      <c r="V2945" s="3" t="s">
        <v>3444</v>
      </c>
      <c r="W2945" s="3" t="s">
        <v>3444</v>
      </c>
      <c r="X2945" s="7" t="s">
        <v>3645</v>
      </c>
      <c r="Y2945" s="307"/>
      <c r="Z2945" s="308"/>
      <c r="AA2945" s="308" t="s">
        <v>3444</v>
      </c>
      <c r="AB2945" s="308"/>
      <c r="AC2945" s="308"/>
      <c r="AD2945" s="308" t="s">
        <v>3444</v>
      </c>
      <c r="AE2945" s="323" t="s">
        <v>3444</v>
      </c>
      <c r="AF2945" s="308"/>
      <c r="AG2945" s="308"/>
      <c r="AH2945" s="308"/>
      <c r="AI2945" s="308"/>
      <c r="AJ2945" s="308"/>
      <c r="AK2945" s="308"/>
      <c r="AL2945" s="308"/>
      <c r="AM2945" s="308"/>
      <c r="AN2945" s="308"/>
      <c r="AO2945" s="308"/>
      <c r="AP2945" s="308"/>
      <c r="AQ2945" s="324"/>
      <c r="AR2945" s="324"/>
    </row>
    <row r="2946" spans="2:44" s="305" customFormat="1" ht="16.2">
      <c r="B2946" s="4"/>
      <c r="C2946" s="123" t="s">
        <v>3375</v>
      </c>
      <c r="D2946" s="310" t="s">
        <v>3565</v>
      </c>
      <c r="E2946" s="30" t="s">
        <v>3643</v>
      </c>
      <c r="F2946" s="7" t="s">
        <v>4102</v>
      </c>
      <c r="G2946" s="7" t="s">
        <v>3675</v>
      </c>
      <c r="H2946" s="8" t="s">
        <v>1363</v>
      </c>
      <c r="I2946" s="1">
        <v>5</v>
      </c>
      <c r="J2946" s="1">
        <v>1440</v>
      </c>
      <c r="K2946" s="1">
        <v>0.1</v>
      </c>
      <c r="L2946" s="1">
        <v>24</v>
      </c>
      <c r="M2946" s="1"/>
      <c r="N2946" s="1"/>
      <c r="O2946" s="1"/>
      <c r="P2946" s="1"/>
      <c r="Q2946" s="1"/>
      <c r="R2946" s="306" t="s">
        <v>3644</v>
      </c>
      <c r="S2946" s="1" t="s">
        <v>3443</v>
      </c>
      <c r="T2946" s="3" t="s">
        <v>3444</v>
      </c>
      <c r="U2946" s="3"/>
      <c r="V2946" s="3" t="s">
        <v>3444</v>
      </c>
      <c r="W2946" s="3" t="s">
        <v>3444</v>
      </c>
      <c r="X2946" s="7" t="s">
        <v>3645</v>
      </c>
      <c r="Y2946" s="307"/>
      <c r="Z2946" s="308"/>
      <c r="AA2946" s="308" t="s">
        <v>3444</v>
      </c>
      <c r="AB2946" s="308"/>
      <c r="AC2946" s="308"/>
      <c r="AD2946" s="308" t="s">
        <v>3444</v>
      </c>
      <c r="AE2946" s="323" t="s">
        <v>3444</v>
      </c>
      <c r="AF2946" s="308"/>
      <c r="AG2946" s="308"/>
      <c r="AH2946" s="308"/>
      <c r="AI2946" s="308"/>
      <c r="AJ2946" s="308"/>
      <c r="AK2946" s="308"/>
      <c r="AL2946" s="308"/>
      <c r="AM2946" s="308"/>
      <c r="AN2946" s="308"/>
      <c r="AO2946" s="308"/>
      <c r="AP2946" s="308"/>
      <c r="AQ2946" s="324"/>
      <c r="AR2946" s="324"/>
    </row>
    <row r="2947" spans="2:44" s="305" customFormat="1" ht="16.2">
      <c r="B2947" s="4"/>
      <c r="C2947" s="123" t="s">
        <v>3375</v>
      </c>
      <c r="D2947" s="310" t="s">
        <v>3565</v>
      </c>
      <c r="E2947" s="30" t="s">
        <v>3643</v>
      </c>
      <c r="F2947" s="7" t="s">
        <v>4103</v>
      </c>
      <c r="G2947" s="7" t="s">
        <v>3581</v>
      </c>
      <c r="H2947" s="8" t="s">
        <v>1363</v>
      </c>
      <c r="I2947" s="1">
        <v>3</v>
      </c>
      <c r="J2947" s="1">
        <v>0</v>
      </c>
      <c r="K2947" s="1">
        <v>0.05</v>
      </c>
      <c r="L2947" s="1">
        <v>0</v>
      </c>
      <c r="M2947" s="1"/>
      <c r="N2947" s="1"/>
      <c r="O2947" s="1"/>
      <c r="P2947" s="1"/>
      <c r="Q2947" s="1"/>
      <c r="R2947" s="306" t="s">
        <v>3644</v>
      </c>
      <c r="S2947" s="1" t="s">
        <v>3443</v>
      </c>
      <c r="T2947" s="3" t="s">
        <v>3444</v>
      </c>
      <c r="U2947" s="3"/>
      <c r="V2947" s="3" t="s">
        <v>3444</v>
      </c>
      <c r="W2947" s="3" t="s">
        <v>3444</v>
      </c>
      <c r="X2947" s="7" t="s">
        <v>3645</v>
      </c>
      <c r="Y2947" s="307"/>
      <c r="Z2947" s="308"/>
      <c r="AA2947" s="308" t="s">
        <v>3444</v>
      </c>
      <c r="AB2947" s="308"/>
      <c r="AC2947" s="308"/>
      <c r="AD2947" s="308" t="s">
        <v>3444</v>
      </c>
      <c r="AE2947" s="323" t="s">
        <v>3444</v>
      </c>
      <c r="AF2947" s="308"/>
      <c r="AG2947" s="308"/>
      <c r="AH2947" s="308"/>
      <c r="AI2947" s="308"/>
      <c r="AJ2947" s="308"/>
      <c r="AK2947" s="308"/>
      <c r="AL2947" s="308"/>
      <c r="AM2947" s="308"/>
      <c r="AN2947" s="308"/>
      <c r="AO2947" s="308"/>
      <c r="AP2947" s="308"/>
      <c r="AQ2947" s="324"/>
      <c r="AR2947" s="324"/>
    </row>
    <row r="2948" spans="2:44" s="305" customFormat="1" ht="27.6">
      <c r="B2948" s="4"/>
      <c r="C2948" s="123" t="s">
        <v>3375</v>
      </c>
      <c r="D2948" s="123" t="s">
        <v>3676</v>
      </c>
      <c r="E2948" s="6" t="s">
        <v>3677</v>
      </c>
      <c r="F2948" s="7" t="s">
        <v>4104</v>
      </c>
      <c r="G2948" s="7" t="s">
        <v>3678</v>
      </c>
      <c r="H2948" s="8" t="s">
        <v>3481</v>
      </c>
      <c r="I2948" s="1">
        <v>2</v>
      </c>
      <c r="J2948" s="1">
        <v>0</v>
      </c>
      <c r="K2948" s="1">
        <v>0.03</v>
      </c>
      <c r="L2948" s="1">
        <v>0</v>
      </c>
      <c r="M2948" s="1">
        <v>360</v>
      </c>
      <c r="N2948" s="1">
        <v>348</v>
      </c>
      <c r="O2948" s="1">
        <v>3.25</v>
      </c>
      <c r="P2948" s="1">
        <v>5.8</v>
      </c>
      <c r="Q2948" s="1"/>
      <c r="R2948" s="306" t="s">
        <v>3679</v>
      </c>
      <c r="S2948" s="1" t="s">
        <v>3443</v>
      </c>
      <c r="T2948" s="3"/>
      <c r="U2948" s="3" t="s">
        <v>3444</v>
      </c>
      <c r="V2948" s="3" t="s">
        <v>3444</v>
      </c>
      <c r="W2948" s="3" t="s">
        <v>3444</v>
      </c>
      <c r="X2948" s="7" t="s">
        <v>3445</v>
      </c>
      <c r="Y2948" s="307"/>
      <c r="Z2948" s="308" t="s">
        <v>3444</v>
      </c>
      <c r="AA2948" s="308" t="s">
        <v>3444</v>
      </c>
      <c r="AB2948" s="308"/>
      <c r="AC2948" s="308"/>
      <c r="AD2948" s="308"/>
      <c r="AE2948" s="323" t="s">
        <v>3444</v>
      </c>
      <c r="AF2948" s="308" t="s">
        <v>3444</v>
      </c>
      <c r="AG2948" s="308"/>
      <c r="AH2948" s="308"/>
      <c r="AI2948" s="308" t="s">
        <v>3444</v>
      </c>
      <c r="AJ2948" s="308"/>
      <c r="AK2948" s="308"/>
      <c r="AL2948" s="308"/>
      <c r="AM2948" s="308"/>
      <c r="AN2948" s="308"/>
      <c r="AO2948" s="308"/>
      <c r="AP2948" s="308"/>
      <c r="AQ2948" s="324"/>
      <c r="AR2948" s="324"/>
    </row>
    <row r="2949" spans="2:44" s="305" customFormat="1" ht="42.6">
      <c r="B2949" s="4"/>
      <c r="C2949" s="123" t="s">
        <v>3375</v>
      </c>
      <c r="D2949" s="123" t="s">
        <v>3676</v>
      </c>
      <c r="E2949" s="6" t="s">
        <v>3677</v>
      </c>
      <c r="F2949" s="7" t="s">
        <v>4104</v>
      </c>
      <c r="G2949" s="7" t="s">
        <v>3680</v>
      </c>
      <c r="H2949" s="8" t="s">
        <v>3481</v>
      </c>
      <c r="I2949" s="1">
        <v>15</v>
      </c>
      <c r="J2949" s="1">
        <v>0</v>
      </c>
      <c r="K2949" s="1">
        <v>0.2</v>
      </c>
      <c r="L2949" s="1">
        <v>0.5</v>
      </c>
      <c r="M2949" s="1"/>
      <c r="N2949" s="1"/>
      <c r="O2949" s="1"/>
      <c r="P2949" s="1"/>
      <c r="Q2949" s="1"/>
      <c r="R2949" s="306" t="s">
        <v>3681</v>
      </c>
      <c r="S2949" s="1" t="s">
        <v>3443</v>
      </c>
      <c r="T2949" s="3"/>
      <c r="U2949" s="3" t="s">
        <v>3444</v>
      </c>
      <c r="V2949" s="3" t="s">
        <v>3444</v>
      </c>
      <c r="W2949" s="3" t="s">
        <v>3444</v>
      </c>
      <c r="X2949" s="7" t="s">
        <v>3445</v>
      </c>
      <c r="Y2949" s="307"/>
      <c r="Z2949" s="308" t="s">
        <v>3444</v>
      </c>
      <c r="AA2949" s="308" t="s">
        <v>3444</v>
      </c>
      <c r="AB2949" s="308"/>
      <c r="AC2949" s="308"/>
      <c r="AD2949" s="308"/>
      <c r="AE2949" s="323" t="s">
        <v>3444</v>
      </c>
      <c r="AF2949" s="308" t="s">
        <v>3444</v>
      </c>
      <c r="AG2949" s="308"/>
      <c r="AH2949" s="308"/>
      <c r="AI2949" s="308" t="s">
        <v>3444</v>
      </c>
      <c r="AJ2949" s="308"/>
      <c r="AK2949" s="308"/>
      <c r="AL2949" s="308"/>
      <c r="AM2949" s="308"/>
      <c r="AN2949" s="308"/>
      <c r="AO2949" s="308"/>
      <c r="AP2949" s="308"/>
      <c r="AQ2949" s="324"/>
      <c r="AR2949" s="324"/>
    </row>
    <row r="2950" spans="2:44" s="305" customFormat="1" ht="27.6">
      <c r="B2950" s="4"/>
      <c r="C2950" s="123" t="s">
        <v>3375</v>
      </c>
      <c r="D2950" s="123" t="s">
        <v>3676</v>
      </c>
      <c r="E2950" s="6" t="s">
        <v>3677</v>
      </c>
      <c r="F2950" s="7" t="s">
        <v>4104</v>
      </c>
      <c r="G2950" s="7" t="s">
        <v>3682</v>
      </c>
      <c r="H2950" s="8" t="s">
        <v>3481</v>
      </c>
      <c r="I2950" s="1">
        <v>5</v>
      </c>
      <c r="J2950" s="1">
        <v>0</v>
      </c>
      <c r="K2950" s="1">
        <v>0.1</v>
      </c>
      <c r="L2950" s="1">
        <v>0</v>
      </c>
      <c r="M2950" s="1"/>
      <c r="N2950" s="1"/>
      <c r="O2950" s="1"/>
      <c r="P2950" s="1"/>
      <c r="Q2950" s="1"/>
      <c r="R2950" s="306" t="s">
        <v>3679</v>
      </c>
      <c r="S2950" s="1" t="s">
        <v>3443</v>
      </c>
      <c r="T2950" s="3"/>
      <c r="U2950" s="3" t="s">
        <v>3444</v>
      </c>
      <c r="V2950" s="3" t="s">
        <v>3444</v>
      </c>
      <c r="W2950" s="3" t="s">
        <v>3444</v>
      </c>
      <c r="X2950" s="7" t="s">
        <v>3445</v>
      </c>
      <c r="Y2950" s="307"/>
      <c r="Z2950" s="308" t="s">
        <v>3444</v>
      </c>
      <c r="AA2950" s="308" t="s">
        <v>3444</v>
      </c>
      <c r="AB2950" s="308"/>
      <c r="AC2950" s="308"/>
      <c r="AD2950" s="308"/>
      <c r="AE2950" s="323" t="s">
        <v>3444</v>
      </c>
      <c r="AF2950" s="308" t="s">
        <v>3444</v>
      </c>
      <c r="AG2950" s="308"/>
      <c r="AH2950" s="308"/>
      <c r="AI2950" s="308" t="s">
        <v>3444</v>
      </c>
      <c r="AJ2950" s="308"/>
      <c r="AK2950" s="308"/>
      <c r="AL2950" s="308"/>
      <c r="AM2950" s="308"/>
      <c r="AN2950" s="308"/>
      <c r="AO2950" s="308"/>
      <c r="AP2950" s="308"/>
      <c r="AQ2950" s="324"/>
      <c r="AR2950" s="324"/>
    </row>
    <row r="2951" spans="2:44" s="305" customFormat="1" ht="27.6">
      <c r="B2951" s="4"/>
      <c r="C2951" s="123" t="s">
        <v>3375</v>
      </c>
      <c r="D2951" s="123" t="s">
        <v>3676</v>
      </c>
      <c r="E2951" s="6" t="s">
        <v>3677</v>
      </c>
      <c r="F2951" s="7" t="s">
        <v>4104</v>
      </c>
      <c r="G2951" s="7" t="s">
        <v>3683</v>
      </c>
      <c r="H2951" s="8" t="s">
        <v>3481</v>
      </c>
      <c r="I2951" s="1">
        <v>2</v>
      </c>
      <c r="J2951" s="1">
        <v>0</v>
      </c>
      <c r="K2951" s="1">
        <v>0.02</v>
      </c>
      <c r="L2951" s="1">
        <v>0</v>
      </c>
      <c r="M2951" s="1"/>
      <c r="N2951" s="1"/>
      <c r="O2951" s="1"/>
      <c r="P2951" s="1"/>
      <c r="Q2951" s="1"/>
      <c r="R2951" s="306" t="s">
        <v>3684</v>
      </c>
      <c r="S2951" s="1" t="s">
        <v>3443</v>
      </c>
      <c r="T2951" s="3"/>
      <c r="U2951" s="3" t="s">
        <v>3444</v>
      </c>
      <c r="V2951" s="3" t="s">
        <v>3444</v>
      </c>
      <c r="W2951" s="3" t="s">
        <v>3444</v>
      </c>
      <c r="X2951" s="7" t="s">
        <v>3445</v>
      </c>
      <c r="Y2951" s="307"/>
      <c r="Z2951" s="308" t="s">
        <v>3444</v>
      </c>
      <c r="AA2951" s="308" t="s">
        <v>3444</v>
      </c>
      <c r="AB2951" s="308"/>
      <c r="AC2951" s="308"/>
      <c r="AD2951" s="308"/>
      <c r="AE2951" s="323" t="s">
        <v>3444</v>
      </c>
      <c r="AF2951" s="308" t="s">
        <v>3444</v>
      </c>
      <c r="AG2951" s="308"/>
      <c r="AH2951" s="308"/>
      <c r="AI2951" s="308" t="s">
        <v>3444</v>
      </c>
      <c r="AJ2951" s="308"/>
      <c r="AK2951" s="308"/>
      <c r="AL2951" s="308"/>
      <c r="AM2951" s="308"/>
      <c r="AN2951" s="308"/>
      <c r="AO2951" s="308"/>
      <c r="AP2951" s="308"/>
      <c r="AQ2951" s="324"/>
      <c r="AR2951" s="324"/>
    </row>
    <row r="2952" spans="2:44" s="305" customFormat="1" ht="27.6">
      <c r="B2952" s="4"/>
      <c r="C2952" s="123" t="s">
        <v>3375</v>
      </c>
      <c r="D2952" s="123" t="s">
        <v>3676</v>
      </c>
      <c r="E2952" s="6" t="s">
        <v>3677</v>
      </c>
      <c r="F2952" s="7" t="s">
        <v>4104</v>
      </c>
      <c r="G2952" s="7" t="s">
        <v>3685</v>
      </c>
      <c r="H2952" s="8" t="s">
        <v>1246</v>
      </c>
      <c r="I2952" s="1">
        <v>6</v>
      </c>
      <c r="J2952" s="1">
        <v>0</v>
      </c>
      <c r="K2952" s="1">
        <v>0.1</v>
      </c>
      <c r="L2952" s="1">
        <v>0</v>
      </c>
      <c r="M2952" s="1"/>
      <c r="N2952" s="1"/>
      <c r="O2952" s="1"/>
      <c r="P2952" s="1"/>
      <c r="Q2952" s="1"/>
      <c r="R2952" s="306" t="s">
        <v>3686</v>
      </c>
      <c r="S2952" s="1" t="s">
        <v>3443</v>
      </c>
      <c r="T2952" s="3"/>
      <c r="U2952" s="3" t="s">
        <v>3444</v>
      </c>
      <c r="V2952" s="3" t="s">
        <v>3444</v>
      </c>
      <c r="W2952" s="3" t="s">
        <v>3444</v>
      </c>
      <c r="X2952" s="7" t="s">
        <v>3445</v>
      </c>
      <c r="Y2952" s="307"/>
      <c r="Z2952" s="308" t="s">
        <v>3444</v>
      </c>
      <c r="AA2952" s="308" t="s">
        <v>3444</v>
      </c>
      <c r="AB2952" s="308"/>
      <c r="AC2952" s="308"/>
      <c r="AD2952" s="308"/>
      <c r="AE2952" s="323" t="s">
        <v>3444</v>
      </c>
      <c r="AF2952" s="308" t="s">
        <v>3444</v>
      </c>
      <c r="AG2952" s="308"/>
      <c r="AH2952" s="308"/>
      <c r="AI2952" s="308" t="s">
        <v>3444</v>
      </c>
      <c r="AJ2952" s="308"/>
      <c r="AK2952" s="308"/>
      <c r="AL2952" s="308"/>
      <c r="AM2952" s="308"/>
      <c r="AN2952" s="308"/>
      <c r="AO2952" s="308"/>
      <c r="AP2952" s="308"/>
      <c r="AQ2952" s="324"/>
      <c r="AR2952" s="324"/>
    </row>
    <row r="2953" spans="2:44" s="305" customFormat="1" ht="27.6">
      <c r="B2953" s="4"/>
      <c r="C2953" s="123" t="s">
        <v>3375</v>
      </c>
      <c r="D2953" s="123" t="s">
        <v>3676</v>
      </c>
      <c r="E2953" s="6" t="s">
        <v>3677</v>
      </c>
      <c r="F2953" s="7" t="s">
        <v>4104</v>
      </c>
      <c r="G2953" s="7" t="s">
        <v>3687</v>
      </c>
      <c r="H2953" s="8" t="s">
        <v>1246</v>
      </c>
      <c r="I2953" s="1">
        <v>16</v>
      </c>
      <c r="J2953" s="1">
        <v>0</v>
      </c>
      <c r="K2953" s="1">
        <v>0.15</v>
      </c>
      <c r="L2953" s="1">
        <v>0.3</v>
      </c>
      <c r="M2953" s="1"/>
      <c r="N2953" s="1"/>
      <c r="O2953" s="1"/>
      <c r="P2953" s="1"/>
      <c r="Q2953" s="1"/>
      <c r="R2953" s="306" t="s">
        <v>3688</v>
      </c>
      <c r="S2953" s="1" t="s">
        <v>3443</v>
      </c>
      <c r="T2953" s="3"/>
      <c r="U2953" s="3" t="s">
        <v>3444</v>
      </c>
      <c r="V2953" s="3" t="s">
        <v>3444</v>
      </c>
      <c r="W2953" s="3" t="s">
        <v>3444</v>
      </c>
      <c r="X2953" s="7" t="s">
        <v>3445</v>
      </c>
      <c r="Y2953" s="307"/>
      <c r="Z2953" s="308" t="s">
        <v>3444</v>
      </c>
      <c r="AA2953" s="308" t="s">
        <v>3444</v>
      </c>
      <c r="AB2953" s="308"/>
      <c r="AC2953" s="308"/>
      <c r="AD2953" s="308"/>
      <c r="AE2953" s="323" t="s">
        <v>3444</v>
      </c>
      <c r="AF2953" s="308" t="s">
        <v>3444</v>
      </c>
      <c r="AG2953" s="308"/>
      <c r="AH2953" s="308"/>
      <c r="AI2953" s="308" t="s">
        <v>3444</v>
      </c>
      <c r="AJ2953" s="308"/>
      <c r="AK2953" s="308"/>
      <c r="AL2953" s="308"/>
      <c r="AM2953" s="308"/>
      <c r="AN2953" s="308"/>
      <c r="AO2953" s="308"/>
      <c r="AP2953" s="308"/>
      <c r="AQ2953" s="324"/>
      <c r="AR2953" s="324"/>
    </row>
    <row r="2954" spans="2:44" s="305" customFormat="1" ht="28.8">
      <c r="B2954" s="4"/>
      <c r="C2954" s="123" t="s">
        <v>3375</v>
      </c>
      <c r="D2954" s="123" t="s">
        <v>3676</v>
      </c>
      <c r="E2954" s="6" t="s">
        <v>3677</v>
      </c>
      <c r="F2954" s="7" t="s">
        <v>4104</v>
      </c>
      <c r="G2954" s="7" t="s">
        <v>3689</v>
      </c>
      <c r="H2954" s="8" t="s">
        <v>1246</v>
      </c>
      <c r="I2954" s="1">
        <v>60</v>
      </c>
      <c r="J2954" s="1">
        <v>0</v>
      </c>
      <c r="K2954" s="1">
        <v>0.5</v>
      </c>
      <c r="L2954" s="1">
        <v>1</v>
      </c>
      <c r="M2954" s="1"/>
      <c r="N2954" s="1"/>
      <c r="O2954" s="1"/>
      <c r="P2954" s="1"/>
      <c r="Q2954" s="1"/>
      <c r="R2954" s="306" t="s">
        <v>3690</v>
      </c>
      <c r="S2954" s="1" t="s">
        <v>3408</v>
      </c>
      <c r="T2954" s="3"/>
      <c r="U2954" s="3" t="s">
        <v>3409</v>
      </c>
      <c r="V2954" s="3" t="s">
        <v>3409</v>
      </c>
      <c r="W2954" s="3" t="s">
        <v>3409</v>
      </c>
      <c r="X2954" s="7" t="s">
        <v>3410</v>
      </c>
      <c r="Y2954" s="307"/>
      <c r="Z2954" s="308" t="s">
        <v>3409</v>
      </c>
      <c r="AA2954" s="308" t="s">
        <v>3409</v>
      </c>
      <c r="AB2954" s="308"/>
      <c r="AC2954" s="308"/>
      <c r="AD2954" s="308"/>
      <c r="AE2954" s="323" t="s">
        <v>3409</v>
      </c>
      <c r="AF2954" s="308" t="s">
        <v>3409</v>
      </c>
      <c r="AG2954" s="308"/>
      <c r="AH2954" s="308"/>
      <c r="AI2954" s="308" t="s">
        <v>3409</v>
      </c>
      <c r="AJ2954" s="308"/>
      <c r="AK2954" s="308"/>
      <c r="AL2954" s="308"/>
      <c r="AM2954" s="308"/>
      <c r="AN2954" s="308"/>
      <c r="AO2954" s="308"/>
      <c r="AP2954" s="308"/>
      <c r="AQ2954" s="324"/>
      <c r="AR2954" s="324"/>
    </row>
    <row r="2955" spans="2:44" s="305" customFormat="1" ht="28.8">
      <c r="B2955" s="4"/>
      <c r="C2955" s="123" t="s">
        <v>3375</v>
      </c>
      <c r="D2955" s="123" t="s">
        <v>3676</v>
      </c>
      <c r="E2955" s="6" t="s">
        <v>3677</v>
      </c>
      <c r="F2955" s="7" t="s">
        <v>4104</v>
      </c>
      <c r="G2955" s="7" t="s">
        <v>3691</v>
      </c>
      <c r="H2955" s="8" t="s">
        <v>1246</v>
      </c>
      <c r="I2955" s="1">
        <v>60</v>
      </c>
      <c r="J2955" s="1">
        <v>0</v>
      </c>
      <c r="K2955" s="1">
        <v>0.5</v>
      </c>
      <c r="L2955" s="1">
        <v>1</v>
      </c>
      <c r="M2955" s="1"/>
      <c r="N2955" s="1"/>
      <c r="O2955" s="1"/>
      <c r="P2955" s="1"/>
      <c r="Q2955" s="1"/>
      <c r="R2955" s="306" t="s">
        <v>3690</v>
      </c>
      <c r="S2955" s="1" t="s">
        <v>3408</v>
      </c>
      <c r="T2955" s="3"/>
      <c r="U2955" s="3" t="s">
        <v>3409</v>
      </c>
      <c r="V2955" s="3" t="s">
        <v>3409</v>
      </c>
      <c r="W2955" s="3" t="s">
        <v>3409</v>
      </c>
      <c r="X2955" s="7" t="s">
        <v>3410</v>
      </c>
      <c r="Y2955" s="307"/>
      <c r="Z2955" s="308" t="s">
        <v>3409</v>
      </c>
      <c r="AA2955" s="308" t="s">
        <v>3409</v>
      </c>
      <c r="AB2955" s="308"/>
      <c r="AC2955" s="308"/>
      <c r="AD2955" s="308"/>
      <c r="AE2955" s="323" t="s">
        <v>3409</v>
      </c>
      <c r="AF2955" s="308" t="s">
        <v>3409</v>
      </c>
      <c r="AG2955" s="308"/>
      <c r="AH2955" s="308"/>
      <c r="AI2955" s="308" t="s">
        <v>3409</v>
      </c>
      <c r="AJ2955" s="308"/>
      <c r="AK2955" s="308"/>
      <c r="AL2955" s="308"/>
      <c r="AM2955" s="308"/>
      <c r="AN2955" s="308"/>
      <c r="AO2955" s="308"/>
      <c r="AP2955" s="308"/>
      <c r="AQ2955" s="324"/>
      <c r="AR2955" s="324"/>
    </row>
    <row r="2956" spans="2:44" s="305" customFormat="1" ht="27.6">
      <c r="B2956" s="4"/>
      <c r="C2956" s="123" t="s">
        <v>3375</v>
      </c>
      <c r="D2956" s="123" t="s">
        <v>3676</v>
      </c>
      <c r="E2956" s="6" t="s">
        <v>3677</v>
      </c>
      <c r="F2956" s="7" t="s">
        <v>4104</v>
      </c>
      <c r="G2956" s="7" t="s">
        <v>3692</v>
      </c>
      <c r="H2956" s="8" t="s">
        <v>1246</v>
      </c>
      <c r="I2956" s="1">
        <v>12</v>
      </c>
      <c r="J2956" s="1">
        <v>0</v>
      </c>
      <c r="K2956" s="1">
        <v>0.1</v>
      </c>
      <c r="L2956" s="1">
        <v>0.2</v>
      </c>
      <c r="M2956" s="1"/>
      <c r="N2956" s="1"/>
      <c r="O2956" s="1"/>
      <c r="P2956" s="1"/>
      <c r="Q2956" s="1"/>
      <c r="R2956" s="306" t="s">
        <v>3690</v>
      </c>
      <c r="S2956" s="1" t="s">
        <v>3408</v>
      </c>
      <c r="T2956" s="3"/>
      <c r="U2956" s="3" t="s">
        <v>3409</v>
      </c>
      <c r="V2956" s="3" t="s">
        <v>3409</v>
      </c>
      <c r="W2956" s="3" t="s">
        <v>3409</v>
      </c>
      <c r="X2956" s="7" t="s">
        <v>3410</v>
      </c>
      <c r="Y2956" s="307"/>
      <c r="Z2956" s="308" t="s">
        <v>3409</v>
      </c>
      <c r="AA2956" s="308" t="s">
        <v>3409</v>
      </c>
      <c r="AB2956" s="308"/>
      <c r="AC2956" s="308"/>
      <c r="AD2956" s="308"/>
      <c r="AE2956" s="323" t="s">
        <v>3409</v>
      </c>
      <c r="AF2956" s="308" t="s">
        <v>3409</v>
      </c>
      <c r="AG2956" s="308"/>
      <c r="AH2956" s="308"/>
      <c r="AI2956" s="308" t="s">
        <v>3409</v>
      </c>
      <c r="AJ2956" s="308"/>
      <c r="AK2956" s="308"/>
      <c r="AL2956" s="308"/>
      <c r="AM2956" s="308"/>
      <c r="AN2956" s="308"/>
      <c r="AO2956" s="308"/>
      <c r="AP2956" s="308"/>
      <c r="AQ2956" s="324"/>
      <c r="AR2956" s="324"/>
    </row>
    <row r="2957" spans="2:44" s="305" customFormat="1" ht="28.8">
      <c r="B2957" s="4"/>
      <c r="C2957" s="123" t="s">
        <v>3375</v>
      </c>
      <c r="D2957" s="123" t="s">
        <v>3676</v>
      </c>
      <c r="E2957" s="6" t="s">
        <v>3677</v>
      </c>
      <c r="F2957" s="7" t="s">
        <v>4104</v>
      </c>
      <c r="G2957" s="7" t="s">
        <v>3693</v>
      </c>
      <c r="H2957" s="8" t="s">
        <v>1246</v>
      </c>
      <c r="I2957" s="1">
        <v>12</v>
      </c>
      <c r="J2957" s="1">
        <v>0</v>
      </c>
      <c r="K2957" s="1">
        <v>0.1</v>
      </c>
      <c r="L2957" s="1">
        <v>0.3</v>
      </c>
      <c r="M2957" s="1"/>
      <c r="N2957" s="1"/>
      <c r="O2957" s="1"/>
      <c r="P2957" s="1"/>
      <c r="Q2957" s="1"/>
      <c r="R2957" s="306" t="s">
        <v>3690</v>
      </c>
      <c r="S2957" s="1" t="s">
        <v>3408</v>
      </c>
      <c r="T2957" s="3"/>
      <c r="U2957" s="3" t="s">
        <v>3409</v>
      </c>
      <c r="V2957" s="3" t="s">
        <v>3409</v>
      </c>
      <c r="W2957" s="3" t="s">
        <v>3409</v>
      </c>
      <c r="X2957" s="7" t="s">
        <v>3410</v>
      </c>
      <c r="Y2957" s="307"/>
      <c r="Z2957" s="308" t="s">
        <v>3409</v>
      </c>
      <c r="AA2957" s="308" t="s">
        <v>3409</v>
      </c>
      <c r="AB2957" s="308"/>
      <c r="AC2957" s="308"/>
      <c r="AD2957" s="308"/>
      <c r="AE2957" s="323" t="s">
        <v>3409</v>
      </c>
      <c r="AF2957" s="308" t="s">
        <v>3409</v>
      </c>
      <c r="AG2957" s="308"/>
      <c r="AH2957" s="308"/>
      <c r="AI2957" s="308" t="s">
        <v>3409</v>
      </c>
      <c r="AJ2957" s="308"/>
      <c r="AK2957" s="308"/>
      <c r="AL2957" s="308"/>
      <c r="AM2957" s="308"/>
      <c r="AN2957" s="308"/>
      <c r="AO2957" s="308"/>
      <c r="AP2957" s="308"/>
      <c r="AQ2957" s="324"/>
      <c r="AR2957" s="324"/>
    </row>
    <row r="2958" spans="2:44" s="305" customFormat="1" ht="27.6">
      <c r="B2958" s="4"/>
      <c r="C2958" s="123" t="s">
        <v>3375</v>
      </c>
      <c r="D2958" s="123" t="s">
        <v>3676</v>
      </c>
      <c r="E2958" s="6" t="s">
        <v>3677</v>
      </c>
      <c r="F2958" s="7" t="s">
        <v>4104</v>
      </c>
      <c r="G2958" s="7" t="s">
        <v>3694</v>
      </c>
      <c r="H2958" s="8" t="s">
        <v>1246</v>
      </c>
      <c r="I2958" s="1">
        <v>30</v>
      </c>
      <c r="J2958" s="1">
        <v>0</v>
      </c>
      <c r="K2958" s="1">
        <v>0.2</v>
      </c>
      <c r="L2958" s="1">
        <v>0.6</v>
      </c>
      <c r="M2958" s="1"/>
      <c r="N2958" s="1"/>
      <c r="O2958" s="1"/>
      <c r="P2958" s="1"/>
      <c r="Q2958" s="1"/>
      <c r="R2958" s="306" t="s">
        <v>3690</v>
      </c>
      <c r="S2958" s="1" t="s">
        <v>3408</v>
      </c>
      <c r="T2958" s="3"/>
      <c r="U2958" s="3" t="s">
        <v>3409</v>
      </c>
      <c r="V2958" s="3" t="s">
        <v>3409</v>
      </c>
      <c r="W2958" s="3" t="s">
        <v>3409</v>
      </c>
      <c r="X2958" s="7" t="s">
        <v>3410</v>
      </c>
      <c r="Y2958" s="307"/>
      <c r="Z2958" s="308" t="s">
        <v>3409</v>
      </c>
      <c r="AA2958" s="308" t="s">
        <v>3409</v>
      </c>
      <c r="AB2958" s="308"/>
      <c r="AC2958" s="308"/>
      <c r="AD2958" s="308"/>
      <c r="AE2958" s="323" t="s">
        <v>3409</v>
      </c>
      <c r="AF2958" s="308" t="s">
        <v>3409</v>
      </c>
      <c r="AG2958" s="308"/>
      <c r="AH2958" s="308"/>
      <c r="AI2958" s="308" t="s">
        <v>3409</v>
      </c>
      <c r="AJ2958" s="308"/>
      <c r="AK2958" s="308"/>
      <c r="AL2958" s="308"/>
      <c r="AM2958" s="308"/>
      <c r="AN2958" s="308"/>
      <c r="AO2958" s="308"/>
      <c r="AP2958" s="308"/>
      <c r="AQ2958" s="324"/>
      <c r="AR2958" s="324"/>
    </row>
    <row r="2959" spans="2:44" s="305" customFormat="1" ht="27.6">
      <c r="B2959" s="4"/>
      <c r="C2959" s="123" t="s">
        <v>3375</v>
      </c>
      <c r="D2959" s="123" t="s">
        <v>3676</v>
      </c>
      <c r="E2959" s="6" t="s">
        <v>3677</v>
      </c>
      <c r="F2959" s="7" t="s">
        <v>4104</v>
      </c>
      <c r="G2959" s="7" t="s">
        <v>3695</v>
      </c>
      <c r="H2959" s="8" t="s">
        <v>1246</v>
      </c>
      <c r="I2959" s="1">
        <v>20</v>
      </c>
      <c r="J2959" s="1">
        <v>0</v>
      </c>
      <c r="K2959" s="1">
        <v>0.15</v>
      </c>
      <c r="L2959" s="1">
        <v>0</v>
      </c>
      <c r="M2959" s="1"/>
      <c r="N2959" s="1"/>
      <c r="O2959" s="1"/>
      <c r="P2959" s="1"/>
      <c r="Q2959" s="1"/>
      <c r="R2959" s="306" t="s">
        <v>3690</v>
      </c>
      <c r="S2959" s="1" t="s">
        <v>3408</v>
      </c>
      <c r="T2959" s="3"/>
      <c r="U2959" s="3" t="s">
        <v>3409</v>
      </c>
      <c r="V2959" s="3" t="s">
        <v>3409</v>
      </c>
      <c r="W2959" s="3" t="s">
        <v>3409</v>
      </c>
      <c r="X2959" s="7" t="s">
        <v>3410</v>
      </c>
      <c r="Y2959" s="307"/>
      <c r="Z2959" s="308" t="s">
        <v>3409</v>
      </c>
      <c r="AA2959" s="308" t="s">
        <v>3409</v>
      </c>
      <c r="AB2959" s="308"/>
      <c r="AC2959" s="308"/>
      <c r="AD2959" s="308"/>
      <c r="AE2959" s="323" t="s">
        <v>3409</v>
      </c>
      <c r="AF2959" s="308" t="s">
        <v>3409</v>
      </c>
      <c r="AG2959" s="308"/>
      <c r="AH2959" s="308"/>
      <c r="AI2959" s="308" t="s">
        <v>3409</v>
      </c>
      <c r="AJ2959" s="308"/>
      <c r="AK2959" s="308"/>
      <c r="AL2959" s="308"/>
      <c r="AM2959" s="308"/>
      <c r="AN2959" s="308"/>
      <c r="AO2959" s="308"/>
      <c r="AP2959" s="308"/>
      <c r="AQ2959" s="324"/>
      <c r="AR2959" s="324"/>
    </row>
    <row r="2960" spans="2:44" s="305" customFormat="1" ht="27.6">
      <c r="B2960" s="4"/>
      <c r="C2960" s="123" t="s">
        <v>3375</v>
      </c>
      <c r="D2960" s="123" t="s">
        <v>3676</v>
      </c>
      <c r="E2960" s="6" t="s">
        <v>3677</v>
      </c>
      <c r="F2960" s="7" t="s">
        <v>4104</v>
      </c>
      <c r="G2960" s="7" t="s">
        <v>3696</v>
      </c>
      <c r="H2960" s="8" t="s">
        <v>1246</v>
      </c>
      <c r="I2960" s="1">
        <v>20</v>
      </c>
      <c r="J2960" s="1">
        <v>0</v>
      </c>
      <c r="K2960" s="1">
        <v>0.2</v>
      </c>
      <c r="L2960" s="1">
        <v>0.3</v>
      </c>
      <c r="M2960" s="1"/>
      <c r="N2960" s="1"/>
      <c r="O2960" s="1"/>
      <c r="P2960" s="1"/>
      <c r="Q2960" s="1"/>
      <c r="R2960" s="306" t="s">
        <v>3690</v>
      </c>
      <c r="S2960" s="1" t="s">
        <v>3408</v>
      </c>
      <c r="T2960" s="3"/>
      <c r="U2960" s="3" t="s">
        <v>3409</v>
      </c>
      <c r="V2960" s="3" t="s">
        <v>3409</v>
      </c>
      <c r="W2960" s="3" t="s">
        <v>3409</v>
      </c>
      <c r="X2960" s="7" t="s">
        <v>3410</v>
      </c>
      <c r="Y2960" s="307"/>
      <c r="Z2960" s="308" t="s">
        <v>3409</v>
      </c>
      <c r="AA2960" s="308" t="s">
        <v>3409</v>
      </c>
      <c r="AB2960" s="308"/>
      <c r="AC2960" s="308"/>
      <c r="AD2960" s="308"/>
      <c r="AE2960" s="323" t="s">
        <v>3409</v>
      </c>
      <c r="AF2960" s="308" t="s">
        <v>3409</v>
      </c>
      <c r="AG2960" s="308"/>
      <c r="AH2960" s="308"/>
      <c r="AI2960" s="308" t="s">
        <v>3409</v>
      </c>
      <c r="AJ2960" s="308"/>
      <c r="AK2960" s="308"/>
      <c r="AL2960" s="308"/>
      <c r="AM2960" s="308"/>
      <c r="AN2960" s="308"/>
      <c r="AO2960" s="308"/>
      <c r="AP2960" s="308"/>
      <c r="AQ2960" s="324"/>
      <c r="AR2960" s="324"/>
    </row>
    <row r="2961" spans="2:44" s="305" customFormat="1" ht="28.2">
      <c r="B2961" s="4"/>
      <c r="C2961" s="123" t="s">
        <v>3375</v>
      </c>
      <c r="D2961" s="123" t="s">
        <v>3676</v>
      </c>
      <c r="E2961" s="6" t="s">
        <v>3677</v>
      </c>
      <c r="F2961" s="7" t="s">
        <v>4104</v>
      </c>
      <c r="G2961" s="7" t="s">
        <v>3697</v>
      </c>
      <c r="H2961" s="8" t="s">
        <v>1246</v>
      </c>
      <c r="I2961" s="1">
        <v>20</v>
      </c>
      <c r="J2961" s="1">
        <v>0</v>
      </c>
      <c r="K2961" s="1">
        <v>0.2</v>
      </c>
      <c r="L2961" s="1">
        <v>0.6</v>
      </c>
      <c r="M2961" s="1"/>
      <c r="N2961" s="1"/>
      <c r="O2961" s="1"/>
      <c r="P2961" s="1"/>
      <c r="Q2961" s="1"/>
      <c r="R2961" s="306" t="s">
        <v>3690</v>
      </c>
      <c r="S2961" s="1" t="s">
        <v>3408</v>
      </c>
      <c r="T2961" s="3"/>
      <c r="U2961" s="3" t="s">
        <v>3409</v>
      </c>
      <c r="V2961" s="3" t="s">
        <v>3409</v>
      </c>
      <c r="W2961" s="3" t="s">
        <v>3409</v>
      </c>
      <c r="X2961" s="7" t="s">
        <v>3410</v>
      </c>
      <c r="Y2961" s="307"/>
      <c r="Z2961" s="308" t="s">
        <v>3409</v>
      </c>
      <c r="AA2961" s="308" t="s">
        <v>3409</v>
      </c>
      <c r="AB2961" s="308"/>
      <c r="AC2961" s="308"/>
      <c r="AD2961" s="308"/>
      <c r="AE2961" s="323" t="s">
        <v>3409</v>
      </c>
      <c r="AF2961" s="308" t="s">
        <v>3409</v>
      </c>
      <c r="AG2961" s="308"/>
      <c r="AH2961" s="308"/>
      <c r="AI2961" s="308" t="s">
        <v>3409</v>
      </c>
      <c r="AJ2961" s="308"/>
      <c r="AK2961" s="308"/>
      <c r="AL2961" s="308"/>
      <c r="AM2961" s="308"/>
      <c r="AN2961" s="308"/>
      <c r="AO2961" s="308"/>
      <c r="AP2961" s="308"/>
      <c r="AQ2961" s="324"/>
      <c r="AR2961" s="324"/>
    </row>
    <row r="2962" spans="2:44" s="305" customFormat="1" ht="27.6">
      <c r="B2962" s="4"/>
      <c r="C2962" s="123" t="s">
        <v>3375</v>
      </c>
      <c r="D2962" s="123" t="s">
        <v>3676</v>
      </c>
      <c r="E2962" s="6" t="s">
        <v>3677</v>
      </c>
      <c r="F2962" s="7" t="s">
        <v>4104</v>
      </c>
      <c r="G2962" s="7" t="s">
        <v>3698</v>
      </c>
      <c r="H2962" s="8" t="s">
        <v>1246</v>
      </c>
      <c r="I2962" s="1">
        <v>20</v>
      </c>
      <c r="J2962" s="1">
        <v>0</v>
      </c>
      <c r="K2962" s="1">
        <v>0.2</v>
      </c>
      <c r="L2962" s="1">
        <v>0</v>
      </c>
      <c r="M2962" s="1"/>
      <c r="N2962" s="1"/>
      <c r="O2962" s="1"/>
      <c r="P2962" s="1"/>
      <c r="Q2962" s="1"/>
      <c r="R2962" s="306" t="s">
        <v>3699</v>
      </c>
      <c r="S2962" s="1" t="s">
        <v>3408</v>
      </c>
      <c r="T2962" s="3"/>
      <c r="U2962" s="3" t="s">
        <v>3409</v>
      </c>
      <c r="V2962" s="3" t="s">
        <v>3409</v>
      </c>
      <c r="W2962" s="3" t="s">
        <v>3409</v>
      </c>
      <c r="X2962" s="7" t="s">
        <v>3410</v>
      </c>
      <c r="Y2962" s="307"/>
      <c r="Z2962" s="308" t="s">
        <v>3409</v>
      </c>
      <c r="AA2962" s="308" t="s">
        <v>3409</v>
      </c>
      <c r="AB2962" s="308"/>
      <c r="AC2962" s="308"/>
      <c r="AD2962" s="308"/>
      <c r="AE2962" s="323" t="s">
        <v>3409</v>
      </c>
      <c r="AF2962" s="308" t="s">
        <v>3409</v>
      </c>
      <c r="AG2962" s="308"/>
      <c r="AH2962" s="308"/>
      <c r="AI2962" s="308" t="s">
        <v>3409</v>
      </c>
      <c r="AJ2962" s="308"/>
      <c r="AK2962" s="308"/>
      <c r="AL2962" s="308"/>
      <c r="AM2962" s="308"/>
      <c r="AN2962" s="308"/>
      <c r="AO2962" s="308"/>
      <c r="AP2962" s="308"/>
      <c r="AQ2962" s="324"/>
      <c r="AR2962" s="324"/>
    </row>
    <row r="2963" spans="2:44" s="305" customFormat="1" ht="28.2">
      <c r="B2963" s="4"/>
      <c r="C2963" s="123" t="s">
        <v>3375</v>
      </c>
      <c r="D2963" s="123" t="s">
        <v>3676</v>
      </c>
      <c r="E2963" s="6" t="s">
        <v>3677</v>
      </c>
      <c r="F2963" s="7" t="s">
        <v>4104</v>
      </c>
      <c r="G2963" s="7" t="s">
        <v>3700</v>
      </c>
      <c r="H2963" s="8" t="s">
        <v>1246</v>
      </c>
      <c r="I2963" s="1">
        <v>60</v>
      </c>
      <c r="J2963" s="1">
        <v>0</v>
      </c>
      <c r="K2963" s="1">
        <v>0.5</v>
      </c>
      <c r="L2963" s="1">
        <v>1</v>
      </c>
      <c r="M2963" s="1"/>
      <c r="N2963" s="1"/>
      <c r="O2963" s="1"/>
      <c r="P2963" s="1"/>
      <c r="Q2963" s="1"/>
      <c r="R2963" s="306" t="s">
        <v>3690</v>
      </c>
      <c r="S2963" s="1" t="s">
        <v>3408</v>
      </c>
      <c r="T2963" s="3"/>
      <c r="U2963" s="3" t="s">
        <v>3409</v>
      </c>
      <c r="V2963" s="3" t="s">
        <v>3409</v>
      </c>
      <c r="W2963" s="3" t="s">
        <v>3409</v>
      </c>
      <c r="X2963" s="7" t="s">
        <v>3410</v>
      </c>
      <c r="Y2963" s="307"/>
      <c r="Z2963" s="308" t="s">
        <v>3409</v>
      </c>
      <c r="AA2963" s="308" t="s">
        <v>3409</v>
      </c>
      <c r="AB2963" s="308"/>
      <c r="AC2963" s="308"/>
      <c r="AD2963" s="308"/>
      <c r="AE2963" s="323" t="s">
        <v>3409</v>
      </c>
      <c r="AF2963" s="308" t="s">
        <v>3409</v>
      </c>
      <c r="AG2963" s="308"/>
      <c r="AH2963" s="308"/>
      <c r="AI2963" s="308" t="s">
        <v>3409</v>
      </c>
      <c r="AJ2963" s="308"/>
      <c r="AK2963" s="308"/>
      <c r="AL2963" s="308"/>
      <c r="AM2963" s="308"/>
      <c r="AN2963" s="308"/>
      <c r="AO2963" s="308"/>
      <c r="AP2963" s="308"/>
      <c r="AQ2963" s="324"/>
      <c r="AR2963" s="324"/>
    </row>
    <row r="2964" spans="2:44" s="305" customFormat="1" ht="16.2">
      <c r="B2964" s="4"/>
      <c r="C2964" s="381" t="s">
        <v>3710</v>
      </c>
      <c r="D2964" s="221" t="s">
        <v>3707</v>
      </c>
      <c r="E2964" s="221" t="s">
        <v>3707</v>
      </c>
      <c r="F2964" s="391" t="s">
        <v>3707</v>
      </c>
      <c r="G2964" s="7" t="s">
        <v>3707</v>
      </c>
      <c r="H2964" s="8" t="s">
        <v>262</v>
      </c>
      <c r="I2964" s="1">
        <v>3</v>
      </c>
      <c r="J2964" s="1">
        <v>3</v>
      </c>
      <c r="K2964" s="1"/>
      <c r="L2964" s="1"/>
      <c r="M2964" s="1">
        <v>3</v>
      </c>
      <c r="N2964" s="1">
        <v>3</v>
      </c>
      <c r="O2964" s="1"/>
      <c r="P2964" s="1"/>
      <c r="Q2964" s="1"/>
      <c r="R2964" s="306" t="s">
        <v>3708</v>
      </c>
      <c r="S2964" s="1" t="s">
        <v>1267</v>
      </c>
      <c r="T2964" s="3" t="s">
        <v>31</v>
      </c>
      <c r="U2964" s="3" t="s">
        <v>31</v>
      </c>
      <c r="V2964" s="3" t="s">
        <v>31</v>
      </c>
      <c r="W2964" s="3" t="s">
        <v>31</v>
      </c>
      <c r="X2964" s="313" t="s">
        <v>3709</v>
      </c>
      <c r="Y2964" s="307"/>
      <c r="Z2964" s="308"/>
      <c r="AA2964" s="308"/>
      <c r="AB2964" s="308"/>
      <c r="AC2964" s="308"/>
      <c r="AD2964" s="308"/>
      <c r="AE2964" s="323"/>
      <c r="AF2964" s="308"/>
      <c r="AG2964" s="308"/>
      <c r="AH2964" s="308"/>
      <c r="AI2964" s="308"/>
      <c r="AJ2964" s="308"/>
      <c r="AK2964" s="308"/>
      <c r="AL2964" s="308"/>
      <c r="AM2964" s="308"/>
      <c r="AN2964" s="308"/>
      <c r="AO2964" s="308"/>
      <c r="AP2964" s="308"/>
      <c r="AQ2964" s="324"/>
      <c r="AR2964" s="324"/>
    </row>
    <row r="2965" spans="2:44" s="305" customFormat="1" ht="16.2">
      <c r="B2965" s="4"/>
      <c r="C2965" s="381" t="s">
        <v>3710</v>
      </c>
      <c r="D2965" s="221" t="s">
        <v>3711</v>
      </c>
      <c r="E2965" s="221" t="s">
        <v>3711</v>
      </c>
      <c r="F2965" s="391" t="s">
        <v>3712</v>
      </c>
      <c r="G2965" s="7" t="s">
        <v>3712</v>
      </c>
      <c r="H2965" s="8" t="s">
        <v>262</v>
      </c>
      <c r="I2965" s="1">
        <v>1</v>
      </c>
      <c r="J2965" s="1">
        <v>960</v>
      </c>
      <c r="K2965" s="1"/>
      <c r="L2965" s="1"/>
      <c r="M2965" s="1">
        <v>13.5</v>
      </c>
      <c r="N2965" s="1">
        <v>6840</v>
      </c>
      <c r="O2965" s="1"/>
      <c r="P2965" s="1"/>
      <c r="Q2965" s="1"/>
      <c r="R2965" s="306" t="s">
        <v>3713</v>
      </c>
      <c r="S2965" s="1" t="s">
        <v>1267</v>
      </c>
      <c r="T2965" s="3" t="s">
        <v>31</v>
      </c>
      <c r="U2965" s="3" t="s">
        <v>31</v>
      </c>
      <c r="V2965" s="3" t="s">
        <v>31</v>
      </c>
      <c r="W2965" s="3" t="s">
        <v>31</v>
      </c>
      <c r="X2965" s="313" t="s">
        <v>3709</v>
      </c>
      <c r="Y2965" s="307"/>
      <c r="Z2965" s="308"/>
      <c r="AA2965" s="308"/>
      <c r="AB2965" s="308"/>
      <c r="AC2965" s="308"/>
      <c r="AD2965" s="308"/>
      <c r="AE2965" s="323"/>
      <c r="AF2965" s="308"/>
      <c r="AG2965" s="308"/>
      <c r="AH2965" s="308"/>
      <c r="AI2965" s="308"/>
      <c r="AJ2965" s="308"/>
      <c r="AK2965" s="308"/>
      <c r="AL2965" s="308"/>
      <c r="AM2965" s="308"/>
      <c r="AN2965" s="308"/>
      <c r="AO2965" s="308"/>
      <c r="AP2965" s="308"/>
      <c r="AQ2965" s="324"/>
      <c r="AR2965" s="324"/>
    </row>
    <row r="2966" spans="2:44" s="305" customFormat="1" ht="16.2">
      <c r="B2966" s="4"/>
      <c r="C2966" s="381" t="s">
        <v>3710</v>
      </c>
      <c r="D2966" s="221" t="s">
        <v>3711</v>
      </c>
      <c r="E2966" s="221" t="s">
        <v>3711</v>
      </c>
      <c r="F2966" s="391" t="s">
        <v>3714</v>
      </c>
      <c r="G2966" s="7" t="s">
        <v>3714</v>
      </c>
      <c r="H2966" s="8" t="s">
        <v>262</v>
      </c>
      <c r="I2966" s="1">
        <v>1</v>
      </c>
      <c r="J2966" s="1">
        <v>780</v>
      </c>
      <c r="K2966" s="1"/>
      <c r="L2966" s="1"/>
      <c r="M2966" s="1"/>
      <c r="N2966" s="1"/>
      <c r="O2966" s="1"/>
      <c r="P2966" s="1"/>
      <c r="Q2966" s="1"/>
      <c r="R2966" s="306" t="s">
        <v>3713</v>
      </c>
      <c r="S2966" s="1" t="s">
        <v>1267</v>
      </c>
      <c r="T2966" s="3" t="s">
        <v>31</v>
      </c>
      <c r="U2966" s="3" t="s">
        <v>31</v>
      </c>
      <c r="V2966" s="3" t="s">
        <v>31</v>
      </c>
      <c r="W2966" s="3" t="s">
        <v>31</v>
      </c>
      <c r="X2966" s="313" t="s">
        <v>3709</v>
      </c>
      <c r="Y2966" s="307"/>
      <c r="Z2966" s="308"/>
      <c r="AA2966" s="308"/>
      <c r="AB2966" s="308"/>
      <c r="AC2966" s="308"/>
      <c r="AD2966" s="308"/>
      <c r="AE2966" s="323"/>
      <c r="AF2966" s="308"/>
      <c r="AG2966" s="308"/>
      <c r="AH2966" s="308"/>
      <c r="AI2966" s="308"/>
      <c r="AJ2966" s="308"/>
      <c r="AK2966" s="308"/>
      <c r="AL2966" s="308"/>
      <c r="AM2966" s="308"/>
      <c r="AN2966" s="308"/>
      <c r="AO2966" s="308"/>
      <c r="AP2966" s="308"/>
      <c r="AQ2966" s="324"/>
      <c r="AR2966" s="324"/>
    </row>
    <row r="2967" spans="2:44" s="305" customFormat="1" ht="16.2">
      <c r="B2967" s="4"/>
      <c r="C2967" s="381" t="s">
        <v>3710</v>
      </c>
      <c r="D2967" s="221" t="s">
        <v>3711</v>
      </c>
      <c r="E2967" s="221" t="s">
        <v>3711</v>
      </c>
      <c r="F2967" s="391" t="s">
        <v>3715</v>
      </c>
      <c r="G2967" s="7" t="s">
        <v>3715</v>
      </c>
      <c r="H2967" s="8" t="s">
        <v>262</v>
      </c>
      <c r="I2967" s="1">
        <v>1</v>
      </c>
      <c r="J2967" s="1">
        <v>720</v>
      </c>
      <c r="K2967" s="1"/>
      <c r="L2967" s="1"/>
      <c r="M2967" s="1"/>
      <c r="N2967" s="1"/>
      <c r="O2967" s="1"/>
      <c r="P2967" s="1"/>
      <c r="Q2967" s="1"/>
      <c r="R2967" s="306" t="s">
        <v>3713</v>
      </c>
      <c r="S2967" s="1" t="s">
        <v>1267</v>
      </c>
      <c r="T2967" s="3" t="s">
        <v>31</v>
      </c>
      <c r="U2967" s="3" t="s">
        <v>31</v>
      </c>
      <c r="V2967" s="3" t="s">
        <v>31</v>
      </c>
      <c r="W2967" s="3" t="s">
        <v>31</v>
      </c>
      <c r="X2967" s="313" t="s">
        <v>3709</v>
      </c>
      <c r="Y2967" s="307"/>
      <c r="Z2967" s="308"/>
      <c r="AA2967" s="308"/>
      <c r="AB2967" s="308"/>
      <c r="AC2967" s="308"/>
      <c r="AD2967" s="308"/>
      <c r="AE2967" s="323"/>
      <c r="AF2967" s="308"/>
      <c r="AG2967" s="308"/>
      <c r="AH2967" s="308"/>
      <c r="AI2967" s="308"/>
      <c r="AJ2967" s="308"/>
      <c r="AK2967" s="308"/>
      <c r="AL2967" s="308"/>
      <c r="AM2967" s="308"/>
      <c r="AN2967" s="308"/>
      <c r="AO2967" s="308"/>
      <c r="AP2967" s="308"/>
      <c r="AQ2967" s="324"/>
      <c r="AR2967" s="324"/>
    </row>
    <row r="2968" spans="2:44" s="305" customFormat="1" ht="16.2">
      <c r="B2968" s="4"/>
      <c r="C2968" s="381" t="s">
        <v>3710</v>
      </c>
      <c r="D2968" s="221" t="s">
        <v>3711</v>
      </c>
      <c r="E2968" s="221" t="s">
        <v>3711</v>
      </c>
      <c r="F2968" s="391" t="s">
        <v>3716</v>
      </c>
      <c r="G2968" s="7" t="s">
        <v>3716</v>
      </c>
      <c r="H2968" s="8" t="s">
        <v>262</v>
      </c>
      <c r="I2968" s="1">
        <v>1</v>
      </c>
      <c r="J2968" s="1">
        <v>840</v>
      </c>
      <c r="K2968" s="1"/>
      <c r="L2968" s="1"/>
      <c r="M2968" s="1"/>
      <c r="N2968" s="1"/>
      <c r="O2968" s="1"/>
      <c r="P2968" s="1"/>
      <c r="Q2968" s="1"/>
      <c r="R2968" s="306" t="s">
        <v>3713</v>
      </c>
      <c r="S2968" s="1" t="s">
        <v>1267</v>
      </c>
      <c r="T2968" s="3" t="s">
        <v>31</v>
      </c>
      <c r="U2968" s="3" t="s">
        <v>31</v>
      </c>
      <c r="V2968" s="3" t="s">
        <v>31</v>
      </c>
      <c r="W2968" s="3" t="s">
        <v>31</v>
      </c>
      <c r="X2968" s="313" t="s">
        <v>3709</v>
      </c>
      <c r="Y2968" s="307"/>
      <c r="Z2968" s="308"/>
      <c r="AA2968" s="308"/>
      <c r="AB2968" s="308"/>
      <c r="AC2968" s="308"/>
      <c r="AD2968" s="308"/>
      <c r="AE2968" s="323"/>
      <c r="AF2968" s="308"/>
      <c r="AG2968" s="308"/>
      <c r="AH2968" s="308"/>
      <c r="AI2968" s="308"/>
      <c r="AJ2968" s="308"/>
      <c r="AK2968" s="308"/>
      <c r="AL2968" s="308"/>
      <c r="AM2968" s="308"/>
      <c r="AN2968" s="308"/>
      <c r="AO2968" s="308"/>
      <c r="AP2968" s="308"/>
      <c r="AQ2968" s="324"/>
      <c r="AR2968" s="324"/>
    </row>
    <row r="2969" spans="2:44" s="305" customFormat="1" ht="16.2">
      <c r="B2969" s="4"/>
      <c r="C2969" s="381" t="s">
        <v>3710</v>
      </c>
      <c r="D2969" s="221" t="s">
        <v>4109</v>
      </c>
      <c r="E2969" s="221" t="s">
        <v>3711</v>
      </c>
      <c r="F2969" s="391" t="s">
        <v>3717</v>
      </c>
      <c r="G2969" s="7" t="s">
        <v>3717</v>
      </c>
      <c r="H2969" s="8" t="s">
        <v>262</v>
      </c>
      <c r="I2969" s="1">
        <v>1</v>
      </c>
      <c r="J2969" s="1">
        <v>900</v>
      </c>
      <c r="K2969" s="1"/>
      <c r="L2969" s="1"/>
      <c r="M2969" s="1"/>
      <c r="N2969" s="1"/>
      <c r="O2969" s="1"/>
      <c r="P2969" s="1"/>
      <c r="Q2969" s="1"/>
      <c r="R2969" s="306" t="s">
        <v>3713</v>
      </c>
      <c r="S2969" s="1" t="s">
        <v>1267</v>
      </c>
      <c r="T2969" s="3" t="s">
        <v>31</v>
      </c>
      <c r="U2969" s="3" t="s">
        <v>31</v>
      </c>
      <c r="V2969" s="3" t="s">
        <v>31</v>
      </c>
      <c r="W2969" s="3" t="s">
        <v>31</v>
      </c>
      <c r="X2969" s="313" t="s">
        <v>3709</v>
      </c>
      <c r="Y2969" s="307"/>
      <c r="Z2969" s="308"/>
      <c r="AA2969" s="308"/>
      <c r="AB2969" s="308"/>
      <c r="AC2969" s="308"/>
      <c r="AD2969" s="308"/>
      <c r="AE2969" s="323"/>
      <c r="AF2969" s="308"/>
      <c r="AG2969" s="308"/>
      <c r="AH2969" s="308"/>
      <c r="AI2969" s="308"/>
      <c r="AJ2969" s="308"/>
      <c r="AK2969" s="308"/>
      <c r="AL2969" s="308"/>
      <c r="AM2969" s="308"/>
      <c r="AN2969" s="308"/>
      <c r="AO2969" s="308"/>
      <c r="AP2969" s="308"/>
      <c r="AQ2969" s="324"/>
      <c r="AR2969" s="324"/>
    </row>
    <row r="2970" spans="2:44" s="305" customFormat="1" ht="16.2">
      <c r="B2970" s="4"/>
      <c r="C2970" s="381" t="s">
        <v>3710</v>
      </c>
      <c r="D2970" s="221" t="s">
        <v>3711</v>
      </c>
      <c r="E2970" s="221" t="s">
        <v>3711</v>
      </c>
      <c r="F2970" s="391" t="s">
        <v>3718</v>
      </c>
      <c r="G2970" s="7" t="s">
        <v>3718</v>
      </c>
      <c r="H2970" s="8" t="s">
        <v>262</v>
      </c>
      <c r="I2970" s="1">
        <v>1</v>
      </c>
      <c r="J2970" s="1">
        <v>720</v>
      </c>
      <c r="K2970" s="1"/>
      <c r="L2970" s="1"/>
      <c r="M2970" s="1"/>
      <c r="N2970" s="1"/>
      <c r="O2970" s="1"/>
      <c r="P2970" s="1"/>
      <c r="Q2970" s="1"/>
      <c r="R2970" s="306" t="s">
        <v>3713</v>
      </c>
      <c r="S2970" s="1" t="s">
        <v>1267</v>
      </c>
      <c r="T2970" s="3" t="s">
        <v>31</v>
      </c>
      <c r="U2970" s="3" t="s">
        <v>31</v>
      </c>
      <c r="V2970" s="3" t="s">
        <v>31</v>
      </c>
      <c r="W2970" s="3" t="s">
        <v>31</v>
      </c>
      <c r="X2970" s="313" t="s">
        <v>3709</v>
      </c>
      <c r="Y2970" s="307"/>
      <c r="Z2970" s="308"/>
      <c r="AA2970" s="308"/>
      <c r="AB2970" s="308"/>
      <c r="AC2970" s="308"/>
      <c r="AD2970" s="308"/>
      <c r="AE2970" s="323"/>
      <c r="AF2970" s="308"/>
      <c r="AG2970" s="308"/>
      <c r="AH2970" s="308"/>
      <c r="AI2970" s="308"/>
      <c r="AJ2970" s="308"/>
      <c r="AK2970" s="308"/>
      <c r="AL2970" s="308"/>
      <c r="AM2970" s="308"/>
      <c r="AN2970" s="308"/>
      <c r="AO2970" s="308"/>
      <c r="AP2970" s="308"/>
      <c r="AQ2970" s="324"/>
      <c r="AR2970" s="324"/>
    </row>
    <row r="2971" spans="2:44" s="305" customFormat="1" ht="16.2">
      <c r="B2971" s="4"/>
      <c r="C2971" s="381" t="s">
        <v>3710</v>
      </c>
      <c r="D2971" s="221" t="s">
        <v>3711</v>
      </c>
      <c r="E2971" s="221" t="s">
        <v>3711</v>
      </c>
      <c r="F2971" s="391" t="s">
        <v>3719</v>
      </c>
      <c r="G2971" s="7" t="s">
        <v>3719</v>
      </c>
      <c r="H2971" s="8" t="s">
        <v>262</v>
      </c>
      <c r="I2971" s="1">
        <v>3</v>
      </c>
      <c r="J2971" s="1">
        <v>480</v>
      </c>
      <c r="K2971" s="1"/>
      <c r="L2971" s="1"/>
      <c r="M2971" s="1"/>
      <c r="N2971" s="1"/>
      <c r="O2971" s="1"/>
      <c r="P2971" s="1"/>
      <c r="Q2971" s="1"/>
      <c r="R2971" s="306" t="s">
        <v>3713</v>
      </c>
      <c r="S2971" s="1" t="s">
        <v>1267</v>
      </c>
      <c r="T2971" s="3" t="s">
        <v>31</v>
      </c>
      <c r="U2971" s="3" t="s">
        <v>31</v>
      </c>
      <c r="V2971" s="3" t="s">
        <v>31</v>
      </c>
      <c r="W2971" s="3" t="s">
        <v>31</v>
      </c>
      <c r="X2971" s="313" t="s">
        <v>3709</v>
      </c>
      <c r="Y2971" s="307"/>
      <c r="Z2971" s="308"/>
      <c r="AA2971" s="308"/>
      <c r="AB2971" s="308"/>
      <c r="AC2971" s="308"/>
      <c r="AD2971" s="308"/>
      <c r="AE2971" s="323"/>
      <c r="AF2971" s="308"/>
      <c r="AG2971" s="308"/>
      <c r="AH2971" s="308"/>
      <c r="AI2971" s="308"/>
      <c r="AJ2971" s="308"/>
      <c r="AK2971" s="308"/>
      <c r="AL2971" s="308"/>
      <c r="AM2971" s="308"/>
      <c r="AN2971" s="308"/>
      <c r="AO2971" s="308"/>
      <c r="AP2971" s="308"/>
      <c r="AQ2971" s="324"/>
      <c r="AR2971" s="324"/>
    </row>
    <row r="2972" spans="2:44" s="305" customFormat="1" ht="16.2">
      <c r="B2972" s="4"/>
      <c r="C2972" s="381" t="s">
        <v>3710</v>
      </c>
      <c r="D2972" s="221" t="s">
        <v>3711</v>
      </c>
      <c r="E2972" s="221" t="s">
        <v>3711</v>
      </c>
      <c r="F2972" s="391" t="s">
        <v>3720</v>
      </c>
      <c r="G2972" s="7" t="s">
        <v>3720</v>
      </c>
      <c r="H2972" s="8" t="s">
        <v>274</v>
      </c>
      <c r="I2972" s="1">
        <v>2</v>
      </c>
      <c r="J2972" s="1">
        <v>480</v>
      </c>
      <c r="K2972" s="1"/>
      <c r="L2972" s="1"/>
      <c r="M2972" s="1"/>
      <c r="N2972" s="1"/>
      <c r="O2972" s="1"/>
      <c r="P2972" s="1"/>
      <c r="Q2972" s="1"/>
      <c r="R2972" s="306" t="s">
        <v>3721</v>
      </c>
      <c r="S2972" s="1" t="s">
        <v>1267</v>
      </c>
      <c r="T2972" s="3" t="s">
        <v>31</v>
      </c>
      <c r="U2972" s="3" t="s">
        <v>31</v>
      </c>
      <c r="V2972" s="3" t="s">
        <v>31</v>
      </c>
      <c r="W2972" s="3" t="s">
        <v>31</v>
      </c>
      <c r="X2972" s="313" t="s">
        <v>3709</v>
      </c>
      <c r="Y2972" s="307"/>
      <c r="Z2972" s="308"/>
      <c r="AA2972" s="308"/>
      <c r="AB2972" s="308"/>
      <c r="AC2972" s="308"/>
      <c r="AD2972" s="308"/>
      <c r="AE2972" s="323"/>
      <c r="AF2972" s="308"/>
      <c r="AG2972" s="308"/>
      <c r="AH2972" s="308"/>
      <c r="AI2972" s="308"/>
      <c r="AJ2972" s="308"/>
      <c r="AK2972" s="308"/>
      <c r="AL2972" s="308"/>
      <c r="AM2972" s="308"/>
      <c r="AN2972" s="308"/>
      <c r="AO2972" s="308"/>
      <c r="AP2972" s="308"/>
      <c r="AQ2972" s="324"/>
      <c r="AR2972" s="324"/>
    </row>
    <row r="2973" spans="2:44" s="305" customFormat="1" ht="16.2">
      <c r="B2973" s="4"/>
      <c r="C2973" s="381" t="s">
        <v>3710</v>
      </c>
      <c r="D2973" s="221" t="s">
        <v>3711</v>
      </c>
      <c r="E2973" s="221" t="s">
        <v>3711</v>
      </c>
      <c r="F2973" s="391" t="s">
        <v>3722</v>
      </c>
      <c r="G2973" s="7" t="s">
        <v>3722</v>
      </c>
      <c r="H2973" s="8" t="s">
        <v>274</v>
      </c>
      <c r="I2973" s="1">
        <v>1.5</v>
      </c>
      <c r="J2973" s="1">
        <v>480</v>
      </c>
      <c r="K2973" s="1"/>
      <c r="L2973" s="1"/>
      <c r="M2973" s="1"/>
      <c r="N2973" s="1"/>
      <c r="O2973" s="1"/>
      <c r="P2973" s="1"/>
      <c r="Q2973" s="1"/>
      <c r="R2973" s="306" t="s">
        <v>3723</v>
      </c>
      <c r="S2973" s="1" t="s">
        <v>1267</v>
      </c>
      <c r="T2973" s="3" t="s">
        <v>31</v>
      </c>
      <c r="U2973" s="3" t="s">
        <v>31</v>
      </c>
      <c r="V2973" s="3" t="s">
        <v>31</v>
      </c>
      <c r="W2973" s="3" t="s">
        <v>31</v>
      </c>
      <c r="X2973" s="313" t="s">
        <v>3709</v>
      </c>
      <c r="Y2973" s="307"/>
      <c r="Z2973" s="308"/>
      <c r="AA2973" s="308"/>
      <c r="AB2973" s="308"/>
      <c r="AC2973" s="308"/>
      <c r="AD2973" s="308"/>
      <c r="AE2973" s="323"/>
      <c r="AF2973" s="308"/>
      <c r="AG2973" s="308"/>
      <c r="AH2973" s="308"/>
      <c r="AI2973" s="308"/>
      <c r="AJ2973" s="308"/>
      <c r="AK2973" s="308"/>
      <c r="AL2973" s="308"/>
      <c r="AM2973" s="308"/>
      <c r="AN2973" s="308"/>
      <c r="AO2973" s="308"/>
      <c r="AP2973" s="308"/>
      <c r="AQ2973" s="324"/>
      <c r="AR2973" s="324"/>
    </row>
    <row r="2974" spans="2:44" s="305" customFormat="1" ht="16.2">
      <c r="B2974" s="4"/>
      <c r="C2974" s="381" t="s">
        <v>3710</v>
      </c>
      <c r="D2974" s="221" t="s">
        <v>3711</v>
      </c>
      <c r="E2974" s="221" t="s">
        <v>3711</v>
      </c>
      <c r="F2974" s="391" t="s">
        <v>3724</v>
      </c>
      <c r="G2974" s="7" t="s">
        <v>3724</v>
      </c>
      <c r="H2974" s="8" t="s">
        <v>274</v>
      </c>
      <c r="I2974" s="1">
        <v>1</v>
      </c>
      <c r="J2974" s="1">
        <v>480</v>
      </c>
      <c r="K2974" s="1"/>
      <c r="L2974" s="1"/>
      <c r="M2974" s="1"/>
      <c r="N2974" s="1"/>
      <c r="O2974" s="1"/>
      <c r="P2974" s="1"/>
      <c r="Q2974" s="1"/>
      <c r="R2974" s="306" t="s">
        <v>3708</v>
      </c>
      <c r="S2974" s="1" t="s">
        <v>1267</v>
      </c>
      <c r="T2974" s="3" t="s">
        <v>31</v>
      </c>
      <c r="U2974" s="3" t="s">
        <v>31</v>
      </c>
      <c r="V2974" s="3" t="s">
        <v>31</v>
      </c>
      <c r="W2974" s="3" t="s">
        <v>31</v>
      </c>
      <c r="X2974" s="313" t="s">
        <v>3709</v>
      </c>
      <c r="Y2974" s="307"/>
      <c r="Z2974" s="308"/>
      <c r="AA2974" s="308"/>
      <c r="AB2974" s="308"/>
      <c r="AC2974" s="308"/>
      <c r="AD2974" s="308"/>
      <c r="AE2974" s="323"/>
      <c r="AF2974" s="308"/>
      <c r="AG2974" s="308"/>
      <c r="AH2974" s="308"/>
      <c r="AI2974" s="308"/>
      <c r="AJ2974" s="308"/>
      <c r="AK2974" s="308"/>
      <c r="AL2974" s="308"/>
      <c r="AM2974" s="308"/>
      <c r="AN2974" s="308"/>
      <c r="AO2974" s="308"/>
      <c r="AP2974" s="308"/>
      <c r="AQ2974" s="324"/>
      <c r="AR2974" s="324"/>
    </row>
    <row r="2975" spans="2:44" s="305" customFormat="1" ht="16.2">
      <c r="B2975" s="4"/>
      <c r="C2975" s="381" t="s">
        <v>4016</v>
      </c>
      <c r="D2975" s="221" t="s">
        <v>3707</v>
      </c>
      <c r="E2975" s="221" t="s">
        <v>3707</v>
      </c>
      <c r="F2975" s="391" t="s">
        <v>3707</v>
      </c>
      <c r="G2975" s="7" t="s">
        <v>3707</v>
      </c>
      <c r="H2975" s="8" t="s">
        <v>262</v>
      </c>
      <c r="I2975" s="1">
        <v>10</v>
      </c>
      <c r="J2975" s="1">
        <v>15</v>
      </c>
      <c r="K2975" s="1"/>
      <c r="L2975" s="1"/>
      <c r="M2975" s="1">
        <v>10</v>
      </c>
      <c r="N2975" s="1">
        <v>15</v>
      </c>
      <c r="O2975" s="1"/>
      <c r="P2975" s="1"/>
      <c r="Q2975" s="1"/>
      <c r="R2975" s="306" t="s">
        <v>3726</v>
      </c>
      <c r="S2975" s="1" t="s">
        <v>1267</v>
      </c>
      <c r="T2975" s="3" t="s">
        <v>31</v>
      </c>
      <c r="U2975" s="3" t="s">
        <v>31</v>
      </c>
      <c r="V2975" s="3" t="s">
        <v>31</v>
      </c>
      <c r="W2975" s="3" t="s">
        <v>31</v>
      </c>
      <c r="X2975" s="313" t="s">
        <v>3709</v>
      </c>
      <c r="Y2975" s="307"/>
      <c r="Z2975" s="308"/>
      <c r="AA2975" s="308"/>
      <c r="AB2975" s="308"/>
      <c r="AC2975" s="308"/>
      <c r="AD2975" s="308"/>
      <c r="AE2975" s="323"/>
      <c r="AF2975" s="308"/>
      <c r="AG2975" s="308"/>
      <c r="AH2975" s="308"/>
      <c r="AI2975" s="308"/>
      <c r="AJ2975" s="308"/>
      <c r="AK2975" s="308"/>
      <c r="AL2975" s="308"/>
      <c r="AM2975" s="308"/>
      <c r="AN2975" s="308"/>
      <c r="AO2975" s="308"/>
      <c r="AP2975" s="308"/>
      <c r="AQ2975" s="324"/>
      <c r="AR2975" s="324"/>
    </row>
    <row r="2976" spans="2:44" s="305" customFormat="1" ht="16.2">
      <c r="B2976" s="4"/>
      <c r="C2976" s="381" t="s">
        <v>4016</v>
      </c>
      <c r="D2976" s="221" t="s">
        <v>3711</v>
      </c>
      <c r="E2976" s="221" t="s">
        <v>3711</v>
      </c>
      <c r="F2976" s="391" t="s">
        <v>3712</v>
      </c>
      <c r="G2976" s="7" t="s">
        <v>3712</v>
      </c>
      <c r="H2976" s="8" t="s">
        <v>262</v>
      </c>
      <c r="I2976" s="1">
        <v>5</v>
      </c>
      <c r="J2976" s="1">
        <v>900</v>
      </c>
      <c r="K2976" s="1"/>
      <c r="L2976" s="1"/>
      <c r="M2976" s="1">
        <v>45</v>
      </c>
      <c r="N2976" s="1">
        <v>5940</v>
      </c>
      <c r="O2976" s="1"/>
      <c r="P2976" s="1"/>
      <c r="Q2976" s="1"/>
      <c r="R2976" s="306" t="s">
        <v>3727</v>
      </c>
      <c r="S2976" s="1" t="s">
        <v>1267</v>
      </c>
      <c r="T2976" s="3" t="s">
        <v>31</v>
      </c>
      <c r="U2976" s="3" t="s">
        <v>31</v>
      </c>
      <c r="V2976" s="3" t="s">
        <v>31</v>
      </c>
      <c r="W2976" s="3" t="s">
        <v>31</v>
      </c>
      <c r="X2976" s="313" t="s">
        <v>3709</v>
      </c>
      <c r="Y2976" s="307"/>
      <c r="Z2976" s="308"/>
      <c r="AA2976" s="308"/>
      <c r="AB2976" s="308"/>
      <c r="AC2976" s="308"/>
      <c r="AD2976" s="308"/>
      <c r="AE2976" s="323"/>
      <c r="AF2976" s="308"/>
      <c r="AG2976" s="308"/>
      <c r="AH2976" s="308"/>
      <c r="AI2976" s="308"/>
      <c r="AJ2976" s="308"/>
      <c r="AK2976" s="308"/>
      <c r="AL2976" s="308"/>
      <c r="AM2976" s="308"/>
      <c r="AN2976" s="308"/>
      <c r="AO2976" s="308"/>
      <c r="AP2976" s="308"/>
      <c r="AQ2976" s="324"/>
      <c r="AR2976" s="324"/>
    </row>
    <row r="2977" spans="2:44" s="305" customFormat="1" ht="16.2">
      <c r="B2977" s="4"/>
      <c r="C2977" s="381" t="s">
        <v>4016</v>
      </c>
      <c r="D2977" s="221" t="s">
        <v>3711</v>
      </c>
      <c r="E2977" s="221" t="s">
        <v>3711</v>
      </c>
      <c r="F2977" s="391" t="s">
        <v>3714</v>
      </c>
      <c r="G2977" s="7" t="s">
        <v>3714</v>
      </c>
      <c r="H2977" s="8" t="s">
        <v>262</v>
      </c>
      <c r="I2977" s="1">
        <v>5</v>
      </c>
      <c r="J2977" s="1">
        <v>780</v>
      </c>
      <c r="K2977" s="1"/>
      <c r="L2977" s="1"/>
      <c r="M2977" s="1"/>
      <c r="N2977" s="1"/>
      <c r="O2977" s="1"/>
      <c r="P2977" s="1"/>
      <c r="Q2977" s="1"/>
      <c r="R2977" s="306" t="s">
        <v>3727</v>
      </c>
      <c r="S2977" s="1" t="s">
        <v>1267</v>
      </c>
      <c r="T2977" s="3" t="s">
        <v>31</v>
      </c>
      <c r="U2977" s="3" t="s">
        <v>31</v>
      </c>
      <c r="V2977" s="3" t="s">
        <v>31</v>
      </c>
      <c r="W2977" s="3" t="s">
        <v>31</v>
      </c>
      <c r="X2977" s="313" t="s">
        <v>3709</v>
      </c>
      <c r="Y2977" s="307"/>
      <c r="Z2977" s="308"/>
      <c r="AA2977" s="308"/>
      <c r="AB2977" s="308"/>
      <c r="AC2977" s="308"/>
      <c r="AD2977" s="308"/>
      <c r="AE2977" s="323"/>
      <c r="AF2977" s="308"/>
      <c r="AG2977" s="308"/>
      <c r="AH2977" s="308"/>
      <c r="AI2977" s="308"/>
      <c r="AJ2977" s="308"/>
      <c r="AK2977" s="308"/>
      <c r="AL2977" s="308"/>
      <c r="AM2977" s="308"/>
      <c r="AN2977" s="308"/>
      <c r="AO2977" s="308"/>
      <c r="AP2977" s="308"/>
      <c r="AQ2977" s="324"/>
      <c r="AR2977" s="324"/>
    </row>
    <row r="2978" spans="2:44" s="305" customFormat="1" ht="16.2">
      <c r="B2978" s="4"/>
      <c r="C2978" s="381" t="s">
        <v>4016</v>
      </c>
      <c r="D2978" s="221" t="s">
        <v>3711</v>
      </c>
      <c r="E2978" s="221" t="s">
        <v>3711</v>
      </c>
      <c r="F2978" s="391" t="s">
        <v>3715</v>
      </c>
      <c r="G2978" s="7" t="s">
        <v>3715</v>
      </c>
      <c r="H2978" s="8" t="s">
        <v>262</v>
      </c>
      <c r="I2978" s="1">
        <v>5</v>
      </c>
      <c r="J2978" s="1">
        <v>720</v>
      </c>
      <c r="K2978" s="1"/>
      <c r="L2978" s="1"/>
      <c r="M2978" s="1"/>
      <c r="N2978" s="1"/>
      <c r="O2978" s="1"/>
      <c r="P2978" s="1"/>
      <c r="Q2978" s="1"/>
      <c r="R2978" s="306" t="s">
        <v>3727</v>
      </c>
      <c r="S2978" s="1" t="s">
        <v>1267</v>
      </c>
      <c r="T2978" s="3" t="s">
        <v>31</v>
      </c>
      <c r="U2978" s="3" t="s">
        <v>31</v>
      </c>
      <c r="V2978" s="3" t="s">
        <v>31</v>
      </c>
      <c r="W2978" s="3" t="s">
        <v>31</v>
      </c>
      <c r="X2978" s="313" t="s">
        <v>3709</v>
      </c>
      <c r="Y2978" s="307"/>
      <c r="Z2978" s="308"/>
      <c r="AA2978" s="308"/>
      <c r="AB2978" s="308"/>
      <c r="AC2978" s="308"/>
      <c r="AD2978" s="308"/>
      <c r="AE2978" s="323"/>
      <c r="AF2978" s="308"/>
      <c r="AG2978" s="308"/>
      <c r="AH2978" s="308"/>
      <c r="AI2978" s="308"/>
      <c r="AJ2978" s="308"/>
      <c r="AK2978" s="308"/>
      <c r="AL2978" s="308"/>
      <c r="AM2978" s="308"/>
      <c r="AN2978" s="308"/>
      <c r="AO2978" s="308"/>
      <c r="AP2978" s="308"/>
      <c r="AQ2978" s="324"/>
      <c r="AR2978" s="324"/>
    </row>
    <row r="2979" spans="2:44" s="305" customFormat="1" ht="16.2">
      <c r="B2979" s="4"/>
      <c r="C2979" s="381" t="s">
        <v>4016</v>
      </c>
      <c r="D2979" s="221" t="s">
        <v>3711</v>
      </c>
      <c r="E2979" s="221" t="s">
        <v>3711</v>
      </c>
      <c r="F2979" s="391" t="s">
        <v>3716</v>
      </c>
      <c r="G2979" s="7" t="s">
        <v>3716</v>
      </c>
      <c r="H2979" s="8" t="s">
        <v>262</v>
      </c>
      <c r="I2979" s="1">
        <v>5</v>
      </c>
      <c r="J2979" s="1">
        <v>840</v>
      </c>
      <c r="K2979" s="1"/>
      <c r="L2979" s="1"/>
      <c r="M2979" s="1"/>
      <c r="N2979" s="1"/>
      <c r="O2979" s="1"/>
      <c r="P2979" s="1"/>
      <c r="Q2979" s="1"/>
      <c r="R2979" s="306" t="s">
        <v>3727</v>
      </c>
      <c r="S2979" s="1" t="s">
        <v>1267</v>
      </c>
      <c r="T2979" s="3" t="s">
        <v>31</v>
      </c>
      <c r="U2979" s="3" t="s">
        <v>31</v>
      </c>
      <c r="V2979" s="3" t="s">
        <v>31</v>
      </c>
      <c r="W2979" s="3" t="s">
        <v>31</v>
      </c>
      <c r="X2979" s="313" t="s">
        <v>3709</v>
      </c>
      <c r="Y2979" s="307"/>
      <c r="Z2979" s="308"/>
      <c r="AA2979" s="308"/>
      <c r="AB2979" s="308"/>
      <c r="AC2979" s="308"/>
      <c r="AD2979" s="308"/>
      <c r="AE2979" s="323"/>
      <c r="AF2979" s="308"/>
      <c r="AG2979" s="308"/>
      <c r="AH2979" s="308"/>
      <c r="AI2979" s="308"/>
      <c r="AJ2979" s="308"/>
      <c r="AK2979" s="308"/>
      <c r="AL2979" s="308"/>
      <c r="AM2979" s="308"/>
      <c r="AN2979" s="308"/>
      <c r="AO2979" s="308"/>
      <c r="AP2979" s="308"/>
      <c r="AQ2979" s="324"/>
      <c r="AR2979" s="324"/>
    </row>
    <row r="2980" spans="2:44" s="305" customFormat="1" ht="16.2">
      <c r="B2980" s="4"/>
      <c r="C2980" s="381" t="s">
        <v>4016</v>
      </c>
      <c r="D2980" s="221" t="s">
        <v>3711</v>
      </c>
      <c r="E2980" s="221" t="s">
        <v>3711</v>
      </c>
      <c r="F2980" s="391" t="s">
        <v>3717</v>
      </c>
      <c r="G2980" s="7" t="s">
        <v>3717</v>
      </c>
      <c r="H2980" s="8" t="s">
        <v>262</v>
      </c>
      <c r="I2980" s="1">
        <v>5</v>
      </c>
      <c r="J2980" s="1">
        <v>900</v>
      </c>
      <c r="K2980" s="1"/>
      <c r="L2980" s="1"/>
      <c r="M2980" s="1"/>
      <c r="N2980" s="1"/>
      <c r="O2980" s="1"/>
      <c r="P2980" s="1"/>
      <c r="Q2980" s="1"/>
      <c r="R2980" s="306" t="s">
        <v>3727</v>
      </c>
      <c r="S2980" s="1" t="s">
        <v>1267</v>
      </c>
      <c r="T2980" s="3" t="s">
        <v>31</v>
      </c>
      <c r="U2980" s="3" t="s">
        <v>31</v>
      </c>
      <c r="V2980" s="3" t="s">
        <v>31</v>
      </c>
      <c r="W2980" s="3" t="s">
        <v>31</v>
      </c>
      <c r="X2980" s="313" t="s">
        <v>3709</v>
      </c>
      <c r="Y2980" s="307"/>
      <c r="Z2980" s="308"/>
      <c r="AA2980" s="308"/>
      <c r="AB2980" s="308"/>
      <c r="AC2980" s="308"/>
      <c r="AD2980" s="308"/>
      <c r="AE2980" s="323"/>
      <c r="AF2980" s="308"/>
      <c r="AG2980" s="308"/>
      <c r="AH2980" s="308"/>
      <c r="AI2980" s="308"/>
      <c r="AJ2980" s="308"/>
      <c r="AK2980" s="308"/>
      <c r="AL2980" s="308"/>
      <c r="AM2980" s="308"/>
      <c r="AN2980" s="308"/>
      <c r="AO2980" s="308"/>
      <c r="AP2980" s="308"/>
      <c r="AQ2980" s="324"/>
      <c r="AR2980" s="324"/>
    </row>
    <row r="2981" spans="2:44" s="305" customFormat="1" ht="16.2">
      <c r="B2981" s="4"/>
      <c r="C2981" s="381" t="s">
        <v>4016</v>
      </c>
      <c r="D2981" s="221" t="s">
        <v>3711</v>
      </c>
      <c r="E2981" s="221" t="s">
        <v>3711</v>
      </c>
      <c r="F2981" s="391" t="s">
        <v>3718</v>
      </c>
      <c r="G2981" s="7" t="s">
        <v>3718</v>
      </c>
      <c r="H2981" s="8" t="s">
        <v>262</v>
      </c>
      <c r="I2981" s="1">
        <v>5</v>
      </c>
      <c r="J2981" s="1">
        <v>720</v>
      </c>
      <c r="K2981" s="1"/>
      <c r="L2981" s="1"/>
      <c r="M2981" s="1"/>
      <c r="N2981" s="1"/>
      <c r="O2981" s="1"/>
      <c r="P2981" s="1"/>
      <c r="Q2981" s="1"/>
      <c r="R2981" s="306" t="s">
        <v>3727</v>
      </c>
      <c r="S2981" s="1" t="s">
        <v>1267</v>
      </c>
      <c r="T2981" s="3" t="s">
        <v>31</v>
      </c>
      <c r="U2981" s="3" t="s">
        <v>31</v>
      </c>
      <c r="V2981" s="3" t="s">
        <v>31</v>
      </c>
      <c r="W2981" s="3" t="s">
        <v>31</v>
      </c>
      <c r="X2981" s="313" t="s">
        <v>3709</v>
      </c>
      <c r="Y2981" s="307"/>
      <c r="Z2981" s="308"/>
      <c r="AA2981" s="308"/>
      <c r="AB2981" s="308"/>
      <c r="AC2981" s="308"/>
      <c r="AD2981" s="308"/>
      <c r="AE2981" s="323"/>
      <c r="AF2981" s="308"/>
      <c r="AG2981" s="308"/>
      <c r="AH2981" s="308"/>
      <c r="AI2981" s="308"/>
      <c r="AJ2981" s="308"/>
      <c r="AK2981" s="308"/>
      <c r="AL2981" s="308"/>
      <c r="AM2981" s="308"/>
      <c r="AN2981" s="308"/>
      <c r="AO2981" s="308"/>
      <c r="AP2981" s="308"/>
      <c r="AQ2981" s="324"/>
      <c r="AR2981" s="324"/>
    </row>
    <row r="2982" spans="2:44" s="305" customFormat="1" ht="16.2">
      <c r="B2982" s="4"/>
      <c r="C2982" s="381" t="s">
        <v>4016</v>
      </c>
      <c r="D2982" s="221" t="s">
        <v>3711</v>
      </c>
      <c r="E2982" s="221" t="s">
        <v>3711</v>
      </c>
      <c r="F2982" s="391" t="s">
        <v>3719</v>
      </c>
      <c r="G2982" s="7" t="s">
        <v>3719</v>
      </c>
      <c r="H2982" s="8" t="s">
        <v>262</v>
      </c>
      <c r="I2982" s="1">
        <v>5</v>
      </c>
      <c r="J2982" s="1">
        <v>480</v>
      </c>
      <c r="K2982" s="1"/>
      <c r="L2982" s="1"/>
      <c r="M2982" s="1"/>
      <c r="N2982" s="1"/>
      <c r="O2982" s="1"/>
      <c r="P2982" s="1"/>
      <c r="Q2982" s="1"/>
      <c r="R2982" s="306" t="s">
        <v>3727</v>
      </c>
      <c r="S2982" s="1" t="s">
        <v>1267</v>
      </c>
      <c r="T2982" s="3" t="s">
        <v>31</v>
      </c>
      <c r="U2982" s="3" t="s">
        <v>31</v>
      </c>
      <c r="V2982" s="3" t="s">
        <v>31</v>
      </c>
      <c r="W2982" s="3" t="s">
        <v>31</v>
      </c>
      <c r="X2982" s="313" t="s">
        <v>3709</v>
      </c>
      <c r="Y2982" s="307"/>
      <c r="Z2982" s="308"/>
      <c r="AA2982" s="308"/>
      <c r="AB2982" s="308"/>
      <c r="AC2982" s="308"/>
      <c r="AD2982" s="308"/>
      <c r="AE2982" s="323"/>
      <c r="AF2982" s="308"/>
      <c r="AG2982" s="308"/>
      <c r="AH2982" s="308"/>
      <c r="AI2982" s="308"/>
      <c r="AJ2982" s="308"/>
      <c r="AK2982" s="308"/>
      <c r="AL2982" s="308"/>
      <c r="AM2982" s="308"/>
      <c r="AN2982" s="308"/>
      <c r="AO2982" s="308"/>
      <c r="AP2982" s="308"/>
      <c r="AQ2982" s="324"/>
      <c r="AR2982" s="324"/>
    </row>
    <row r="2983" spans="2:44" s="305" customFormat="1" ht="16.2">
      <c r="B2983" s="4"/>
      <c r="C2983" s="381" t="s">
        <v>4016</v>
      </c>
      <c r="D2983" s="221" t="s">
        <v>3711</v>
      </c>
      <c r="E2983" s="221" t="s">
        <v>3711</v>
      </c>
      <c r="F2983" s="391" t="s">
        <v>3720</v>
      </c>
      <c r="G2983" s="7" t="s">
        <v>3720</v>
      </c>
      <c r="H2983" s="8" t="s">
        <v>274</v>
      </c>
      <c r="I2983" s="1">
        <v>5</v>
      </c>
      <c r="J2983" s="1">
        <v>480</v>
      </c>
      <c r="K2983" s="1"/>
      <c r="L2983" s="1"/>
      <c r="M2983" s="1"/>
      <c r="N2983" s="1"/>
      <c r="O2983" s="1"/>
      <c r="P2983" s="1"/>
      <c r="Q2983" s="1"/>
      <c r="R2983" s="306" t="s">
        <v>3727</v>
      </c>
      <c r="S2983" s="1" t="s">
        <v>1267</v>
      </c>
      <c r="T2983" s="3" t="s">
        <v>31</v>
      </c>
      <c r="U2983" s="3" t="s">
        <v>31</v>
      </c>
      <c r="V2983" s="3" t="s">
        <v>31</v>
      </c>
      <c r="W2983" s="3" t="s">
        <v>31</v>
      </c>
      <c r="X2983" s="313" t="s">
        <v>3709</v>
      </c>
      <c r="Y2983" s="307"/>
      <c r="Z2983" s="308"/>
      <c r="AA2983" s="308"/>
      <c r="AB2983" s="308"/>
      <c r="AC2983" s="308"/>
      <c r="AD2983" s="308"/>
      <c r="AE2983" s="323"/>
      <c r="AF2983" s="308"/>
      <c r="AG2983" s="308"/>
      <c r="AH2983" s="308"/>
      <c r="AI2983" s="308"/>
      <c r="AJ2983" s="308"/>
      <c r="AK2983" s="308"/>
      <c r="AL2983" s="308"/>
      <c r="AM2983" s="308"/>
      <c r="AN2983" s="308"/>
      <c r="AO2983" s="308"/>
      <c r="AP2983" s="308"/>
      <c r="AQ2983" s="324"/>
      <c r="AR2983" s="324"/>
    </row>
    <row r="2984" spans="2:44" s="305" customFormat="1" ht="16.2">
      <c r="B2984" s="4"/>
      <c r="C2984" s="381" t="s">
        <v>4016</v>
      </c>
      <c r="D2984" s="221" t="s">
        <v>3711</v>
      </c>
      <c r="E2984" s="221" t="s">
        <v>3711</v>
      </c>
      <c r="F2984" s="391" t="s">
        <v>3722</v>
      </c>
      <c r="G2984" s="7" t="s">
        <v>3722</v>
      </c>
      <c r="H2984" s="8" t="s">
        <v>274</v>
      </c>
      <c r="I2984" s="1">
        <v>5</v>
      </c>
      <c r="J2984" s="1">
        <v>480</v>
      </c>
      <c r="K2984" s="1"/>
      <c r="L2984" s="1"/>
      <c r="M2984" s="1"/>
      <c r="N2984" s="1"/>
      <c r="O2984" s="1"/>
      <c r="P2984" s="1"/>
      <c r="Q2984" s="1"/>
      <c r="R2984" s="306" t="s">
        <v>3727</v>
      </c>
      <c r="S2984" s="1" t="s">
        <v>1267</v>
      </c>
      <c r="T2984" s="3" t="s">
        <v>31</v>
      </c>
      <c r="U2984" s="3" t="s">
        <v>31</v>
      </c>
      <c r="V2984" s="3" t="s">
        <v>31</v>
      </c>
      <c r="W2984" s="3" t="s">
        <v>31</v>
      </c>
      <c r="X2984" s="313" t="s">
        <v>3709</v>
      </c>
      <c r="Y2984" s="307"/>
      <c r="Z2984" s="308"/>
      <c r="AA2984" s="308"/>
      <c r="AB2984" s="308"/>
      <c r="AC2984" s="308"/>
      <c r="AD2984" s="308"/>
      <c r="AE2984" s="323"/>
      <c r="AF2984" s="308"/>
      <c r="AG2984" s="308"/>
      <c r="AH2984" s="308"/>
      <c r="AI2984" s="308"/>
      <c r="AJ2984" s="308"/>
      <c r="AK2984" s="308"/>
      <c r="AL2984" s="308"/>
      <c r="AM2984" s="308"/>
      <c r="AN2984" s="308"/>
      <c r="AO2984" s="308"/>
      <c r="AP2984" s="308"/>
      <c r="AQ2984" s="324"/>
      <c r="AR2984" s="324"/>
    </row>
  </sheetData>
  <autoFilter ref="B3:AF2984"/>
  <mergeCells count="11">
    <mergeCell ref="Z2:AP2"/>
    <mergeCell ref="B2:B3"/>
    <mergeCell ref="C2:C3"/>
    <mergeCell ref="F2:F3"/>
    <mergeCell ref="G2:G3"/>
    <mergeCell ref="H2:H3"/>
    <mergeCell ref="K2:L2"/>
    <mergeCell ref="I2:J2"/>
    <mergeCell ref="M2:N2"/>
    <mergeCell ref="O2:P2"/>
    <mergeCell ref="T2:W2"/>
  </mergeCells>
  <phoneticPr fontId="15" type="noConversion"/>
  <conditionalFormatting sqref="T2964:W2964 T596:W600 T630:W732 T831:T885 T2975:W2984 T2360:W2489">
    <cfRule type="cellIs" dxfId="2765" priority="2779" operator="equal">
      <formula>"X"</formula>
    </cfRule>
    <cfRule type="cellIs" dxfId="2764" priority="2780" operator="equal">
      <formula>"V"</formula>
    </cfRule>
  </conditionalFormatting>
  <conditionalFormatting sqref="T4:W4">
    <cfRule type="cellIs" dxfId="2763" priority="2775" operator="equal">
      <formula>"X"</formula>
    </cfRule>
    <cfRule type="cellIs" dxfId="2762" priority="2776" operator="equal">
      <formula>"V"</formula>
    </cfRule>
  </conditionalFormatting>
  <conditionalFormatting sqref="T5:W6">
    <cfRule type="cellIs" dxfId="2761" priority="2771" operator="equal">
      <formula>"X"</formula>
    </cfRule>
    <cfRule type="cellIs" dxfId="2760" priority="2772" operator="equal">
      <formula>"V"</formula>
    </cfRule>
  </conditionalFormatting>
  <conditionalFormatting sqref="T8:W8">
    <cfRule type="cellIs" dxfId="2759" priority="2769" operator="equal">
      <formula>"X"</formula>
    </cfRule>
    <cfRule type="cellIs" dxfId="2758" priority="2770" operator="equal">
      <formula>"V"</formula>
    </cfRule>
  </conditionalFormatting>
  <conditionalFormatting sqref="T7:W7">
    <cfRule type="cellIs" dxfId="2757" priority="2773" operator="equal">
      <formula>"X"</formula>
    </cfRule>
    <cfRule type="cellIs" dxfId="2756" priority="2774" operator="equal">
      <formula>"V"</formula>
    </cfRule>
  </conditionalFormatting>
  <conditionalFormatting sqref="U875:W885">
    <cfRule type="cellIs" dxfId="2755" priority="533" operator="equal">
      <formula>"X"</formula>
    </cfRule>
    <cfRule type="cellIs" dxfId="2754" priority="534" operator="equal">
      <formula>"V"</formula>
    </cfRule>
  </conditionalFormatting>
  <conditionalFormatting sqref="T9:W9">
    <cfRule type="cellIs" dxfId="2753" priority="2767" operator="equal">
      <formula>"X"</formula>
    </cfRule>
    <cfRule type="cellIs" dxfId="2752" priority="2768" operator="equal">
      <formula>"V"</formula>
    </cfRule>
  </conditionalFormatting>
  <conditionalFormatting sqref="T10:W27">
    <cfRule type="cellIs" dxfId="2751" priority="2765" operator="equal">
      <formula>"X"</formula>
    </cfRule>
    <cfRule type="cellIs" dxfId="2750" priority="2766" operator="equal">
      <formula>"V"</formula>
    </cfRule>
  </conditionalFormatting>
  <conditionalFormatting sqref="T28:W232">
    <cfRule type="cellIs" dxfId="2749" priority="2763" operator="equal">
      <formula>"X"</formula>
    </cfRule>
    <cfRule type="cellIs" dxfId="2748" priority="2764" operator="equal">
      <formula>"V"</formula>
    </cfRule>
  </conditionalFormatting>
  <conditionalFormatting sqref="T233:W250">
    <cfRule type="cellIs" dxfId="2747" priority="2761" operator="equal">
      <formula>"X"</formula>
    </cfRule>
    <cfRule type="cellIs" dxfId="2746" priority="2762" operator="equal">
      <formula>"V"</formula>
    </cfRule>
  </conditionalFormatting>
  <conditionalFormatting sqref="T938:W1026">
    <cfRule type="cellIs" priority="895" operator="equal">
      <formula>"X"</formula>
    </cfRule>
    <cfRule type="cellIs" priority="896" operator="equal">
      <formula>"V"</formula>
    </cfRule>
  </conditionalFormatting>
  <conditionalFormatting sqref="T936">
    <cfRule type="cellIs" dxfId="2745" priority="897" operator="equal">
      <formula>"X"</formula>
    </cfRule>
    <cfRule type="cellIs" dxfId="2744" priority="898" operator="equal">
      <formula>"V"</formula>
    </cfRule>
  </conditionalFormatting>
  <conditionalFormatting sqref="U936">
    <cfRule type="cellIs" dxfId="2743" priority="899" operator="equal">
      <formula>"X"</formula>
    </cfRule>
    <cfRule type="cellIs" dxfId="2742" priority="900" operator="equal">
      <formula>"V"</formula>
    </cfRule>
  </conditionalFormatting>
  <conditionalFormatting sqref="V936">
    <cfRule type="cellIs" dxfId="2741" priority="901" operator="equal">
      <formula>"X"</formula>
    </cfRule>
    <cfRule type="cellIs" dxfId="2740" priority="902" operator="equal">
      <formula>"V"</formula>
    </cfRule>
  </conditionalFormatting>
  <conditionalFormatting sqref="W936">
    <cfRule type="cellIs" dxfId="2739" priority="903" operator="equal">
      <formula>"X"</formula>
    </cfRule>
    <cfRule type="cellIs" dxfId="2738" priority="904" operator="equal">
      <formula>"V"</formula>
    </cfRule>
  </conditionalFormatting>
  <conditionalFormatting sqref="T937">
    <cfRule type="cellIs" dxfId="2737" priority="905" operator="equal">
      <formula>"X"</formula>
    </cfRule>
    <cfRule type="cellIs" dxfId="2736" priority="906" operator="equal">
      <formula>"V"</formula>
    </cfRule>
  </conditionalFormatting>
  <conditionalFormatting sqref="U937">
    <cfRule type="cellIs" dxfId="2735" priority="907" operator="equal">
      <formula>"X"</formula>
    </cfRule>
    <cfRule type="cellIs" dxfId="2734" priority="908" operator="equal">
      <formula>"V"</formula>
    </cfRule>
  </conditionalFormatting>
  <conditionalFormatting sqref="V937">
    <cfRule type="cellIs" dxfId="2733" priority="909" operator="equal">
      <formula>"X"</formula>
    </cfRule>
    <cfRule type="cellIs" dxfId="2732" priority="910" operator="equal">
      <formula>"V"</formula>
    </cfRule>
  </conditionalFormatting>
  <conditionalFormatting sqref="W937">
    <cfRule type="cellIs" dxfId="2731" priority="911" operator="equal">
      <formula>"X"</formula>
    </cfRule>
    <cfRule type="cellIs" dxfId="2730" priority="912" operator="equal">
      <formula>"V"</formula>
    </cfRule>
  </conditionalFormatting>
  <conditionalFormatting sqref="T938">
    <cfRule type="cellIs" dxfId="2729" priority="913" operator="equal">
      <formula>"X"</formula>
    </cfRule>
    <cfRule type="cellIs" dxfId="2728" priority="914" operator="equal">
      <formula>"V"</formula>
    </cfRule>
  </conditionalFormatting>
  <conditionalFormatting sqref="U938">
    <cfRule type="cellIs" dxfId="2727" priority="915" operator="equal">
      <formula>"X"</formula>
    </cfRule>
    <cfRule type="cellIs" dxfId="2726" priority="916" operator="equal">
      <formula>"V"</formula>
    </cfRule>
  </conditionalFormatting>
  <conditionalFormatting sqref="V938">
    <cfRule type="cellIs" dxfId="2725" priority="917" operator="equal">
      <formula>"X"</formula>
    </cfRule>
    <cfRule type="cellIs" dxfId="2724" priority="918" operator="equal">
      <formula>"V"</formula>
    </cfRule>
  </conditionalFormatting>
  <conditionalFormatting sqref="W938">
    <cfRule type="cellIs" dxfId="2723" priority="919" operator="equal">
      <formula>"X"</formula>
    </cfRule>
    <cfRule type="cellIs" dxfId="2722" priority="920" operator="equal">
      <formula>"V"</formula>
    </cfRule>
  </conditionalFormatting>
  <conditionalFormatting sqref="T939">
    <cfRule type="cellIs" dxfId="2721" priority="921" operator="equal">
      <formula>"X"</formula>
    </cfRule>
    <cfRule type="cellIs" dxfId="2720" priority="922" operator="equal">
      <formula>"V"</formula>
    </cfRule>
  </conditionalFormatting>
  <conditionalFormatting sqref="U939">
    <cfRule type="cellIs" dxfId="2719" priority="923" operator="equal">
      <formula>"X"</formula>
    </cfRule>
    <cfRule type="cellIs" dxfId="2718" priority="924" operator="equal">
      <formula>"V"</formula>
    </cfRule>
  </conditionalFormatting>
  <conditionalFormatting sqref="V939">
    <cfRule type="cellIs" dxfId="2717" priority="925" operator="equal">
      <formula>"X"</formula>
    </cfRule>
    <cfRule type="cellIs" dxfId="2716" priority="926" operator="equal">
      <formula>"V"</formula>
    </cfRule>
  </conditionalFormatting>
  <conditionalFormatting sqref="W939">
    <cfRule type="cellIs" dxfId="2715" priority="927" operator="equal">
      <formula>"X"</formula>
    </cfRule>
    <cfRule type="cellIs" dxfId="2714" priority="928" operator="equal">
      <formula>"V"</formula>
    </cfRule>
  </conditionalFormatting>
  <conditionalFormatting sqref="T940">
    <cfRule type="cellIs" dxfId="2713" priority="929" operator="equal">
      <formula>"X"</formula>
    </cfRule>
    <cfRule type="cellIs" dxfId="2712" priority="930" operator="equal">
      <formula>"V"</formula>
    </cfRule>
  </conditionalFormatting>
  <conditionalFormatting sqref="U940">
    <cfRule type="cellIs" dxfId="2711" priority="931" operator="equal">
      <formula>"X"</formula>
    </cfRule>
    <cfRule type="cellIs" dxfId="2710" priority="932" operator="equal">
      <formula>"V"</formula>
    </cfRule>
  </conditionalFormatting>
  <conditionalFormatting sqref="V940">
    <cfRule type="cellIs" dxfId="2709" priority="933" operator="equal">
      <formula>"X"</formula>
    </cfRule>
    <cfRule type="cellIs" dxfId="2708" priority="934" operator="equal">
      <formula>"V"</formula>
    </cfRule>
  </conditionalFormatting>
  <conditionalFormatting sqref="W940">
    <cfRule type="cellIs" dxfId="2707" priority="935" operator="equal">
      <formula>"X"</formula>
    </cfRule>
    <cfRule type="cellIs" dxfId="2706" priority="936" operator="equal">
      <formula>"V"</formula>
    </cfRule>
  </conditionalFormatting>
  <conditionalFormatting sqref="T941">
    <cfRule type="cellIs" dxfId="2705" priority="937" operator="equal">
      <formula>"X"</formula>
    </cfRule>
    <cfRule type="cellIs" dxfId="2704" priority="938" operator="equal">
      <formula>"V"</formula>
    </cfRule>
  </conditionalFormatting>
  <conditionalFormatting sqref="U941">
    <cfRule type="cellIs" dxfId="2703" priority="939" operator="equal">
      <formula>"X"</formula>
    </cfRule>
    <cfRule type="cellIs" dxfId="2702" priority="940" operator="equal">
      <formula>"V"</formula>
    </cfRule>
  </conditionalFormatting>
  <conditionalFormatting sqref="V941">
    <cfRule type="cellIs" dxfId="2701" priority="941" operator="equal">
      <formula>"X"</formula>
    </cfRule>
    <cfRule type="cellIs" dxfId="2700" priority="942" operator="equal">
      <formula>"V"</formula>
    </cfRule>
  </conditionalFormatting>
  <conditionalFormatting sqref="W941">
    <cfRule type="cellIs" dxfId="2699" priority="943" operator="equal">
      <formula>"X"</formula>
    </cfRule>
    <cfRule type="cellIs" dxfId="2698" priority="944" operator="equal">
      <formula>"V"</formula>
    </cfRule>
  </conditionalFormatting>
  <conditionalFormatting sqref="T942">
    <cfRule type="cellIs" dxfId="2697" priority="945" operator="equal">
      <formula>"X"</formula>
    </cfRule>
    <cfRule type="cellIs" dxfId="2696" priority="946" operator="equal">
      <formula>"V"</formula>
    </cfRule>
  </conditionalFormatting>
  <conditionalFormatting sqref="U942">
    <cfRule type="cellIs" dxfId="2695" priority="947" operator="equal">
      <formula>"X"</formula>
    </cfRule>
    <cfRule type="cellIs" dxfId="2694" priority="948" operator="equal">
      <formula>"V"</formula>
    </cfRule>
  </conditionalFormatting>
  <conditionalFormatting sqref="V942">
    <cfRule type="cellIs" dxfId="2693" priority="949" operator="equal">
      <formula>"X"</formula>
    </cfRule>
    <cfRule type="cellIs" dxfId="2692" priority="950" operator="equal">
      <formula>"V"</formula>
    </cfRule>
  </conditionalFormatting>
  <conditionalFormatting sqref="W942">
    <cfRule type="cellIs" dxfId="2691" priority="951" operator="equal">
      <formula>"X"</formula>
    </cfRule>
    <cfRule type="cellIs" dxfId="2690" priority="952" operator="equal">
      <formula>"V"</formula>
    </cfRule>
  </conditionalFormatting>
  <conditionalFormatting sqref="T943">
    <cfRule type="cellIs" dxfId="2689" priority="953" operator="equal">
      <formula>"X"</formula>
    </cfRule>
    <cfRule type="cellIs" dxfId="2688" priority="954" operator="equal">
      <formula>"V"</formula>
    </cfRule>
  </conditionalFormatting>
  <conditionalFormatting sqref="U943">
    <cfRule type="cellIs" dxfId="2687" priority="955" operator="equal">
      <formula>"X"</formula>
    </cfRule>
    <cfRule type="cellIs" dxfId="2686" priority="956" operator="equal">
      <formula>"V"</formula>
    </cfRule>
  </conditionalFormatting>
  <conditionalFormatting sqref="V943">
    <cfRule type="cellIs" dxfId="2685" priority="957" operator="equal">
      <formula>"X"</formula>
    </cfRule>
    <cfRule type="cellIs" dxfId="2684" priority="958" operator="equal">
      <formula>"V"</formula>
    </cfRule>
  </conditionalFormatting>
  <conditionalFormatting sqref="W943">
    <cfRule type="cellIs" dxfId="2683" priority="959" operator="equal">
      <formula>"X"</formula>
    </cfRule>
    <cfRule type="cellIs" dxfId="2682" priority="960" operator="equal">
      <formula>"V"</formula>
    </cfRule>
  </conditionalFormatting>
  <conditionalFormatting sqref="T944">
    <cfRule type="cellIs" dxfId="2681" priority="961" operator="equal">
      <formula>"X"</formula>
    </cfRule>
    <cfRule type="cellIs" dxfId="2680" priority="962" operator="equal">
      <formula>"V"</formula>
    </cfRule>
  </conditionalFormatting>
  <conditionalFormatting sqref="U944">
    <cfRule type="cellIs" dxfId="2679" priority="963" operator="equal">
      <formula>"X"</formula>
    </cfRule>
    <cfRule type="cellIs" dxfId="2678" priority="964" operator="equal">
      <formula>"V"</formula>
    </cfRule>
  </conditionalFormatting>
  <conditionalFormatting sqref="V944">
    <cfRule type="cellIs" dxfId="2677" priority="965" operator="equal">
      <formula>"X"</formula>
    </cfRule>
    <cfRule type="cellIs" dxfId="2676" priority="966" operator="equal">
      <formula>"V"</formula>
    </cfRule>
  </conditionalFormatting>
  <conditionalFormatting sqref="W944">
    <cfRule type="cellIs" dxfId="2675" priority="967" operator="equal">
      <formula>"X"</formula>
    </cfRule>
    <cfRule type="cellIs" dxfId="2674" priority="968" operator="equal">
      <formula>"V"</formula>
    </cfRule>
  </conditionalFormatting>
  <conditionalFormatting sqref="T945">
    <cfRule type="cellIs" dxfId="2673" priority="969" operator="equal">
      <formula>"X"</formula>
    </cfRule>
    <cfRule type="cellIs" dxfId="2672" priority="970" operator="equal">
      <formula>"V"</formula>
    </cfRule>
  </conditionalFormatting>
  <conditionalFormatting sqref="U945">
    <cfRule type="cellIs" dxfId="2671" priority="971" operator="equal">
      <formula>"X"</formula>
    </cfRule>
    <cfRule type="cellIs" dxfId="2670" priority="972" operator="equal">
      <formula>"V"</formula>
    </cfRule>
  </conditionalFormatting>
  <conditionalFormatting sqref="V945">
    <cfRule type="cellIs" dxfId="2669" priority="973" operator="equal">
      <formula>"X"</formula>
    </cfRule>
    <cfRule type="cellIs" dxfId="2668" priority="974" operator="equal">
      <formula>"V"</formula>
    </cfRule>
  </conditionalFormatting>
  <conditionalFormatting sqref="W945">
    <cfRule type="cellIs" dxfId="2667" priority="975" operator="equal">
      <formula>"X"</formula>
    </cfRule>
    <cfRule type="cellIs" dxfId="2666" priority="976" operator="equal">
      <formula>"V"</formula>
    </cfRule>
  </conditionalFormatting>
  <conditionalFormatting sqref="T946">
    <cfRule type="cellIs" dxfId="2665" priority="977" operator="equal">
      <formula>"X"</formula>
    </cfRule>
    <cfRule type="cellIs" dxfId="2664" priority="978" operator="equal">
      <formula>"V"</formula>
    </cfRule>
  </conditionalFormatting>
  <conditionalFormatting sqref="U946">
    <cfRule type="cellIs" dxfId="2663" priority="979" operator="equal">
      <formula>"X"</formula>
    </cfRule>
    <cfRule type="cellIs" dxfId="2662" priority="980" operator="equal">
      <formula>"V"</formula>
    </cfRule>
  </conditionalFormatting>
  <conditionalFormatting sqref="V946">
    <cfRule type="cellIs" dxfId="2661" priority="981" operator="equal">
      <formula>"X"</formula>
    </cfRule>
    <cfRule type="cellIs" dxfId="2660" priority="982" operator="equal">
      <formula>"V"</formula>
    </cfRule>
  </conditionalFormatting>
  <conditionalFormatting sqref="W946">
    <cfRule type="cellIs" dxfId="2659" priority="983" operator="equal">
      <formula>"X"</formula>
    </cfRule>
    <cfRule type="cellIs" dxfId="2658" priority="984" operator="equal">
      <formula>"V"</formula>
    </cfRule>
  </conditionalFormatting>
  <conditionalFormatting sqref="T947">
    <cfRule type="cellIs" dxfId="2657" priority="985" operator="equal">
      <formula>"X"</formula>
    </cfRule>
    <cfRule type="cellIs" dxfId="2656" priority="986" operator="equal">
      <formula>"V"</formula>
    </cfRule>
  </conditionalFormatting>
  <conditionalFormatting sqref="U947">
    <cfRule type="cellIs" dxfId="2655" priority="987" operator="equal">
      <formula>"X"</formula>
    </cfRule>
    <cfRule type="cellIs" dxfId="2654" priority="988" operator="equal">
      <formula>"V"</formula>
    </cfRule>
  </conditionalFormatting>
  <conditionalFormatting sqref="V947">
    <cfRule type="cellIs" dxfId="2653" priority="989" operator="equal">
      <formula>"X"</formula>
    </cfRule>
    <cfRule type="cellIs" dxfId="2652" priority="990" operator="equal">
      <formula>"V"</formula>
    </cfRule>
  </conditionalFormatting>
  <conditionalFormatting sqref="W947">
    <cfRule type="cellIs" dxfId="2651" priority="991" operator="equal">
      <formula>"X"</formula>
    </cfRule>
    <cfRule type="cellIs" dxfId="2650" priority="992" operator="equal">
      <formula>"V"</formula>
    </cfRule>
  </conditionalFormatting>
  <conditionalFormatting sqref="T948">
    <cfRule type="cellIs" dxfId="2649" priority="993" operator="equal">
      <formula>"X"</formula>
    </cfRule>
    <cfRule type="cellIs" dxfId="2648" priority="994" operator="equal">
      <formula>"V"</formula>
    </cfRule>
  </conditionalFormatting>
  <conditionalFormatting sqref="U948">
    <cfRule type="cellIs" dxfId="2647" priority="995" operator="equal">
      <formula>"X"</formula>
    </cfRule>
    <cfRule type="cellIs" dxfId="2646" priority="996" operator="equal">
      <formula>"V"</formula>
    </cfRule>
  </conditionalFormatting>
  <conditionalFormatting sqref="V948">
    <cfRule type="cellIs" dxfId="2645" priority="997" operator="equal">
      <formula>"X"</formula>
    </cfRule>
    <cfRule type="cellIs" dxfId="2644" priority="998" operator="equal">
      <formula>"V"</formula>
    </cfRule>
  </conditionalFormatting>
  <conditionalFormatting sqref="W948">
    <cfRule type="cellIs" dxfId="2643" priority="999" operator="equal">
      <formula>"X"</formula>
    </cfRule>
    <cfRule type="cellIs" dxfId="2642" priority="1000" operator="equal">
      <formula>"V"</formula>
    </cfRule>
  </conditionalFormatting>
  <conditionalFormatting sqref="T949">
    <cfRule type="cellIs" dxfId="2641" priority="1001" operator="equal">
      <formula>"X"</formula>
    </cfRule>
    <cfRule type="cellIs" dxfId="2640" priority="1002" operator="equal">
      <formula>"V"</formula>
    </cfRule>
  </conditionalFormatting>
  <conditionalFormatting sqref="U949">
    <cfRule type="cellIs" dxfId="2639" priority="1003" operator="equal">
      <formula>"X"</formula>
    </cfRule>
    <cfRule type="cellIs" dxfId="2638" priority="1004" operator="equal">
      <formula>"V"</formula>
    </cfRule>
  </conditionalFormatting>
  <conditionalFormatting sqref="V949">
    <cfRule type="cellIs" dxfId="2637" priority="1005" operator="equal">
      <formula>"X"</formula>
    </cfRule>
    <cfRule type="cellIs" dxfId="2636" priority="1006" operator="equal">
      <formula>"V"</formula>
    </cfRule>
  </conditionalFormatting>
  <conditionalFormatting sqref="W949">
    <cfRule type="cellIs" dxfId="2635" priority="1007" operator="equal">
      <formula>"X"</formula>
    </cfRule>
    <cfRule type="cellIs" dxfId="2634" priority="1008" operator="equal">
      <formula>"V"</formula>
    </cfRule>
  </conditionalFormatting>
  <conditionalFormatting sqref="T950">
    <cfRule type="cellIs" dxfId="2633" priority="1009" operator="equal">
      <formula>"X"</formula>
    </cfRule>
    <cfRule type="cellIs" dxfId="2632" priority="1010" operator="equal">
      <formula>"V"</formula>
    </cfRule>
  </conditionalFormatting>
  <conditionalFormatting sqref="U950">
    <cfRule type="cellIs" dxfId="2631" priority="1011" operator="equal">
      <formula>"X"</formula>
    </cfRule>
    <cfRule type="cellIs" dxfId="2630" priority="1012" operator="equal">
      <formula>"V"</formula>
    </cfRule>
  </conditionalFormatting>
  <conditionalFormatting sqref="V950">
    <cfRule type="cellIs" dxfId="2629" priority="1013" operator="equal">
      <formula>"X"</formula>
    </cfRule>
    <cfRule type="cellIs" dxfId="2628" priority="1014" operator="equal">
      <formula>"V"</formula>
    </cfRule>
  </conditionalFormatting>
  <conditionalFormatting sqref="W950">
    <cfRule type="cellIs" dxfId="2627" priority="1015" operator="equal">
      <formula>"X"</formula>
    </cfRule>
    <cfRule type="cellIs" dxfId="2626" priority="1016" operator="equal">
      <formula>"V"</formula>
    </cfRule>
  </conditionalFormatting>
  <conditionalFormatting sqref="T951">
    <cfRule type="cellIs" dxfId="2625" priority="1017" operator="equal">
      <formula>"X"</formula>
    </cfRule>
    <cfRule type="cellIs" dxfId="2624" priority="1018" operator="equal">
      <formula>"V"</formula>
    </cfRule>
  </conditionalFormatting>
  <conditionalFormatting sqref="U951">
    <cfRule type="cellIs" dxfId="2623" priority="1019" operator="equal">
      <formula>"X"</formula>
    </cfRule>
    <cfRule type="cellIs" dxfId="2622" priority="1020" operator="equal">
      <formula>"V"</formula>
    </cfRule>
  </conditionalFormatting>
  <conditionalFormatting sqref="V951">
    <cfRule type="cellIs" dxfId="2621" priority="1021" operator="equal">
      <formula>"X"</formula>
    </cfRule>
    <cfRule type="cellIs" dxfId="2620" priority="1022" operator="equal">
      <formula>"V"</formula>
    </cfRule>
  </conditionalFormatting>
  <conditionalFormatting sqref="W951">
    <cfRule type="cellIs" dxfId="2619" priority="1023" operator="equal">
      <formula>"X"</formula>
    </cfRule>
    <cfRule type="cellIs" dxfId="2618" priority="1024" operator="equal">
      <formula>"V"</formula>
    </cfRule>
  </conditionalFormatting>
  <conditionalFormatting sqref="T952">
    <cfRule type="cellIs" dxfId="2617" priority="1025" operator="equal">
      <formula>"X"</formula>
    </cfRule>
    <cfRule type="cellIs" dxfId="2616" priority="1026" operator="equal">
      <formula>"V"</formula>
    </cfRule>
  </conditionalFormatting>
  <conditionalFormatting sqref="U952">
    <cfRule type="cellIs" dxfId="2615" priority="1027" operator="equal">
      <formula>"X"</formula>
    </cfRule>
    <cfRule type="cellIs" dxfId="2614" priority="1028" operator="equal">
      <formula>"V"</formula>
    </cfRule>
  </conditionalFormatting>
  <conditionalFormatting sqref="V952">
    <cfRule type="cellIs" dxfId="2613" priority="1029" operator="equal">
      <formula>"X"</formula>
    </cfRule>
    <cfRule type="cellIs" dxfId="2612" priority="1030" operator="equal">
      <formula>"V"</formula>
    </cfRule>
  </conditionalFormatting>
  <conditionalFormatting sqref="W952">
    <cfRule type="cellIs" dxfId="2611" priority="1031" operator="equal">
      <formula>"X"</formula>
    </cfRule>
    <cfRule type="cellIs" dxfId="2610" priority="1032" operator="equal">
      <formula>"V"</formula>
    </cfRule>
  </conditionalFormatting>
  <conditionalFormatting sqref="T953">
    <cfRule type="cellIs" dxfId="2609" priority="1033" operator="equal">
      <formula>"X"</formula>
    </cfRule>
    <cfRule type="cellIs" dxfId="2608" priority="1034" operator="equal">
      <formula>"V"</formula>
    </cfRule>
  </conditionalFormatting>
  <conditionalFormatting sqref="U953">
    <cfRule type="cellIs" dxfId="2607" priority="1035" operator="equal">
      <formula>"X"</formula>
    </cfRule>
    <cfRule type="cellIs" dxfId="2606" priority="1036" operator="equal">
      <formula>"V"</formula>
    </cfRule>
  </conditionalFormatting>
  <conditionalFormatting sqref="V953">
    <cfRule type="cellIs" dxfId="2605" priority="1037" operator="equal">
      <formula>"X"</formula>
    </cfRule>
    <cfRule type="cellIs" dxfId="2604" priority="1038" operator="equal">
      <formula>"V"</formula>
    </cfRule>
  </conditionalFormatting>
  <conditionalFormatting sqref="W953">
    <cfRule type="cellIs" dxfId="2603" priority="1039" operator="equal">
      <formula>"X"</formula>
    </cfRule>
    <cfRule type="cellIs" dxfId="2602" priority="1040" operator="equal">
      <formula>"V"</formula>
    </cfRule>
  </conditionalFormatting>
  <conditionalFormatting sqref="T954">
    <cfRule type="cellIs" dxfId="2601" priority="1041" operator="equal">
      <formula>"X"</formula>
    </cfRule>
    <cfRule type="cellIs" dxfId="2600" priority="1042" operator="equal">
      <formula>"V"</formula>
    </cfRule>
  </conditionalFormatting>
  <conditionalFormatting sqref="U954">
    <cfRule type="cellIs" dxfId="2599" priority="1043" operator="equal">
      <formula>"X"</formula>
    </cfRule>
    <cfRule type="cellIs" dxfId="2598" priority="1044" operator="equal">
      <formula>"V"</formula>
    </cfRule>
  </conditionalFormatting>
  <conditionalFormatting sqref="V954">
    <cfRule type="cellIs" dxfId="2597" priority="1045" operator="equal">
      <formula>"X"</formula>
    </cfRule>
    <cfRule type="cellIs" dxfId="2596" priority="1046" operator="equal">
      <formula>"V"</formula>
    </cfRule>
  </conditionalFormatting>
  <conditionalFormatting sqref="W954">
    <cfRule type="cellIs" dxfId="2595" priority="1047" operator="equal">
      <formula>"X"</formula>
    </cfRule>
    <cfRule type="cellIs" dxfId="2594" priority="1048" operator="equal">
      <formula>"V"</formula>
    </cfRule>
  </conditionalFormatting>
  <conditionalFormatting sqref="T955">
    <cfRule type="cellIs" dxfId="2593" priority="1049" operator="equal">
      <formula>"X"</formula>
    </cfRule>
    <cfRule type="cellIs" dxfId="2592" priority="1050" operator="equal">
      <formula>"V"</formula>
    </cfRule>
  </conditionalFormatting>
  <conditionalFormatting sqref="U955">
    <cfRule type="cellIs" dxfId="2591" priority="1051" operator="equal">
      <formula>"X"</formula>
    </cfRule>
    <cfRule type="cellIs" dxfId="2590" priority="1052" operator="equal">
      <formula>"V"</formula>
    </cfRule>
  </conditionalFormatting>
  <conditionalFormatting sqref="V955">
    <cfRule type="cellIs" dxfId="2589" priority="1053" operator="equal">
      <formula>"X"</formula>
    </cfRule>
    <cfRule type="cellIs" dxfId="2588" priority="1054" operator="equal">
      <formula>"V"</formula>
    </cfRule>
  </conditionalFormatting>
  <conditionalFormatting sqref="W955">
    <cfRule type="cellIs" dxfId="2587" priority="1055" operator="equal">
      <formula>"X"</formula>
    </cfRule>
    <cfRule type="cellIs" dxfId="2586" priority="1056" operator="equal">
      <formula>"V"</formula>
    </cfRule>
  </conditionalFormatting>
  <conditionalFormatting sqref="T956">
    <cfRule type="cellIs" dxfId="2585" priority="1057" operator="equal">
      <formula>"X"</formula>
    </cfRule>
    <cfRule type="cellIs" dxfId="2584" priority="1058" operator="equal">
      <formula>"V"</formula>
    </cfRule>
  </conditionalFormatting>
  <conditionalFormatting sqref="U956">
    <cfRule type="cellIs" dxfId="2583" priority="1059" operator="equal">
      <formula>"X"</formula>
    </cfRule>
    <cfRule type="cellIs" dxfId="2582" priority="1060" operator="equal">
      <formula>"V"</formula>
    </cfRule>
  </conditionalFormatting>
  <conditionalFormatting sqref="V956">
    <cfRule type="cellIs" dxfId="2581" priority="1061" operator="equal">
      <formula>"X"</formula>
    </cfRule>
    <cfRule type="cellIs" dxfId="2580" priority="1062" operator="equal">
      <formula>"V"</formula>
    </cfRule>
  </conditionalFormatting>
  <conditionalFormatting sqref="W956">
    <cfRule type="cellIs" dxfId="2579" priority="1063" operator="equal">
      <formula>"X"</formula>
    </cfRule>
    <cfRule type="cellIs" dxfId="2578" priority="1064" operator="equal">
      <formula>"V"</formula>
    </cfRule>
  </conditionalFormatting>
  <conditionalFormatting sqref="T957">
    <cfRule type="cellIs" dxfId="2577" priority="1065" operator="equal">
      <formula>"X"</formula>
    </cfRule>
    <cfRule type="cellIs" dxfId="2576" priority="1066" operator="equal">
      <formula>"V"</formula>
    </cfRule>
  </conditionalFormatting>
  <conditionalFormatting sqref="U957">
    <cfRule type="cellIs" dxfId="2575" priority="1067" operator="equal">
      <formula>"X"</formula>
    </cfRule>
    <cfRule type="cellIs" dxfId="2574" priority="1068" operator="equal">
      <formula>"V"</formula>
    </cfRule>
  </conditionalFormatting>
  <conditionalFormatting sqref="V957">
    <cfRule type="cellIs" dxfId="2573" priority="1069" operator="equal">
      <formula>"X"</formula>
    </cfRule>
    <cfRule type="cellIs" dxfId="2572" priority="1070" operator="equal">
      <formula>"V"</formula>
    </cfRule>
  </conditionalFormatting>
  <conditionalFormatting sqref="W957">
    <cfRule type="cellIs" dxfId="2571" priority="1071" operator="equal">
      <formula>"X"</formula>
    </cfRule>
    <cfRule type="cellIs" dxfId="2570" priority="1072" operator="equal">
      <formula>"V"</formula>
    </cfRule>
  </conditionalFormatting>
  <conditionalFormatting sqref="T958">
    <cfRule type="cellIs" dxfId="2569" priority="1073" operator="equal">
      <formula>"X"</formula>
    </cfRule>
    <cfRule type="cellIs" dxfId="2568" priority="1074" operator="equal">
      <formula>"V"</formula>
    </cfRule>
  </conditionalFormatting>
  <conditionalFormatting sqref="U958">
    <cfRule type="cellIs" dxfId="2567" priority="1075" operator="equal">
      <formula>"X"</formula>
    </cfRule>
    <cfRule type="cellIs" dxfId="2566" priority="1076" operator="equal">
      <formula>"V"</formula>
    </cfRule>
  </conditionalFormatting>
  <conditionalFormatting sqref="V958">
    <cfRule type="cellIs" dxfId="2565" priority="1077" operator="equal">
      <formula>"X"</formula>
    </cfRule>
    <cfRule type="cellIs" dxfId="2564" priority="1078" operator="equal">
      <formula>"V"</formula>
    </cfRule>
  </conditionalFormatting>
  <conditionalFormatting sqref="W958">
    <cfRule type="cellIs" dxfId="2563" priority="1079" operator="equal">
      <formula>"X"</formula>
    </cfRule>
    <cfRule type="cellIs" dxfId="2562" priority="1080" operator="equal">
      <formula>"V"</formula>
    </cfRule>
  </conditionalFormatting>
  <conditionalFormatting sqref="T959">
    <cfRule type="cellIs" dxfId="2561" priority="1081" operator="equal">
      <formula>"X"</formula>
    </cfRule>
    <cfRule type="cellIs" dxfId="2560" priority="1082" operator="equal">
      <formula>"V"</formula>
    </cfRule>
  </conditionalFormatting>
  <conditionalFormatting sqref="U959">
    <cfRule type="cellIs" dxfId="2559" priority="1083" operator="equal">
      <formula>"X"</formula>
    </cfRule>
    <cfRule type="cellIs" dxfId="2558" priority="1084" operator="equal">
      <formula>"V"</formula>
    </cfRule>
  </conditionalFormatting>
  <conditionalFormatting sqref="V959">
    <cfRule type="cellIs" dxfId="2557" priority="1085" operator="equal">
      <formula>"X"</formula>
    </cfRule>
    <cfRule type="cellIs" dxfId="2556" priority="1086" operator="equal">
      <formula>"V"</formula>
    </cfRule>
  </conditionalFormatting>
  <conditionalFormatting sqref="W959">
    <cfRule type="cellIs" dxfId="2555" priority="1087" operator="equal">
      <formula>"X"</formula>
    </cfRule>
    <cfRule type="cellIs" dxfId="2554" priority="1088" operator="equal">
      <formula>"V"</formula>
    </cfRule>
  </conditionalFormatting>
  <conditionalFormatting sqref="T960">
    <cfRule type="cellIs" dxfId="2553" priority="1089" operator="equal">
      <formula>"X"</formula>
    </cfRule>
    <cfRule type="cellIs" dxfId="2552" priority="1090" operator="equal">
      <formula>"V"</formula>
    </cfRule>
  </conditionalFormatting>
  <conditionalFormatting sqref="U960">
    <cfRule type="cellIs" dxfId="2551" priority="1091" operator="equal">
      <formula>"X"</formula>
    </cfRule>
    <cfRule type="cellIs" dxfId="2550" priority="1092" operator="equal">
      <formula>"V"</formula>
    </cfRule>
  </conditionalFormatting>
  <conditionalFormatting sqref="V960">
    <cfRule type="cellIs" dxfId="2549" priority="1093" operator="equal">
      <formula>"X"</formula>
    </cfRule>
    <cfRule type="cellIs" dxfId="2548" priority="1094" operator="equal">
      <formula>"V"</formula>
    </cfRule>
  </conditionalFormatting>
  <conditionalFormatting sqref="W960">
    <cfRule type="cellIs" dxfId="2547" priority="1095" operator="equal">
      <formula>"X"</formula>
    </cfRule>
    <cfRule type="cellIs" dxfId="2546" priority="1096" operator="equal">
      <formula>"V"</formula>
    </cfRule>
  </conditionalFormatting>
  <conditionalFormatting sqref="T961">
    <cfRule type="cellIs" dxfId="2545" priority="1097" operator="equal">
      <formula>"X"</formula>
    </cfRule>
    <cfRule type="cellIs" dxfId="2544" priority="1098" operator="equal">
      <formula>"V"</formula>
    </cfRule>
  </conditionalFormatting>
  <conditionalFormatting sqref="U961">
    <cfRule type="cellIs" dxfId="2543" priority="1099" operator="equal">
      <formula>"X"</formula>
    </cfRule>
    <cfRule type="cellIs" dxfId="2542" priority="1100" operator="equal">
      <formula>"V"</formula>
    </cfRule>
  </conditionalFormatting>
  <conditionalFormatting sqref="V961">
    <cfRule type="cellIs" dxfId="2541" priority="1101" operator="equal">
      <formula>"X"</formula>
    </cfRule>
    <cfRule type="cellIs" dxfId="2540" priority="1102" operator="equal">
      <formula>"V"</formula>
    </cfRule>
  </conditionalFormatting>
  <conditionalFormatting sqref="W961">
    <cfRule type="cellIs" dxfId="2539" priority="1103" operator="equal">
      <formula>"X"</formula>
    </cfRule>
    <cfRule type="cellIs" dxfId="2538" priority="1104" operator="equal">
      <formula>"V"</formula>
    </cfRule>
  </conditionalFormatting>
  <conditionalFormatting sqref="T962">
    <cfRule type="cellIs" dxfId="2537" priority="1105" operator="equal">
      <formula>"X"</formula>
    </cfRule>
    <cfRule type="cellIs" dxfId="2536" priority="1106" operator="equal">
      <formula>"V"</formula>
    </cfRule>
  </conditionalFormatting>
  <conditionalFormatting sqref="U962">
    <cfRule type="cellIs" dxfId="2535" priority="1107" operator="equal">
      <formula>"X"</formula>
    </cfRule>
    <cfRule type="cellIs" dxfId="2534" priority="1108" operator="equal">
      <formula>"V"</formula>
    </cfRule>
  </conditionalFormatting>
  <conditionalFormatting sqref="V962">
    <cfRule type="cellIs" dxfId="2533" priority="1109" operator="equal">
      <formula>"X"</formula>
    </cfRule>
    <cfRule type="cellIs" dxfId="2532" priority="1110" operator="equal">
      <formula>"V"</formula>
    </cfRule>
  </conditionalFormatting>
  <conditionalFormatting sqref="W962">
    <cfRule type="cellIs" dxfId="2531" priority="1111" operator="equal">
      <formula>"X"</formula>
    </cfRule>
    <cfRule type="cellIs" dxfId="2530" priority="1112" operator="equal">
      <formula>"V"</formula>
    </cfRule>
  </conditionalFormatting>
  <conditionalFormatting sqref="T963">
    <cfRule type="cellIs" dxfId="2529" priority="1113" operator="equal">
      <formula>"X"</formula>
    </cfRule>
    <cfRule type="cellIs" dxfId="2528" priority="1114" operator="equal">
      <formula>"V"</formula>
    </cfRule>
  </conditionalFormatting>
  <conditionalFormatting sqref="U963">
    <cfRule type="cellIs" dxfId="2527" priority="1115" operator="equal">
      <formula>"X"</formula>
    </cfRule>
    <cfRule type="cellIs" dxfId="2526" priority="1116" operator="equal">
      <formula>"V"</formula>
    </cfRule>
  </conditionalFormatting>
  <conditionalFormatting sqref="V963">
    <cfRule type="cellIs" dxfId="2525" priority="1117" operator="equal">
      <formula>"X"</formula>
    </cfRule>
    <cfRule type="cellIs" dxfId="2524" priority="1118" operator="equal">
      <formula>"V"</formula>
    </cfRule>
  </conditionalFormatting>
  <conditionalFormatting sqref="W963">
    <cfRule type="cellIs" dxfId="2523" priority="1119" operator="equal">
      <formula>"X"</formula>
    </cfRule>
    <cfRule type="cellIs" dxfId="2522" priority="1120" operator="equal">
      <formula>"V"</formula>
    </cfRule>
  </conditionalFormatting>
  <conditionalFormatting sqref="T964">
    <cfRule type="cellIs" dxfId="2521" priority="1121" operator="equal">
      <formula>"X"</formula>
    </cfRule>
    <cfRule type="cellIs" dxfId="2520" priority="1122" operator="equal">
      <formula>"V"</formula>
    </cfRule>
  </conditionalFormatting>
  <conditionalFormatting sqref="U964">
    <cfRule type="cellIs" dxfId="2519" priority="1123" operator="equal">
      <formula>"X"</formula>
    </cfRule>
    <cfRule type="cellIs" dxfId="2518" priority="1124" operator="equal">
      <formula>"V"</formula>
    </cfRule>
  </conditionalFormatting>
  <conditionalFormatting sqref="V964">
    <cfRule type="cellIs" dxfId="2517" priority="1125" operator="equal">
      <formula>"X"</formula>
    </cfRule>
    <cfRule type="cellIs" dxfId="2516" priority="1126" operator="equal">
      <formula>"V"</formula>
    </cfRule>
  </conditionalFormatting>
  <conditionalFormatting sqref="W964">
    <cfRule type="cellIs" dxfId="2515" priority="1127" operator="equal">
      <formula>"X"</formula>
    </cfRule>
    <cfRule type="cellIs" dxfId="2514" priority="1128" operator="equal">
      <formula>"V"</formula>
    </cfRule>
  </conditionalFormatting>
  <conditionalFormatting sqref="T965">
    <cfRule type="cellIs" dxfId="2513" priority="1129" operator="equal">
      <formula>"X"</formula>
    </cfRule>
    <cfRule type="cellIs" dxfId="2512" priority="1130" operator="equal">
      <formula>"V"</formula>
    </cfRule>
  </conditionalFormatting>
  <conditionalFormatting sqref="U965">
    <cfRule type="cellIs" dxfId="2511" priority="1131" operator="equal">
      <formula>"X"</formula>
    </cfRule>
    <cfRule type="cellIs" dxfId="2510" priority="1132" operator="equal">
      <formula>"V"</formula>
    </cfRule>
  </conditionalFormatting>
  <conditionalFormatting sqref="V965">
    <cfRule type="cellIs" dxfId="2509" priority="1133" operator="equal">
      <formula>"X"</formula>
    </cfRule>
    <cfRule type="cellIs" dxfId="2508" priority="1134" operator="equal">
      <formula>"V"</formula>
    </cfRule>
  </conditionalFormatting>
  <conditionalFormatting sqref="W965">
    <cfRule type="cellIs" dxfId="2507" priority="1135" operator="equal">
      <formula>"X"</formula>
    </cfRule>
    <cfRule type="cellIs" dxfId="2506" priority="1136" operator="equal">
      <formula>"V"</formula>
    </cfRule>
  </conditionalFormatting>
  <conditionalFormatting sqref="T966">
    <cfRule type="cellIs" dxfId="2505" priority="1137" operator="equal">
      <formula>"X"</formula>
    </cfRule>
    <cfRule type="cellIs" dxfId="2504" priority="1138" operator="equal">
      <formula>"V"</formula>
    </cfRule>
  </conditionalFormatting>
  <conditionalFormatting sqref="U966">
    <cfRule type="cellIs" dxfId="2503" priority="1139" operator="equal">
      <formula>"X"</formula>
    </cfRule>
    <cfRule type="cellIs" dxfId="2502" priority="1140" operator="equal">
      <formula>"V"</formula>
    </cfRule>
  </conditionalFormatting>
  <conditionalFormatting sqref="V966">
    <cfRule type="cellIs" dxfId="2501" priority="1141" operator="equal">
      <formula>"X"</formula>
    </cfRule>
    <cfRule type="cellIs" dxfId="2500" priority="1142" operator="equal">
      <formula>"V"</formula>
    </cfRule>
  </conditionalFormatting>
  <conditionalFormatting sqref="W966">
    <cfRule type="cellIs" dxfId="2499" priority="1143" operator="equal">
      <formula>"X"</formula>
    </cfRule>
    <cfRule type="cellIs" dxfId="2498" priority="1144" operator="equal">
      <formula>"V"</formula>
    </cfRule>
  </conditionalFormatting>
  <conditionalFormatting sqref="T967">
    <cfRule type="cellIs" dxfId="2497" priority="1145" operator="equal">
      <formula>"X"</formula>
    </cfRule>
    <cfRule type="cellIs" dxfId="2496" priority="1146" operator="equal">
      <formula>"V"</formula>
    </cfRule>
  </conditionalFormatting>
  <conditionalFormatting sqref="U967">
    <cfRule type="cellIs" dxfId="2495" priority="1147" operator="equal">
      <formula>"X"</formula>
    </cfRule>
    <cfRule type="cellIs" dxfId="2494" priority="1148" operator="equal">
      <formula>"V"</formula>
    </cfRule>
  </conditionalFormatting>
  <conditionalFormatting sqref="V967">
    <cfRule type="cellIs" dxfId="2493" priority="1149" operator="equal">
      <formula>"X"</formula>
    </cfRule>
    <cfRule type="cellIs" dxfId="2492" priority="1150" operator="equal">
      <formula>"V"</formula>
    </cfRule>
  </conditionalFormatting>
  <conditionalFormatting sqref="W967">
    <cfRule type="cellIs" dxfId="2491" priority="1151" operator="equal">
      <formula>"X"</formula>
    </cfRule>
    <cfRule type="cellIs" dxfId="2490" priority="1152" operator="equal">
      <formula>"V"</formula>
    </cfRule>
  </conditionalFormatting>
  <conditionalFormatting sqref="T968">
    <cfRule type="cellIs" dxfId="2489" priority="1153" operator="equal">
      <formula>"X"</formula>
    </cfRule>
    <cfRule type="cellIs" dxfId="2488" priority="1154" operator="equal">
      <formula>"V"</formula>
    </cfRule>
  </conditionalFormatting>
  <conditionalFormatting sqref="U968">
    <cfRule type="cellIs" dxfId="2487" priority="1155" operator="equal">
      <formula>"X"</formula>
    </cfRule>
    <cfRule type="cellIs" dxfId="2486" priority="1156" operator="equal">
      <formula>"V"</formula>
    </cfRule>
  </conditionalFormatting>
  <conditionalFormatting sqref="V968">
    <cfRule type="cellIs" dxfId="2485" priority="1157" operator="equal">
      <formula>"X"</formula>
    </cfRule>
    <cfRule type="cellIs" dxfId="2484" priority="1158" operator="equal">
      <formula>"V"</formula>
    </cfRule>
  </conditionalFormatting>
  <conditionalFormatting sqref="W968">
    <cfRule type="cellIs" dxfId="2483" priority="1159" operator="equal">
      <formula>"X"</formula>
    </cfRule>
    <cfRule type="cellIs" dxfId="2482" priority="1160" operator="equal">
      <formula>"V"</formula>
    </cfRule>
  </conditionalFormatting>
  <conditionalFormatting sqref="T969">
    <cfRule type="cellIs" dxfId="2481" priority="1161" operator="equal">
      <formula>"X"</formula>
    </cfRule>
    <cfRule type="cellIs" dxfId="2480" priority="1162" operator="equal">
      <formula>"V"</formula>
    </cfRule>
  </conditionalFormatting>
  <conditionalFormatting sqref="U969">
    <cfRule type="cellIs" dxfId="2479" priority="1163" operator="equal">
      <formula>"X"</formula>
    </cfRule>
    <cfRule type="cellIs" dxfId="2478" priority="1164" operator="equal">
      <formula>"V"</formula>
    </cfRule>
  </conditionalFormatting>
  <conditionalFormatting sqref="V969">
    <cfRule type="cellIs" dxfId="2477" priority="1165" operator="equal">
      <formula>"X"</formula>
    </cfRule>
    <cfRule type="cellIs" dxfId="2476" priority="1166" operator="equal">
      <formula>"V"</formula>
    </cfRule>
  </conditionalFormatting>
  <conditionalFormatting sqref="W969">
    <cfRule type="cellIs" dxfId="2475" priority="1167" operator="equal">
      <formula>"X"</formula>
    </cfRule>
    <cfRule type="cellIs" dxfId="2474" priority="1168" operator="equal">
      <formula>"V"</formula>
    </cfRule>
  </conditionalFormatting>
  <conditionalFormatting sqref="T970">
    <cfRule type="cellIs" dxfId="2473" priority="1169" operator="equal">
      <formula>"X"</formula>
    </cfRule>
    <cfRule type="cellIs" dxfId="2472" priority="1170" operator="equal">
      <formula>"V"</formula>
    </cfRule>
  </conditionalFormatting>
  <conditionalFormatting sqref="U970">
    <cfRule type="cellIs" dxfId="2471" priority="1171" operator="equal">
      <formula>"X"</formula>
    </cfRule>
    <cfRule type="cellIs" dxfId="2470" priority="1172" operator="equal">
      <formula>"V"</formula>
    </cfRule>
  </conditionalFormatting>
  <conditionalFormatting sqref="V970">
    <cfRule type="cellIs" dxfId="2469" priority="1173" operator="equal">
      <formula>"X"</formula>
    </cfRule>
    <cfRule type="cellIs" dxfId="2468" priority="1174" operator="equal">
      <formula>"V"</formula>
    </cfRule>
  </conditionalFormatting>
  <conditionalFormatting sqref="W970">
    <cfRule type="cellIs" dxfId="2467" priority="1175" operator="equal">
      <formula>"X"</formula>
    </cfRule>
    <cfRule type="cellIs" dxfId="2466" priority="1176" operator="equal">
      <formula>"V"</formula>
    </cfRule>
  </conditionalFormatting>
  <conditionalFormatting sqref="T971">
    <cfRule type="cellIs" dxfId="2465" priority="1177" operator="equal">
      <formula>"X"</formula>
    </cfRule>
    <cfRule type="cellIs" dxfId="2464" priority="1178" operator="equal">
      <formula>"V"</formula>
    </cfRule>
  </conditionalFormatting>
  <conditionalFormatting sqref="U971">
    <cfRule type="cellIs" dxfId="2463" priority="1179" operator="equal">
      <formula>"X"</formula>
    </cfRule>
    <cfRule type="cellIs" dxfId="2462" priority="1180" operator="equal">
      <formula>"V"</formula>
    </cfRule>
  </conditionalFormatting>
  <conditionalFormatting sqref="V971">
    <cfRule type="cellIs" dxfId="2461" priority="1181" operator="equal">
      <formula>"X"</formula>
    </cfRule>
    <cfRule type="cellIs" dxfId="2460" priority="1182" operator="equal">
      <formula>"V"</formula>
    </cfRule>
  </conditionalFormatting>
  <conditionalFormatting sqref="W971">
    <cfRule type="cellIs" dxfId="2459" priority="1183" operator="equal">
      <formula>"X"</formula>
    </cfRule>
    <cfRule type="cellIs" dxfId="2458" priority="1184" operator="equal">
      <formula>"V"</formula>
    </cfRule>
  </conditionalFormatting>
  <conditionalFormatting sqref="T972">
    <cfRule type="cellIs" dxfId="2457" priority="1185" operator="equal">
      <formula>"X"</formula>
    </cfRule>
    <cfRule type="cellIs" dxfId="2456" priority="1186" operator="equal">
      <formula>"V"</formula>
    </cfRule>
  </conditionalFormatting>
  <conditionalFormatting sqref="U972">
    <cfRule type="cellIs" dxfId="2455" priority="1187" operator="equal">
      <formula>"X"</formula>
    </cfRule>
    <cfRule type="cellIs" dxfId="2454" priority="1188" operator="equal">
      <formula>"V"</formula>
    </cfRule>
  </conditionalFormatting>
  <conditionalFormatting sqref="V972">
    <cfRule type="cellIs" dxfId="2453" priority="1189" operator="equal">
      <formula>"X"</formula>
    </cfRule>
    <cfRule type="cellIs" dxfId="2452" priority="1190" operator="equal">
      <formula>"V"</formula>
    </cfRule>
  </conditionalFormatting>
  <conditionalFormatting sqref="W972">
    <cfRule type="cellIs" dxfId="2451" priority="1191" operator="equal">
      <formula>"X"</formula>
    </cfRule>
    <cfRule type="cellIs" dxfId="2450" priority="1192" operator="equal">
      <formula>"V"</formula>
    </cfRule>
  </conditionalFormatting>
  <conditionalFormatting sqref="T973">
    <cfRule type="cellIs" dxfId="2449" priority="1193" operator="equal">
      <formula>"X"</formula>
    </cfRule>
    <cfRule type="cellIs" dxfId="2448" priority="1194" operator="equal">
      <formula>"V"</formula>
    </cfRule>
  </conditionalFormatting>
  <conditionalFormatting sqref="U973">
    <cfRule type="cellIs" dxfId="2447" priority="1195" operator="equal">
      <formula>"X"</formula>
    </cfRule>
    <cfRule type="cellIs" dxfId="2446" priority="1196" operator="equal">
      <formula>"V"</formula>
    </cfRule>
  </conditionalFormatting>
  <conditionalFormatting sqref="V973">
    <cfRule type="cellIs" dxfId="2445" priority="1197" operator="equal">
      <formula>"X"</formula>
    </cfRule>
    <cfRule type="cellIs" dxfId="2444" priority="1198" operator="equal">
      <formula>"V"</formula>
    </cfRule>
  </conditionalFormatting>
  <conditionalFormatting sqref="W973">
    <cfRule type="cellIs" dxfId="2443" priority="1199" operator="equal">
      <formula>"X"</formula>
    </cfRule>
    <cfRule type="cellIs" dxfId="2442" priority="1200" operator="equal">
      <formula>"V"</formula>
    </cfRule>
  </conditionalFormatting>
  <conditionalFormatting sqref="T974">
    <cfRule type="cellIs" dxfId="2441" priority="1201" operator="equal">
      <formula>"X"</formula>
    </cfRule>
    <cfRule type="cellIs" dxfId="2440" priority="1202" operator="equal">
      <formula>"V"</formula>
    </cfRule>
  </conditionalFormatting>
  <conditionalFormatting sqref="U974">
    <cfRule type="cellIs" dxfId="2439" priority="1203" operator="equal">
      <formula>"X"</formula>
    </cfRule>
    <cfRule type="cellIs" dxfId="2438" priority="1204" operator="equal">
      <formula>"V"</formula>
    </cfRule>
  </conditionalFormatting>
  <conditionalFormatting sqref="V974">
    <cfRule type="cellIs" dxfId="2437" priority="1205" operator="equal">
      <formula>"X"</formula>
    </cfRule>
    <cfRule type="cellIs" dxfId="2436" priority="1206" operator="equal">
      <formula>"V"</formula>
    </cfRule>
  </conditionalFormatting>
  <conditionalFormatting sqref="W974">
    <cfRule type="cellIs" dxfId="2435" priority="1207" operator="equal">
      <formula>"X"</formula>
    </cfRule>
    <cfRule type="cellIs" dxfId="2434" priority="1208" operator="equal">
      <formula>"V"</formula>
    </cfRule>
  </conditionalFormatting>
  <conditionalFormatting sqref="T975">
    <cfRule type="cellIs" dxfId="2433" priority="1209" operator="equal">
      <formula>"X"</formula>
    </cfRule>
    <cfRule type="cellIs" dxfId="2432" priority="1210" operator="equal">
      <formula>"V"</formula>
    </cfRule>
  </conditionalFormatting>
  <conditionalFormatting sqref="U975">
    <cfRule type="cellIs" dxfId="2431" priority="1211" operator="equal">
      <formula>"X"</formula>
    </cfRule>
    <cfRule type="cellIs" dxfId="2430" priority="1212" operator="equal">
      <formula>"V"</formula>
    </cfRule>
  </conditionalFormatting>
  <conditionalFormatting sqref="V975">
    <cfRule type="cellIs" dxfId="2429" priority="1213" operator="equal">
      <formula>"X"</formula>
    </cfRule>
    <cfRule type="cellIs" dxfId="2428" priority="1214" operator="equal">
      <formula>"V"</formula>
    </cfRule>
  </conditionalFormatting>
  <conditionalFormatting sqref="W975">
    <cfRule type="cellIs" dxfId="2427" priority="1215" operator="equal">
      <formula>"X"</formula>
    </cfRule>
    <cfRule type="cellIs" dxfId="2426" priority="1216" operator="equal">
      <formula>"V"</formula>
    </cfRule>
  </conditionalFormatting>
  <conditionalFormatting sqref="T976">
    <cfRule type="cellIs" dxfId="2425" priority="1217" operator="equal">
      <formula>"X"</formula>
    </cfRule>
    <cfRule type="cellIs" dxfId="2424" priority="1218" operator="equal">
      <formula>"V"</formula>
    </cfRule>
  </conditionalFormatting>
  <conditionalFormatting sqref="U976">
    <cfRule type="cellIs" dxfId="2423" priority="1219" operator="equal">
      <formula>"X"</formula>
    </cfRule>
    <cfRule type="cellIs" dxfId="2422" priority="1220" operator="equal">
      <formula>"V"</formula>
    </cfRule>
  </conditionalFormatting>
  <conditionalFormatting sqref="V976">
    <cfRule type="cellIs" dxfId="2421" priority="1221" operator="equal">
      <formula>"X"</formula>
    </cfRule>
    <cfRule type="cellIs" dxfId="2420" priority="1222" operator="equal">
      <formula>"V"</formula>
    </cfRule>
  </conditionalFormatting>
  <conditionalFormatting sqref="W976">
    <cfRule type="cellIs" dxfId="2419" priority="1223" operator="equal">
      <formula>"X"</formula>
    </cfRule>
    <cfRule type="cellIs" dxfId="2418" priority="1224" operator="equal">
      <formula>"V"</formula>
    </cfRule>
  </conditionalFormatting>
  <conditionalFormatting sqref="T977">
    <cfRule type="cellIs" dxfId="2417" priority="1225" operator="equal">
      <formula>"X"</formula>
    </cfRule>
    <cfRule type="cellIs" dxfId="2416" priority="1226" operator="equal">
      <formula>"V"</formula>
    </cfRule>
  </conditionalFormatting>
  <conditionalFormatting sqref="U977">
    <cfRule type="cellIs" dxfId="2415" priority="1227" operator="equal">
      <formula>"X"</formula>
    </cfRule>
    <cfRule type="cellIs" dxfId="2414" priority="1228" operator="equal">
      <formula>"V"</formula>
    </cfRule>
  </conditionalFormatting>
  <conditionalFormatting sqref="V977">
    <cfRule type="cellIs" dxfId="2413" priority="1229" operator="equal">
      <formula>"X"</formula>
    </cfRule>
    <cfRule type="cellIs" dxfId="2412" priority="1230" operator="equal">
      <formula>"V"</formula>
    </cfRule>
  </conditionalFormatting>
  <conditionalFormatting sqref="W977">
    <cfRule type="cellIs" dxfId="2411" priority="1231" operator="equal">
      <formula>"X"</formula>
    </cfRule>
    <cfRule type="cellIs" dxfId="2410" priority="1232" operator="equal">
      <formula>"V"</formula>
    </cfRule>
  </conditionalFormatting>
  <conditionalFormatting sqref="T978">
    <cfRule type="cellIs" dxfId="2409" priority="1233" operator="equal">
      <formula>"X"</formula>
    </cfRule>
    <cfRule type="cellIs" dxfId="2408" priority="1234" operator="equal">
      <formula>"V"</formula>
    </cfRule>
  </conditionalFormatting>
  <conditionalFormatting sqref="U978">
    <cfRule type="cellIs" dxfId="2407" priority="1235" operator="equal">
      <formula>"X"</formula>
    </cfRule>
    <cfRule type="cellIs" dxfId="2406" priority="1236" operator="equal">
      <formula>"V"</formula>
    </cfRule>
  </conditionalFormatting>
  <conditionalFormatting sqref="V978">
    <cfRule type="cellIs" dxfId="2405" priority="1237" operator="equal">
      <formula>"X"</formula>
    </cfRule>
    <cfRule type="cellIs" dxfId="2404" priority="1238" operator="equal">
      <formula>"V"</formula>
    </cfRule>
  </conditionalFormatting>
  <conditionalFormatting sqref="W978">
    <cfRule type="cellIs" dxfId="2403" priority="1239" operator="equal">
      <formula>"X"</formula>
    </cfRule>
    <cfRule type="cellIs" dxfId="2402" priority="1240" operator="equal">
      <formula>"V"</formula>
    </cfRule>
  </conditionalFormatting>
  <conditionalFormatting sqref="T979">
    <cfRule type="cellIs" dxfId="2401" priority="1241" operator="equal">
      <formula>"X"</formula>
    </cfRule>
    <cfRule type="cellIs" dxfId="2400" priority="1242" operator="equal">
      <formula>"V"</formula>
    </cfRule>
  </conditionalFormatting>
  <conditionalFormatting sqref="U979">
    <cfRule type="cellIs" dxfId="2399" priority="1243" operator="equal">
      <formula>"X"</formula>
    </cfRule>
    <cfRule type="cellIs" dxfId="2398" priority="1244" operator="equal">
      <formula>"V"</formula>
    </cfRule>
  </conditionalFormatting>
  <conditionalFormatting sqref="V979">
    <cfRule type="cellIs" dxfId="2397" priority="1245" operator="equal">
      <formula>"X"</formula>
    </cfRule>
    <cfRule type="cellIs" dxfId="2396" priority="1246" operator="equal">
      <formula>"V"</formula>
    </cfRule>
  </conditionalFormatting>
  <conditionalFormatting sqref="W979">
    <cfRule type="cellIs" dxfId="2395" priority="1247" operator="equal">
      <formula>"X"</formula>
    </cfRule>
    <cfRule type="cellIs" dxfId="2394" priority="1248" operator="equal">
      <formula>"V"</formula>
    </cfRule>
  </conditionalFormatting>
  <conditionalFormatting sqref="T980">
    <cfRule type="cellIs" dxfId="2393" priority="1249" operator="equal">
      <formula>"X"</formula>
    </cfRule>
    <cfRule type="cellIs" dxfId="2392" priority="1250" operator="equal">
      <formula>"V"</formula>
    </cfRule>
  </conditionalFormatting>
  <conditionalFormatting sqref="U980">
    <cfRule type="cellIs" dxfId="2391" priority="1251" operator="equal">
      <formula>"X"</formula>
    </cfRule>
    <cfRule type="cellIs" dxfId="2390" priority="1252" operator="equal">
      <formula>"V"</formula>
    </cfRule>
  </conditionalFormatting>
  <conditionalFormatting sqref="V980">
    <cfRule type="cellIs" dxfId="2389" priority="1253" operator="equal">
      <formula>"X"</formula>
    </cfRule>
    <cfRule type="cellIs" dxfId="2388" priority="1254" operator="equal">
      <formula>"V"</formula>
    </cfRule>
  </conditionalFormatting>
  <conditionalFormatting sqref="W980">
    <cfRule type="cellIs" dxfId="2387" priority="1255" operator="equal">
      <formula>"X"</formula>
    </cfRule>
    <cfRule type="cellIs" dxfId="2386" priority="1256" operator="equal">
      <formula>"V"</formula>
    </cfRule>
  </conditionalFormatting>
  <conditionalFormatting sqref="T981">
    <cfRule type="cellIs" dxfId="2385" priority="1257" operator="equal">
      <formula>"X"</formula>
    </cfRule>
    <cfRule type="cellIs" dxfId="2384" priority="1258" operator="equal">
      <formula>"V"</formula>
    </cfRule>
  </conditionalFormatting>
  <conditionalFormatting sqref="U981">
    <cfRule type="cellIs" dxfId="2383" priority="1259" operator="equal">
      <formula>"X"</formula>
    </cfRule>
    <cfRule type="cellIs" dxfId="2382" priority="1260" operator="equal">
      <formula>"V"</formula>
    </cfRule>
  </conditionalFormatting>
  <conditionalFormatting sqref="V981">
    <cfRule type="cellIs" dxfId="2381" priority="1261" operator="equal">
      <formula>"X"</formula>
    </cfRule>
    <cfRule type="cellIs" dxfId="2380" priority="1262" operator="equal">
      <formula>"V"</formula>
    </cfRule>
  </conditionalFormatting>
  <conditionalFormatting sqref="W981">
    <cfRule type="cellIs" dxfId="2379" priority="1263" operator="equal">
      <formula>"X"</formula>
    </cfRule>
    <cfRule type="cellIs" dxfId="2378" priority="1264" operator="equal">
      <formula>"V"</formula>
    </cfRule>
  </conditionalFormatting>
  <conditionalFormatting sqref="T982">
    <cfRule type="cellIs" dxfId="2377" priority="1265" operator="equal">
      <formula>"X"</formula>
    </cfRule>
    <cfRule type="cellIs" dxfId="2376" priority="1266" operator="equal">
      <formula>"V"</formula>
    </cfRule>
  </conditionalFormatting>
  <conditionalFormatting sqref="U982">
    <cfRule type="cellIs" dxfId="2375" priority="1267" operator="equal">
      <formula>"X"</formula>
    </cfRule>
    <cfRule type="cellIs" dxfId="2374" priority="1268" operator="equal">
      <formula>"V"</formula>
    </cfRule>
  </conditionalFormatting>
  <conditionalFormatting sqref="V982">
    <cfRule type="cellIs" dxfId="2373" priority="1269" operator="equal">
      <formula>"X"</formula>
    </cfRule>
    <cfRule type="cellIs" dxfId="2372" priority="1270" operator="equal">
      <formula>"V"</formula>
    </cfRule>
  </conditionalFormatting>
  <conditionalFormatting sqref="W982">
    <cfRule type="cellIs" dxfId="2371" priority="1271" operator="equal">
      <formula>"X"</formula>
    </cfRule>
    <cfRule type="cellIs" dxfId="2370" priority="1272" operator="equal">
      <formula>"V"</formula>
    </cfRule>
  </conditionalFormatting>
  <conditionalFormatting sqref="T983">
    <cfRule type="cellIs" dxfId="2369" priority="1273" operator="equal">
      <formula>"X"</formula>
    </cfRule>
    <cfRule type="cellIs" dxfId="2368" priority="1274" operator="equal">
      <formula>"V"</formula>
    </cfRule>
  </conditionalFormatting>
  <conditionalFormatting sqref="U983">
    <cfRule type="cellIs" dxfId="2367" priority="1275" operator="equal">
      <formula>"X"</formula>
    </cfRule>
    <cfRule type="cellIs" dxfId="2366" priority="1276" operator="equal">
      <formula>"V"</formula>
    </cfRule>
  </conditionalFormatting>
  <conditionalFormatting sqref="V983">
    <cfRule type="cellIs" dxfId="2365" priority="1277" operator="equal">
      <formula>"X"</formula>
    </cfRule>
    <cfRule type="cellIs" dxfId="2364" priority="1278" operator="equal">
      <formula>"V"</formula>
    </cfRule>
  </conditionalFormatting>
  <conditionalFormatting sqref="W983">
    <cfRule type="cellIs" dxfId="2363" priority="1279" operator="equal">
      <formula>"X"</formula>
    </cfRule>
    <cfRule type="cellIs" dxfId="2362" priority="1280" operator="equal">
      <formula>"V"</formula>
    </cfRule>
  </conditionalFormatting>
  <conditionalFormatting sqref="T984">
    <cfRule type="cellIs" dxfId="2361" priority="1281" operator="equal">
      <formula>"X"</formula>
    </cfRule>
    <cfRule type="cellIs" dxfId="2360" priority="1282" operator="equal">
      <formula>"V"</formula>
    </cfRule>
  </conditionalFormatting>
  <conditionalFormatting sqref="U984">
    <cfRule type="cellIs" dxfId="2359" priority="1283" operator="equal">
      <formula>"X"</formula>
    </cfRule>
    <cfRule type="cellIs" dxfId="2358" priority="1284" operator="equal">
      <formula>"V"</formula>
    </cfRule>
  </conditionalFormatting>
  <conditionalFormatting sqref="V984">
    <cfRule type="cellIs" dxfId="2357" priority="1285" operator="equal">
      <formula>"X"</formula>
    </cfRule>
    <cfRule type="cellIs" dxfId="2356" priority="1286" operator="equal">
      <formula>"V"</formula>
    </cfRule>
  </conditionalFormatting>
  <conditionalFormatting sqref="W984">
    <cfRule type="cellIs" dxfId="2355" priority="1287" operator="equal">
      <formula>"X"</formula>
    </cfRule>
    <cfRule type="cellIs" dxfId="2354" priority="1288" operator="equal">
      <formula>"V"</formula>
    </cfRule>
  </conditionalFormatting>
  <conditionalFormatting sqref="T985">
    <cfRule type="cellIs" dxfId="2353" priority="1289" operator="equal">
      <formula>"X"</formula>
    </cfRule>
    <cfRule type="cellIs" dxfId="2352" priority="1290" operator="equal">
      <formula>"V"</formula>
    </cfRule>
  </conditionalFormatting>
  <conditionalFormatting sqref="U985">
    <cfRule type="cellIs" dxfId="2351" priority="1291" operator="equal">
      <formula>"X"</formula>
    </cfRule>
    <cfRule type="cellIs" dxfId="2350" priority="1292" operator="equal">
      <formula>"V"</formula>
    </cfRule>
  </conditionalFormatting>
  <conditionalFormatting sqref="V985">
    <cfRule type="cellIs" dxfId="2349" priority="1293" operator="equal">
      <formula>"X"</formula>
    </cfRule>
    <cfRule type="cellIs" dxfId="2348" priority="1294" operator="equal">
      <formula>"V"</formula>
    </cfRule>
  </conditionalFormatting>
  <conditionalFormatting sqref="W985">
    <cfRule type="cellIs" dxfId="2347" priority="1295" operator="equal">
      <formula>"X"</formula>
    </cfRule>
    <cfRule type="cellIs" dxfId="2346" priority="1296" operator="equal">
      <formula>"V"</formula>
    </cfRule>
  </conditionalFormatting>
  <conditionalFormatting sqref="T986">
    <cfRule type="cellIs" dxfId="2345" priority="1297" operator="equal">
      <formula>"X"</formula>
    </cfRule>
    <cfRule type="cellIs" dxfId="2344" priority="1298" operator="equal">
      <formula>"V"</formula>
    </cfRule>
  </conditionalFormatting>
  <conditionalFormatting sqref="U986">
    <cfRule type="cellIs" dxfId="2343" priority="1299" operator="equal">
      <formula>"X"</formula>
    </cfRule>
    <cfRule type="cellIs" dxfId="2342" priority="1300" operator="equal">
      <formula>"V"</formula>
    </cfRule>
  </conditionalFormatting>
  <conditionalFormatting sqref="V986">
    <cfRule type="cellIs" dxfId="2341" priority="1301" operator="equal">
      <formula>"X"</formula>
    </cfRule>
    <cfRule type="cellIs" dxfId="2340" priority="1302" operator="equal">
      <formula>"V"</formula>
    </cfRule>
  </conditionalFormatting>
  <conditionalFormatting sqref="W986">
    <cfRule type="cellIs" dxfId="2339" priority="1303" operator="equal">
      <formula>"X"</formula>
    </cfRule>
    <cfRule type="cellIs" dxfId="2338" priority="1304" operator="equal">
      <formula>"V"</formula>
    </cfRule>
  </conditionalFormatting>
  <conditionalFormatting sqref="T987">
    <cfRule type="cellIs" dxfId="2337" priority="1305" operator="equal">
      <formula>"X"</formula>
    </cfRule>
    <cfRule type="cellIs" dxfId="2336" priority="1306" operator="equal">
      <formula>"V"</formula>
    </cfRule>
  </conditionalFormatting>
  <conditionalFormatting sqref="U987">
    <cfRule type="cellIs" dxfId="2335" priority="1307" operator="equal">
      <formula>"X"</formula>
    </cfRule>
    <cfRule type="cellIs" dxfId="2334" priority="1308" operator="equal">
      <formula>"V"</formula>
    </cfRule>
  </conditionalFormatting>
  <conditionalFormatting sqref="V987">
    <cfRule type="cellIs" dxfId="2333" priority="1309" operator="equal">
      <formula>"X"</formula>
    </cfRule>
    <cfRule type="cellIs" dxfId="2332" priority="1310" operator="equal">
      <formula>"V"</formula>
    </cfRule>
  </conditionalFormatting>
  <conditionalFormatting sqref="W987">
    <cfRule type="cellIs" dxfId="2331" priority="1311" operator="equal">
      <formula>"X"</formula>
    </cfRule>
    <cfRule type="cellIs" dxfId="2330" priority="1312" operator="equal">
      <formula>"V"</formula>
    </cfRule>
  </conditionalFormatting>
  <conditionalFormatting sqref="T988">
    <cfRule type="cellIs" dxfId="2329" priority="1313" operator="equal">
      <formula>"X"</formula>
    </cfRule>
    <cfRule type="cellIs" dxfId="2328" priority="1314" operator="equal">
      <formula>"V"</formula>
    </cfRule>
  </conditionalFormatting>
  <conditionalFormatting sqref="U988">
    <cfRule type="cellIs" dxfId="2327" priority="1315" operator="equal">
      <formula>"X"</formula>
    </cfRule>
    <cfRule type="cellIs" dxfId="2326" priority="1316" operator="equal">
      <formula>"V"</formula>
    </cfRule>
  </conditionalFormatting>
  <conditionalFormatting sqref="V988">
    <cfRule type="cellIs" dxfId="2325" priority="1317" operator="equal">
      <formula>"X"</formula>
    </cfRule>
    <cfRule type="cellIs" dxfId="2324" priority="1318" operator="equal">
      <formula>"V"</formula>
    </cfRule>
  </conditionalFormatting>
  <conditionalFormatting sqref="W988">
    <cfRule type="cellIs" dxfId="2323" priority="1319" operator="equal">
      <formula>"X"</formula>
    </cfRule>
    <cfRule type="cellIs" dxfId="2322" priority="1320" operator="equal">
      <formula>"V"</formula>
    </cfRule>
  </conditionalFormatting>
  <conditionalFormatting sqref="T989">
    <cfRule type="cellIs" dxfId="2321" priority="1321" operator="equal">
      <formula>"X"</formula>
    </cfRule>
    <cfRule type="cellIs" dxfId="2320" priority="1322" operator="equal">
      <formula>"V"</formula>
    </cfRule>
  </conditionalFormatting>
  <conditionalFormatting sqref="U989">
    <cfRule type="cellIs" dxfId="2319" priority="1323" operator="equal">
      <formula>"X"</formula>
    </cfRule>
    <cfRule type="cellIs" dxfId="2318" priority="1324" operator="equal">
      <formula>"V"</formula>
    </cfRule>
  </conditionalFormatting>
  <conditionalFormatting sqref="V989">
    <cfRule type="cellIs" dxfId="2317" priority="1325" operator="equal">
      <formula>"X"</formula>
    </cfRule>
    <cfRule type="cellIs" dxfId="2316" priority="1326" operator="equal">
      <formula>"V"</formula>
    </cfRule>
  </conditionalFormatting>
  <conditionalFormatting sqref="W989">
    <cfRule type="cellIs" dxfId="2315" priority="1327" operator="equal">
      <formula>"X"</formula>
    </cfRule>
    <cfRule type="cellIs" dxfId="2314" priority="1328" operator="equal">
      <formula>"V"</formula>
    </cfRule>
  </conditionalFormatting>
  <conditionalFormatting sqref="T990">
    <cfRule type="cellIs" dxfId="2313" priority="1329" operator="equal">
      <formula>"X"</formula>
    </cfRule>
    <cfRule type="cellIs" dxfId="2312" priority="1330" operator="equal">
      <formula>"V"</formula>
    </cfRule>
  </conditionalFormatting>
  <conditionalFormatting sqref="U990">
    <cfRule type="cellIs" dxfId="2311" priority="1331" operator="equal">
      <formula>"X"</formula>
    </cfRule>
    <cfRule type="cellIs" dxfId="2310" priority="1332" operator="equal">
      <formula>"V"</formula>
    </cfRule>
  </conditionalFormatting>
  <conditionalFormatting sqref="V990">
    <cfRule type="cellIs" dxfId="2309" priority="1333" operator="equal">
      <formula>"X"</formula>
    </cfRule>
    <cfRule type="cellIs" dxfId="2308" priority="1334" operator="equal">
      <formula>"V"</formula>
    </cfRule>
  </conditionalFormatting>
  <conditionalFormatting sqref="W990">
    <cfRule type="cellIs" dxfId="2307" priority="1335" operator="equal">
      <formula>"X"</formula>
    </cfRule>
    <cfRule type="cellIs" dxfId="2306" priority="1336" operator="equal">
      <formula>"V"</formula>
    </cfRule>
  </conditionalFormatting>
  <conditionalFormatting sqref="T991">
    <cfRule type="cellIs" dxfId="2305" priority="1337" operator="equal">
      <formula>"X"</formula>
    </cfRule>
    <cfRule type="cellIs" dxfId="2304" priority="1338" operator="equal">
      <formula>"V"</formula>
    </cfRule>
  </conditionalFormatting>
  <conditionalFormatting sqref="U991">
    <cfRule type="cellIs" dxfId="2303" priority="1339" operator="equal">
      <formula>"X"</formula>
    </cfRule>
    <cfRule type="cellIs" dxfId="2302" priority="1340" operator="equal">
      <formula>"V"</formula>
    </cfRule>
  </conditionalFormatting>
  <conditionalFormatting sqref="V991">
    <cfRule type="cellIs" dxfId="2301" priority="1341" operator="equal">
      <formula>"X"</formula>
    </cfRule>
    <cfRule type="cellIs" dxfId="2300" priority="1342" operator="equal">
      <formula>"V"</formula>
    </cfRule>
  </conditionalFormatting>
  <conditionalFormatting sqref="W991">
    <cfRule type="cellIs" dxfId="2299" priority="1343" operator="equal">
      <formula>"X"</formula>
    </cfRule>
    <cfRule type="cellIs" dxfId="2298" priority="1344" operator="equal">
      <formula>"V"</formula>
    </cfRule>
  </conditionalFormatting>
  <conditionalFormatting sqref="T992">
    <cfRule type="cellIs" dxfId="2297" priority="1345" operator="equal">
      <formula>"X"</formula>
    </cfRule>
    <cfRule type="cellIs" dxfId="2296" priority="1346" operator="equal">
      <formula>"V"</formula>
    </cfRule>
  </conditionalFormatting>
  <conditionalFormatting sqref="U992">
    <cfRule type="cellIs" dxfId="2295" priority="1347" operator="equal">
      <formula>"X"</formula>
    </cfRule>
    <cfRule type="cellIs" dxfId="2294" priority="1348" operator="equal">
      <formula>"V"</formula>
    </cfRule>
  </conditionalFormatting>
  <conditionalFormatting sqref="V992">
    <cfRule type="cellIs" dxfId="2293" priority="1349" operator="equal">
      <formula>"X"</formula>
    </cfRule>
    <cfRule type="cellIs" dxfId="2292" priority="1350" operator="equal">
      <formula>"V"</formula>
    </cfRule>
  </conditionalFormatting>
  <conditionalFormatting sqref="W992">
    <cfRule type="cellIs" dxfId="2291" priority="1351" operator="equal">
      <formula>"X"</formula>
    </cfRule>
    <cfRule type="cellIs" dxfId="2290" priority="1352" operator="equal">
      <formula>"V"</formula>
    </cfRule>
  </conditionalFormatting>
  <conditionalFormatting sqref="T993">
    <cfRule type="cellIs" dxfId="2289" priority="1353" operator="equal">
      <formula>"X"</formula>
    </cfRule>
    <cfRule type="cellIs" dxfId="2288" priority="1354" operator="equal">
      <formula>"V"</formula>
    </cfRule>
  </conditionalFormatting>
  <conditionalFormatting sqref="U993">
    <cfRule type="cellIs" dxfId="2287" priority="1355" operator="equal">
      <formula>"X"</formula>
    </cfRule>
    <cfRule type="cellIs" dxfId="2286" priority="1356" operator="equal">
      <formula>"V"</formula>
    </cfRule>
  </conditionalFormatting>
  <conditionalFormatting sqref="V993">
    <cfRule type="cellIs" dxfId="2285" priority="1357" operator="equal">
      <formula>"X"</formula>
    </cfRule>
    <cfRule type="cellIs" dxfId="2284" priority="1358" operator="equal">
      <formula>"V"</formula>
    </cfRule>
  </conditionalFormatting>
  <conditionalFormatting sqref="W993">
    <cfRule type="cellIs" dxfId="2283" priority="1359" operator="equal">
      <formula>"X"</formula>
    </cfRule>
    <cfRule type="cellIs" dxfId="2282" priority="1360" operator="equal">
      <formula>"V"</formula>
    </cfRule>
  </conditionalFormatting>
  <conditionalFormatting sqref="T994">
    <cfRule type="cellIs" dxfId="2281" priority="1361" operator="equal">
      <formula>"X"</formula>
    </cfRule>
    <cfRule type="cellIs" dxfId="2280" priority="1362" operator="equal">
      <formula>"V"</formula>
    </cfRule>
  </conditionalFormatting>
  <conditionalFormatting sqref="U994">
    <cfRule type="cellIs" dxfId="2279" priority="1363" operator="equal">
      <formula>"X"</formula>
    </cfRule>
    <cfRule type="cellIs" dxfId="2278" priority="1364" operator="equal">
      <formula>"V"</formula>
    </cfRule>
  </conditionalFormatting>
  <conditionalFormatting sqref="V994">
    <cfRule type="cellIs" dxfId="2277" priority="1365" operator="equal">
      <formula>"X"</formula>
    </cfRule>
    <cfRule type="cellIs" dxfId="2276" priority="1366" operator="equal">
      <formula>"V"</formula>
    </cfRule>
  </conditionalFormatting>
  <conditionalFormatting sqref="W994">
    <cfRule type="cellIs" dxfId="2275" priority="1367" operator="equal">
      <formula>"X"</formula>
    </cfRule>
    <cfRule type="cellIs" dxfId="2274" priority="1368" operator="equal">
      <formula>"V"</formula>
    </cfRule>
  </conditionalFormatting>
  <conditionalFormatting sqref="T995">
    <cfRule type="cellIs" dxfId="2273" priority="1369" operator="equal">
      <formula>"X"</formula>
    </cfRule>
    <cfRule type="cellIs" dxfId="2272" priority="1370" operator="equal">
      <formula>"V"</formula>
    </cfRule>
  </conditionalFormatting>
  <conditionalFormatting sqref="U995">
    <cfRule type="cellIs" dxfId="2271" priority="1371" operator="equal">
      <formula>"X"</formula>
    </cfRule>
    <cfRule type="cellIs" dxfId="2270" priority="1372" operator="equal">
      <formula>"V"</formula>
    </cfRule>
  </conditionalFormatting>
  <conditionalFormatting sqref="V995">
    <cfRule type="cellIs" dxfId="2269" priority="1373" operator="equal">
      <formula>"X"</formula>
    </cfRule>
    <cfRule type="cellIs" dxfId="2268" priority="1374" operator="equal">
      <formula>"V"</formula>
    </cfRule>
  </conditionalFormatting>
  <conditionalFormatting sqref="W995">
    <cfRule type="cellIs" dxfId="2267" priority="1375" operator="equal">
      <formula>"X"</formula>
    </cfRule>
    <cfRule type="cellIs" dxfId="2266" priority="1376" operator="equal">
      <formula>"V"</formula>
    </cfRule>
  </conditionalFormatting>
  <conditionalFormatting sqref="T996">
    <cfRule type="cellIs" dxfId="2265" priority="1377" operator="equal">
      <formula>"X"</formula>
    </cfRule>
    <cfRule type="cellIs" dxfId="2264" priority="1378" operator="equal">
      <formula>"V"</formula>
    </cfRule>
  </conditionalFormatting>
  <conditionalFormatting sqref="U996">
    <cfRule type="cellIs" dxfId="2263" priority="1379" operator="equal">
      <formula>"X"</formula>
    </cfRule>
    <cfRule type="cellIs" dxfId="2262" priority="1380" operator="equal">
      <formula>"V"</formula>
    </cfRule>
  </conditionalFormatting>
  <conditionalFormatting sqref="V996">
    <cfRule type="cellIs" dxfId="2261" priority="1381" operator="equal">
      <formula>"X"</formula>
    </cfRule>
    <cfRule type="cellIs" dxfId="2260" priority="1382" operator="equal">
      <formula>"V"</formula>
    </cfRule>
  </conditionalFormatting>
  <conditionalFormatting sqref="W996">
    <cfRule type="cellIs" dxfId="2259" priority="1383" operator="equal">
      <formula>"X"</formula>
    </cfRule>
    <cfRule type="cellIs" dxfId="2258" priority="1384" operator="equal">
      <formula>"V"</formula>
    </cfRule>
  </conditionalFormatting>
  <conditionalFormatting sqref="T997">
    <cfRule type="cellIs" dxfId="2257" priority="1385" operator="equal">
      <formula>"X"</formula>
    </cfRule>
    <cfRule type="cellIs" dxfId="2256" priority="1386" operator="equal">
      <formula>"V"</formula>
    </cfRule>
  </conditionalFormatting>
  <conditionalFormatting sqref="U997">
    <cfRule type="cellIs" dxfId="2255" priority="1387" operator="equal">
      <formula>"X"</formula>
    </cfRule>
    <cfRule type="cellIs" dxfId="2254" priority="1388" operator="equal">
      <formula>"V"</formula>
    </cfRule>
  </conditionalFormatting>
  <conditionalFormatting sqref="V997">
    <cfRule type="cellIs" dxfId="2253" priority="1389" operator="equal">
      <formula>"X"</formula>
    </cfRule>
    <cfRule type="cellIs" dxfId="2252" priority="1390" operator="equal">
      <formula>"V"</formula>
    </cfRule>
  </conditionalFormatting>
  <conditionalFormatting sqref="W997">
    <cfRule type="cellIs" dxfId="2251" priority="1391" operator="equal">
      <formula>"X"</formula>
    </cfRule>
    <cfRule type="cellIs" dxfId="2250" priority="1392" operator="equal">
      <formula>"V"</formula>
    </cfRule>
  </conditionalFormatting>
  <conditionalFormatting sqref="T998">
    <cfRule type="cellIs" dxfId="2249" priority="1393" operator="equal">
      <formula>"X"</formula>
    </cfRule>
    <cfRule type="cellIs" dxfId="2248" priority="1394" operator="equal">
      <formula>"V"</formula>
    </cfRule>
  </conditionalFormatting>
  <conditionalFormatting sqref="U998">
    <cfRule type="cellIs" dxfId="2247" priority="1395" operator="equal">
      <formula>"X"</formula>
    </cfRule>
    <cfRule type="cellIs" dxfId="2246" priority="1396" operator="equal">
      <formula>"V"</formula>
    </cfRule>
  </conditionalFormatting>
  <conditionalFormatting sqref="V998">
    <cfRule type="cellIs" dxfId="2245" priority="1397" operator="equal">
      <formula>"X"</formula>
    </cfRule>
    <cfRule type="cellIs" dxfId="2244" priority="1398" operator="equal">
      <formula>"V"</formula>
    </cfRule>
  </conditionalFormatting>
  <conditionalFormatting sqref="W998">
    <cfRule type="cellIs" dxfId="2243" priority="1399" operator="equal">
      <formula>"X"</formula>
    </cfRule>
    <cfRule type="cellIs" dxfId="2242" priority="1400" operator="equal">
      <formula>"V"</formula>
    </cfRule>
  </conditionalFormatting>
  <conditionalFormatting sqref="T999">
    <cfRule type="cellIs" dxfId="2241" priority="1401" operator="equal">
      <formula>"X"</formula>
    </cfRule>
    <cfRule type="cellIs" dxfId="2240" priority="1402" operator="equal">
      <formula>"V"</formula>
    </cfRule>
  </conditionalFormatting>
  <conditionalFormatting sqref="U999">
    <cfRule type="cellIs" dxfId="2239" priority="1403" operator="equal">
      <formula>"X"</formula>
    </cfRule>
    <cfRule type="cellIs" dxfId="2238" priority="1404" operator="equal">
      <formula>"V"</formula>
    </cfRule>
  </conditionalFormatting>
  <conditionalFormatting sqref="V999">
    <cfRule type="cellIs" dxfId="2237" priority="1405" operator="equal">
      <formula>"X"</formula>
    </cfRule>
    <cfRule type="cellIs" dxfId="2236" priority="1406" operator="equal">
      <formula>"V"</formula>
    </cfRule>
  </conditionalFormatting>
  <conditionalFormatting sqref="W999">
    <cfRule type="cellIs" dxfId="2235" priority="1407" operator="equal">
      <formula>"X"</formula>
    </cfRule>
    <cfRule type="cellIs" dxfId="2234" priority="1408" operator="equal">
      <formula>"V"</formula>
    </cfRule>
  </conditionalFormatting>
  <conditionalFormatting sqref="T1000">
    <cfRule type="cellIs" dxfId="2233" priority="1409" operator="equal">
      <formula>"X"</formula>
    </cfRule>
    <cfRule type="cellIs" dxfId="2232" priority="1410" operator="equal">
      <formula>"V"</formula>
    </cfRule>
  </conditionalFormatting>
  <conditionalFormatting sqref="U1000">
    <cfRule type="cellIs" dxfId="2231" priority="1411" operator="equal">
      <formula>"X"</formula>
    </cfRule>
    <cfRule type="cellIs" dxfId="2230" priority="1412" operator="equal">
      <formula>"V"</formula>
    </cfRule>
  </conditionalFormatting>
  <conditionalFormatting sqref="V1000">
    <cfRule type="cellIs" dxfId="2229" priority="1413" operator="equal">
      <formula>"X"</formula>
    </cfRule>
    <cfRule type="cellIs" dxfId="2228" priority="1414" operator="equal">
      <formula>"V"</formula>
    </cfRule>
  </conditionalFormatting>
  <conditionalFormatting sqref="W1000">
    <cfRule type="cellIs" dxfId="2227" priority="1415" operator="equal">
      <formula>"X"</formula>
    </cfRule>
    <cfRule type="cellIs" dxfId="2226" priority="1416" operator="equal">
      <formula>"V"</formula>
    </cfRule>
  </conditionalFormatting>
  <conditionalFormatting sqref="T1001">
    <cfRule type="cellIs" dxfId="2225" priority="1417" operator="equal">
      <formula>"X"</formula>
    </cfRule>
    <cfRule type="cellIs" dxfId="2224" priority="1418" operator="equal">
      <formula>"V"</formula>
    </cfRule>
  </conditionalFormatting>
  <conditionalFormatting sqref="U1001">
    <cfRule type="cellIs" dxfId="2223" priority="1419" operator="equal">
      <formula>"X"</formula>
    </cfRule>
    <cfRule type="cellIs" dxfId="2222" priority="1420" operator="equal">
      <formula>"V"</formula>
    </cfRule>
  </conditionalFormatting>
  <conditionalFormatting sqref="V1001">
    <cfRule type="cellIs" dxfId="2221" priority="1421" operator="equal">
      <formula>"X"</formula>
    </cfRule>
    <cfRule type="cellIs" dxfId="2220" priority="1422" operator="equal">
      <formula>"V"</formula>
    </cfRule>
  </conditionalFormatting>
  <conditionalFormatting sqref="W1001">
    <cfRule type="cellIs" dxfId="2219" priority="1423" operator="equal">
      <formula>"X"</formula>
    </cfRule>
    <cfRule type="cellIs" dxfId="2218" priority="1424" operator="equal">
      <formula>"V"</formula>
    </cfRule>
  </conditionalFormatting>
  <conditionalFormatting sqref="T1002">
    <cfRule type="cellIs" dxfId="2217" priority="1425" operator="equal">
      <formula>"X"</formula>
    </cfRule>
    <cfRule type="cellIs" dxfId="2216" priority="1426" operator="equal">
      <formula>"V"</formula>
    </cfRule>
  </conditionalFormatting>
  <conditionalFormatting sqref="U1002">
    <cfRule type="cellIs" dxfId="2215" priority="1427" operator="equal">
      <formula>"X"</formula>
    </cfRule>
    <cfRule type="cellIs" dxfId="2214" priority="1428" operator="equal">
      <formula>"V"</formula>
    </cfRule>
  </conditionalFormatting>
  <conditionalFormatting sqref="V1002">
    <cfRule type="cellIs" dxfId="2213" priority="1429" operator="equal">
      <formula>"X"</formula>
    </cfRule>
    <cfRule type="cellIs" dxfId="2212" priority="1430" operator="equal">
      <formula>"V"</formula>
    </cfRule>
  </conditionalFormatting>
  <conditionalFormatting sqref="W1002">
    <cfRule type="cellIs" dxfId="2211" priority="1431" operator="equal">
      <formula>"X"</formula>
    </cfRule>
    <cfRule type="cellIs" dxfId="2210" priority="1432" operator="equal">
      <formula>"V"</formula>
    </cfRule>
  </conditionalFormatting>
  <conditionalFormatting sqref="T1003">
    <cfRule type="cellIs" dxfId="2209" priority="1433" operator="equal">
      <formula>"X"</formula>
    </cfRule>
    <cfRule type="cellIs" dxfId="2208" priority="1434" operator="equal">
      <formula>"V"</formula>
    </cfRule>
  </conditionalFormatting>
  <conditionalFormatting sqref="U1003">
    <cfRule type="cellIs" dxfId="2207" priority="1435" operator="equal">
      <formula>"X"</formula>
    </cfRule>
    <cfRule type="cellIs" dxfId="2206" priority="1436" operator="equal">
      <formula>"V"</formula>
    </cfRule>
  </conditionalFormatting>
  <conditionalFormatting sqref="V1003">
    <cfRule type="cellIs" dxfId="2205" priority="1437" operator="equal">
      <formula>"X"</formula>
    </cfRule>
    <cfRule type="cellIs" dxfId="2204" priority="1438" operator="equal">
      <formula>"V"</formula>
    </cfRule>
  </conditionalFormatting>
  <conditionalFormatting sqref="W1003">
    <cfRule type="cellIs" dxfId="2203" priority="1439" operator="equal">
      <formula>"X"</formula>
    </cfRule>
    <cfRule type="cellIs" dxfId="2202" priority="1440" operator="equal">
      <formula>"V"</formula>
    </cfRule>
  </conditionalFormatting>
  <conditionalFormatting sqref="T1004">
    <cfRule type="cellIs" dxfId="2201" priority="1441" operator="equal">
      <formula>"X"</formula>
    </cfRule>
    <cfRule type="cellIs" dxfId="2200" priority="1442" operator="equal">
      <formula>"V"</formula>
    </cfRule>
  </conditionalFormatting>
  <conditionalFormatting sqref="U1004">
    <cfRule type="cellIs" dxfId="2199" priority="1443" operator="equal">
      <formula>"X"</formula>
    </cfRule>
    <cfRule type="cellIs" dxfId="2198" priority="1444" operator="equal">
      <formula>"V"</formula>
    </cfRule>
  </conditionalFormatting>
  <conditionalFormatting sqref="V1004">
    <cfRule type="cellIs" dxfId="2197" priority="1445" operator="equal">
      <formula>"X"</formula>
    </cfRule>
    <cfRule type="cellIs" dxfId="2196" priority="1446" operator="equal">
      <formula>"V"</formula>
    </cfRule>
  </conditionalFormatting>
  <conditionalFormatting sqref="W1004">
    <cfRule type="cellIs" dxfId="2195" priority="1447" operator="equal">
      <formula>"X"</formula>
    </cfRule>
    <cfRule type="cellIs" dxfId="2194" priority="1448" operator="equal">
      <formula>"V"</formula>
    </cfRule>
  </conditionalFormatting>
  <conditionalFormatting sqref="T1005">
    <cfRule type="cellIs" dxfId="2193" priority="1449" operator="equal">
      <formula>"X"</formula>
    </cfRule>
    <cfRule type="cellIs" dxfId="2192" priority="1450" operator="equal">
      <formula>"V"</formula>
    </cfRule>
  </conditionalFormatting>
  <conditionalFormatting sqref="U1005">
    <cfRule type="cellIs" dxfId="2191" priority="1451" operator="equal">
      <formula>"X"</formula>
    </cfRule>
    <cfRule type="cellIs" dxfId="2190" priority="1452" operator="equal">
      <formula>"V"</formula>
    </cfRule>
  </conditionalFormatting>
  <conditionalFormatting sqref="V1005">
    <cfRule type="cellIs" dxfId="2189" priority="1453" operator="equal">
      <formula>"X"</formula>
    </cfRule>
    <cfRule type="cellIs" dxfId="2188" priority="1454" operator="equal">
      <formula>"V"</formula>
    </cfRule>
  </conditionalFormatting>
  <conditionalFormatting sqref="W1005">
    <cfRule type="cellIs" dxfId="2187" priority="1455" operator="equal">
      <formula>"X"</formula>
    </cfRule>
    <cfRule type="cellIs" dxfId="2186" priority="1456" operator="equal">
      <formula>"V"</formula>
    </cfRule>
  </conditionalFormatting>
  <conditionalFormatting sqref="T1006">
    <cfRule type="cellIs" dxfId="2185" priority="1457" operator="equal">
      <formula>"X"</formula>
    </cfRule>
    <cfRule type="cellIs" dxfId="2184" priority="1458" operator="equal">
      <formula>"V"</formula>
    </cfRule>
  </conditionalFormatting>
  <conditionalFormatting sqref="U1006">
    <cfRule type="cellIs" dxfId="2183" priority="1459" operator="equal">
      <formula>"X"</formula>
    </cfRule>
    <cfRule type="cellIs" dxfId="2182" priority="1460" operator="equal">
      <formula>"V"</formula>
    </cfRule>
  </conditionalFormatting>
  <conditionalFormatting sqref="V1006">
    <cfRule type="cellIs" dxfId="2181" priority="1461" operator="equal">
      <formula>"X"</formula>
    </cfRule>
    <cfRule type="cellIs" dxfId="2180" priority="1462" operator="equal">
      <formula>"V"</formula>
    </cfRule>
  </conditionalFormatting>
  <conditionalFormatting sqref="W1006">
    <cfRule type="cellIs" dxfId="2179" priority="1463" operator="equal">
      <formula>"X"</formula>
    </cfRule>
    <cfRule type="cellIs" dxfId="2178" priority="1464" operator="equal">
      <formula>"V"</formula>
    </cfRule>
  </conditionalFormatting>
  <conditionalFormatting sqref="T1007">
    <cfRule type="cellIs" dxfId="2177" priority="1465" operator="equal">
      <formula>"X"</formula>
    </cfRule>
    <cfRule type="cellIs" dxfId="2176" priority="1466" operator="equal">
      <formula>"V"</formula>
    </cfRule>
  </conditionalFormatting>
  <conditionalFormatting sqref="U1007">
    <cfRule type="cellIs" dxfId="2175" priority="1467" operator="equal">
      <formula>"X"</formula>
    </cfRule>
    <cfRule type="cellIs" dxfId="2174" priority="1468" operator="equal">
      <formula>"V"</formula>
    </cfRule>
  </conditionalFormatting>
  <conditionalFormatting sqref="V1007">
    <cfRule type="cellIs" dxfId="2173" priority="1469" operator="equal">
      <formula>"X"</formula>
    </cfRule>
    <cfRule type="cellIs" dxfId="2172" priority="1470" operator="equal">
      <formula>"V"</formula>
    </cfRule>
  </conditionalFormatting>
  <conditionalFormatting sqref="W1007">
    <cfRule type="cellIs" dxfId="2171" priority="1471" operator="equal">
      <formula>"X"</formula>
    </cfRule>
    <cfRule type="cellIs" dxfId="2170" priority="1472" operator="equal">
      <formula>"V"</formula>
    </cfRule>
  </conditionalFormatting>
  <conditionalFormatting sqref="T1008">
    <cfRule type="cellIs" dxfId="2169" priority="1473" operator="equal">
      <formula>"X"</formula>
    </cfRule>
    <cfRule type="cellIs" dxfId="2168" priority="1474" operator="equal">
      <formula>"V"</formula>
    </cfRule>
  </conditionalFormatting>
  <conditionalFormatting sqref="U1008">
    <cfRule type="cellIs" dxfId="2167" priority="1475" operator="equal">
      <formula>"X"</formula>
    </cfRule>
    <cfRule type="cellIs" dxfId="2166" priority="1476" operator="equal">
      <formula>"V"</formula>
    </cfRule>
  </conditionalFormatting>
  <conditionalFormatting sqref="V1008">
    <cfRule type="cellIs" dxfId="2165" priority="1477" operator="equal">
      <formula>"X"</formula>
    </cfRule>
    <cfRule type="cellIs" dxfId="2164" priority="1478" operator="equal">
      <formula>"V"</formula>
    </cfRule>
  </conditionalFormatting>
  <conditionalFormatting sqref="W1008">
    <cfRule type="cellIs" dxfId="2163" priority="1479" operator="equal">
      <formula>"X"</formula>
    </cfRule>
    <cfRule type="cellIs" dxfId="2162" priority="1480" operator="equal">
      <formula>"V"</formula>
    </cfRule>
  </conditionalFormatting>
  <conditionalFormatting sqref="T1009">
    <cfRule type="cellIs" dxfId="2161" priority="1481" operator="equal">
      <formula>"X"</formula>
    </cfRule>
    <cfRule type="cellIs" dxfId="2160" priority="1482" operator="equal">
      <formula>"V"</formula>
    </cfRule>
  </conditionalFormatting>
  <conditionalFormatting sqref="U1009">
    <cfRule type="cellIs" dxfId="2159" priority="1483" operator="equal">
      <formula>"X"</formula>
    </cfRule>
    <cfRule type="cellIs" dxfId="2158" priority="1484" operator="equal">
      <formula>"V"</formula>
    </cfRule>
  </conditionalFormatting>
  <conditionalFormatting sqref="V1009">
    <cfRule type="cellIs" dxfId="2157" priority="1485" operator="equal">
      <formula>"X"</formula>
    </cfRule>
    <cfRule type="cellIs" dxfId="2156" priority="1486" operator="equal">
      <formula>"V"</formula>
    </cfRule>
  </conditionalFormatting>
  <conditionalFormatting sqref="W1009">
    <cfRule type="cellIs" dxfId="2155" priority="1487" operator="equal">
      <formula>"X"</formula>
    </cfRule>
    <cfRule type="cellIs" dxfId="2154" priority="1488" operator="equal">
      <formula>"V"</formula>
    </cfRule>
  </conditionalFormatting>
  <conditionalFormatting sqref="T1010">
    <cfRule type="cellIs" dxfId="2153" priority="1489" operator="equal">
      <formula>"X"</formula>
    </cfRule>
    <cfRule type="cellIs" dxfId="2152" priority="1490" operator="equal">
      <formula>"V"</formula>
    </cfRule>
  </conditionalFormatting>
  <conditionalFormatting sqref="U1010">
    <cfRule type="cellIs" dxfId="2151" priority="1491" operator="equal">
      <formula>"X"</formula>
    </cfRule>
    <cfRule type="cellIs" dxfId="2150" priority="1492" operator="equal">
      <formula>"V"</formula>
    </cfRule>
  </conditionalFormatting>
  <conditionalFormatting sqref="V1010">
    <cfRule type="cellIs" dxfId="2149" priority="1493" operator="equal">
      <formula>"X"</formula>
    </cfRule>
    <cfRule type="cellIs" dxfId="2148" priority="1494" operator="equal">
      <formula>"V"</formula>
    </cfRule>
  </conditionalFormatting>
  <conditionalFormatting sqref="W1010">
    <cfRule type="cellIs" dxfId="2147" priority="1495" operator="equal">
      <formula>"X"</formula>
    </cfRule>
    <cfRule type="cellIs" dxfId="2146" priority="1496" operator="equal">
      <formula>"V"</formula>
    </cfRule>
  </conditionalFormatting>
  <conditionalFormatting sqref="T1011">
    <cfRule type="cellIs" dxfId="2145" priority="1497" operator="equal">
      <formula>"X"</formula>
    </cfRule>
    <cfRule type="cellIs" dxfId="2144" priority="1498" operator="equal">
      <formula>"V"</formula>
    </cfRule>
  </conditionalFormatting>
  <conditionalFormatting sqref="U1011">
    <cfRule type="cellIs" dxfId="2143" priority="1499" operator="equal">
      <formula>"X"</formula>
    </cfRule>
    <cfRule type="cellIs" dxfId="2142" priority="1500" operator="equal">
      <formula>"V"</formula>
    </cfRule>
  </conditionalFormatting>
  <conditionalFormatting sqref="V1011">
    <cfRule type="cellIs" dxfId="2141" priority="1501" operator="equal">
      <formula>"X"</formula>
    </cfRule>
    <cfRule type="cellIs" dxfId="2140" priority="1502" operator="equal">
      <formula>"V"</formula>
    </cfRule>
  </conditionalFormatting>
  <conditionalFormatting sqref="W1011">
    <cfRule type="cellIs" dxfId="2139" priority="1503" operator="equal">
      <formula>"X"</formula>
    </cfRule>
    <cfRule type="cellIs" dxfId="2138" priority="1504" operator="equal">
      <formula>"V"</formula>
    </cfRule>
  </conditionalFormatting>
  <conditionalFormatting sqref="T1012">
    <cfRule type="cellIs" dxfId="2137" priority="1505" operator="equal">
      <formula>"X"</formula>
    </cfRule>
    <cfRule type="cellIs" dxfId="2136" priority="1506" operator="equal">
      <formula>"V"</formula>
    </cfRule>
  </conditionalFormatting>
  <conditionalFormatting sqref="U1012">
    <cfRule type="cellIs" dxfId="2135" priority="1507" operator="equal">
      <formula>"X"</formula>
    </cfRule>
    <cfRule type="cellIs" dxfId="2134" priority="1508" operator="equal">
      <formula>"V"</formula>
    </cfRule>
  </conditionalFormatting>
  <conditionalFormatting sqref="V1012">
    <cfRule type="cellIs" dxfId="2133" priority="1509" operator="equal">
      <formula>"X"</formula>
    </cfRule>
    <cfRule type="cellIs" dxfId="2132" priority="1510" operator="equal">
      <formula>"V"</formula>
    </cfRule>
  </conditionalFormatting>
  <conditionalFormatting sqref="W1012">
    <cfRule type="cellIs" dxfId="2131" priority="1511" operator="equal">
      <formula>"X"</formula>
    </cfRule>
    <cfRule type="cellIs" dxfId="2130" priority="1512" operator="equal">
      <formula>"V"</formula>
    </cfRule>
  </conditionalFormatting>
  <conditionalFormatting sqref="T1013">
    <cfRule type="cellIs" dxfId="2129" priority="1513" operator="equal">
      <formula>"X"</formula>
    </cfRule>
    <cfRule type="cellIs" dxfId="2128" priority="1514" operator="equal">
      <formula>"V"</formula>
    </cfRule>
  </conditionalFormatting>
  <conditionalFormatting sqref="U1013">
    <cfRule type="cellIs" dxfId="2127" priority="1515" operator="equal">
      <formula>"X"</formula>
    </cfRule>
    <cfRule type="cellIs" dxfId="2126" priority="1516" operator="equal">
      <formula>"V"</formula>
    </cfRule>
  </conditionalFormatting>
  <conditionalFormatting sqref="V1013">
    <cfRule type="cellIs" dxfId="2125" priority="1517" operator="equal">
      <formula>"X"</formula>
    </cfRule>
    <cfRule type="cellIs" dxfId="2124" priority="1518" operator="equal">
      <formula>"V"</formula>
    </cfRule>
  </conditionalFormatting>
  <conditionalFormatting sqref="W1013">
    <cfRule type="cellIs" dxfId="2123" priority="1519" operator="equal">
      <formula>"X"</formula>
    </cfRule>
    <cfRule type="cellIs" dxfId="2122" priority="1520" operator="equal">
      <formula>"V"</formula>
    </cfRule>
  </conditionalFormatting>
  <conditionalFormatting sqref="T1014">
    <cfRule type="cellIs" dxfId="2121" priority="1521" operator="equal">
      <formula>"X"</formula>
    </cfRule>
    <cfRule type="cellIs" dxfId="2120" priority="1522" operator="equal">
      <formula>"V"</formula>
    </cfRule>
  </conditionalFormatting>
  <conditionalFormatting sqref="U1014">
    <cfRule type="cellIs" dxfId="2119" priority="1523" operator="equal">
      <formula>"X"</formula>
    </cfRule>
    <cfRule type="cellIs" dxfId="2118" priority="1524" operator="equal">
      <formula>"V"</formula>
    </cfRule>
  </conditionalFormatting>
  <conditionalFormatting sqref="V1014">
    <cfRule type="cellIs" dxfId="2117" priority="1525" operator="equal">
      <formula>"X"</formula>
    </cfRule>
    <cfRule type="cellIs" dxfId="2116" priority="1526" operator="equal">
      <formula>"V"</formula>
    </cfRule>
  </conditionalFormatting>
  <conditionalFormatting sqref="W1014">
    <cfRule type="cellIs" dxfId="2115" priority="1527" operator="equal">
      <formula>"X"</formula>
    </cfRule>
    <cfRule type="cellIs" dxfId="2114" priority="1528" operator="equal">
      <formula>"V"</formula>
    </cfRule>
  </conditionalFormatting>
  <conditionalFormatting sqref="T1015">
    <cfRule type="cellIs" dxfId="2113" priority="1529" operator="equal">
      <formula>"X"</formula>
    </cfRule>
    <cfRule type="cellIs" dxfId="2112" priority="1530" operator="equal">
      <formula>"V"</formula>
    </cfRule>
  </conditionalFormatting>
  <conditionalFormatting sqref="U1015">
    <cfRule type="cellIs" dxfId="2111" priority="1531" operator="equal">
      <formula>"X"</formula>
    </cfRule>
    <cfRule type="cellIs" dxfId="2110" priority="1532" operator="equal">
      <formula>"V"</formula>
    </cfRule>
  </conditionalFormatting>
  <conditionalFormatting sqref="V1015">
    <cfRule type="cellIs" dxfId="2109" priority="1533" operator="equal">
      <formula>"X"</formula>
    </cfRule>
    <cfRule type="cellIs" dxfId="2108" priority="1534" operator="equal">
      <formula>"V"</formula>
    </cfRule>
  </conditionalFormatting>
  <conditionalFormatting sqref="W1015">
    <cfRule type="cellIs" dxfId="2107" priority="1535" operator="equal">
      <formula>"X"</formula>
    </cfRule>
    <cfRule type="cellIs" dxfId="2106" priority="1536" operator="equal">
      <formula>"V"</formula>
    </cfRule>
  </conditionalFormatting>
  <conditionalFormatting sqref="T1016">
    <cfRule type="cellIs" dxfId="2105" priority="1537" operator="equal">
      <formula>"X"</formula>
    </cfRule>
    <cfRule type="cellIs" dxfId="2104" priority="1538" operator="equal">
      <formula>"V"</formula>
    </cfRule>
  </conditionalFormatting>
  <conditionalFormatting sqref="U1016">
    <cfRule type="cellIs" dxfId="2103" priority="1539" operator="equal">
      <formula>"X"</formula>
    </cfRule>
    <cfRule type="cellIs" dxfId="2102" priority="1540" operator="equal">
      <formula>"V"</formula>
    </cfRule>
  </conditionalFormatting>
  <conditionalFormatting sqref="V1016">
    <cfRule type="cellIs" dxfId="2101" priority="1541" operator="equal">
      <formula>"X"</formula>
    </cfRule>
    <cfRule type="cellIs" dxfId="2100" priority="1542" operator="equal">
      <formula>"V"</formula>
    </cfRule>
  </conditionalFormatting>
  <conditionalFormatting sqref="W1016">
    <cfRule type="cellIs" dxfId="2099" priority="1543" operator="equal">
      <formula>"X"</formula>
    </cfRule>
    <cfRule type="cellIs" dxfId="2098" priority="1544" operator="equal">
      <formula>"V"</formula>
    </cfRule>
  </conditionalFormatting>
  <conditionalFormatting sqref="T1017">
    <cfRule type="cellIs" dxfId="2097" priority="1545" operator="equal">
      <formula>"X"</formula>
    </cfRule>
    <cfRule type="cellIs" dxfId="2096" priority="1546" operator="equal">
      <formula>"V"</formula>
    </cfRule>
  </conditionalFormatting>
  <conditionalFormatting sqref="U1017">
    <cfRule type="cellIs" dxfId="2095" priority="1547" operator="equal">
      <formula>"X"</formula>
    </cfRule>
    <cfRule type="cellIs" dxfId="2094" priority="1548" operator="equal">
      <formula>"V"</formula>
    </cfRule>
  </conditionalFormatting>
  <conditionalFormatting sqref="V1017">
    <cfRule type="cellIs" dxfId="2093" priority="1549" operator="equal">
      <formula>"X"</formula>
    </cfRule>
    <cfRule type="cellIs" dxfId="2092" priority="1550" operator="equal">
      <formula>"V"</formula>
    </cfRule>
  </conditionalFormatting>
  <conditionalFormatting sqref="W1017">
    <cfRule type="cellIs" dxfId="2091" priority="1551" operator="equal">
      <formula>"X"</formula>
    </cfRule>
    <cfRule type="cellIs" dxfId="2090" priority="1552" operator="equal">
      <formula>"V"</formula>
    </cfRule>
  </conditionalFormatting>
  <conditionalFormatting sqref="T1018">
    <cfRule type="cellIs" dxfId="2089" priority="1553" operator="equal">
      <formula>"X"</formula>
    </cfRule>
    <cfRule type="cellIs" dxfId="2088" priority="1554" operator="equal">
      <formula>"V"</formula>
    </cfRule>
  </conditionalFormatting>
  <conditionalFormatting sqref="U1018">
    <cfRule type="cellIs" dxfId="2087" priority="1555" operator="equal">
      <formula>"X"</formula>
    </cfRule>
    <cfRule type="cellIs" dxfId="2086" priority="1556" operator="equal">
      <formula>"V"</formula>
    </cfRule>
  </conditionalFormatting>
  <conditionalFormatting sqref="V1018">
    <cfRule type="cellIs" dxfId="2085" priority="1557" operator="equal">
      <formula>"X"</formula>
    </cfRule>
    <cfRule type="cellIs" dxfId="2084" priority="1558" operator="equal">
      <formula>"V"</formula>
    </cfRule>
  </conditionalFormatting>
  <conditionalFormatting sqref="W1018">
    <cfRule type="cellIs" dxfId="2083" priority="1559" operator="equal">
      <formula>"X"</formula>
    </cfRule>
    <cfRule type="cellIs" dxfId="2082" priority="1560" operator="equal">
      <formula>"V"</formula>
    </cfRule>
  </conditionalFormatting>
  <conditionalFormatting sqref="T1019">
    <cfRule type="cellIs" dxfId="2081" priority="1561" operator="equal">
      <formula>"X"</formula>
    </cfRule>
    <cfRule type="cellIs" dxfId="2080" priority="1562" operator="equal">
      <formula>"V"</formula>
    </cfRule>
  </conditionalFormatting>
  <conditionalFormatting sqref="U1019">
    <cfRule type="cellIs" dxfId="2079" priority="1563" operator="equal">
      <formula>"X"</formula>
    </cfRule>
    <cfRule type="cellIs" dxfId="2078" priority="1564" operator="equal">
      <formula>"V"</formula>
    </cfRule>
  </conditionalFormatting>
  <conditionalFormatting sqref="V1019">
    <cfRule type="cellIs" dxfId="2077" priority="1565" operator="equal">
      <formula>"X"</formula>
    </cfRule>
    <cfRule type="cellIs" dxfId="2076" priority="1566" operator="equal">
      <formula>"V"</formula>
    </cfRule>
  </conditionalFormatting>
  <conditionalFormatting sqref="W1019">
    <cfRule type="cellIs" dxfId="2075" priority="1567" operator="equal">
      <formula>"X"</formula>
    </cfRule>
    <cfRule type="cellIs" dxfId="2074" priority="1568" operator="equal">
      <formula>"V"</formula>
    </cfRule>
  </conditionalFormatting>
  <conditionalFormatting sqref="T1020">
    <cfRule type="cellIs" dxfId="2073" priority="1569" operator="equal">
      <formula>"X"</formula>
    </cfRule>
    <cfRule type="cellIs" dxfId="2072" priority="1570" operator="equal">
      <formula>"V"</formula>
    </cfRule>
  </conditionalFormatting>
  <conditionalFormatting sqref="U1020">
    <cfRule type="cellIs" dxfId="2071" priority="1571" operator="equal">
      <formula>"X"</formula>
    </cfRule>
    <cfRule type="cellIs" dxfId="2070" priority="1572" operator="equal">
      <formula>"V"</formula>
    </cfRule>
  </conditionalFormatting>
  <conditionalFormatting sqref="V1020">
    <cfRule type="cellIs" dxfId="2069" priority="1573" operator="equal">
      <formula>"X"</formula>
    </cfRule>
    <cfRule type="cellIs" dxfId="2068" priority="1574" operator="equal">
      <formula>"V"</formula>
    </cfRule>
  </conditionalFormatting>
  <conditionalFormatting sqref="W1020">
    <cfRule type="cellIs" dxfId="2067" priority="1575" operator="equal">
      <formula>"X"</formula>
    </cfRule>
    <cfRule type="cellIs" dxfId="2066" priority="1576" operator="equal">
      <formula>"V"</formula>
    </cfRule>
  </conditionalFormatting>
  <conditionalFormatting sqref="T1021">
    <cfRule type="cellIs" dxfId="2065" priority="1577" operator="equal">
      <formula>"X"</formula>
    </cfRule>
    <cfRule type="cellIs" dxfId="2064" priority="1578" operator="equal">
      <formula>"V"</formula>
    </cfRule>
  </conditionalFormatting>
  <conditionalFormatting sqref="U1021">
    <cfRule type="cellIs" dxfId="2063" priority="1579" operator="equal">
      <formula>"X"</formula>
    </cfRule>
    <cfRule type="cellIs" dxfId="2062" priority="1580" operator="equal">
      <formula>"V"</formula>
    </cfRule>
  </conditionalFormatting>
  <conditionalFormatting sqref="V1021">
    <cfRule type="cellIs" dxfId="2061" priority="1581" operator="equal">
      <formula>"X"</formula>
    </cfRule>
    <cfRule type="cellIs" dxfId="2060" priority="1582" operator="equal">
      <formula>"V"</formula>
    </cfRule>
  </conditionalFormatting>
  <conditionalFormatting sqref="W1021">
    <cfRule type="cellIs" dxfId="2059" priority="1583" operator="equal">
      <formula>"X"</formula>
    </cfRule>
    <cfRule type="cellIs" dxfId="2058" priority="1584" operator="equal">
      <formula>"V"</formula>
    </cfRule>
  </conditionalFormatting>
  <conditionalFormatting sqref="T1022">
    <cfRule type="cellIs" dxfId="2057" priority="1585" operator="equal">
      <formula>"X"</formula>
    </cfRule>
    <cfRule type="cellIs" dxfId="2056" priority="1586" operator="equal">
      <formula>"V"</formula>
    </cfRule>
  </conditionalFormatting>
  <conditionalFormatting sqref="U1022">
    <cfRule type="cellIs" dxfId="2055" priority="1587" operator="equal">
      <formula>"X"</formula>
    </cfRule>
    <cfRule type="cellIs" dxfId="2054" priority="1588" operator="equal">
      <formula>"V"</formula>
    </cfRule>
  </conditionalFormatting>
  <conditionalFormatting sqref="V1022">
    <cfRule type="cellIs" dxfId="2053" priority="1589" operator="equal">
      <formula>"X"</formula>
    </cfRule>
    <cfRule type="cellIs" dxfId="2052" priority="1590" operator="equal">
      <formula>"V"</formula>
    </cfRule>
  </conditionalFormatting>
  <conditionalFormatting sqref="W1022">
    <cfRule type="cellIs" dxfId="2051" priority="1591" operator="equal">
      <formula>"X"</formula>
    </cfRule>
    <cfRule type="cellIs" dxfId="2050" priority="1592" operator="equal">
      <formula>"V"</formula>
    </cfRule>
  </conditionalFormatting>
  <conditionalFormatting sqref="T1023">
    <cfRule type="cellIs" dxfId="2049" priority="1593" operator="equal">
      <formula>"X"</formula>
    </cfRule>
    <cfRule type="cellIs" dxfId="2048" priority="1594" operator="equal">
      <formula>"V"</formula>
    </cfRule>
  </conditionalFormatting>
  <conditionalFormatting sqref="U1023">
    <cfRule type="cellIs" dxfId="2047" priority="1595" operator="equal">
      <formula>"X"</formula>
    </cfRule>
    <cfRule type="cellIs" dxfId="2046" priority="1596" operator="equal">
      <formula>"V"</formula>
    </cfRule>
  </conditionalFormatting>
  <conditionalFormatting sqref="V1023">
    <cfRule type="cellIs" dxfId="2045" priority="1597" operator="equal">
      <formula>"X"</formula>
    </cfRule>
    <cfRule type="cellIs" dxfId="2044" priority="1598" operator="equal">
      <formula>"V"</formula>
    </cfRule>
  </conditionalFormatting>
  <conditionalFormatting sqref="W1023">
    <cfRule type="cellIs" dxfId="2043" priority="1599" operator="equal">
      <formula>"X"</formula>
    </cfRule>
    <cfRule type="cellIs" dxfId="2042" priority="1600" operator="equal">
      <formula>"V"</formula>
    </cfRule>
  </conditionalFormatting>
  <conditionalFormatting sqref="T1024">
    <cfRule type="cellIs" dxfId="2041" priority="1601" operator="equal">
      <formula>"X"</formula>
    </cfRule>
    <cfRule type="cellIs" dxfId="2040" priority="1602" operator="equal">
      <formula>"V"</formula>
    </cfRule>
  </conditionalFormatting>
  <conditionalFormatting sqref="U1024">
    <cfRule type="cellIs" dxfId="2039" priority="1603" operator="equal">
      <formula>"X"</formula>
    </cfRule>
    <cfRule type="cellIs" dxfId="2038" priority="1604" operator="equal">
      <formula>"V"</formula>
    </cfRule>
  </conditionalFormatting>
  <conditionalFormatting sqref="V1024">
    <cfRule type="cellIs" dxfId="2037" priority="1605" operator="equal">
      <formula>"X"</formula>
    </cfRule>
    <cfRule type="cellIs" dxfId="2036" priority="1606" operator="equal">
      <formula>"V"</formula>
    </cfRule>
  </conditionalFormatting>
  <conditionalFormatting sqref="W1024">
    <cfRule type="cellIs" dxfId="2035" priority="1607" operator="equal">
      <formula>"X"</formula>
    </cfRule>
    <cfRule type="cellIs" dxfId="2034" priority="1608" operator="equal">
      <formula>"V"</formula>
    </cfRule>
  </conditionalFormatting>
  <conditionalFormatting sqref="T1025">
    <cfRule type="cellIs" dxfId="2033" priority="1609" operator="equal">
      <formula>"X"</formula>
    </cfRule>
    <cfRule type="cellIs" dxfId="2032" priority="1610" operator="equal">
      <formula>"V"</formula>
    </cfRule>
  </conditionalFormatting>
  <conditionalFormatting sqref="U1025">
    <cfRule type="cellIs" dxfId="2031" priority="1611" operator="equal">
      <formula>"X"</formula>
    </cfRule>
    <cfRule type="cellIs" dxfId="2030" priority="1612" operator="equal">
      <formula>"V"</formula>
    </cfRule>
  </conditionalFormatting>
  <conditionalFormatting sqref="V1025">
    <cfRule type="cellIs" dxfId="2029" priority="1613" operator="equal">
      <formula>"X"</formula>
    </cfRule>
    <cfRule type="cellIs" dxfId="2028" priority="1614" operator="equal">
      <formula>"V"</formula>
    </cfRule>
  </conditionalFormatting>
  <conditionalFormatting sqref="W1025">
    <cfRule type="cellIs" dxfId="2027" priority="1615" operator="equal">
      <formula>"X"</formula>
    </cfRule>
    <cfRule type="cellIs" dxfId="2026" priority="1616" operator="equal">
      <formula>"V"</formula>
    </cfRule>
  </conditionalFormatting>
  <conditionalFormatting sqref="T1026">
    <cfRule type="cellIs" dxfId="2025" priority="1617" operator="equal">
      <formula>"X"</formula>
    </cfRule>
    <cfRule type="cellIs" dxfId="2024" priority="1618" operator="equal">
      <formula>"V"</formula>
    </cfRule>
  </conditionalFormatting>
  <conditionalFormatting sqref="U1026">
    <cfRule type="cellIs" dxfId="2023" priority="1619" operator="equal">
      <formula>"X"</formula>
    </cfRule>
    <cfRule type="cellIs" dxfId="2022" priority="1620" operator="equal">
      <formula>"V"</formula>
    </cfRule>
  </conditionalFormatting>
  <conditionalFormatting sqref="V1026">
    <cfRule type="cellIs" dxfId="2021" priority="1621" operator="equal">
      <formula>"X"</formula>
    </cfRule>
    <cfRule type="cellIs" dxfId="2020" priority="1622" operator="equal">
      <formula>"V"</formula>
    </cfRule>
  </conditionalFormatting>
  <conditionalFormatting sqref="W1026">
    <cfRule type="cellIs" dxfId="2019" priority="1623" operator="equal">
      <formula>"X"</formula>
    </cfRule>
    <cfRule type="cellIs" dxfId="2018" priority="1624" operator="equal">
      <formula>"V"</formula>
    </cfRule>
  </conditionalFormatting>
  <conditionalFormatting sqref="T1027">
    <cfRule type="cellIs" dxfId="2017" priority="1625" operator="equal">
      <formula>"X"</formula>
    </cfRule>
    <cfRule type="cellIs" dxfId="2016" priority="1626" operator="equal">
      <formula>"V"</formula>
    </cfRule>
  </conditionalFormatting>
  <conditionalFormatting sqref="U1027">
    <cfRule type="cellIs" dxfId="2015" priority="1627" operator="equal">
      <formula>"X"</formula>
    </cfRule>
    <cfRule type="cellIs" dxfId="2014" priority="1628" operator="equal">
      <formula>"V"</formula>
    </cfRule>
  </conditionalFormatting>
  <conditionalFormatting sqref="V1027">
    <cfRule type="cellIs" dxfId="2013" priority="1629" operator="equal">
      <formula>"X"</formula>
    </cfRule>
    <cfRule type="cellIs" dxfId="2012" priority="1630" operator="equal">
      <formula>"V"</formula>
    </cfRule>
  </conditionalFormatting>
  <conditionalFormatting sqref="T1028">
    <cfRule type="cellIs" dxfId="2011" priority="1631" operator="equal">
      <formula>"X"</formula>
    </cfRule>
    <cfRule type="cellIs" dxfId="2010" priority="1632" operator="equal">
      <formula>"V"</formula>
    </cfRule>
  </conditionalFormatting>
  <conditionalFormatting sqref="U1028">
    <cfRule type="cellIs" dxfId="2009" priority="1633" operator="equal">
      <formula>"X"</formula>
    </cfRule>
    <cfRule type="cellIs" dxfId="2008" priority="1634" operator="equal">
      <formula>"V"</formula>
    </cfRule>
  </conditionalFormatting>
  <conditionalFormatting sqref="V1028">
    <cfRule type="cellIs" dxfId="2007" priority="1635" operator="equal">
      <formula>"X"</formula>
    </cfRule>
    <cfRule type="cellIs" dxfId="2006" priority="1636" operator="equal">
      <formula>"V"</formula>
    </cfRule>
  </conditionalFormatting>
  <conditionalFormatting sqref="T1029">
    <cfRule type="cellIs" dxfId="2005" priority="1637" operator="equal">
      <formula>"X"</formula>
    </cfRule>
    <cfRule type="cellIs" dxfId="2004" priority="1638" operator="equal">
      <formula>"V"</formula>
    </cfRule>
  </conditionalFormatting>
  <conditionalFormatting sqref="U1029">
    <cfRule type="cellIs" dxfId="2003" priority="1639" operator="equal">
      <formula>"X"</formula>
    </cfRule>
    <cfRule type="cellIs" dxfId="2002" priority="1640" operator="equal">
      <formula>"V"</formula>
    </cfRule>
  </conditionalFormatting>
  <conditionalFormatting sqref="V1029">
    <cfRule type="cellIs" dxfId="2001" priority="1641" operator="equal">
      <formula>"X"</formula>
    </cfRule>
    <cfRule type="cellIs" dxfId="2000" priority="1642" operator="equal">
      <formula>"V"</formula>
    </cfRule>
  </conditionalFormatting>
  <conditionalFormatting sqref="T1030">
    <cfRule type="cellIs" dxfId="1999" priority="1643" operator="equal">
      <formula>"X"</formula>
    </cfRule>
    <cfRule type="cellIs" dxfId="1998" priority="1644" operator="equal">
      <formula>"V"</formula>
    </cfRule>
  </conditionalFormatting>
  <conditionalFormatting sqref="U1030">
    <cfRule type="cellIs" dxfId="1997" priority="1645" operator="equal">
      <formula>"X"</formula>
    </cfRule>
    <cfRule type="cellIs" dxfId="1996" priority="1646" operator="equal">
      <formula>"V"</formula>
    </cfRule>
  </conditionalFormatting>
  <conditionalFormatting sqref="V1030">
    <cfRule type="cellIs" dxfId="1995" priority="1647" operator="equal">
      <formula>"X"</formula>
    </cfRule>
    <cfRule type="cellIs" dxfId="1994" priority="1648" operator="equal">
      <formula>"V"</formula>
    </cfRule>
  </conditionalFormatting>
  <conditionalFormatting sqref="T1031">
    <cfRule type="cellIs" dxfId="1993" priority="1649" operator="equal">
      <formula>"X"</formula>
    </cfRule>
    <cfRule type="cellIs" dxfId="1992" priority="1650" operator="equal">
      <formula>"V"</formula>
    </cfRule>
  </conditionalFormatting>
  <conditionalFormatting sqref="U1031">
    <cfRule type="cellIs" dxfId="1991" priority="1651" operator="equal">
      <formula>"X"</formula>
    </cfRule>
    <cfRule type="cellIs" dxfId="1990" priority="1652" operator="equal">
      <formula>"V"</formula>
    </cfRule>
  </conditionalFormatting>
  <conditionalFormatting sqref="V1031">
    <cfRule type="cellIs" dxfId="1989" priority="1653" operator="equal">
      <formula>"X"</formula>
    </cfRule>
    <cfRule type="cellIs" dxfId="1988" priority="1654" operator="equal">
      <formula>"V"</formula>
    </cfRule>
  </conditionalFormatting>
  <conditionalFormatting sqref="T1032">
    <cfRule type="cellIs" dxfId="1987" priority="1655" operator="equal">
      <formula>"X"</formula>
    </cfRule>
    <cfRule type="cellIs" dxfId="1986" priority="1656" operator="equal">
      <formula>"V"</formula>
    </cfRule>
  </conditionalFormatting>
  <conditionalFormatting sqref="U1032">
    <cfRule type="cellIs" dxfId="1985" priority="1657" operator="equal">
      <formula>"X"</formula>
    </cfRule>
    <cfRule type="cellIs" dxfId="1984" priority="1658" operator="equal">
      <formula>"V"</formula>
    </cfRule>
  </conditionalFormatting>
  <conditionalFormatting sqref="V1032">
    <cfRule type="cellIs" dxfId="1983" priority="1659" operator="equal">
      <formula>"X"</formula>
    </cfRule>
    <cfRule type="cellIs" dxfId="1982" priority="1660" operator="equal">
      <formula>"V"</formula>
    </cfRule>
  </conditionalFormatting>
  <conditionalFormatting sqref="T1033">
    <cfRule type="cellIs" dxfId="1981" priority="1661" operator="equal">
      <formula>"X"</formula>
    </cfRule>
    <cfRule type="cellIs" dxfId="1980" priority="1662" operator="equal">
      <formula>"V"</formula>
    </cfRule>
  </conditionalFormatting>
  <conditionalFormatting sqref="U1033">
    <cfRule type="cellIs" dxfId="1979" priority="1663" operator="equal">
      <formula>"X"</formula>
    </cfRule>
    <cfRule type="cellIs" dxfId="1978" priority="1664" operator="equal">
      <formula>"V"</formula>
    </cfRule>
  </conditionalFormatting>
  <conditionalFormatting sqref="V1033">
    <cfRule type="cellIs" dxfId="1977" priority="1665" operator="equal">
      <formula>"X"</formula>
    </cfRule>
    <cfRule type="cellIs" dxfId="1976" priority="1666" operator="equal">
      <formula>"V"</formula>
    </cfRule>
  </conditionalFormatting>
  <conditionalFormatting sqref="T1034">
    <cfRule type="cellIs" dxfId="1975" priority="1667" operator="equal">
      <formula>"X"</formula>
    </cfRule>
    <cfRule type="cellIs" dxfId="1974" priority="1668" operator="equal">
      <formula>"V"</formula>
    </cfRule>
  </conditionalFormatting>
  <conditionalFormatting sqref="U1034">
    <cfRule type="cellIs" dxfId="1973" priority="1669" operator="equal">
      <formula>"X"</formula>
    </cfRule>
    <cfRule type="cellIs" dxfId="1972" priority="1670" operator="equal">
      <formula>"V"</formula>
    </cfRule>
  </conditionalFormatting>
  <conditionalFormatting sqref="V1034">
    <cfRule type="cellIs" dxfId="1971" priority="1671" operator="equal">
      <formula>"X"</formula>
    </cfRule>
    <cfRule type="cellIs" dxfId="1970" priority="1672" operator="equal">
      <formula>"V"</formula>
    </cfRule>
  </conditionalFormatting>
  <conditionalFormatting sqref="T1035">
    <cfRule type="cellIs" dxfId="1969" priority="1673" operator="equal">
      <formula>"X"</formula>
    </cfRule>
    <cfRule type="cellIs" dxfId="1968" priority="1674" operator="equal">
      <formula>"V"</formula>
    </cfRule>
  </conditionalFormatting>
  <conditionalFormatting sqref="U1035">
    <cfRule type="cellIs" dxfId="1967" priority="1675" operator="equal">
      <formula>"X"</formula>
    </cfRule>
    <cfRule type="cellIs" dxfId="1966" priority="1676" operator="equal">
      <formula>"V"</formula>
    </cfRule>
  </conditionalFormatting>
  <conditionalFormatting sqref="V1035">
    <cfRule type="cellIs" dxfId="1965" priority="1677" operator="equal">
      <formula>"X"</formula>
    </cfRule>
    <cfRule type="cellIs" dxfId="1964" priority="1678" operator="equal">
      <formula>"V"</formula>
    </cfRule>
  </conditionalFormatting>
  <conditionalFormatting sqref="T1036">
    <cfRule type="cellIs" dxfId="1963" priority="1679" operator="equal">
      <formula>"X"</formula>
    </cfRule>
    <cfRule type="cellIs" dxfId="1962" priority="1680" operator="equal">
      <formula>"V"</formula>
    </cfRule>
  </conditionalFormatting>
  <conditionalFormatting sqref="U1036">
    <cfRule type="cellIs" dxfId="1961" priority="1681" operator="equal">
      <formula>"X"</formula>
    </cfRule>
    <cfRule type="cellIs" dxfId="1960" priority="1682" operator="equal">
      <formula>"V"</formula>
    </cfRule>
  </conditionalFormatting>
  <conditionalFormatting sqref="V1036">
    <cfRule type="cellIs" dxfId="1959" priority="1683" operator="equal">
      <formula>"X"</formula>
    </cfRule>
    <cfRule type="cellIs" dxfId="1958" priority="1684" operator="equal">
      <formula>"V"</formula>
    </cfRule>
  </conditionalFormatting>
  <conditionalFormatting sqref="T1037">
    <cfRule type="cellIs" dxfId="1957" priority="1685" operator="equal">
      <formula>"X"</formula>
    </cfRule>
    <cfRule type="cellIs" dxfId="1956" priority="1686" operator="equal">
      <formula>"V"</formula>
    </cfRule>
  </conditionalFormatting>
  <conditionalFormatting sqref="U1037">
    <cfRule type="cellIs" dxfId="1955" priority="1687" operator="equal">
      <formula>"X"</formula>
    </cfRule>
    <cfRule type="cellIs" dxfId="1954" priority="1688" operator="equal">
      <formula>"V"</formula>
    </cfRule>
  </conditionalFormatting>
  <conditionalFormatting sqref="V1037">
    <cfRule type="cellIs" dxfId="1953" priority="1689" operator="equal">
      <formula>"X"</formula>
    </cfRule>
    <cfRule type="cellIs" dxfId="1952" priority="1690" operator="equal">
      <formula>"V"</formula>
    </cfRule>
  </conditionalFormatting>
  <conditionalFormatting sqref="T1038">
    <cfRule type="cellIs" dxfId="1951" priority="1691" operator="equal">
      <formula>"X"</formula>
    </cfRule>
    <cfRule type="cellIs" dxfId="1950" priority="1692" operator="equal">
      <formula>"V"</formula>
    </cfRule>
  </conditionalFormatting>
  <conditionalFormatting sqref="U1038">
    <cfRule type="cellIs" dxfId="1949" priority="1693" operator="equal">
      <formula>"X"</formula>
    </cfRule>
    <cfRule type="cellIs" dxfId="1948" priority="1694" operator="equal">
      <formula>"V"</formula>
    </cfRule>
  </conditionalFormatting>
  <conditionalFormatting sqref="V1038">
    <cfRule type="cellIs" dxfId="1947" priority="1695" operator="equal">
      <formula>"X"</formula>
    </cfRule>
    <cfRule type="cellIs" dxfId="1946" priority="1696" operator="equal">
      <formula>"V"</formula>
    </cfRule>
  </conditionalFormatting>
  <conditionalFormatting sqref="T1039">
    <cfRule type="cellIs" dxfId="1945" priority="1697" operator="equal">
      <formula>"X"</formula>
    </cfRule>
    <cfRule type="cellIs" dxfId="1944" priority="1698" operator="equal">
      <formula>"V"</formula>
    </cfRule>
  </conditionalFormatting>
  <conditionalFormatting sqref="U1039">
    <cfRule type="cellIs" dxfId="1943" priority="1699" operator="equal">
      <formula>"X"</formula>
    </cfRule>
    <cfRule type="cellIs" dxfId="1942" priority="1700" operator="equal">
      <formula>"V"</formula>
    </cfRule>
  </conditionalFormatting>
  <conditionalFormatting sqref="V1039">
    <cfRule type="cellIs" dxfId="1941" priority="1701" operator="equal">
      <formula>"X"</formula>
    </cfRule>
    <cfRule type="cellIs" dxfId="1940" priority="1702" operator="equal">
      <formula>"V"</formula>
    </cfRule>
  </conditionalFormatting>
  <conditionalFormatting sqref="T1040">
    <cfRule type="cellIs" dxfId="1939" priority="1703" operator="equal">
      <formula>"X"</formula>
    </cfRule>
    <cfRule type="cellIs" dxfId="1938" priority="1704" operator="equal">
      <formula>"V"</formula>
    </cfRule>
  </conditionalFormatting>
  <conditionalFormatting sqref="U1040">
    <cfRule type="cellIs" dxfId="1937" priority="1705" operator="equal">
      <formula>"X"</formula>
    </cfRule>
    <cfRule type="cellIs" dxfId="1936" priority="1706" operator="equal">
      <formula>"V"</formula>
    </cfRule>
  </conditionalFormatting>
  <conditionalFormatting sqref="V1040">
    <cfRule type="cellIs" dxfId="1935" priority="1707" operator="equal">
      <formula>"X"</formula>
    </cfRule>
    <cfRule type="cellIs" dxfId="1934" priority="1708" operator="equal">
      <formula>"V"</formula>
    </cfRule>
  </conditionalFormatting>
  <conditionalFormatting sqref="T1041">
    <cfRule type="cellIs" dxfId="1933" priority="1709" operator="equal">
      <formula>"X"</formula>
    </cfRule>
    <cfRule type="cellIs" dxfId="1932" priority="1710" operator="equal">
      <formula>"V"</formula>
    </cfRule>
  </conditionalFormatting>
  <conditionalFormatting sqref="U1041">
    <cfRule type="cellIs" dxfId="1931" priority="1711" operator="equal">
      <formula>"X"</formula>
    </cfRule>
    <cfRule type="cellIs" dxfId="1930" priority="1712" operator="equal">
      <formula>"V"</formula>
    </cfRule>
  </conditionalFormatting>
  <conditionalFormatting sqref="V1041">
    <cfRule type="cellIs" dxfId="1929" priority="1713" operator="equal">
      <formula>"X"</formula>
    </cfRule>
    <cfRule type="cellIs" dxfId="1928" priority="1714" operator="equal">
      <formula>"V"</formula>
    </cfRule>
  </conditionalFormatting>
  <conditionalFormatting sqref="T1042">
    <cfRule type="cellIs" dxfId="1927" priority="1715" operator="equal">
      <formula>"X"</formula>
    </cfRule>
    <cfRule type="cellIs" dxfId="1926" priority="1716" operator="equal">
      <formula>"V"</formula>
    </cfRule>
  </conditionalFormatting>
  <conditionalFormatting sqref="U1042">
    <cfRule type="cellIs" dxfId="1925" priority="1717" operator="equal">
      <formula>"X"</formula>
    </cfRule>
    <cfRule type="cellIs" dxfId="1924" priority="1718" operator="equal">
      <formula>"V"</formula>
    </cfRule>
  </conditionalFormatting>
  <conditionalFormatting sqref="V1042">
    <cfRule type="cellIs" dxfId="1923" priority="1719" operator="equal">
      <formula>"X"</formula>
    </cfRule>
    <cfRule type="cellIs" dxfId="1922" priority="1720" operator="equal">
      <formula>"V"</formula>
    </cfRule>
  </conditionalFormatting>
  <conditionalFormatting sqref="T1043">
    <cfRule type="cellIs" dxfId="1921" priority="1721" operator="equal">
      <formula>"X"</formula>
    </cfRule>
    <cfRule type="cellIs" dxfId="1920" priority="1722" operator="equal">
      <formula>"V"</formula>
    </cfRule>
  </conditionalFormatting>
  <conditionalFormatting sqref="U1043">
    <cfRule type="cellIs" dxfId="1919" priority="1723" operator="equal">
      <formula>"X"</formula>
    </cfRule>
    <cfRule type="cellIs" dxfId="1918" priority="1724" operator="equal">
      <formula>"V"</formula>
    </cfRule>
  </conditionalFormatting>
  <conditionalFormatting sqref="V1043">
    <cfRule type="cellIs" dxfId="1917" priority="1725" operator="equal">
      <formula>"X"</formula>
    </cfRule>
    <cfRule type="cellIs" dxfId="1916" priority="1726" operator="equal">
      <formula>"V"</formula>
    </cfRule>
  </conditionalFormatting>
  <conditionalFormatting sqref="T1044">
    <cfRule type="cellIs" dxfId="1915" priority="1727" operator="equal">
      <formula>"X"</formula>
    </cfRule>
    <cfRule type="cellIs" dxfId="1914" priority="1728" operator="equal">
      <formula>"V"</formula>
    </cfRule>
  </conditionalFormatting>
  <conditionalFormatting sqref="U1044">
    <cfRule type="cellIs" dxfId="1913" priority="1729" operator="equal">
      <formula>"X"</formula>
    </cfRule>
    <cfRule type="cellIs" dxfId="1912" priority="1730" operator="equal">
      <formula>"V"</formula>
    </cfRule>
  </conditionalFormatting>
  <conditionalFormatting sqref="V1044">
    <cfRule type="cellIs" dxfId="1911" priority="1731" operator="equal">
      <formula>"X"</formula>
    </cfRule>
    <cfRule type="cellIs" dxfId="1910" priority="1732" operator="equal">
      <formula>"V"</formula>
    </cfRule>
  </conditionalFormatting>
  <conditionalFormatting sqref="T1045">
    <cfRule type="cellIs" dxfId="1909" priority="1733" operator="equal">
      <formula>"X"</formula>
    </cfRule>
    <cfRule type="cellIs" dxfId="1908" priority="1734" operator="equal">
      <formula>"V"</formula>
    </cfRule>
  </conditionalFormatting>
  <conditionalFormatting sqref="U1045">
    <cfRule type="cellIs" dxfId="1907" priority="1735" operator="equal">
      <formula>"X"</formula>
    </cfRule>
    <cfRule type="cellIs" dxfId="1906" priority="1736" operator="equal">
      <formula>"V"</formula>
    </cfRule>
  </conditionalFormatting>
  <conditionalFormatting sqref="V1045">
    <cfRule type="cellIs" dxfId="1905" priority="1737" operator="equal">
      <formula>"X"</formula>
    </cfRule>
    <cfRule type="cellIs" dxfId="1904" priority="1738" operator="equal">
      <formula>"V"</formula>
    </cfRule>
  </conditionalFormatting>
  <conditionalFormatting sqref="T1046">
    <cfRule type="cellIs" dxfId="1903" priority="1739" operator="equal">
      <formula>"X"</formula>
    </cfRule>
    <cfRule type="cellIs" dxfId="1902" priority="1740" operator="equal">
      <formula>"V"</formula>
    </cfRule>
  </conditionalFormatting>
  <conditionalFormatting sqref="U1046">
    <cfRule type="cellIs" dxfId="1901" priority="1741" operator="equal">
      <formula>"X"</formula>
    </cfRule>
    <cfRule type="cellIs" dxfId="1900" priority="1742" operator="equal">
      <formula>"V"</formula>
    </cfRule>
  </conditionalFormatting>
  <conditionalFormatting sqref="V1046">
    <cfRule type="cellIs" dxfId="1899" priority="1743" operator="equal">
      <formula>"X"</formula>
    </cfRule>
    <cfRule type="cellIs" dxfId="1898" priority="1744" operator="equal">
      <formula>"V"</formula>
    </cfRule>
  </conditionalFormatting>
  <conditionalFormatting sqref="T1047">
    <cfRule type="cellIs" dxfId="1897" priority="1745" operator="equal">
      <formula>"X"</formula>
    </cfRule>
    <cfRule type="cellIs" dxfId="1896" priority="1746" operator="equal">
      <formula>"V"</formula>
    </cfRule>
  </conditionalFormatting>
  <conditionalFormatting sqref="U1047">
    <cfRule type="cellIs" dxfId="1895" priority="1747" operator="equal">
      <formula>"X"</formula>
    </cfRule>
    <cfRule type="cellIs" dxfId="1894" priority="1748" operator="equal">
      <formula>"V"</formula>
    </cfRule>
  </conditionalFormatting>
  <conditionalFormatting sqref="V1047">
    <cfRule type="cellIs" dxfId="1893" priority="1749" operator="equal">
      <formula>"X"</formula>
    </cfRule>
    <cfRule type="cellIs" dxfId="1892" priority="1750" operator="equal">
      <formula>"V"</formula>
    </cfRule>
  </conditionalFormatting>
  <conditionalFormatting sqref="T1048">
    <cfRule type="cellIs" dxfId="1891" priority="1751" operator="equal">
      <formula>"X"</formula>
    </cfRule>
    <cfRule type="cellIs" dxfId="1890" priority="1752" operator="equal">
      <formula>"V"</formula>
    </cfRule>
  </conditionalFormatting>
  <conditionalFormatting sqref="U1048">
    <cfRule type="cellIs" dxfId="1889" priority="1753" operator="equal">
      <formula>"X"</formula>
    </cfRule>
    <cfRule type="cellIs" dxfId="1888" priority="1754" operator="equal">
      <formula>"V"</formula>
    </cfRule>
  </conditionalFormatting>
  <conditionalFormatting sqref="V1048">
    <cfRule type="cellIs" dxfId="1887" priority="1755" operator="equal">
      <formula>"X"</formula>
    </cfRule>
    <cfRule type="cellIs" dxfId="1886" priority="1756" operator="equal">
      <formula>"V"</formula>
    </cfRule>
  </conditionalFormatting>
  <conditionalFormatting sqref="T1049">
    <cfRule type="cellIs" dxfId="1885" priority="1757" operator="equal">
      <formula>"X"</formula>
    </cfRule>
    <cfRule type="cellIs" dxfId="1884" priority="1758" operator="equal">
      <formula>"V"</formula>
    </cfRule>
  </conditionalFormatting>
  <conditionalFormatting sqref="U1049">
    <cfRule type="cellIs" dxfId="1883" priority="1759" operator="equal">
      <formula>"X"</formula>
    </cfRule>
    <cfRule type="cellIs" dxfId="1882" priority="1760" operator="equal">
      <formula>"V"</formula>
    </cfRule>
  </conditionalFormatting>
  <conditionalFormatting sqref="V1049">
    <cfRule type="cellIs" dxfId="1881" priority="1761" operator="equal">
      <formula>"X"</formula>
    </cfRule>
    <cfRule type="cellIs" dxfId="1880" priority="1762" operator="equal">
      <formula>"V"</formula>
    </cfRule>
  </conditionalFormatting>
  <conditionalFormatting sqref="T1050">
    <cfRule type="cellIs" dxfId="1879" priority="1763" operator="equal">
      <formula>"X"</formula>
    </cfRule>
    <cfRule type="cellIs" dxfId="1878" priority="1764" operator="equal">
      <formula>"V"</formula>
    </cfRule>
  </conditionalFormatting>
  <conditionalFormatting sqref="U1050">
    <cfRule type="cellIs" dxfId="1877" priority="1765" operator="equal">
      <formula>"X"</formula>
    </cfRule>
    <cfRule type="cellIs" dxfId="1876" priority="1766" operator="equal">
      <formula>"V"</formula>
    </cfRule>
  </conditionalFormatting>
  <conditionalFormatting sqref="V1050">
    <cfRule type="cellIs" dxfId="1875" priority="1767" operator="equal">
      <formula>"X"</formula>
    </cfRule>
    <cfRule type="cellIs" dxfId="1874" priority="1768" operator="equal">
      <formula>"V"</formula>
    </cfRule>
  </conditionalFormatting>
  <conditionalFormatting sqref="T1051">
    <cfRule type="cellIs" dxfId="1873" priority="1769" operator="equal">
      <formula>"X"</formula>
    </cfRule>
    <cfRule type="cellIs" dxfId="1872" priority="1770" operator="equal">
      <formula>"V"</formula>
    </cfRule>
  </conditionalFormatting>
  <conditionalFormatting sqref="U1051">
    <cfRule type="cellIs" dxfId="1871" priority="1771" operator="equal">
      <formula>"X"</formula>
    </cfRule>
    <cfRule type="cellIs" dxfId="1870" priority="1772" operator="equal">
      <formula>"V"</formula>
    </cfRule>
  </conditionalFormatting>
  <conditionalFormatting sqref="V1051">
    <cfRule type="cellIs" dxfId="1869" priority="1773" operator="equal">
      <formula>"X"</formula>
    </cfRule>
    <cfRule type="cellIs" dxfId="1868" priority="1774" operator="equal">
      <formula>"V"</formula>
    </cfRule>
  </conditionalFormatting>
  <conditionalFormatting sqref="T1052">
    <cfRule type="cellIs" dxfId="1867" priority="1775" operator="equal">
      <formula>"X"</formula>
    </cfRule>
    <cfRule type="cellIs" dxfId="1866" priority="1776" operator="equal">
      <formula>"V"</formula>
    </cfRule>
  </conditionalFormatting>
  <conditionalFormatting sqref="U1052">
    <cfRule type="cellIs" dxfId="1865" priority="1777" operator="equal">
      <formula>"X"</formula>
    </cfRule>
    <cfRule type="cellIs" dxfId="1864" priority="1778" operator="equal">
      <formula>"V"</formula>
    </cfRule>
  </conditionalFormatting>
  <conditionalFormatting sqref="V1052">
    <cfRule type="cellIs" dxfId="1863" priority="1779" operator="equal">
      <formula>"X"</formula>
    </cfRule>
    <cfRule type="cellIs" dxfId="1862" priority="1780" operator="equal">
      <formula>"V"</formula>
    </cfRule>
  </conditionalFormatting>
  <conditionalFormatting sqref="T1053">
    <cfRule type="cellIs" dxfId="1861" priority="1781" operator="equal">
      <formula>"X"</formula>
    </cfRule>
    <cfRule type="cellIs" dxfId="1860" priority="1782" operator="equal">
      <formula>"V"</formula>
    </cfRule>
  </conditionalFormatting>
  <conditionalFormatting sqref="U1053">
    <cfRule type="cellIs" dxfId="1859" priority="1783" operator="equal">
      <formula>"X"</formula>
    </cfRule>
    <cfRule type="cellIs" dxfId="1858" priority="1784" operator="equal">
      <formula>"V"</formula>
    </cfRule>
  </conditionalFormatting>
  <conditionalFormatting sqref="V1053">
    <cfRule type="cellIs" dxfId="1857" priority="1785" operator="equal">
      <formula>"X"</formula>
    </cfRule>
    <cfRule type="cellIs" dxfId="1856" priority="1786" operator="equal">
      <formula>"V"</formula>
    </cfRule>
  </conditionalFormatting>
  <conditionalFormatting sqref="T1054">
    <cfRule type="cellIs" dxfId="1855" priority="1787" operator="equal">
      <formula>"X"</formula>
    </cfRule>
    <cfRule type="cellIs" dxfId="1854" priority="1788" operator="equal">
      <formula>"V"</formula>
    </cfRule>
  </conditionalFormatting>
  <conditionalFormatting sqref="U1054">
    <cfRule type="cellIs" dxfId="1853" priority="1789" operator="equal">
      <formula>"X"</formula>
    </cfRule>
    <cfRule type="cellIs" dxfId="1852" priority="1790" operator="equal">
      <formula>"V"</formula>
    </cfRule>
  </conditionalFormatting>
  <conditionalFormatting sqref="V1054">
    <cfRule type="cellIs" dxfId="1851" priority="1791" operator="equal">
      <formula>"X"</formula>
    </cfRule>
    <cfRule type="cellIs" dxfId="1850" priority="1792" operator="equal">
      <formula>"V"</formula>
    </cfRule>
  </conditionalFormatting>
  <conditionalFormatting sqref="T1055">
    <cfRule type="cellIs" dxfId="1849" priority="1793" operator="equal">
      <formula>"X"</formula>
    </cfRule>
    <cfRule type="cellIs" dxfId="1848" priority="1794" operator="equal">
      <formula>"V"</formula>
    </cfRule>
  </conditionalFormatting>
  <conditionalFormatting sqref="U1055">
    <cfRule type="cellIs" dxfId="1847" priority="1795" operator="equal">
      <formula>"X"</formula>
    </cfRule>
    <cfRule type="cellIs" dxfId="1846" priority="1796" operator="equal">
      <formula>"V"</formula>
    </cfRule>
  </conditionalFormatting>
  <conditionalFormatting sqref="V1055">
    <cfRule type="cellIs" dxfId="1845" priority="1797" operator="equal">
      <formula>"X"</formula>
    </cfRule>
    <cfRule type="cellIs" dxfId="1844" priority="1798" operator="equal">
      <formula>"V"</formula>
    </cfRule>
  </conditionalFormatting>
  <conditionalFormatting sqref="T1056">
    <cfRule type="cellIs" dxfId="1843" priority="1799" operator="equal">
      <formula>"X"</formula>
    </cfRule>
    <cfRule type="cellIs" dxfId="1842" priority="1800" operator="equal">
      <formula>"V"</formula>
    </cfRule>
  </conditionalFormatting>
  <conditionalFormatting sqref="U1056">
    <cfRule type="cellIs" dxfId="1841" priority="1801" operator="equal">
      <formula>"X"</formula>
    </cfRule>
    <cfRule type="cellIs" dxfId="1840" priority="1802" operator="equal">
      <formula>"V"</formula>
    </cfRule>
  </conditionalFormatting>
  <conditionalFormatting sqref="V1056">
    <cfRule type="cellIs" dxfId="1839" priority="1803" operator="equal">
      <formula>"X"</formula>
    </cfRule>
    <cfRule type="cellIs" dxfId="1838" priority="1804" operator="equal">
      <formula>"V"</formula>
    </cfRule>
  </conditionalFormatting>
  <conditionalFormatting sqref="T1057">
    <cfRule type="cellIs" dxfId="1837" priority="1805" operator="equal">
      <formula>"X"</formula>
    </cfRule>
    <cfRule type="cellIs" dxfId="1836" priority="1806" operator="equal">
      <formula>"V"</formula>
    </cfRule>
  </conditionalFormatting>
  <conditionalFormatting sqref="U1057">
    <cfRule type="cellIs" dxfId="1835" priority="1807" operator="equal">
      <formula>"X"</formula>
    </cfRule>
    <cfRule type="cellIs" dxfId="1834" priority="1808" operator="equal">
      <formula>"V"</formula>
    </cfRule>
  </conditionalFormatting>
  <conditionalFormatting sqref="V1057">
    <cfRule type="cellIs" dxfId="1833" priority="1809" operator="equal">
      <formula>"X"</formula>
    </cfRule>
    <cfRule type="cellIs" dxfId="1832" priority="1810" operator="equal">
      <formula>"V"</formula>
    </cfRule>
  </conditionalFormatting>
  <conditionalFormatting sqref="T1058">
    <cfRule type="cellIs" dxfId="1831" priority="1811" operator="equal">
      <formula>"X"</formula>
    </cfRule>
    <cfRule type="cellIs" dxfId="1830" priority="1812" operator="equal">
      <formula>"V"</formula>
    </cfRule>
  </conditionalFormatting>
  <conditionalFormatting sqref="U1058">
    <cfRule type="cellIs" dxfId="1829" priority="1813" operator="equal">
      <formula>"X"</formula>
    </cfRule>
    <cfRule type="cellIs" dxfId="1828" priority="1814" operator="equal">
      <formula>"V"</formula>
    </cfRule>
  </conditionalFormatting>
  <conditionalFormatting sqref="V1058">
    <cfRule type="cellIs" dxfId="1827" priority="1815" operator="equal">
      <formula>"X"</formula>
    </cfRule>
    <cfRule type="cellIs" dxfId="1826" priority="1816" operator="equal">
      <formula>"V"</formula>
    </cfRule>
  </conditionalFormatting>
  <conditionalFormatting sqref="T1059">
    <cfRule type="cellIs" dxfId="1825" priority="1817" operator="equal">
      <formula>"X"</formula>
    </cfRule>
    <cfRule type="cellIs" dxfId="1824" priority="1818" operator="equal">
      <formula>"V"</formula>
    </cfRule>
  </conditionalFormatting>
  <conditionalFormatting sqref="U1059">
    <cfRule type="cellIs" dxfId="1823" priority="1819" operator="equal">
      <formula>"X"</formula>
    </cfRule>
    <cfRule type="cellIs" dxfId="1822" priority="1820" operator="equal">
      <formula>"V"</formula>
    </cfRule>
  </conditionalFormatting>
  <conditionalFormatting sqref="V1059">
    <cfRule type="cellIs" dxfId="1821" priority="1821" operator="equal">
      <formula>"X"</formula>
    </cfRule>
    <cfRule type="cellIs" dxfId="1820" priority="1822" operator="equal">
      <formula>"V"</formula>
    </cfRule>
  </conditionalFormatting>
  <conditionalFormatting sqref="T1060">
    <cfRule type="cellIs" dxfId="1819" priority="1823" operator="equal">
      <formula>"X"</formula>
    </cfRule>
    <cfRule type="cellIs" dxfId="1818" priority="1824" operator="equal">
      <formula>"V"</formula>
    </cfRule>
  </conditionalFormatting>
  <conditionalFormatting sqref="U1060">
    <cfRule type="cellIs" dxfId="1817" priority="1825" operator="equal">
      <formula>"X"</formula>
    </cfRule>
    <cfRule type="cellIs" dxfId="1816" priority="1826" operator="equal">
      <formula>"V"</formula>
    </cfRule>
  </conditionalFormatting>
  <conditionalFormatting sqref="V1060">
    <cfRule type="cellIs" dxfId="1815" priority="1827" operator="equal">
      <formula>"X"</formula>
    </cfRule>
    <cfRule type="cellIs" dxfId="1814" priority="1828" operator="equal">
      <formula>"V"</formula>
    </cfRule>
  </conditionalFormatting>
  <conditionalFormatting sqref="T1061">
    <cfRule type="cellIs" dxfId="1813" priority="1829" operator="equal">
      <formula>"X"</formula>
    </cfRule>
    <cfRule type="cellIs" dxfId="1812" priority="1830" operator="equal">
      <formula>"V"</formula>
    </cfRule>
  </conditionalFormatting>
  <conditionalFormatting sqref="U1061">
    <cfRule type="cellIs" dxfId="1811" priority="1831" operator="equal">
      <formula>"X"</formula>
    </cfRule>
    <cfRule type="cellIs" dxfId="1810" priority="1832" operator="equal">
      <formula>"V"</formula>
    </cfRule>
  </conditionalFormatting>
  <conditionalFormatting sqref="V1061">
    <cfRule type="cellIs" dxfId="1809" priority="1833" operator="equal">
      <formula>"X"</formula>
    </cfRule>
    <cfRule type="cellIs" dxfId="1808" priority="1834" operator="equal">
      <formula>"V"</formula>
    </cfRule>
  </conditionalFormatting>
  <conditionalFormatting sqref="T1062">
    <cfRule type="cellIs" dxfId="1807" priority="1835" operator="equal">
      <formula>"X"</formula>
    </cfRule>
    <cfRule type="cellIs" dxfId="1806" priority="1836" operator="equal">
      <formula>"V"</formula>
    </cfRule>
  </conditionalFormatting>
  <conditionalFormatting sqref="U1062">
    <cfRule type="cellIs" dxfId="1805" priority="1837" operator="equal">
      <formula>"X"</formula>
    </cfRule>
    <cfRule type="cellIs" dxfId="1804" priority="1838" operator="equal">
      <formula>"V"</formula>
    </cfRule>
  </conditionalFormatting>
  <conditionalFormatting sqref="V1062">
    <cfRule type="cellIs" dxfId="1803" priority="1839" operator="equal">
      <formula>"X"</formula>
    </cfRule>
    <cfRule type="cellIs" dxfId="1802" priority="1840" operator="equal">
      <formula>"V"</formula>
    </cfRule>
  </conditionalFormatting>
  <conditionalFormatting sqref="T1063">
    <cfRule type="cellIs" dxfId="1801" priority="1841" operator="equal">
      <formula>"X"</formula>
    </cfRule>
    <cfRule type="cellIs" dxfId="1800" priority="1842" operator="equal">
      <formula>"V"</formula>
    </cfRule>
  </conditionalFormatting>
  <conditionalFormatting sqref="U1063">
    <cfRule type="cellIs" dxfId="1799" priority="1843" operator="equal">
      <formula>"X"</formula>
    </cfRule>
    <cfRule type="cellIs" dxfId="1798" priority="1844" operator="equal">
      <formula>"V"</formula>
    </cfRule>
  </conditionalFormatting>
  <conditionalFormatting sqref="V1063">
    <cfRule type="cellIs" dxfId="1797" priority="1845" operator="equal">
      <formula>"X"</formula>
    </cfRule>
    <cfRule type="cellIs" dxfId="1796" priority="1846" operator="equal">
      <formula>"V"</formula>
    </cfRule>
  </conditionalFormatting>
  <conditionalFormatting sqref="T1064">
    <cfRule type="cellIs" dxfId="1795" priority="1847" operator="equal">
      <formula>"X"</formula>
    </cfRule>
    <cfRule type="cellIs" dxfId="1794" priority="1848" operator="equal">
      <formula>"V"</formula>
    </cfRule>
  </conditionalFormatting>
  <conditionalFormatting sqref="U1064">
    <cfRule type="cellIs" dxfId="1793" priority="1849" operator="equal">
      <formula>"X"</formula>
    </cfRule>
    <cfRule type="cellIs" dxfId="1792" priority="1850" operator="equal">
      <formula>"V"</formula>
    </cfRule>
  </conditionalFormatting>
  <conditionalFormatting sqref="V1064">
    <cfRule type="cellIs" dxfId="1791" priority="1851" operator="equal">
      <formula>"X"</formula>
    </cfRule>
    <cfRule type="cellIs" dxfId="1790" priority="1852" operator="equal">
      <formula>"V"</formula>
    </cfRule>
  </conditionalFormatting>
  <conditionalFormatting sqref="T1065">
    <cfRule type="cellIs" dxfId="1789" priority="1853" operator="equal">
      <formula>"X"</formula>
    </cfRule>
    <cfRule type="cellIs" dxfId="1788" priority="1854" operator="equal">
      <formula>"V"</formula>
    </cfRule>
  </conditionalFormatting>
  <conditionalFormatting sqref="U1065">
    <cfRule type="cellIs" dxfId="1787" priority="1855" operator="equal">
      <formula>"X"</formula>
    </cfRule>
    <cfRule type="cellIs" dxfId="1786" priority="1856" operator="equal">
      <formula>"V"</formula>
    </cfRule>
  </conditionalFormatting>
  <conditionalFormatting sqref="V1065">
    <cfRule type="cellIs" dxfId="1785" priority="1857" operator="equal">
      <formula>"X"</formula>
    </cfRule>
    <cfRule type="cellIs" dxfId="1784" priority="1858" operator="equal">
      <formula>"V"</formula>
    </cfRule>
  </conditionalFormatting>
  <conditionalFormatting sqref="T1066">
    <cfRule type="cellIs" dxfId="1783" priority="1859" operator="equal">
      <formula>"X"</formula>
    </cfRule>
    <cfRule type="cellIs" dxfId="1782" priority="1860" operator="equal">
      <formula>"V"</formula>
    </cfRule>
  </conditionalFormatting>
  <conditionalFormatting sqref="U1066">
    <cfRule type="cellIs" dxfId="1781" priority="1861" operator="equal">
      <formula>"X"</formula>
    </cfRule>
    <cfRule type="cellIs" dxfId="1780" priority="1862" operator="equal">
      <formula>"V"</formula>
    </cfRule>
  </conditionalFormatting>
  <conditionalFormatting sqref="V1066">
    <cfRule type="cellIs" dxfId="1779" priority="1863" operator="equal">
      <formula>"X"</formula>
    </cfRule>
    <cfRule type="cellIs" dxfId="1778" priority="1864" operator="equal">
      <formula>"V"</formula>
    </cfRule>
  </conditionalFormatting>
  <conditionalFormatting sqref="T1067">
    <cfRule type="cellIs" dxfId="1777" priority="1865" operator="equal">
      <formula>"X"</formula>
    </cfRule>
    <cfRule type="cellIs" dxfId="1776" priority="1866" operator="equal">
      <formula>"V"</formula>
    </cfRule>
  </conditionalFormatting>
  <conditionalFormatting sqref="U1067">
    <cfRule type="cellIs" dxfId="1775" priority="1867" operator="equal">
      <formula>"X"</formula>
    </cfRule>
    <cfRule type="cellIs" dxfId="1774" priority="1868" operator="equal">
      <formula>"V"</formula>
    </cfRule>
  </conditionalFormatting>
  <conditionalFormatting sqref="V1067">
    <cfRule type="cellIs" dxfId="1773" priority="1869" operator="equal">
      <formula>"X"</formula>
    </cfRule>
    <cfRule type="cellIs" dxfId="1772" priority="1870" operator="equal">
      <formula>"V"</formula>
    </cfRule>
  </conditionalFormatting>
  <conditionalFormatting sqref="T1068">
    <cfRule type="cellIs" dxfId="1771" priority="1871" operator="equal">
      <formula>"X"</formula>
    </cfRule>
    <cfRule type="cellIs" dxfId="1770" priority="1872" operator="equal">
      <formula>"V"</formula>
    </cfRule>
  </conditionalFormatting>
  <conditionalFormatting sqref="U1068">
    <cfRule type="cellIs" dxfId="1769" priority="1873" operator="equal">
      <formula>"X"</formula>
    </cfRule>
    <cfRule type="cellIs" dxfId="1768" priority="1874" operator="equal">
      <formula>"V"</formula>
    </cfRule>
  </conditionalFormatting>
  <conditionalFormatting sqref="V1068">
    <cfRule type="cellIs" dxfId="1767" priority="1875" operator="equal">
      <formula>"X"</formula>
    </cfRule>
    <cfRule type="cellIs" dxfId="1766" priority="1876" operator="equal">
      <formula>"V"</formula>
    </cfRule>
  </conditionalFormatting>
  <conditionalFormatting sqref="T1069">
    <cfRule type="cellIs" dxfId="1765" priority="1877" operator="equal">
      <formula>"X"</formula>
    </cfRule>
    <cfRule type="cellIs" dxfId="1764" priority="1878" operator="equal">
      <formula>"V"</formula>
    </cfRule>
  </conditionalFormatting>
  <conditionalFormatting sqref="U1069">
    <cfRule type="cellIs" dxfId="1763" priority="1879" operator="equal">
      <formula>"X"</formula>
    </cfRule>
    <cfRule type="cellIs" dxfId="1762" priority="1880" operator="equal">
      <formula>"V"</formula>
    </cfRule>
  </conditionalFormatting>
  <conditionalFormatting sqref="V1069">
    <cfRule type="cellIs" dxfId="1761" priority="1881" operator="equal">
      <formula>"X"</formula>
    </cfRule>
    <cfRule type="cellIs" dxfId="1760" priority="1882" operator="equal">
      <formula>"V"</formula>
    </cfRule>
  </conditionalFormatting>
  <conditionalFormatting sqref="T1070">
    <cfRule type="cellIs" dxfId="1759" priority="1883" operator="equal">
      <formula>"X"</formula>
    </cfRule>
    <cfRule type="cellIs" dxfId="1758" priority="1884" operator="equal">
      <formula>"V"</formula>
    </cfRule>
  </conditionalFormatting>
  <conditionalFormatting sqref="U1070">
    <cfRule type="cellIs" dxfId="1757" priority="1885" operator="equal">
      <formula>"X"</formula>
    </cfRule>
    <cfRule type="cellIs" dxfId="1756" priority="1886" operator="equal">
      <formula>"V"</formula>
    </cfRule>
  </conditionalFormatting>
  <conditionalFormatting sqref="V1070">
    <cfRule type="cellIs" dxfId="1755" priority="1887" operator="equal">
      <formula>"X"</formula>
    </cfRule>
    <cfRule type="cellIs" dxfId="1754" priority="1888" operator="equal">
      <formula>"V"</formula>
    </cfRule>
  </conditionalFormatting>
  <conditionalFormatting sqref="T1071">
    <cfRule type="cellIs" dxfId="1753" priority="1889" operator="equal">
      <formula>"X"</formula>
    </cfRule>
    <cfRule type="cellIs" dxfId="1752" priority="1890" operator="equal">
      <formula>"V"</formula>
    </cfRule>
  </conditionalFormatting>
  <conditionalFormatting sqref="U1071">
    <cfRule type="cellIs" dxfId="1751" priority="1891" operator="equal">
      <formula>"X"</formula>
    </cfRule>
    <cfRule type="cellIs" dxfId="1750" priority="1892" operator="equal">
      <formula>"V"</formula>
    </cfRule>
  </conditionalFormatting>
  <conditionalFormatting sqref="V1071">
    <cfRule type="cellIs" dxfId="1749" priority="1893" operator="equal">
      <formula>"X"</formula>
    </cfRule>
    <cfRule type="cellIs" dxfId="1748" priority="1894" operator="equal">
      <formula>"V"</formula>
    </cfRule>
  </conditionalFormatting>
  <conditionalFormatting sqref="T1072">
    <cfRule type="cellIs" dxfId="1747" priority="1895" operator="equal">
      <formula>"X"</formula>
    </cfRule>
    <cfRule type="cellIs" dxfId="1746" priority="1896" operator="equal">
      <formula>"V"</formula>
    </cfRule>
  </conditionalFormatting>
  <conditionalFormatting sqref="U1072">
    <cfRule type="cellIs" dxfId="1745" priority="1897" operator="equal">
      <formula>"X"</formula>
    </cfRule>
    <cfRule type="cellIs" dxfId="1744" priority="1898" operator="equal">
      <formula>"V"</formula>
    </cfRule>
  </conditionalFormatting>
  <conditionalFormatting sqref="V1072">
    <cfRule type="cellIs" dxfId="1743" priority="1899" operator="equal">
      <formula>"X"</formula>
    </cfRule>
    <cfRule type="cellIs" dxfId="1742" priority="1900" operator="equal">
      <formula>"V"</formula>
    </cfRule>
  </conditionalFormatting>
  <conditionalFormatting sqref="T1073">
    <cfRule type="cellIs" dxfId="1741" priority="1901" operator="equal">
      <formula>"X"</formula>
    </cfRule>
    <cfRule type="cellIs" dxfId="1740" priority="1902" operator="equal">
      <formula>"V"</formula>
    </cfRule>
  </conditionalFormatting>
  <conditionalFormatting sqref="U1073">
    <cfRule type="cellIs" dxfId="1739" priority="1903" operator="equal">
      <formula>"X"</formula>
    </cfRule>
    <cfRule type="cellIs" dxfId="1738" priority="1904" operator="equal">
      <formula>"V"</formula>
    </cfRule>
  </conditionalFormatting>
  <conditionalFormatting sqref="V1073">
    <cfRule type="cellIs" dxfId="1737" priority="1905" operator="equal">
      <formula>"X"</formula>
    </cfRule>
    <cfRule type="cellIs" dxfId="1736" priority="1906" operator="equal">
      <formula>"V"</formula>
    </cfRule>
  </conditionalFormatting>
  <conditionalFormatting sqref="T1074">
    <cfRule type="cellIs" dxfId="1735" priority="1907" operator="equal">
      <formula>"X"</formula>
    </cfRule>
    <cfRule type="cellIs" dxfId="1734" priority="1908" operator="equal">
      <formula>"V"</formula>
    </cfRule>
  </conditionalFormatting>
  <conditionalFormatting sqref="U1074">
    <cfRule type="cellIs" dxfId="1733" priority="1909" operator="equal">
      <formula>"X"</formula>
    </cfRule>
    <cfRule type="cellIs" dxfId="1732" priority="1910" operator="equal">
      <formula>"V"</formula>
    </cfRule>
  </conditionalFormatting>
  <conditionalFormatting sqref="V1074">
    <cfRule type="cellIs" dxfId="1731" priority="1911" operator="equal">
      <formula>"X"</formula>
    </cfRule>
    <cfRule type="cellIs" dxfId="1730" priority="1912" operator="equal">
      <formula>"V"</formula>
    </cfRule>
  </conditionalFormatting>
  <conditionalFormatting sqref="T1075">
    <cfRule type="cellIs" dxfId="1729" priority="1913" operator="equal">
      <formula>"X"</formula>
    </cfRule>
    <cfRule type="cellIs" dxfId="1728" priority="1914" operator="equal">
      <formula>"V"</formula>
    </cfRule>
  </conditionalFormatting>
  <conditionalFormatting sqref="U1075">
    <cfRule type="cellIs" dxfId="1727" priority="1915" operator="equal">
      <formula>"X"</formula>
    </cfRule>
    <cfRule type="cellIs" dxfId="1726" priority="1916" operator="equal">
      <formula>"V"</formula>
    </cfRule>
  </conditionalFormatting>
  <conditionalFormatting sqref="V1075">
    <cfRule type="cellIs" dxfId="1725" priority="1917" operator="equal">
      <formula>"X"</formula>
    </cfRule>
    <cfRule type="cellIs" dxfId="1724" priority="1918" operator="equal">
      <formula>"V"</formula>
    </cfRule>
  </conditionalFormatting>
  <conditionalFormatting sqref="T1076">
    <cfRule type="cellIs" dxfId="1723" priority="1919" operator="equal">
      <formula>"X"</formula>
    </cfRule>
    <cfRule type="cellIs" dxfId="1722" priority="1920" operator="equal">
      <formula>"V"</formula>
    </cfRule>
  </conditionalFormatting>
  <conditionalFormatting sqref="U1076">
    <cfRule type="cellIs" dxfId="1721" priority="1921" operator="equal">
      <formula>"X"</formula>
    </cfRule>
    <cfRule type="cellIs" dxfId="1720" priority="1922" operator="equal">
      <formula>"V"</formula>
    </cfRule>
  </conditionalFormatting>
  <conditionalFormatting sqref="V1076">
    <cfRule type="cellIs" dxfId="1719" priority="1923" operator="equal">
      <formula>"X"</formula>
    </cfRule>
    <cfRule type="cellIs" dxfId="1718" priority="1924" operator="equal">
      <formula>"V"</formula>
    </cfRule>
  </conditionalFormatting>
  <conditionalFormatting sqref="T1077">
    <cfRule type="cellIs" dxfId="1717" priority="1925" operator="equal">
      <formula>"X"</formula>
    </cfRule>
    <cfRule type="cellIs" dxfId="1716" priority="1926" operator="equal">
      <formula>"V"</formula>
    </cfRule>
  </conditionalFormatting>
  <conditionalFormatting sqref="U1077">
    <cfRule type="cellIs" dxfId="1715" priority="1927" operator="equal">
      <formula>"X"</formula>
    </cfRule>
    <cfRule type="cellIs" dxfId="1714" priority="1928" operator="equal">
      <formula>"V"</formula>
    </cfRule>
  </conditionalFormatting>
  <conditionalFormatting sqref="V1077">
    <cfRule type="cellIs" dxfId="1713" priority="1929" operator="equal">
      <formula>"X"</formula>
    </cfRule>
    <cfRule type="cellIs" dxfId="1712" priority="1930" operator="equal">
      <formula>"V"</formula>
    </cfRule>
  </conditionalFormatting>
  <conditionalFormatting sqref="T1078">
    <cfRule type="cellIs" dxfId="1711" priority="1931" operator="equal">
      <formula>"X"</formula>
    </cfRule>
    <cfRule type="cellIs" dxfId="1710" priority="1932" operator="equal">
      <formula>"V"</formula>
    </cfRule>
  </conditionalFormatting>
  <conditionalFormatting sqref="U1078">
    <cfRule type="cellIs" dxfId="1709" priority="1933" operator="equal">
      <formula>"X"</formula>
    </cfRule>
    <cfRule type="cellIs" dxfId="1708" priority="1934" operator="equal">
      <formula>"V"</formula>
    </cfRule>
  </conditionalFormatting>
  <conditionalFormatting sqref="V1078">
    <cfRule type="cellIs" dxfId="1707" priority="1935" operator="equal">
      <formula>"X"</formula>
    </cfRule>
    <cfRule type="cellIs" dxfId="1706" priority="1936" operator="equal">
      <formula>"V"</formula>
    </cfRule>
  </conditionalFormatting>
  <conditionalFormatting sqref="T1079">
    <cfRule type="cellIs" dxfId="1705" priority="1937" operator="equal">
      <formula>"X"</formula>
    </cfRule>
    <cfRule type="cellIs" dxfId="1704" priority="1938" operator="equal">
      <formula>"V"</formula>
    </cfRule>
  </conditionalFormatting>
  <conditionalFormatting sqref="U1079">
    <cfRule type="cellIs" dxfId="1703" priority="1939" operator="equal">
      <formula>"X"</formula>
    </cfRule>
    <cfRule type="cellIs" dxfId="1702" priority="1940" operator="equal">
      <formula>"V"</formula>
    </cfRule>
  </conditionalFormatting>
  <conditionalFormatting sqref="V1079">
    <cfRule type="cellIs" dxfId="1701" priority="1941" operator="equal">
      <formula>"X"</formula>
    </cfRule>
    <cfRule type="cellIs" dxfId="1700" priority="1942" operator="equal">
      <formula>"V"</formula>
    </cfRule>
  </conditionalFormatting>
  <conditionalFormatting sqref="T1080">
    <cfRule type="cellIs" dxfId="1699" priority="1943" operator="equal">
      <formula>"X"</formula>
    </cfRule>
    <cfRule type="cellIs" dxfId="1698" priority="1944" operator="equal">
      <formula>"V"</formula>
    </cfRule>
  </conditionalFormatting>
  <conditionalFormatting sqref="U1080">
    <cfRule type="cellIs" dxfId="1697" priority="1945" operator="equal">
      <formula>"X"</formula>
    </cfRule>
    <cfRule type="cellIs" dxfId="1696" priority="1946" operator="equal">
      <formula>"V"</formula>
    </cfRule>
  </conditionalFormatting>
  <conditionalFormatting sqref="V1080">
    <cfRule type="cellIs" dxfId="1695" priority="1947" operator="equal">
      <formula>"X"</formula>
    </cfRule>
    <cfRule type="cellIs" dxfId="1694" priority="1948" operator="equal">
      <formula>"V"</formula>
    </cfRule>
  </conditionalFormatting>
  <conditionalFormatting sqref="T1081">
    <cfRule type="cellIs" dxfId="1693" priority="1949" operator="equal">
      <formula>"X"</formula>
    </cfRule>
    <cfRule type="cellIs" dxfId="1692" priority="1950" operator="equal">
      <formula>"V"</formula>
    </cfRule>
  </conditionalFormatting>
  <conditionalFormatting sqref="U1081">
    <cfRule type="cellIs" dxfId="1691" priority="1951" operator="equal">
      <formula>"X"</formula>
    </cfRule>
    <cfRule type="cellIs" dxfId="1690" priority="1952" operator="equal">
      <formula>"V"</formula>
    </cfRule>
  </conditionalFormatting>
  <conditionalFormatting sqref="V1081">
    <cfRule type="cellIs" dxfId="1689" priority="1953" operator="equal">
      <formula>"X"</formula>
    </cfRule>
    <cfRule type="cellIs" dxfId="1688" priority="1954" operator="equal">
      <formula>"V"</formula>
    </cfRule>
  </conditionalFormatting>
  <conditionalFormatting sqref="T1082">
    <cfRule type="cellIs" dxfId="1687" priority="1955" operator="equal">
      <formula>"X"</formula>
    </cfRule>
    <cfRule type="cellIs" dxfId="1686" priority="1956" operator="equal">
      <formula>"V"</formula>
    </cfRule>
  </conditionalFormatting>
  <conditionalFormatting sqref="U1082">
    <cfRule type="cellIs" dxfId="1685" priority="1957" operator="equal">
      <formula>"X"</formula>
    </cfRule>
    <cfRule type="cellIs" dxfId="1684" priority="1958" operator="equal">
      <formula>"V"</formula>
    </cfRule>
  </conditionalFormatting>
  <conditionalFormatting sqref="V1082">
    <cfRule type="cellIs" dxfId="1683" priority="1959" operator="equal">
      <formula>"X"</formula>
    </cfRule>
    <cfRule type="cellIs" dxfId="1682" priority="1960" operator="equal">
      <formula>"V"</formula>
    </cfRule>
  </conditionalFormatting>
  <conditionalFormatting sqref="T1083">
    <cfRule type="cellIs" dxfId="1681" priority="1961" operator="equal">
      <formula>"X"</formula>
    </cfRule>
    <cfRule type="cellIs" dxfId="1680" priority="1962" operator="equal">
      <formula>"V"</formula>
    </cfRule>
  </conditionalFormatting>
  <conditionalFormatting sqref="U1083">
    <cfRule type="cellIs" dxfId="1679" priority="1963" operator="equal">
      <formula>"X"</formula>
    </cfRule>
    <cfRule type="cellIs" dxfId="1678" priority="1964" operator="equal">
      <formula>"V"</formula>
    </cfRule>
  </conditionalFormatting>
  <conditionalFormatting sqref="V1083">
    <cfRule type="cellIs" dxfId="1677" priority="1965" operator="equal">
      <formula>"X"</formula>
    </cfRule>
    <cfRule type="cellIs" dxfId="1676" priority="1966" operator="equal">
      <formula>"V"</formula>
    </cfRule>
  </conditionalFormatting>
  <conditionalFormatting sqref="T1084">
    <cfRule type="cellIs" dxfId="1675" priority="1967" operator="equal">
      <formula>"X"</formula>
    </cfRule>
    <cfRule type="cellIs" dxfId="1674" priority="1968" operator="equal">
      <formula>"V"</formula>
    </cfRule>
  </conditionalFormatting>
  <conditionalFormatting sqref="U1084">
    <cfRule type="cellIs" dxfId="1673" priority="1969" operator="equal">
      <formula>"X"</formula>
    </cfRule>
    <cfRule type="cellIs" dxfId="1672" priority="1970" operator="equal">
      <formula>"V"</formula>
    </cfRule>
  </conditionalFormatting>
  <conditionalFormatting sqref="V1084">
    <cfRule type="cellIs" dxfId="1671" priority="1971" operator="equal">
      <formula>"X"</formula>
    </cfRule>
    <cfRule type="cellIs" dxfId="1670" priority="1972" operator="equal">
      <formula>"V"</formula>
    </cfRule>
  </conditionalFormatting>
  <conditionalFormatting sqref="T1085">
    <cfRule type="cellIs" dxfId="1669" priority="1973" operator="equal">
      <formula>"X"</formula>
    </cfRule>
    <cfRule type="cellIs" dxfId="1668" priority="1974" operator="equal">
      <formula>"V"</formula>
    </cfRule>
  </conditionalFormatting>
  <conditionalFormatting sqref="U1085">
    <cfRule type="cellIs" dxfId="1667" priority="1975" operator="equal">
      <formula>"X"</formula>
    </cfRule>
    <cfRule type="cellIs" dxfId="1666" priority="1976" operator="equal">
      <formula>"V"</formula>
    </cfRule>
  </conditionalFormatting>
  <conditionalFormatting sqref="V1085">
    <cfRule type="cellIs" dxfId="1665" priority="1977" operator="equal">
      <formula>"X"</formula>
    </cfRule>
    <cfRule type="cellIs" dxfId="1664" priority="1978" operator="equal">
      <formula>"V"</formula>
    </cfRule>
  </conditionalFormatting>
  <conditionalFormatting sqref="T1086">
    <cfRule type="cellIs" dxfId="1663" priority="1979" operator="equal">
      <formula>"X"</formula>
    </cfRule>
    <cfRule type="cellIs" dxfId="1662" priority="1980" operator="equal">
      <formula>"V"</formula>
    </cfRule>
  </conditionalFormatting>
  <conditionalFormatting sqref="U1086">
    <cfRule type="cellIs" dxfId="1661" priority="1981" operator="equal">
      <formula>"X"</formula>
    </cfRule>
    <cfRule type="cellIs" dxfId="1660" priority="1982" operator="equal">
      <formula>"V"</formula>
    </cfRule>
  </conditionalFormatting>
  <conditionalFormatting sqref="V1086">
    <cfRule type="cellIs" dxfId="1659" priority="1983" operator="equal">
      <formula>"X"</formula>
    </cfRule>
    <cfRule type="cellIs" dxfId="1658" priority="1984" operator="equal">
      <formula>"V"</formula>
    </cfRule>
  </conditionalFormatting>
  <conditionalFormatting sqref="T1087">
    <cfRule type="cellIs" dxfId="1657" priority="1985" operator="equal">
      <formula>"X"</formula>
    </cfRule>
    <cfRule type="cellIs" dxfId="1656" priority="1986" operator="equal">
      <formula>"V"</formula>
    </cfRule>
  </conditionalFormatting>
  <conditionalFormatting sqref="U1087">
    <cfRule type="cellIs" dxfId="1655" priority="1987" operator="equal">
      <formula>"X"</formula>
    </cfRule>
    <cfRule type="cellIs" dxfId="1654" priority="1988" operator="equal">
      <formula>"V"</formula>
    </cfRule>
  </conditionalFormatting>
  <conditionalFormatting sqref="V1087">
    <cfRule type="cellIs" dxfId="1653" priority="1989" operator="equal">
      <formula>"X"</formula>
    </cfRule>
    <cfRule type="cellIs" dxfId="1652" priority="1990" operator="equal">
      <formula>"V"</formula>
    </cfRule>
  </conditionalFormatting>
  <conditionalFormatting sqref="T1088">
    <cfRule type="cellIs" dxfId="1651" priority="1991" operator="equal">
      <formula>"X"</formula>
    </cfRule>
    <cfRule type="cellIs" dxfId="1650" priority="1992" operator="equal">
      <formula>"V"</formula>
    </cfRule>
  </conditionalFormatting>
  <conditionalFormatting sqref="U1088">
    <cfRule type="cellIs" dxfId="1649" priority="1993" operator="equal">
      <formula>"X"</formula>
    </cfRule>
    <cfRule type="cellIs" dxfId="1648" priority="1994" operator="equal">
      <formula>"V"</formula>
    </cfRule>
  </conditionalFormatting>
  <conditionalFormatting sqref="V1088">
    <cfRule type="cellIs" dxfId="1647" priority="1995" operator="equal">
      <formula>"X"</formula>
    </cfRule>
    <cfRule type="cellIs" dxfId="1646" priority="1996" operator="equal">
      <formula>"V"</formula>
    </cfRule>
  </conditionalFormatting>
  <conditionalFormatting sqref="T1089">
    <cfRule type="cellIs" dxfId="1645" priority="1997" operator="equal">
      <formula>"X"</formula>
    </cfRule>
    <cfRule type="cellIs" dxfId="1644" priority="1998" operator="equal">
      <formula>"V"</formula>
    </cfRule>
  </conditionalFormatting>
  <conditionalFormatting sqref="U1089">
    <cfRule type="cellIs" dxfId="1643" priority="1999" operator="equal">
      <formula>"X"</formula>
    </cfRule>
    <cfRule type="cellIs" dxfId="1642" priority="2000" operator="equal">
      <formula>"V"</formula>
    </cfRule>
  </conditionalFormatting>
  <conditionalFormatting sqref="V1089">
    <cfRule type="cellIs" dxfId="1641" priority="2001" operator="equal">
      <formula>"X"</formula>
    </cfRule>
    <cfRule type="cellIs" dxfId="1640" priority="2002" operator="equal">
      <formula>"V"</formula>
    </cfRule>
  </conditionalFormatting>
  <conditionalFormatting sqref="T1090">
    <cfRule type="cellIs" dxfId="1639" priority="2003" operator="equal">
      <formula>"X"</formula>
    </cfRule>
    <cfRule type="cellIs" dxfId="1638" priority="2004" operator="equal">
      <formula>"V"</formula>
    </cfRule>
  </conditionalFormatting>
  <conditionalFormatting sqref="U1090">
    <cfRule type="cellIs" dxfId="1637" priority="2005" operator="equal">
      <formula>"X"</formula>
    </cfRule>
    <cfRule type="cellIs" dxfId="1636" priority="2006" operator="equal">
      <formula>"V"</formula>
    </cfRule>
  </conditionalFormatting>
  <conditionalFormatting sqref="V1090">
    <cfRule type="cellIs" dxfId="1635" priority="2007" operator="equal">
      <formula>"X"</formula>
    </cfRule>
    <cfRule type="cellIs" dxfId="1634" priority="2008" operator="equal">
      <formula>"V"</formula>
    </cfRule>
  </conditionalFormatting>
  <conditionalFormatting sqref="T1091">
    <cfRule type="cellIs" dxfId="1633" priority="2009" operator="equal">
      <formula>"X"</formula>
    </cfRule>
    <cfRule type="cellIs" dxfId="1632" priority="2010" operator="equal">
      <formula>"V"</formula>
    </cfRule>
  </conditionalFormatting>
  <conditionalFormatting sqref="U1091">
    <cfRule type="cellIs" dxfId="1631" priority="2011" operator="equal">
      <formula>"X"</formula>
    </cfRule>
    <cfRule type="cellIs" dxfId="1630" priority="2012" operator="equal">
      <formula>"V"</formula>
    </cfRule>
  </conditionalFormatting>
  <conditionalFormatting sqref="V1091">
    <cfRule type="cellIs" dxfId="1629" priority="2013" operator="equal">
      <formula>"X"</formula>
    </cfRule>
    <cfRule type="cellIs" dxfId="1628" priority="2014" operator="equal">
      <formula>"V"</formula>
    </cfRule>
  </conditionalFormatting>
  <conditionalFormatting sqref="T1092">
    <cfRule type="cellIs" dxfId="1627" priority="2015" operator="equal">
      <formula>"X"</formula>
    </cfRule>
    <cfRule type="cellIs" dxfId="1626" priority="2016" operator="equal">
      <formula>"V"</formula>
    </cfRule>
  </conditionalFormatting>
  <conditionalFormatting sqref="U1092">
    <cfRule type="cellIs" dxfId="1625" priority="2017" operator="equal">
      <formula>"X"</formula>
    </cfRule>
    <cfRule type="cellIs" dxfId="1624" priority="2018" operator="equal">
      <formula>"V"</formula>
    </cfRule>
  </conditionalFormatting>
  <conditionalFormatting sqref="V1092">
    <cfRule type="cellIs" dxfId="1623" priority="2019" operator="equal">
      <formula>"X"</formula>
    </cfRule>
    <cfRule type="cellIs" dxfId="1622" priority="2020" operator="equal">
      <formula>"V"</formula>
    </cfRule>
  </conditionalFormatting>
  <conditionalFormatting sqref="T1093">
    <cfRule type="cellIs" dxfId="1621" priority="2021" operator="equal">
      <formula>"X"</formula>
    </cfRule>
    <cfRule type="cellIs" dxfId="1620" priority="2022" operator="equal">
      <formula>"V"</formula>
    </cfRule>
  </conditionalFormatting>
  <conditionalFormatting sqref="U1093">
    <cfRule type="cellIs" dxfId="1619" priority="2023" operator="equal">
      <formula>"X"</formula>
    </cfRule>
    <cfRule type="cellIs" dxfId="1618" priority="2024" operator="equal">
      <formula>"V"</formula>
    </cfRule>
  </conditionalFormatting>
  <conditionalFormatting sqref="V1093">
    <cfRule type="cellIs" dxfId="1617" priority="2025" operator="equal">
      <formula>"X"</formula>
    </cfRule>
    <cfRule type="cellIs" dxfId="1616" priority="2026" operator="equal">
      <formula>"V"</formula>
    </cfRule>
  </conditionalFormatting>
  <conditionalFormatting sqref="T1094">
    <cfRule type="cellIs" dxfId="1615" priority="2027" operator="equal">
      <formula>"X"</formula>
    </cfRule>
    <cfRule type="cellIs" dxfId="1614" priority="2028" operator="equal">
      <formula>"V"</formula>
    </cfRule>
  </conditionalFormatting>
  <conditionalFormatting sqref="U1094">
    <cfRule type="cellIs" dxfId="1613" priority="2029" operator="equal">
      <formula>"X"</formula>
    </cfRule>
    <cfRule type="cellIs" dxfId="1612" priority="2030" operator="equal">
      <formula>"V"</formula>
    </cfRule>
  </conditionalFormatting>
  <conditionalFormatting sqref="V1094">
    <cfRule type="cellIs" dxfId="1611" priority="2031" operator="equal">
      <formula>"X"</formula>
    </cfRule>
    <cfRule type="cellIs" dxfId="1610" priority="2032" operator="equal">
      <formula>"V"</formula>
    </cfRule>
  </conditionalFormatting>
  <conditionalFormatting sqref="T1095">
    <cfRule type="cellIs" dxfId="1609" priority="2033" operator="equal">
      <formula>"X"</formula>
    </cfRule>
    <cfRule type="cellIs" dxfId="1608" priority="2034" operator="equal">
      <formula>"V"</formula>
    </cfRule>
  </conditionalFormatting>
  <conditionalFormatting sqref="U1095">
    <cfRule type="cellIs" dxfId="1607" priority="2035" operator="equal">
      <formula>"X"</formula>
    </cfRule>
    <cfRule type="cellIs" dxfId="1606" priority="2036" operator="equal">
      <formula>"V"</formula>
    </cfRule>
  </conditionalFormatting>
  <conditionalFormatting sqref="V1095">
    <cfRule type="cellIs" dxfId="1605" priority="2037" operator="equal">
      <formula>"X"</formula>
    </cfRule>
    <cfRule type="cellIs" dxfId="1604" priority="2038" operator="equal">
      <formula>"V"</formula>
    </cfRule>
  </conditionalFormatting>
  <conditionalFormatting sqref="T1096">
    <cfRule type="cellIs" dxfId="1603" priority="2039" operator="equal">
      <formula>"X"</formula>
    </cfRule>
    <cfRule type="cellIs" dxfId="1602" priority="2040" operator="equal">
      <formula>"V"</formula>
    </cfRule>
  </conditionalFormatting>
  <conditionalFormatting sqref="U1096">
    <cfRule type="cellIs" dxfId="1601" priority="2041" operator="equal">
      <formula>"X"</formula>
    </cfRule>
    <cfRule type="cellIs" dxfId="1600" priority="2042" operator="equal">
      <formula>"V"</formula>
    </cfRule>
  </conditionalFormatting>
  <conditionalFormatting sqref="V1096">
    <cfRule type="cellIs" dxfId="1599" priority="2043" operator="equal">
      <formula>"X"</formula>
    </cfRule>
    <cfRule type="cellIs" dxfId="1598" priority="2044" operator="equal">
      <formula>"V"</formula>
    </cfRule>
  </conditionalFormatting>
  <conditionalFormatting sqref="T1097">
    <cfRule type="cellIs" dxfId="1597" priority="2045" operator="equal">
      <formula>"X"</formula>
    </cfRule>
    <cfRule type="cellIs" dxfId="1596" priority="2046" operator="equal">
      <formula>"V"</formula>
    </cfRule>
  </conditionalFormatting>
  <conditionalFormatting sqref="U1097">
    <cfRule type="cellIs" dxfId="1595" priority="2047" operator="equal">
      <formula>"X"</formula>
    </cfRule>
    <cfRule type="cellIs" dxfId="1594" priority="2048" operator="equal">
      <formula>"V"</formula>
    </cfRule>
  </conditionalFormatting>
  <conditionalFormatting sqref="V1097">
    <cfRule type="cellIs" dxfId="1593" priority="2049" operator="equal">
      <formula>"X"</formula>
    </cfRule>
    <cfRule type="cellIs" dxfId="1592" priority="2050" operator="equal">
      <formula>"V"</formula>
    </cfRule>
  </conditionalFormatting>
  <conditionalFormatting sqref="T1098">
    <cfRule type="cellIs" dxfId="1591" priority="2051" operator="equal">
      <formula>"X"</formula>
    </cfRule>
    <cfRule type="cellIs" dxfId="1590" priority="2052" operator="equal">
      <formula>"V"</formula>
    </cfRule>
  </conditionalFormatting>
  <conditionalFormatting sqref="U1098">
    <cfRule type="cellIs" dxfId="1589" priority="2053" operator="equal">
      <formula>"X"</formula>
    </cfRule>
    <cfRule type="cellIs" dxfId="1588" priority="2054" operator="equal">
      <formula>"V"</formula>
    </cfRule>
  </conditionalFormatting>
  <conditionalFormatting sqref="V1098">
    <cfRule type="cellIs" dxfId="1587" priority="2055" operator="equal">
      <formula>"X"</formula>
    </cfRule>
    <cfRule type="cellIs" dxfId="1586" priority="2056" operator="equal">
      <formula>"V"</formula>
    </cfRule>
  </conditionalFormatting>
  <conditionalFormatting sqref="T1099">
    <cfRule type="cellIs" dxfId="1585" priority="2057" operator="equal">
      <formula>"X"</formula>
    </cfRule>
    <cfRule type="cellIs" dxfId="1584" priority="2058" operator="equal">
      <formula>"V"</formula>
    </cfRule>
  </conditionalFormatting>
  <conditionalFormatting sqref="U1099">
    <cfRule type="cellIs" dxfId="1583" priority="2059" operator="equal">
      <formula>"X"</formula>
    </cfRule>
    <cfRule type="cellIs" dxfId="1582" priority="2060" operator="equal">
      <formula>"V"</formula>
    </cfRule>
  </conditionalFormatting>
  <conditionalFormatting sqref="V1099">
    <cfRule type="cellIs" dxfId="1581" priority="2061" operator="equal">
      <formula>"X"</formula>
    </cfRule>
    <cfRule type="cellIs" dxfId="1580" priority="2062" operator="equal">
      <formula>"V"</formula>
    </cfRule>
  </conditionalFormatting>
  <conditionalFormatting sqref="T1100">
    <cfRule type="cellIs" dxfId="1579" priority="2063" operator="equal">
      <formula>"X"</formula>
    </cfRule>
    <cfRule type="cellIs" dxfId="1578" priority="2064" operator="equal">
      <formula>"V"</formula>
    </cfRule>
  </conditionalFormatting>
  <conditionalFormatting sqref="U1100">
    <cfRule type="cellIs" dxfId="1577" priority="2065" operator="equal">
      <formula>"X"</formula>
    </cfRule>
    <cfRule type="cellIs" dxfId="1576" priority="2066" operator="equal">
      <formula>"V"</formula>
    </cfRule>
  </conditionalFormatting>
  <conditionalFormatting sqref="V1100">
    <cfRule type="cellIs" dxfId="1575" priority="2067" operator="equal">
      <formula>"X"</formula>
    </cfRule>
    <cfRule type="cellIs" dxfId="1574" priority="2068" operator="equal">
      <formula>"V"</formula>
    </cfRule>
  </conditionalFormatting>
  <conditionalFormatting sqref="T1101">
    <cfRule type="cellIs" dxfId="1573" priority="2069" operator="equal">
      <formula>"X"</formula>
    </cfRule>
    <cfRule type="cellIs" dxfId="1572" priority="2070" operator="equal">
      <formula>"V"</formula>
    </cfRule>
  </conditionalFormatting>
  <conditionalFormatting sqref="U1101">
    <cfRule type="cellIs" dxfId="1571" priority="2071" operator="equal">
      <formula>"X"</formula>
    </cfRule>
    <cfRule type="cellIs" dxfId="1570" priority="2072" operator="equal">
      <formula>"V"</formula>
    </cfRule>
  </conditionalFormatting>
  <conditionalFormatting sqref="V1101">
    <cfRule type="cellIs" dxfId="1569" priority="2073" operator="equal">
      <formula>"X"</formula>
    </cfRule>
    <cfRule type="cellIs" dxfId="1568" priority="2074" operator="equal">
      <formula>"V"</formula>
    </cfRule>
  </conditionalFormatting>
  <conditionalFormatting sqref="T1102">
    <cfRule type="cellIs" dxfId="1567" priority="2075" operator="equal">
      <formula>"X"</formula>
    </cfRule>
    <cfRule type="cellIs" dxfId="1566" priority="2076" operator="equal">
      <formula>"V"</formula>
    </cfRule>
  </conditionalFormatting>
  <conditionalFormatting sqref="U1102">
    <cfRule type="cellIs" dxfId="1565" priority="2077" operator="equal">
      <formula>"X"</formula>
    </cfRule>
    <cfRule type="cellIs" dxfId="1564" priority="2078" operator="equal">
      <formula>"V"</formula>
    </cfRule>
  </conditionalFormatting>
  <conditionalFormatting sqref="V1102">
    <cfRule type="cellIs" dxfId="1563" priority="2079" operator="equal">
      <formula>"X"</formula>
    </cfRule>
    <cfRule type="cellIs" dxfId="1562" priority="2080" operator="equal">
      <formula>"V"</formula>
    </cfRule>
  </conditionalFormatting>
  <conditionalFormatting sqref="T1103">
    <cfRule type="cellIs" dxfId="1561" priority="2081" operator="equal">
      <formula>"X"</formula>
    </cfRule>
    <cfRule type="cellIs" dxfId="1560" priority="2082" operator="equal">
      <formula>"V"</formula>
    </cfRule>
  </conditionalFormatting>
  <conditionalFormatting sqref="U1103">
    <cfRule type="cellIs" dxfId="1559" priority="2083" operator="equal">
      <formula>"X"</formula>
    </cfRule>
    <cfRule type="cellIs" dxfId="1558" priority="2084" operator="equal">
      <formula>"V"</formula>
    </cfRule>
  </conditionalFormatting>
  <conditionalFormatting sqref="V1103">
    <cfRule type="cellIs" dxfId="1557" priority="2085" operator="equal">
      <formula>"X"</formula>
    </cfRule>
    <cfRule type="cellIs" dxfId="1556" priority="2086" operator="equal">
      <formula>"V"</formula>
    </cfRule>
  </conditionalFormatting>
  <conditionalFormatting sqref="T1104">
    <cfRule type="cellIs" dxfId="1555" priority="2087" operator="equal">
      <formula>"X"</formula>
    </cfRule>
    <cfRule type="cellIs" dxfId="1554" priority="2088" operator="equal">
      <formula>"V"</formula>
    </cfRule>
  </conditionalFormatting>
  <conditionalFormatting sqref="U1104">
    <cfRule type="cellIs" dxfId="1553" priority="2089" operator="equal">
      <formula>"X"</formula>
    </cfRule>
    <cfRule type="cellIs" dxfId="1552" priority="2090" operator="equal">
      <formula>"V"</formula>
    </cfRule>
  </conditionalFormatting>
  <conditionalFormatting sqref="V1104">
    <cfRule type="cellIs" dxfId="1551" priority="2091" operator="equal">
      <formula>"X"</formula>
    </cfRule>
    <cfRule type="cellIs" dxfId="1550" priority="2092" operator="equal">
      <formula>"V"</formula>
    </cfRule>
  </conditionalFormatting>
  <conditionalFormatting sqref="T1105">
    <cfRule type="cellIs" dxfId="1549" priority="2093" operator="equal">
      <formula>"X"</formula>
    </cfRule>
    <cfRule type="cellIs" dxfId="1548" priority="2094" operator="equal">
      <formula>"V"</formula>
    </cfRule>
  </conditionalFormatting>
  <conditionalFormatting sqref="U1105">
    <cfRule type="cellIs" dxfId="1547" priority="2095" operator="equal">
      <formula>"X"</formula>
    </cfRule>
    <cfRule type="cellIs" dxfId="1546" priority="2096" operator="equal">
      <formula>"V"</formula>
    </cfRule>
  </conditionalFormatting>
  <conditionalFormatting sqref="V1105">
    <cfRule type="cellIs" dxfId="1545" priority="2097" operator="equal">
      <formula>"X"</formula>
    </cfRule>
    <cfRule type="cellIs" dxfId="1544" priority="2098" operator="equal">
      <formula>"V"</formula>
    </cfRule>
  </conditionalFormatting>
  <conditionalFormatting sqref="T1106">
    <cfRule type="cellIs" dxfId="1543" priority="2099" operator="equal">
      <formula>"X"</formula>
    </cfRule>
    <cfRule type="cellIs" dxfId="1542" priority="2100" operator="equal">
      <formula>"V"</formula>
    </cfRule>
  </conditionalFormatting>
  <conditionalFormatting sqref="U1106">
    <cfRule type="cellIs" dxfId="1541" priority="2101" operator="equal">
      <formula>"X"</formula>
    </cfRule>
    <cfRule type="cellIs" dxfId="1540" priority="2102" operator="equal">
      <formula>"V"</formula>
    </cfRule>
  </conditionalFormatting>
  <conditionalFormatting sqref="V1106">
    <cfRule type="cellIs" dxfId="1539" priority="2103" operator="equal">
      <formula>"X"</formula>
    </cfRule>
    <cfRule type="cellIs" dxfId="1538" priority="2104" operator="equal">
      <formula>"V"</formula>
    </cfRule>
  </conditionalFormatting>
  <conditionalFormatting sqref="T1107">
    <cfRule type="cellIs" dxfId="1537" priority="2105" operator="equal">
      <formula>"X"</formula>
    </cfRule>
    <cfRule type="cellIs" dxfId="1536" priority="2106" operator="equal">
      <formula>"V"</formula>
    </cfRule>
  </conditionalFormatting>
  <conditionalFormatting sqref="U1107">
    <cfRule type="cellIs" dxfId="1535" priority="2107" operator="equal">
      <formula>"X"</formula>
    </cfRule>
    <cfRule type="cellIs" dxfId="1534" priority="2108" operator="equal">
      <formula>"V"</formula>
    </cfRule>
  </conditionalFormatting>
  <conditionalFormatting sqref="V1107">
    <cfRule type="cellIs" dxfId="1533" priority="2109" operator="equal">
      <formula>"X"</formula>
    </cfRule>
    <cfRule type="cellIs" dxfId="1532" priority="2110" operator="equal">
      <formula>"V"</formula>
    </cfRule>
  </conditionalFormatting>
  <conditionalFormatting sqref="T1108">
    <cfRule type="cellIs" dxfId="1531" priority="2111" operator="equal">
      <formula>"X"</formula>
    </cfRule>
    <cfRule type="cellIs" dxfId="1530" priority="2112" operator="equal">
      <formula>"V"</formula>
    </cfRule>
  </conditionalFormatting>
  <conditionalFormatting sqref="U1108">
    <cfRule type="cellIs" dxfId="1529" priority="2113" operator="equal">
      <formula>"X"</formula>
    </cfRule>
    <cfRule type="cellIs" dxfId="1528" priority="2114" operator="equal">
      <formula>"V"</formula>
    </cfRule>
  </conditionalFormatting>
  <conditionalFormatting sqref="V1108">
    <cfRule type="cellIs" dxfId="1527" priority="2115" operator="equal">
      <formula>"X"</formula>
    </cfRule>
    <cfRule type="cellIs" dxfId="1526" priority="2116" operator="equal">
      <formula>"V"</formula>
    </cfRule>
  </conditionalFormatting>
  <conditionalFormatting sqref="T1109">
    <cfRule type="cellIs" dxfId="1525" priority="2117" operator="equal">
      <formula>"X"</formula>
    </cfRule>
    <cfRule type="cellIs" dxfId="1524" priority="2118" operator="equal">
      <formula>"V"</formula>
    </cfRule>
  </conditionalFormatting>
  <conditionalFormatting sqref="U1109">
    <cfRule type="cellIs" dxfId="1523" priority="2119" operator="equal">
      <formula>"X"</formula>
    </cfRule>
    <cfRule type="cellIs" dxfId="1522" priority="2120" operator="equal">
      <formula>"V"</formula>
    </cfRule>
  </conditionalFormatting>
  <conditionalFormatting sqref="V1109">
    <cfRule type="cellIs" dxfId="1521" priority="2121" operator="equal">
      <formula>"X"</formula>
    </cfRule>
    <cfRule type="cellIs" dxfId="1520" priority="2122" operator="equal">
      <formula>"V"</formula>
    </cfRule>
  </conditionalFormatting>
  <conditionalFormatting sqref="T1110">
    <cfRule type="cellIs" dxfId="1519" priority="2123" operator="equal">
      <formula>"X"</formula>
    </cfRule>
    <cfRule type="cellIs" dxfId="1518" priority="2124" operator="equal">
      <formula>"V"</formula>
    </cfRule>
  </conditionalFormatting>
  <conditionalFormatting sqref="U1110">
    <cfRule type="cellIs" dxfId="1517" priority="2125" operator="equal">
      <formula>"X"</formula>
    </cfRule>
    <cfRule type="cellIs" dxfId="1516" priority="2126" operator="equal">
      <formula>"V"</formula>
    </cfRule>
  </conditionalFormatting>
  <conditionalFormatting sqref="V1110">
    <cfRule type="cellIs" dxfId="1515" priority="2127" operator="equal">
      <formula>"X"</formula>
    </cfRule>
    <cfRule type="cellIs" dxfId="1514" priority="2128" operator="equal">
      <formula>"V"</formula>
    </cfRule>
  </conditionalFormatting>
  <conditionalFormatting sqref="T1111">
    <cfRule type="cellIs" dxfId="1513" priority="2129" operator="equal">
      <formula>"X"</formula>
    </cfRule>
    <cfRule type="cellIs" dxfId="1512" priority="2130" operator="equal">
      <formula>"V"</formula>
    </cfRule>
  </conditionalFormatting>
  <conditionalFormatting sqref="U1111">
    <cfRule type="cellIs" dxfId="1511" priority="2131" operator="equal">
      <formula>"X"</formula>
    </cfRule>
    <cfRule type="cellIs" dxfId="1510" priority="2132" operator="equal">
      <formula>"V"</formula>
    </cfRule>
  </conditionalFormatting>
  <conditionalFormatting sqref="V1111">
    <cfRule type="cellIs" dxfId="1509" priority="2133" operator="equal">
      <formula>"X"</formula>
    </cfRule>
    <cfRule type="cellIs" dxfId="1508" priority="2134" operator="equal">
      <formula>"V"</formula>
    </cfRule>
  </conditionalFormatting>
  <conditionalFormatting sqref="T1112">
    <cfRule type="cellIs" dxfId="1507" priority="2135" operator="equal">
      <formula>"X"</formula>
    </cfRule>
    <cfRule type="cellIs" dxfId="1506" priority="2136" operator="equal">
      <formula>"V"</formula>
    </cfRule>
  </conditionalFormatting>
  <conditionalFormatting sqref="U1112">
    <cfRule type="cellIs" dxfId="1505" priority="2137" operator="equal">
      <formula>"X"</formula>
    </cfRule>
    <cfRule type="cellIs" dxfId="1504" priority="2138" operator="equal">
      <formula>"V"</formula>
    </cfRule>
  </conditionalFormatting>
  <conditionalFormatting sqref="V1112">
    <cfRule type="cellIs" dxfId="1503" priority="2139" operator="equal">
      <formula>"X"</formula>
    </cfRule>
    <cfRule type="cellIs" dxfId="1502" priority="2140" operator="equal">
      <formula>"V"</formula>
    </cfRule>
  </conditionalFormatting>
  <conditionalFormatting sqref="T1113">
    <cfRule type="cellIs" dxfId="1501" priority="2141" operator="equal">
      <formula>"X"</formula>
    </cfRule>
    <cfRule type="cellIs" dxfId="1500" priority="2142" operator="equal">
      <formula>"V"</formula>
    </cfRule>
  </conditionalFormatting>
  <conditionalFormatting sqref="U1113">
    <cfRule type="cellIs" dxfId="1499" priority="2143" operator="equal">
      <formula>"X"</formula>
    </cfRule>
    <cfRule type="cellIs" dxfId="1498" priority="2144" operator="equal">
      <formula>"V"</formula>
    </cfRule>
  </conditionalFormatting>
  <conditionalFormatting sqref="V1113">
    <cfRule type="cellIs" dxfId="1497" priority="2145" operator="equal">
      <formula>"X"</formula>
    </cfRule>
    <cfRule type="cellIs" dxfId="1496" priority="2146" operator="equal">
      <formula>"V"</formula>
    </cfRule>
  </conditionalFormatting>
  <conditionalFormatting sqref="T1114">
    <cfRule type="cellIs" dxfId="1495" priority="2147" operator="equal">
      <formula>"X"</formula>
    </cfRule>
    <cfRule type="cellIs" dxfId="1494" priority="2148" operator="equal">
      <formula>"V"</formula>
    </cfRule>
  </conditionalFormatting>
  <conditionalFormatting sqref="U1114">
    <cfRule type="cellIs" dxfId="1493" priority="2149" operator="equal">
      <formula>"X"</formula>
    </cfRule>
    <cfRule type="cellIs" dxfId="1492" priority="2150" operator="equal">
      <formula>"V"</formula>
    </cfRule>
  </conditionalFormatting>
  <conditionalFormatting sqref="V1114">
    <cfRule type="cellIs" dxfId="1491" priority="2151" operator="equal">
      <formula>"X"</formula>
    </cfRule>
    <cfRule type="cellIs" dxfId="1490" priority="2152" operator="equal">
      <formula>"V"</formula>
    </cfRule>
  </conditionalFormatting>
  <conditionalFormatting sqref="T1115">
    <cfRule type="cellIs" dxfId="1489" priority="2153" operator="equal">
      <formula>"X"</formula>
    </cfRule>
    <cfRule type="cellIs" dxfId="1488" priority="2154" operator="equal">
      <formula>"V"</formula>
    </cfRule>
  </conditionalFormatting>
  <conditionalFormatting sqref="U1115">
    <cfRule type="cellIs" dxfId="1487" priority="2155" operator="equal">
      <formula>"X"</formula>
    </cfRule>
    <cfRule type="cellIs" dxfId="1486" priority="2156" operator="equal">
      <formula>"V"</formula>
    </cfRule>
  </conditionalFormatting>
  <conditionalFormatting sqref="V1115">
    <cfRule type="cellIs" dxfId="1485" priority="2157" operator="equal">
      <formula>"X"</formula>
    </cfRule>
    <cfRule type="cellIs" dxfId="1484" priority="2158" operator="equal">
      <formula>"V"</formula>
    </cfRule>
  </conditionalFormatting>
  <conditionalFormatting sqref="T1116">
    <cfRule type="cellIs" dxfId="1483" priority="2159" operator="equal">
      <formula>"X"</formula>
    </cfRule>
    <cfRule type="cellIs" dxfId="1482" priority="2160" operator="equal">
      <formula>"V"</formula>
    </cfRule>
  </conditionalFormatting>
  <conditionalFormatting sqref="U1116">
    <cfRule type="cellIs" dxfId="1481" priority="2161" operator="equal">
      <formula>"X"</formula>
    </cfRule>
    <cfRule type="cellIs" dxfId="1480" priority="2162" operator="equal">
      <formula>"V"</formula>
    </cfRule>
  </conditionalFormatting>
  <conditionalFormatting sqref="V1116">
    <cfRule type="cellIs" dxfId="1479" priority="2163" operator="equal">
      <formula>"X"</formula>
    </cfRule>
    <cfRule type="cellIs" dxfId="1478" priority="2164" operator="equal">
      <formula>"V"</formula>
    </cfRule>
  </conditionalFormatting>
  <conditionalFormatting sqref="T1117">
    <cfRule type="cellIs" dxfId="1477" priority="2165" operator="equal">
      <formula>"X"</formula>
    </cfRule>
    <cfRule type="cellIs" dxfId="1476" priority="2166" operator="equal">
      <formula>"V"</formula>
    </cfRule>
  </conditionalFormatting>
  <conditionalFormatting sqref="U1117">
    <cfRule type="cellIs" dxfId="1475" priority="2167" operator="equal">
      <formula>"X"</formula>
    </cfRule>
    <cfRule type="cellIs" dxfId="1474" priority="2168" operator="equal">
      <formula>"V"</formula>
    </cfRule>
  </conditionalFormatting>
  <conditionalFormatting sqref="V1117">
    <cfRule type="cellIs" dxfId="1473" priority="2169" operator="equal">
      <formula>"X"</formula>
    </cfRule>
    <cfRule type="cellIs" dxfId="1472" priority="2170" operator="equal">
      <formula>"V"</formula>
    </cfRule>
  </conditionalFormatting>
  <conditionalFormatting sqref="T1118">
    <cfRule type="cellIs" dxfId="1471" priority="2171" operator="equal">
      <formula>"X"</formula>
    </cfRule>
    <cfRule type="cellIs" dxfId="1470" priority="2172" operator="equal">
      <formula>"V"</formula>
    </cfRule>
  </conditionalFormatting>
  <conditionalFormatting sqref="U1118">
    <cfRule type="cellIs" dxfId="1469" priority="2173" operator="equal">
      <formula>"X"</formula>
    </cfRule>
    <cfRule type="cellIs" dxfId="1468" priority="2174" operator="equal">
      <formula>"V"</formula>
    </cfRule>
  </conditionalFormatting>
  <conditionalFormatting sqref="V1118">
    <cfRule type="cellIs" dxfId="1467" priority="2175" operator="equal">
      <formula>"X"</formula>
    </cfRule>
    <cfRule type="cellIs" dxfId="1466" priority="2176" operator="equal">
      <formula>"V"</formula>
    </cfRule>
  </conditionalFormatting>
  <conditionalFormatting sqref="T1119">
    <cfRule type="cellIs" dxfId="1465" priority="2177" operator="equal">
      <formula>"X"</formula>
    </cfRule>
    <cfRule type="cellIs" dxfId="1464" priority="2178" operator="equal">
      <formula>"V"</formula>
    </cfRule>
  </conditionalFormatting>
  <conditionalFormatting sqref="U1119">
    <cfRule type="cellIs" dxfId="1463" priority="2179" operator="equal">
      <formula>"X"</formula>
    </cfRule>
    <cfRule type="cellIs" dxfId="1462" priority="2180" operator="equal">
      <formula>"V"</formula>
    </cfRule>
  </conditionalFormatting>
  <conditionalFormatting sqref="V1119">
    <cfRule type="cellIs" dxfId="1461" priority="2181" operator="equal">
      <formula>"X"</formula>
    </cfRule>
    <cfRule type="cellIs" dxfId="1460" priority="2182" operator="equal">
      <formula>"V"</formula>
    </cfRule>
  </conditionalFormatting>
  <conditionalFormatting sqref="T1120">
    <cfRule type="cellIs" dxfId="1459" priority="2183" operator="equal">
      <formula>"X"</formula>
    </cfRule>
    <cfRule type="cellIs" dxfId="1458" priority="2184" operator="equal">
      <formula>"V"</formula>
    </cfRule>
  </conditionalFormatting>
  <conditionalFormatting sqref="U1120">
    <cfRule type="cellIs" dxfId="1457" priority="2185" operator="equal">
      <formula>"X"</formula>
    </cfRule>
    <cfRule type="cellIs" dxfId="1456" priority="2186" operator="equal">
      <formula>"V"</formula>
    </cfRule>
  </conditionalFormatting>
  <conditionalFormatting sqref="V1120">
    <cfRule type="cellIs" dxfId="1455" priority="2187" operator="equal">
      <formula>"X"</formula>
    </cfRule>
    <cfRule type="cellIs" dxfId="1454" priority="2188" operator="equal">
      <formula>"V"</formula>
    </cfRule>
  </conditionalFormatting>
  <conditionalFormatting sqref="T1121">
    <cfRule type="cellIs" dxfId="1453" priority="2189" operator="equal">
      <formula>"X"</formula>
    </cfRule>
    <cfRule type="cellIs" dxfId="1452" priority="2190" operator="equal">
      <formula>"V"</formula>
    </cfRule>
  </conditionalFormatting>
  <conditionalFormatting sqref="U1121">
    <cfRule type="cellIs" dxfId="1451" priority="2191" operator="equal">
      <formula>"X"</formula>
    </cfRule>
    <cfRule type="cellIs" dxfId="1450" priority="2192" operator="equal">
      <formula>"V"</formula>
    </cfRule>
  </conditionalFormatting>
  <conditionalFormatting sqref="V1121">
    <cfRule type="cellIs" dxfId="1449" priority="2193" operator="equal">
      <formula>"X"</formula>
    </cfRule>
    <cfRule type="cellIs" dxfId="1448" priority="2194" operator="equal">
      <formula>"V"</formula>
    </cfRule>
  </conditionalFormatting>
  <conditionalFormatting sqref="T1122">
    <cfRule type="cellIs" dxfId="1447" priority="2195" operator="equal">
      <formula>"X"</formula>
    </cfRule>
    <cfRule type="cellIs" dxfId="1446" priority="2196" operator="equal">
      <formula>"V"</formula>
    </cfRule>
  </conditionalFormatting>
  <conditionalFormatting sqref="U1122">
    <cfRule type="cellIs" dxfId="1445" priority="2197" operator="equal">
      <formula>"X"</formula>
    </cfRule>
    <cfRule type="cellIs" dxfId="1444" priority="2198" operator="equal">
      <formula>"V"</formula>
    </cfRule>
  </conditionalFormatting>
  <conditionalFormatting sqref="V1122">
    <cfRule type="cellIs" dxfId="1443" priority="2199" operator="equal">
      <formula>"X"</formula>
    </cfRule>
    <cfRule type="cellIs" dxfId="1442" priority="2200" operator="equal">
      <formula>"V"</formula>
    </cfRule>
  </conditionalFormatting>
  <conditionalFormatting sqref="T1123">
    <cfRule type="cellIs" dxfId="1441" priority="2201" operator="equal">
      <formula>"X"</formula>
    </cfRule>
    <cfRule type="cellIs" dxfId="1440" priority="2202" operator="equal">
      <formula>"V"</formula>
    </cfRule>
  </conditionalFormatting>
  <conditionalFormatting sqref="U1123">
    <cfRule type="cellIs" dxfId="1439" priority="2203" operator="equal">
      <formula>"X"</formula>
    </cfRule>
    <cfRule type="cellIs" dxfId="1438" priority="2204" operator="equal">
      <formula>"V"</formula>
    </cfRule>
  </conditionalFormatting>
  <conditionalFormatting sqref="V1123">
    <cfRule type="cellIs" dxfId="1437" priority="2205" operator="equal">
      <formula>"X"</formula>
    </cfRule>
    <cfRule type="cellIs" dxfId="1436" priority="2206" operator="equal">
      <formula>"V"</formula>
    </cfRule>
  </conditionalFormatting>
  <conditionalFormatting sqref="T1124">
    <cfRule type="cellIs" dxfId="1435" priority="2207" operator="equal">
      <formula>"X"</formula>
    </cfRule>
    <cfRule type="cellIs" dxfId="1434" priority="2208" operator="equal">
      <formula>"V"</formula>
    </cfRule>
  </conditionalFormatting>
  <conditionalFormatting sqref="U1124">
    <cfRule type="cellIs" dxfId="1433" priority="2209" operator="equal">
      <formula>"X"</formula>
    </cfRule>
    <cfRule type="cellIs" dxfId="1432" priority="2210" operator="equal">
      <formula>"V"</formula>
    </cfRule>
  </conditionalFormatting>
  <conditionalFormatting sqref="V1124">
    <cfRule type="cellIs" dxfId="1431" priority="2211" operator="equal">
      <formula>"X"</formula>
    </cfRule>
    <cfRule type="cellIs" dxfId="1430" priority="2212" operator="equal">
      <formula>"V"</formula>
    </cfRule>
  </conditionalFormatting>
  <conditionalFormatting sqref="T1126">
    <cfRule type="cellIs" dxfId="1429" priority="2213" operator="equal">
      <formula>"X"</formula>
    </cfRule>
    <cfRule type="cellIs" dxfId="1428" priority="2214" operator="equal">
      <formula>"V"</formula>
    </cfRule>
  </conditionalFormatting>
  <conditionalFormatting sqref="U1126">
    <cfRule type="cellIs" dxfId="1427" priority="2215" operator="equal">
      <formula>"X"</formula>
    </cfRule>
    <cfRule type="cellIs" dxfId="1426" priority="2216" operator="equal">
      <formula>"V"</formula>
    </cfRule>
  </conditionalFormatting>
  <conditionalFormatting sqref="V1126">
    <cfRule type="cellIs" dxfId="1425" priority="2217" operator="equal">
      <formula>"X"</formula>
    </cfRule>
    <cfRule type="cellIs" dxfId="1424" priority="2218" operator="equal">
      <formula>"V"</formula>
    </cfRule>
  </conditionalFormatting>
  <conditionalFormatting sqref="T1127">
    <cfRule type="cellIs" dxfId="1423" priority="2219" operator="equal">
      <formula>"X"</formula>
    </cfRule>
    <cfRule type="cellIs" dxfId="1422" priority="2220" operator="equal">
      <formula>"V"</formula>
    </cfRule>
  </conditionalFormatting>
  <conditionalFormatting sqref="U1127">
    <cfRule type="cellIs" dxfId="1421" priority="2221" operator="equal">
      <formula>"X"</formula>
    </cfRule>
    <cfRule type="cellIs" dxfId="1420" priority="2222" operator="equal">
      <formula>"V"</formula>
    </cfRule>
  </conditionalFormatting>
  <conditionalFormatting sqref="V1127">
    <cfRule type="cellIs" dxfId="1419" priority="2223" operator="equal">
      <formula>"X"</formula>
    </cfRule>
    <cfRule type="cellIs" dxfId="1418" priority="2224" operator="equal">
      <formula>"V"</formula>
    </cfRule>
  </conditionalFormatting>
  <conditionalFormatting sqref="T1128">
    <cfRule type="cellIs" dxfId="1417" priority="2225" operator="equal">
      <formula>"X"</formula>
    </cfRule>
    <cfRule type="cellIs" dxfId="1416" priority="2226" operator="equal">
      <formula>"V"</formula>
    </cfRule>
  </conditionalFormatting>
  <conditionalFormatting sqref="U1128">
    <cfRule type="cellIs" dxfId="1415" priority="2227" operator="equal">
      <formula>"X"</formula>
    </cfRule>
    <cfRule type="cellIs" dxfId="1414" priority="2228" operator="equal">
      <formula>"V"</formula>
    </cfRule>
  </conditionalFormatting>
  <conditionalFormatting sqref="V1128">
    <cfRule type="cellIs" dxfId="1413" priority="2229" operator="equal">
      <formula>"X"</formula>
    </cfRule>
    <cfRule type="cellIs" dxfId="1412" priority="2230" operator="equal">
      <formula>"V"</formula>
    </cfRule>
  </conditionalFormatting>
  <conditionalFormatting sqref="T1129">
    <cfRule type="cellIs" dxfId="1411" priority="2231" operator="equal">
      <formula>"X"</formula>
    </cfRule>
    <cfRule type="cellIs" dxfId="1410" priority="2232" operator="equal">
      <formula>"V"</formula>
    </cfRule>
  </conditionalFormatting>
  <conditionalFormatting sqref="U1129">
    <cfRule type="cellIs" dxfId="1409" priority="2233" operator="equal">
      <formula>"X"</formula>
    </cfRule>
    <cfRule type="cellIs" dxfId="1408" priority="2234" operator="equal">
      <formula>"V"</formula>
    </cfRule>
  </conditionalFormatting>
  <conditionalFormatting sqref="V1129">
    <cfRule type="cellIs" dxfId="1407" priority="2235" operator="equal">
      <formula>"X"</formula>
    </cfRule>
    <cfRule type="cellIs" dxfId="1406" priority="2236" operator="equal">
      <formula>"V"</formula>
    </cfRule>
  </conditionalFormatting>
  <conditionalFormatting sqref="T1130">
    <cfRule type="cellIs" dxfId="1405" priority="2237" operator="equal">
      <formula>"X"</formula>
    </cfRule>
    <cfRule type="cellIs" dxfId="1404" priority="2238" operator="equal">
      <formula>"V"</formula>
    </cfRule>
  </conditionalFormatting>
  <conditionalFormatting sqref="U1130">
    <cfRule type="cellIs" dxfId="1403" priority="2239" operator="equal">
      <formula>"X"</formula>
    </cfRule>
    <cfRule type="cellIs" dxfId="1402" priority="2240" operator="equal">
      <formula>"V"</formula>
    </cfRule>
  </conditionalFormatting>
  <conditionalFormatting sqref="V1130">
    <cfRule type="cellIs" dxfId="1401" priority="2241" operator="equal">
      <formula>"X"</formula>
    </cfRule>
    <cfRule type="cellIs" dxfId="1400" priority="2242" operator="equal">
      <formula>"V"</formula>
    </cfRule>
  </conditionalFormatting>
  <conditionalFormatting sqref="T1131">
    <cfRule type="cellIs" dxfId="1399" priority="2243" operator="equal">
      <formula>"X"</formula>
    </cfRule>
    <cfRule type="cellIs" dxfId="1398" priority="2244" operator="equal">
      <formula>"V"</formula>
    </cfRule>
  </conditionalFormatting>
  <conditionalFormatting sqref="U1131">
    <cfRule type="cellIs" dxfId="1397" priority="2245" operator="equal">
      <formula>"X"</formula>
    </cfRule>
    <cfRule type="cellIs" dxfId="1396" priority="2246" operator="equal">
      <formula>"V"</formula>
    </cfRule>
  </conditionalFormatting>
  <conditionalFormatting sqref="V1131">
    <cfRule type="cellIs" dxfId="1395" priority="2247" operator="equal">
      <formula>"X"</formula>
    </cfRule>
    <cfRule type="cellIs" dxfId="1394" priority="2248" operator="equal">
      <formula>"V"</formula>
    </cfRule>
  </conditionalFormatting>
  <conditionalFormatting sqref="T1132">
    <cfRule type="cellIs" dxfId="1393" priority="2249" operator="equal">
      <formula>"X"</formula>
    </cfRule>
    <cfRule type="cellIs" dxfId="1392" priority="2250" operator="equal">
      <formula>"V"</formula>
    </cfRule>
  </conditionalFormatting>
  <conditionalFormatting sqref="U1132">
    <cfRule type="cellIs" dxfId="1391" priority="2251" operator="equal">
      <formula>"X"</formula>
    </cfRule>
    <cfRule type="cellIs" dxfId="1390" priority="2252" operator="equal">
      <formula>"V"</formula>
    </cfRule>
  </conditionalFormatting>
  <conditionalFormatting sqref="V1132">
    <cfRule type="cellIs" dxfId="1389" priority="2253" operator="equal">
      <formula>"X"</formula>
    </cfRule>
    <cfRule type="cellIs" dxfId="1388" priority="2254" operator="equal">
      <formula>"V"</formula>
    </cfRule>
  </conditionalFormatting>
  <conditionalFormatting sqref="T1133">
    <cfRule type="cellIs" dxfId="1387" priority="2255" operator="equal">
      <formula>"X"</formula>
    </cfRule>
    <cfRule type="cellIs" dxfId="1386" priority="2256" operator="equal">
      <formula>"V"</formula>
    </cfRule>
  </conditionalFormatting>
  <conditionalFormatting sqref="U1133">
    <cfRule type="cellIs" dxfId="1385" priority="2257" operator="equal">
      <formula>"X"</formula>
    </cfRule>
    <cfRule type="cellIs" dxfId="1384" priority="2258" operator="equal">
      <formula>"V"</formula>
    </cfRule>
  </conditionalFormatting>
  <conditionalFormatting sqref="V1133">
    <cfRule type="cellIs" dxfId="1383" priority="2259" operator="equal">
      <formula>"X"</formula>
    </cfRule>
    <cfRule type="cellIs" dxfId="1382" priority="2260" operator="equal">
      <formula>"V"</formula>
    </cfRule>
  </conditionalFormatting>
  <conditionalFormatting sqref="W1133">
    <cfRule type="cellIs" dxfId="1381" priority="2261" operator="equal">
      <formula>"X"</formula>
    </cfRule>
    <cfRule type="cellIs" dxfId="1380" priority="2262" operator="equal">
      <formula>"V"</formula>
    </cfRule>
  </conditionalFormatting>
  <conditionalFormatting sqref="T1134">
    <cfRule type="cellIs" dxfId="1379" priority="2263" operator="equal">
      <formula>"X"</formula>
    </cfRule>
    <cfRule type="cellIs" dxfId="1378" priority="2264" operator="equal">
      <formula>"V"</formula>
    </cfRule>
  </conditionalFormatting>
  <conditionalFormatting sqref="U1134">
    <cfRule type="cellIs" dxfId="1377" priority="2265" operator="equal">
      <formula>"X"</formula>
    </cfRule>
    <cfRule type="cellIs" dxfId="1376" priority="2266" operator="equal">
      <formula>"V"</formula>
    </cfRule>
  </conditionalFormatting>
  <conditionalFormatting sqref="V1134">
    <cfRule type="cellIs" dxfId="1375" priority="2267" operator="equal">
      <formula>"X"</formula>
    </cfRule>
    <cfRule type="cellIs" dxfId="1374" priority="2268" operator="equal">
      <formula>"V"</formula>
    </cfRule>
  </conditionalFormatting>
  <conditionalFormatting sqref="W1134">
    <cfRule type="cellIs" dxfId="1373" priority="2269" operator="equal">
      <formula>"X"</formula>
    </cfRule>
    <cfRule type="cellIs" dxfId="1372" priority="2270" operator="equal">
      <formula>"V"</formula>
    </cfRule>
  </conditionalFormatting>
  <conditionalFormatting sqref="T1135">
    <cfRule type="cellIs" dxfId="1371" priority="2271" operator="equal">
      <formula>"X"</formula>
    </cfRule>
    <cfRule type="cellIs" dxfId="1370" priority="2272" operator="equal">
      <formula>"V"</formula>
    </cfRule>
  </conditionalFormatting>
  <conditionalFormatting sqref="U1135">
    <cfRule type="cellIs" dxfId="1369" priority="2273" operator="equal">
      <formula>"X"</formula>
    </cfRule>
    <cfRule type="cellIs" dxfId="1368" priority="2274" operator="equal">
      <formula>"V"</formula>
    </cfRule>
  </conditionalFormatting>
  <conditionalFormatting sqref="V1135">
    <cfRule type="cellIs" dxfId="1367" priority="2275" operator="equal">
      <formula>"X"</formula>
    </cfRule>
    <cfRule type="cellIs" dxfId="1366" priority="2276" operator="equal">
      <formula>"V"</formula>
    </cfRule>
  </conditionalFormatting>
  <conditionalFormatting sqref="W1135">
    <cfRule type="cellIs" dxfId="1365" priority="2277" operator="equal">
      <formula>"X"</formula>
    </cfRule>
    <cfRule type="cellIs" dxfId="1364" priority="2278" operator="equal">
      <formula>"V"</formula>
    </cfRule>
  </conditionalFormatting>
  <conditionalFormatting sqref="T1136">
    <cfRule type="cellIs" dxfId="1363" priority="2279" operator="equal">
      <formula>"X"</formula>
    </cfRule>
    <cfRule type="cellIs" dxfId="1362" priority="2280" operator="equal">
      <formula>"V"</formula>
    </cfRule>
  </conditionalFormatting>
  <conditionalFormatting sqref="U1136">
    <cfRule type="cellIs" dxfId="1361" priority="2281" operator="equal">
      <formula>"X"</formula>
    </cfRule>
    <cfRule type="cellIs" dxfId="1360" priority="2282" operator="equal">
      <formula>"V"</formula>
    </cfRule>
  </conditionalFormatting>
  <conditionalFormatting sqref="V1136">
    <cfRule type="cellIs" dxfId="1359" priority="2283" operator="equal">
      <formula>"X"</formula>
    </cfRule>
    <cfRule type="cellIs" dxfId="1358" priority="2284" operator="equal">
      <formula>"V"</formula>
    </cfRule>
  </conditionalFormatting>
  <conditionalFormatting sqref="W1136">
    <cfRule type="cellIs" dxfId="1357" priority="2285" operator="equal">
      <formula>"X"</formula>
    </cfRule>
    <cfRule type="cellIs" dxfId="1356" priority="2286" operator="equal">
      <formula>"V"</formula>
    </cfRule>
  </conditionalFormatting>
  <conditionalFormatting sqref="T1137">
    <cfRule type="cellIs" dxfId="1355" priority="2287" operator="equal">
      <formula>"X"</formula>
    </cfRule>
    <cfRule type="cellIs" dxfId="1354" priority="2288" operator="equal">
      <formula>"V"</formula>
    </cfRule>
  </conditionalFormatting>
  <conditionalFormatting sqref="U1137">
    <cfRule type="cellIs" dxfId="1353" priority="2289" operator="equal">
      <formula>"X"</formula>
    </cfRule>
    <cfRule type="cellIs" dxfId="1352" priority="2290" operator="equal">
      <formula>"V"</formula>
    </cfRule>
  </conditionalFormatting>
  <conditionalFormatting sqref="V1137">
    <cfRule type="cellIs" dxfId="1351" priority="2291" operator="equal">
      <formula>"X"</formula>
    </cfRule>
    <cfRule type="cellIs" dxfId="1350" priority="2292" operator="equal">
      <formula>"V"</formula>
    </cfRule>
  </conditionalFormatting>
  <conditionalFormatting sqref="W1137">
    <cfRule type="cellIs" dxfId="1349" priority="2293" operator="equal">
      <formula>"X"</formula>
    </cfRule>
    <cfRule type="cellIs" dxfId="1348" priority="2294" operator="equal">
      <formula>"V"</formula>
    </cfRule>
  </conditionalFormatting>
  <conditionalFormatting sqref="T1138">
    <cfRule type="cellIs" dxfId="1347" priority="2295" operator="equal">
      <formula>"X"</formula>
    </cfRule>
    <cfRule type="cellIs" dxfId="1346" priority="2296" operator="equal">
      <formula>"V"</formula>
    </cfRule>
  </conditionalFormatting>
  <conditionalFormatting sqref="U1138">
    <cfRule type="cellIs" dxfId="1345" priority="2297" operator="equal">
      <formula>"X"</formula>
    </cfRule>
    <cfRule type="cellIs" dxfId="1344" priority="2298" operator="equal">
      <formula>"V"</formula>
    </cfRule>
  </conditionalFormatting>
  <conditionalFormatting sqref="V1138">
    <cfRule type="cellIs" dxfId="1343" priority="2299" operator="equal">
      <formula>"X"</formula>
    </cfRule>
    <cfRule type="cellIs" dxfId="1342" priority="2300" operator="equal">
      <formula>"V"</formula>
    </cfRule>
  </conditionalFormatting>
  <conditionalFormatting sqref="W1138">
    <cfRule type="cellIs" dxfId="1341" priority="2301" operator="equal">
      <formula>"X"</formula>
    </cfRule>
    <cfRule type="cellIs" dxfId="1340" priority="2302" operator="equal">
      <formula>"V"</formula>
    </cfRule>
  </conditionalFormatting>
  <conditionalFormatting sqref="T1139">
    <cfRule type="cellIs" dxfId="1339" priority="2303" operator="equal">
      <formula>"X"</formula>
    </cfRule>
    <cfRule type="cellIs" dxfId="1338" priority="2304" operator="equal">
      <formula>"V"</formula>
    </cfRule>
  </conditionalFormatting>
  <conditionalFormatting sqref="U1139">
    <cfRule type="cellIs" dxfId="1337" priority="2305" operator="equal">
      <formula>"X"</formula>
    </cfRule>
    <cfRule type="cellIs" dxfId="1336" priority="2306" operator="equal">
      <formula>"V"</formula>
    </cfRule>
  </conditionalFormatting>
  <conditionalFormatting sqref="V1139">
    <cfRule type="cellIs" dxfId="1335" priority="2307" operator="equal">
      <formula>"X"</formula>
    </cfRule>
    <cfRule type="cellIs" dxfId="1334" priority="2308" operator="equal">
      <formula>"V"</formula>
    </cfRule>
  </conditionalFormatting>
  <conditionalFormatting sqref="W1139">
    <cfRule type="cellIs" dxfId="1333" priority="2309" operator="equal">
      <formula>"X"</formula>
    </cfRule>
    <cfRule type="cellIs" dxfId="1332" priority="2310" operator="equal">
      <formula>"V"</formula>
    </cfRule>
  </conditionalFormatting>
  <conditionalFormatting sqref="T1140">
    <cfRule type="cellIs" dxfId="1331" priority="2311" operator="equal">
      <formula>"X"</formula>
    </cfRule>
    <cfRule type="cellIs" dxfId="1330" priority="2312" operator="equal">
      <formula>"V"</formula>
    </cfRule>
  </conditionalFormatting>
  <conditionalFormatting sqref="U1140">
    <cfRule type="cellIs" dxfId="1329" priority="2313" operator="equal">
      <formula>"X"</formula>
    </cfRule>
    <cfRule type="cellIs" dxfId="1328" priority="2314" operator="equal">
      <formula>"V"</formula>
    </cfRule>
  </conditionalFormatting>
  <conditionalFormatting sqref="V1140">
    <cfRule type="cellIs" dxfId="1327" priority="2315" operator="equal">
      <formula>"X"</formula>
    </cfRule>
    <cfRule type="cellIs" dxfId="1326" priority="2316" operator="equal">
      <formula>"V"</formula>
    </cfRule>
  </conditionalFormatting>
  <conditionalFormatting sqref="W1140">
    <cfRule type="cellIs" dxfId="1325" priority="2317" operator="equal">
      <formula>"X"</formula>
    </cfRule>
    <cfRule type="cellIs" dxfId="1324" priority="2318" operator="equal">
      <formula>"V"</formula>
    </cfRule>
  </conditionalFormatting>
  <conditionalFormatting sqref="T1141">
    <cfRule type="cellIs" dxfId="1323" priority="2319" operator="equal">
      <formula>"X"</formula>
    </cfRule>
    <cfRule type="cellIs" dxfId="1322" priority="2320" operator="equal">
      <formula>"V"</formula>
    </cfRule>
  </conditionalFormatting>
  <conditionalFormatting sqref="U1141">
    <cfRule type="cellIs" dxfId="1321" priority="2321" operator="equal">
      <formula>"X"</formula>
    </cfRule>
    <cfRule type="cellIs" dxfId="1320" priority="2322" operator="equal">
      <formula>"V"</formula>
    </cfRule>
  </conditionalFormatting>
  <conditionalFormatting sqref="V1141">
    <cfRule type="cellIs" dxfId="1319" priority="2323" operator="equal">
      <formula>"X"</formula>
    </cfRule>
    <cfRule type="cellIs" dxfId="1318" priority="2324" operator="equal">
      <formula>"V"</formula>
    </cfRule>
  </conditionalFormatting>
  <conditionalFormatting sqref="W1141">
    <cfRule type="cellIs" dxfId="1317" priority="2325" operator="equal">
      <formula>"X"</formula>
    </cfRule>
    <cfRule type="cellIs" dxfId="1316" priority="2326" operator="equal">
      <formula>"V"</formula>
    </cfRule>
  </conditionalFormatting>
  <conditionalFormatting sqref="T1142">
    <cfRule type="cellIs" dxfId="1315" priority="2327" operator="equal">
      <formula>"X"</formula>
    </cfRule>
    <cfRule type="cellIs" dxfId="1314" priority="2328" operator="equal">
      <formula>"V"</formula>
    </cfRule>
  </conditionalFormatting>
  <conditionalFormatting sqref="U1142">
    <cfRule type="cellIs" dxfId="1313" priority="2329" operator="equal">
      <formula>"X"</formula>
    </cfRule>
    <cfRule type="cellIs" dxfId="1312" priority="2330" operator="equal">
      <formula>"V"</formula>
    </cfRule>
  </conditionalFormatting>
  <conditionalFormatting sqref="V1142">
    <cfRule type="cellIs" dxfId="1311" priority="2331" operator="equal">
      <formula>"X"</formula>
    </cfRule>
    <cfRule type="cellIs" dxfId="1310" priority="2332" operator="equal">
      <formula>"V"</formula>
    </cfRule>
  </conditionalFormatting>
  <conditionalFormatting sqref="W1142">
    <cfRule type="cellIs" dxfId="1309" priority="2333" operator="equal">
      <formula>"X"</formula>
    </cfRule>
    <cfRule type="cellIs" dxfId="1308" priority="2334" operator="equal">
      <formula>"V"</formula>
    </cfRule>
  </conditionalFormatting>
  <conditionalFormatting sqref="T1143">
    <cfRule type="cellIs" dxfId="1307" priority="2335" operator="equal">
      <formula>"X"</formula>
    </cfRule>
    <cfRule type="cellIs" dxfId="1306" priority="2336" operator="equal">
      <formula>"V"</formula>
    </cfRule>
  </conditionalFormatting>
  <conditionalFormatting sqref="U1143">
    <cfRule type="cellIs" dxfId="1305" priority="2337" operator="equal">
      <formula>"X"</formula>
    </cfRule>
    <cfRule type="cellIs" dxfId="1304" priority="2338" operator="equal">
      <formula>"V"</formula>
    </cfRule>
  </conditionalFormatting>
  <conditionalFormatting sqref="V1143">
    <cfRule type="cellIs" dxfId="1303" priority="2339" operator="equal">
      <formula>"X"</formula>
    </cfRule>
    <cfRule type="cellIs" dxfId="1302" priority="2340" operator="equal">
      <formula>"V"</formula>
    </cfRule>
  </conditionalFormatting>
  <conditionalFormatting sqref="W1143">
    <cfRule type="cellIs" dxfId="1301" priority="2341" operator="equal">
      <formula>"X"</formula>
    </cfRule>
    <cfRule type="cellIs" dxfId="1300" priority="2342" operator="equal">
      <formula>"V"</formula>
    </cfRule>
  </conditionalFormatting>
  <conditionalFormatting sqref="T1144">
    <cfRule type="cellIs" dxfId="1299" priority="2343" operator="equal">
      <formula>"X"</formula>
    </cfRule>
    <cfRule type="cellIs" dxfId="1298" priority="2344" operator="equal">
      <formula>"V"</formula>
    </cfRule>
  </conditionalFormatting>
  <conditionalFormatting sqref="U1144">
    <cfRule type="cellIs" dxfId="1297" priority="2345" operator="equal">
      <formula>"X"</formula>
    </cfRule>
    <cfRule type="cellIs" dxfId="1296" priority="2346" operator="equal">
      <formula>"V"</formula>
    </cfRule>
  </conditionalFormatting>
  <conditionalFormatting sqref="V1144">
    <cfRule type="cellIs" dxfId="1295" priority="2347" operator="equal">
      <formula>"X"</formula>
    </cfRule>
    <cfRule type="cellIs" dxfId="1294" priority="2348" operator="equal">
      <formula>"V"</formula>
    </cfRule>
  </conditionalFormatting>
  <conditionalFormatting sqref="W1144">
    <cfRule type="cellIs" dxfId="1293" priority="2349" operator="equal">
      <formula>"X"</formula>
    </cfRule>
    <cfRule type="cellIs" dxfId="1292" priority="2350" operator="equal">
      <formula>"V"</formula>
    </cfRule>
  </conditionalFormatting>
  <conditionalFormatting sqref="T1145">
    <cfRule type="cellIs" dxfId="1291" priority="2351" operator="equal">
      <formula>"X"</formula>
    </cfRule>
    <cfRule type="cellIs" dxfId="1290" priority="2352" operator="equal">
      <formula>"V"</formula>
    </cfRule>
  </conditionalFormatting>
  <conditionalFormatting sqref="U1145">
    <cfRule type="cellIs" dxfId="1289" priority="2353" operator="equal">
      <formula>"X"</formula>
    </cfRule>
    <cfRule type="cellIs" dxfId="1288" priority="2354" operator="equal">
      <formula>"V"</formula>
    </cfRule>
  </conditionalFormatting>
  <conditionalFormatting sqref="V1145">
    <cfRule type="cellIs" dxfId="1287" priority="2355" operator="equal">
      <formula>"X"</formula>
    </cfRule>
    <cfRule type="cellIs" dxfId="1286" priority="2356" operator="equal">
      <formula>"V"</formula>
    </cfRule>
  </conditionalFormatting>
  <conditionalFormatting sqref="W1145">
    <cfRule type="cellIs" dxfId="1285" priority="2357" operator="equal">
      <formula>"X"</formula>
    </cfRule>
    <cfRule type="cellIs" dxfId="1284" priority="2358" operator="equal">
      <formula>"V"</formula>
    </cfRule>
  </conditionalFormatting>
  <conditionalFormatting sqref="T1146">
    <cfRule type="cellIs" dxfId="1283" priority="2359" operator="equal">
      <formula>"X"</formula>
    </cfRule>
    <cfRule type="cellIs" dxfId="1282" priority="2360" operator="equal">
      <formula>"V"</formula>
    </cfRule>
  </conditionalFormatting>
  <conditionalFormatting sqref="U1146">
    <cfRule type="cellIs" dxfId="1281" priority="2361" operator="equal">
      <formula>"X"</formula>
    </cfRule>
    <cfRule type="cellIs" dxfId="1280" priority="2362" operator="equal">
      <formula>"V"</formula>
    </cfRule>
  </conditionalFormatting>
  <conditionalFormatting sqref="V1146">
    <cfRule type="cellIs" dxfId="1279" priority="2363" operator="equal">
      <formula>"X"</formula>
    </cfRule>
    <cfRule type="cellIs" dxfId="1278" priority="2364" operator="equal">
      <formula>"V"</formula>
    </cfRule>
  </conditionalFormatting>
  <conditionalFormatting sqref="W1146">
    <cfRule type="cellIs" dxfId="1277" priority="2365" operator="equal">
      <formula>"X"</formula>
    </cfRule>
    <cfRule type="cellIs" dxfId="1276" priority="2366" operator="equal">
      <formula>"V"</formula>
    </cfRule>
  </conditionalFormatting>
  <conditionalFormatting sqref="T1147">
    <cfRule type="cellIs" dxfId="1275" priority="2367" operator="equal">
      <formula>"X"</formula>
    </cfRule>
    <cfRule type="cellIs" dxfId="1274" priority="2368" operator="equal">
      <formula>"V"</formula>
    </cfRule>
  </conditionalFormatting>
  <conditionalFormatting sqref="U1147">
    <cfRule type="cellIs" dxfId="1273" priority="2369" operator="equal">
      <formula>"X"</formula>
    </cfRule>
    <cfRule type="cellIs" dxfId="1272" priority="2370" operator="equal">
      <formula>"V"</formula>
    </cfRule>
  </conditionalFormatting>
  <conditionalFormatting sqref="V1147">
    <cfRule type="cellIs" dxfId="1271" priority="2371" operator="equal">
      <formula>"X"</formula>
    </cfRule>
    <cfRule type="cellIs" dxfId="1270" priority="2372" operator="equal">
      <formula>"V"</formula>
    </cfRule>
  </conditionalFormatting>
  <conditionalFormatting sqref="W1147">
    <cfRule type="cellIs" dxfId="1269" priority="2373" operator="equal">
      <formula>"X"</formula>
    </cfRule>
    <cfRule type="cellIs" dxfId="1268" priority="2374" operator="equal">
      <formula>"V"</formula>
    </cfRule>
  </conditionalFormatting>
  <conditionalFormatting sqref="T1148">
    <cfRule type="cellIs" dxfId="1267" priority="2375" operator="equal">
      <formula>"X"</formula>
    </cfRule>
    <cfRule type="cellIs" dxfId="1266" priority="2376" operator="equal">
      <formula>"V"</formula>
    </cfRule>
  </conditionalFormatting>
  <conditionalFormatting sqref="U1148">
    <cfRule type="cellIs" dxfId="1265" priority="2377" operator="equal">
      <formula>"X"</formula>
    </cfRule>
    <cfRule type="cellIs" dxfId="1264" priority="2378" operator="equal">
      <formula>"V"</formula>
    </cfRule>
  </conditionalFormatting>
  <conditionalFormatting sqref="V1148">
    <cfRule type="cellIs" dxfId="1263" priority="2379" operator="equal">
      <formula>"X"</formula>
    </cfRule>
    <cfRule type="cellIs" dxfId="1262" priority="2380" operator="equal">
      <formula>"V"</formula>
    </cfRule>
  </conditionalFormatting>
  <conditionalFormatting sqref="W1148">
    <cfRule type="cellIs" dxfId="1261" priority="2381" operator="equal">
      <formula>"X"</formula>
    </cfRule>
    <cfRule type="cellIs" dxfId="1260" priority="2382" operator="equal">
      <formula>"V"</formula>
    </cfRule>
  </conditionalFormatting>
  <conditionalFormatting sqref="T1149">
    <cfRule type="cellIs" dxfId="1259" priority="2383" operator="equal">
      <formula>"X"</formula>
    </cfRule>
    <cfRule type="cellIs" dxfId="1258" priority="2384" operator="equal">
      <formula>"V"</formula>
    </cfRule>
  </conditionalFormatting>
  <conditionalFormatting sqref="U1149">
    <cfRule type="cellIs" dxfId="1257" priority="2385" operator="equal">
      <formula>"X"</formula>
    </cfRule>
    <cfRule type="cellIs" dxfId="1256" priority="2386" operator="equal">
      <formula>"V"</formula>
    </cfRule>
  </conditionalFormatting>
  <conditionalFormatting sqref="V1149">
    <cfRule type="cellIs" dxfId="1255" priority="2387" operator="equal">
      <formula>"X"</formula>
    </cfRule>
    <cfRule type="cellIs" dxfId="1254" priority="2388" operator="equal">
      <formula>"V"</formula>
    </cfRule>
  </conditionalFormatting>
  <conditionalFormatting sqref="W1149">
    <cfRule type="cellIs" dxfId="1253" priority="2389" operator="equal">
      <formula>"X"</formula>
    </cfRule>
    <cfRule type="cellIs" dxfId="1252" priority="2390" operator="equal">
      <formula>"V"</formula>
    </cfRule>
  </conditionalFormatting>
  <conditionalFormatting sqref="T1150">
    <cfRule type="cellIs" dxfId="1251" priority="2391" operator="equal">
      <formula>"X"</formula>
    </cfRule>
    <cfRule type="cellIs" dxfId="1250" priority="2392" operator="equal">
      <formula>"V"</formula>
    </cfRule>
  </conditionalFormatting>
  <conditionalFormatting sqref="U1150">
    <cfRule type="cellIs" dxfId="1249" priority="2393" operator="equal">
      <formula>"X"</formula>
    </cfRule>
    <cfRule type="cellIs" dxfId="1248" priority="2394" operator="equal">
      <formula>"V"</formula>
    </cfRule>
  </conditionalFormatting>
  <conditionalFormatting sqref="V1150">
    <cfRule type="cellIs" dxfId="1247" priority="2395" operator="equal">
      <formula>"X"</formula>
    </cfRule>
    <cfRule type="cellIs" dxfId="1246" priority="2396" operator="equal">
      <formula>"V"</formula>
    </cfRule>
  </conditionalFormatting>
  <conditionalFormatting sqref="W1150">
    <cfRule type="cellIs" dxfId="1245" priority="2397" operator="equal">
      <formula>"X"</formula>
    </cfRule>
    <cfRule type="cellIs" dxfId="1244" priority="2398" operator="equal">
      <formula>"V"</formula>
    </cfRule>
  </conditionalFormatting>
  <conditionalFormatting sqref="T1151">
    <cfRule type="cellIs" dxfId="1243" priority="2399" operator="equal">
      <formula>"X"</formula>
    </cfRule>
    <cfRule type="cellIs" dxfId="1242" priority="2400" operator="equal">
      <formula>"V"</formula>
    </cfRule>
  </conditionalFormatting>
  <conditionalFormatting sqref="U1151">
    <cfRule type="cellIs" dxfId="1241" priority="2401" operator="equal">
      <formula>"X"</formula>
    </cfRule>
    <cfRule type="cellIs" dxfId="1240" priority="2402" operator="equal">
      <formula>"V"</formula>
    </cfRule>
  </conditionalFormatting>
  <conditionalFormatting sqref="V1151">
    <cfRule type="cellIs" dxfId="1239" priority="2403" operator="equal">
      <formula>"X"</formula>
    </cfRule>
    <cfRule type="cellIs" dxfId="1238" priority="2404" operator="equal">
      <formula>"V"</formula>
    </cfRule>
  </conditionalFormatting>
  <conditionalFormatting sqref="W1151">
    <cfRule type="cellIs" dxfId="1237" priority="2405" operator="equal">
      <formula>"X"</formula>
    </cfRule>
    <cfRule type="cellIs" dxfId="1236" priority="2406" operator="equal">
      <formula>"V"</formula>
    </cfRule>
  </conditionalFormatting>
  <conditionalFormatting sqref="T1152">
    <cfRule type="cellIs" dxfId="1235" priority="2407" operator="equal">
      <formula>"X"</formula>
    </cfRule>
    <cfRule type="cellIs" dxfId="1234" priority="2408" operator="equal">
      <formula>"V"</formula>
    </cfRule>
  </conditionalFormatting>
  <conditionalFormatting sqref="U1152">
    <cfRule type="cellIs" dxfId="1233" priority="2409" operator="equal">
      <formula>"X"</formula>
    </cfRule>
    <cfRule type="cellIs" dxfId="1232" priority="2410" operator="equal">
      <formula>"V"</formula>
    </cfRule>
  </conditionalFormatting>
  <conditionalFormatting sqref="V1152">
    <cfRule type="cellIs" dxfId="1231" priority="2411" operator="equal">
      <formula>"X"</formula>
    </cfRule>
    <cfRule type="cellIs" dxfId="1230" priority="2412" operator="equal">
      <formula>"V"</formula>
    </cfRule>
  </conditionalFormatting>
  <conditionalFormatting sqref="W1152">
    <cfRule type="cellIs" dxfId="1229" priority="2413" operator="equal">
      <formula>"X"</formula>
    </cfRule>
    <cfRule type="cellIs" dxfId="1228" priority="2414" operator="equal">
      <formula>"V"</formula>
    </cfRule>
  </conditionalFormatting>
  <conditionalFormatting sqref="T1153">
    <cfRule type="cellIs" dxfId="1227" priority="2415" operator="equal">
      <formula>"X"</formula>
    </cfRule>
    <cfRule type="cellIs" dxfId="1226" priority="2416" operator="equal">
      <formula>"V"</formula>
    </cfRule>
  </conditionalFormatting>
  <conditionalFormatting sqref="U1153">
    <cfRule type="cellIs" dxfId="1225" priority="2417" operator="equal">
      <formula>"X"</formula>
    </cfRule>
    <cfRule type="cellIs" dxfId="1224" priority="2418" operator="equal">
      <formula>"V"</formula>
    </cfRule>
  </conditionalFormatting>
  <conditionalFormatting sqref="V1153">
    <cfRule type="cellIs" dxfId="1223" priority="2419" operator="equal">
      <formula>"X"</formula>
    </cfRule>
    <cfRule type="cellIs" dxfId="1222" priority="2420" operator="equal">
      <formula>"V"</formula>
    </cfRule>
  </conditionalFormatting>
  <conditionalFormatting sqref="W1153">
    <cfRule type="cellIs" dxfId="1221" priority="2421" operator="equal">
      <formula>"X"</formula>
    </cfRule>
    <cfRule type="cellIs" dxfId="1220" priority="2422" operator="equal">
      <formula>"V"</formula>
    </cfRule>
  </conditionalFormatting>
  <conditionalFormatting sqref="T1154">
    <cfRule type="cellIs" dxfId="1219" priority="2423" operator="equal">
      <formula>"X"</formula>
    </cfRule>
    <cfRule type="cellIs" dxfId="1218" priority="2424" operator="equal">
      <formula>"V"</formula>
    </cfRule>
  </conditionalFormatting>
  <conditionalFormatting sqref="U1154">
    <cfRule type="cellIs" dxfId="1217" priority="2425" operator="equal">
      <formula>"X"</formula>
    </cfRule>
    <cfRule type="cellIs" dxfId="1216" priority="2426" operator="equal">
      <formula>"V"</formula>
    </cfRule>
  </conditionalFormatting>
  <conditionalFormatting sqref="V1154">
    <cfRule type="cellIs" dxfId="1215" priority="2427" operator="equal">
      <formula>"X"</formula>
    </cfRule>
    <cfRule type="cellIs" dxfId="1214" priority="2428" operator="equal">
      <formula>"V"</formula>
    </cfRule>
  </conditionalFormatting>
  <conditionalFormatting sqref="W1154">
    <cfRule type="cellIs" dxfId="1213" priority="2429" operator="equal">
      <formula>"X"</formula>
    </cfRule>
    <cfRule type="cellIs" dxfId="1212" priority="2430" operator="equal">
      <formula>"V"</formula>
    </cfRule>
  </conditionalFormatting>
  <conditionalFormatting sqref="T1155">
    <cfRule type="cellIs" dxfId="1211" priority="2431" operator="equal">
      <formula>"X"</formula>
    </cfRule>
    <cfRule type="cellIs" dxfId="1210" priority="2432" operator="equal">
      <formula>"V"</formula>
    </cfRule>
  </conditionalFormatting>
  <conditionalFormatting sqref="U1155">
    <cfRule type="cellIs" dxfId="1209" priority="2433" operator="equal">
      <formula>"X"</formula>
    </cfRule>
    <cfRule type="cellIs" dxfId="1208" priority="2434" operator="equal">
      <formula>"V"</formula>
    </cfRule>
  </conditionalFormatting>
  <conditionalFormatting sqref="V1155">
    <cfRule type="cellIs" dxfId="1207" priority="2435" operator="equal">
      <formula>"X"</formula>
    </cfRule>
    <cfRule type="cellIs" dxfId="1206" priority="2436" operator="equal">
      <formula>"V"</formula>
    </cfRule>
  </conditionalFormatting>
  <conditionalFormatting sqref="W1155">
    <cfRule type="cellIs" dxfId="1205" priority="2437" operator="equal">
      <formula>"X"</formula>
    </cfRule>
    <cfRule type="cellIs" dxfId="1204" priority="2438" operator="equal">
      <formula>"V"</formula>
    </cfRule>
  </conditionalFormatting>
  <conditionalFormatting sqref="T1156">
    <cfRule type="cellIs" dxfId="1203" priority="2439" operator="equal">
      <formula>"X"</formula>
    </cfRule>
    <cfRule type="cellIs" dxfId="1202" priority="2440" operator="equal">
      <formula>"V"</formula>
    </cfRule>
  </conditionalFormatting>
  <conditionalFormatting sqref="U1156">
    <cfRule type="cellIs" dxfId="1201" priority="2441" operator="equal">
      <formula>"X"</formula>
    </cfRule>
    <cfRule type="cellIs" dxfId="1200" priority="2442" operator="equal">
      <formula>"V"</formula>
    </cfRule>
  </conditionalFormatting>
  <conditionalFormatting sqref="V1156">
    <cfRule type="cellIs" dxfId="1199" priority="2443" operator="equal">
      <formula>"X"</formula>
    </cfRule>
    <cfRule type="cellIs" dxfId="1198" priority="2444" operator="equal">
      <formula>"V"</formula>
    </cfRule>
  </conditionalFormatting>
  <conditionalFormatting sqref="W1156">
    <cfRule type="cellIs" dxfId="1197" priority="2445" operator="equal">
      <formula>"X"</formula>
    </cfRule>
    <cfRule type="cellIs" dxfId="1196" priority="2446" operator="equal">
      <formula>"V"</formula>
    </cfRule>
  </conditionalFormatting>
  <conditionalFormatting sqref="T1157">
    <cfRule type="cellIs" dxfId="1195" priority="2447" operator="equal">
      <formula>"X"</formula>
    </cfRule>
    <cfRule type="cellIs" dxfId="1194" priority="2448" operator="equal">
      <formula>"V"</formula>
    </cfRule>
  </conditionalFormatting>
  <conditionalFormatting sqref="U1157">
    <cfRule type="cellIs" dxfId="1193" priority="2449" operator="equal">
      <formula>"X"</formula>
    </cfRule>
    <cfRule type="cellIs" dxfId="1192" priority="2450" operator="equal">
      <formula>"V"</formula>
    </cfRule>
  </conditionalFormatting>
  <conditionalFormatting sqref="V1157">
    <cfRule type="cellIs" dxfId="1191" priority="2451" operator="equal">
      <formula>"X"</formula>
    </cfRule>
    <cfRule type="cellIs" dxfId="1190" priority="2452" operator="equal">
      <formula>"V"</formula>
    </cfRule>
  </conditionalFormatting>
  <conditionalFormatting sqref="W1157">
    <cfRule type="cellIs" dxfId="1189" priority="2453" operator="equal">
      <formula>"X"</formula>
    </cfRule>
    <cfRule type="cellIs" dxfId="1188" priority="2454" operator="equal">
      <formula>"V"</formula>
    </cfRule>
  </conditionalFormatting>
  <conditionalFormatting sqref="T1158">
    <cfRule type="cellIs" dxfId="1187" priority="2455" operator="equal">
      <formula>"X"</formula>
    </cfRule>
    <cfRule type="cellIs" dxfId="1186" priority="2456" operator="equal">
      <formula>"V"</formula>
    </cfRule>
  </conditionalFormatting>
  <conditionalFormatting sqref="U1158">
    <cfRule type="cellIs" dxfId="1185" priority="2457" operator="equal">
      <formula>"X"</formula>
    </cfRule>
    <cfRule type="cellIs" dxfId="1184" priority="2458" operator="equal">
      <formula>"V"</formula>
    </cfRule>
  </conditionalFormatting>
  <conditionalFormatting sqref="V1158">
    <cfRule type="cellIs" dxfId="1183" priority="2459" operator="equal">
      <formula>"X"</formula>
    </cfRule>
    <cfRule type="cellIs" dxfId="1182" priority="2460" operator="equal">
      <formula>"V"</formula>
    </cfRule>
  </conditionalFormatting>
  <conditionalFormatting sqref="W1158">
    <cfRule type="cellIs" dxfId="1181" priority="2461" operator="equal">
      <formula>"X"</formula>
    </cfRule>
    <cfRule type="cellIs" dxfId="1180" priority="2462" operator="equal">
      <formula>"V"</formula>
    </cfRule>
  </conditionalFormatting>
  <conditionalFormatting sqref="T1159">
    <cfRule type="cellIs" dxfId="1179" priority="2463" operator="equal">
      <formula>"X"</formula>
    </cfRule>
    <cfRule type="cellIs" dxfId="1178" priority="2464" operator="equal">
      <formula>"V"</formula>
    </cfRule>
  </conditionalFormatting>
  <conditionalFormatting sqref="U1159">
    <cfRule type="cellIs" dxfId="1177" priority="2465" operator="equal">
      <formula>"X"</formula>
    </cfRule>
    <cfRule type="cellIs" dxfId="1176" priority="2466" operator="equal">
      <formula>"V"</formula>
    </cfRule>
  </conditionalFormatting>
  <conditionalFormatting sqref="V1159">
    <cfRule type="cellIs" dxfId="1175" priority="2467" operator="equal">
      <formula>"X"</formula>
    </cfRule>
    <cfRule type="cellIs" dxfId="1174" priority="2468" operator="equal">
      <formula>"V"</formula>
    </cfRule>
  </conditionalFormatting>
  <conditionalFormatting sqref="W1159">
    <cfRule type="cellIs" dxfId="1173" priority="2469" operator="equal">
      <formula>"X"</formula>
    </cfRule>
    <cfRule type="cellIs" dxfId="1172" priority="2470" operator="equal">
      <formula>"V"</formula>
    </cfRule>
  </conditionalFormatting>
  <conditionalFormatting sqref="T1160">
    <cfRule type="cellIs" dxfId="1171" priority="2471" operator="equal">
      <formula>"X"</formula>
    </cfRule>
    <cfRule type="cellIs" dxfId="1170" priority="2472" operator="equal">
      <formula>"V"</formula>
    </cfRule>
  </conditionalFormatting>
  <conditionalFormatting sqref="U1160">
    <cfRule type="cellIs" dxfId="1169" priority="2473" operator="equal">
      <formula>"X"</formula>
    </cfRule>
    <cfRule type="cellIs" dxfId="1168" priority="2474" operator="equal">
      <formula>"V"</formula>
    </cfRule>
  </conditionalFormatting>
  <conditionalFormatting sqref="V1160">
    <cfRule type="cellIs" dxfId="1167" priority="2475" operator="equal">
      <formula>"X"</formula>
    </cfRule>
    <cfRule type="cellIs" dxfId="1166" priority="2476" operator="equal">
      <formula>"V"</formula>
    </cfRule>
  </conditionalFormatting>
  <conditionalFormatting sqref="W1160">
    <cfRule type="cellIs" dxfId="1165" priority="2477" operator="equal">
      <formula>"X"</formula>
    </cfRule>
    <cfRule type="cellIs" dxfId="1164" priority="2478" operator="equal">
      <formula>"V"</formula>
    </cfRule>
  </conditionalFormatting>
  <conditionalFormatting sqref="T1161">
    <cfRule type="cellIs" dxfId="1163" priority="2479" operator="equal">
      <formula>"X"</formula>
    </cfRule>
    <cfRule type="cellIs" dxfId="1162" priority="2480" operator="equal">
      <formula>"V"</formula>
    </cfRule>
  </conditionalFormatting>
  <conditionalFormatting sqref="U1161">
    <cfRule type="cellIs" dxfId="1161" priority="2481" operator="equal">
      <formula>"X"</formula>
    </cfRule>
    <cfRule type="cellIs" dxfId="1160" priority="2482" operator="equal">
      <formula>"V"</formula>
    </cfRule>
  </conditionalFormatting>
  <conditionalFormatting sqref="V1161">
    <cfRule type="cellIs" dxfId="1159" priority="2483" operator="equal">
      <formula>"X"</formula>
    </cfRule>
    <cfRule type="cellIs" dxfId="1158" priority="2484" operator="equal">
      <formula>"V"</formula>
    </cfRule>
  </conditionalFormatting>
  <conditionalFormatting sqref="W1161">
    <cfRule type="cellIs" dxfId="1157" priority="2485" operator="equal">
      <formula>"X"</formula>
    </cfRule>
    <cfRule type="cellIs" dxfId="1156" priority="2486" operator="equal">
      <formula>"V"</formula>
    </cfRule>
  </conditionalFormatting>
  <conditionalFormatting sqref="T1162">
    <cfRule type="cellIs" dxfId="1155" priority="2487" operator="equal">
      <formula>"X"</formula>
    </cfRule>
    <cfRule type="cellIs" dxfId="1154" priority="2488" operator="equal">
      <formula>"V"</formula>
    </cfRule>
  </conditionalFormatting>
  <conditionalFormatting sqref="U1162">
    <cfRule type="cellIs" dxfId="1153" priority="2489" operator="equal">
      <formula>"X"</formula>
    </cfRule>
    <cfRule type="cellIs" dxfId="1152" priority="2490" operator="equal">
      <formula>"V"</formula>
    </cfRule>
  </conditionalFormatting>
  <conditionalFormatting sqref="V1162">
    <cfRule type="cellIs" dxfId="1151" priority="2491" operator="equal">
      <formula>"X"</formula>
    </cfRule>
    <cfRule type="cellIs" dxfId="1150" priority="2492" operator="equal">
      <formula>"V"</formula>
    </cfRule>
  </conditionalFormatting>
  <conditionalFormatting sqref="W1162">
    <cfRule type="cellIs" dxfId="1149" priority="2493" operator="equal">
      <formula>"X"</formula>
    </cfRule>
    <cfRule type="cellIs" dxfId="1148" priority="2494" operator="equal">
      <formula>"V"</formula>
    </cfRule>
  </conditionalFormatting>
  <conditionalFormatting sqref="T1163">
    <cfRule type="cellIs" dxfId="1147" priority="2495" operator="equal">
      <formula>"X"</formula>
    </cfRule>
    <cfRule type="cellIs" dxfId="1146" priority="2496" operator="equal">
      <formula>"V"</formula>
    </cfRule>
  </conditionalFormatting>
  <conditionalFormatting sqref="U1163">
    <cfRule type="cellIs" dxfId="1145" priority="2497" operator="equal">
      <formula>"X"</formula>
    </cfRule>
    <cfRule type="cellIs" dxfId="1144" priority="2498" operator="equal">
      <formula>"V"</formula>
    </cfRule>
  </conditionalFormatting>
  <conditionalFormatting sqref="V1163">
    <cfRule type="cellIs" dxfId="1143" priority="2499" operator="equal">
      <formula>"X"</formula>
    </cfRule>
    <cfRule type="cellIs" dxfId="1142" priority="2500" operator="equal">
      <formula>"V"</formula>
    </cfRule>
  </conditionalFormatting>
  <conditionalFormatting sqref="W1163">
    <cfRule type="cellIs" dxfId="1141" priority="2501" operator="equal">
      <formula>"X"</formula>
    </cfRule>
    <cfRule type="cellIs" dxfId="1140" priority="2502" operator="equal">
      <formula>"V"</formula>
    </cfRule>
  </conditionalFormatting>
  <conditionalFormatting sqref="T1164">
    <cfRule type="cellIs" dxfId="1139" priority="2503" operator="equal">
      <formula>"X"</formula>
    </cfRule>
    <cfRule type="cellIs" dxfId="1138" priority="2504" operator="equal">
      <formula>"V"</formula>
    </cfRule>
  </conditionalFormatting>
  <conditionalFormatting sqref="U1164">
    <cfRule type="cellIs" dxfId="1137" priority="2505" operator="equal">
      <formula>"X"</formula>
    </cfRule>
    <cfRule type="cellIs" dxfId="1136" priority="2506" operator="equal">
      <formula>"V"</formula>
    </cfRule>
  </conditionalFormatting>
  <conditionalFormatting sqref="V1164">
    <cfRule type="cellIs" dxfId="1135" priority="2507" operator="equal">
      <formula>"X"</formula>
    </cfRule>
    <cfRule type="cellIs" dxfId="1134" priority="2508" operator="equal">
      <formula>"V"</formula>
    </cfRule>
  </conditionalFormatting>
  <conditionalFormatting sqref="W1164">
    <cfRule type="cellIs" dxfId="1133" priority="2509" operator="equal">
      <formula>"X"</formula>
    </cfRule>
    <cfRule type="cellIs" dxfId="1132" priority="2510" operator="equal">
      <formula>"V"</formula>
    </cfRule>
  </conditionalFormatting>
  <conditionalFormatting sqref="T1165">
    <cfRule type="cellIs" dxfId="1131" priority="2511" operator="equal">
      <formula>"X"</formula>
    </cfRule>
    <cfRule type="cellIs" dxfId="1130" priority="2512" operator="equal">
      <formula>"V"</formula>
    </cfRule>
  </conditionalFormatting>
  <conditionalFormatting sqref="U1165">
    <cfRule type="cellIs" dxfId="1129" priority="2513" operator="equal">
      <formula>"X"</formula>
    </cfRule>
    <cfRule type="cellIs" dxfId="1128" priority="2514" operator="equal">
      <formula>"V"</formula>
    </cfRule>
  </conditionalFormatting>
  <conditionalFormatting sqref="V1165">
    <cfRule type="cellIs" dxfId="1127" priority="2515" operator="equal">
      <formula>"X"</formula>
    </cfRule>
    <cfRule type="cellIs" dxfId="1126" priority="2516" operator="equal">
      <formula>"V"</formula>
    </cfRule>
  </conditionalFormatting>
  <conditionalFormatting sqref="W1165">
    <cfRule type="cellIs" dxfId="1125" priority="2517" operator="equal">
      <formula>"X"</formula>
    </cfRule>
    <cfRule type="cellIs" dxfId="1124" priority="2518" operator="equal">
      <formula>"V"</formula>
    </cfRule>
  </conditionalFormatting>
  <conditionalFormatting sqref="T1166">
    <cfRule type="cellIs" dxfId="1123" priority="2519" operator="equal">
      <formula>"X"</formula>
    </cfRule>
    <cfRule type="cellIs" dxfId="1122" priority="2520" operator="equal">
      <formula>"V"</formula>
    </cfRule>
  </conditionalFormatting>
  <conditionalFormatting sqref="U1166">
    <cfRule type="cellIs" dxfId="1121" priority="2521" operator="equal">
      <formula>"X"</formula>
    </cfRule>
    <cfRule type="cellIs" dxfId="1120" priority="2522" operator="equal">
      <formula>"V"</formula>
    </cfRule>
  </conditionalFormatting>
  <conditionalFormatting sqref="V1166">
    <cfRule type="cellIs" dxfId="1119" priority="2523" operator="equal">
      <formula>"X"</formula>
    </cfRule>
    <cfRule type="cellIs" dxfId="1118" priority="2524" operator="equal">
      <formula>"V"</formula>
    </cfRule>
  </conditionalFormatting>
  <conditionalFormatting sqref="W1166">
    <cfRule type="cellIs" dxfId="1117" priority="2525" operator="equal">
      <formula>"X"</formula>
    </cfRule>
    <cfRule type="cellIs" dxfId="1116" priority="2526" operator="equal">
      <formula>"V"</formula>
    </cfRule>
  </conditionalFormatting>
  <conditionalFormatting sqref="T1167">
    <cfRule type="cellIs" dxfId="1115" priority="2527" operator="equal">
      <formula>"X"</formula>
    </cfRule>
    <cfRule type="cellIs" dxfId="1114" priority="2528" operator="equal">
      <formula>"V"</formula>
    </cfRule>
  </conditionalFormatting>
  <conditionalFormatting sqref="U1167">
    <cfRule type="cellIs" dxfId="1113" priority="2529" operator="equal">
      <formula>"X"</formula>
    </cfRule>
    <cfRule type="cellIs" dxfId="1112" priority="2530" operator="equal">
      <formula>"V"</formula>
    </cfRule>
  </conditionalFormatting>
  <conditionalFormatting sqref="V1167">
    <cfRule type="cellIs" dxfId="1111" priority="2531" operator="equal">
      <formula>"X"</formula>
    </cfRule>
    <cfRule type="cellIs" dxfId="1110" priority="2532" operator="equal">
      <formula>"V"</formula>
    </cfRule>
  </conditionalFormatting>
  <conditionalFormatting sqref="W1167">
    <cfRule type="cellIs" dxfId="1109" priority="2533" operator="equal">
      <formula>"X"</formula>
    </cfRule>
    <cfRule type="cellIs" dxfId="1108" priority="2534" operator="equal">
      <formula>"V"</formula>
    </cfRule>
  </conditionalFormatting>
  <conditionalFormatting sqref="T1168">
    <cfRule type="cellIs" dxfId="1107" priority="2535" operator="equal">
      <formula>"X"</formula>
    </cfRule>
    <cfRule type="cellIs" dxfId="1106" priority="2536" operator="equal">
      <formula>"V"</formula>
    </cfRule>
  </conditionalFormatting>
  <conditionalFormatting sqref="U1168">
    <cfRule type="cellIs" dxfId="1105" priority="2537" operator="equal">
      <formula>"X"</formula>
    </cfRule>
    <cfRule type="cellIs" dxfId="1104" priority="2538" operator="equal">
      <formula>"V"</formula>
    </cfRule>
  </conditionalFormatting>
  <conditionalFormatting sqref="V1168">
    <cfRule type="cellIs" dxfId="1103" priority="2539" operator="equal">
      <formula>"X"</formula>
    </cfRule>
    <cfRule type="cellIs" dxfId="1102" priority="2540" operator="equal">
      <formula>"V"</formula>
    </cfRule>
  </conditionalFormatting>
  <conditionalFormatting sqref="W1168">
    <cfRule type="cellIs" dxfId="1101" priority="2541" operator="equal">
      <formula>"X"</formula>
    </cfRule>
    <cfRule type="cellIs" dxfId="1100" priority="2542" operator="equal">
      <formula>"V"</formula>
    </cfRule>
  </conditionalFormatting>
  <conditionalFormatting sqref="T1169">
    <cfRule type="cellIs" dxfId="1099" priority="2543" operator="equal">
      <formula>"X"</formula>
    </cfRule>
    <cfRule type="cellIs" dxfId="1098" priority="2544" operator="equal">
      <formula>"V"</formula>
    </cfRule>
  </conditionalFormatting>
  <conditionalFormatting sqref="U1169">
    <cfRule type="cellIs" dxfId="1097" priority="2545" operator="equal">
      <formula>"X"</formula>
    </cfRule>
    <cfRule type="cellIs" dxfId="1096" priority="2546" operator="equal">
      <formula>"V"</formula>
    </cfRule>
  </conditionalFormatting>
  <conditionalFormatting sqref="V1169">
    <cfRule type="cellIs" dxfId="1095" priority="2547" operator="equal">
      <formula>"X"</formula>
    </cfRule>
    <cfRule type="cellIs" dxfId="1094" priority="2548" operator="equal">
      <formula>"V"</formula>
    </cfRule>
  </conditionalFormatting>
  <conditionalFormatting sqref="W1169">
    <cfRule type="cellIs" dxfId="1093" priority="2549" operator="equal">
      <formula>"X"</formula>
    </cfRule>
    <cfRule type="cellIs" dxfId="1092" priority="2550" operator="equal">
      <formula>"V"</formula>
    </cfRule>
  </conditionalFormatting>
  <conditionalFormatting sqref="W1128">
    <cfRule type="cellIs" dxfId="1091" priority="2551" operator="equal">
      <formula>"X"</formula>
    </cfRule>
    <cfRule type="cellIs" dxfId="1090" priority="2552" operator="equal">
      <formula>"V"</formula>
    </cfRule>
  </conditionalFormatting>
  <conditionalFormatting sqref="W1129">
    <cfRule type="cellIs" dxfId="1089" priority="2553" operator="equal">
      <formula>"X"</formula>
    </cfRule>
    <cfRule type="cellIs" dxfId="1088" priority="2554" operator="equal">
      <formula>"V"</formula>
    </cfRule>
  </conditionalFormatting>
  <conditionalFormatting sqref="W1130">
    <cfRule type="cellIs" dxfId="1087" priority="2555" operator="equal">
      <formula>"X"</formula>
    </cfRule>
    <cfRule type="cellIs" dxfId="1086" priority="2556" operator="equal">
      <formula>"V"</formula>
    </cfRule>
  </conditionalFormatting>
  <conditionalFormatting sqref="W1131">
    <cfRule type="cellIs" dxfId="1085" priority="2557" operator="equal">
      <formula>"X"</formula>
    </cfRule>
    <cfRule type="cellIs" dxfId="1084" priority="2558" operator="equal">
      <formula>"V"</formula>
    </cfRule>
  </conditionalFormatting>
  <conditionalFormatting sqref="W1132">
    <cfRule type="cellIs" dxfId="1083" priority="2559" operator="equal">
      <formula>"X"</formula>
    </cfRule>
    <cfRule type="cellIs" dxfId="1082" priority="2560" operator="equal">
      <formula>"V"</formula>
    </cfRule>
  </conditionalFormatting>
  <conditionalFormatting sqref="W1126">
    <cfRule type="cellIs" dxfId="1081" priority="2561" operator="equal">
      <formula>"X"</formula>
    </cfRule>
    <cfRule type="cellIs" dxfId="1080" priority="2562" operator="equal">
      <formula>"V"</formula>
    </cfRule>
  </conditionalFormatting>
  <conditionalFormatting sqref="W1127">
    <cfRule type="cellIs" dxfId="1079" priority="2563" operator="equal">
      <formula>"X"</formula>
    </cfRule>
    <cfRule type="cellIs" dxfId="1078" priority="2564" operator="equal">
      <formula>"V"</formula>
    </cfRule>
  </conditionalFormatting>
  <conditionalFormatting sqref="W1123">
    <cfRule type="cellIs" dxfId="1077" priority="2565" operator="equal">
      <formula>"X"</formula>
    </cfRule>
    <cfRule type="cellIs" dxfId="1076" priority="2566" operator="equal">
      <formula>"V"</formula>
    </cfRule>
  </conditionalFormatting>
  <conditionalFormatting sqref="W1124">
    <cfRule type="cellIs" dxfId="1075" priority="2567" operator="equal">
      <formula>"X"</formula>
    </cfRule>
    <cfRule type="cellIs" dxfId="1074" priority="2568" operator="equal">
      <formula>"V"</formula>
    </cfRule>
  </conditionalFormatting>
  <conditionalFormatting sqref="W1112">
    <cfRule type="cellIs" dxfId="1073" priority="2569" operator="equal">
      <formula>"X"</formula>
    </cfRule>
    <cfRule type="cellIs" dxfId="1072" priority="2570" operator="equal">
      <formula>"V"</formula>
    </cfRule>
  </conditionalFormatting>
  <conditionalFormatting sqref="W1113">
    <cfRule type="cellIs" dxfId="1071" priority="2571" operator="equal">
      <formula>"X"</formula>
    </cfRule>
    <cfRule type="cellIs" dxfId="1070" priority="2572" operator="equal">
      <formula>"V"</formula>
    </cfRule>
  </conditionalFormatting>
  <conditionalFormatting sqref="W1114">
    <cfRule type="cellIs" dxfId="1069" priority="2573" operator="equal">
      <formula>"X"</formula>
    </cfRule>
    <cfRule type="cellIs" dxfId="1068" priority="2574" operator="equal">
      <formula>"V"</formula>
    </cfRule>
  </conditionalFormatting>
  <conditionalFormatting sqref="W1115">
    <cfRule type="cellIs" dxfId="1067" priority="2575" operator="equal">
      <formula>"X"</formula>
    </cfRule>
    <cfRule type="cellIs" dxfId="1066" priority="2576" operator="equal">
      <formula>"V"</formula>
    </cfRule>
  </conditionalFormatting>
  <conditionalFormatting sqref="W1116">
    <cfRule type="cellIs" dxfId="1065" priority="2577" operator="equal">
      <formula>"X"</formula>
    </cfRule>
    <cfRule type="cellIs" dxfId="1064" priority="2578" operator="equal">
      <formula>"V"</formula>
    </cfRule>
  </conditionalFormatting>
  <conditionalFormatting sqref="W1117">
    <cfRule type="cellIs" dxfId="1063" priority="2579" operator="equal">
      <formula>"X"</formula>
    </cfRule>
    <cfRule type="cellIs" dxfId="1062" priority="2580" operator="equal">
      <formula>"V"</formula>
    </cfRule>
  </conditionalFormatting>
  <conditionalFormatting sqref="W1118">
    <cfRule type="cellIs" dxfId="1061" priority="2581" operator="equal">
      <formula>"X"</formula>
    </cfRule>
    <cfRule type="cellIs" dxfId="1060" priority="2582" operator="equal">
      <formula>"V"</formula>
    </cfRule>
  </conditionalFormatting>
  <conditionalFormatting sqref="W1119">
    <cfRule type="cellIs" dxfId="1059" priority="2583" operator="equal">
      <formula>"X"</formula>
    </cfRule>
    <cfRule type="cellIs" dxfId="1058" priority="2584" operator="equal">
      <formula>"V"</formula>
    </cfRule>
  </conditionalFormatting>
  <conditionalFormatting sqref="W1120">
    <cfRule type="cellIs" dxfId="1057" priority="2585" operator="equal">
      <formula>"X"</formula>
    </cfRule>
    <cfRule type="cellIs" dxfId="1056" priority="2586" operator="equal">
      <formula>"V"</formula>
    </cfRule>
  </conditionalFormatting>
  <conditionalFormatting sqref="W1121">
    <cfRule type="cellIs" dxfId="1055" priority="2587" operator="equal">
      <formula>"X"</formula>
    </cfRule>
    <cfRule type="cellIs" dxfId="1054" priority="2588" operator="equal">
      <formula>"V"</formula>
    </cfRule>
  </conditionalFormatting>
  <conditionalFormatting sqref="W1122">
    <cfRule type="cellIs" dxfId="1053" priority="2589" operator="equal">
      <formula>"X"</formula>
    </cfRule>
    <cfRule type="cellIs" dxfId="1052" priority="2590" operator="equal">
      <formula>"V"</formula>
    </cfRule>
  </conditionalFormatting>
  <conditionalFormatting sqref="W1110">
    <cfRule type="cellIs" dxfId="1051" priority="2591" operator="equal">
      <formula>"X"</formula>
    </cfRule>
    <cfRule type="cellIs" dxfId="1050" priority="2592" operator="equal">
      <formula>"V"</formula>
    </cfRule>
  </conditionalFormatting>
  <conditionalFormatting sqref="W1111">
    <cfRule type="cellIs" dxfId="1049" priority="2593" operator="equal">
      <formula>"X"</formula>
    </cfRule>
    <cfRule type="cellIs" dxfId="1048" priority="2594" operator="equal">
      <formula>"V"</formula>
    </cfRule>
  </conditionalFormatting>
  <conditionalFormatting sqref="W1027">
    <cfRule type="cellIs" dxfId="1047" priority="2595" operator="equal">
      <formula>"X"</formula>
    </cfRule>
    <cfRule type="cellIs" dxfId="1046" priority="2596" operator="equal">
      <formula>"V"</formula>
    </cfRule>
  </conditionalFormatting>
  <conditionalFormatting sqref="W1028">
    <cfRule type="cellIs" dxfId="1045" priority="2597" operator="equal">
      <formula>"X"</formula>
    </cfRule>
    <cfRule type="cellIs" dxfId="1044" priority="2598" operator="equal">
      <formula>"V"</formula>
    </cfRule>
  </conditionalFormatting>
  <conditionalFormatting sqref="W1029">
    <cfRule type="cellIs" dxfId="1043" priority="2599" operator="equal">
      <formula>"X"</formula>
    </cfRule>
    <cfRule type="cellIs" dxfId="1042" priority="2600" operator="equal">
      <formula>"V"</formula>
    </cfRule>
  </conditionalFormatting>
  <conditionalFormatting sqref="W1030">
    <cfRule type="cellIs" dxfId="1041" priority="2601" operator="equal">
      <formula>"X"</formula>
    </cfRule>
    <cfRule type="cellIs" dxfId="1040" priority="2602" operator="equal">
      <formula>"V"</formula>
    </cfRule>
  </conditionalFormatting>
  <conditionalFormatting sqref="W1031">
    <cfRule type="cellIs" dxfId="1039" priority="2603" operator="equal">
      <formula>"X"</formula>
    </cfRule>
    <cfRule type="cellIs" dxfId="1038" priority="2604" operator="equal">
      <formula>"V"</formula>
    </cfRule>
  </conditionalFormatting>
  <conditionalFormatting sqref="W1032">
    <cfRule type="cellIs" dxfId="1037" priority="2605" operator="equal">
      <formula>"X"</formula>
    </cfRule>
    <cfRule type="cellIs" dxfId="1036" priority="2606" operator="equal">
      <formula>"V"</formula>
    </cfRule>
  </conditionalFormatting>
  <conditionalFormatting sqref="W1033">
    <cfRule type="cellIs" dxfId="1035" priority="2607" operator="equal">
      <formula>"X"</formula>
    </cfRule>
    <cfRule type="cellIs" dxfId="1034" priority="2608" operator="equal">
      <formula>"V"</formula>
    </cfRule>
  </conditionalFormatting>
  <conditionalFormatting sqref="W1034">
    <cfRule type="cellIs" dxfId="1033" priority="2609" operator="equal">
      <formula>"X"</formula>
    </cfRule>
    <cfRule type="cellIs" dxfId="1032" priority="2610" operator="equal">
      <formula>"V"</formula>
    </cfRule>
  </conditionalFormatting>
  <conditionalFormatting sqref="W1035">
    <cfRule type="cellIs" dxfId="1031" priority="2611" operator="equal">
      <formula>"X"</formula>
    </cfRule>
    <cfRule type="cellIs" dxfId="1030" priority="2612" operator="equal">
      <formula>"V"</formula>
    </cfRule>
  </conditionalFormatting>
  <conditionalFormatting sqref="W1036">
    <cfRule type="cellIs" dxfId="1029" priority="2613" operator="equal">
      <formula>"X"</formula>
    </cfRule>
    <cfRule type="cellIs" dxfId="1028" priority="2614" operator="equal">
      <formula>"V"</formula>
    </cfRule>
  </conditionalFormatting>
  <conditionalFormatting sqref="W1037">
    <cfRule type="cellIs" dxfId="1027" priority="2615" operator="equal">
      <formula>"X"</formula>
    </cfRule>
    <cfRule type="cellIs" dxfId="1026" priority="2616" operator="equal">
      <formula>"V"</formula>
    </cfRule>
  </conditionalFormatting>
  <conditionalFormatting sqref="W1038">
    <cfRule type="cellIs" dxfId="1025" priority="2617" operator="equal">
      <formula>"X"</formula>
    </cfRule>
    <cfRule type="cellIs" dxfId="1024" priority="2618" operator="equal">
      <formula>"V"</formula>
    </cfRule>
  </conditionalFormatting>
  <conditionalFormatting sqref="W1039">
    <cfRule type="cellIs" dxfId="1023" priority="2619" operator="equal">
      <formula>"X"</formula>
    </cfRule>
    <cfRule type="cellIs" dxfId="1022" priority="2620" operator="equal">
      <formula>"V"</formula>
    </cfRule>
  </conditionalFormatting>
  <conditionalFormatting sqref="W1040">
    <cfRule type="cellIs" dxfId="1021" priority="2621" operator="equal">
      <formula>"X"</formula>
    </cfRule>
    <cfRule type="cellIs" dxfId="1020" priority="2622" operator="equal">
      <formula>"V"</formula>
    </cfRule>
  </conditionalFormatting>
  <conditionalFormatting sqref="W1041">
    <cfRule type="cellIs" dxfId="1019" priority="2623" operator="equal">
      <formula>"X"</formula>
    </cfRule>
    <cfRule type="cellIs" dxfId="1018" priority="2624" operator="equal">
      <formula>"V"</formula>
    </cfRule>
  </conditionalFormatting>
  <conditionalFormatting sqref="W1042">
    <cfRule type="cellIs" dxfId="1017" priority="2625" operator="equal">
      <formula>"X"</formula>
    </cfRule>
    <cfRule type="cellIs" dxfId="1016" priority="2626" operator="equal">
      <formula>"V"</formula>
    </cfRule>
  </conditionalFormatting>
  <conditionalFormatting sqref="W1043">
    <cfRule type="cellIs" dxfId="1015" priority="2627" operator="equal">
      <formula>"X"</formula>
    </cfRule>
    <cfRule type="cellIs" dxfId="1014" priority="2628" operator="equal">
      <formula>"V"</formula>
    </cfRule>
  </conditionalFormatting>
  <conditionalFormatting sqref="W1044">
    <cfRule type="cellIs" dxfId="1013" priority="2629" operator="equal">
      <formula>"X"</formula>
    </cfRule>
    <cfRule type="cellIs" dxfId="1012" priority="2630" operator="equal">
      <formula>"V"</formula>
    </cfRule>
  </conditionalFormatting>
  <conditionalFormatting sqref="W1045">
    <cfRule type="cellIs" dxfId="1011" priority="2631" operator="equal">
      <formula>"X"</formula>
    </cfRule>
    <cfRule type="cellIs" dxfId="1010" priority="2632" operator="equal">
      <formula>"V"</formula>
    </cfRule>
  </conditionalFormatting>
  <conditionalFormatting sqref="W1046">
    <cfRule type="cellIs" dxfId="1009" priority="2633" operator="equal">
      <formula>"X"</formula>
    </cfRule>
    <cfRule type="cellIs" dxfId="1008" priority="2634" operator="equal">
      <formula>"V"</formula>
    </cfRule>
  </conditionalFormatting>
  <conditionalFormatting sqref="W1047">
    <cfRule type="cellIs" dxfId="1007" priority="2635" operator="equal">
      <formula>"X"</formula>
    </cfRule>
    <cfRule type="cellIs" dxfId="1006" priority="2636" operator="equal">
      <formula>"V"</formula>
    </cfRule>
  </conditionalFormatting>
  <conditionalFormatting sqref="W1048">
    <cfRule type="cellIs" dxfId="1005" priority="2637" operator="equal">
      <formula>"X"</formula>
    </cfRule>
    <cfRule type="cellIs" dxfId="1004" priority="2638" operator="equal">
      <formula>"V"</formula>
    </cfRule>
  </conditionalFormatting>
  <conditionalFormatting sqref="W1049">
    <cfRule type="cellIs" dxfId="1003" priority="2639" operator="equal">
      <formula>"X"</formula>
    </cfRule>
    <cfRule type="cellIs" dxfId="1002" priority="2640" operator="equal">
      <formula>"V"</formula>
    </cfRule>
  </conditionalFormatting>
  <conditionalFormatting sqref="W1050">
    <cfRule type="cellIs" dxfId="1001" priority="2641" operator="equal">
      <formula>"X"</formula>
    </cfRule>
    <cfRule type="cellIs" dxfId="1000" priority="2642" operator="equal">
      <formula>"V"</formula>
    </cfRule>
  </conditionalFormatting>
  <conditionalFormatting sqref="W1051">
    <cfRule type="cellIs" dxfId="999" priority="2643" operator="equal">
      <formula>"X"</formula>
    </cfRule>
    <cfRule type="cellIs" dxfId="998" priority="2644" operator="equal">
      <formula>"V"</formula>
    </cfRule>
  </conditionalFormatting>
  <conditionalFormatting sqref="W1052">
    <cfRule type="cellIs" dxfId="997" priority="2645" operator="equal">
      <formula>"X"</formula>
    </cfRule>
    <cfRule type="cellIs" dxfId="996" priority="2646" operator="equal">
      <formula>"V"</formula>
    </cfRule>
  </conditionalFormatting>
  <conditionalFormatting sqref="W1053">
    <cfRule type="cellIs" dxfId="995" priority="2647" operator="equal">
      <formula>"X"</formula>
    </cfRule>
    <cfRule type="cellIs" dxfId="994" priority="2648" operator="equal">
      <formula>"V"</formula>
    </cfRule>
  </conditionalFormatting>
  <conditionalFormatting sqref="W1054">
    <cfRule type="cellIs" dxfId="993" priority="2649" operator="equal">
      <formula>"X"</formula>
    </cfRule>
    <cfRule type="cellIs" dxfId="992" priority="2650" operator="equal">
      <formula>"V"</formula>
    </cfRule>
  </conditionalFormatting>
  <conditionalFormatting sqref="W1055">
    <cfRule type="cellIs" dxfId="991" priority="2651" operator="equal">
      <formula>"X"</formula>
    </cfRule>
    <cfRule type="cellIs" dxfId="990" priority="2652" operator="equal">
      <formula>"V"</formula>
    </cfRule>
  </conditionalFormatting>
  <conditionalFormatting sqref="W1056">
    <cfRule type="cellIs" dxfId="989" priority="2653" operator="equal">
      <formula>"X"</formula>
    </cfRule>
    <cfRule type="cellIs" dxfId="988" priority="2654" operator="equal">
      <formula>"V"</formula>
    </cfRule>
  </conditionalFormatting>
  <conditionalFormatting sqref="W1057">
    <cfRule type="cellIs" dxfId="987" priority="2655" operator="equal">
      <formula>"X"</formula>
    </cfRule>
    <cfRule type="cellIs" dxfId="986" priority="2656" operator="equal">
      <formula>"V"</formula>
    </cfRule>
  </conditionalFormatting>
  <conditionalFormatting sqref="W1058">
    <cfRule type="cellIs" dxfId="985" priority="2657" operator="equal">
      <formula>"X"</formula>
    </cfRule>
    <cfRule type="cellIs" dxfId="984" priority="2658" operator="equal">
      <formula>"V"</formula>
    </cfRule>
  </conditionalFormatting>
  <conditionalFormatting sqref="W1059">
    <cfRule type="cellIs" dxfId="983" priority="2659" operator="equal">
      <formula>"X"</formula>
    </cfRule>
    <cfRule type="cellIs" dxfId="982" priority="2660" operator="equal">
      <formula>"V"</formula>
    </cfRule>
  </conditionalFormatting>
  <conditionalFormatting sqref="W1060">
    <cfRule type="cellIs" dxfId="981" priority="2661" operator="equal">
      <formula>"X"</formula>
    </cfRule>
    <cfRule type="cellIs" dxfId="980" priority="2662" operator="equal">
      <formula>"V"</formula>
    </cfRule>
  </conditionalFormatting>
  <conditionalFormatting sqref="W1061">
    <cfRule type="cellIs" dxfId="979" priority="2663" operator="equal">
      <formula>"X"</formula>
    </cfRule>
    <cfRule type="cellIs" dxfId="978" priority="2664" operator="equal">
      <formula>"V"</formula>
    </cfRule>
  </conditionalFormatting>
  <conditionalFormatting sqref="W1062">
    <cfRule type="cellIs" dxfId="977" priority="2665" operator="equal">
      <formula>"X"</formula>
    </cfRule>
    <cfRule type="cellIs" dxfId="976" priority="2666" operator="equal">
      <formula>"V"</formula>
    </cfRule>
  </conditionalFormatting>
  <conditionalFormatting sqref="W1063">
    <cfRule type="cellIs" dxfId="975" priority="2667" operator="equal">
      <formula>"X"</formula>
    </cfRule>
    <cfRule type="cellIs" dxfId="974" priority="2668" operator="equal">
      <formula>"V"</formula>
    </cfRule>
  </conditionalFormatting>
  <conditionalFormatting sqref="W1064">
    <cfRule type="cellIs" dxfId="973" priority="2669" operator="equal">
      <formula>"X"</formula>
    </cfRule>
    <cfRule type="cellIs" dxfId="972" priority="2670" operator="equal">
      <formula>"V"</formula>
    </cfRule>
  </conditionalFormatting>
  <conditionalFormatting sqref="W1065">
    <cfRule type="cellIs" dxfId="971" priority="2671" operator="equal">
      <formula>"X"</formula>
    </cfRule>
    <cfRule type="cellIs" dxfId="970" priority="2672" operator="equal">
      <formula>"V"</formula>
    </cfRule>
  </conditionalFormatting>
  <conditionalFormatting sqref="W1066">
    <cfRule type="cellIs" dxfId="969" priority="2673" operator="equal">
      <formula>"X"</formula>
    </cfRule>
    <cfRule type="cellIs" dxfId="968" priority="2674" operator="equal">
      <formula>"V"</formula>
    </cfRule>
  </conditionalFormatting>
  <conditionalFormatting sqref="W1067">
    <cfRule type="cellIs" dxfId="967" priority="2675" operator="equal">
      <formula>"X"</formula>
    </cfRule>
    <cfRule type="cellIs" dxfId="966" priority="2676" operator="equal">
      <formula>"V"</formula>
    </cfRule>
  </conditionalFormatting>
  <conditionalFormatting sqref="W1068">
    <cfRule type="cellIs" dxfId="965" priority="2677" operator="equal">
      <formula>"X"</formula>
    </cfRule>
    <cfRule type="cellIs" dxfId="964" priority="2678" operator="equal">
      <formula>"V"</formula>
    </cfRule>
  </conditionalFormatting>
  <conditionalFormatting sqref="W1069">
    <cfRule type="cellIs" dxfId="963" priority="2679" operator="equal">
      <formula>"X"</formula>
    </cfRule>
    <cfRule type="cellIs" dxfId="962" priority="2680" operator="equal">
      <formula>"V"</formula>
    </cfRule>
  </conditionalFormatting>
  <conditionalFormatting sqref="W1070">
    <cfRule type="cellIs" dxfId="961" priority="2681" operator="equal">
      <formula>"X"</formula>
    </cfRule>
    <cfRule type="cellIs" dxfId="960" priority="2682" operator="equal">
      <formula>"V"</formula>
    </cfRule>
  </conditionalFormatting>
  <conditionalFormatting sqref="W1071">
    <cfRule type="cellIs" dxfId="959" priority="2683" operator="equal">
      <formula>"X"</formula>
    </cfRule>
    <cfRule type="cellIs" dxfId="958" priority="2684" operator="equal">
      <formula>"V"</formula>
    </cfRule>
  </conditionalFormatting>
  <conditionalFormatting sqref="W1072">
    <cfRule type="cellIs" dxfId="957" priority="2685" operator="equal">
      <formula>"X"</formula>
    </cfRule>
    <cfRule type="cellIs" dxfId="956" priority="2686" operator="equal">
      <formula>"V"</formula>
    </cfRule>
  </conditionalFormatting>
  <conditionalFormatting sqref="W1073">
    <cfRule type="cellIs" dxfId="955" priority="2687" operator="equal">
      <formula>"X"</formula>
    </cfRule>
    <cfRule type="cellIs" dxfId="954" priority="2688" operator="equal">
      <formula>"V"</formula>
    </cfRule>
  </conditionalFormatting>
  <conditionalFormatting sqref="W1074">
    <cfRule type="cellIs" dxfId="953" priority="2689" operator="equal">
      <formula>"X"</formula>
    </cfRule>
    <cfRule type="cellIs" dxfId="952" priority="2690" operator="equal">
      <formula>"V"</formula>
    </cfRule>
  </conditionalFormatting>
  <conditionalFormatting sqref="W1075">
    <cfRule type="cellIs" dxfId="951" priority="2691" operator="equal">
      <formula>"X"</formula>
    </cfRule>
    <cfRule type="cellIs" dxfId="950" priority="2692" operator="equal">
      <formula>"V"</formula>
    </cfRule>
  </conditionalFormatting>
  <conditionalFormatting sqref="W1076">
    <cfRule type="cellIs" dxfId="949" priority="2693" operator="equal">
      <formula>"X"</formula>
    </cfRule>
    <cfRule type="cellIs" dxfId="948" priority="2694" operator="equal">
      <formula>"V"</formula>
    </cfRule>
  </conditionalFormatting>
  <conditionalFormatting sqref="W1077">
    <cfRule type="cellIs" dxfId="947" priority="2695" operator="equal">
      <formula>"X"</formula>
    </cfRule>
    <cfRule type="cellIs" dxfId="946" priority="2696" operator="equal">
      <formula>"V"</formula>
    </cfRule>
  </conditionalFormatting>
  <conditionalFormatting sqref="W1078">
    <cfRule type="cellIs" dxfId="945" priority="2697" operator="equal">
      <formula>"X"</formula>
    </cfRule>
    <cfRule type="cellIs" dxfId="944" priority="2698" operator="equal">
      <formula>"V"</formula>
    </cfRule>
  </conditionalFormatting>
  <conditionalFormatting sqref="W1079">
    <cfRule type="cellIs" dxfId="943" priority="2699" operator="equal">
      <formula>"X"</formula>
    </cfRule>
    <cfRule type="cellIs" dxfId="942" priority="2700" operator="equal">
      <formula>"V"</formula>
    </cfRule>
  </conditionalFormatting>
  <conditionalFormatting sqref="W1080">
    <cfRule type="cellIs" dxfId="941" priority="2701" operator="equal">
      <formula>"X"</formula>
    </cfRule>
    <cfRule type="cellIs" dxfId="940" priority="2702" operator="equal">
      <formula>"V"</formula>
    </cfRule>
  </conditionalFormatting>
  <conditionalFormatting sqref="W1081">
    <cfRule type="cellIs" dxfId="939" priority="2703" operator="equal">
      <formula>"X"</formula>
    </cfRule>
    <cfRule type="cellIs" dxfId="938" priority="2704" operator="equal">
      <formula>"V"</formula>
    </cfRule>
  </conditionalFormatting>
  <conditionalFormatting sqref="W1082">
    <cfRule type="cellIs" dxfId="937" priority="2705" operator="equal">
      <formula>"X"</formula>
    </cfRule>
    <cfRule type="cellIs" dxfId="936" priority="2706" operator="equal">
      <formula>"V"</formula>
    </cfRule>
  </conditionalFormatting>
  <conditionalFormatting sqref="W1083">
    <cfRule type="cellIs" dxfId="935" priority="2707" operator="equal">
      <formula>"X"</formula>
    </cfRule>
    <cfRule type="cellIs" dxfId="934" priority="2708" operator="equal">
      <formula>"V"</formula>
    </cfRule>
  </conditionalFormatting>
  <conditionalFormatting sqref="W1084">
    <cfRule type="cellIs" dxfId="933" priority="2709" operator="equal">
      <formula>"X"</formula>
    </cfRule>
    <cfRule type="cellIs" dxfId="932" priority="2710" operator="equal">
      <formula>"V"</formula>
    </cfRule>
  </conditionalFormatting>
  <conditionalFormatting sqref="W1085">
    <cfRule type="cellIs" dxfId="931" priority="2711" operator="equal">
      <formula>"X"</formula>
    </cfRule>
    <cfRule type="cellIs" dxfId="930" priority="2712" operator="equal">
      <formula>"V"</formula>
    </cfRule>
  </conditionalFormatting>
  <conditionalFormatting sqref="W1086">
    <cfRule type="cellIs" dxfId="929" priority="2713" operator="equal">
      <formula>"X"</formula>
    </cfRule>
    <cfRule type="cellIs" dxfId="928" priority="2714" operator="equal">
      <formula>"V"</formula>
    </cfRule>
  </conditionalFormatting>
  <conditionalFormatting sqref="W1087">
    <cfRule type="cellIs" dxfId="927" priority="2715" operator="equal">
      <formula>"X"</formula>
    </cfRule>
    <cfRule type="cellIs" dxfId="926" priority="2716" operator="equal">
      <formula>"V"</formula>
    </cfRule>
  </conditionalFormatting>
  <conditionalFormatting sqref="W1088">
    <cfRule type="cellIs" dxfId="925" priority="2717" operator="equal">
      <formula>"X"</formula>
    </cfRule>
    <cfRule type="cellIs" dxfId="924" priority="2718" operator="equal">
      <formula>"V"</formula>
    </cfRule>
  </conditionalFormatting>
  <conditionalFormatting sqref="W1089">
    <cfRule type="cellIs" dxfId="923" priority="2719" operator="equal">
      <formula>"X"</formula>
    </cfRule>
    <cfRule type="cellIs" dxfId="922" priority="2720" operator="equal">
      <formula>"V"</formula>
    </cfRule>
  </conditionalFormatting>
  <conditionalFormatting sqref="W1090">
    <cfRule type="cellIs" dxfId="921" priority="2721" operator="equal">
      <formula>"X"</formula>
    </cfRule>
    <cfRule type="cellIs" dxfId="920" priority="2722" operator="equal">
      <formula>"V"</formula>
    </cfRule>
  </conditionalFormatting>
  <conditionalFormatting sqref="W1091">
    <cfRule type="cellIs" dxfId="919" priority="2723" operator="equal">
      <formula>"X"</formula>
    </cfRule>
    <cfRule type="cellIs" dxfId="918" priority="2724" operator="equal">
      <formula>"V"</formula>
    </cfRule>
  </conditionalFormatting>
  <conditionalFormatting sqref="W1092">
    <cfRule type="cellIs" dxfId="917" priority="2725" operator="equal">
      <formula>"X"</formula>
    </cfRule>
    <cfRule type="cellIs" dxfId="916" priority="2726" operator="equal">
      <formula>"V"</formula>
    </cfRule>
  </conditionalFormatting>
  <conditionalFormatting sqref="W1093">
    <cfRule type="cellIs" dxfId="915" priority="2727" operator="equal">
      <formula>"X"</formula>
    </cfRule>
    <cfRule type="cellIs" dxfId="914" priority="2728" operator="equal">
      <formula>"V"</formula>
    </cfRule>
  </conditionalFormatting>
  <conditionalFormatting sqref="W1094">
    <cfRule type="cellIs" dxfId="913" priority="2729" operator="equal">
      <formula>"X"</formula>
    </cfRule>
    <cfRule type="cellIs" dxfId="912" priority="2730" operator="equal">
      <formula>"V"</formula>
    </cfRule>
  </conditionalFormatting>
  <conditionalFormatting sqref="W1095">
    <cfRule type="cellIs" dxfId="911" priority="2731" operator="equal">
      <formula>"X"</formula>
    </cfRule>
    <cfRule type="cellIs" dxfId="910" priority="2732" operator="equal">
      <formula>"V"</formula>
    </cfRule>
  </conditionalFormatting>
  <conditionalFormatting sqref="W1096">
    <cfRule type="cellIs" dxfId="909" priority="2733" operator="equal">
      <formula>"X"</formula>
    </cfRule>
    <cfRule type="cellIs" dxfId="908" priority="2734" operator="equal">
      <formula>"V"</formula>
    </cfRule>
  </conditionalFormatting>
  <conditionalFormatting sqref="W1097">
    <cfRule type="cellIs" dxfId="907" priority="2735" operator="equal">
      <formula>"X"</formula>
    </cfRule>
    <cfRule type="cellIs" dxfId="906" priority="2736" operator="equal">
      <formula>"V"</formula>
    </cfRule>
  </conditionalFormatting>
  <conditionalFormatting sqref="W1098">
    <cfRule type="cellIs" dxfId="905" priority="2737" operator="equal">
      <formula>"X"</formula>
    </cfRule>
    <cfRule type="cellIs" dxfId="904" priority="2738" operator="equal">
      <formula>"V"</formula>
    </cfRule>
  </conditionalFormatting>
  <conditionalFormatting sqref="W1099">
    <cfRule type="cellIs" dxfId="903" priority="2739" operator="equal">
      <formula>"X"</formula>
    </cfRule>
    <cfRule type="cellIs" dxfId="902" priority="2740" operator="equal">
      <formula>"V"</formula>
    </cfRule>
  </conditionalFormatting>
  <conditionalFormatting sqref="W1100">
    <cfRule type="cellIs" dxfId="901" priority="2741" operator="equal">
      <formula>"X"</formula>
    </cfRule>
    <cfRule type="cellIs" dxfId="900" priority="2742" operator="equal">
      <formula>"V"</formula>
    </cfRule>
  </conditionalFormatting>
  <conditionalFormatting sqref="W1101">
    <cfRule type="cellIs" dxfId="899" priority="2743" operator="equal">
      <formula>"X"</formula>
    </cfRule>
    <cfRule type="cellIs" dxfId="898" priority="2744" operator="equal">
      <formula>"V"</formula>
    </cfRule>
  </conditionalFormatting>
  <conditionalFormatting sqref="W1102">
    <cfRule type="cellIs" dxfId="897" priority="2745" operator="equal">
      <formula>"X"</formula>
    </cfRule>
    <cfRule type="cellIs" dxfId="896" priority="2746" operator="equal">
      <formula>"V"</formula>
    </cfRule>
  </conditionalFormatting>
  <conditionalFormatting sqref="W1103">
    <cfRule type="cellIs" dxfId="895" priority="2747" operator="equal">
      <formula>"X"</formula>
    </cfRule>
    <cfRule type="cellIs" dxfId="894" priority="2748" operator="equal">
      <formula>"V"</formula>
    </cfRule>
  </conditionalFormatting>
  <conditionalFormatting sqref="W1104">
    <cfRule type="cellIs" dxfId="893" priority="2749" operator="equal">
      <formula>"X"</formula>
    </cfRule>
    <cfRule type="cellIs" dxfId="892" priority="2750" operator="equal">
      <formula>"V"</formula>
    </cfRule>
  </conditionalFormatting>
  <conditionalFormatting sqref="W1105">
    <cfRule type="cellIs" dxfId="891" priority="2751" operator="equal">
      <formula>"X"</formula>
    </cfRule>
    <cfRule type="cellIs" dxfId="890" priority="2752" operator="equal">
      <formula>"V"</formula>
    </cfRule>
  </conditionalFormatting>
  <conditionalFormatting sqref="W1106">
    <cfRule type="cellIs" dxfId="889" priority="2753" operator="equal">
      <formula>"X"</formula>
    </cfRule>
    <cfRule type="cellIs" dxfId="888" priority="2754" operator="equal">
      <formula>"V"</formula>
    </cfRule>
  </conditionalFormatting>
  <conditionalFormatting sqref="W1107">
    <cfRule type="cellIs" dxfId="887" priority="2755" operator="equal">
      <formula>"X"</formula>
    </cfRule>
    <cfRule type="cellIs" dxfId="886" priority="2756" operator="equal">
      <formula>"V"</formula>
    </cfRule>
  </conditionalFormatting>
  <conditionalFormatting sqref="W1108">
    <cfRule type="cellIs" dxfId="885" priority="2757" operator="equal">
      <formula>"X"</formula>
    </cfRule>
    <cfRule type="cellIs" dxfId="884" priority="2758" operator="equal">
      <formula>"V"</formula>
    </cfRule>
  </conditionalFormatting>
  <conditionalFormatting sqref="W1109">
    <cfRule type="cellIs" dxfId="883" priority="2759" operator="equal">
      <formula>"X"</formula>
    </cfRule>
    <cfRule type="cellIs" dxfId="882" priority="2760" operator="equal">
      <formula>"V"</formula>
    </cfRule>
  </conditionalFormatting>
  <conditionalFormatting sqref="T573:W583 T251:W334 T335:T337 T398:T399 T618:T626">
    <cfRule type="cellIs" dxfId="881" priority="893" operator="equal">
      <formula>"X"</formula>
    </cfRule>
    <cfRule type="cellIs" dxfId="880" priority="894" operator="equal">
      <formula>"V"</formula>
    </cfRule>
  </conditionalFormatting>
  <conditionalFormatting sqref="T404">
    <cfRule type="cellIs" dxfId="879" priority="891" operator="equal">
      <formula>"X"</formula>
    </cfRule>
    <cfRule type="cellIs" dxfId="878" priority="892" operator="equal">
      <formula>"V"</formula>
    </cfRule>
  </conditionalFormatting>
  <conditionalFormatting sqref="T436">
    <cfRule type="cellIs" dxfId="877" priority="741" operator="equal">
      <formula>"X"</formula>
    </cfRule>
    <cfRule type="cellIs" dxfId="876" priority="742" operator="equal">
      <formula>"V"</formula>
    </cfRule>
  </conditionalFormatting>
  <conditionalFormatting sqref="U424:W424">
    <cfRule type="cellIs" dxfId="875" priority="787" operator="equal">
      <formula>"X"</formula>
    </cfRule>
    <cfRule type="cellIs" dxfId="874" priority="788" operator="equal">
      <formula>"V"</formula>
    </cfRule>
  </conditionalFormatting>
  <conditionalFormatting sqref="U397:W397">
    <cfRule type="cellIs" dxfId="873" priority="863" operator="equal">
      <formula>"X"</formula>
    </cfRule>
    <cfRule type="cellIs" dxfId="872" priority="864" operator="equal">
      <formula>"V"</formula>
    </cfRule>
  </conditionalFormatting>
  <conditionalFormatting sqref="T471:T474">
    <cfRule type="cellIs" dxfId="871" priority="889" operator="equal">
      <formula>"X"</formula>
    </cfRule>
    <cfRule type="cellIs" dxfId="870" priority="890" operator="equal">
      <formula>"V"</formula>
    </cfRule>
  </conditionalFormatting>
  <conditionalFormatting sqref="T475:T483">
    <cfRule type="cellIs" dxfId="869" priority="887" operator="equal">
      <formula>"X"</formula>
    </cfRule>
    <cfRule type="cellIs" dxfId="868" priority="888" operator="equal">
      <formula>"V"</formula>
    </cfRule>
  </conditionalFormatting>
  <conditionalFormatting sqref="T488:T489">
    <cfRule type="cellIs" dxfId="867" priority="885" operator="equal">
      <formula>"X"</formula>
    </cfRule>
    <cfRule type="cellIs" dxfId="866" priority="886" operator="equal">
      <formula>"V"</formula>
    </cfRule>
  </conditionalFormatting>
  <conditionalFormatting sqref="T513:T514 T518">
    <cfRule type="cellIs" dxfId="865" priority="883" operator="equal">
      <formula>"X"</formula>
    </cfRule>
    <cfRule type="cellIs" dxfId="864" priority="884" operator="equal">
      <formula>"V"</formula>
    </cfRule>
  </conditionalFormatting>
  <conditionalFormatting sqref="T554:W560">
    <cfRule type="cellIs" dxfId="863" priority="881" operator="equal">
      <formula>"X"</formula>
    </cfRule>
    <cfRule type="cellIs" dxfId="862" priority="882" operator="equal">
      <formula>"V"</formula>
    </cfRule>
  </conditionalFormatting>
  <conditionalFormatting sqref="T561:W572">
    <cfRule type="cellIs" dxfId="861" priority="879" operator="equal">
      <formula>"X"</formula>
    </cfRule>
    <cfRule type="cellIs" dxfId="860" priority="880" operator="equal">
      <formula>"V"</formula>
    </cfRule>
  </conditionalFormatting>
  <conditionalFormatting sqref="T584:W595">
    <cfRule type="cellIs" dxfId="859" priority="877" operator="equal">
      <formula>"X"</formula>
    </cfRule>
    <cfRule type="cellIs" dxfId="858" priority="878" operator="equal">
      <formula>"V"</formula>
    </cfRule>
  </conditionalFormatting>
  <conditionalFormatting sqref="U335:W337">
    <cfRule type="cellIs" dxfId="857" priority="875" operator="equal">
      <formula>"X"</formula>
    </cfRule>
    <cfRule type="cellIs" dxfId="856" priority="876" operator="equal">
      <formula>"V"</formula>
    </cfRule>
  </conditionalFormatting>
  <conditionalFormatting sqref="U494:W494">
    <cfRule type="cellIs" dxfId="855" priority="623" operator="equal">
      <formula>"X"</formula>
    </cfRule>
    <cfRule type="cellIs" dxfId="854" priority="624" operator="equal">
      <formula>"V"</formula>
    </cfRule>
  </conditionalFormatting>
  <conditionalFormatting sqref="T338:W341">
    <cfRule type="cellIs" dxfId="853" priority="873" operator="equal">
      <formula>"X"</formula>
    </cfRule>
    <cfRule type="cellIs" dxfId="852" priority="874" operator="equal">
      <formula>"V"</formula>
    </cfRule>
  </conditionalFormatting>
  <conditionalFormatting sqref="T342:W348">
    <cfRule type="cellIs" dxfId="851" priority="871" operator="equal">
      <formula>"X"</formula>
    </cfRule>
    <cfRule type="cellIs" dxfId="850" priority="872" operator="equal">
      <formula>"V"</formula>
    </cfRule>
  </conditionalFormatting>
  <conditionalFormatting sqref="T349:W354">
    <cfRule type="cellIs" dxfId="849" priority="869" operator="equal">
      <formula>"X"</formula>
    </cfRule>
    <cfRule type="cellIs" dxfId="848" priority="870" operator="equal">
      <formula>"V"</formula>
    </cfRule>
  </conditionalFormatting>
  <conditionalFormatting sqref="T355:W379">
    <cfRule type="cellIs" dxfId="847" priority="867" operator="equal">
      <formula>"X"</formula>
    </cfRule>
    <cfRule type="cellIs" dxfId="846" priority="868" operator="equal">
      <formula>"V"</formula>
    </cfRule>
  </conditionalFormatting>
  <conditionalFormatting sqref="T380:W396 T397">
    <cfRule type="cellIs" dxfId="845" priority="865" operator="equal">
      <formula>"X"</formula>
    </cfRule>
    <cfRule type="cellIs" dxfId="844" priority="866" operator="equal">
      <formula>"V"</formula>
    </cfRule>
  </conditionalFormatting>
  <conditionalFormatting sqref="U398:W399">
    <cfRule type="cellIs" dxfId="843" priority="861" operator="equal">
      <formula>"X"</formula>
    </cfRule>
    <cfRule type="cellIs" dxfId="842" priority="862" operator="equal">
      <formula>"V"</formula>
    </cfRule>
  </conditionalFormatting>
  <conditionalFormatting sqref="T400">
    <cfRule type="cellIs" dxfId="841" priority="859" operator="equal">
      <formula>"X"</formula>
    </cfRule>
    <cfRule type="cellIs" dxfId="840" priority="860" operator="equal">
      <formula>"V"</formula>
    </cfRule>
  </conditionalFormatting>
  <conditionalFormatting sqref="U400:W400">
    <cfRule type="cellIs" dxfId="839" priority="857" operator="equal">
      <formula>"X"</formula>
    </cfRule>
    <cfRule type="cellIs" dxfId="838" priority="858" operator="equal">
      <formula>"V"</formula>
    </cfRule>
  </conditionalFormatting>
  <conditionalFormatting sqref="T401">
    <cfRule type="cellIs" dxfId="837" priority="855" operator="equal">
      <formula>"X"</formula>
    </cfRule>
    <cfRule type="cellIs" dxfId="836" priority="856" operator="equal">
      <formula>"V"</formula>
    </cfRule>
  </conditionalFormatting>
  <conditionalFormatting sqref="U401:W401">
    <cfRule type="cellIs" dxfId="835" priority="853" operator="equal">
      <formula>"X"</formula>
    </cfRule>
    <cfRule type="cellIs" dxfId="834" priority="854" operator="equal">
      <formula>"V"</formula>
    </cfRule>
  </conditionalFormatting>
  <conditionalFormatting sqref="T402:T403">
    <cfRule type="cellIs" dxfId="833" priority="851" operator="equal">
      <formula>"X"</formula>
    </cfRule>
    <cfRule type="cellIs" dxfId="832" priority="852" operator="equal">
      <formula>"V"</formula>
    </cfRule>
  </conditionalFormatting>
  <conditionalFormatting sqref="U402:W403">
    <cfRule type="cellIs" dxfId="831" priority="849" operator="equal">
      <formula>"X"</formula>
    </cfRule>
    <cfRule type="cellIs" dxfId="830" priority="850" operator="equal">
      <formula>"V"</formula>
    </cfRule>
  </conditionalFormatting>
  <conditionalFormatting sqref="U404:W404">
    <cfRule type="cellIs" dxfId="829" priority="847" operator="equal">
      <formula>"X"</formula>
    </cfRule>
    <cfRule type="cellIs" dxfId="828" priority="848" operator="equal">
      <formula>"V"</formula>
    </cfRule>
  </conditionalFormatting>
  <conditionalFormatting sqref="T405:T409">
    <cfRule type="cellIs" dxfId="827" priority="845" operator="equal">
      <formula>"X"</formula>
    </cfRule>
    <cfRule type="cellIs" dxfId="826" priority="846" operator="equal">
      <formula>"V"</formula>
    </cfRule>
  </conditionalFormatting>
  <conditionalFormatting sqref="U405:W409">
    <cfRule type="cellIs" dxfId="825" priority="843" operator="equal">
      <formula>"X"</formula>
    </cfRule>
    <cfRule type="cellIs" dxfId="824" priority="844" operator="equal">
      <formula>"V"</formula>
    </cfRule>
  </conditionalFormatting>
  <conditionalFormatting sqref="T410">
    <cfRule type="cellIs" dxfId="823" priority="841" operator="equal">
      <formula>"X"</formula>
    </cfRule>
    <cfRule type="cellIs" dxfId="822" priority="842" operator="equal">
      <formula>"V"</formula>
    </cfRule>
  </conditionalFormatting>
  <conditionalFormatting sqref="U410:W410">
    <cfRule type="cellIs" dxfId="821" priority="839" operator="equal">
      <formula>"X"</formula>
    </cfRule>
    <cfRule type="cellIs" dxfId="820" priority="840" operator="equal">
      <formula>"V"</formula>
    </cfRule>
  </conditionalFormatting>
  <conditionalFormatting sqref="T412">
    <cfRule type="cellIs" dxfId="819" priority="837" operator="equal">
      <formula>"X"</formula>
    </cfRule>
    <cfRule type="cellIs" dxfId="818" priority="838" operator="equal">
      <formula>"V"</formula>
    </cfRule>
  </conditionalFormatting>
  <conditionalFormatting sqref="U412:W412">
    <cfRule type="cellIs" dxfId="817" priority="835" operator="equal">
      <formula>"X"</formula>
    </cfRule>
    <cfRule type="cellIs" dxfId="816" priority="836" operator="equal">
      <formula>"V"</formula>
    </cfRule>
  </conditionalFormatting>
  <conditionalFormatting sqref="T413">
    <cfRule type="cellIs" dxfId="815" priority="833" operator="equal">
      <formula>"X"</formula>
    </cfRule>
    <cfRule type="cellIs" dxfId="814" priority="834" operator="equal">
      <formula>"V"</formula>
    </cfRule>
  </conditionalFormatting>
  <conditionalFormatting sqref="U413:W413">
    <cfRule type="cellIs" dxfId="813" priority="831" operator="equal">
      <formula>"X"</formula>
    </cfRule>
    <cfRule type="cellIs" dxfId="812" priority="832" operator="equal">
      <formula>"V"</formula>
    </cfRule>
  </conditionalFormatting>
  <conditionalFormatting sqref="T414">
    <cfRule type="cellIs" dxfId="811" priority="829" operator="equal">
      <formula>"X"</formula>
    </cfRule>
    <cfRule type="cellIs" dxfId="810" priority="830" operator="equal">
      <formula>"V"</formula>
    </cfRule>
  </conditionalFormatting>
  <conditionalFormatting sqref="U414:W414">
    <cfRule type="cellIs" dxfId="809" priority="827" operator="equal">
      <formula>"X"</formula>
    </cfRule>
    <cfRule type="cellIs" dxfId="808" priority="828" operator="equal">
      <formula>"V"</formula>
    </cfRule>
  </conditionalFormatting>
  <conditionalFormatting sqref="T415">
    <cfRule type="cellIs" dxfId="807" priority="825" operator="equal">
      <formula>"X"</formula>
    </cfRule>
    <cfRule type="cellIs" dxfId="806" priority="826" operator="equal">
      <formula>"V"</formula>
    </cfRule>
  </conditionalFormatting>
  <conditionalFormatting sqref="U415:W415">
    <cfRule type="cellIs" dxfId="805" priority="823" operator="equal">
      <formula>"X"</formula>
    </cfRule>
    <cfRule type="cellIs" dxfId="804" priority="824" operator="equal">
      <formula>"V"</formula>
    </cfRule>
  </conditionalFormatting>
  <conditionalFormatting sqref="T417">
    <cfRule type="cellIs" dxfId="803" priority="821" operator="equal">
      <formula>"X"</formula>
    </cfRule>
    <cfRule type="cellIs" dxfId="802" priority="822" operator="equal">
      <formula>"V"</formula>
    </cfRule>
  </conditionalFormatting>
  <conditionalFormatting sqref="U417:W417">
    <cfRule type="cellIs" dxfId="801" priority="819" operator="equal">
      <formula>"X"</formula>
    </cfRule>
    <cfRule type="cellIs" dxfId="800" priority="820" operator="equal">
      <formula>"V"</formula>
    </cfRule>
  </conditionalFormatting>
  <conditionalFormatting sqref="T416">
    <cfRule type="cellIs" dxfId="799" priority="817" operator="equal">
      <formula>"X"</formula>
    </cfRule>
    <cfRule type="cellIs" dxfId="798" priority="818" operator="equal">
      <formula>"V"</formula>
    </cfRule>
  </conditionalFormatting>
  <conditionalFormatting sqref="U416:W416">
    <cfRule type="cellIs" dxfId="797" priority="815" operator="equal">
      <formula>"X"</formula>
    </cfRule>
    <cfRule type="cellIs" dxfId="796" priority="816" operator="equal">
      <formula>"V"</formula>
    </cfRule>
  </conditionalFormatting>
  <conditionalFormatting sqref="T418">
    <cfRule type="cellIs" dxfId="795" priority="813" operator="equal">
      <formula>"X"</formula>
    </cfRule>
    <cfRule type="cellIs" dxfId="794" priority="814" operator="equal">
      <formula>"V"</formula>
    </cfRule>
  </conditionalFormatting>
  <conditionalFormatting sqref="U418:W418">
    <cfRule type="cellIs" dxfId="793" priority="811" operator="equal">
      <formula>"X"</formula>
    </cfRule>
    <cfRule type="cellIs" dxfId="792" priority="812" operator="equal">
      <formula>"V"</formula>
    </cfRule>
  </conditionalFormatting>
  <conditionalFormatting sqref="T419">
    <cfRule type="cellIs" dxfId="791" priority="809" operator="equal">
      <formula>"X"</formula>
    </cfRule>
    <cfRule type="cellIs" dxfId="790" priority="810" operator="equal">
      <formula>"V"</formula>
    </cfRule>
  </conditionalFormatting>
  <conditionalFormatting sqref="U419:W419">
    <cfRule type="cellIs" dxfId="789" priority="807" operator="equal">
      <formula>"X"</formula>
    </cfRule>
    <cfRule type="cellIs" dxfId="788" priority="808" operator="equal">
      <formula>"V"</formula>
    </cfRule>
  </conditionalFormatting>
  <conditionalFormatting sqref="T420">
    <cfRule type="cellIs" dxfId="787" priority="805" operator="equal">
      <formula>"X"</formula>
    </cfRule>
    <cfRule type="cellIs" dxfId="786" priority="806" operator="equal">
      <formula>"V"</formula>
    </cfRule>
  </conditionalFormatting>
  <conditionalFormatting sqref="U420:W420">
    <cfRule type="cellIs" dxfId="785" priority="803" operator="equal">
      <formula>"X"</formula>
    </cfRule>
    <cfRule type="cellIs" dxfId="784" priority="804" operator="equal">
      <formula>"V"</formula>
    </cfRule>
  </conditionalFormatting>
  <conditionalFormatting sqref="T421">
    <cfRule type="cellIs" dxfId="783" priority="801" operator="equal">
      <formula>"X"</formula>
    </cfRule>
    <cfRule type="cellIs" dxfId="782" priority="802" operator="equal">
      <formula>"V"</formula>
    </cfRule>
  </conditionalFormatting>
  <conditionalFormatting sqref="U421:W421">
    <cfRule type="cellIs" dxfId="781" priority="799" operator="equal">
      <formula>"X"</formula>
    </cfRule>
    <cfRule type="cellIs" dxfId="780" priority="800" operator="equal">
      <formula>"V"</formula>
    </cfRule>
  </conditionalFormatting>
  <conditionalFormatting sqref="T422">
    <cfRule type="cellIs" dxfId="779" priority="797" operator="equal">
      <formula>"X"</formula>
    </cfRule>
    <cfRule type="cellIs" dxfId="778" priority="798" operator="equal">
      <formula>"V"</formula>
    </cfRule>
  </conditionalFormatting>
  <conditionalFormatting sqref="U422:W422">
    <cfRule type="cellIs" dxfId="777" priority="795" operator="equal">
      <formula>"X"</formula>
    </cfRule>
    <cfRule type="cellIs" dxfId="776" priority="796" operator="equal">
      <formula>"V"</formula>
    </cfRule>
  </conditionalFormatting>
  <conditionalFormatting sqref="T423">
    <cfRule type="cellIs" dxfId="775" priority="793" operator="equal">
      <formula>"X"</formula>
    </cfRule>
    <cfRule type="cellIs" dxfId="774" priority="794" operator="equal">
      <formula>"V"</formula>
    </cfRule>
  </conditionalFormatting>
  <conditionalFormatting sqref="U423:W423">
    <cfRule type="cellIs" dxfId="773" priority="791" operator="equal">
      <formula>"X"</formula>
    </cfRule>
    <cfRule type="cellIs" dxfId="772" priority="792" operator="equal">
      <formula>"V"</formula>
    </cfRule>
  </conditionalFormatting>
  <conditionalFormatting sqref="T424">
    <cfRule type="cellIs" dxfId="771" priority="789" operator="equal">
      <formula>"X"</formula>
    </cfRule>
    <cfRule type="cellIs" dxfId="770" priority="790" operator="equal">
      <formula>"V"</formula>
    </cfRule>
  </conditionalFormatting>
  <conditionalFormatting sqref="T425">
    <cfRule type="cellIs" dxfId="769" priority="785" operator="equal">
      <formula>"X"</formula>
    </cfRule>
    <cfRule type="cellIs" dxfId="768" priority="786" operator="equal">
      <formula>"V"</formula>
    </cfRule>
  </conditionalFormatting>
  <conditionalFormatting sqref="U425:W425">
    <cfRule type="cellIs" dxfId="767" priority="783" operator="equal">
      <formula>"X"</formula>
    </cfRule>
    <cfRule type="cellIs" dxfId="766" priority="784" operator="equal">
      <formula>"V"</formula>
    </cfRule>
  </conditionalFormatting>
  <conditionalFormatting sqref="T426">
    <cfRule type="cellIs" dxfId="765" priority="781" operator="equal">
      <formula>"X"</formula>
    </cfRule>
    <cfRule type="cellIs" dxfId="764" priority="782" operator="equal">
      <formula>"V"</formula>
    </cfRule>
  </conditionalFormatting>
  <conditionalFormatting sqref="U426:W426">
    <cfRule type="cellIs" dxfId="763" priority="779" operator="equal">
      <formula>"X"</formula>
    </cfRule>
    <cfRule type="cellIs" dxfId="762" priority="780" operator="equal">
      <formula>"V"</formula>
    </cfRule>
  </conditionalFormatting>
  <conditionalFormatting sqref="T427">
    <cfRule type="cellIs" dxfId="761" priority="777" operator="equal">
      <formula>"X"</formula>
    </cfRule>
    <cfRule type="cellIs" dxfId="760" priority="778" operator="equal">
      <formula>"V"</formula>
    </cfRule>
  </conditionalFormatting>
  <conditionalFormatting sqref="U427:W427">
    <cfRule type="cellIs" dxfId="759" priority="775" operator="equal">
      <formula>"X"</formula>
    </cfRule>
    <cfRule type="cellIs" dxfId="758" priority="776" operator="equal">
      <formula>"V"</formula>
    </cfRule>
  </conditionalFormatting>
  <conditionalFormatting sqref="T428">
    <cfRule type="cellIs" dxfId="757" priority="773" operator="equal">
      <formula>"X"</formula>
    </cfRule>
    <cfRule type="cellIs" dxfId="756" priority="774" operator="equal">
      <formula>"V"</formula>
    </cfRule>
  </conditionalFormatting>
  <conditionalFormatting sqref="U428:W428">
    <cfRule type="cellIs" dxfId="755" priority="771" operator="equal">
      <formula>"X"</formula>
    </cfRule>
    <cfRule type="cellIs" dxfId="754" priority="772" operator="equal">
      <formula>"V"</formula>
    </cfRule>
  </conditionalFormatting>
  <conditionalFormatting sqref="T429">
    <cfRule type="cellIs" dxfId="753" priority="769" operator="equal">
      <formula>"X"</formula>
    </cfRule>
    <cfRule type="cellIs" dxfId="752" priority="770" operator="equal">
      <formula>"V"</formula>
    </cfRule>
  </conditionalFormatting>
  <conditionalFormatting sqref="U429:W429">
    <cfRule type="cellIs" dxfId="751" priority="767" operator="equal">
      <formula>"X"</formula>
    </cfRule>
    <cfRule type="cellIs" dxfId="750" priority="768" operator="equal">
      <formula>"V"</formula>
    </cfRule>
  </conditionalFormatting>
  <conditionalFormatting sqref="T430">
    <cfRule type="cellIs" dxfId="749" priority="765" operator="equal">
      <formula>"X"</formula>
    </cfRule>
    <cfRule type="cellIs" dxfId="748" priority="766" operator="equal">
      <formula>"V"</formula>
    </cfRule>
  </conditionalFormatting>
  <conditionalFormatting sqref="U430:W430">
    <cfRule type="cellIs" dxfId="747" priority="763" operator="equal">
      <formula>"X"</formula>
    </cfRule>
    <cfRule type="cellIs" dxfId="746" priority="764" operator="equal">
      <formula>"V"</formula>
    </cfRule>
  </conditionalFormatting>
  <conditionalFormatting sqref="T431">
    <cfRule type="cellIs" dxfId="745" priority="761" operator="equal">
      <formula>"X"</formula>
    </cfRule>
    <cfRule type="cellIs" dxfId="744" priority="762" operator="equal">
      <formula>"V"</formula>
    </cfRule>
  </conditionalFormatting>
  <conditionalFormatting sqref="U431:W431">
    <cfRule type="cellIs" dxfId="743" priority="759" operator="equal">
      <formula>"X"</formula>
    </cfRule>
    <cfRule type="cellIs" dxfId="742" priority="760" operator="equal">
      <formula>"V"</formula>
    </cfRule>
  </conditionalFormatting>
  <conditionalFormatting sqref="T432">
    <cfRule type="cellIs" dxfId="741" priority="757" operator="equal">
      <formula>"X"</formula>
    </cfRule>
    <cfRule type="cellIs" dxfId="740" priority="758" operator="equal">
      <formula>"V"</formula>
    </cfRule>
  </conditionalFormatting>
  <conditionalFormatting sqref="U432:W432">
    <cfRule type="cellIs" dxfId="739" priority="755" operator="equal">
      <formula>"X"</formula>
    </cfRule>
    <cfRule type="cellIs" dxfId="738" priority="756" operator="equal">
      <formula>"V"</formula>
    </cfRule>
  </conditionalFormatting>
  <conditionalFormatting sqref="T433">
    <cfRule type="cellIs" dxfId="737" priority="753" operator="equal">
      <formula>"X"</formula>
    </cfRule>
    <cfRule type="cellIs" dxfId="736" priority="754" operator="equal">
      <formula>"V"</formula>
    </cfRule>
  </conditionalFormatting>
  <conditionalFormatting sqref="U433:W433">
    <cfRule type="cellIs" dxfId="735" priority="751" operator="equal">
      <formula>"X"</formula>
    </cfRule>
    <cfRule type="cellIs" dxfId="734" priority="752" operator="equal">
      <formula>"V"</formula>
    </cfRule>
  </conditionalFormatting>
  <conditionalFormatting sqref="T434">
    <cfRule type="cellIs" dxfId="733" priority="749" operator="equal">
      <formula>"X"</formula>
    </cfRule>
    <cfRule type="cellIs" dxfId="732" priority="750" operator="equal">
      <formula>"V"</formula>
    </cfRule>
  </conditionalFormatting>
  <conditionalFormatting sqref="U434:W434">
    <cfRule type="cellIs" dxfId="731" priority="747" operator="equal">
      <formula>"X"</formula>
    </cfRule>
    <cfRule type="cellIs" dxfId="730" priority="748" operator="equal">
      <formula>"V"</formula>
    </cfRule>
  </conditionalFormatting>
  <conditionalFormatting sqref="T435">
    <cfRule type="cellIs" dxfId="729" priority="745" operator="equal">
      <formula>"X"</formula>
    </cfRule>
    <cfRule type="cellIs" dxfId="728" priority="746" operator="equal">
      <formula>"V"</formula>
    </cfRule>
  </conditionalFormatting>
  <conditionalFormatting sqref="U435:W435">
    <cfRule type="cellIs" dxfId="727" priority="743" operator="equal">
      <formula>"X"</formula>
    </cfRule>
    <cfRule type="cellIs" dxfId="726" priority="744" operator="equal">
      <formula>"V"</formula>
    </cfRule>
  </conditionalFormatting>
  <conditionalFormatting sqref="U436:W436">
    <cfRule type="cellIs" dxfId="725" priority="739" operator="equal">
      <formula>"X"</formula>
    </cfRule>
    <cfRule type="cellIs" dxfId="724" priority="740" operator="equal">
      <formula>"V"</formula>
    </cfRule>
  </conditionalFormatting>
  <conditionalFormatting sqref="T437">
    <cfRule type="cellIs" dxfId="723" priority="737" operator="equal">
      <formula>"X"</formula>
    </cfRule>
    <cfRule type="cellIs" dxfId="722" priority="738" operator="equal">
      <formula>"V"</formula>
    </cfRule>
  </conditionalFormatting>
  <conditionalFormatting sqref="U437:W437">
    <cfRule type="cellIs" dxfId="721" priority="735" operator="equal">
      <formula>"X"</formula>
    </cfRule>
    <cfRule type="cellIs" dxfId="720" priority="736" operator="equal">
      <formula>"V"</formula>
    </cfRule>
  </conditionalFormatting>
  <conditionalFormatting sqref="T438">
    <cfRule type="cellIs" dxfId="719" priority="733" operator="equal">
      <formula>"X"</formula>
    </cfRule>
    <cfRule type="cellIs" dxfId="718" priority="734" operator="equal">
      <formula>"V"</formula>
    </cfRule>
  </conditionalFormatting>
  <conditionalFormatting sqref="U438:W438">
    <cfRule type="cellIs" dxfId="717" priority="731" operator="equal">
      <formula>"X"</formula>
    </cfRule>
    <cfRule type="cellIs" dxfId="716" priority="732" operator="equal">
      <formula>"V"</formula>
    </cfRule>
  </conditionalFormatting>
  <conditionalFormatting sqref="T439">
    <cfRule type="cellIs" dxfId="715" priority="729" operator="equal">
      <formula>"X"</formula>
    </cfRule>
    <cfRule type="cellIs" dxfId="714" priority="730" operator="equal">
      <formula>"V"</formula>
    </cfRule>
  </conditionalFormatting>
  <conditionalFormatting sqref="U439:W439">
    <cfRule type="cellIs" dxfId="713" priority="727" operator="equal">
      <formula>"X"</formula>
    </cfRule>
    <cfRule type="cellIs" dxfId="712" priority="728" operator="equal">
      <formula>"V"</formula>
    </cfRule>
  </conditionalFormatting>
  <conditionalFormatting sqref="T440">
    <cfRule type="cellIs" dxfId="711" priority="725" operator="equal">
      <formula>"X"</formula>
    </cfRule>
    <cfRule type="cellIs" dxfId="710" priority="726" operator="equal">
      <formula>"V"</formula>
    </cfRule>
  </conditionalFormatting>
  <conditionalFormatting sqref="U440:W440">
    <cfRule type="cellIs" dxfId="709" priority="723" operator="equal">
      <formula>"X"</formula>
    </cfRule>
    <cfRule type="cellIs" dxfId="708" priority="724" operator="equal">
      <formula>"V"</formula>
    </cfRule>
  </conditionalFormatting>
  <conditionalFormatting sqref="T441">
    <cfRule type="cellIs" dxfId="707" priority="721" operator="equal">
      <formula>"X"</formula>
    </cfRule>
    <cfRule type="cellIs" dxfId="706" priority="722" operator="equal">
      <formula>"V"</formula>
    </cfRule>
  </conditionalFormatting>
  <conditionalFormatting sqref="U441:W441">
    <cfRule type="cellIs" dxfId="705" priority="719" operator="equal">
      <formula>"X"</formula>
    </cfRule>
    <cfRule type="cellIs" dxfId="704" priority="720" operator="equal">
      <formula>"V"</formula>
    </cfRule>
  </conditionalFormatting>
  <conditionalFormatting sqref="T442">
    <cfRule type="cellIs" dxfId="703" priority="717" operator="equal">
      <formula>"X"</formula>
    </cfRule>
    <cfRule type="cellIs" dxfId="702" priority="718" operator="equal">
      <formula>"V"</formula>
    </cfRule>
  </conditionalFormatting>
  <conditionalFormatting sqref="U442:W442">
    <cfRule type="cellIs" dxfId="701" priority="715" operator="equal">
      <formula>"X"</formula>
    </cfRule>
    <cfRule type="cellIs" dxfId="700" priority="716" operator="equal">
      <formula>"V"</formula>
    </cfRule>
  </conditionalFormatting>
  <conditionalFormatting sqref="T443">
    <cfRule type="cellIs" dxfId="699" priority="713" operator="equal">
      <formula>"X"</formula>
    </cfRule>
    <cfRule type="cellIs" dxfId="698" priority="714" operator="equal">
      <formula>"V"</formula>
    </cfRule>
  </conditionalFormatting>
  <conditionalFormatting sqref="U443:W443">
    <cfRule type="cellIs" dxfId="697" priority="711" operator="equal">
      <formula>"X"</formula>
    </cfRule>
    <cfRule type="cellIs" dxfId="696" priority="712" operator="equal">
      <formula>"V"</formula>
    </cfRule>
  </conditionalFormatting>
  <conditionalFormatting sqref="T444">
    <cfRule type="cellIs" dxfId="695" priority="709" operator="equal">
      <formula>"X"</formula>
    </cfRule>
    <cfRule type="cellIs" dxfId="694" priority="710" operator="equal">
      <formula>"V"</formula>
    </cfRule>
  </conditionalFormatting>
  <conditionalFormatting sqref="U444:W444">
    <cfRule type="cellIs" dxfId="693" priority="707" operator="equal">
      <formula>"X"</formula>
    </cfRule>
    <cfRule type="cellIs" dxfId="692" priority="708" operator="equal">
      <formula>"V"</formula>
    </cfRule>
  </conditionalFormatting>
  <conditionalFormatting sqref="T445">
    <cfRule type="cellIs" dxfId="691" priority="705" operator="equal">
      <formula>"X"</formula>
    </cfRule>
    <cfRule type="cellIs" dxfId="690" priority="706" operator="equal">
      <formula>"V"</formula>
    </cfRule>
  </conditionalFormatting>
  <conditionalFormatting sqref="U445:W445">
    <cfRule type="cellIs" dxfId="689" priority="703" operator="equal">
      <formula>"X"</formula>
    </cfRule>
    <cfRule type="cellIs" dxfId="688" priority="704" operator="equal">
      <formula>"V"</formula>
    </cfRule>
  </conditionalFormatting>
  <conditionalFormatting sqref="T446">
    <cfRule type="cellIs" dxfId="687" priority="701" operator="equal">
      <formula>"X"</formula>
    </cfRule>
    <cfRule type="cellIs" dxfId="686" priority="702" operator="equal">
      <formula>"V"</formula>
    </cfRule>
  </conditionalFormatting>
  <conditionalFormatting sqref="U446:W446">
    <cfRule type="cellIs" dxfId="685" priority="699" operator="equal">
      <formula>"X"</formula>
    </cfRule>
    <cfRule type="cellIs" dxfId="684" priority="700" operator="equal">
      <formula>"V"</formula>
    </cfRule>
  </conditionalFormatting>
  <conditionalFormatting sqref="T447">
    <cfRule type="cellIs" dxfId="683" priority="697" operator="equal">
      <formula>"X"</formula>
    </cfRule>
    <cfRule type="cellIs" dxfId="682" priority="698" operator="equal">
      <formula>"V"</formula>
    </cfRule>
  </conditionalFormatting>
  <conditionalFormatting sqref="U447:W447">
    <cfRule type="cellIs" dxfId="681" priority="695" operator="equal">
      <formula>"X"</formula>
    </cfRule>
    <cfRule type="cellIs" dxfId="680" priority="696" operator="equal">
      <formula>"V"</formula>
    </cfRule>
  </conditionalFormatting>
  <conditionalFormatting sqref="T448">
    <cfRule type="cellIs" dxfId="679" priority="693" operator="equal">
      <formula>"X"</formula>
    </cfRule>
    <cfRule type="cellIs" dxfId="678" priority="694" operator="equal">
      <formula>"V"</formula>
    </cfRule>
  </conditionalFormatting>
  <conditionalFormatting sqref="U448:W448">
    <cfRule type="cellIs" dxfId="677" priority="691" operator="equal">
      <formula>"X"</formula>
    </cfRule>
    <cfRule type="cellIs" dxfId="676" priority="692" operator="equal">
      <formula>"V"</formula>
    </cfRule>
  </conditionalFormatting>
  <conditionalFormatting sqref="T449">
    <cfRule type="cellIs" dxfId="675" priority="689" operator="equal">
      <formula>"X"</formula>
    </cfRule>
    <cfRule type="cellIs" dxfId="674" priority="690" operator="equal">
      <formula>"V"</formula>
    </cfRule>
  </conditionalFormatting>
  <conditionalFormatting sqref="U449:W449">
    <cfRule type="cellIs" dxfId="673" priority="687" operator="equal">
      <formula>"X"</formula>
    </cfRule>
    <cfRule type="cellIs" dxfId="672" priority="688" operator="equal">
      <formula>"V"</formula>
    </cfRule>
  </conditionalFormatting>
  <conditionalFormatting sqref="T450">
    <cfRule type="cellIs" dxfId="671" priority="685" operator="equal">
      <formula>"X"</formula>
    </cfRule>
    <cfRule type="cellIs" dxfId="670" priority="686" operator="equal">
      <formula>"V"</formula>
    </cfRule>
  </conditionalFormatting>
  <conditionalFormatting sqref="U450:W450">
    <cfRule type="cellIs" dxfId="669" priority="683" operator="equal">
      <formula>"X"</formula>
    </cfRule>
    <cfRule type="cellIs" dxfId="668" priority="684" operator="equal">
      <formula>"V"</formula>
    </cfRule>
  </conditionalFormatting>
  <conditionalFormatting sqref="T451">
    <cfRule type="cellIs" dxfId="667" priority="681" operator="equal">
      <formula>"X"</formula>
    </cfRule>
    <cfRule type="cellIs" dxfId="666" priority="682" operator="equal">
      <formula>"V"</formula>
    </cfRule>
  </conditionalFormatting>
  <conditionalFormatting sqref="U451:W451">
    <cfRule type="cellIs" dxfId="665" priority="679" operator="equal">
      <formula>"X"</formula>
    </cfRule>
    <cfRule type="cellIs" dxfId="664" priority="680" operator="equal">
      <formula>"V"</formula>
    </cfRule>
  </conditionalFormatting>
  <conditionalFormatting sqref="T452">
    <cfRule type="cellIs" dxfId="663" priority="677" operator="equal">
      <formula>"X"</formula>
    </cfRule>
    <cfRule type="cellIs" dxfId="662" priority="678" operator="equal">
      <formula>"V"</formula>
    </cfRule>
  </conditionalFormatting>
  <conditionalFormatting sqref="U452:W452">
    <cfRule type="cellIs" dxfId="661" priority="675" operator="equal">
      <formula>"X"</formula>
    </cfRule>
    <cfRule type="cellIs" dxfId="660" priority="676" operator="equal">
      <formula>"V"</formula>
    </cfRule>
  </conditionalFormatting>
  <conditionalFormatting sqref="T453">
    <cfRule type="cellIs" dxfId="659" priority="673" operator="equal">
      <formula>"X"</formula>
    </cfRule>
    <cfRule type="cellIs" dxfId="658" priority="674" operator="equal">
      <formula>"V"</formula>
    </cfRule>
  </conditionalFormatting>
  <conditionalFormatting sqref="U453:W453">
    <cfRule type="cellIs" dxfId="657" priority="671" operator="equal">
      <formula>"X"</formula>
    </cfRule>
    <cfRule type="cellIs" dxfId="656" priority="672" operator="equal">
      <formula>"V"</formula>
    </cfRule>
  </conditionalFormatting>
  <conditionalFormatting sqref="T454">
    <cfRule type="cellIs" dxfId="655" priority="669" operator="equal">
      <formula>"X"</formula>
    </cfRule>
    <cfRule type="cellIs" dxfId="654" priority="670" operator="equal">
      <formula>"V"</formula>
    </cfRule>
  </conditionalFormatting>
  <conditionalFormatting sqref="U454:W454">
    <cfRule type="cellIs" dxfId="653" priority="667" operator="equal">
      <formula>"X"</formula>
    </cfRule>
    <cfRule type="cellIs" dxfId="652" priority="668" operator="equal">
      <formula>"V"</formula>
    </cfRule>
  </conditionalFormatting>
  <conditionalFormatting sqref="T455">
    <cfRule type="cellIs" dxfId="651" priority="665" operator="equal">
      <formula>"X"</formula>
    </cfRule>
    <cfRule type="cellIs" dxfId="650" priority="666" operator="equal">
      <formula>"V"</formula>
    </cfRule>
  </conditionalFormatting>
  <conditionalFormatting sqref="U455:W455">
    <cfRule type="cellIs" dxfId="649" priority="663" operator="equal">
      <formula>"X"</formula>
    </cfRule>
    <cfRule type="cellIs" dxfId="648" priority="664" operator="equal">
      <formula>"V"</formula>
    </cfRule>
  </conditionalFormatting>
  <conditionalFormatting sqref="T456">
    <cfRule type="cellIs" dxfId="647" priority="661" operator="equal">
      <formula>"X"</formula>
    </cfRule>
    <cfRule type="cellIs" dxfId="646" priority="662" operator="equal">
      <formula>"V"</formula>
    </cfRule>
  </conditionalFormatting>
  <conditionalFormatting sqref="U456:W456">
    <cfRule type="cellIs" dxfId="645" priority="659" operator="equal">
      <formula>"X"</formula>
    </cfRule>
    <cfRule type="cellIs" dxfId="644" priority="660" operator="equal">
      <formula>"V"</formula>
    </cfRule>
  </conditionalFormatting>
  <conditionalFormatting sqref="T457:T470">
    <cfRule type="cellIs" dxfId="643" priority="657" operator="equal">
      <formula>"X"</formula>
    </cfRule>
    <cfRule type="cellIs" dxfId="642" priority="658" operator="equal">
      <formula>"V"</formula>
    </cfRule>
  </conditionalFormatting>
  <conditionalFormatting sqref="U457:W470">
    <cfRule type="cellIs" dxfId="641" priority="655" operator="equal">
      <formula>"X"</formula>
    </cfRule>
    <cfRule type="cellIs" dxfId="640" priority="656" operator="equal">
      <formula>"V"</formula>
    </cfRule>
  </conditionalFormatting>
  <conditionalFormatting sqref="U471:W471">
    <cfRule type="cellIs" dxfId="639" priority="653" operator="equal">
      <formula>"X"</formula>
    </cfRule>
    <cfRule type="cellIs" dxfId="638" priority="654" operator="equal">
      <formula>"V"</formula>
    </cfRule>
  </conditionalFormatting>
  <conditionalFormatting sqref="U472:W472">
    <cfRule type="cellIs" dxfId="637" priority="651" operator="equal">
      <formula>"X"</formula>
    </cfRule>
    <cfRule type="cellIs" dxfId="636" priority="652" operator="equal">
      <formula>"V"</formula>
    </cfRule>
  </conditionalFormatting>
  <conditionalFormatting sqref="U473:W473">
    <cfRule type="cellIs" dxfId="635" priority="649" operator="equal">
      <formula>"X"</formula>
    </cfRule>
    <cfRule type="cellIs" dxfId="634" priority="650" operator="equal">
      <formula>"V"</formula>
    </cfRule>
  </conditionalFormatting>
  <conditionalFormatting sqref="U474:W483">
    <cfRule type="cellIs" dxfId="633" priority="647" operator="equal">
      <formula>"X"</formula>
    </cfRule>
    <cfRule type="cellIs" dxfId="632" priority="648" operator="equal">
      <formula>"V"</formula>
    </cfRule>
  </conditionalFormatting>
  <conditionalFormatting sqref="T484:T487">
    <cfRule type="cellIs" dxfId="631" priority="645" operator="equal">
      <formula>"X"</formula>
    </cfRule>
    <cfRule type="cellIs" dxfId="630" priority="646" operator="equal">
      <formula>"V"</formula>
    </cfRule>
  </conditionalFormatting>
  <conditionalFormatting sqref="U484:W487">
    <cfRule type="cellIs" dxfId="629" priority="643" operator="equal">
      <formula>"X"</formula>
    </cfRule>
    <cfRule type="cellIs" dxfId="628" priority="644" operator="equal">
      <formula>"V"</formula>
    </cfRule>
  </conditionalFormatting>
  <conditionalFormatting sqref="U488:W488">
    <cfRule type="cellIs" dxfId="627" priority="641" operator="equal">
      <formula>"X"</formula>
    </cfRule>
    <cfRule type="cellIs" dxfId="626" priority="642" operator="equal">
      <formula>"V"</formula>
    </cfRule>
  </conditionalFormatting>
  <conditionalFormatting sqref="U489:W489">
    <cfRule type="cellIs" dxfId="625" priority="639" operator="equal">
      <formula>"X"</formula>
    </cfRule>
    <cfRule type="cellIs" dxfId="624" priority="640" operator="equal">
      <formula>"V"</formula>
    </cfRule>
  </conditionalFormatting>
  <conditionalFormatting sqref="T490">
    <cfRule type="cellIs" dxfId="623" priority="637" operator="equal">
      <formula>"X"</formula>
    </cfRule>
    <cfRule type="cellIs" dxfId="622" priority="638" operator="equal">
      <formula>"V"</formula>
    </cfRule>
  </conditionalFormatting>
  <conditionalFormatting sqref="U490:W490">
    <cfRule type="cellIs" dxfId="621" priority="635" operator="equal">
      <formula>"X"</formula>
    </cfRule>
    <cfRule type="cellIs" dxfId="620" priority="636" operator="equal">
      <formula>"V"</formula>
    </cfRule>
  </conditionalFormatting>
  <conditionalFormatting sqref="T494">
    <cfRule type="cellIs" dxfId="619" priority="625" operator="equal">
      <formula>"X"</formula>
    </cfRule>
    <cfRule type="cellIs" dxfId="618" priority="626" operator="equal">
      <formula>"V"</formula>
    </cfRule>
  </conditionalFormatting>
  <conditionalFormatting sqref="T491">
    <cfRule type="cellIs" dxfId="617" priority="633" operator="equal">
      <formula>"X"</formula>
    </cfRule>
    <cfRule type="cellIs" dxfId="616" priority="634" operator="equal">
      <formula>"V"</formula>
    </cfRule>
  </conditionalFormatting>
  <conditionalFormatting sqref="U491:W491">
    <cfRule type="cellIs" dxfId="615" priority="631" operator="equal">
      <formula>"X"</formula>
    </cfRule>
    <cfRule type="cellIs" dxfId="614" priority="632" operator="equal">
      <formula>"V"</formula>
    </cfRule>
  </conditionalFormatting>
  <conditionalFormatting sqref="T492">
    <cfRule type="cellIs" dxfId="613" priority="629" operator="equal">
      <formula>"X"</formula>
    </cfRule>
    <cfRule type="cellIs" dxfId="612" priority="630" operator="equal">
      <formula>"V"</formula>
    </cfRule>
  </conditionalFormatting>
  <conditionalFormatting sqref="U492:W492">
    <cfRule type="cellIs" dxfId="611" priority="627" operator="equal">
      <formula>"X"</formula>
    </cfRule>
    <cfRule type="cellIs" dxfId="610" priority="628" operator="equal">
      <formula>"V"</formula>
    </cfRule>
  </conditionalFormatting>
  <conditionalFormatting sqref="U493:W493">
    <cfRule type="cellIs" dxfId="609" priority="619" operator="equal">
      <formula>"X"</formula>
    </cfRule>
    <cfRule type="cellIs" dxfId="608" priority="620" operator="equal">
      <formula>"V"</formula>
    </cfRule>
  </conditionalFormatting>
  <conditionalFormatting sqref="T493">
    <cfRule type="cellIs" dxfId="607" priority="621" operator="equal">
      <formula>"X"</formula>
    </cfRule>
    <cfRule type="cellIs" dxfId="606" priority="622" operator="equal">
      <formula>"V"</formula>
    </cfRule>
  </conditionalFormatting>
  <conditionalFormatting sqref="U495:W495">
    <cfRule type="cellIs" dxfId="605" priority="615" operator="equal">
      <formula>"X"</formula>
    </cfRule>
    <cfRule type="cellIs" dxfId="604" priority="616" operator="equal">
      <formula>"V"</formula>
    </cfRule>
  </conditionalFormatting>
  <conditionalFormatting sqref="T495">
    <cfRule type="cellIs" dxfId="603" priority="617" operator="equal">
      <formula>"X"</formula>
    </cfRule>
    <cfRule type="cellIs" dxfId="602" priority="618" operator="equal">
      <formula>"V"</formula>
    </cfRule>
  </conditionalFormatting>
  <conditionalFormatting sqref="U496:W496">
    <cfRule type="cellIs" dxfId="601" priority="611" operator="equal">
      <formula>"X"</formula>
    </cfRule>
    <cfRule type="cellIs" dxfId="600" priority="612" operator="equal">
      <formula>"V"</formula>
    </cfRule>
  </conditionalFormatting>
  <conditionalFormatting sqref="T496">
    <cfRule type="cellIs" dxfId="599" priority="613" operator="equal">
      <formula>"X"</formula>
    </cfRule>
    <cfRule type="cellIs" dxfId="598" priority="614" operator="equal">
      <formula>"V"</formula>
    </cfRule>
  </conditionalFormatting>
  <conditionalFormatting sqref="U497:W505">
    <cfRule type="cellIs" dxfId="597" priority="607" operator="equal">
      <formula>"X"</formula>
    </cfRule>
    <cfRule type="cellIs" dxfId="596" priority="608" operator="equal">
      <formula>"V"</formula>
    </cfRule>
  </conditionalFormatting>
  <conditionalFormatting sqref="T497:T505">
    <cfRule type="cellIs" dxfId="595" priority="609" operator="equal">
      <formula>"X"</formula>
    </cfRule>
    <cfRule type="cellIs" dxfId="594" priority="610" operator="equal">
      <formula>"V"</formula>
    </cfRule>
  </conditionalFormatting>
  <conditionalFormatting sqref="U506:W511">
    <cfRule type="cellIs" dxfId="593" priority="603" operator="equal">
      <formula>"X"</formula>
    </cfRule>
    <cfRule type="cellIs" dxfId="592" priority="604" operator="equal">
      <formula>"V"</formula>
    </cfRule>
  </conditionalFormatting>
  <conditionalFormatting sqref="T506:T511">
    <cfRule type="cellIs" dxfId="591" priority="605" operator="equal">
      <formula>"X"</formula>
    </cfRule>
    <cfRule type="cellIs" dxfId="590" priority="606" operator="equal">
      <formula>"V"</formula>
    </cfRule>
  </conditionalFormatting>
  <conditionalFormatting sqref="U512:W512">
    <cfRule type="cellIs" dxfId="589" priority="599" operator="equal">
      <formula>"X"</formula>
    </cfRule>
    <cfRule type="cellIs" dxfId="588" priority="600" operator="equal">
      <formula>"V"</formula>
    </cfRule>
  </conditionalFormatting>
  <conditionalFormatting sqref="T512">
    <cfRule type="cellIs" dxfId="587" priority="601" operator="equal">
      <formula>"X"</formula>
    </cfRule>
    <cfRule type="cellIs" dxfId="586" priority="602" operator="equal">
      <formula>"V"</formula>
    </cfRule>
  </conditionalFormatting>
  <conditionalFormatting sqref="U513:W514">
    <cfRule type="cellIs" dxfId="585" priority="597" operator="equal">
      <formula>"X"</formula>
    </cfRule>
    <cfRule type="cellIs" dxfId="584" priority="598" operator="equal">
      <formula>"V"</formula>
    </cfRule>
  </conditionalFormatting>
  <conditionalFormatting sqref="U515:W517">
    <cfRule type="cellIs" dxfId="583" priority="593" operator="equal">
      <formula>"X"</formula>
    </cfRule>
    <cfRule type="cellIs" dxfId="582" priority="594" operator="equal">
      <formula>"V"</formula>
    </cfRule>
  </conditionalFormatting>
  <conditionalFormatting sqref="T515:T517">
    <cfRule type="cellIs" dxfId="581" priority="595" operator="equal">
      <formula>"X"</formula>
    </cfRule>
    <cfRule type="cellIs" dxfId="580" priority="596" operator="equal">
      <formula>"V"</formula>
    </cfRule>
  </conditionalFormatting>
  <conditionalFormatting sqref="U518:W518">
    <cfRule type="cellIs" dxfId="579" priority="591" operator="equal">
      <formula>"X"</formula>
    </cfRule>
    <cfRule type="cellIs" dxfId="578" priority="592" operator="equal">
      <formula>"V"</formula>
    </cfRule>
  </conditionalFormatting>
  <conditionalFormatting sqref="U519:W521">
    <cfRule type="cellIs" dxfId="577" priority="587" operator="equal">
      <formula>"X"</formula>
    </cfRule>
    <cfRule type="cellIs" dxfId="576" priority="588" operator="equal">
      <formula>"V"</formula>
    </cfRule>
  </conditionalFormatting>
  <conditionalFormatting sqref="T519:T521">
    <cfRule type="cellIs" dxfId="575" priority="589" operator="equal">
      <formula>"X"</formula>
    </cfRule>
    <cfRule type="cellIs" dxfId="574" priority="590" operator="equal">
      <formula>"V"</formula>
    </cfRule>
  </conditionalFormatting>
  <conditionalFormatting sqref="U522:W533">
    <cfRule type="cellIs" dxfId="573" priority="583" operator="equal">
      <formula>"X"</formula>
    </cfRule>
    <cfRule type="cellIs" dxfId="572" priority="584" operator="equal">
      <formula>"V"</formula>
    </cfRule>
  </conditionalFormatting>
  <conditionalFormatting sqref="T522:T533">
    <cfRule type="cellIs" dxfId="571" priority="585" operator="equal">
      <formula>"X"</formula>
    </cfRule>
    <cfRule type="cellIs" dxfId="570" priority="586" operator="equal">
      <formula>"V"</formula>
    </cfRule>
  </conditionalFormatting>
  <conditionalFormatting sqref="U534:W542">
    <cfRule type="cellIs" dxfId="569" priority="579" operator="equal">
      <formula>"X"</formula>
    </cfRule>
    <cfRule type="cellIs" dxfId="568" priority="580" operator="equal">
      <formula>"V"</formula>
    </cfRule>
  </conditionalFormatting>
  <conditionalFormatting sqref="T534:T542">
    <cfRule type="cellIs" dxfId="567" priority="581" operator="equal">
      <formula>"X"</formula>
    </cfRule>
    <cfRule type="cellIs" dxfId="566" priority="582" operator="equal">
      <formula>"V"</formula>
    </cfRule>
  </conditionalFormatting>
  <conditionalFormatting sqref="U543:W553">
    <cfRule type="cellIs" dxfId="565" priority="575" operator="equal">
      <formula>"X"</formula>
    </cfRule>
    <cfRule type="cellIs" dxfId="564" priority="576" operator="equal">
      <formula>"V"</formula>
    </cfRule>
  </conditionalFormatting>
  <conditionalFormatting sqref="T543:T553">
    <cfRule type="cellIs" dxfId="563" priority="577" operator="equal">
      <formula>"X"</formula>
    </cfRule>
    <cfRule type="cellIs" dxfId="562" priority="578" operator="equal">
      <formula>"V"</formula>
    </cfRule>
  </conditionalFormatting>
  <conditionalFormatting sqref="U601:W601">
    <cfRule type="cellIs" dxfId="561" priority="571" operator="equal">
      <formula>"X"</formula>
    </cfRule>
    <cfRule type="cellIs" dxfId="560" priority="572" operator="equal">
      <formula>"V"</formula>
    </cfRule>
  </conditionalFormatting>
  <conditionalFormatting sqref="T601">
    <cfRule type="cellIs" dxfId="559" priority="573" operator="equal">
      <formula>"X"</formula>
    </cfRule>
    <cfRule type="cellIs" dxfId="558" priority="574" operator="equal">
      <formula>"V"</formula>
    </cfRule>
  </conditionalFormatting>
  <conditionalFormatting sqref="U602:W611">
    <cfRule type="cellIs" dxfId="557" priority="567" operator="equal">
      <formula>"X"</formula>
    </cfRule>
    <cfRule type="cellIs" dxfId="556" priority="568" operator="equal">
      <formula>"V"</formula>
    </cfRule>
  </conditionalFormatting>
  <conditionalFormatting sqref="T602:T611">
    <cfRule type="cellIs" dxfId="555" priority="569" operator="equal">
      <formula>"X"</formula>
    </cfRule>
    <cfRule type="cellIs" dxfId="554" priority="570" operator="equal">
      <formula>"V"</formula>
    </cfRule>
  </conditionalFormatting>
  <conditionalFormatting sqref="U612:W616">
    <cfRule type="cellIs" dxfId="553" priority="563" operator="equal">
      <formula>"X"</formula>
    </cfRule>
    <cfRule type="cellIs" dxfId="552" priority="564" operator="equal">
      <formula>"V"</formula>
    </cfRule>
  </conditionalFormatting>
  <conditionalFormatting sqref="T612:T616">
    <cfRule type="cellIs" dxfId="551" priority="565" operator="equal">
      <formula>"X"</formula>
    </cfRule>
    <cfRule type="cellIs" dxfId="550" priority="566" operator="equal">
      <formula>"V"</formula>
    </cfRule>
  </conditionalFormatting>
  <conditionalFormatting sqref="U617:W617">
    <cfRule type="cellIs" dxfId="549" priority="559" operator="equal">
      <formula>"X"</formula>
    </cfRule>
    <cfRule type="cellIs" dxfId="548" priority="560" operator="equal">
      <formula>"V"</formula>
    </cfRule>
  </conditionalFormatting>
  <conditionalFormatting sqref="T617">
    <cfRule type="cellIs" dxfId="547" priority="561" operator="equal">
      <formula>"X"</formula>
    </cfRule>
    <cfRule type="cellIs" dxfId="546" priority="562" operator="equal">
      <formula>"V"</formula>
    </cfRule>
  </conditionalFormatting>
  <conditionalFormatting sqref="U618:W618">
    <cfRule type="cellIs" dxfId="545" priority="557" operator="equal">
      <formula>"X"</formula>
    </cfRule>
    <cfRule type="cellIs" dxfId="544" priority="558" operator="equal">
      <formula>"V"</formula>
    </cfRule>
  </conditionalFormatting>
  <conditionalFormatting sqref="U619:W626">
    <cfRule type="cellIs" dxfId="543" priority="555" operator="equal">
      <formula>"X"</formula>
    </cfRule>
    <cfRule type="cellIs" dxfId="542" priority="556" operator="equal">
      <formula>"V"</formula>
    </cfRule>
  </conditionalFormatting>
  <conditionalFormatting sqref="T627:W629">
    <cfRule type="cellIs" dxfId="541" priority="553" operator="equal">
      <formula>"X"</formula>
    </cfRule>
    <cfRule type="cellIs" dxfId="540" priority="554" operator="equal">
      <formula>"V"</formula>
    </cfRule>
  </conditionalFormatting>
  <conditionalFormatting sqref="T733:W749">
    <cfRule type="cellIs" dxfId="539" priority="551" operator="equal">
      <formula>"X"</formula>
    </cfRule>
    <cfRule type="cellIs" dxfId="538" priority="552" operator="equal">
      <formula>"V"</formula>
    </cfRule>
  </conditionalFormatting>
  <conditionalFormatting sqref="T750:W757">
    <cfRule type="cellIs" dxfId="537" priority="549" operator="equal">
      <formula>"X"</formula>
    </cfRule>
    <cfRule type="cellIs" dxfId="536" priority="550" operator="equal">
      <formula>"V"</formula>
    </cfRule>
  </conditionalFormatting>
  <conditionalFormatting sqref="T758:W781">
    <cfRule type="cellIs" dxfId="535" priority="547" operator="equal">
      <formula>"X"</formula>
    </cfRule>
    <cfRule type="cellIs" dxfId="534" priority="548" operator="equal">
      <formula>"V"</formula>
    </cfRule>
  </conditionalFormatting>
  <conditionalFormatting sqref="T782:W814">
    <cfRule type="cellIs" dxfId="533" priority="545" operator="equal">
      <formula>"X"</formula>
    </cfRule>
    <cfRule type="cellIs" dxfId="532" priority="546" operator="equal">
      <formula>"V"</formula>
    </cfRule>
  </conditionalFormatting>
  <conditionalFormatting sqref="T815:W820">
    <cfRule type="cellIs" dxfId="531" priority="543" operator="equal">
      <formula>"X"</formula>
    </cfRule>
    <cfRule type="cellIs" dxfId="530" priority="544" operator="equal">
      <formula>"V"</formula>
    </cfRule>
  </conditionalFormatting>
  <conditionalFormatting sqref="T821:W821">
    <cfRule type="cellIs" dxfId="529" priority="541" operator="equal">
      <formula>"X"</formula>
    </cfRule>
    <cfRule type="cellIs" dxfId="528" priority="542" operator="equal">
      <formula>"V"</formula>
    </cfRule>
  </conditionalFormatting>
  <conditionalFormatting sqref="T822:W830">
    <cfRule type="cellIs" dxfId="527" priority="539" operator="equal">
      <formula>"X"</formula>
    </cfRule>
    <cfRule type="cellIs" dxfId="526" priority="540" operator="equal">
      <formula>"V"</formula>
    </cfRule>
  </conditionalFormatting>
  <conditionalFormatting sqref="U831:W836">
    <cfRule type="cellIs" dxfId="525" priority="537" operator="equal">
      <formula>"X"</formula>
    </cfRule>
    <cfRule type="cellIs" dxfId="524" priority="538" operator="equal">
      <formula>"V"</formula>
    </cfRule>
  </conditionalFormatting>
  <conditionalFormatting sqref="U837:W874">
    <cfRule type="cellIs" dxfId="523" priority="535" operator="equal">
      <formula>"X"</formula>
    </cfRule>
    <cfRule type="cellIs" dxfId="522" priority="536" operator="equal">
      <formula>"V"</formula>
    </cfRule>
  </conditionalFormatting>
  <conditionalFormatting sqref="U886:W934">
    <cfRule type="cellIs" dxfId="521" priority="529" operator="equal">
      <formula>"X"</formula>
    </cfRule>
    <cfRule type="cellIs" dxfId="520" priority="530" operator="equal">
      <formula>"V"</formula>
    </cfRule>
  </conditionalFormatting>
  <conditionalFormatting sqref="T886:T934">
    <cfRule type="cellIs" dxfId="519" priority="527" operator="equal">
      <formula>"X"</formula>
    </cfRule>
    <cfRule type="cellIs" dxfId="518" priority="528" operator="equal">
      <formula>"V"</formula>
    </cfRule>
  </conditionalFormatting>
  <conditionalFormatting sqref="U935:W935">
    <cfRule type="cellIs" dxfId="517" priority="525" operator="equal">
      <formula>"X"</formula>
    </cfRule>
    <cfRule type="cellIs" dxfId="516" priority="526" operator="equal">
      <formula>"V"</formula>
    </cfRule>
  </conditionalFormatting>
  <conditionalFormatting sqref="T935">
    <cfRule type="cellIs" dxfId="515" priority="523" operator="equal">
      <formula>"X"</formula>
    </cfRule>
    <cfRule type="cellIs" dxfId="514" priority="524" operator="equal">
      <formula>"V"</formula>
    </cfRule>
  </conditionalFormatting>
  <conditionalFormatting sqref="T2744:W2747">
    <cfRule type="cellIs" dxfId="513" priority="519" operator="equal">
      <formula>"X"</formula>
    </cfRule>
    <cfRule type="cellIs" dxfId="512" priority="520" operator="equal">
      <formula>"V"</formula>
    </cfRule>
  </conditionalFormatting>
  <conditionalFormatting sqref="T2742:W2743">
    <cfRule type="cellIs" dxfId="511" priority="517" operator="equal">
      <formula>"X"</formula>
    </cfRule>
    <cfRule type="cellIs" dxfId="510" priority="518" operator="equal">
      <formula>"V"</formula>
    </cfRule>
  </conditionalFormatting>
  <conditionalFormatting sqref="T2816:T2820">
    <cfRule type="cellIs" dxfId="509" priority="515" operator="equal">
      <formula>"X"</formula>
    </cfRule>
    <cfRule type="cellIs" dxfId="508" priority="516" operator="equal">
      <formula>"V"</formula>
    </cfRule>
  </conditionalFormatting>
  <conditionalFormatting sqref="T2824 T2843">
    <cfRule type="cellIs" dxfId="507" priority="511" operator="equal">
      <formula>"X"</formula>
    </cfRule>
    <cfRule type="cellIs" dxfId="506" priority="512" operator="equal">
      <formula>"V"</formula>
    </cfRule>
  </conditionalFormatting>
  <conditionalFormatting sqref="T2803:W2803">
    <cfRule type="cellIs" dxfId="505" priority="513" operator="equal">
      <formula>"X"</formula>
    </cfRule>
    <cfRule type="cellIs" dxfId="504" priority="514" operator="equal">
      <formula>"V"</formula>
    </cfRule>
  </conditionalFormatting>
  <conditionalFormatting sqref="T2814:W2814 T2815">
    <cfRule type="cellIs" dxfId="503" priority="507" operator="equal">
      <formula>"X"</formula>
    </cfRule>
    <cfRule type="cellIs" dxfId="502" priority="508" operator="equal">
      <formula>"V"</formula>
    </cfRule>
  </conditionalFormatting>
  <conditionalFormatting sqref="T2821:T2823">
    <cfRule type="cellIs" dxfId="501" priority="509" operator="equal">
      <formula>"X"</formula>
    </cfRule>
    <cfRule type="cellIs" dxfId="500" priority="510" operator="equal">
      <formula>"V"</formula>
    </cfRule>
  </conditionalFormatting>
  <conditionalFormatting sqref="T2836">
    <cfRule type="cellIs" dxfId="499" priority="501" operator="equal">
      <formula>"X"</formula>
    </cfRule>
    <cfRule type="cellIs" dxfId="498" priority="502" operator="equal">
      <formula>"V"</formula>
    </cfRule>
  </conditionalFormatting>
  <conditionalFormatting sqref="T2840:T2842">
    <cfRule type="cellIs" dxfId="497" priority="505" operator="equal">
      <formula>"X"</formula>
    </cfRule>
    <cfRule type="cellIs" dxfId="496" priority="506" operator="equal">
      <formula>"V"</formula>
    </cfRule>
  </conditionalFormatting>
  <conditionalFormatting sqref="T2837:T2839">
    <cfRule type="cellIs" dxfId="495" priority="503" operator="equal">
      <formula>"X"</formula>
    </cfRule>
    <cfRule type="cellIs" dxfId="494" priority="504" operator="equal">
      <formula>"V"</formula>
    </cfRule>
  </conditionalFormatting>
  <conditionalFormatting sqref="T2826:T2828">
    <cfRule type="cellIs" dxfId="493" priority="493" operator="equal">
      <formula>"X"</formula>
    </cfRule>
    <cfRule type="cellIs" dxfId="492" priority="494" operator="equal">
      <formula>"V"</formula>
    </cfRule>
  </conditionalFormatting>
  <conditionalFormatting sqref="T2833:T2835">
    <cfRule type="cellIs" dxfId="491" priority="499" operator="equal">
      <formula>"X"</formula>
    </cfRule>
    <cfRule type="cellIs" dxfId="490" priority="500" operator="equal">
      <formula>"V"</formula>
    </cfRule>
  </conditionalFormatting>
  <conditionalFormatting sqref="T2832">
    <cfRule type="cellIs" dxfId="489" priority="497" operator="equal">
      <formula>"X"</formula>
    </cfRule>
    <cfRule type="cellIs" dxfId="488" priority="498" operator="equal">
      <formula>"V"</formula>
    </cfRule>
  </conditionalFormatting>
  <conditionalFormatting sqref="T2829:T2831">
    <cfRule type="cellIs" dxfId="487" priority="495" operator="equal">
      <formula>"X"</formula>
    </cfRule>
    <cfRule type="cellIs" dxfId="486" priority="496" operator="equal">
      <formula>"V"</formula>
    </cfRule>
  </conditionalFormatting>
  <conditionalFormatting sqref="T2825">
    <cfRule type="cellIs" dxfId="485" priority="491" operator="equal">
      <formula>"X"</formula>
    </cfRule>
    <cfRule type="cellIs" dxfId="484" priority="492" operator="equal">
      <formula>"V"</formula>
    </cfRule>
  </conditionalFormatting>
  <conditionalFormatting sqref="T2846:W2846 T2844:T2845">
    <cfRule type="cellIs" dxfId="483" priority="489" operator="equal">
      <formula>"X"</formula>
    </cfRule>
    <cfRule type="cellIs" dxfId="482" priority="490" operator="equal">
      <formula>"V"</formula>
    </cfRule>
  </conditionalFormatting>
  <conditionalFormatting sqref="T2958">
    <cfRule type="cellIs" dxfId="481" priority="479" operator="equal">
      <formula>"X"</formula>
    </cfRule>
    <cfRule type="cellIs" dxfId="480" priority="480" operator="equal">
      <formula>"V"</formula>
    </cfRule>
  </conditionalFormatting>
  <conditionalFormatting sqref="T2903:W2903">
    <cfRule type="cellIs" dxfId="479" priority="487" operator="equal">
      <formula>"X"</formula>
    </cfRule>
    <cfRule type="cellIs" dxfId="478" priority="488" operator="equal">
      <formula>"V"</formula>
    </cfRule>
  </conditionalFormatting>
  <conditionalFormatting sqref="T2962:T2963">
    <cfRule type="cellIs" dxfId="477" priority="485" operator="equal">
      <formula>"X"</formula>
    </cfRule>
    <cfRule type="cellIs" dxfId="476" priority="486" operator="equal">
      <formula>"V"</formula>
    </cfRule>
  </conditionalFormatting>
  <conditionalFormatting sqref="T2961">
    <cfRule type="cellIs" dxfId="475" priority="483" operator="equal">
      <formula>"X"</formula>
    </cfRule>
    <cfRule type="cellIs" dxfId="474" priority="484" operator="equal">
      <formula>"V"</formula>
    </cfRule>
  </conditionalFormatting>
  <conditionalFormatting sqref="T2959:T2960">
    <cfRule type="cellIs" dxfId="473" priority="481" operator="equal">
      <formula>"X"</formula>
    </cfRule>
    <cfRule type="cellIs" dxfId="472" priority="482" operator="equal">
      <formula>"V"</formula>
    </cfRule>
  </conditionalFormatting>
  <conditionalFormatting sqref="T2957">
    <cfRule type="cellIs" dxfId="471" priority="477" operator="equal">
      <formula>"X"</formula>
    </cfRule>
    <cfRule type="cellIs" dxfId="470" priority="478" operator="equal">
      <formula>"V"</formula>
    </cfRule>
  </conditionalFormatting>
  <conditionalFormatting sqref="T2956">
    <cfRule type="cellIs" dxfId="469" priority="475" operator="equal">
      <formula>"X"</formula>
    </cfRule>
    <cfRule type="cellIs" dxfId="468" priority="476" operator="equal">
      <formula>"V"</formula>
    </cfRule>
  </conditionalFormatting>
  <conditionalFormatting sqref="T2954:T2955">
    <cfRule type="cellIs" dxfId="467" priority="473" operator="equal">
      <formula>"X"</formula>
    </cfRule>
    <cfRule type="cellIs" dxfId="466" priority="474" operator="equal">
      <formula>"V"</formula>
    </cfRule>
  </conditionalFormatting>
  <conditionalFormatting sqref="T2951:T2952">
    <cfRule type="cellIs" dxfId="465" priority="469" operator="equal">
      <formula>"X"</formula>
    </cfRule>
    <cfRule type="cellIs" dxfId="464" priority="470" operator="equal">
      <formula>"V"</formula>
    </cfRule>
  </conditionalFormatting>
  <conditionalFormatting sqref="T2953">
    <cfRule type="cellIs" dxfId="463" priority="471" operator="equal">
      <formula>"X"</formula>
    </cfRule>
    <cfRule type="cellIs" dxfId="462" priority="472" operator="equal">
      <formula>"V"</formula>
    </cfRule>
  </conditionalFormatting>
  <conditionalFormatting sqref="T2949:T2950">
    <cfRule type="cellIs" dxfId="461" priority="467" operator="equal">
      <formula>"X"</formula>
    </cfRule>
    <cfRule type="cellIs" dxfId="460" priority="468" operator="equal">
      <formula>"V"</formula>
    </cfRule>
  </conditionalFormatting>
  <conditionalFormatting sqref="T2748:W2748">
    <cfRule type="cellIs" dxfId="459" priority="465" operator="equal">
      <formula>"X"</formula>
    </cfRule>
    <cfRule type="cellIs" dxfId="458" priority="466" operator="equal">
      <formula>"V"</formula>
    </cfRule>
  </conditionalFormatting>
  <conditionalFormatting sqref="T2749:W2749">
    <cfRule type="cellIs" dxfId="457" priority="463" operator="equal">
      <formula>"X"</formula>
    </cfRule>
    <cfRule type="cellIs" dxfId="456" priority="464" operator="equal">
      <formula>"V"</formula>
    </cfRule>
  </conditionalFormatting>
  <conditionalFormatting sqref="T2750:W2750">
    <cfRule type="cellIs" dxfId="455" priority="461" operator="equal">
      <formula>"X"</formula>
    </cfRule>
    <cfRule type="cellIs" dxfId="454" priority="462" operator="equal">
      <formula>"V"</formula>
    </cfRule>
  </conditionalFormatting>
  <conditionalFormatting sqref="T2751:W2751">
    <cfRule type="cellIs" dxfId="453" priority="459" operator="equal">
      <formula>"X"</formula>
    </cfRule>
    <cfRule type="cellIs" dxfId="452" priority="460" operator="equal">
      <formula>"V"</formula>
    </cfRule>
  </conditionalFormatting>
  <conditionalFormatting sqref="T2752:W2752">
    <cfRule type="cellIs" dxfId="451" priority="457" operator="equal">
      <formula>"X"</formula>
    </cfRule>
    <cfRule type="cellIs" dxfId="450" priority="458" operator="equal">
      <formula>"V"</formula>
    </cfRule>
  </conditionalFormatting>
  <conditionalFormatting sqref="T2753:W2753">
    <cfRule type="cellIs" dxfId="449" priority="455" operator="equal">
      <formula>"X"</formula>
    </cfRule>
    <cfRule type="cellIs" dxfId="448" priority="456" operator="equal">
      <formula>"V"</formula>
    </cfRule>
  </conditionalFormatting>
  <conditionalFormatting sqref="T2754:W2754">
    <cfRule type="cellIs" dxfId="447" priority="453" operator="equal">
      <formula>"X"</formula>
    </cfRule>
    <cfRule type="cellIs" dxfId="446" priority="454" operator="equal">
      <formula>"V"</formula>
    </cfRule>
  </conditionalFormatting>
  <conditionalFormatting sqref="T2755:W2755">
    <cfRule type="cellIs" dxfId="445" priority="451" operator="equal">
      <formula>"X"</formula>
    </cfRule>
    <cfRule type="cellIs" dxfId="444" priority="452" operator="equal">
      <formula>"V"</formula>
    </cfRule>
  </conditionalFormatting>
  <conditionalFormatting sqref="T2756:W2756">
    <cfRule type="cellIs" dxfId="443" priority="449" operator="equal">
      <formula>"X"</formula>
    </cfRule>
    <cfRule type="cellIs" dxfId="442" priority="450" operator="equal">
      <formula>"V"</formula>
    </cfRule>
  </conditionalFormatting>
  <conditionalFormatting sqref="T2757:W2757">
    <cfRule type="cellIs" dxfId="441" priority="447" operator="equal">
      <formula>"X"</formula>
    </cfRule>
    <cfRule type="cellIs" dxfId="440" priority="448" operator="equal">
      <formula>"V"</formula>
    </cfRule>
  </conditionalFormatting>
  <conditionalFormatting sqref="T2758:W2758">
    <cfRule type="cellIs" dxfId="439" priority="445" operator="equal">
      <formula>"X"</formula>
    </cfRule>
    <cfRule type="cellIs" dxfId="438" priority="446" operator="equal">
      <formula>"V"</formula>
    </cfRule>
  </conditionalFormatting>
  <conditionalFormatting sqref="T2759:W2759">
    <cfRule type="cellIs" dxfId="437" priority="443" operator="equal">
      <formula>"X"</formula>
    </cfRule>
    <cfRule type="cellIs" dxfId="436" priority="444" operator="equal">
      <formula>"V"</formula>
    </cfRule>
  </conditionalFormatting>
  <conditionalFormatting sqref="T2760:W2760">
    <cfRule type="cellIs" dxfId="435" priority="441" operator="equal">
      <formula>"X"</formula>
    </cfRule>
    <cfRule type="cellIs" dxfId="434" priority="442" operator="equal">
      <formula>"V"</formula>
    </cfRule>
  </conditionalFormatting>
  <conditionalFormatting sqref="T2761:W2761">
    <cfRule type="cellIs" dxfId="433" priority="439" operator="equal">
      <formula>"X"</formula>
    </cfRule>
    <cfRule type="cellIs" dxfId="432" priority="440" operator="equal">
      <formula>"V"</formula>
    </cfRule>
  </conditionalFormatting>
  <conditionalFormatting sqref="T2762:W2762">
    <cfRule type="cellIs" dxfId="431" priority="437" operator="equal">
      <formula>"X"</formula>
    </cfRule>
    <cfRule type="cellIs" dxfId="430" priority="438" operator="equal">
      <formula>"V"</formula>
    </cfRule>
  </conditionalFormatting>
  <conditionalFormatting sqref="T2763:W2763">
    <cfRule type="cellIs" dxfId="429" priority="435" operator="equal">
      <formula>"X"</formula>
    </cfRule>
    <cfRule type="cellIs" dxfId="428" priority="436" operator="equal">
      <formula>"V"</formula>
    </cfRule>
  </conditionalFormatting>
  <conditionalFormatting sqref="T2764:W2764">
    <cfRule type="cellIs" dxfId="427" priority="433" operator="equal">
      <formula>"X"</formula>
    </cfRule>
    <cfRule type="cellIs" dxfId="426" priority="434" operator="equal">
      <formula>"V"</formula>
    </cfRule>
  </conditionalFormatting>
  <conditionalFormatting sqref="T2765:W2765">
    <cfRule type="cellIs" dxfId="425" priority="431" operator="equal">
      <formula>"X"</formula>
    </cfRule>
    <cfRule type="cellIs" dxfId="424" priority="432" operator="equal">
      <formula>"V"</formula>
    </cfRule>
  </conditionalFormatting>
  <conditionalFormatting sqref="T2766:W2766">
    <cfRule type="cellIs" dxfId="423" priority="429" operator="equal">
      <formula>"X"</formula>
    </cfRule>
    <cfRule type="cellIs" dxfId="422" priority="430" operator="equal">
      <formula>"V"</formula>
    </cfRule>
  </conditionalFormatting>
  <conditionalFormatting sqref="T2767:W2767">
    <cfRule type="cellIs" dxfId="421" priority="427" operator="equal">
      <formula>"X"</formula>
    </cfRule>
    <cfRule type="cellIs" dxfId="420" priority="428" operator="equal">
      <formula>"V"</formula>
    </cfRule>
  </conditionalFormatting>
  <conditionalFormatting sqref="T2768:W2768">
    <cfRule type="cellIs" dxfId="419" priority="425" operator="equal">
      <formula>"X"</formula>
    </cfRule>
    <cfRule type="cellIs" dxfId="418" priority="426" operator="equal">
      <formula>"V"</formula>
    </cfRule>
  </conditionalFormatting>
  <conditionalFormatting sqref="T2769:W2769">
    <cfRule type="cellIs" dxfId="417" priority="423" operator="equal">
      <formula>"X"</formula>
    </cfRule>
    <cfRule type="cellIs" dxfId="416" priority="424" operator="equal">
      <formula>"V"</formula>
    </cfRule>
  </conditionalFormatting>
  <conditionalFormatting sqref="T2770:W2770">
    <cfRule type="cellIs" dxfId="415" priority="421" operator="equal">
      <formula>"X"</formula>
    </cfRule>
    <cfRule type="cellIs" dxfId="414" priority="422" operator="equal">
      <formula>"V"</formula>
    </cfRule>
  </conditionalFormatting>
  <conditionalFormatting sqref="T2771:W2771">
    <cfRule type="cellIs" dxfId="413" priority="419" operator="equal">
      <formula>"X"</formula>
    </cfRule>
    <cfRule type="cellIs" dxfId="412" priority="420" operator="equal">
      <formula>"V"</formula>
    </cfRule>
  </conditionalFormatting>
  <conditionalFormatting sqref="T2772:W2772">
    <cfRule type="cellIs" dxfId="411" priority="417" operator="equal">
      <formula>"X"</formula>
    </cfRule>
    <cfRule type="cellIs" dxfId="410" priority="418" operator="equal">
      <formula>"V"</formula>
    </cfRule>
  </conditionalFormatting>
  <conditionalFormatting sqref="T2773:W2773">
    <cfRule type="cellIs" dxfId="409" priority="415" operator="equal">
      <formula>"X"</formula>
    </cfRule>
    <cfRule type="cellIs" dxfId="408" priority="416" operator="equal">
      <formula>"V"</formula>
    </cfRule>
  </conditionalFormatting>
  <conditionalFormatting sqref="T2774:W2774">
    <cfRule type="cellIs" dxfId="407" priority="413" operator="equal">
      <formula>"X"</formula>
    </cfRule>
    <cfRule type="cellIs" dxfId="406" priority="414" operator="equal">
      <formula>"V"</formula>
    </cfRule>
  </conditionalFormatting>
  <conditionalFormatting sqref="T2775:W2775">
    <cfRule type="cellIs" dxfId="405" priority="411" operator="equal">
      <formula>"X"</formula>
    </cfRule>
    <cfRule type="cellIs" dxfId="404" priority="412" operator="equal">
      <formula>"V"</formula>
    </cfRule>
  </conditionalFormatting>
  <conditionalFormatting sqref="T2776:W2776">
    <cfRule type="cellIs" dxfId="403" priority="409" operator="equal">
      <formula>"X"</formula>
    </cfRule>
    <cfRule type="cellIs" dxfId="402" priority="410" operator="equal">
      <formula>"V"</formula>
    </cfRule>
  </conditionalFormatting>
  <conditionalFormatting sqref="T2777:W2777">
    <cfRule type="cellIs" dxfId="401" priority="407" operator="equal">
      <formula>"X"</formula>
    </cfRule>
    <cfRule type="cellIs" dxfId="400" priority="408" operator="equal">
      <formula>"V"</formula>
    </cfRule>
  </conditionalFormatting>
  <conditionalFormatting sqref="T2778:W2778">
    <cfRule type="cellIs" dxfId="399" priority="405" operator="equal">
      <formula>"X"</formula>
    </cfRule>
    <cfRule type="cellIs" dxfId="398" priority="406" operator="equal">
      <formula>"V"</formula>
    </cfRule>
  </conditionalFormatting>
  <conditionalFormatting sqref="T2779:W2779">
    <cfRule type="cellIs" dxfId="397" priority="403" operator="equal">
      <formula>"X"</formula>
    </cfRule>
    <cfRule type="cellIs" dxfId="396" priority="404" operator="equal">
      <formula>"V"</formula>
    </cfRule>
  </conditionalFormatting>
  <conditionalFormatting sqref="T2780:W2780">
    <cfRule type="cellIs" dxfId="395" priority="401" operator="equal">
      <formula>"X"</formula>
    </cfRule>
    <cfRule type="cellIs" dxfId="394" priority="402" operator="equal">
      <formula>"V"</formula>
    </cfRule>
  </conditionalFormatting>
  <conditionalFormatting sqref="T2781:W2781">
    <cfRule type="cellIs" dxfId="393" priority="399" operator="equal">
      <formula>"X"</formula>
    </cfRule>
    <cfRule type="cellIs" dxfId="392" priority="400" operator="equal">
      <formula>"V"</formula>
    </cfRule>
  </conditionalFormatting>
  <conditionalFormatting sqref="T2782:W2782">
    <cfRule type="cellIs" dxfId="391" priority="397" operator="equal">
      <formula>"X"</formula>
    </cfRule>
    <cfRule type="cellIs" dxfId="390" priority="398" operator="equal">
      <formula>"V"</formula>
    </cfRule>
  </conditionalFormatting>
  <conditionalFormatting sqref="T2783:W2783">
    <cfRule type="cellIs" dxfId="389" priority="395" operator="equal">
      <formula>"X"</formula>
    </cfRule>
    <cfRule type="cellIs" dxfId="388" priority="396" operator="equal">
      <formula>"V"</formula>
    </cfRule>
  </conditionalFormatting>
  <conditionalFormatting sqref="T2784:W2784">
    <cfRule type="cellIs" dxfId="387" priority="393" operator="equal">
      <formula>"X"</formula>
    </cfRule>
    <cfRule type="cellIs" dxfId="386" priority="394" operator="equal">
      <formula>"V"</formula>
    </cfRule>
  </conditionalFormatting>
  <conditionalFormatting sqref="T2785:W2785">
    <cfRule type="cellIs" dxfId="385" priority="391" operator="equal">
      <formula>"X"</formula>
    </cfRule>
    <cfRule type="cellIs" dxfId="384" priority="392" operator="equal">
      <formula>"V"</formula>
    </cfRule>
  </conditionalFormatting>
  <conditionalFormatting sqref="T2786:W2786">
    <cfRule type="cellIs" dxfId="383" priority="389" operator="equal">
      <formula>"X"</formula>
    </cfRule>
    <cfRule type="cellIs" dxfId="382" priority="390" operator="equal">
      <formula>"V"</formula>
    </cfRule>
  </conditionalFormatting>
  <conditionalFormatting sqref="T2787:W2787">
    <cfRule type="cellIs" dxfId="381" priority="387" operator="equal">
      <formula>"X"</formula>
    </cfRule>
    <cfRule type="cellIs" dxfId="380" priority="388" operator="equal">
      <formula>"V"</formula>
    </cfRule>
  </conditionalFormatting>
  <conditionalFormatting sqref="T2788:W2788">
    <cfRule type="cellIs" dxfId="379" priority="385" operator="equal">
      <formula>"X"</formula>
    </cfRule>
    <cfRule type="cellIs" dxfId="378" priority="386" operator="equal">
      <formula>"V"</formula>
    </cfRule>
  </conditionalFormatting>
  <conditionalFormatting sqref="T2789:W2789">
    <cfRule type="cellIs" dxfId="377" priority="383" operator="equal">
      <formula>"X"</formula>
    </cfRule>
    <cfRule type="cellIs" dxfId="376" priority="384" operator="equal">
      <formula>"V"</formula>
    </cfRule>
  </conditionalFormatting>
  <conditionalFormatting sqref="T2790:W2790">
    <cfRule type="cellIs" dxfId="375" priority="381" operator="equal">
      <formula>"X"</formula>
    </cfRule>
    <cfRule type="cellIs" dxfId="374" priority="382" operator="equal">
      <formula>"V"</formula>
    </cfRule>
  </conditionalFormatting>
  <conditionalFormatting sqref="T2791:W2791">
    <cfRule type="cellIs" dxfId="373" priority="379" operator="equal">
      <formula>"X"</formula>
    </cfRule>
    <cfRule type="cellIs" dxfId="372" priority="380" operator="equal">
      <formula>"V"</formula>
    </cfRule>
  </conditionalFormatting>
  <conditionalFormatting sqref="T2792:W2792">
    <cfRule type="cellIs" dxfId="371" priority="377" operator="equal">
      <formula>"X"</formula>
    </cfRule>
    <cfRule type="cellIs" dxfId="370" priority="378" operator="equal">
      <formula>"V"</formula>
    </cfRule>
  </conditionalFormatting>
  <conditionalFormatting sqref="T2793:W2793">
    <cfRule type="cellIs" dxfId="369" priority="375" operator="equal">
      <formula>"X"</formula>
    </cfRule>
    <cfRule type="cellIs" dxfId="368" priority="376" operator="equal">
      <formula>"V"</formula>
    </cfRule>
  </conditionalFormatting>
  <conditionalFormatting sqref="T2794:W2794">
    <cfRule type="cellIs" dxfId="367" priority="373" operator="equal">
      <formula>"X"</formula>
    </cfRule>
    <cfRule type="cellIs" dxfId="366" priority="374" operator="equal">
      <formula>"V"</formula>
    </cfRule>
  </conditionalFormatting>
  <conditionalFormatting sqref="T2795:W2795">
    <cfRule type="cellIs" dxfId="365" priority="371" operator="equal">
      <formula>"X"</formula>
    </cfRule>
    <cfRule type="cellIs" dxfId="364" priority="372" operator="equal">
      <formula>"V"</formula>
    </cfRule>
  </conditionalFormatting>
  <conditionalFormatting sqref="T2796:W2796">
    <cfRule type="cellIs" dxfId="363" priority="369" operator="equal">
      <formula>"X"</formula>
    </cfRule>
    <cfRule type="cellIs" dxfId="362" priority="370" operator="equal">
      <formula>"V"</formula>
    </cfRule>
  </conditionalFormatting>
  <conditionalFormatting sqref="T2797:W2797">
    <cfRule type="cellIs" dxfId="361" priority="367" operator="equal">
      <formula>"X"</formula>
    </cfRule>
    <cfRule type="cellIs" dxfId="360" priority="368" operator="equal">
      <formula>"V"</formula>
    </cfRule>
  </conditionalFormatting>
  <conditionalFormatting sqref="T2798:W2798">
    <cfRule type="cellIs" dxfId="359" priority="365" operator="equal">
      <formula>"X"</formula>
    </cfRule>
    <cfRule type="cellIs" dxfId="358" priority="366" operator="equal">
      <formula>"V"</formula>
    </cfRule>
  </conditionalFormatting>
  <conditionalFormatting sqref="T2799:W2799">
    <cfRule type="cellIs" dxfId="357" priority="363" operator="equal">
      <formula>"X"</formula>
    </cfRule>
    <cfRule type="cellIs" dxfId="356" priority="364" operator="equal">
      <formula>"V"</formula>
    </cfRule>
  </conditionalFormatting>
  <conditionalFormatting sqref="T2800:W2800">
    <cfRule type="cellIs" dxfId="355" priority="361" operator="equal">
      <formula>"X"</formula>
    </cfRule>
    <cfRule type="cellIs" dxfId="354" priority="362" operator="equal">
      <formula>"V"</formula>
    </cfRule>
  </conditionalFormatting>
  <conditionalFormatting sqref="T2801:W2801">
    <cfRule type="cellIs" dxfId="353" priority="359" operator="equal">
      <formula>"X"</formula>
    </cfRule>
    <cfRule type="cellIs" dxfId="352" priority="360" operator="equal">
      <formula>"V"</formula>
    </cfRule>
  </conditionalFormatting>
  <conditionalFormatting sqref="T2802:W2802">
    <cfRule type="cellIs" dxfId="351" priority="357" operator="equal">
      <formula>"X"</formula>
    </cfRule>
    <cfRule type="cellIs" dxfId="350" priority="358" operator="equal">
      <formula>"V"</formula>
    </cfRule>
  </conditionalFormatting>
  <conditionalFormatting sqref="T2804:W2804">
    <cfRule type="cellIs" dxfId="349" priority="355" operator="equal">
      <formula>"X"</formula>
    </cfRule>
    <cfRule type="cellIs" dxfId="348" priority="356" operator="equal">
      <formula>"V"</formula>
    </cfRule>
  </conditionalFormatting>
  <conditionalFormatting sqref="T2805:W2805">
    <cfRule type="cellIs" dxfId="347" priority="353" operator="equal">
      <formula>"X"</formula>
    </cfRule>
    <cfRule type="cellIs" dxfId="346" priority="354" operator="equal">
      <formula>"V"</formula>
    </cfRule>
  </conditionalFormatting>
  <conditionalFormatting sqref="T2806:W2806">
    <cfRule type="cellIs" dxfId="345" priority="351" operator="equal">
      <formula>"X"</formula>
    </cfRule>
    <cfRule type="cellIs" dxfId="344" priority="352" operator="equal">
      <formula>"V"</formula>
    </cfRule>
  </conditionalFormatting>
  <conditionalFormatting sqref="T2807:W2807">
    <cfRule type="cellIs" dxfId="343" priority="349" operator="equal">
      <formula>"X"</formula>
    </cfRule>
    <cfRule type="cellIs" dxfId="342" priority="350" operator="equal">
      <formula>"V"</formula>
    </cfRule>
  </conditionalFormatting>
  <conditionalFormatting sqref="T2808:W2808">
    <cfRule type="cellIs" dxfId="341" priority="347" operator="equal">
      <formula>"X"</formula>
    </cfRule>
    <cfRule type="cellIs" dxfId="340" priority="348" operator="equal">
      <formula>"V"</formula>
    </cfRule>
  </conditionalFormatting>
  <conditionalFormatting sqref="T2809:W2809">
    <cfRule type="cellIs" dxfId="339" priority="345" operator="equal">
      <formula>"X"</formula>
    </cfRule>
    <cfRule type="cellIs" dxfId="338" priority="346" operator="equal">
      <formula>"V"</formula>
    </cfRule>
  </conditionalFormatting>
  <conditionalFormatting sqref="T2810:W2810">
    <cfRule type="cellIs" dxfId="337" priority="343" operator="equal">
      <formula>"X"</formula>
    </cfRule>
    <cfRule type="cellIs" dxfId="336" priority="344" operator="equal">
      <formula>"V"</formula>
    </cfRule>
  </conditionalFormatting>
  <conditionalFormatting sqref="T2811:W2811">
    <cfRule type="cellIs" dxfId="335" priority="341" operator="equal">
      <formula>"X"</formula>
    </cfRule>
    <cfRule type="cellIs" dxfId="334" priority="342" operator="equal">
      <formula>"V"</formula>
    </cfRule>
  </conditionalFormatting>
  <conditionalFormatting sqref="T2812:W2812">
    <cfRule type="cellIs" dxfId="333" priority="339" operator="equal">
      <formula>"X"</formula>
    </cfRule>
    <cfRule type="cellIs" dxfId="332" priority="340" operator="equal">
      <formula>"V"</formula>
    </cfRule>
  </conditionalFormatting>
  <conditionalFormatting sqref="T2813:W2813">
    <cfRule type="cellIs" dxfId="331" priority="337" operator="equal">
      <formula>"X"</formula>
    </cfRule>
    <cfRule type="cellIs" dxfId="330" priority="338" operator="equal">
      <formula>"V"</formula>
    </cfRule>
  </conditionalFormatting>
  <conditionalFormatting sqref="U2815:W2815">
    <cfRule type="cellIs" dxfId="329" priority="335" operator="equal">
      <formula>"X"</formula>
    </cfRule>
    <cfRule type="cellIs" dxfId="328" priority="336" operator="equal">
      <formula>"V"</formula>
    </cfRule>
  </conditionalFormatting>
  <conditionalFormatting sqref="U2816:W2816">
    <cfRule type="cellIs" dxfId="327" priority="333" operator="equal">
      <formula>"X"</formula>
    </cfRule>
    <cfRule type="cellIs" dxfId="326" priority="334" operator="equal">
      <formula>"V"</formula>
    </cfRule>
  </conditionalFormatting>
  <conditionalFormatting sqref="U2817:W2817">
    <cfRule type="cellIs" dxfId="325" priority="331" operator="equal">
      <formula>"X"</formula>
    </cfRule>
    <cfRule type="cellIs" dxfId="324" priority="332" operator="equal">
      <formula>"V"</formula>
    </cfRule>
  </conditionalFormatting>
  <conditionalFormatting sqref="U2818:W2818">
    <cfRule type="cellIs" dxfId="323" priority="329" operator="equal">
      <formula>"X"</formula>
    </cfRule>
    <cfRule type="cellIs" dxfId="322" priority="330" operator="equal">
      <formula>"V"</formula>
    </cfRule>
  </conditionalFormatting>
  <conditionalFormatting sqref="U2819:W2819">
    <cfRule type="cellIs" dxfId="321" priority="327" operator="equal">
      <formula>"X"</formula>
    </cfRule>
    <cfRule type="cellIs" dxfId="320" priority="328" operator="equal">
      <formula>"V"</formula>
    </cfRule>
  </conditionalFormatting>
  <conditionalFormatting sqref="U2820:W2820">
    <cfRule type="cellIs" dxfId="319" priority="325" operator="equal">
      <formula>"X"</formula>
    </cfRule>
    <cfRule type="cellIs" dxfId="318" priority="326" operator="equal">
      <formula>"V"</formula>
    </cfRule>
  </conditionalFormatting>
  <conditionalFormatting sqref="U2821:W2821">
    <cfRule type="cellIs" dxfId="317" priority="323" operator="equal">
      <formula>"X"</formula>
    </cfRule>
    <cfRule type="cellIs" dxfId="316" priority="324" operator="equal">
      <formula>"V"</formula>
    </cfRule>
  </conditionalFormatting>
  <conditionalFormatting sqref="U2822:W2822">
    <cfRule type="cellIs" dxfId="315" priority="321" operator="equal">
      <formula>"X"</formula>
    </cfRule>
    <cfRule type="cellIs" dxfId="314" priority="322" operator="equal">
      <formula>"V"</formula>
    </cfRule>
  </conditionalFormatting>
  <conditionalFormatting sqref="U2823:W2823">
    <cfRule type="cellIs" dxfId="313" priority="319" operator="equal">
      <formula>"X"</formula>
    </cfRule>
    <cfRule type="cellIs" dxfId="312" priority="320" operator="equal">
      <formula>"V"</formula>
    </cfRule>
  </conditionalFormatting>
  <conditionalFormatting sqref="U2824:W2824">
    <cfRule type="cellIs" dxfId="311" priority="317" operator="equal">
      <formula>"X"</formula>
    </cfRule>
    <cfRule type="cellIs" dxfId="310" priority="318" operator="equal">
      <formula>"V"</formula>
    </cfRule>
  </conditionalFormatting>
  <conditionalFormatting sqref="U2825:W2825">
    <cfRule type="cellIs" dxfId="309" priority="315" operator="equal">
      <formula>"X"</formula>
    </cfRule>
    <cfRule type="cellIs" dxfId="308" priority="316" operator="equal">
      <formula>"V"</formula>
    </cfRule>
  </conditionalFormatting>
  <conditionalFormatting sqref="U2826:W2826">
    <cfRule type="cellIs" dxfId="307" priority="313" operator="equal">
      <formula>"X"</formula>
    </cfRule>
    <cfRule type="cellIs" dxfId="306" priority="314" operator="equal">
      <formula>"V"</formula>
    </cfRule>
  </conditionalFormatting>
  <conditionalFormatting sqref="U2827:W2827">
    <cfRule type="cellIs" dxfId="305" priority="311" operator="equal">
      <formula>"X"</formula>
    </cfRule>
    <cfRule type="cellIs" dxfId="304" priority="312" operator="equal">
      <formula>"V"</formula>
    </cfRule>
  </conditionalFormatting>
  <conditionalFormatting sqref="U2828:W2828">
    <cfRule type="cellIs" dxfId="303" priority="309" operator="equal">
      <formula>"X"</formula>
    </cfRule>
    <cfRule type="cellIs" dxfId="302" priority="310" operator="equal">
      <formula>"V"</formula>
    </cfRule>
  </conditionalFormatting>
  <conditionalFormatting sqref="U2829:W2829">
    <cfRule type="cellIs" dxfId="301" priority="307" operator="equal">
      <formula>"X"</formula>
    </cfRule>
    <cfRule type="cellIs" dxfId="300" priority="308" operator="equal">
      <formula>"V"</formula>
    </cfRule>
  </conditionalFormatting>
  <conditionalFormatting sqref="U2830:W2830">
    <cfRule type="cellIs" dxfId="299" priority="305" operator="equal">
      <formula>"X"</formula>
    </cfRule>
    <cfRule type="cellIs" dxfId="298" priority="306" operator="equal">
      <formula>"V"</formula>
    </cfRule>
  </conditionalFormatting>
  <conditionalFormatting sqref="U2831:W2831">
    <cfRule type="cellIs" dxfId="297" priority="303" operator="equal">
      <formula>"X"</formula>
    </cfRule>
    <cfRule type="cellIs" dxfId="296" priority="304" operator="equal">
      <formula>"V"</formula>
    </cfRule>
  </conditionalFormatting>
  <conditionalFormatting sqref="U2832:W2832">
    <cfRule type="cellIs" dxfId="295" priority="301" operator="equal">
      <formula>"X"</formula>
    </cfRule>
    <cfRule type="cellIs" dxfId="294" priority="302" operator="equal">
      <formula>"V"</formula>
    </cfRule>
  </conditionalFormatting>
  <conditionalFormatting sqref="U2833:W2833">
    <cfRule type="cellIs" dxfId="293" priority="299" operator="equal">
      <formula>"X"</formula>
    </cfRule>
    <cfRule type="cellIs" dxfId="292" priority="300" operator="equal">
      <formula>"V"</formula>
    </cfRule>
  </conditionalFormatting>
  <conditionalFormatting sqref="U2834:W2834">
    <cfRule type="cellIs" dxfId="291" priority="297" operator="equal">
      <formula>"X"</formula>
    </cfRule>
    <cfRule type="cellIs" dxfId="290" priority="298" operator="equal">
      <formula>"V"</formula>
    </cfRule>
  </conditionalFormatting>
  <conditionalFormatting sqref="U2835:W2835">
    <cfRule type="cellIs" dxfId="289" priority="295" operator="equal">
      <formula>"X"</formula>
    </cfRule>
    <cfRule type="cellIs" dxfId="288" priority="296" operator="equal">
      <formula>"V"</formula>
    </cfRule>
  </conditionalFormatting>
  <conditionalFormatting sqref="U2836:W2836">
    <cfRule type="cellIs" dxfId="287" priority="293" operator="equal">
      <formula>"X"</formula>
    </cfRule>
    <cfRule type="cellIs" dxfId="286" priority="294" operator="equal">
      <formula>"V"</formula>
    </cfRule>
  </conditionalFormatting>
  <conditionalFormatting sqref="U2837:W2837">
    <cfRule type="cellIs" dxfId="285" priority="291" operator="equal">
      <formula>"X"</formula>
    </cfRule>
    <cfRule type="cellIs" dxfId="284" priority="292" operator="equal">
      <formula>"V"</formula>
    </cfRule>
  </conditionalFormatting>
  <conditionalFormatting sqref="U2838:W2838">
    <cfRule type="cellIs" dxfId="283" priority="289" operator="equal">
      <formula>"X"</formula>
    </cfRule>
    <cfRule type="cellIs" dxfId="282" priority="290" operator="equal">
      <formula>"V"</formula>
    </cfRule>
  </conditionalFormatting>
  <conditionalFormatting sqref="U2839:W2839">
    <cfRule type="cellIs" dxfId="281" priority="287" operator="equal">
      <formula>"X"</formula>
    </cfRule>
    <cfRule type="cellIs" dxfId="280" priority="288" operator="equal">
      <formula>"V"</formula>
    </cfRule>
  </conditionalFormatting>
  <conditionalFormatting sqref="U2840:W2840">
    <cfRule type="cellIs" dxfId="279" priority="285" operator="equal">
      <formula>"X"</formula>
    </cfRule>
    <cfRule type="cellIs" dxfId="278" priority="286" operator="equal">
      <formula>"V"</formula>
    </cfRule>
  </conditionalFormatting>
  <conditionalFormatting sqref="U2841:W2841">
    <cfRule type="cellIs" dxfId="277" priority="283" operator="equal">
      <formula>"X"</formula>
    </cfRule>
    <cfRule type="cellIs" dxfId="276" priority="284" operator="equal">
      <formula>"V"</formula>
    </cfRule>
  </conditionalFormatting>
  <conditionalFormatting sqref="U2842:W2842">
    <cfRule type="cellIs" dxfId="275" priority="281" operator="equal">
      <formula>"X"</formula>
    </cfRule>
    <cfRule type="cellIs" dxfId="274" priority="282" operator="equal">
      <formula>"V"</formula>
    </cfRule>
  </conditionalFormatting>
  <conditionalFormatting sqref="U2843:W2843">
    <cfRule type="cellIs" dxfId="273" priority="279" operator="equal">
      <formula>"X"</formula>
    </cfRule>
    <cfRule type="cellIs" dxfId="272" priority="280" operator="equal">
      <formula>"V"</formula>
    </cfRule>
  </conditionalFormatting>
  <conditionalFormatting sqref="U2844:W2844">
    <cfRule type="cellIs" dxfId="271" priority="277" operator="equal">
      <formula>"X"</formula>
    </cfRule>
    <cfRule type="cellIs" dxfId="270" priority="278" operator="equal">
      <formula>"V"</formula>
    </cfRule>
  </conditionalFormatting>
  <conditionalFormatting sqref="U2845:W2845">
    <cfRule type="cellIs" dxfId="269" priority="275" operator="equal">
      <formula>"X"</formula>
    </cfRule>
    <cfRule type="cellIs" dxfId="268" priority="276" operator="equal">
      <formula>"V"</formula>
    </cfRule>
  </conditionalFormatting>
  <conditionalFormatting sqref="T2847:W2847">
    <cfRule type="cellIs" dxfId="267" priority="273" operator="equal">
      <formula>"X"</formula>
    </cfRule>
    <cfRule type="cellIs" dxfId="266" priority="274" operator="equal">
      <formula>"V"</formula>
    </cfRule>
  </conditionalFormatting>
  <conditionalFormatting sqref="T2848:W2848">
    <cfRule type="cellIs" dxfId="265" priority="271" operator="equal">
      <formula>"X"</formula>
    </cfRule>
    <cfRule type="cellIs" dxfId="264" priority="272" operator="equal">
      <formula>"V"</formula>
    </cfRule>
  </conditionalFormatting>
  <conditionalFormatting sqref="T2849:W2849">
    <cfRule type="cellIs" dxfId="263" priority="269" operator="equal">
      <formula>"X"</formula>
    </cfRule>
    <cfRule type="cellIs" dxfId="262" priority="270" operator="equal">
      <formula>"V"</formula>
    </cfRule>
  </conditionalFormatting>
  <conditionalFormatting sqref="T2850:W2850">
    <cfRule type="cellIs" dxfId="261" priority="267" operator="equal">
      <formula>"X"</formula>
    </cfRule>
    <cfRule type="cellIs" dxfId="260" priority="268" operator="equal">
      <formula>"V"</formula>
    </cfRule>
  </conditionalFormatting>
  <conditionalFormatting sqref="T2851:W2851">
    <cfRule type="cellIs" dxfId="259" priority="265" operator="equal">
      <formula>"X"</formula>
    </cfRule>
    <cfRule type="cellIs" dxfId="258" priority="266" operator="equal">
      <formula>"V"</formula>
    </cfRule>
  </conditionalFormatting>
  <conditionalFormatting sqref="T2852:W2852">
    <cfRule type="cellIs" dxfId="257" priority="263" operator="equal">
      <formula>"X"</formula>
    </cfRule>
    <cfRule type="cellIs" dxfId="256" priority="264" operator="equal">
      <formula>"V"</formula>
    </cfRule>
  </conditionalFormatting>
  <conditionalFormatting sqref="T2853:W2853">
    <cfRule type="cellIs" dxfId="255" priority="261" operator="equal">
      <formula>"X"</formula>
    </cfRule>
    <cfRule type="cellIs" dxfId="254" priority="262" operator="equal">
      <formula>"V"</formula>
    </cfRule>
  </conditionalFormatting>
  <conditionalFormatting sqref="T2854:W2854">
    <cfRule type="cellIs" dxfId="253" priority="259" operator="equal">
      <formula>"X"</formula>
    </cfRule>
    <cfRule type="cellIs" dxfId="252" priority="260" operator="equal">
      <formula>"V"</formula>
    </cfRule>
  </conditionalFormatting>
  <conditionalFormatting sqref="T2855:W2855">
    <cfRule type="cellIs" dxfId="251" priority="257" operator="equal">
      <formula>"X"</formula>
    </cfRule>
    <cfRule type="cellIs" dxfId="250" priority="258" operator="equal">
      <formula>"V"</formula>
    </cfRule>
  </conditionalFormatting>
  <conditionalFormatting sqref="T2856:W2856">
    <cfRule type="cellIs" dxfId="249" priority="255" operator="equal">
      <formula>"X"</formula>
    </cfRule>
    <cfRule type="cellIs" dxfId="248" priority="256" operator="equal">
      <formula>"V"</formula>
    </cfRule>
  </conditionalFormatting>
  <conditionalFormatting sqref="T2857:W2857">
    <cfRule type="cellIs" dxfId="247" priority="253" operator="equal">
      <formula>"X"</formula>
    </cfRule>
    <cfRule type="cellIs" dxfId="246" priority="254" operator="equal">
      <formula>"V"</formula>
    </cfRule>
  </conditionalFormatting>
  <conditionalFormatting sqref="T2858:W2858">
    <cfRule type="cellIs" dxfId="245" priority="251" operator="equal">
      <formula>"X"</formula>
    </cfRule>
    <cfRule type="cellIs" dxfId="244" priority="252" operator="equal">
      <formula>"V"</formula>
    </cfRule>
  </conditionalFormatting>
  <conditionalFormatting sqref="T2859:W2859">
    <cfRule type="cellIs" dxfId="243" priority="249" operator="equal">
      <formula>"X"</formula>
    </cfRule>
    <cfRule type="cellIs" dxfId="242" priority="250" operator="equal">
      <formula>"V"</formula>
    </cfRule>
  </conditionalFormatting>
  <conditionalFormatting sqref="T2860:W2860">
    <cfRule type="cellIs" dxfId="241" priority="247" operator="equal">
      <formula>"X"</formula>
    </cfRule>
    <cfRule type="cellIs" dxfId="240" priority="248" operator="equal">
      <formula>"V"</formula>
    </cfRule>
  </conditionalFormatting>
  <conditionalFormatting sqref="T2861:W2861">
    <cfRule type="cellIs" dxfId="239" priority="245" operator="equal">
      <formula>"X"</formula>
    </cfRule>
    <cfRule type="cellIs" dxfId="238" priority="246" operator="equal">
      <formula>"V"</formula>
    </cfRule>
  </conditionalFormatting>
  <conditionalFormatting sqref="T2862:W2862">
    <cfRule type="cellIs" dxfId="237" priority="243" operator="equal">
      <formula>"X"</formula>
    </cfRule>
    <cfRule type="cellIs" dxfId="236" priority="244" operator="equal">
      <formula>"V"</formula>
    </cfRule>
  </conditionalFormatting>
  <conditionalFormatting sqref="T2863:W2863">
    <cfRule type="cellIs" dxfId="235" priority="241" operator="equal">
      <formula>"X"</formula>
    </cfRule>
    <cfRule type="cellIs" dxfId="234" priority="242" operator="equal">
      <formula>"V"</formula>
    </cfRule>
  </conditionalFormatting>
  <conditionalFormatting sqref="T2864:W2864">
    <cfRule type="cellIs" dxfId="233" priority="239" operator="equal">
      <formula>"X"</formula>
    </cfRule>
    <cfRule type="cellIs" dxfId="232" priority="240" operator="equal">
      <formula>"V"</formula>
    </cfRule>
  </conditionalFormatting>
  <conditionalFormatting sqref="T2865:W2865">
    <cfRule type="cellIs" dxfId="231" priority="237" operator="equal">
      <formula>"X"</formula>
    </cfRule>
    <cfRule type="cellIs" dxfId="230" priority="238" operator="equal">
      <formula>"V"</formula>
    </cfRule>
  </conditionalFormatting>
  <conditionalFormatting sqref="T2866:W2866">
    <cfRule type="cellIs" dxfId="229" priority="235" operator="equal">
      <formula>"X"</formula>
    </cfRule>
    <cfRule type="cellIs" dxfId="228" priority="236" operator="equal">
      <formula>"V"</formula>
    </cfRule>
  </conditionalFormatting>
  <conditionalFormatting sqref="T2867:W2867">
    <cfRule type="cellIs" dxfId="227" priority="233" operator="equal">
      <formula>"X"</formula>
    </cfRule>
    <cfRule type="cellIs" dxfId="226" priority="234" operator="equal">
      <formula>"V"</formula>
    </cfRule>
  </conditionalFormatting>
  <conditionalFormatting sqref="T2868:W2868">
    <cfRule type="cellIs" dxfId="225" priority="231" operator="equal">
      <formula>"X"</formula>
    </cfRule>
    <cfRule type="cellIs" dxfId="224" priority="232" operator="equal">
      <formula>"V"</formula>
    </cfRule>
  </conditionalFormatting>
  <conditionalFormatting sqref="T2869:W2869">
    <cfRule type="cellIs" dxfId="223" priority="229" operator="equal">
      <formula>"X"</formula>
    </cfRule>
    <cfRule type="cellIs" dxfId="222" priority="230" operator="equal">
      <formula>"V"</formula>
    </cfRule>
  </conditionalFormatting>
  <conditionalFormatting sqref="T2870:W2870">
    <cfRule type="cellIs" dxfId="221" priority="227" operator="equal">
      <formula>"X"</formula>
    </cfRule>
    <cfRule type="cellIs" dxfId="220" priority="228" operator="equal">
      <formula>"V"</formula>
    </cfRule>
  </conditionalFormatting>
  <conditionalFormatting sqref="T2871:W2871">
    <cfRule type="cellIs" dxfId="219" priority="225" operator="equal">
      <formula>"X"</formula>
    </cfRule>
    <cfRule type="cellIs" dxfId="218" priority="226" operator="equal">
      <formula>"V"</formula>
    </cfRule>
  </conditionalFormatting>
  <conditionalFormatting sqref="T2872:W2872">
    <cfRule type="cellIs" dxfId="217" priority="223" operator="equal">
      <formula>"X"</formula>
    </cfRule>
    <cfRule type="cellIs" dxfId="216" priority="224" operator="equal">
      <formula>"V"</formula>
    </cfRule>
  </conditionalFormatting>
  <conditionalFormatting sqref="T2873:W2873">
    <cfRule type="cellIs" dxfId="215" priority="221" operator="equal">
      <formula>"X"</formula>
    </cfRule>
    <cfRule type="cellIs" dxfId="214" priority="222" operator="equal">
      <formula>"V"</formula>
    </cfRule>
  </conditionalFormatting>
  <conditionalFormatting sqref="T2874:W2874">
    <cfRule type="cellIs" dxfId="213" priority="219" operator="equal">
      <formula>"X"</formula>
    </cfRule>
    <cfRule type="cellIs" dxfId="212" priority="220" operator="equal">
      <formula>"V"</formula>
    </cfRule>
  </conditionalFormatting>
  <conditionalFormatting sqref="T2875:W2875">
    <cfRule type="cellIs" dxfId="211" priority="217" operator="equal">
      <formula>"X"</formula>
    </cfRule>
    <cfRule type="cellIs" dxfId="210" priority="218" operator="equal">
      <formula>"V"</formula>
    </cfRule>
  </conditionalFormatting>
  <conditionalFormatting sqref="T2876:W2876">
    <cfRule type="cellIs" dxfId="209" priority="215" operator="equal">
      <formula>"X"</formula>
    </cfRule>
    <cfRule type="cellIs" dxfId="208" priority="216" operator="equal">
      <formula>"V"</formula>
    </cfRule>
  </conditionalFormatting>
  <conditionalFormatting sqref="T2877:W2877">
    <cfRule type="cellIs" dxfId="207" priority="213" operator="equal">
      <formula>"X"</formula>
    </cfRule>
    <cfRule type="cellIs" dxfId="206" priority="214" operator="equal">
      <formula>"V"</formula>
    </cfRule>
  </conditionalFormatting>
  <conditionalFormatting sqref="T2878:W2878">
    <cfRule type="cellIs" dxfId="205" priority="211" operator="equal">
      <formula>"X"</formula>
    </cfRule>
    <cfRule type="cellIs" dxfId="204" priority="212" operator="equal">
      <formula>"V"</formula>
    </cfRule>
  </conditionalFormatting>
  <conditionalFormatting sqref="T2879:W2879">
    <cfRule type="cellIs" dxfId="203" priority="209" operator="equal">
      <formula>"X"</formula>
    </cfRule>
    <cfRule type="cellIs" dxfId="202" priority="210" operator="equal">
      <formula>"V"</formula>
    </cfRule>
  </conditionalFormatting>
  <conditionalFormatting sqref="T2880:W2880">
    <cfRule type="cellIs" dxfId="201" priority="207" operator="equal">
      <formula>"X"</formula>
    </cfRule>
    <cfRule type="cellIs" dxfId="200" priority="208" operator="equal">
      <formula>"V"</formula>
    </cfRule>
  </conditionalFormatting>
  <conditionalFormatting sqref="T2881:W2881">
    <cfRule type="cellIs" dxfId="199" priority="205" operator="equal">
      <formula>"X"</formula>
    </cfRule>
    <cfRule type="cellIs" dxfId="198" priority="206" operator="equal">
      <formula>"V"</formula>
    </cfRule>
  </conditionalFormatting>
  <conditionalFormatting sqref="T2882:W2882">
    <cfRule type="cellIs" dxfId="197" priority="203" operator="equal">
      <formula>"X"</formula>
    </cfRule>
    <cfRule type="cellIs" dxfId="196" priority="204" operator="equal">
      <formula>"V"</formula>
    </cfRule>
  </conditionalFormatting>
  <conditionalFormatting sqref="T2883:W2883">
    <cfRule type="cellIs" dxfId="195" priority="201" operator="equal">
      <formula>"X"</formula>
    </cfRule>
    <cfRule type="cellIs" dxfId="194" priority="202" operator="equal">
      <formula>"V"</formula>
    </cfRule>
  </conditionalFormatting>
  <conditionalFormatting sqref="T2884:W2884">
    <cfRule type="cellIs" dxfId="193" priority="199" operator="equal">
      <formula>"X"</formula>
    </cfRule>
    <cfRule type="cellIs" dxfId="192" priority="200" operator="equal">
      <formula>"V"</formula>
    </cfRule>
  </conditionalFormatting>
  <conditionalFormatting sqref="T2885:W2885">
    <cfRule type="cellIs" dxfId="191" priority="197" operator="equal">
      <formula>"X"</formula>
    </cfRule>
    <cfRule type="cellIs" dxfId="190" priority="198" operator="equal">
      <formula>"V"</formula>
    </cfRule>
  </conditionalFormatting>
  <conditionalFormatting sqref="T2886:W2886">
    <cfRule type="cellIs" dxfId="189" priority="195" operator="equal">
      <formula>"X"</formula>
    </cfRule>
    <cfRule type="cellIs" dxfId="188" priority="196" operator="equal">
      <formula>"V"</formula>
    </cfRule>
  </conditionalFormatting>
  <conditionalFormatting sqref="T2887:W2887">
    <cfRule type="cellIs" dxfId="187" priority="193" operator="equal">
      <formula>"X"</formula>
    </cfRule>
    <cfRule type="cellIs" dxfId="186" priority="194" operator="equal">
      <formula>"V"</formula>
    </cfRule>
  </conditionalFormatting>
  <conditionalFormatting sqref="T2888:W2888">
    <cfRule type="cellIs" dxfId="185" priority="191" operator="equal">
      <formula>"X"</formula>
    </cfRule>
    <cfRule type="cellIs" dxfId="184" priority="192" operator="equal">
      <formula>"V"</formula>
    </cfRule>
  </conditionalFormatting>
  <conditionalFormatting sqref="T2889:W2889">
    <cfRule type="cellIs" dxfId="183" priority="189" operator="equal">
      <formula>"X"</formula>
    </cfRule>
    <cfRule type="cellIs" dxfId="182" priority="190" operator="equal">
      <formula>"V"</formula>
    </cfRule>
  </conditionalFormatting>
  <conditionalFormatting sqref="T2890:W2890">
    <cfRule type="cellIs" dxfId="181" priority="187" operator="equal">
      <formula>"X"</formula>
    </cfRule>
    <cfRule type="cellIs" dxfId="180" priority="188" operator="equal">
      <formula>"V"</formula>
    </cfRule>
  </conditionalFormatting>
  <conditionalFormatting sqref="T2891:W2891">
    <cfRule type="cellIs" dxfId="179" priority="185" operator="equal">
      <formula>"X"</formula>
    </cfRule>
    <cfRule type="cellIs" dxfId="178" priority="186" operator="equal">
      <formula>"V"</formula>
    </cfRule>
  </conditionalFormatting>
  <conditionalFormatting sqref="T2892:W2892">
    <cfRule type="cellIs" dxfId="177" priority="183" operator="equal">
      <formula>"X"</formula>
    </cfRule>
    <cfRule type="cellIs" dxfId="176" priority="184" operator="equal">
      <formula>"V"</formula>
    </cfRule>
  </conditionalFormatting>
  <conditionalFormatting sqref="T2893:W2893">
    <cfRule type="cellIs" dxfId="175" priority="181" operator="equal">
      <formula>"X"</formula>
    </cfRule>
    <cfRule type="cellIs" dxfId="174" priority="182" operator="equal">
      <formula>"V"</formula>
    </cfRule>
  </conditionalFormatting>
  <conditionalFormatting sqref="T2894:W2894">
    <cfRule type="cellIs" dxfId="173" priority="179" operator="equal">
      <formula>"X"</formula>
    </cfRule>
    <cfRule type="cellIs" dxfId="172" priority="180" operator="equal">
      <formula>"V"</formula>
    </cfRule>
  </conditionalFormatting>
  <conditionalFormatting sqref="T2895:W2895">
    <cfRule type="cellIs" dxfId="171" priority="177" operator="equal">
      <formula>"X"</formula>
    </cfRule>
    <cfRule type="cellIs" dxfId="170" priority="178" operator="equal">
      <formula>"V"</formula>
    </cfRule>
  </conditionalFormatting>
  <conditionalFormatting sqref="T2896:W2896">
    <cfRule type="cellIs" dxfId="169" priority="175" operator="equal">
      <formula>"X"</formula>
    </cfRule>
    <cfRule type="cellIs" dxfId="168" priority="176" operator="equal">
      <formula>"V"</formula>
    </cfRule>
  </conditionalFormatting>
  <conditionalFormatting sqref="T2897:W2897">
    <cfRule type="cellIs" dxfId="167" priority="173" operator="equal">
      <formula>"X"</formula>
    </cfRule>
    <cfRule type="cellIs" dxfId="166" priority="174" operator="equal">
      <formula>"V"</formula>
    </cfRule>
  </conditionalFormatting>
  <conditionalFormatting sqref="T2898:W2898">
    <cfRule type="cellIs" dxfId="165" priority="171" operator="equal">
      <formula>"X"</formula>
    </cfRule>
    <cfRule type="cellIs" dxfId="164" priority="172" operator="equal">
      <formula>"V"</formula>
    </cfRule>
  </conditionalFormatting>
  <conditionalFormatting sqref="T2899:W2899">
    <cfRule type="cellIs" dxfId="163" priority="169" operator="equal">
      <formula>"X"</formula>
    </cfRule>
    <cfRule type="cellIs" dxfId="162" priority="170" operator="equal">
      <formula>"V"</formula>
    </cfRule>
  </conditionalFormatting>
  <conditionalFormatting sqref="T2900:W2900">
    <cfRule type="cellIs" dxfId="161" priority="167" operator="equal">
      <formula>"X"</formula>
    </cfRule>
    <cfRule type="cellIs" dxfId="160" priority="168" operator="equal">
      <formula>"V"</formula>
    </cfRule>
  </conditionalFormatting>
  <conditionalFormatting sqref="T2901:W2901">
    <cfRule type="cellIs" dxfId="159" priority="165" operator="equal">
      <formula>"X"</formula>
    </cfRule>
    <cfRule type="cellIs" dxfId="158" priority="166" operator="equal">
      <formula>"V"</formula>
    </cfRule>
  </conditionalFormatting>
  <conditionalFormatting sqref="T2902:W2902">
    <cfRule type="cellIs" dxfId="157" priority="163" operator="equal">
      <formula>"X"</formula>
    </cfRule>
    <cfRule type="cellIs" dxfId="156" priority="164" operator="equal">
      <formula>"V"</formula>
    </cfRule>
  </conditionalFormatting>
  <conditionalFormatting sqref="T2904:W2904">
    <cfRule type="cellIs" dxfId="155" priority="161" operator="equal">
      <formula>"X"</formula>
    </cfRule>
    <cfRule type="cellIs" dxfId="154" priority="162" operator="equal">
      <formula>"V"</formula>
    </cfRule>
  </conditionalFormatting>
  <conditionalFormatting sqref="T2905:W2905">
    <cfRule type="cellIs" dxfId="153" priority="159" operator="equal">
      <formula>"X"</formula>
    </cfRule>
    <cfRule type="cellIs" dxfId="152" priority="160" operator="equal">
      <formula>"V"</formula>
    </cfRule>
  </conditionalFormatting>
  <conditionalFormatting sqref="T2906:W2906">
    <cfRule type="cellIs" dxfId="151" priority="157" operator="equal">
      <formula>"X"</formula>
    </cfRule>
    <cfRule type="cellIs" dxfId="150" priority="158" operator="equal">
      <formula>"V"</formula>
    </cfRule>
  </conditionalFormatting>
  <conditionalFormatting sqref="T2907:W2907">
    <cfRule type="cellIs" dxfId="149" priority="155" operator="equal">
      <formula>"X"</formula>
    </cfRule>
    <cfRule type="cellIs" dxfId="148" priority="156" operator="equal">
      <formula>"V"</formula>
    </cfRule>
  </conditionalFormatting>
  <conditionalFormatting sqref="T2908:W2908">
    <cfRule type="cellIs" dxfId="147" priority="153" operator="equal">
      <formula>"X"</formula>
    </cfRule>
    <cfRule type="cellIs" dxfId="146" priority="154" operator="equal">
      <formula>"V"</formula>
    </cfRule>
  </conditionalFormatting>
  <conditionalFormatting sqref="T2909:W2909">
    <cfRule type="cellIs" dxfId="145" priority="151" operator="equal">
      <formula>"X"</formula>
    </cfRule>
    <cfRule type="cellIs" dxfId="144" priority="152" operator="equal">
      <formula>"V"</formula>
    </cfRule>
  </conditionalFormatting>
  <conditionalFormatting sqref="T2910:W2910">
    <cfRule type="cellIs" dxfId="143" priority="149" operator="equal">
      <formula>"X"</formula>
    </cfRule>
    <cfRule type="cellIs" dxfId="142" priority="150" operator="equal">
      <formula>"V"</formula>
    </cfRule>
  </conditionalFormatting>
  <conditionalFormatting sqref="T2911:W2911">
    <cfRule type="cellIs" dxfId="141" priority="147" operator="equal">
      <formula>"X"</formula>
    </cfRule>
    <cfRule type="cellIs" dxfId="140" priority="148" operator="equal">
      <formula>"V"</formula>
    </cfRule>
  </conditionalFormatting>
  <conditionalFormatting sqref="T2912:W2912">
    <cfRule type="cellIs" dxfId="139" priority="145" operator="equal">
      <formula>"X"</formula>
    </cfRule>
    <cfRule type="cellIs" dxfId="138" priority="146" operator="equal">
      <formula>"V"</formula>
    </cfRule>
  </conditionalFormatting>
  <conditionalFormatting sqref="T2913:W2913">
    <cfRule type="cellIs" dxfId="137" priority="143" operator="equal">
      <formula>"X"</formula>
    </cfRule>
    <cfRule type="cellIs" dxfId="136" priority="144" operator="equal">
      <formula>"V"</formula>
    </cfRule>
  </conditionalFormatting>
  <conditionalFormatting sqref="T2914:W2914">
    <cfRule type="cellIs" dxfId="135" priority="141" operator="equal">
      <formula>"X"</formula>
    </cfRule>
    <cfRule type="cellIs" dxfId="134" priority="142" operator="equal">
      <formula>"V"</formula>
    </cfRule>
  </conditionalFormatting>
  <conditionalFormatting sqref="T2915:W2915">
    <cfRule type="cellIs" dxfId="133" priority="139" operator="equal">
      <formula>"X"</formula>
    </cfRule>
    <cfRule type="cellIs" dxfId="132" priority="140" operator="equal">
      <formula>"V"</formula>
    </cfRule>
  </conditionalFormatting>
  <conditionalFormatting sqref="T2916:W2916">
    <cfRule type="cellIs" dxfId="131" priority="137" operator="equal">
      <formula>"X"</formula>
    </cfRule>
    <cfRule type="cellIs" dxfId="130" priority="138" operator="equal">
      <formula>"V"</formula>
    </cfRule>
  </conditionalFormatting>
  <conditionalFormatting sqref="T2917:W2917">
    <cfRule type="cellIs" dxfId="129" priority="135" operator="equal">
      <formula>"X"</formula>
    </cfRule>
    <cfRule type="cellIs" dxfId="128" priority="136" operator="equal">
      <formula>"V"</formula>
    </cfRule>
  </conditionalFormatting>
  <conditionalFormatting sqref="T2918:W2918">
    <cfRule type="cellIs" dxfId="127" priority="133" operator="equal">
      <formula>"X"</formula>
    </cfRule>
    <cfRule type="cellIs" dxfId="126" priority="134" operator="equal">
      <formula>"V"</formula>
    </cfRule>
  </conditionalFormatting>
  <conditionalFormatting sqref="T2919:W2919">
    <cfRule type="cellIs" dxfId="125" priority="131" operator="equal">
      <formula>"X"</formula>
    </cfRule>
    <cfRule type="cellIs" dxfId="124" priority="132" operator="equal">
      <formula>"V"</formula>
    </cfRule>
  </conditionalFormatting>
  <conditionalFormatting sqref="T2920:W2920">
    <cfRule type="cellIs" dxfId="123" priority="129" operator="equal">
      <formula>"X"</formula>
    </cfRule>
    <cfRule type="cellIs" dxfId="122" priority="130" operator="equal">
      <formula>"V"</formula>
    </cfRule>
  </conditionalFormatting>
  <conditionalFormatting sqref="T2921:W2921">
    <cfRule type="cellIs" dxfId="121" priority="127" operator="equal">
      <formula>"X"</formula>
    </cfRule>
    <cfRule type="cellIs" dxfId="120" priority="128" operator="equal">
      <formula>"V"</formula>
    </cfRule>
  </conditionalFormatting>
  <conditionalFormatting sqref="T2922:W2922">
    <cfRule type="cellIs" dxfId="119" priority="125" operator="equal">
      <formula>"X"</formula>
    </cfRule>
    <cfRule type="cellIs" dxfId="118" priority="126" operator="equal">
      <formula>"V"</formula>
    </cfRule>
  </conditionalFormatting>
  <conditionalFormatting sqref="T2923:W2923">
    <cfRule type="cellIs" dxfId="117" priority="123" operator="equal">
      <formula>"X"</formula>
    </cfRule>
    <cfRule type="cellIs" dxfId="116" priority="124" operator="equal">
      <formula>"V"</formula>
    </cfRule>
  </conditionalFormatting>
  <conditionalFormatting sqref="T2924:W2924">
    <cfRule type="cellIs" dxfId="115" priority="121" operator="equal">
      <formula>"X"</formula>
    </cfRule>
    <cfRule type="cellIs" dxfId="114" priority="122" operator="equal">
      <formula>"V"</formula>
    </cfRule>
  </conditionalFormatting>
  <conditionalFormatting sqref="T2925:W2925">
    <cfRule type="cellIs" dxfId="113" priority="119" operator="equal">
      <formula>"X"</formula>
    </cfRule>
    <cfRule type="cellIs" dxfId="112" priority="120" operator="equal">
      <formula>"V"</formula>
    </cfRule>
  </conditionalFormatting>
  <conditionalFormatting sqref="T2926:W2926">
    <cfRule type="cellIs" dxfId="111" priority="117" operator="equal">
      <formula>"X"</formula>
    </cfRule>
    <cfRule type="cellIs" dxfId="110" priority="118" operator="equal">
      <formula>"V"</formula>
    </cfRule>
  </conditionalFormatting>
  <conditionalFormatting sqref="T2927:W2927">
    <cfRule type="cellIs" dxfId="109" priority="115" operator="equal">
      <formula>"X"</formula>
    </cfRule>
    <cfRule type="cellIs" dxfId="108" priority="116" operator="equal">
      <formula>"V"</formula>
    </cfRule>
  </conditionalFormatting>
  <conditionalFormatting sqref="T2928:W2928">
    <cfRule type="cellIs" dxfId="107" priority="113" operator="equal">
      <formula>"X"</formula>
    </cfRule>
    <cfRule type="cellIs" dxfId="106" priority="114" operator="equal">
      <formula>"V"</formula>
    </cfRule>
  </conditionalFormatting>
  <conditionalFormatting sqref="T2929:W2929">
    <cfRule type="cellIs" dxfId="105" priority="111" operator="equal">
      <formula>"X"</formula>
    </cfRule>
    <cfRule type="cellIs" dxfId="104" priority="112" operator="equal">
      <formula>"V"</formula>
    </cfRule>
  </conditionalFormatting>
  <conditionalFormatting sqref="T2930:W2930">
    <cfRule type="cellIs" dxfId="103" priority="109" operator="equal">
      <formula>"X"</formula>
    </cfRule>
    <cfRule type="cellIs" dxfId="102" priority="110" operator="equal">
      <formula>"V"</formula>
    </cfRule>
  </conditionalFormatting>
  <conditionalFormatting sqref="T2931:W2931">
    <cfRule type="cellIs" dxfId="101" priority="107" operator="equal">
      <formula>"X"</formula>
    </cfRule>
    <cfRule type="cellIs" dxfId="100" priority="108" operator="equal">
      <formula>"V"</formula>
    </cfRule>
  </conditionalFormatting>
  <conditionalFormatting sqref="T2932:W2932">
    <cfRule type="cellIs" dxfId="99" priority="105" operator="equal">
      <formula>"X"</formula>
    </cfRule>
    <cfRule type="cellIs" dxfId="98" priority="106" operator="equal">
      <formula>"V"</formula>
    </cfRule>
  </conditionalFormatting>
  <conditionalFormatting sqref="T2933:W2933">
    <cfRule type="cellIs" dxfId="97" priority="103" operator="equal">
      <formula>"X"</formula>
    </cfRule>
    <cfRule type="cellIs" dxfId="96" priority="104" operator="equal">
      <formula>"V"</formula>
    </cfRule>
  </conditionalFormatting>
  <conditionalFormatting sqref="T2934:W2934">
    <cfRule type="cellIs" dxfId="95" priority="101" operator="equal">
      <formula>"X"</formula>
    </cfRule>
    <cfRule type="cellIs" dxfId="94" priority="102" operator="equal">
      <formula>"V"</formula>
    </cfRule>
  </conditionalFormatting>
  <conditionalFormatting sqref="T2935:W2935">
    <cfRule type="cellIs" dxfId="93" priority="99" operator="equal">
      <formula>"X"</formula>
    </cfRule>
    <cfRule type="cellIs" dxfId="92" priority="100" operator="equal">
      <formula>"V"</formula>
    </cfRule>
  </conditionalFormatting>
  <conditionalFormatting sqref="T2936:W2936">
    <cfRule type="cellIs" dxfId="91" priority="97" operator="equal">
      <formula>"X"</formula>
    </cfRule>
    <cfRule type="cellIs" dxfId="90" priority="98" operator="equal">
      <formula>"V"</formula>
    </cfRule>
  </conditionalFormatting>
  <conditionalFormatting sqref="T2937:W2937">
    <cfRule type="cellIs" dxfId="89" priority="95" operator="equal">
      <formula>"X"</formula>
    </cfRule>
    <cfRule type="cellIs" dxfId="88" priority="96" operator="equal">
      <formula>"V"</formula>
    </cfRule>
  </conditionalFormatting>
  <conditionalFormatting sqref="T2938:W2938">
    <cfRule type="cellIs" dxfId="87" priority="93" operator="equal">
      <formula>"X"</formula>
    </cfRule>
    <cfRule type="cellIs" dxfId="86" priority="94" operator="equal">
      <formula>"V"</formula>
    </cfRule>
  </conditionalFormatting>
  <conditionalFormatting sqref="T2939:W2939">
    <cfRule type="cellIs" dxfId="85" priority="91" operator="equal">
      <formula>"X"</formula>
    </cfRule>
    <cfRule type="cellIs" dxfId="84" priority="92" operator="equal">
      <formula>"V"</formula>
    </cfRule>
  </conditionalFormatting>
  <conditionalFormatting sqref="T2940:W2940">
    <cfRule type="cellIs" dxfId="83" priority="89" operator="equal">
      <formula>"X"</formula>
    </cfRule>
    <cfRule type="cellIs" dxfId="82" priority="90" operator="equal">
      <formula>"V"</formula>
    </cfRule>
  </conditionalFormatting>
  <conditionalFormatting sqref="T2941:W2941">
    <cfRule type="cellIs" dxfId="81" priority="87" operator="equal">
      <formula>"X"</formula>
    </cfRule>
    <cfRule type="cellIs" dxfId="80" priority="88" operator="equal">
      <formula>"V"</formula>
    </cfRule>
  </conditionalFormatting>
  <conditionalFormatting sqref="T2942:W2942">
    <cfRule type="cellIs" dxfId="79" priority="85" operator="equal">
      <formula>"X"</formula>
    </cfRule>
    <cfRule type="cellIs" dxfId="78" priority="86" operator="equal">
      <formula>"V"</formula>
    </cfRule>
  </conditionalFormatting>
  <conditionalFormatting sqref="T2943:W2943">
    <cfRule type="cellIs" dxfId="77" priority="83" operator="equal">
      <formula>"X"</formula>
    </cfRule>
    <cfRule type="cellIs" dxfId="76" priority="84" operator="equal">
      <formula>"V"</formula>
    </cfRule>
  </conditionalFormatting>
  <conditionalFormatting sqref="T2944:W2944">
    <cfRule type="cellIs" dxfId="75" priority="81" operator="equal">
      <formula>"X"</formula>
    </cfRule>
    <cfRule type="cellIs" dxfId="74" priority="82" operator="equal">
      <formula>"V"</formula>
    </cfRule>
  </conditionalFormatting>
  <conditionalFormatting sqref="T2945:W2945">
    <cfRule type="cellIs" dxfId="73" priority="79" operator="equal">
      <formula>"X"</formula>
    </cfRule>
    <cfRule type="cellIs" dxfId="72" priority="80" operator="equal">
      <formula>"V"</formula>
    </cfRule>
  </conditionalFormatting>
  <conditionalFormatting sqref="T2946:W2946">
    <cfRule type="cellIs" dxfId="71" priority="77" operator="equal">
      <formula>"X"</formula>
    </cfRule>
    <cfRule type="cellIs" dxfId="70" priority="78" operator="equal">
      <formula>"V"</formula>
    </cfRule>
  </conditionalFormatting>
  <conditionalFormatting sqref="T2947:W2947">
    <cfRule type="cellIs" dxfId="69" priority="75" operator="equal">
      <formula>"X"</formula>
    </cfRule>
    <cfRule type="cellIs" dxfId="68" priority="76" operator="equal">
      <formula>"V"</formula>
    </cfRule>
  </conditionalFormatting>
  <conditionalFormatting sqref="T2948:W2948">
    <cfRule type="cellIs" dxfId="67" priority="73" operator="equal">
      <formula>"X"</formula>
    </cfRule>
    <cfRule type="cellIs" dxfId="66" priority="74" operator="equal">
      <formula>"V"</formula>
    </cfRule>
  </conditionalFormatting>
  <conditionalFormatting sqref="U2949:W2949">
    <cfRule type="cellIs" dxfId="65" priority="71" operator="equal">
      <formula>"X"</formula>
    </cfRule>
    <cfRule type="cellIs" dxfId="64" priority="72" operator="equal">
      <formula>"V"</formula>
    </cfRule>
  </conditionalFormatting>
  <conditionalFormatting sqref="U2950:W2950">
    <cfRule type="cellIs" dxfId="63" priority="69" operator="equal">
      <formula>"X"</formula>
    </cfRule>
    <cfRule type="cellIs" dxfId="62" priority="70" operator="equal">
      <formula>"V"</formula>
    </cfRule>
  </conditionalFormatting>
  <conditionalFormatting sqref="U2951:W2951">
    <cfRule type="cellIs" dxfId="61" priority="67" operator="equal">
      <formula>"X"</formula>
    </cfRule>
    <cfRule type="cellIs" dxfId="60" priority="68" operator="equal">
      <formula>"V"</formula>
    </cfRule>
  </conditionalFormatting>
  <conditionalFormatting sqref="U2952:W2952">
    <cfRule type="cellIs" dxfId="59" priority="65" operator="equal">
      <formula>"X"</formula>
    </cfRule>
    <cfRule type="cellIs" dxfId="58" priority="66" operator="equal">
      <formula>"V"</formula>
    </cfRule>
  </conditionalFormatting>
  <conditionalFormatting sqref="U2953:W2953">
    <cfRule type="cellIs" dxfId="57" priority="63" operator="equal">
      <formula>"X"</formula>
    </cfRule>
    <cfRule type="cellIs" dxfId="56" priority="64" operator="equal">
      <formula>"V"</formula>
    </cfRule>
  </conditionalFormatting>
  <conditionalFormatting sqref="U2954:W2954">
    <cfRule type="cellIs" dxfId="55" priority="61" operator="equal">
      <formula>"X"</formula>
    </cfRule>
    <cfRule type="cellIs" dxfId="54" priority="62" operator="equal">
      <formula>"V"</formula>
    </cfRule>
  </conditionalFormatting>
  <conditionalFormatting sqref="U2955:W2955">
    <cfRule type="cellIs" dxfId="53" priority="59" operator="equal">
      <formula>"X"</formula>
    </cfRule>
    <cfRule type="cellIs" dxfId="52" priority="60" operator="equal">
      <formula>"V"</formula>
    </cfRule>
  </conditionalFormatting>
  <conditionalFormatting sqref="U2956:W2956">
    <cfRule type="cellIs" dxfId="51" priority="57" operator="equal">
      <formula>"X"</formula>
    </cfRule>
    <cfRule type="cellIs" dxfId="50" priority="58" operator="equal">
      <formula>"V"</formula>
    </cfRule>
  </conditionalFormatting>
  <conditionalFormatting sqref="U2957:W2957">
    <cfRule type="cellIs" dxfId="49" priority="55" operator="equal">
      <formula>"X"</formula>
    </cfRule>
    <cfRule type="cellIs" dxfId="48" priority="56" operator="equal">
      <formula>"V"</formula>
    </cfRule>
  </conditionalFormatting>
  <conditionalFormatting sqref="U2958:W2958">
    <cfRule type="cellIs" dxfId="47" priority="53" operator="equal">
      <formula>"X"</formula>
    </cfRule>
    <cfRule type="cellIs" dxfId="46" priority="54" operator="equal">
      <formula>"V"</formula>
    </cfRule>
  </conditionalFormatting>
  <conditionalFormatting sqref="U2959:W2959">
    <cfRule type="cellIs" dxfId="45" priority="51" operator="equal">
      <formula>"X"</formula>
    </cfRule>
    <cfRule type="cellIs" dxfId="44" priority="52" operator="equal">
      <formula>"V"</formula>
    </cfRule>
  </conditionalFormatting>
  <conditionalFormatting sqref="U2960:W2960">
    <cfRule type="cellIs" dxfId="43" priority="49" operator="equal">
      <formula>"X"</formula>
    </cfRule>
    <cfRule type="cellIs" dxfId="42" priority="50" operator="equal">
      <formula>"V"</formula>
    </cfRule>
  </conditionalFormatting>
  <conditionalFormatting sqref="U2961:W2961">
    <cfRule type="cellIs" dxfId="41" priority="47" operator="equal">
      <formula>"X"</formula>
    </cfRule>
    <cfRule type="cellIs" dxfId="40" priority="48" operator="equal">
      <formula>"V"</formula>
    </cfRule>
  </conditionalFormatting>
  <conditionalFormatting sqref="U2962:W2962">
    <cfRule type="cellIs" dxfId="39" priority="45" operator="equal">
      <formula>"X"</formula>
    </cfRule>
    <cfRule type="cellIs" dxfId="38" priority="46" operator="equal">
      <formula>"V"</formula>
    </cfRule>
  </conditionalFormatting>
  <conditionalFormatting sqref="U2963:W2963">
    <cfRule type="cellIs" dxfId="37" priority="43" operator="equal">
      <formula>"X"</formula>
    </cfRule>
    <cfRule type="cellIs" dxfId="36" priority="44" operator="equal">
      <formula>"V"</formula>
    </cfRule>
  </conditionalFormatting>
  <conditionalFormatting sqref="T2965:W2965">
    <cfRule type="cellIs" dxfId="35" priority="39" operator="equal">
      <formula>"X"</formula>
    </cfRule>
    <cfRule type="cellIs" dxfId="34" priority="40" operator="equal">
      <formula>"V"</formula>
    </cfRule>
  </conditionalFormatting>
  <conditionalFormatting sqref="T2967:W2967">
    <cfRule type="cellIs" dxfId="33" priority="35" operator="equal">
      <formula>"X"</formula>
    </cfRule>
    <cfRule type="cellIs" dxfId="32" priority="36" operator="equal">
      <formula>"V"</formula>
    </cfRule>
  </conditionalFormatting>
  <conditionalFormatting sqref="T2966:W2966">
    <cfRule type="cellIs" dxfId="31" priority="37" operator="equal">
      <formula>"X"</formula>
    </cfRule>
    <cfRule type="cellIs" dxfId="30" priority="38" operator="equal">
      <formula>"V"</formula>
    </cfRule>
  </conditionalFormatting>
  <conditionalFormatting sqref="T2970:W2970">
    <cfRule type="cellIs" dxfId="29" priority="29" operator="equal">
      <formula>"X"</formula>
    </cfRule>
    <cfRule type="cellIs" dxfId="28" priority="30" operator="equal">
      <formula>"V"</formula>
    </cfRule>
  </conditionalFormatting>
  <conditionalFormatting sqref="T2968:W2968">
    <cfRule type="cellIs" dxfId="27" priority="33" operator="equal">
      <formula>"X"</formula>
    </cfRule>
    <cfRule type="cellIs" dxfId="26" priority="34" operator="equal">
      <formula>"V"</formula>
    </cfRule>
  </conditionalFormatting>
  <conditionalFormatting sqref="T2969:W2969">
    <cfRule type="cellIs" dxfId="25" priority="31" operator="equal">
      <formula>"X"</formula>
    </cfRule>
    <cfRule type="cellIs" dxfId="24" priority="32" operator="equal">
      <formula>"V"</formula>
    </cfRule>
  </conditionalFormatting>
  <conditionalFormatting sqref="T2971:W2971">
    <cfRule type="cellIs" dxfId="23" priority="27" operator="equal">
      <formula>"X"</formula>
    </cfRule>
    <cfRule type="cellIs" dxfId="22" priority="28" operator="equal">
      <formula>"V"</formula>
    </cfRule>
  </conditionalFormatting>
  <conditionalFormatting sqref="T2973:W2973">
    <cfRule type="cellIs" dxfId="21" priority="23" operator="equal">
      <formula>"X"</formula>
    </cfRule>
    <cfRule type="cellIs" dxfId="20" priority="24" operator="equal">
      <formula>"V"</formula>
    </cfRule>
  </conditionalFormatting>
  <conditionalFormatting sqref="T2972:W2972">
    <cfRule type="cellIs" dxfId="19" priority="25" operator="equal">
      <formula>"X"</formula>
    </cfRule>
    <cfRule type="cellIs" dxfId="18" priority="26" operator="equal">
      <formula>"V"</formula>
    </cfRule>
  </conditionalFormatting>
  <conditionalFormatting sqref="T2974:W2974">
    <cfRule type="cellIs" dxfId="17" priority="21" operator="equal">
      <formula>"X"</formula>
    </cfRule>
    <cfRule type="cellIs" dxfId="16" priority="22" operator="equal">
      <formula>"V"</formula>
    </cfRule>
  </conditionalFormatting>
  <conditionalFormatting sqref="U2243:W2359">
    <cfRule type="cellIs" dxfId="15" priority="15" operator="equal">
      <formula>"X"</formula>
    </cfRule>
    <cfRule type="cellIs" dxfId="14" priority="16" operator="equal">
      <formula>"V"</formula>
    </cfRule>
  </conditionalFormatting>
  <conditionalFormatting sqref="T2243:T2359">
    <cfRule type="cellIs" dxfId="13" priority="13" operator="equal">
      <formula>"X"</formula>
    </cfRule>
    <cfRule type="cellIs" dxfId="12" priority="14" operator="equal">
      <formula>"V"</formula>
    </cfRule>
  </conditionalFormatting>
  <conditionalFormatting sqref="U1170:W1170">
    <cfRule type="cellIs" dxfId="11" priority="11" operator="equal">
      <formula>"X"</formula>
    </cfRule>
    <cfRule type="cellIs" dxfId="10" priority="12" operator="equal">
      <formula>"V"</formula>
    </cfRule>
  </conditionalFormatting>
  <conditionalFormatting sqref="T1170">
    <cfRule type="cellIs" dxfId="9" priority="9" operator="equal">
      <formula>"X"</formula>
    </cfRule>
    <cfRule type="cellIs" dxfId="8" priority="10" operator="equal">
      <formula>"V"</formula>
    </cfRule>
  </conditionalFormatting>
  <conditionalFormatting sqref="U1171:W2242">
    <cfRule type="cellIs" dxfId="7" priority="7" operator="equal">
      <formula>"X"</formula>
    </cfRule>
    <cfRule type="cellIs" dxfId="6" priority="8" operator="equal">
      <formula>"V"</formula>
    </cfRule>
  </conditionalFormatting>
  <conditionalFormatting sqref="T1171:T2242">
    <cfRule type="cellIs" dxfId="5" priority="5" operator="equal">
      <formula>"X"</formula>
    </cfRule>
    <cfRule type="cellIs" dxfId="4" priority="6" operator="equal">
      <formula>"V"</formula>
    </cfRule>
  </conditionalFormatting>
  <conditionalFormatting sqref="T411">
    <cfRule type="cellIs" dxfId="3" priority="3" operator="equal">
      <formula>"X"</formula>
    </cfRule>
    <cfRule type="cellIs" dxfId="2" priority="4" operator="equal">
      <formula>"V"</formula>
    </cfRule>
  </conditionalFormatting>
  <conditionalFormatting sqref="U411:W411">
    <cfRule type="cellIs" dxfId="1" priority="1" operator="equal">
      <formula>"X"</formula>
    </cfRule>
    <cfRule type="cellIs" dxfId="0" priority="2" operator="equal">
      <formula>"V"</formula>
    </cfRule>
  </conditionalFormatting>
  <hyperlinks>
    <hyperlink ref="G326" r:id="rId1" display="https://dtdldqms.lenovo.com/DQMS/VP/Spec/00/"/>
    <hyperlink ref="G354" r:id="rId2" display="https://dtdldqms.lenovo.com/DQMS/VP/Spec/00/"/>
    <hyperlink ref="G440" r:id="rId3" display="https://dtdldqms.lenovo.com/DQMS/VP/Spec/00/"/>
    <hyperlink ref="G441" r:id="rId4" display="https://dtdldqms.lenovo.com/DQMS/VP/Spec/00/"/>
    <hyperlink ref="G600" r:id="rId5" display="https://dtdldqms.lenovo.com/DQMS/VP/Spec/00/"/>
    <hyperlink ref="G663" r:id="rId6" display="https://dtdldqms.lenovo.com/DQMS/VP/Spec/00/"/>
  </hyperlinks>
  <pageMargins left="0.7" right="0.7" top="0.75" bottom="0.75" header="0.3" footer="0.3"/>
  <pageSetup paperSize="9" orientation="portrait" r:id="rId7"/>
  <legacy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3"/>
  <sheetViews>
    <sheetView workbookViewId="0">
      <selection activeCell="C40" sqref="C40"/>
    </sheetView>
  </sheetViews>
  <sheetFormatPr defaultColWidth="8.6640625" defaultRowHeight="15.6"/>
  <cols>
    <col min="1" max="1" width="0.77734375" style="351" customWidth="1"/>
    <col min="2" max="2" width="4.77734375" style="352" customWidth="1"/>
    <col min="3" max="3" width="28.77734375" style="353" customWidth="1"/>
    <col min="4" max="4" width="78.88671875" style="351" customWidth="1"/>
    <col min="5" max="5" width="54.33203125" style="353" customWidth="1"/>
    <col min="6" max="6" width="8.6640625" style="351"/>
    <col min="7" max="7" width="16.109375" style="351" customWidth="1"/>
    <col min="8" max="8" width="8.6640625" style="351"/>
    <col min="9" max="10" width="8.6640625" style="351" customWidth="1"/>
    <col min="11" max="16384" width="8.6640625" style="351"/>
  </cols>
  <sheetData>
    <row r="2" spans="2:18" ht="23.4" customHeight="1">
      <c r="B2" s="349" t="s">
        <v>4337</v>
      </c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</row>
    <row r="3" spans="2:18" ht="4.5" customHeight="1"/>
    <row r="4" spans="2:18" ht="15.6" customHeight="1">
      <c r="B4" s="354" t="s">
        <v>3829</v>
      </c>
      <c r="C4" s="355" t="s">
        <v>3830</v>
      </c>
      <c r="D4" s="651" t="s">
        <v>3831</v>
      </c>
      <c r="E4" s="651"/>
    </row>
    <row r="5" spans="2:18" ht="15" customHeight="1">
      <c r="B5" s="356">
        <v>1</v>
      </c>
      <c r="C5" s="357" t="s">
        <v>4340</v>
      </c>
      <c r="D5" s="358" t="s">
        <v>3832</v>
      </c>
      <c r="E5" s="652" t="s">
        <v>4379</v>
      </c>
    </row>
    <row r="6" spans="2:18" ht="15" customHeight="1">
      <c r="B6" s="356">
        <v>2</v>
      </c>
      <c r="C6" s="357" t="s">
        <v>4342</v>
      </c>
      <c r="D6" s="358" t="s">
        <v>4350</v>
      </c>
      <c r="E6" s="653"/>
    </row>
    <row r="7" spans="2:18" ht="15" customHeight="1">
      <c r="B7" s="356">
        <v>3</v>
      </c>
      <c r="C7" s="357" t="s">
        <v>4344</v>
      </c>
      <c r="D7" s="358" t="s">
        <v>4349</v>
      </c>
      <c r="E7" s="653"/>
    </row>
    <row r="8" spans="2:18" ht="15" customHeight="1">
      <c r="B8" s="356">
        <v>4</v>
      </c>
      <c r="C8" s="357" t="s">
        <v>4346</v>
      </c>
      <c r="D8" s="358" t="s">
        <v>4351</v>
      </c>
      <c r="E8" s="653"/>
    </row>
    <row r="9" spans="2:18" ht="16.2">
      <c r="B9" s="356">
        <v>5</v>
      </c>
      <c r="C9" s="359" t="s">
        <v>4348</v>
      </c>
      <c r="D9" s="358" t="s">
        <v>4349</v>
      </c>
      <c r="E9" s="653"/>
    </row>
    <row r="10" spans="2:18" ht="16.2">
      <c r="B10" s="356">
        <v>6</v>
      </c>
      <c r="C10" s="359" t="s">
        <v>3837</v>
      </c>
      <c r="D10" s="358" t="s">
        <v>3838</v>
      </c>
      <c r="E10" s="653"/>
    </row>
    <row r="11" spans="2:18" ht="16.2">
      <c r="B11" s="356">
        <v>7</v>
      </c>
      <c r="C11" s="359" t="s">
        <v>3833</v>
      </c>
      <c r="D11" s="358" t="s">
        <v>3834</v>
      </c>
      <c r="E11" s="654"/>
    </row>
    <row r="12" spans="2:18" ht="31.8" customHeight="1">
      <c r="B12" s="356">
        <v>8</v>
      </c>
      <c r="C12" s="359" t="s">
        <v>3835</v>
      </c>
      <c r="D12" s="358" t="s">
        <v>4361</v>
      </c>
      <c r="E12" s="556" t="s">
        <v>3836</v>
      </c>
    </row>
    <row r="13" spans="2:18" ht="16.2">
      <c r="B13" s="356">
        <v>9</v>
      </c>
      <c r="C13" s="362" t="s">
        <v>4352</v>
      </c>
      <c r="D13" s="360" t="s">
        <v>4353</v>
      </c>
      <c r="E13" s="655" t="s">
        <v>3839</v>
      </c>
    </row>
    <row r="14" spans="2:18" ht="16.2">
      <c r="B14" s="356">
        <v>10</v>
      </c>
      <c r="C14" s="359" t="s">
        <v>4354</v>
      </c>
      <c r="D14" s="358" t="s">
        <v>3840</v>
      </c>
      <c r="E14" s="656"/>
    </row>
    <row r="15" spans="2:18" ht="31.2">
      <c r="B15" s="356">
        <v>11</v>
      </c>
      <c r="C15" s="362" t="s">
        <v>4356</v>
      </c>
      <c r="D15" s="358" t="s">
        <v>3841</v>
      </c>
      <c r="E15" s="657"/>
    </row>
    <row r="16" spans="2:18" ht="16.2">
      <c r="B16" s="356">
        <v>12</v>
      </c>
      <c r="C16" s="359" t="s">
        <v>4357</v>
      </c>
      <c r="D16" s="358" t="s">
        <v>3842</v>
      </c>
      <c r="E16" s="361" t="s">
        <v>3843</v>
      </c>
    </row>
    <row r="17" spans="2:7" ht="16.2">
      <c r="B17" s="356">
        <v>13</v>
      </c>
      <c r="C17" s="362" t="s">
        <v>4363</v>
      </c>
      <c r="D17" s="360" t="s">
        <v>4370</v>
      </c>
      <c r="E17" s="648" t="s">
        <v>4378</v>
      </c>
    </row>
    <row r="18" spans="2:7" ht="16.2">
      <c r="B18" s="356">
        <v>14</v>
      </c>
      <c r="C18" s="359" t="s">
        <v>4364</v>
      </c>
      <c r="D18" s="360" t="s">
        <v>4373</v>
      </c>
      <c r="E18" s="649"/>
    </row>
    <row r="19" spans="2:7" ht="16.2">
      <c r="B19" s="356">
        <v>15</v>
      </c>
      <c r="C19" s="359" t="s">
        <v>4365</v>
      </c>
      <c r="D19" s="358" t="s">
        <v>4374</v>
      </c>
      <c r="E19" s="649"/>
      <c r="G19" s="557"/>
    </row>
    <row r="20" spans="2:7" ht="16.2">
      <c r="B20" s="356">
        <v>16</v>
      </c>
      <c r="C20" s="359" t="s">
        <v>4366</v>
      </c>
      <c r="D20" s="358" t="s">
        <v>4375</v>
      </c>
      <c r="E20" s="649"/>
      <c r="G20" s="558"/>
    </row>
    <row r="21" spans="2:7" ht="16.2">
      <c r="B21" s="356">
        <v>17</v>
      </c>
      <c r="C21" s="359" t="s">
        <v>4367</v>
      </c>
      <c r="D21" s="358" t="s">
        <v>4376</v>
      </c>
      <c r="E21" s="649"/>
      <c r="G21" s="558"/>
    </row>
    <row r="22" spans="2:7" ht="16.2">
      <c r="B22" s="356">
        <v>18</v>
      </c>
      <c r="C22" s="359" t="s">
        <v>4368</v>
      </c>
      <c r="D22" s="358" t="s">
        <v>4377</v>
      </c>
      <c r="E22" s="649"/>
      <c r="G22" s="558"/>
    </row>
    <row r="23" spans="2:7" ht="32.4">
      <c r="B23" s="356">
        <v>19</v>
      </c>
      <c r="C23" s="359" t="s">
        <v>4369</v>
      </c>
      <c r="D23" s="362" t="s">
        <v>4371</v>
      </c>
      <c r="E23" s="650"/>
      <c r="G23" s="559"/>
    </row>
    <row r="24" spans="2:7" ht="16.2">
      <c r="B24" s="356">
        <v>20</v>
      </c>
      <c r="C24" s="363" t="s">
        <v>3844</v>
      </c>
      <c r="D24" s="364" t="s">
        <v>3845</v>
      </c>
      <c r="E24" s="365" t="s">
        <v>3846</v>
      </c>
    </row>
    <row r="25" spans="2:7" ht="16.2">
      <c r="B25" s="356">
        <v>21</v>
      </c>
      <c r="C25" s="359" t="s">
        <v>3847</v>
      </c>
      <c r="D25" s="366" t="s">
        <v>3848</v>
      </c>
      <c r="E25" s="364" t="s">
        <v>3849</v>
      </c>
    </row>
    <row r="26" spans="2:7" ht="16.2">
      <c r="B26" s="356">
        <v>22</v>
      </c>
      <c r="C26" s="359" t="s">
        <v>4358</v>
      </c>
      <c r="D26" s="367" t="s">
        <v>3854</v>
      </c>
      <c r="E26" s="364" t="s">
        <v>3849</v>
      </c>
    </row>
    <row r="27" spans="2:7" ht="16.2">
      <c r="B27" s="356">
        <v>23</v>
      </c>
      <c r="C27" s="359" t="s">
        <v>4359</v>
      </c>
      <c r="D27" s="367" t="s">
        <v>3855</v>
      </c>
      <c r="E27" s="364" t="s">
        <v>3849</v>
      </c>
    </row>
    <row r="28" spans="2:7" ht="16.2">
      <c r="B28" s="356">
        <v>24</v>
      </c>
      <c r="C28" s="363" t="s">
        <v>3850</v>
      </c>
      <c r="D28" s="364" t="s">
        <v>3851</v>
      </c>
      <c r="E28" s="365" t="s">
        <v>3846</v>
      </c>
    </row>
    <row r="29" spans="2:7" ht="16.2">
      <c r="B29" s="356">
        <v>25</v>
      </c>
      <c r="C29" s="363" t="s">
        <v>3852</v>
      </c>
      <c r="D29" s="367" t="s">
        <v>3853</v>
      </c>
      <c r="E29" s="365" t="s">
        <v>3846</v>
      </c>
    </row>
    <row r="30" spans="2:7" ht="16.2">
      <c r="B30" s="356">
        <v>26</v>
      </c>
      <c r="C30" s="363" t="s">
        <v>3856</v>
      </c>
      <c r="D30" s="368" t="s">
        <v>3857</v>
      </c>
      <c r="E30" s="364" t="s">
        <v>3849</v>
      </c>
    </row>
    <row r="31" spans="2:7" ht="16.2">
      <c r="B31" s="356">
        <v>27</v>
      </c>
      <c r="C31" s="363" t="s">
        <v>3858</v>
      </c>
      <c r="D31" s="364" t="s">
        <v>3859</v>
      </c>
      <c r="E31" s="364" t="s">
        <v>3849</v>
      </c>
      <c r="F31" s="369"/>
    </row>
    <row r="32" spans="2:7" ht="32.4">
      <c r="B32" s="356">
        <v>28</v>
      </c>
      <c r="C32" s="363" t="s">
        <v>3860</v>
      </c>
      <c r="D32" s="370" t="s">
        <v>4362</v>
      </c>
      <c r="E32" s="364" t="s">
        <v>3849</v>
      </c>
    </row>
    <row r="33" spans="2:6" ht="16.2">
      <c r="B33" s="356">
        <v>29</v>
      </c>
      <c r="C33" s="363" t="s">
        <v>3861</v>
      </c>
      <c r="D33" s="370" t="s">
        <v>3862</v>
      </c>
      <c r="E33" s="364" t="s">
        <v>3849</v>
      </c>
    </row>
    <row r="34" spans="2:6" ht="16.2">
      <c r="B34" s="356">
        <v>30</v>
      </c>
      <c r="C34" s="363" t="s">
        <v>3863</v>
      </c>
      <c r="D34" s="370" t="s">
        <v>3864</v>
      </c>
      <c r="E34" s="364" t="s">
        <v>3849</v>
      </c>
    </row>
    <row r="35" spans="2:6" ht="16.2">
      <c r="B35" s="356">
        <v>31</v>
      </c>
      <c r="C35" s="363" t="s">
        <v>3865</v>
      </c>
      <c r="D35" s="370" t="s">
        <v>3866</v>
      </c>
      <c r="E35" s="364" t="s">
        <v>3849</v>
      </c>
    </row>
    <row r="36" spans="2:6" ht="16.2">
      <c r="B36" s="356">
        <v>32</v>
      </c>
      <c r="C36" s="363" t="s">
        <v>3867</v>
      </c>
      <c r="D36" s="370" t="s">
        <v>4372</v>
      </c>
      <c r="E36" s="364" t="s">
        <v>3849</v>
      </c>
    </row>
    <row r="37" spans="2:6" ht="16.2">
      <c r="B37" s="356">
        <v>33</v>
      </c>
      <c r="C37" s="363" t="s">
        <v>3831</v>
      </c>
      <c r="D37" s="368" t="s">
        <v>4360</v>
      </c>
      <c r="E37" s="365" t="s">
        <v>3846</v>
      </c>
    </row>
    <row r="38" spans="2:6" ht="16.2">
      <c r="B38" s="356">
        <v>34</v>
      </c>
      <c r="C38" s="363" t="s">
        <v>3868</v>
      </c>
      <c r="D38" s="370" t="s">
        <v>3869</v>
      </c>
      <c r="E38" s="364" t="s">
        <v>3849</v>
      </c>
      <c r="F38" s="369"/>
    </row>
    <row r="39" spans="2:6" ht="16.2">
      <c r="B39" s="356">
        <v>35</v>
      </c>
      <c r="C39" s="363" t="s">
        <v>3870</v>
      </c>
      <c r="D39" s="370" t="s">
        <v>3871</v>
      </c>
      <c r="E39" s="364" t="s">
        <v>3849</v>
      </c>
      <c r="F39" s="369"/>
    </row>
    <row r="40" spans="2:6" ht="16.2">
      <c r="B40" s="356">
        <v>36</v>
      </c>
      <c r="C40" s="363" t="s">
        <v>3872</v>
      </c>
      <c r="D40" s="370" t="s">
        <v>3873</v>
      </c>
      <c r="E40" s="365" t="s">
        <v>3846</v>
      </c>
      <c r="F40" s="369"/>
    </row>
    <row r="41" spans="2:6" ht="16.2">
      <c r="B41" s="356">
        <v>37</v>
      </c>
      <c r="C41" s="363" t="s">
        <v>3874</v>
      </c>
      <c r="D41" s="370" t="s">
        <v>3875</v>
      </c>
      <c r="E41" s="365" t="s">
        <v>3846</v>
      </c>
    </row>
    <row r="42" spans="2:6" ht="16.2">
      <c r="B42" s="356">
        <v>38</v>
      </c>
      <c r="C42" s="363" t="s">
        <v>3876</v>
      </c>
      <c r="D42" s="370" t="s">
        <v>3877</v>
      </c>
      <c r="E42" s="365" t="s">
        <v>3846</v>
      </c>
    </row>
    <row r="43" spans="2:6" ht="16.2">
      <c r="B43" s="356">
        <v>39</v>
      </c>
      <c r="C43" s="363" t="s">
        <v>3824</v>
      </c>
      <c r="D43" s="370" t="s">
        <v>3878</v>
      </c>
      <c r="E43" s="364" t="s">
        <v>3849</v>
      </c>
    </row>
  </sheetData>
  <protectedRanges>
    <protectedRange sqref="B1:F1 B44:E47 F2:G18 F24:G47 F19:F23" name="範圍1"/>
  </protectedRanges>
  <mergeCells count="4">
    <mergeCell ref="E17:E23"/>
    <mergeCell ref="D4:E4"/>
    <mergeCell ref="E5:E11"/>
    <mergeCell ref="E13:E15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History</vt:lpstr>
      <vt:lpstr>Summary</vt:lpstr>
      <vt:lpstr>SDV SW Test planning</vt:lpstr>
      <vt:lpstr>SIT SW Test planning</vt:lpstr>
      <vt:lpstr>EELP+ Test planning</vt:lpstr>
      <vt:lpstr>Test Case_Raw Data</vt:lpstr>
      <vt:lpstr>readme</vt:lpstr>
    </vt:vector>
  </TitlesOfParts>
  <Company>test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Wang. Nicole (CITII)</dc:creator>
  <cp:lastModifiedBy>Shen. Bruce (CITII)</cp:lastModifiedBy>
  <dcterms:created xsi:type="dcterms:W3CDTF">2019-11-26T07:42:29Z</dcterms:created>
  <dcterms:modified xsi:type="dcterms:W3CDTF">2020-06-12T05:28:31Z</dcterms:modified>
</cp:coreProperties>
</file>